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données CEET\Suivi traité 2014\"/>
    </mc:Choice>
  </mc:AlternateContent>
  <xr:revisionPtr revIDLastSave="0" documentId="13_ncr:1_{24BB6C33-B63B-47F8-BD85-CA091C3B4C77}" xr6:coauthVersionLast="47" xr6:coauthVersionMax="47" xr10:uidLastSave="{00000000-0000-0000-0000-000000000000}"/>
  <bookViews>
    <workbookView xWindow="-108" yWindow="-108" windowWidth="23256" windowHeight="12456" firstSheet="13" activeTab="32" xr2:uid="{00000000-000D-0000-FFFF-FFFF00000000}"/>
  </bookViews>
  <sheets>
    <sheet name="DETAILS DES POINTES" sheetId="61" r:id="rId1"/>
    <sheet name="1" sheetId="154" r:id="rId2"/>
    <sheet name="2" sheetId="155" r:id="rId3"/>
    <sheet name="3" sheetId="156" r:id="rId4"/>
    <sheet name="4" sheetId="157" r:id="rId5"/>
    <sheet name="5" sheetId="158" r:id="rId6"/>
    <sheet name="6" sheetId="159" r:id="rId7"/>
    <sheet name="7" sheetId="160" r:id="rId8"/>
    <sheet name="8" sheetId="161" r:id="rId9"/>
    <sheet name="9" sheetId="162" r:id="rId10"/>
    <sheet name="10" sheetId="163" r:id="rId11"/>
    <sheet name="11" sheetId="164" r:id="rId12"/>
    <sheet name="12" sheetId="165" r:id="rId13"/>
    <sheet name="13" sheetId="166" r:id="rId14"/>
    <sheet name="14" sheetId="167" r:id="rId15"/>
    <sheet name="15" sheetId="168" r:id="rId16"/>
    <sheet name="16" sheetId="153" r:id="rId17"/>
    <sheet name="17" sheetId="169" r:id="rId18"/>
    <sheet name="18" sheetId="170" r:id="rId19"/>
    <sheet name="19" sheetId="171" r:id="rId20"/>
    <sheet name="20" sheetId="172" r:id="rId21"/>
    <sheet name="21" sheetId="173" r:id="rId22"/>
    <sheet name="22" sheetId="174" r:id="rId23"/>
    <sheet name="23" sheetId="175" r:id="rId24"/>
    <sheet name="24" sheetId="176" r:id="rId25"/>
    <sheet name="25" sheetId="177" r:id="rId26"/>
    <sheet name="26" sheetId="178" r:id="rId27"/>
    <sheet name="27" sheetId="179" r:id="rId28"/>
    <sheet name="28" sheetId="180" r:id="rId29"/>
    <sheet name="29" sheetId="181" r:id="rId30"/>
    <sheet name="30" sheetId="182" r:id="rId31"/>
    <sheet name="31" sheetId="184" r:id="rId32"/>
    <sheet name="OCTOBRE" sheetId="185" r:id="rId33"/>
  </sheets>
  <definedNames>
    <definedName name="Pce_T1_1___T1_2________MW" localSheetId="1">#REF!</definedName>
    <definedName name="Pce_T1_1___T1_2________MW" localSheetId="10">#REF!</definedName>
    <definedName name="Pce_T1_1___T1_2________MW" localSheetId="11">#REF!</definedName>
    <definedName name="Pce_T1_1___T1_2________MW" localSheetId="12">#REF!</definedName>
    <definedName name="Pce_T1_1___T1_2________MW" localSheetId="13">#REF!</definedName>
    <definedName name="Pce_T1_1___T1_2________MW" localSheetId="14">#REF!</definedName>
    <definedName name="Pce_T1_1___T1_2________MW" localSheetId="15">#REF!</definedName>
    <definedName name="Pce_T1_1___T1_2________MW" localSheetId="17">#REF!</definedName>
    <definedName name="Pce_T1_1___T1_2________MW" localSheetId="18">#REF!</definedName>
    <definedName name="Pce_T1_1___T1_2________MW" localSheetId="19">#REF!</definedName>
    <definedName name="Pce_T1_1___T1_2________MW" localSheetId="2">#REF!</definedName>
    <definedName name="Pce_T1_1___T1_2________MW" localSheetId="20">#REF!</definedName>
    <definedName name="Pce_T1_1___T1_2________MW" localSheetId="21">#REF!</definedName>
    <definedName name="Pce_T1_1___T1_2________MW" localSheetId="22">#REF!</definedName>
    <definedName name="Pce_T1_1___T1_2________MW" localSheetId="23">#REF!</definedName>
    <definedName name="Pce_T1_1___T1_2________MW" localSheetId="24">#REF!</definedName>
    <definedName name="Pce_T1_1___T1_2________MW" localSheetId="25">#REF!</definedName>
    <definedName name="Pce_T1_1___T1_2________MW" localSheetId="27">#REF!</definedName>
    <definedName name="Pce_T1_1___T1_2________MW" localSheetId="28">#REF!</definedName>
    <definedName name="Pce_T1_1___T1_2________MW" localSheetId="29">#REF!</definedName>
    <definedName name="Pce_T1_1___T1_2________MW" localSheetId="3">#REF!</definedName>
    <definedName name="Pce_T1_1___T1_2________MW" localSheetId="30">#REF!</definedName>
    <definedName name="Pce_T1_1___T1_2________MW" localSheetId="4">#REF!</definedName>
    <definedName name="Pce_T1_1___T1_2________MW" localSheetId="5">#REF!</definedName>
    <definedName name="Pce_T1_1___T1_2________MW" localSheetId="6">#REF!</definedName>
    <definedName name="Pce_T1_1___T1_2________MW" localSheetId="7">#REF!</definedName>
    <definedName name="Pce_T1_1___T1_2________MW" localSheetId="8">#REF!</definedName>
    <definedName name="Pce_T1_1___T1_2________MW" localSheetId="9">#REF!</definedName>
    <definedName name="Pce_T1_1___T1_2________MW">#REF!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F1727" i="185" l="1"/>
  <c r="B1682" i="185" l="1"/>
  <c r="B1683" i="185"/>
  <c r="B1684" i="185"/>
  <c r="B1685" i="185"/>
  <c r="B1686" i="185"/>
  <c r="B1687" i="185"/>
  <c r="B1688" i="185"/>
  <c r="B1689" i="185"/>
  <c r="B1690" i="185"/>
  <c r="B1691" i="185"/>
  <c r="B1692" i="185"/>
  <c r="B1693" i="185"/>
  <c r="B1694" i="185"/>
  <c r="B1695" i="185"/>
  <c r="B1696" i="185"/>
  <c r="B1697" i="185"/>
  <c r="B1698" i="185"/>
  <c r="B1699" i="185"/>
  <c r="B1700" i="185"/>
  <c r="B1701" i="185"/>
  <c r="B1702" i="185"/>
  <c r="B1703" i="185"/>
  <c r="B1704" i="185"/>
  <c r="B1705" i="185"/>
  <c r="B1706" i="185"/>
  <c r="B1707" i="185"/>
  <c r="B1708" i="185"/>
  <c r="B1709" i="185"/>
  <c r="B1710" i="185"/>
  <c r="B1711" i="185"/>
  <c r="B1712" i="185"/>
  <c r="B1713" i="185"/>
  <c r="B1714" i="185"/>
  <c r="B1715" i="185"/>
  <c r="B1716" i="185"/>
  <c r="B1717" i="185"/>
  <c r="B1718" i="185"/>
  <c r="B1719" i="185"/>
  <c r="B1720" i="185"/>
  <c r="B1721" i="185"/>
  <c r="B1722" i="185"/>
  <c r="B1723" i="185"/>
  <c r="B1724" i="185"/>
  <c r="B1725" i="185"/>
  <c r="BB1725" i="185"/>
  <c r="AV1725" i="185"/>
  <c r="AW1725" i="185" s="1"/>
  <c r="BC1725" i="185" s="1"/>
  <c r="AC1725" i="185"/>
  <c r="AE1725" i="185" s="1"/>
  <c r="AM1725" i="185" s="1"/>
  <c r="S1725" i="185"/>
  <c r="R1725" i="185"/>
  <c r="K1725" i="185"/>
  <c r="J1725" i="185"/>
  <c r="BB1724" i="185"/>
  <c r="AV1724" i="185"/>
  <c r="AW1724" i="185" s="1"/>
  <c r="BC1724" i="185" s="1"/>
  <c r="AC1724" i="185"/>
  <c r="AE1724" i="185" s="1"/>
  <c r="AM1724" i="185" s="1"/>
  <c r="S1724" i="185"/>
  <c r="R1724" i="185"/>
  <c r="K1724" i="185"/>
  <c r="T1724" i="185" s="1"/>
  <c r="AF1724" i="185" s="1"/>
  <c r="J1724" i="185"/>
  <c r="BB1723" i="185"/>
  <c r="AV1723" i="185"/>
  <c r="AW1723" i="185" s="1"/>
  <c r="BC1723" i="185" s="1"/>
  <c r="AC1723" i="185"/>
  <c r="AE1723" i="185" s="1"/>
  <c r="AM1723" i="185" s="1"/>
  <c r="S1723" i="185"/>
  <c r="R1723" i="185"/>
  <c r="K1723" i="185"/>
  <c r="J1723" i="185"/>
  <c r="BB1722" i="185"/>
  <c r="AV1722" i="185"/>
  <c r="AW1722" i="185" s="1"/>
  <c r="BC1722" i="185" s="1"/>
  <c r="AC1722" i="185"/>
  <c r="AE1722" i="185" s="1"/>
  <c r="AM1722" i="185" s="1"/>
  <c r="S1722" i="185"/>
  <c r="R1722" i="185"/>
  <c r="K1722" i="185"/>
  <c r="T1722" i="185" s="1"/>
  <c r="AF1722" i="185" s="1"/>
  <c r="J1722" i="185"/>
  <c r="BB1721" i="185"/>
  <c r="AV1721" i="185"/>
  <c r="AW1721" i="185" s="1"/>
  <c r="BC1721" i="185" s="1"/>
  <c r="AC1721" i="185"/>
  <c r="AE1721" i="185" s="1"/>
  <c r="AM1721" i="185" s="1"/>
  <c r="S1721" i="185"/>
  <c r="R1721" i="185"/>
  <c r="K1721" i="185"/>
  <c r="J1721" i="185"/>
  <c r="BB1720" i="185"/>
  <c r="AV1720" i="185"/>
  <c r="AW1720" i="185" s="1"/>
  <c r="BC1720" i="185" s="1"/>
  <c r="AC1720" i="185"/>
  <c r="AE1720" i="185" s="1"/>
  <c r="AM1720" i="185" s="1"/>
  <c r="S1720" i="185"/>
  <c r="R1720" i="185"/>
  <c r="K1720" i="185"/>
  <c r="J1720" i="185"/>
  <c r="BB1719" i="185"/>
  <c r="AV1719" i="185"/>
  <c r="AW1719" i="185" s="1"/>
  <c r="BC1719" i="185" s="1"/>
  <c r="AC1719" i="185"/>
  <c r="AE1719" i="185" s="1"/>
  <c r="AM1719" i="185" s="1"/>
  <c r="S1719" i="185"/>
  <c r="R1719" i="185"/>
  <c r="K1719" i="185"/>
  <c r="J1719" i="185"/>
  <c r="BB1718" i="185"/>
  <c r="AV1718" i="185"/>
  <c r="AW1718" i="185" s="1"/>
  <c r="BC1718" i="185" s="1"/>
  <c r="AC1718" i="185"/>
  <c r="AE1718" i="185" s="1"/>
  <c r="AM1718" i="185" s="1"/>
  <c r="S1718" i="185"/>
  <c r="R1718" i="185"/>
  <c r="K1718" i="185"/>
  <c r="T1718" i="185" s="1"/>
  <c r="AF1718" i="185" s="1"/>
  <c r="J1718" i="185"/>
  <c r="BB1717" i="185"/>
  <c r="AV1717" i="185"/>
  <c r="AW1717" i="185" s="1"/>
  <c r="AC1717" i="185"/>
  <c r="AE1717" i="185" s="1"/>
  <c r="AM1717" i="185" s="1"/>
  <c r="S1717" i="185"/>
  <c r="R1717" i="185"/>
  <c r="K1717" i="185"/>
  <c r="T1717" i="185" s="1"/>
  <c r="AF1717" i="185" s="1"/>
  <c r="J1717" i="185"/>
  <c r="BB1716" i="185"/>
  <c r="AV1716" i="185"/>
  <c r="AW1716" i="185" s="1"/>
  <c r="AC1716" i="185"/>
  <c r="AE1716" i="185" s="1"/>
  <c r="AM1716" i="185" s="1"/>
  <c r="S1716" i="185"/>
  <c r="R1716" i="185"/>
  <c r="K1716" i="185"/>
  <c r="T1716" i="185" s="1"/>
  <c r="AF1716" i="185" s="1"/>
  <c r="J1716" i="185"/>
  <c r="BB1715" i="185"/>
  <c r="AV1715" i="185"/>
  <c r="AW1715" i="185" s="1"/>
  <c r="BC1715" i="185" s="1"/>
  <c r="AC1715" i="185"/>
  <c r="AE1715" i="185" s="1"/>
  <c r="AM1715" i="185" s="1"/>
  <c r="S1715" i="185"/>
  <c r="R1715" i="185"/>
  <c r="K1715" i="185"/>
  <c r="T1715" i="185" s="1"/>
  <c r="AF1715" i="185" s="1"/>
  <c r="J1715" i="185"/>
  <c r="BB1714" i="185"/>
  <c r="AV1714" i="185"/>
  <c r="AW1714" i="185" s="1"/>
  <c r="AC1714" i="185"/>
  <c r="AE1714" i="185" s="1"/>
  <c r="AM1714" i="185" s="1"/>
  <c r="S1714" i="185"/>
  <c r="R1714" i="185"/>
  <c r="K1714" i="185"/>
  <c r="J1714" i="185"/>
  <c r="BB1713" i="185"/>
  <c r="AV1713" i="185"/>
  <c r="AW1713" i="185" s="1"/>
  <c r="BC1713" i="185" s="1"/>
  <c r="AC1713" i="185"/>
  <c r="AE1713" i="185" s="1"/>
  <c r="AM1713" i="185" s="1"/>
  <c r="S1713" i="185"/>
  <c r="R1713" i="185"/>
  <c r="K1713" i="185"/>
  <c r="J1713" i="185"/>
  <c r="BB1712" i="185"/>
  <c r="AV1712" i="185"/>
  <c r="AW1712" i="185" s="1"/>
  <c r="BC1712" i="185" s="1"/>
  <c r="AC1712" i="185"/>
  <c r="AE1712" i="185" s="1"/>
  <c r="AM1712" i="185" s="1"/>
  <c r="S1712" i="185"/>
  <c r="R1712" i="185"/>
  <c r="K1712" i="185"/>
  <c r="T1712" i="185" s="1"/>
  <c r="AF1712" i="185" s="1"/>
  <c r="J1712" i="185"/>
  <c r="BB1711" i="185"/>
  <c r="AV1711" i="185"/>
  <c r="AW1711" i="185" s="1"/>
  <c r="BC1711" i="185" s="1"/>
  <c r="AC1711" i="185"/>
  <c r="AE1711" i="185" s="1"/>
  <c r="AM1711" i="185" s="1"/>
  <c r="S1711" i="185"/>
  <c r="R1711" i="185"/>
  <c r="K1711" i="185"/>
  <c r="J1711" i="185"/>
  <c r="BB1710" i="185"/>
  <c r="AV1710" i="185"/>
  <c r="AW1710" i="185" s="1"/>
  <c r="BC1710" i="185" s="1"/>
  <c r="AC1710" i="185"/>
  <c r="AE1710" i="185" s="1"/>
  <c r="AM1710" i="185" s="1"/>
  <c r="S1710" i="185"/>
  <c r="R1710" i="185"/>
  <c r="K1710" i="185"/>
  <c r="T1710" i="185" s="1"/>
  <c r="AF1710" i="185" s="1"/>
  <c r="J1710" i="185"/>
  <c r="BB1709" i="185"/>
  <c r="AV1709" i="185"/>
  <c r="AW1709" i="185" s="1"/>
  <c r="BC1709" i="185" s="1"/>
  <c r="AC1709" i="185"/>
  <c r="AE1709" i="185" s="1"/>
  <c r="AM1709" i="185" s="1"/>
  <c r="S1709" i="185"/>
  <c r="R1709" i="185"/>
  <c r="K1709" i="185"/>
  <c r="J1709" i="185"/>
  <c r="BB1708" i="185"/>
  <c r="AV1708" i="185"/>
  <c r="AW1708" i="185" s="1"/>
  <c r="BC1708" i="185" s="1"/>
  <c r="AC1708" i="185"/>
  <c r="AE1708" i="185" s="1"/>
  <c r="AM1708" i="185" s="1"/>
  <c r="S1708" i="185"/>
  <c r="R1708" i="185"/>
  <c r="K1708" i="185"/>
  <c r="J1708" i="185"/>
  <c r="BB1707" i="185"/>
  <c r="AV1707" i="185"/>
  <c r="AW1707" i="185" s="1"/>
  <c r="BC1707" i="185" s="1"/>
  <c r="AC1707" i="185"/>
  <c r="AE1707" i="185" s="1"/>
  <c r="AM1707" i="185" s="1"/>
  <c r="S1707" i="185"/>
  <c r="R1707" i="185"/>
  <c r="K1707" i="185"/>
  <c r="J1707" i="185"/>
  <c r="BB1706" i="185"/>
  <c r="AV1706" i="185"/>
  <c r="AW1706" i="185" s="1"/>
  <c r="BC1706" i="185" s="1"/>
  <c r="AC1706" i="185"/>
  <c r="AE1706" i="185" s="1"/>
  <c r="AM1706" i="185" s="1"/>
  <c r="S1706" i="185"/>
  <c r="R1706" i="185"/>
  <c r="K1706" i="185"/>
  <c r="T1706" i="185" s="1"/>
  <c r="AF1706" i="185" s="1"/>
  <c r="J1706" i="185"/>
  <c r="BB1705" i="185"/>
  <c r="AV1705" i="185"/>
  <c r="AW1705" i="185" s="1"/>
  <c r="AC1705" i="185"/>
  <c r="AE1705" i="185" s="1"/>
  <c r="AM1705" i="185" s="1"/>
  <c r="S1705" i="185"/>
  <c r="R1705" i="185"/>
  <c r="K1705" i="185"/>
  <c r="T1705" i="185" s="1"/>
  <c r="AF1705" i="185" s="1"/>
  <c r="J1705" i="185"/>
  <c r="BB1704" i="185"/>
  <c r="AV1704" i="185"/>
  <c r="AW1704" i="185" s="1"/>
  <c r="AC1704" i="185"/>
  <c r="AE1704" i="185" s="1"/>
  <c r="AM1704" i="185" s="1"/>
  <c r="S1704" i="185"/>
  <c r="R1704" i="185"/>
  <c r="K1704" i="185"/>
  <c r="T1704" i="185" s="1"/>
  <c r="AF1704" i="185" s="1"/>
  <c r="J1704" i="185"/>
  <c r="BB1703" i="185"/>
  <c r="AV1703" i="185"/>
  <c r="AW1703" i="185" s="1"/>
  <c r="BC1703" i="185" s="1"/>
  <c r="AC1703" i="185"/>
  <c r="AE1703" i="185" s="1"/>
  <c r="AM1703" i="185" s="1"/>
  <c r="S1703" i="185"/>
  <c r="R1703" i="185"/>
  <c r="K1703" i="185"/>
  <c r="T1703" i="185" s="1"/>
  <c r="AF1703" i="185" s="1"/>
  <c r="J1703" i="185"/>
  <c r="BB1702" i="185"/>
  <c r="AV1702" i="185"/>
  <c r="AW1702" i="185" s="1"/>
  <c r="AC1702" i="185"/>
  <c r="AE1702" i="185" s="1"/>
  <c r="AM1702" i="185" s="1"/>
  <c r="S1702" i="185"/>
  <c r="R1702" i="185"/>
  <c r="K1702" i="185"/>
  <c r="J1702" i="185"/>
  <c r="BB1701" i="185"/>
  <c r="AV1701" i="185"/>
  <c r="AW1701" i="185" s="1"/>
  <c r="AC1701" i="185"/>
  <c r="AE1701" i="185" s="1"/>
  <c r="AM1701" i="185" s="1"/>
  <c r="S1701" i="185"/>
  <c r="R1701" i="185"/>
  <c r="K1701" i="185"/>
  <c r="J1701" i="185"/>
  <c r="BB1700" i="185"/>
  <c r="AV1700" i="185"/>
  <c r="AW1700" i="185" s="1"/>
  <c r="BC1700" i="185" s="1"/>
  <c r="AC1700" i="185"/>
  <c r="AE1700" i="185" s="1"/>
  <c r="AM1700" i="185" s="1"/>
  <c r="S1700" i="185"/>
  <c r="R1700" i="185"/>
  <c r="K1700" i="185"/>
  <c r="T1700" i="185" s="1"/>
  <c r="AF1700" i="185" s="1"/>
  <c r="J1700" i="185"/>
  <c r="BB1699" i="185"/>
  <c r="AV1699" i="185"/>
  <c r="AW1699" i="185" s="1"/>
  <c r="BC1699" i="185" s="1"/>
  <c r="AC1699" i="185"/>
  <c r="AE1699" i="185" s="1"/>
  <c r="AM1699" i="185" s="1"/>
  <c r="S1699" i="185"/>
  <c r="R1699" i="185"/>
  <c r="K1699" i="185"/>
  <c r="J1699" i="185"/>
  <c r="BB1698" i="185"/>
  <c r="AV1698" i="185"/>
  <c r="AW1698" i="185" s="1"/>
  <c r="AC1698" i="185"/>
  <c r="AE1698" i="185" s="1"/>
  <c r="AM1698" i="185" s="1"/>
  <c r="S1698" i="185"/>
  <c r="R1698" i="185"/>
  <c r="K1698" i="185"/>
  <c r="T1698" i="185" s="1"/>
  <c r="AF1698" i="185" s="1"/>
  <c r="J1698" i="185"/>
  <c r="BB1697" i="185"/>
  <c r="AV1697" i="185"/>
  <c r="AW1697" i="185" s="1"/>
  <c r="BC1697" i="185" s="1"/>
  <c r="AC1697" i="185"/>
  <c r="AE1697" i="185" s="1"/>
  <c r="AM1697" i="185" s="1"/>
  <c r="S1697" i="185"/>
  <c r="R1697" i="185"/>
  <c r="K1697" i="185"/>
  <c r="J1697" i="185"/>
  <c r="BB1696" i="185"/>
  <c r="AV1696" i="185"/>
  <c r="AW1696" i="185" s="1"/>
  <c r="BC1696" i="185" s="1"/>
  <c r="AC1696" i="185"/>
  <c r="AE1696" i="185" s="1"/>
  <c r="AM1696" i="185" s="1"/>
  <c r="S1696" i="185"/>
  <c r="R1696" i="185"/>
  <c r="K1696" i="185"/>
  <c r="J1696" i="185"/>
  <c r="BB1695" i="185"/>
  <c r="AV1695" i="185"/>
  <c r="AW1695" i="185" s="1"/>
  <c r="BC1695" i="185" s="1"/>
  <c r="AC1695" i="185"/>
  <c r="AE1695" i="185" s="1"/>
  <c r="AM1695" i="185" s="1"/>
  <c r="S1695" i="185"/>
  <c r="R1695" i="185"/>
  <c r="K1695" i="185"/>
  <c r="T1695" i="185" s="1"/>
  <c r="AF1695" i="185" s="1"/>
  <c r="J1695" i="185"/>
  <c r="BB1694" i="185"/>
  <c r="AV1694" i="185"/>
  <c r="AW1694" i="185" s="1"/>
  <c r="BC1694" i="185" s="1"/>
  <c r="AC1694" i="185"/>
  <c r="AE1694" i="185" s="1"/>
  <c r="AM1694" i="185" s="1"/>
  <c r="S1694" i="185"/>
  <c r="R1694" i="185"/>
  <c r="K1694" i="185"/>
  <c r="T1694" i="185" s="1"/>
  <c r="AF1694" i="185" s="1"/>
  <c r="J1694" i="185"/>
  <c r="BB1693" i="185"/>
  <c r="AV1693" i="185"/>
  <c r="AW1693" i="185" s="1"/>
  <c r="AC1693" i="185"/>
  <c r="AE1693" i="185" s="1"/>
  <c r="AM1693" i="185" s="1"/>
  <c r="S1693" i="185"/>
  <c r="R1693" i="185"/>
  <c r="K1693" i="185"/>
  <c r="T1693" i="185" s="1"/>
  <c r="AF1693" i="185" s="1"/>
  <c r="J1693" i="185"/>
  <c r="BB1692" i="185"/>
  <c r="AV1692" i="185"/>
  <c r="AW1692" i="185" s="1"/>
  <c r="AC1692" i="185"/>
  <c r="AE1692" i="185" s="1"/>
  <c r="AM1692" i="185" s="1"/>
  <c r="S1692" i="185"/>
  <c r="R1692" i="185"/>
  <c r="K1692" i="185"/>
  <c r="T1692" i="185" s="1"/>
  <c r="AF1692" i="185" s="1"/>
  <c r="J1692" i="185"/>
  <c r="BB1691" i="185"/>
  <c r="AV1691" i="185"/>
  <c r="AW1691" i="185" s="1"/>
  <c r="BC1691" i="185" s="1"/>
  <c r="AC1691" i="185"/>
  <c r="AE1691" i="185" s="1"/>
  <c r="AM1691" i="185" s="1"/>
  <c r="S1691" i="185"/>
  <c r="R1691" i="185"/>
  <c r="K1691" i="185"/>
  <c r="T1691" i="185" s="1"/>
  <c r="AF1691" i="185" s="1"/>
  <c r="J1691" i="185"/>
  <c r="BB1690" i="185"/>
  <c r="AV1690" i="185"/>
  <c r="AW1690" i="185" s="1"/>
  <c r="BC1690" i="185" s="1"/>
  <c r="AC1690" i="185"/>
  <c r="AE1690" i="185" s="1"/>
  <c r="AM1690" i="185" s="1"/>
  <c r="S1690" i="185"/>
  <c r="R1690" i="185"/>
  <c r="K1690" i="185"/>
  <c r="J1690" i="185"/>
  <c r="BB1689" i="185"/>
  <c r="AV1689" i="185"/>
  <c r="AW1689" i="185" s="1"/>
  <c r="BC1689" i="185" s="1"/>
  <c r="AC1689" i="185"/>
  <c r="AE1689" i="185" s="1"/>
  <c r="AM1689" i="185" s="1"/>
  <c r="S1689" i="185"/>
  <c r="R1689" i="185"/>
  <c r="K1689" i="185"/>
  <c r="J1689" i="185"/>
  <c r="BB1688" i="185"/>
  <c r="AV1688" i="185"/>
  <c r="AW1688" i="185" s="1"/>
  <c r="BC1688" i="185" s="1"/>
  <c r="AC1688" i="185"/>
  <c r="AE1688" i="185" s="1"/>
  <c r="AM1688" i="185" s="1"/>
  <c r="S1688" i="185"/>
  <c r="R1688" i="185"/>
  <c r="K1688" i="185"/>
  <c r="T1688" i="185" s="1"/>
  <c r="AF1688" i="185" s="1"/>
  <c r="J1688" i="185"/>
  <c r="BB1687" i="185"/>
  <c r="AV1687" i="185"/>
  <c r="AW1687" i="185" s="1"/>
  <c r="BC1687" i="185" s="1"/>
  <c r="AC1687" i="185"/>
  <c r="AE1687" i="185" s="1"/>
  <c r="AM1687" i="185" s="1"/>
  <c r="S1687" i="185"/>
  <c r="R1687" i="185"/>
  <c r="K1687" i="185"/>
  <c r="J1687" i="185"/>
  <c r="BB1686" i="185"/>
  <c r="AV1686" i="185"/>
  <c r="AW1686" i="185" s="1"/>
  <c r="AC1686" i="185"/>
  <c r="AE1686" i="185" s="1"/>
  <c r="AM1686" i="185" s="1"/>
  <c r="S1686" i="185"/>
  <c r="R1686" i="185"/>
  <c r="K1686" i="185"/>
  <c r="T1686" i="185" s="1"/>
  <c r="AF1686" i="185" s="1"/>
  <c r="J1686" i="185"/>
  <c r="BB1685" i="185"/>
  <c r="AV1685" i="185"/>
  <c r="AW1685" i="185" s="1"/>
  <c r="BC1685" i="185" s="1"/>
  <c r="AC1685" i="185"/>
  <c r="AE1685" i="185" s="1"/>
  <c r="AM1685" i="185" s="1"/>
  <c r="S1685" i="185"/>
  <c r="R1685" i="185"/>
  <c r="K1685" i="185"/>
  <c r="J1685" i="185"/>
  <c r="BB1684" i="185"/>
  <c r="AV1684" i="185"/>
  <c r="AW1684" i="185" s="1"/>
  <c r="BC1684" i="185" s="1"/>
  <c r="AC1684" i="185"/>
  <c r="AE1684" i="185" s="1"/>
  <c r="AM1684" i="185" s="1"/>
  <c r="S1684" i="185"/>
  <c r="R1684" i="185"/>
  <c r="K1684" i="185"/>
  <c r="J1684" i="185"/>
  <c r="BB1683" i="185"/>
  <c r="AV1683" i="185"/>
  <c r="AW1683" i="185" s="1"/>
  <c r="AC1683" i="185"/>
  <c r="AE1683" i="185" s="1"/>
  <c r="AM1683" i="185" s="1"/>
  <c r="S1683" i="185"/>
  <c r="R1683" i="185"/>
  <c r="K1683" i="185"/>
  <c r="T1683" i="185" s="1"/>
  <c r="AF1683" i="185" s="1"/>
  <c r="J1683" i="185"/>
  <c r="BB1682" i="185"/>
  <c r="AV1682" i="185"/>
  <c r="AW1682" i="185" s="1"/>
  <c r="BC1682" i="185" s="1"/>
  <c r="AC1682" i="185"/>
  <c r="AE1682" i="185" s="1"/>
  <c r="AM1682" i="185" s="1"/>
  <c r="S1682" i="185"/>
  <c r="R1682" i="185"/>
  <c r="K1682" i="185"/>
  <c r="T1682" i="185" s="1"/>
  <c r="AF1682" i="185" s="1"/>
  <c r="J1682" i="185"/>
  <c r="BB1681" i="185"/>
  <c r="AV1681" i="185"/>
  <c r="AW1681" i="185" s="1"/>
  <c r="AC1681" i="185"/>
  <c r="AE1681" i="185" s="1"/>
  <c r="AM1681" i="185" s="1"/>
  <c r="S1681" i="185"/>
  <c r="R1681" i="185"/>
  <c r="K1681" i="185"/>
  <c r="T1681" i="185" s="1"/>
  <c r="AF1681" i="185" s="1"/>
  <c r="J1681" i="185"/>
  <c r="BB1680" i="185"/>
  <c r="AV1680" i="185"/>
  <c r="AC1680" i="185"/>
  <c r="AE1680" i="185" s="1"/>
  <c r="AM1680" i="185" s="1"/>
  <c r="S1680" i="185"/>
  <c r="R1680" i="185"/>
  <c r="K1680" i="185"/>
  <c r="T1680" i="185" s="1"/>
  <c r="AF1680" i="185" s="1"/>
  <c r="J1680" i="185"/>
  <c r="BB1679" i="185"/>
  <c r="AV1679" i="185"/>
  <c r="AW1680" i="185" s="1"/>
  <c r="AC1679" i="185"/>
  <c r="AE1679" i="185" s="1"/>
  <c r="AM1679" i="185" s="1"/>
  <c r="S1679" i="185"/>
  <c r="R1679" i="185"/>
  <c r="K1679" i="185"/>
  <c r="T1679" i="185" s="1"/>
  <c r="AF1679" i="185" s="1"/>
  <c r="J1679" i="185"/>
  <c r="BB1678" i="185"/>
  <c r="AV1678" i="185"/>
  <c r="AW1678" i="185" s="1"/>
  <c r="AC1678" i="185"/>
  <c r="AE1678" i="185" s="1"/>
  <c r="AM1678" i="185" s="1"/>
  <c r="S1678" i="185"/>
  <c r="R1678" i="185"/>
  <c r="K1678" i="185"/>
  <c r="J1678" i="185"/>
  <c r="BB1677" i="185"/>
  <c r="AV1677" i="185"/>
  <c r="AW1677" i="185" s="1"/>
  <c r="BC1677" i="185" s="1"/>
  <c r="AC1677" i="185"/>
  <c r="AE1677" i="185" s="1"/>
  <c r="AM1677" i="185" s="1"/>
  <c r="S1677" i="185"/>
  <c r="R1677" i="185"/>
  <c r="K1677" i="185"/>
  <c r="J1677" i="185"/>
  <c r="BB1676" i="185"/>
  <c r="AV1676" i="185"/>
  <c r="AW1676" i="185" s="1"/>
  <c r="BC1676" i="185" s="1"/>
  <c r="AC1676" i="185"/>
  <c r="AE1676" i="185" s="1"/>
  <c r="AM1676" i="185" s="1"/>
  <c r="S1676" i="185"/>
  <c r="R1676" i="185"/>
  <c r="K1676" i="185"/>
  <c r="T1676" i="185" s="1"/>
  <c r="AF1676" i="185" s="1"/>
  <c r="J1676" i="185"/>
  <c r="BB1675" i="185"/>
  <c r="AV1675" i="185"/>
  <c r="AW1675" i="185" s="1"/>
  <c r="BC1675" i="185" s="1"/>
  <c r="AC1675" i="185"/>
  <c r="AE1675" i="185" s="1"/>
  <c r="AM1675" i="185" s="1"/>
  <c r="S1675" i="185"/>
  <c r="R1675" i="185"/>
  <c r="K1675" i="185"/>
  <c r="J1675" i="185"/>
  <c r="BB1674" i="185"/>
  <c r="AV1674" i="185"/>
  <c r="AW1674" i="185" s="1"/>
  <c r="BC1674" i="185" s="1"/>
  <c r="AC1674" i="185"/>
  <c r="AE1674" i="185" s="1"/>
  <c r="AM1674" i="185" s="1"/>
  <c r="S1674" i="185"/>
  <c r="R1674" i="185"/>
  <c r="K1674" i="185"/>
  <c r="T1674" i="185" s="1"/>
  <c r="AF1674" i="185" s="1"/>
  <c r="J1674" i="185"/>
  <c r="BB1673" i="185"/>
  <c r="AV1673" i="185"/>
  <c r="AW1673" i="185" s="1"/>
  <c r="BC1673" i="185" s="1"/>
  <c r="AC1673" i="185"/>
  <c r="AE1673" i="185" s="1"/>
  <c r="AM1673" i="185" s="1"/>
  <c r="S1673" i="185"/>
  <c r="R1673" i="185"/>
  <c r="K1673" i="185"/>
  <c r="T1673" i="185" s="1"/>
  <c r="AF1673" i="185" s="1"/>
  <c r="J1673" i="185"/>
  <c r="BB1672" i="185"/>
  <c r="AV1672" i="185"/>
  <c r="AW1672" i="185" s="1"/>
  <c r="BC1672" i="185" s="1"/>
  <c r="AC1672" i="185"/>
  <c r="AE1672" i="185" s="1"/>
  <c r="AM1672" i="185" s="1"/>
  <c r="S1672" i="185"/>
  <c r="R1672" i="185"/>
  <c r="K1672" i="185"/>
  <c r="J1672" i="185"/>
  <c r="BB1671" i="185"/>
  <c r="AV1671" i="185"/>
  <c r="AW1671" i="185" s="1"/>
  <c r="AC1671" i="185"/>
  <c r="AE1671" i="185" s="1"/>
  <c r="AM1671" i="185" s="1"/>
  <c r="S1671" i="185"/>
  <c r="R1671" i="185"/>
  <c r="K1671" i="185"/>
  <c r="T1671" i="185" s="1"/>
  <c r="AF1671" i="185" s="1"/>
  <c r="J1671" i="185"/>
  <c r="BB1670" i="185"/>
  <c r="AV1670" i="185"/>
  <c r="AW1670" i="185" s="1"/>
  <c r="BC1670" i="185" s="1"/>
  <c r="AC1670" i="185"/>
  <c r="AE1670" i="185" s="1"/>
  <c r="AM1670" i="185" s="1"/>
  <c r="S1670" i="185"/>
  <c r="R1670" i="185"/>
  <c r="K1670" i="185"/>
  <c r="T1670" i="185" s="1"/>
  <c r="AF1670" i="185" s="1"/>
  <c r="J1670" i="185"/>
  <c r="BB1669" i="185"/>
  <c r="AV1669" i="185"/>
  <c r="AW1669" i="185" s="1"/>
  <c r="AC1669" i="185"/>
  <c r="AE1669" i="185" s="1"/>
  <c r="AM1669" i="185" s="1"/>
  <c r="S1669" i="185"/>
  <c r="R1669" i="185"/>
  <c r="K1669" i="185"/>
  <c r="T1669" i="185" s="1"/>
  <c r="AF1669" i="185" s="1"/>
  <c r="J1669" i="185"/>
  <c r="BB1668" i="185"/>
  <c r="AV1668" i="185"/>
  <c r="AW1668" i="185" s="1"/>
  <c r="AC1668" i="185"/>
  <c r="AE1668" i="185" s="1"/>
  <c r="AM1668" i="185" s="1"/>
  <c r="S1668" i="185"/>
  <c r="R1668" i="185"/>
  <c r="K1668" i="185"/>
  <c r="T1668" i="185" s="1"/>
  <c r="AF1668" i="185" s="1"/>
  <c r="J1668" i="185"/>
  <c r="BB1667" i="185"/>
  <c r="AV1667" i="185"/>
  <c r="AW1667" i="185" s="1"/>
  <c r="BC1667" i="185" s="1"/>
  <c r="AC1667" i="185"/>
  <c r="AE1667" i="185" s="1"/>
  <c r="AM1667" i="185" s="1"/>
  <c r="S1667" i="185"/>
  <c r="R1667" i="185"/>
  <c r="K1667" i="185"/>
  <c r="T1667" i="185" s="1"/>
  <c r="AF1667" i="185" s="1"/>
  <c r="J1667" i="185"/>
  <c r="BB1666" i="185"/>
  <c r="AV1666" i="185"/>
  <c r="AW1666" i="185" s="1"/>
  <c r="BC1666" i="185" s="1"/>
  <c r="AC1666" i="185"/>
  <c r="AE1666" i="185" s="1"/>
  <c r="AM1666" i="185" s="1"/>
  <c r="S1666" i="185"/>
  <c r="R1666" i="185"/>
  <c r="K1666" i="185"/>
  <c r="J1666" i="185"/>
  <c r="BB1665" i="185"/>
  <c r="AV1665" i="185"/>
  <c r="AW1665" i="185" s="1"/>
  <c r="BC1665" i="185" s="1"/>
  <c r="AC1665" i="185"/>
  <c r="AE1665" i="185" s="1"/>
  <c r="AM1665" i="185" s="1"/>
  <c r="S1665" i="185"/>
  <c r="R1665" i="185"/>
  <c r="K1665" i="185"/>
  <c r="J1665" i="185"/>
  <c r="BB1664" i="185"/>
  <c r="AV1664" i="185"/>
  <c r="AW1664" i="185" s="1"/>
  <c r="BC1664" i="185" s="1"/>
  <c r="AC1664" i="185"/>
  <c r="AE1664" i="185" s="1"/>
  <c r="AM1664" i="185" s="1"/>
  <c r="S1664" i="185"/>
  <c r="R1664" i="185"/>
  <c r="K1664" i="185"/>
  <c r="T1664" i="185" s="1"/>
  <c r="AF1664" i="185" s="1"/>
  <c r="J1664" i="185"/>
  <c r="BB1663" i="185"/>
  <c r="AV1663" i="185"/>
  <c r="AW1663" i="185" s="1"/>
  <c r="BC1663" i="185" s="1"/>
  <c r="AC1663" i="185"/>
  <c r="AE1663" i="185" s="1"/>
  <c r="AM1663" i="185" s="1"/>
  <c r="S1663" i="185"/>
  <c r="R1663" i="185"/>
  <c r="K1663" i="185"/>
  <c r="J1663" i="185"/>
  <c r="BB1662" i="185"/>
  <c r="AV1662" i="185"/>
  <c r="AW1662" i="185" s="1"/>
  <c r="AC1662" i="185"/>
  <c r="AE1662" i="185" s="1"/>
  <c r="AM1662" i="185" s="1"/>
  <c r="S1662" i="185"/>
  <c r="R1662" i="185"/>
  <c r="K1662" i="185"/>
  <c r="T1662" i="185" s="1"/>
  <c r="AF1662" i="185" s="1"/>
  <c r="J1662" i="185"/>
  <c r="BB1661" i="185"/>
  <c r="AV1661" i="185"/>
  <c r="AW1661" i="185" s="1"/>
  <c r="BC1661" i="185" s="1"/>
  <c r="AC1661" i="185"/>
  <c r="AE1661" i="185" s="1"/>
  <c r="AM1661" i="185" s="1"/>
  <c r="S1661" i="185"/>
  <c r="R1661" i="185"/>
  <c r="K1661" i="185"/>
  <c r="T1661" i="185" s="1"/>
  <c r="AF1661" i="185" s="1"/>
  <c r="J1661" i="185"/>
  <c r="BB1660" i="185"/>
  <c r="AV1660" i="185"/>
  <c r="AW1660" i="185" s="1"/>
  <c r="BC1660" i="185" s="1"/>
  <c r="AC1660" i="185"/>
  <c r="AE1660" i="185" s="1"/>
  <c r="AM1660" i="185" s="1"/>
  <c r="S1660" i="185"/>
  <c r="R1660" i="185"/>
  <c r="K1660" i="185"/>
  <c r="J1660" i="185"/>
  <c r="BB1659" i="185"/>
  <c r="AV1659" i="185"/>
  <c r="AW1659" i="185" s="1"/>
  <c r="AC1659" i="185"/>
  <c r="AE1659" i="185" s="1"/>
  <c r="AM1659" i="185" s="1"/>
  <c r="S1659" i="185"/>
  <c r="R1659" i="185"/>
  <c r="K1659" i="185"/>
  <c r="T1659" i="185" s="1"/>
  <c r="AF1659" i="185" s="1"/>
  <c r="J1659" i="185"/>
  <c r="BB1658" i="185"/>
  <c r="AV1658" i="185"/>
  <c r="AW1658" i="185" s="1"/>
  <c r="BC1658" i="185" s="1"/>
  <c r="AC1658" i="185"/>
  <c r="AE1658" i="185" s="1"/>
  <c r="AM1658" i="185" s="1"/>
  <c r="S1658" i="185"/>
  <c r="R1658" i="185"/>
  <c r="K1658" i="185"/>
  <c r="T1658" i="185" s="1"/>
  <c r="AF1658" i="185" s="1"/>
  <c r="J1658" i="185"/>
  <c r="BB1657" i="185"/>
  <c r="AV1657" i="185"/>
  <c r="AW1657" i="185" s="1"/>
  <c r="AC1657" i="185"/>
  <c r="AE1657" i="185" s="1"/>
  <c r="AM1657" i="185" s="1"/>
  <c r="S1657" i="185"/>
  <c r="R1657" i="185"/>
  <c r="K1657" i="185"/>
  <c r="T1657" i="185" s="1"/>
  <c r="AF1657" i="185" s="1"/>
  <c r="J1657" i="185"/>
  <c r="BB1656" i="185"/>
  <c r="AV1656" i="185"/>
  <c r="AW1656" i="185" s="1"/>
  <c r="AC1656" i="185"/>
  <c r="AE1656" i="185" s="1"/>
  <c r="AM1656" i="185" s="1"/>
  <c r="S1656" i="185"/>
  <c r="R1656" i="185"/>
  <c r="K1656" i="185"/>
  <c r="T1656" i="185" s="1"/>
  <c r="AF1656" i="185" s="1"/>
  <c r="J1656" i="185"/>
  <c r="BB1655" i="185"/>
  <c r="AV1655" i="185"/>
  <c r="AW1655" i="185" s="1"/>
  <c r="BC1655" i="185" s="1"/>
  <c r="AC1655" i="185"/>
  <c r="AE1655" i="185" s="1"/>
  <c r="AM1655" i="185" s="1"/>
  <c r="S1655" i="185"/>
  <c r="R1655" i="185"/>
  <c r="K1655" i="185"/>
  <c r="T1655" i="185" s="1"/>
  <c r="AF1655" i="185" s="1"/>
  <c r="J1655" i="185"/>
  <c r="BB1654" i="185"/>
  <c r="AV1654" i="185"/>
  <c r="AW1654" i="185" s="1"/>
  <c r="BC1654" i="185" s="1"/>
  <c r="AC1654" i="185"/>
  <c r="AE1654" i="185" s="1"/>
  <c r="AM1654" i="185" s="1"/>
  <c r="S1654" i="185"/>
  <c r="R1654" i="185"/>
  <c r="K1654" i="185"/>
  <c r="J1654" i="185"/>
  <c r="BB1653" i="185"/>
  <c r="AV1653" i="185"/>
  <c r="AW1653" i="185" s="1"/>
  <c r="BC1653" i="185" s="1"/>
  <c r="AC1653" i="185"/>
  <c r="AE1653" i="185" s="1"/>
  <c r="AM1653" i="185" s="1"/>
  <c r="S1653" i="185"/>
  <c r="R1653" i="185"/>
  <c r="K1653" i="185"/>
  <c r="J1653" i="185"/>
  <c r="BB1652" i="185"/>
  <c r="AV1652" i="185"/>
  <c r="AW1652" i="185" s="1"/>
  <c r="BC1652" i="185" s="1"/>
  <c r="AC1652" i="185"/>
  <c r="AE1652" i="185" s="1"/>
  <c r="AM1652" i="185" s="1"/>
  <c r="S1652" i="185"/>
  <c r="R1652" i="185"/>
  <c r="K1652" i="185"/>
  <c r="T1652" i="185" s="1"/>
  <c r="AF1652" i="185" s="1"/>
  <c r="J1652" i="185"/>
  <c r="BB1651" i="185"/>
  <c r="AV1651" i="185"/>
  <c r="AW1651" i="185" s="1"/>
  <c r="BC1651" i="185" s="1"/>
  <c r="AC1651" i="185"/>
  <c r="AE1651" i="185" s="1"/>
  <c r="AM1651" i="185" s="1"/>
  <c r="S1651" i="185"/>
  <c r="R1651" i="185"/>
  <c r="K1651" i="185"/>
  <c r="T1651" i="185" s="1"/>
  <c r="AF1651" i="185" s="1"/>
  <c r="J1651" i="185"/>
  <c r="BB1650" i="185"/>
  <c r="AV1650" i="185"/>
  <c r="AW1650" i="185" s="1"/>
  <c r="AC1650" i="185"/>
  <c r="AE1650" i="185" s="1"/>
  <c r="AM1650" i="185" s="1"/>
  <c r="S1650" i="185"/>
  <c r="R1650" i="185"/>
  <c r="K1650" i="185"/>
  <c r="T1650" i="185" s="1"/>
  <c r="AF1650" i="185" s="1"/>
  <c r="J1650" i="185"/>
  <c r="BB1649" i="185"/>
  <c r="AV1649" i="185"/>
  <c r="AW1649" i="185" s="1"/>
  <c r="BC1649" i="185" s="1"/>
  <c r="AC1649" i="185"/>
  <c r="AE1649" i="185" s="1"/>
  <c r="AM1649" i="185" s="1"/>
  <c r="S1649" i="185"/>
  <c r="R1649" i="185"/>
  <c r="K1649" i="185"/>
  <c r="J1649" i="185"/>
  <c r="BB1648" i="185"/>
  <c r="AV1648" i="185"/>
  <c r="AW1648" i="185" s="1"/>
  <c r="BC1648" i="185" s="1"/>
  <c r="AC1648" i="185"/>
  <c r="AE1648" i="185" s="1"/>
  <c r="AM1648" i="185" s="1"/>
  <c r="S1648" i="185"/>
  <c r="R1648" i="185"/>
  <c r="K1648" i="185"/>
  <c r="J1648" i="185"/>
  <c r="BB1647" i="185"/>
  <c r="AV1647" i="185"/>
  <c r="AW1647" i="185" s="1"/>
  <c r="BC1647" i="185" s="1"/>
  <c r="AC1647" i="185"/>
  <c r="AE1647" i="185" s="1"/>
  <c r="AM1647" i="185" s="1"/>
  <c r="S1647" i="185"/>
  <c r="R1647" i="185"/>
  <c r="K1647" i="185"/>
  <c r="T1647" i="185" s="1"/>
  <c r="AF1647" i="185" s="1"/>
  <c r="J1647" i="185"/>
  <c r="BB1646" i="185"/>
  <c r="AV1646" i="185"/>
  <c r="AW1646" i="185" s="1"/>
  <c r="BC1646" i="185" s="1"/>
  <c r="AC1646" i="185"/>
  <c r="AE1646" i="185" s="1"/>
  <c r="AM1646" i="185" s="1"/>
  <c r="S1646" i="185"/>
  <c r="R1646" i="185"/>
  <c r="K1646" i="185"/>
  <c r="T1646" i="185" s="1"/>
  <c r="AF1646" i="185" s="1"/>
  <c r="J1646" i="185"/>
  <c r="BB1645" i="185"/>
  <c r="AV1645" i="185"/>
  <c r="AW1645" i="185" s="1"/>
  <c r="AC1645" i="185"/>
  <c r="AE1645" i="185" s="1"/>
  <c r="AM1645" i="185" s="1"/>
  <c r="S1645" i="185"/>
  <c r="R1645" i="185"/>
  <c r="K1645" i="185"/>
  <c r="T1645" i="185" s="1"/>
  <c r="AF1645" i="185" s="1"/>
  <c r="J1645" i="185"/>
  <c r="BB1644" i="185"/>
  <c r="AV1644" i="185"/>
  <c r="AW1644" i="185" s="1"/>
  <c r="AC1644" i="185"/>
  <c r="AE1644" i="185" s="1"/>
  <c r="AM1644" i="185" s="1"/>
  <c r="S1644" i="185"/>
  <c r="R1644" i="185"/>
  <c r="K1644" i="185"/>
  <c r="T1644" i="185" s="1"/>
  <c r="AF1644" i="185" s="1"/>
  <c r="J1644" i="185"/>
  <c r="BB1643" i="185"/>
  <c r="AV1643" i="185"/>
  <c r="AW1643" i="185" s="1"/>
  <c r="BC1643" i="185" s="1"/>
  <c r="AC1643" i="185"/>
  <c r="AE1643" i="185" s="1"/>
  <c r="AM1643" i="185" s="1"/>
  <c r="S1643" i="185"/>
  <c r="R1643" i="185"/>
  <c r="K1643" i="185"/>
  <c r="T1643" i="185" s="1"/>
  <c r="AF1643" i="185" s="1"/>
  <c r="J1643" i="185"/>
  <c r="BB1642" i="185"/>
  <c r="AV1642" i="185"/>
  <c r="AW1642" i="185" s="1"/>
  <c r="BC1642" i="185" s="1"/>
  <c r="AC1642" i="185"/>
  <c r="AE1642" i="185" s="1"/>
  <c r="AM1642" i="185" s="1"/>
  <c r="S1642" i="185"/>
  <c r="R1642" i="185"/>
  <c r="K1642" i="185"/>
  <c r="J1642" i="185"/>
  <c r="BB1641" i="185"/>
  <c r="AV1641" i="185"/>
  <c r="AW1641" i="185" s="1"/>
  <c r="BC1641" i="185" s="1"/>
  <c r="AC1641" i="185"/>
  <c r="AE1641" i="185" s="1"/>
  <c r="AM1641" i="185" s="1"/>
  <c r="S1641" i="185"/>
  <c r="R1641" i="185"/>
  <c r="K1641" i="185"/>
  <c r="J1641" i="185"/>
  <c r="BB1640" i="185"/>
  <c r="AV1640" i="185"/>
  <c r="AW1640" i="185" s="1"/>
  <c r="BC1640" i="185" s="1"/>
  <c r="AC1640" i="185"/>
  <c r="AE1640" i="185" s="1"/>
  <c r="AM1640" i="185" s="1"/>
  <c r="S1640" i="185"/>
  <c r="R1640" i="185"/>
  <c r="K1640" i="185"/>
  <c r="T1640" i="185" s="1"/>
  <c r="AF1640" i="185" s="1"/>
  <c r="J1640" i="185"/>
  <c r="BB1639" i="185"/>
  <c r="AV1639" i="185"/>
  <c r="AW1639" i="185" s="1"/>
  <c r="BC1639" i="185" s="1"/>
  <c r="AC1639" i="185"/>
  <c r="AE1639" i="185" s="1"/>
  <c r="AM1639" i="185" s="1"/>
  <c r="S1639" i="185"/>
  <c r="R1639" i="185"/>
  <c r="K1639" i="185"/>
  <c r="T1639" i="185" s="1"/>
  <c r="AF1639" i="185" s="1"/>
  <c r="J1639" i="185"/>
  <c r="BB1638" i="185"/>
  <c r="AV1638" i="185"/>
  <c r="AW1638" i="185" s="1"/>
  <c r="BC1638" i="185" s="1"/>
  <c r="AC1638" i="185"/>
  <c r="AE1638" i="185" s="1"/>
  <c r="AM1638" i="185" s="1"/>
  <c r="S1638" i="185"/>
  <c r="R1638" i="185"/>
  <c r="K1638" i="185"/>
  <c r="T1638" i="185" s="1"/>
  <c r="AF1638" i="185" s="1"/>
  <c r="J1638" i="185"/>
  <c r="BB1637" i="185"/>
  <c r="AV1637" i="185"/>
  <c r="AW1637" i="185" s="1"/>
  <c r="BC1637" i="185" s="1"/>
  <c r="AC1637" i="185"/>
  <c r="AE1637" i="185" s="1"/>
  <c r="AM1637" i="185" s="1"/>
  <c r="S1637" i="185"/>
  <c r="R1637" i="185"/>
  <c r="K1637" i="185"/>
  <c r="J1637" i="185"/>
  <c r="BB1636" i="185"/>
  <c r="AV1636" i="185"/>
  <c r="AW1636" i="185" s="1"/>
  <c r="BC1636" i="185" s="1"/>
  <c r="AC1636" i="185"/>
  <c r="AE1636" i="185" s="1"/>
  <c r="AM1636" i="185" s="1"/>
  <c r="S1636" i="185"/>
  <c r="R1636" i="185"/>
  <c r="K1636" i="185"/>
  <c r="J1636" i="185"/>
  <c r="BB1635" i="185"/>
  <c r="AV1635" i="185"/>
  <c r="AW1635" i="185" s="1"/>
  <c r="BC1635" i="185" s="1"/>
  <c r="AC1635" i="185"/>
  <c r="AE1635" i="185" s="1"/>
  <c r="AM1635" i="185" s="1"/>
  <c r="S1635" i="185"/>
  <c r="R1635" i="185"/>
  <c r="K1635" i="185"/>
  <c r="T1635" i="185" s="1"/>
  <c r="AF1635" i="185" s="1"/>
  <c r="J1635" i="185"/>
  <c r="BB1634" i="185"/>
  <c r="AV1634" i="185"/>
  <c r="AW1634" i="185" s="1"/>
  <c r="BC1634" i="185" s="1"/>
  <c r="AC1634" i="185"/>
  <c r="AE1634" i="185" s="1"/>
  <c r="AM1634" i="185" s="1"/>
  <c r="S1634" i="185"/>
  <c r="R1634" i="185"/>
  <c r="K1634" i="185"/>
  <c r="T1634" i="185" s="1"/>
  <c r="AF1634" i="185" s="1"/>
  <c r="J1634" i="185"/>
  <c r="BB1633" i="185"/>
  <c r="AV1633" i="185"/>
  <c r="AW1633" i="185" s="1"/>
  <c r="AC1633" i="185"/>
  <c r="AE1633" i="185" s="1"/>
  <c r="AM1633" i="185" s="1"/>
  <c r="S1633" i="185"/>
  <c r="R1633" i="185"/>
  <c r="K1633" i="185"/>
  <c r="T1633" i="185" s="1"/>
  <c r="AF1633" i="185" s="1"/>
  <c r="J1633" i="185"/>
  <c r="BB1632" i="185"/>
  <c r="AV1632" i="185"/>
  <c r="AW1632" i="185" s="1"/>
  <c r="AC1632" i="185"/>
  <c r="AE1632" i="185" s="1"/>
  <c r="AM1632" i="185" s="1"/>
  <c r="S1632" i="185"/>
  <c r="R1632" i="185"/>
  <c r="K1632" i="185"/>
  <c r="T1632" i="185" s="1"/>
  <c r="AF1632" i="185" s="1"/>
  <c r="J1632" i="185"/>
  <c r="BB1631" i="185"/>
  <c r="AV1631" i="185"/>
  <c r="AW1631" i="185" s="1"/>
  <c r="BC1631" i="185" s="1"/>
  <c r="AC1631" i="185"/>
  <c r="AE1631" i="185" s="1"/>
  <c r="AM1631" i="185" s="1"/>
  <c r="S1631" i="185"/>
  <c r="R1631" i="185"/>
  <c r="K1631" i="185"/>
  <c r="T1631" i="185" s="1"/>
  <c r="AF1631" i="185" s="1"/>
  <c r="J1631" i="185"/>
  <c r="BB1630" i="185"/>
  <c r="AV1630" i="185"/>
  <c r="AW1630" i="185" s="1"/>
  <c r="BC1630" i="185" s="1"/>
  <c r="AC1630" i="185"/>
  <c r="AE1630" i="185" s="1"/>
  <c r="AM1630" i="185" s="1"/>
  <c r="S1630" i="185"/>
  <c r="R1630" i="185"/>
  <c r="K1630" i="185"/>
  <c r="J1630" i="185"/>
  <c r="BB1629" i="185"/>
  <c r="AV1629" i="185"/>
  <c r="AW1629" i="185" s="1"/>
  <c r="BC1629" i="185" s="1"/>
  <c r="AC1629" i="185"/>
  <c r="AE1629" i="185" s="1"/>
  <c r="AM1629" i="185" s="1"/>
  <c r="S1629" i="185"/>
  <c r="R1629" i="185"/>
  <c r="K1629" i="185"/>
  <c r="J1629" i="185"/>
  <c r="BB1628" i="185"/>
  <c r="AV1628" i="185"/>
  <c r="AW1628" i="185" s="1"/>
  <c r="BC1628" i="185" s="1"/>
  <c r="AC1628" i="185"/>
  <c r="AE1628" i="185" s="1"/>
  <c r="AM1628" i="185" s="1"/>
  <c r="S1628" i="185"/>
  <c r="R1628" i="185"/>
  <c r="K1628" i="185"/>
  <c r="T1628" i="185" s="1"/>
  <c r="AF1628" i="185" s="1"/>
  <c r="J1628" i="185"/>
  <c r="BB1627" i="185"/>
  <c r="AV1627" i="185"/>
  <c r="AW1627" i="185" s="1"/>
  <c r="BC1627" i="185" s="1"/>
  <c r="AC1627" i="185"/>
  <c r="AE1627" i="185" s="1"/>
  <c r="AM1627" i="185" s="1"/>
  <c r="S1627" i="185"/>
  <c r="R1627" i="185"/>
  <c r="K1627" i="185"/>
  <c r="T1627" i="185" s="1"/>
  <c r="AF1627" i="185" s="1"/>
  <c r="J1627" i="185"/>
  <c r="BB1626" i="185"/>
  <c r="AV1626" i="185"/>
  <c r="AW1626" i="185" s="1"/>
  <c r="AC1626" i="185"/>
  <c r="AE1626" i="185" s="1"/>
  <c r="AM1626" i="185" s="1"/>
  <c r="S1626" i="185"/>
  <c r="R1626" i="185"/>
  <c r="K1626" i="185"/>
  <c r="T1626" i="185" s="1"/>
  <c r="AF1626" i="185" s="1"/>
  <c r="J1626" i="185"/>
  <c r="BB1625" i="185"/>
  <c r="AV1625" i="185"/>
  <c r="AW1625" i="185" s="1"/>
  <c r="BC1625" i="185" s="1"/>
  <c r="AC1625" i="185"/>
  <c r="AE1625" i="185" s="1"/>
  <c r="AM1625" i="185" s="1"/>
  <c r="S1625" i="185"/>
  <c r="R1625" i="185"/>
  <c r="K1625" i="185"/>
  <c r="J1625" i="185"/>
  <c r="BB1624" i="185"/>
  <c r="AV1624" i="185"/>
  <c r="AC1624" i="185"/>
  <c r="AE1624" i="185" s="1"/>
  <c r="AM1624" i="185" s="1"/>
  <c r="S1624" i="185"/>
  <c r="R1624" i="185"/>
  <c r="K1624" i="185"/>
  <c r="J1624" i="185"/>
  <c r="BB1623" i="185"/>
  <c r="AV1623" i="185"/>
  <c r="AW1624" i="185" s="1"/>
  <c r="BC1624" i="185" s="1"/>
  <c r="AC1623" i="185"/>
  <c r="AE1623" i="185" s="1"/>
  <c r="AM1623" i="185" s="1"/>
  <c r="S1623" i="185"/>
  <c r="R1623" i="185"/>
  <c r="K1623" i="185"/>
  <c r="T1623" i="185" s="1"/>
  <c r="AF1623" i="185" s="1"/>
  <c r="J1623" i="185"/>
  <c r="BB1622" i="185"/>
  <c r="AV1622" i="185"/>
  <c r="AW1622" i="185" s="1"/>
  <c r="BC1622" i="185" s="1"/>
  <c r="AC1622" i="185"/>
  <c r="AE1622" i="185" s="1"/>
  <c r="AM1622" i="185" s="1"/>
  <c r="S1622" i="185"/>
  <c r="R1622" i="185"/>
  <c r="K1622" i="185"/>
  <c r="T1622" i="185" s="1"/>
  <c r="AF1622" i="185" s="1"/>
  <c r="J1622" i="185"/>
  <c r="BB1621" i="185"/>
  <c r="AV1621" i="185"/>
  <c r="AW1621" i="185" s="1"/>
  <c r="AC1621" i="185"/>
  <c r="AE1621" i="185" s="1"/>
  <c r="AM1621" i="185" s="1"/>
  <c r="S1621" i="185"/>
  <c r="R1621" i="185"/>
  <c r="K1621" i="185"/>
  <c r="T1621" i="185" s="1"/>
  <c r="AF1621" i="185" s="1"/>
  <c r="J1621" i="185"/>
  <c r="BB1620" i="185"/>
  <c r="AV1620" i="185"/>
  <c r="AW1620" i="185" s="1"/>
  <c r="AC1620" i="185"/>
  <c r="AE1620" i="185" s="1"/>
  <c r="AM1620" i="185" s="1"/>
  <c r="S1620" i="185"/>
  <c r="R1620" i="185"/>
  <c r="K1620" i="185"/>
  <c r="T1620" i="185" s="1"/>
  <c r="AF1620" i="185" s="1"/>
  <c r="J1620" i="185"/>
  <c r="BB1619" i="185"/>
  <c r="AV1619" i="185"/>
  <c r="AW1619" i="185" s="1"/>
  <c r="BC1619" i="185" s="1"/>
  <c r="AC1619" i="185"/>
  <c r="AE1619" i="185" s="1"/>
  <c r="AM1619" i="185" s="1"/>
  <c r="S1619" i="185"/>
  <c r="R1619" i="185"/>
  <c r="K1619" i="185"/>
  <c r="T1619" i="185" s="1"/>
  <c r="AF1619" i="185" s="1"/>
  <c r="J1619" i="185"/>
  <c r="BB1618" i="185"/>
  <c r="AV1618" i="185"/>
  <c r="AW1618" i="185" s="1"/>
  <c r="BC1618" i="185" s="1"/>
  <c r="AC1618" i="185"/>
  <c r="AE1618" i="185" s="1"/>
  <c r="AM1618" i="185" s="1"/>
  <c r="S1618" i="185"/>
  <c r="R1618" i="185"/>
  <c r="K1618" i="185"/>
  <c r="J1618" i="185"/>
  <c r="BB1617" i="185"/>
  <c r="AV1617" i="185"/>
  <c r="AW1617" i="185" s="1"/>
  <c r="BC1617" i="185" s="1"/>
  <c r="AC1617" i="185"/>
  <c r="AE1617" i="185" s="1"/>
  <c r="AM1617" i="185" s="1"/>
  <c r="S1617" i="185"/>
  <c r="R1617" i="185"/>
  <c r="K1617" i="185"/>
  <c r="J1617" i="185"/>
  <c r="BB1616" i="185"/>
  <c r="AV1616" i="185"/>
  <c r="AW1616" i="185" s="1"/>
  <c r="BC1616" i="185" s="1"/>
  <c r="AC1616" i="185"/>
  <c r="AE1616" i="185" s="1"/>
  <c r="AM1616" i="185" s="1"/>
  <c r="S1616" i="185"/>
  <c r="R1616" i="185"/>
  <c r="K1616" i="185"/>
  <c r="T1616" i="185" s="1"/>
  <c r="AF1616" i="185" s="1"/>
  <c r="J1616" i="185"/>
  <c r="BB1615" i="185"/>
  <c r="AV1615" i="185"/>
  <c r="AW1615" i="185" s="1"/>
  <c r="BC1615" i="185" s="1"/>
  <c r="AC1615" i="185"/>
  <c r="AE1615" i="185" s="1"/>
  <c r="AM1615" i="185" s="1"/>
  <c r="S1615" i="185"/>
  <c r="R1615" i="185"/>
  <c r="K1615" i="185"/>
  <c r="T1615" i="185" s="1"/>
  <c r="AF1615" i="185" s="1"/>
  <c r="J1615" i="185"/>
  <c r="BB1614" i="185"/>
  <c r="AV1614" i="185"/>
  <c r="AW1614" i="185" s="1"/>
  <c r="BC1614" i="185" s="1"/>
  <c r="AC1614" i="185"/>
  <c r="AE1614" i="185" s="1"/>
  <c r="AM1614" i="185" s="1"/>
  <c r="S1614" i="185"/>
  <c r="R1614" i="185"/>
  <c r="K1614" i="185"/>
  <c r="T1614" i="185" s="1"/>
  <c r="AF1614" i="185" s="1"/>
  <c r="J1614" i="185"/>
  <c r="BB1613" i="185"/>
  <c r="AV1613" i="185"/>
  <c r="AW1613" i="185" s="1"/>
  <c r="BC1613" i="185" s="1"/>
  <c r="AC1613" i="185"/>
  <c r="AE1613" i="185" s="1"/>
  <c r="AM1613" i="185" s="1"/>
  <c r="S1613" i="185"/>
  <c r="R1613" i="185"/>
  <c r="K1613" i="185"/>
  <c r="J1613" i="185"/>
  <c r="BB1612" i="185"/>
  <c r="AV1612" i="185"/>
  <c r="AW1612" i="185" s="1"/>
  <c r="BC1612" i="185" s="1"/>
  <c r="AC1612" i="185"/>
  <c r="AE1612" i="185" s="1"/>
  <c r="AM1612" i="185" s="1"/>
  <c r="S1612" i="185"/>
  <c r="R1612" i="185"/>
  <c r="K1612" i="185"/>
  <c r="J1612" i="185"/>
  <c r="BB1611" i="185"/>
  <c r="AV1611" i="185"/>
  <c r="AW1611" i="185" s="1"/>
  <c r="BC1611" i="185" s="1"/>
  <c r="AC1611" i="185"/>
  <c r="AE1611" i="185" s="1"/>
  <c r="AM1611" i="185" s="1"/>
  <c r="S1611" i="185"/>
  <c r="R1611" i="185"/>
  <c r="K1611" i="185"/>
  <c r="T1611" i="185" s="1"/>
  <c r="AF1611" i="185" s="1"/>
  <c r="J1611" i="185"/>
  <c r="BB1610" i="185"/>
  <c r="AV1610" i="185"/>
  <c r="AW1610" i="185" s="1"/>
  <c r="BC1610" i="185" s="1"/>
  <c r="AC1610" i="185"/>
  <c r="AE1610" i="185" s="1"/>
  <c r="AM1610" i="185" s="1"/>
  <c r="S1610" i="185"/>
  <c r="R1610" i="185"/>
  <c r="K1610" i="185"/>
  <c r="T1610" i="185" s="1"/>
  <c r="AF1610" i="185" s="1"/>
  <c r="J1610" i="185"/>
  <c r="BB1609" i="185"/>
  <c r="AV1609" i="185"/>
  <c r="AW1609" i="185" s="1"/>
  <c r="AC1609" i="185"/>
  <c r="AE1609" i="185" s="1"/>
  <c r="AM1609" i="185" s="1"/>
  <c r="S1609" i="185"/>
  <c r="R1609" i="185"/>
  <c r="K1609" i="185"/>
  <c r="T1609" i="185" s="1"/>
  <c r="AF1609" i="185" s="1"/>
  <c r="J1609" i="185"/>
  <c r="BB1608" i="185"/>
  <c r="AV1608" i="185"/>
  <c r="AW1608" i="185" s="1"/>
  <c r="AC1608" i="185"/>
  <c r="AE1608" i="185" s="1"/>
  <c r="AM1608" i="185" s="1"/>
  <c r="S1608" i="185"/>
  <c r="R1608" i="185"/>
  <c r="K1608" i="185"/>
  <c r="J1608" i="185"/>
  <c r="BB1607" i="185"/>
  <c r="AV1607" i="185"/>
  <c r="AW1607" i="185" s="1"/>
  <c r="BC1607" i="185" s="1"/>
  <c r="AC1607" i="185"/>
  <c r="AE1607" i="185" s="1"/>
  <c r="AM1607" i="185" s="1"/>
  <c r="S1607" i="185"/>
  <c r="R1607" i="185"/>
  <c r="K1607" i="185"/>
  <c r="T1607" i="185" s="1"/>
  <c r="AF1607" i="185" s="1"/>
  <c r="J1607" i="185"/>
  <c r="BB1606" i="185"/>
  <c r="AV1606" i="185"/>
  <c r="AW1606" i="185" s="1"/>
  <c r="BC1606" i="185" s="1"/>
  <c r="AC1606" i="185"/>
  <c r="AE1606" i="185" s="1"/>
  <c r="AM1606" i="185" s="1"/>
  <c r="S1606" i="185"/>
  <c r="R1606" i="185"/>
  <c r="K1606" i="185"/>
  <c r="J1606" i="185"/>
  <c r="BB1605" i="185"/>
  <c r="AV1605" i="185"/>
  <c r="AW1605" i="185" s="1"/>
  <c r="BC1605" i="185" s="1"/>
  <c r="AC1605" i="185"/>
  <c r="AE1605" i="185" s="1"/>
  <c r="AM1605" i="185" s="1"/>
  <c r="S1605" i="185"/>
  <c r="R1605" i="185"/>
  <c r="K1605" i="185"/>
  <c r="J1605" i="185"/>
  <c r="BB1604" i="185"/>
  <c r="AV1604" i="185"/>
  <c r="AW1604" i="185" s="1"/>
  <c r="AC1604" i="185"/>
  <c r="AE1604" i="185" s="1"/>
  <c r="AM1604" i="185" s="1"/>
  <c r="S1604" i="185"/>
  <c r="R1604" i="185"/>
  <c r="K1604" i="185"/>
  <c r="T1604" i="185" s="1"/>
  <c r="AF1604" i="185" s="1"/>
  <c r="J1604" i="185"/>
  <c r="BB1603" i="185"/>
  <c r="AV1603" i="185"/>
  <c r="AW1603" i="185" s="1"/>
  <c r="BC1603" i="185" s="1"/>
  <c r="AC1603" i="185"/>
  <c r="AE1603" i="185" s="1"/>
  <c r="AM1603" i="185" s="1"/>
  <c r="S1603" i="185"/>
  <c r="R1603" i="185"/>
  <c r="K1603" i="185"/>
  <c r="T1603" i="185" s="1"/>
  <c r="AF1603" i="185" s="1"/>
  <c r="J1603" i="185"/>
  <c r="BB1602" i="185"/>
  <c r="AV1602" i="185"/>
  <c r="AW1602" i="185" s="1"/>
  <c r="BC1602" i="185" s="1"/>
  <c r="AC1602" i="185"/>
  <c r="AE1602" i="185" s="1"/>
  <c r="AM1602" i="185" s="1"/>
  <c r="S1602" i="185"/>
  <c r="R1602" i="185"/>
  <c r="K1602" i="185"/>
  <c r="T1602" i="185" s="1"/>
  <c r="AF1602" i="185" s="1"/>
  <c r="J1602" i="185"/>
  <c r="BB1601" i="185"/>
  <c r="AV1601" i="185"/>
  <c r="AW1601" i="185" s="1"/>
  <c r="BC1601" i="185" s="1"/>
  <c r="AC1601" i="185"/>
  <c r="AE1601" i="185" s="1"/>
  <c r="AM1601" i="185" s="1"/>
  <c r="S1601" i="185"/>
  <c r="R1601" i="185"/>
  <c r="K1601" i="185"/>
  <c r="J1601" i="185"/>
  <c r="BB1600" i="185"/>
  <c r="AV1600" i="185"/>
  <c r="AW1600" i="185" s="1"/>
  <c r="BC1600" i="185" s="1"/>
  <c r="AC1600" i="185"/>
  <c r="AE1600" i="185" s="1"/>
  <c r="AM1600" i="185" s="1"/>
  <c r="S1600" i="185"/>
  <c r="R1600" i="185"/>
  <c r="K1600" i="185"/>
  <c r="J1600" i="185"/>
  <c r="BB1599" i="185"/>
  <c r="AV1599" i="185"/>
  <c r="AW1599" i="185" s="1"/>
  <c r="BC1599" i="185" s="1"/>
  <c r="AC1599" i="185"/>
  <c r="AE1599" i="185" s="1"/>
  <c r="AM1599" i="185" s="1"/>
  <c r="S1599" i="185"/>
  <c r="R1599" i="185"/>
  <c r="K1599" i="185"/>
  <c r="T1599" i="185" s="1"/>
  <c r="AF1599" i="185" s="1"/>
  <c r="J1599" i="185"/>
  <c r="BB1598" i="185"/>
  <c r="AV1598" i="185"/>
  <c r="AW1598" i="185" s="1"/>
  <c r="BC1598" i="185" s="1"/>
  <c r="AC1598" i="185"/>
  <c r="AE1598" i="185" s="1"/>
  <c r="AM1598" i="185" s="1"/>
  <c r="S1598" i="185"/>
  <c r="R1598" i="185"/>
  <c r="K1598" i="185"/>
  <c r="T1598" i="185" s="1"/>
  <c r="AF1598" i="185" s="1"/>
  <c r="J1598" i="185"/>
  <c r="BB1597" i="185"/>
  <c r="AV1597" i="185"/>
  <c r="AW1597" i="185" s="1"/>
  <c r="BC1597" i="185" s="1"/>
  <c r="AC1597" i="185"/>
  <c r="AE1597" i="185" s="1"/>
  <c r="AM1597" i="185" s="1"/>
  <c r="S1597" i="185"/>
  <c r="R1597" i="185"/>
  <c r="K1597" i="185"/>
  <c r="T1597" i="185" s="1"/>
  <c r="AF1597" i="185" s="1"/>
  <c r="J1597" i="185"/>
  <c r="BB1596" i="185"/>
  <c r="AV1596" i="185"/>
  <c r="AW1596" i="185" s="1"/>
  <c r="AC1596" i="185"/>
  <c r="AE1596" i="185" s="1"/>
  <c r="AM1596" i="185" s="1"/>
  <c r="S1596" i="185"/>
  <c r="R1596" i="185"/>
  <c r="K1596" i="185"/>
  <c r="J1596" i="185"/>
  <c r="BB1595" i="185"/>
  <c r="AV1595" i="185"/>
  <c r="AW1595" i="185" s="1"/>
  <c r="BC1595" i="185" s="1"/>
  <c r="AC1595" i="185"/>
  <c r="AE1595" i="185" s="1"/>
  <c r="AM1595" i="185" s="1"/>
  <c r="S1595" i="185"/>
  <c r="R1595" i="185"/>
  <c r="K1595" i="185"/>
  <c r="T1595" i="185" s="1"/>
  <c r="AF1595" i="185" s="1"/>
  <c r="J1595" i="185"/>
  <c r="BB1594" i="185"/>
  <c r="AV1594" i="185"/>
  <c r="AW1594" i="185" s="1"/>
  <c r="BC1594" i="185" s="1"/>
  <c r="AC1594" i="185"/>
  <c r="AE1594" i="185" s="1"/>
  <c r="AM1594" i="185" s="1"/>
  <c r="S1594" i="185"/>
  <c r="R1594" i="185"/>
  <c r="K1594" i="185"/>
  <c r="J1594" i="185"/>
  <c r="BB1593" i="185"/>
  <c r="AV1593" i="185"/>
  <c r="AW1593" i="185" s="1"/>
  <c r="BC1593" i="185" s="1"/>
  <c r="AC1593" i="185"/>
  <c r="AE1593" i="185" s="1"/>
  <c r="AM1593" i="185" s="1"/>
  <c r="S1593" i="185"/>
  <c r="R1593" i="185"/>
  <c r="K1593" i="185"/>
  <c r="J1593" i="185"/>
  <c r="BB1592" i="185"/>
  <c r="AV1592" i="185"/>
  <c r="AW1592" i="185" s="1"/>
  <c r="AC1592" i="185"/>
  <c r="AE1592" i="185" s="1"/>
  <c r="AM1592" i="185" s="1"/>
  <c r="S1592" i="185"/>
  <c r="R1592" i="185"/>
  <c r="K1592" i="185"/>
  <c r="T1592" i="185" s="1"/>
  <c r="AF1592" i="185" s="1"/>
  <c r="J1592" i="185"/>
  <c r="BB1591" i="185"/>
  <c r="AV1591" i="185"/>
  <c r="AW1591" i="185" s="1"/>
  <c r="BC1591" i="185" s="1"/>
  <c r="AC1591" i="185"/>
  <c r="AE1591" i="185" s="1"/>
  <c r="AM1591" i="185" s="1"/>
  <c r="S1591" i="185"/>
  <c r="R1591" i="185"/>
  <c r="K1591" i="185"/>
  <c r="T1591" i="185" s="1"/>
  <c r="AF1591" i="185" s="1"/>
  <c r="J1591" i="185"/>
  <c r="BB1590" i="185"/>
  <c r="AV1590" i="185"/>
  <c r="AW1590" i="185" s="1"/>
  <c r="AC1590" i="185"/>
  <c r="AE1590" i="185" s="1"/>
  <c r="AM1590" i="185" s="1"/>
  <c r="S1590" i="185"/>
  <c r="R1590" i="185"/>
  <c r="K1590" i="185"/>
  <c r="T1590" i="185" s="1"/>
  <c r="AF1590" i="185" s="1"/>
  <c r="J1590" i="185"/>
  <c r="BB1589" i="185"/>
  <c r="AV1589" i="185"/>
  <c r="AW1589" i="185" s="1"/>
  <c r="BC1589" i="185" s="1"/>
  <c r="AC1589" i="185"/>
  <c r="AE1589" i="185" s="1"/>
  <c r="AM1589" i="185" s="1"/>
  <c r="S1589" i="185"/>
  <c r="R1589" i="185"/>
  <c r="K1589" i="185"/>
  <c r="J1589" i="185"/>
  <c r="BB1588" i="185"/>
  <c r="AV1588" i="185"/>
  <c r="AW1588" i="185" s="1"/>
  <c r="BC1588" i="185" s="1"/>
  <c r="AC1588" i="185"/>
  <c r="AE1588" i="185" s="1"/>
  <c r="AM1588" i="185" s="1"/>
  <c r="S1588" i="185"/>
  <c r="R1588" i="185"/>
  <c r="K1588" i="185"/>
  <c r="J1588" i="185"/>
  <c r="BB1587" i="185"/>
  <c r="AV1587" i="185"/>
  <c r="AW1587" i="185" s="1"/>
  <c r="BC1587" i="185" s="1"/>
  <c r="AC1587" i="185"/>
  <c r="AE1587" i="185" s="1"/>
  <c r="AM1587" i="185" s="1"/>
  <c r="S1587" i="185"/>
  <c r="R1587" i="185"/>
  <c r="K1587" i="185"/>
  <c r="T1587" i="185" s="1"/>
  <c r="AF1587" i="185" s="1"/>
  <c r="J1587" i="185"/>
  <c r="BB1586" i="185"/>
  <c r="AV1586" i="185"/>
  <c r="AW1586" i="185" s="1"/>
  <c r="BC1586" i="185" s="1"/>
  <c r="AC1586" i="185"/>
  <c r="AE1586" i="185" s="1"/>
  <c r="AM1586" i="185" s="1"/>
  <c r="S1586" i="185"/>
  <c r="R1586" i="185"/>
  <c r="K1586" i="185"/>
  <c r="T1586" i="185" s="1"/>
  <c r="AF1586" i="185" s="1"/>
  <c r="J1586" i="185"/>
  <c r="BB1585" i="185"/>
  <c r="AV1585" i="185"/>
  <c r="AW1585" i="185" s="1"/>
  <c r="BC1585" i="185" s="1"/>
  <c r="AC1585" i="185"/>
  <c r="AE1585" i="185" s="1"/>
  <c r="AM1585" i="185" s="1"/>
  <c r="S1585" i="185"/>
  <c r="R1585" i="185"/>
  <c r="K1585" i="185"/>
  <c r="T1585" i="185" s="1"/>
  <c r="AF1585" i="185" s="1"/>
  <c r="J1585" i="185"/>
  <c r="BB1584" i="185"/>
  <c r="AV1584" i="185"/>
  <c r="AW1584" i="185" s="1"/>
  <c r="AC1584" i="185"/>
  <c r="AE1584" i="185" s="1"/>
  <c r="AM1584" i="185" s="1"/>
  <c r="S1584" i="185"/>
  <c r="R1584" i="185"/>
  <c r="K1584" i="185"/>
  <c r="J1584" i="185"/>
  <c r="BB1583" i="185"/>
  <c r="AV1583" i="185"/>
  <c r="AW1583" i="185" s="1"/>
  <c r="BC1583" i="185" s="1"/>
  <c r="AC1583" i="185"/>
  <c r="AE1583" i="185" s="1"/>
  <c r="AM1583" i="185" s="1"/>
  <c r="S1583" i="185"/>
  <c r="R1583" i="185"/>
  <c r="K1583" i="185"/>
  <c r="T1583" i="185" s="1"/>
  <c r="AF1583" i="185" s="1"/>
  <c r="J1583" i="185"/>
  <c r="BB1582" i="185"/>
  <c r="AV1582" i="185"/>
  <c r="AW1582" i="185" s="1"/>
  <c r="BC1582" i="185" s="1"/>
  <c r="AC1582" i="185"/>
  <c r="AE1582" i="185" s="1"/>
  <c r="AM1582" i="185" s="1"/>
  <c r="S1582" i="185"/>
  <c r="R1582" i="185"/>
  <c r="K1582" i="185"/>
  <c r="T1582" i="185" s="1"/>
  <c r="AF1582" i="185" s="1"/>
  <c r="J1582" i="185"/>
  <c r="BB1581" i="185"/>
  <c r="AV1581" i="185"/>
  <c r="AW1581" i="185" s="1"/>
  <c r="BC1581" i="185" s="1"/>
  <c r="AC1581" i="185"/>
  <c r="AE1581" i="185" s="1"/>
  <c r="AM1581" i="185" s="1"/>
  <c r="S1581" i="185"/>
  <c r="R1581" i="185"/>
  <c r="K1581" i="185"/>
  <c r="J1581" i="185"/>
  <c r="BB1580" i="185"/>
  <c r="AV1580" i="185"/>
  <c r="AW1580" i="185" s="1"/>
  <c r="AC1580" i="185"/>
  <c r="AE1580" i="185" s="1"/>
  <c r="AM1580" i="185" s="1"/>
  <c r="S1580" i="185"/>
  <c r="R1580" i="185"/>
  <c r="K1580" i="185"/>
  <c r="J1580" i="185"/>
  <c r="BB1579" i="185"/>
  <c r="AV1579" i="185"/>
  <c r="AW1579" i="185" s="1"/>
  <c r="BC1579" i="185" s="1"/>
  <c r="AC1579" i="185"/>
  <c r="AE1579" i="185" s="1"/>
  <c r="AM1579" i="185" s="1"/>
  <c r="S1579" i="185"/>
  <c r="R1579" i="185"/>
  <c r="K1579" i="185"/>
  <c r="T1579" i="185" s="1"/>
  <c r="AF1579" i="185" s="1"/>
  <c r="J1579" i="185"/>
  <c r="BB1578" i="185"/>
  <c r="AV1578" i="185"/>
  <c r="AW1578" i="185" s="1"/>
  <c r="BC1578" i="185" s="1"/>
  <c r="AC1578" i="185"/>
  <c r="AE1578" i="185" s="1"/>
  <c r="AM1578" i="185" s="1"/>
  <c r="S1578" i="185"/>
  <c r="R1578" i="185"/>
  <c r="K1578" i="185"/>
  <c r="T1578" i="185" s="1"/>
  <c r="AF1578" i="185" s="1"/>
  <c r="J1578" i="185"/>
  <c r="BB1577" i="185"/>
  <c r="AV1577" i="185"/>
  <c r="AW1577" i="185" s="1"/>
  <c r="BC1577" i="185" s="1"/>
  <c r="AC1577" i="185"/>
  <c r="AE1577" i="185" s="1"/>
  <c r="AM1577" i="185" s="1"/>
  <c r="S1577" i="185"/>
  <c r="R1577" i="185"/>
  <c r="K1577" i="185"/>
  <c r="J1577" i="185"/>
  <c r="BB1576" i="185"/>
  <c r="AV1576" i="185"/>
  <c r="AW1576" i="185" s="1"/>
  <c r="BC1576" i="185" s="1"/>
  <c r="AC1576" i="185"/>
  <c r="AE1576" i="185" s="1"/>
  <c r="AM1576" i="185" s="1"/>
  <c r="S1576" i="185"/>
  <c r="R1576" i="185"/>
  <c r="K1576" i="185"/>
  <c r="J1576" i="185"/>
  <c r="BB1575" i="185"/>
  <c r="AV1575" i="185"/>
  <c r="AW1575" i="185" s="1"/>
  <c r="BC1575" i="185" s="1"/>
  <c r="AC1575" i="185"/>
  <c r="AE1575" i="185" s="1"/>
  <c r="AM1575" i="185" s="1"/>
  <c r="S1575" i="185"/>
  <c r="R1575" i="185"/>
  <c r="K1575" i="185"/>
  <c r="T1575" i="185" s="1"/>
  <c r="AF1575" i="185" s="1"/>
  <c r="J1575" i="185"/>
  <c r="BB1574" i="185"/>
  <c r="AV1574" i="185"/>
  <c r="AW1574" i="185" s="1"/>
  <c r="BC1574" i="185" s="1"/>
  <c r="AC1574" i="185"/>
  <c r="AE1574" i="185" s="1"/>
  <c r="AM1574" i="185" s="1"/>
  <c r="S1574" i="185"/>
  <c r="R1574" i="185"/>
  <c r="K1574" i="185"/>
  <c r="T1574" i="185" s="1"/>
  <c r="AF1574" i="185" s="1"/>
  <c r="J1574" i="185"/>
  <c r="BB1573" i="185"/>
  <c r="AV1573" i="185"/>
  <c r="AW1573" i="185" s="1"/>
  <c r="BC1573" i="185" s="1"/>
  <c r="AC1573" i="185"/>
  <c r="AE1573" i="185" s="1"/>
  <c r="AM1573" i="185" s="1"/>
  <c r="S1573" i="185"/>
  <c r="R1573" i="185"/>
  <c r="K1573" i="185"/>
  <c r="J1573" i="185"/>
  <c r="BB1572" i="185"/>
  <c r="AV1572" i="185"/>
  <c r="AW1572" i="185" s="1"/>
  <c r="AC1572" i="185"/>
  <c r="AE1572" i="185" s="1"/>
  <c r="AM1572" i="185" s="1"/>
  <c r="S1572" i="185"/>
  <c r="R1572" i="185"/>
  <c r="K1572" i="185"/>
  <c r="J1572" i="185"/>
  <c r="BB1571" i="185"/>
  <c r="AV1571" i="185"/>
  <c r="AW1571" i="185" s="1"/>
  <c r="BC1571" i="185" s="1"/>
  <c r="AC1571" i="185"/>
  <c r="AE1571" i="185" s="1"/>
  <c r="AM1571" i="185" s="1"/>
  <c r="S1571" i="185"/>
  <c r="R1571" i="185"/>
  <c r="K1571" i="185"/>
  <c r="T1571" i="185" s="1"/>
  <c r="AF1571" i="185" s="1"/>
  <c r="J1571" i="185"/>
  <c r="BB1570" i="185"/>
  <c r="AV1570" i="185"/>
  <c r="AW1570" i="185" s="1"/>
  <c r="BC1570" i="185" s="1"/>
  <c r="AC1570" i="185"/>
  <c r="AE1570" i="185" s="1"/>
  <c r="AM1570" i="185" s="1"/>
  <c r="S1570" i="185"/>
  <c r="R1570" i="185"/>
  <c r="K1570" i="185"/>
  <c r="T1570" i="185" s="1"/>
  <c r="AF1570" i="185" s="1"/>
  <c r="J1570" i="185"/>
  <c r="BB1569" i="185"/>
  <c r="AV1569" i="185"/>
  <c r="AW1569" i="185" s="1"/>
  <c r="BC1569" i="185" s="1"/>
  <c r="AC1569" i="185"/>
  <c r="AE1569" i="185" s="1"/>
  <c r="AM1569" i="185" s="1"/>
  <c r="S1569" i="185"/>
  <c r="R1569" i="185"/>
  <c r="K1569" i="185"/>
  <c r="J1569" i="185"/>
  <c r="BB1568" i="185"/>
  <c r="AV1568" i="185"/>
  <c r="AW1568" i="185" s="1"/>
  <c r="AC1568" i="185"/>
  <c r="AE1568" i="185" s="1"/>
  <c r="AM1568" i="185" s="1"/>
  <c r="S1568" i="185"/>
  <c r="R1568" i="185"/>
  <c r="K1568" i="185"/>
  <c r="J1568" i="185"/>
  <c r="BB1567" i="185"/>
  <c r="AV1567" i="185"/>
  <c r="AW1567" i="185" s="1"/>
  <c r="BC1567" i="185" s="1"/>
  <c r="AC1567" i="185"/>
  <c r="AE1567" i="185" s="1"/>
  <c r="AM1567" i="185" s="1"/>
  <c r="S1567" i="185"/>
  <c r="R1567" i="185"/>
  <c r="K1567" i="185"/>
  <c r="T1567" i="185" s="1"/>
  <c r="AF1567" i="185" s="1"/>
  <c r="J1567" i="185"/>
  <c r="BB1566" i="185"/>
  <c r="AV1566" i="185"/>
  <c r="AW1566" i="185" s="1"/>
  <c r="BC1566" i="185" s="1"/>
  <c r="AC1566" i="185"/>
  <c r="AE1566" i="185" s="1"/>
  <c r="AM1566" i="185" s="1"/>
  <c r="S1566" i="185"/>
  <c r="R1566" i="185"/>
  <c r="K1566" i="185"/>
  <c r="T1566" i="185" s="1"/>
  <c r="AF1566" i="185" s="1"/>
  <c r="J1566" i="185"/>
  <c r="BB1565" i="185"/>
  <c r="AV1565" i="185"/>
  <c r="AW1565" i="185" s="1"/>
  <c r="BC1565" i="185" s="1"/>
  <c r="AC1565" i="185"/>
  <c r="AE1565" i="185" s="1"/>
  <c r="AM1565" i="185" s="1"/>
  <c r="S1565" i="185"/>
  <c r="R1565" i="185"/>
  <c r="K1565" i="185"/>
  <c r="J1565" i="185"/>
  <c r="BB1564" i="185"/>
  <c r="AV1564" i="185"/>
  <c r="AW1564" i="185" s="1"/>
  <c r="BC1564" i="185" s="1"/>
  <c r="AC1564" i="185"/>
  <c r="AE1564" i="185" s="1"/>
  <c r="AM1564" i="185" s="1"/>
  <c r="S1564" i="185"/>
  <c r="R1564" i="185"/>
  <c r="K1564" i="185"/>
  <c r="J1564" i="185"/>
  <c r="BB1563" i="185"/>
  <c r="AV1563" i="185"/>
  <c r="AW1563" i="185" s="1"/>
  <c r="BC1563" i="185" s="1"/>
  <c r="AC1563" i="185"/>
  <c r="AE1563" i="185" s="1"/>
  <c r="AM1563" i="185" s="1"/>
  <c r="S1563" i="185"/>
  <c r="R1563" i="185"/>
  <c r="K1563" i="185"/>
  <c r="T1563" i="185" s="1"/>
  <c r="AF1563" i="185" s="1"/>
  <c r="J1563" i="185"/>
  <c r="BB1562" i="185"/>
  <c r="AV1562" i="185"/>
  <c r="AW1562" i="185" s="1"/>
  <c r="BC1562" i="185" s="1"/>
  <c r="AC1562" i="185"/>
  <c r="AE1562" i="185" s="1"/>
  <c r="AM1562" i="185" s="1"/>
  <c r="S1562" i="185"/>
  <c r="R1562" i="185"/>
  <c r="K1562" i="185"/>
  <c r="T1562" i="185" s="1"/>
  <c r="AF1562" i="185" s="1"/>
  <c r="J1562" i="185"/>
  <c r="BB1561" i="185"/>
  <c r="AV1561" i="185"/>
  <c r="AW1561" i="185" s="1"/>
  <c r="BC1561" i="185" s="1"/>
  <c r="AC1561" i="185"/>
  <c r="AE1561" i="185" s="1"/>
  <c r="AM1561" i="185" s="1"/>
  <c r="S1561" i="185"/>
  <c r="R1561" i="185"/>
  <c r="K1561" i="185"/>
  <c r="J1561" i="185"/>
  <c r="BB1560" i="185"/>
  <c r="AV1560" i="185"/>
  <c r="AW1560" i="185" s="1"/>
  <c r="AC1560" i="185"/>
  <c r="AE1560" i="185" s="1"/>
  <c r="AM1560" i="185" s="1"/>
  <c r="S1560" i="185"/>
  <c r="R1560" i="185"/>
  <c r="K1560" i="185"/>
  <c r="J1560" i="185"/>
  <c r="BB1559" i="185"/>
  <c r="AV1559" i="185"/>
  <c r="AW1559" i="185" s="1"/>
  <c r="BC1559" i="185" s="1"/>
  <c r="AC1559" i="185"/>
  <c r="AE1559" i="185" s="1"/>
  <c r="AM1559" i="185" s="1"/>
  <c r="S1559" i="185"/>
  <c r="R1559" i="185"/>
  <c r="K1559" i="185"/>
  <c r="T1559" i="185" s="1"/>
  <c r="AF1559" i="185" s="1"/>
  <c r="J1559" i="185"/>
  <c r="BB1558" i="185"/>
  <c r="AV1558" i="185"/>
  <c r="AW1558" i="185" s="1"/>
  <c r="BC1558" i="185" s="1"/>
  <c r="AC1558" i="185"/>
  <c r="AE1558" i="185" s="1"/>
  <c r="AM1558" i="185" s="1"/>
  <c r="S1558" i="185"/>
  <c r="R1558" i="185"/>
  <c r="K1558" i="185"/>
  <c r="T1558" i="185" s="1"/>
  <c r="AF1558" i="185" s="1"/>
  <c r="J1558" i="185"/>
  <c r="BB1557" i="185"/>
  <c r="AV1557" i="185"/>
  <c r="AW1557" i="185" s="1"/>
  <c r="BC1557" i="185" s="1"/>
  <c r="AC1557" i="185"/>
  <c r="AE1557" i="185" s="1"/>
  <c r="AM1557" i="185" s="1"/>
  <c r="S1557" i="185"/>
  <c r="R1557" i="185"/>
  <c r="K1557" i="185"/>
  <c r="J1557" i="185"/>
  <c r="BB1556" i="185"/>
  <c r="AV1556" i="185"/>
  <c r="AW1556" i="185" s="1"/>
  <c r="AC1556" i="185"/>
  <c r="AE1556" i="185" s="1"/>
  <c r="AM1556" i="185" s="1"/>
  <c r="S1556" i="185"/>
  <c r="R1556" i="185"/>
  <c r="K1556" i="185"/>
  <c r="J1556" i="185"/>
  <c r="BB1555" i="185"/>
  <c r="AV1555" i="185"/>
  <c r="AW1555" i="185" s="1"/>
  <c r="BC1555" i="185" s="1"/>
  <c r="AC1555" i="185"/>
  <c r="AE1555" i="185" s="1"/>
  <c r="AM1555" i="185" s="1"/>
  <c r="S1555" i="185"/>
  <c r="R1555" i="185"/>
  <c r="K1555" i="185"/>
  <c r="T1555" i="185" s="1"/>
  <c r="AF1555" i="185" s="1"/>
  <c r="J1555" i="185"/>
  <c r="BB1554" i="185"/>
  <c r="AV1554" i="185"/>
  <c r="AW1554" i="185" s="1"/>
  <c r="BC1554" i="185" s="1"/>
  <c r="AC1554" i="185"/>
  <c r="AE1554" i="185" s="1"/>
  <c r="AM1554" i="185" s="1"/>
  <c r="S1554" i="185"/>
  <c r="R1554" i="185"/>
  <c r="K1554" i="185"/>
  <c r="T1554" i="185" s="1"/>
  <c r="AF1554" i="185" s="1"/>
  <c r="J1554" i="185"/>
  <c r="BB1553" i="185"/>
  <c r="AV1553" i="185"/>
  <c r="AW1553" i="185" s="1"/>
  <c r="BC1553" i="185" s="1"/>
  <c r="AC1553" i="185"/>
  <c r="AE1553" i="185" s="1"/>
  <c r="AM1553" i="185" s="1"/>
  <c r="S1553" i="185"/>
  <c r="R1553" i="185"/>
  <c r="K1553" i="185"/>
  <c r="J1553" i="185"/>
  <c r="BB1552" i="185"/>
  <c r="AV1552" i="185"/>
  <c r="AW1552" i="185" s="1"/>
  <c r="AC1552" i="185"/>
  <c r="AE1552" i="185" s="1"/>
  <c r="AM1552" i="185" s="1"/>
  <c r="S1552" i="185"/>
  <c r="R1552" i="185"/>
  <c r="K1552" i="185"/>
  <c r="J1552" i="185"/>
  <c r="BB1551" i="185"/>
  <c r="AV1551" i="185"/>
  <c r="AW1551" i="185" s="1"/>
  <c r="BC1551" i="185" s="1"/>
  <c r="AC1551" i="185"/>
  <c r="AE1551" i="185" s="1"/>
  <c r="AM1551" i="185" s="1"/>
  <c r="S1551" i="185"/>
  <c r="R1551" i="185"/>
  <c r="K1551" i="185"/>
  <c r="T1551" i="185" s="1"/>
  <c r="AF1551" i="185" s="1"/>
  <c r="J1551" i="185"/>
  <c r="BB1550" i="185"/>
  <c r="AV1550" i="185"/>
  <c r="AW1550" i="185" s="1"/>
  <c r="BC1550" i="185" s="1"/>
  <c r="AC1550" i="185"/>
  <c r="AE1550" i="185" s="1"/>
  <c r="AM1550" i="185" s="1"/>
  <c r="S1550" i="185"/>
  <c r="R1550" i="185"/>
  <c r="K1550" i="185"/>
  <c r="T1550" i="185" s="1"/>
  <c r="AF1550" i="185" s="1"/>
  <c r="J1550" i="185"/>
  <c r="BB1549" i="185"/>
  <c r="AV1549" i="185"/>
  <c r="AW1549" i="185" s="1"/>
  <c r="BC1549" i="185" s="1"/>
  <c r="AC1549" i="185"/>
  <c r="AE1549" i="185" s="1"/>
  <c r="AM1549" i="185" s="1"/>
  <c r="S1549" i="185"/>
  <c r="R1549" i="185"/>
  <c r="K1549" i="185"/>
  <c r="J1549" i="185"/>
  <c r="BB1548" i="185"/>
  <c r="AV1548" i="185"/>
  <c r="AW1548" i="185" s="1"/>
  <c r="AC1548" i="185"/>
  <c r="AE1548" i="185" s="1"/>
  <c r="AM1548" i="185" s="1"/>
  <c r="S1548" i="185"/>
  <c r="R1548" i="185"/>
  <c r="K1548" i="185"/>
  <c r="J1548" i="185"/>
  <c r="BB1547" i="185"/>
  <c r="AV1547" i="185"/>
  <c r="AW1547" i="185" s="1"/>
  <c r="BC1547" i="185" s="1"/>
  <c r="AC1547" i="185"/>
  <c r="AE1547" i="185" s="1"/>
  <c r="AM1547" i="185" s="1"/>
  <c r="S1547" i="185"/>
  <c r="R1547" i="185"/>
  <c r="K1547" i="185"/>
  <c r="T1547" i="185" s="1"/>
  <c r="AF1547" i="185" s="1"/>
  <c r="J1547" i="185"/>
  <c r="BB1546" i="185"/>
  <c r="AV1546" i="185"/>
  <c r="AW1546" i="185" s="1"/>
  <c r="BC1546" i="185" s="1"/>
  <c r="AC1546" i="185"/>
  <c r="AE1546" i="185" s="1"/>
  <c r="AM1546" i="185" s="1"/>
  <c r="S1546" i="185"/>
  <c r="R1546" i="185"/>
  <c r="K1546" i="185"/>
  <c r="T1546" i="185" s="1"/>
  <c r="AF1546" i="185" s="1"/>
  <c r="J1546" i="185"/>
  <c r="BB1545" i="185"/>
  <c r="AV1545" i="185"/>
  <c r="AW1545" i="185" s="1"/>
  <c r="BC1545" i="185" s="1"/>
  <c r="AC1545" i="185"/>
  <c r="AE1545" i="185" s="1"/>
  <c r="AM1545" i="185" s="1"/>
  <c r="S1545" i="185"/>
  <c r="R1545" i="185"/>
  <c r="K1545" i="185"/>
  <c r="J1545" i="185"/>
  <c r="BB1544" i="185"/>
  <c r="AV1544" i="185"/>
  <c r="AW1544" i="185" s="1"/>
  <c r="AC1544" i="185"/>
  <c r="AE1544" i="185" s="1"/>
  <c r="AM1544" i="185" s="1"/>
  <c r="S1544" i="185"/>
  <c r="R1544" i="185"/>
  <c r="K1544" i="185"/>
  <c r="J1544" i="185"/>
  <c r="BB1543" i="185"/>
  <c r="AV1543" i="185"/>
  <c r="AW1543" i="185" s="1"/>
  <c r="BC1543" i="185" s="1"/>
  <c r="AC1543" i="185"/>
  <c r="AE1543" i="185" s="1"/>
  <c r="AM1543" i="185" s="1"/>
  <c r="S1543" i="185"/>
  <c r="R1543" i="185"/>
  <c r="K1543" i="185"/>
  <c r="T1543" i="185" s="1"/>
  <c r="AF1543" i="185" s="1"/>
  <c r="J1543" i="185"/>
  <c r="BB1542" i="185"/>
  <c r="AV1542" i="185"/>
  <c r="AW1542" i="185" s="1"/>
  <c r="BC1542" i="185" s="1"/>
  <c r="AC1542" i="185"/>
  <c r="AE1542" i="185" s="1"/>
  <c r="AM1542" i="185" s="1"/>
  <c r="S1542" i="185"/>
  <c r="R1542" i="185"/>
  <c r="K1542" i="185"/>
  <c r="T1542" i="185" s="1"/>
  <c r="AF1542" i="185" s="1"/>
  <c r="J1542" i="185"/>
  <c r="BB1541" i="185"/>
  <c r="AV1541" i="185"/>
  <c r="AW1541" i="185" s="1"/>
  <c r="BC1541" i="185" s="1"/>
  <c r="AC1541" i="185"/>
  <c r="AE1541" i="185" s="1"/>
  <c r="AM1541" i="185" s="1"/>
  <c r="S1541" i="185"/>
  <c r="R1541" i="185"/>
  <c r="K1541" i="185"/>
  <c r="J1541" i="185"/>
  <c r="BB1540" i="185"/>
  <c r="AV1540" i="185"/>
  <c r="AW1540" i="185" s="1"/>
  <c r="AC1540" i="185"/>
  <c r="AE1540" i="185" s="1"/>
  <c r="AM1540" i="185" s="1"/>
  <c r="S1540" i="185"/>
  <c r="R1540" i="185"/>
  <c r="K1540" i="185"/>
  <c r="J1540" i="185"/>
  <c r="BB1539" i="185"/>
  <c r="AV1539" i="185"/>
  <c r="AW1539" i="185" s="1"/>
  <c r="BC1539" i="185" s="1"/>
  <c r="AC1539" i="185"/>
  <c r="AE1539" i="185" s="1"/>
  <c r="AM1539" i="185" s="1"/>
  <c r="S1539" i="185"/>
  <c r="R1539" i="185"/>
  <c r="K1539" i="185"/>
  <c r="T1539" i="185" s="1"/>
  <c r="AF1539" i="185" s="1"/>
  <c r="J1539" i="185"/>
  <c r="BB1538" i="185"/>
  <c r="AV1538" i="185"/>
  <c r="AW1538" i="185" s="1"/>
  <c r="BC1538" i="185" s="1"/>
  <c r="AC1538" i="185"/>
  <c r="AE1538" i="185" s="1"/>
  <c r="AM1538" i="185" s="1"/>
  <c r="S1538" i="185"/>
  <c r="R1538" i="185"/>
  <c r="K1538" i="185"/>
  <c r="T1538" i="185" s="1"/>
  <c r="AF1538" i="185" s="1"/>
  <c r="J1538" i="185"/>
  <c r="BB1537" i="185"/>
  <c r="AV1537" i="185"/>
  <c r="AW1537" i="185" s="1"/>
  <c r="BC1537" i="185" s="1"/>
  <c r="AC1537" i="185"/>
  <c r="AE1537" i="185" s="1"/>
  <c r="S1537" i="185"/>
  <c r="R1537" i="185"/>
  <c r="K1537" i="185"/>
  <c r="J1537" i="185"/>
  <c r="BB1536" i="185"/>
  <c r="AV1536" i="185"/>
  <c r="AW1536" i="185" s="1"/>
  <c r="AC1536" i="185"/>
  <c r="AE1536" i="185" s="1"/>
  <c r="AM1536" i="185" s="1"/>
  <c r="S1536" i="185"/>
  <c r="R1536" i="185"/>
  <c r="K1536" i="185"/>
  <c r="J1536" i="185"/>
  <c r="BB1535" i="185"/>
  <c r="AV1535" i="185"/>
  <c r="AW1535" i="185" s="1"/>
  <c r="BC1535" i="185" s="1"/>
  <c r="AC1535" i="185"/>
  <c r="AE1535" i="185" s="1"/>
  <c r="AM1535" i="185" s="1"/>
  <c r="S1535" i="185"/>
  <c r="R1535" i="185"/>
  <c r="K1535" i="185"/>
  <c r="T1535" i="185" s="1"/>
  <c r="AF1535" i="185" s="1"/>
  <c r="J1535" i="185"/>
  <c r="BB1534" i="185"/>
  <c r="AV1534" i="185"/>
  <c r="AW1534" i="185" s="1"/>
  <c r="BC1534" i="185" s="1"/>
  <c r="AC1534" i="185"/>
  <c r="AE1534" i="185" s="1"/>
  <c r="AM1534" i="185" s="1"/>
  <c r="S1534" i="185"/>
  <c r="R1534" i="185"/>
  <c r="K1534" i="185"/>
  <c r="T1534" i="185" s="1"/>
  <c r="AF1534" i="185" s="1"/>
  <c r="J1534" i="185"/>
  <c r="BB1533" i="185"/>
  <c r="AV1533" i="185"/>
  <c r="AW1533" i="185" s="1"/>
  <c r="BC1533" i="185" s="1"/>
  <c r="AC1533" i="185"/>
  <c r="AE1533" i="185" s="1"/>
  <c r="AM1533" i="185" s="1"/>
  <c r="S1533" i="185"/>
  <c r="R1533" i="185"/>
  <c r="K1533" i="185"/>
  <c r="J1533" i="185"/>
  <c r="BB1532" i="185"/>
  <c r="AV1532" i="185"/>
  <c r="AW1532" i="185" s="1"/>
  <c r="AC1532" i="185"/>
  <c r="AE1532" i="185" s="1"/>
  <c r="AM1532" i="185" s="1"/>
  <c r="S1532" i="185"/>
  <c r="R1532" i="185"/>
  <c r="K1532" i="185"/>
  <c r="J1532" i="185"/>
  <c r="BB1531" i="185"/>
  <c r="AV1531" i="185"/>
  <c r="AW1531" i="185" s="1"/>
  <c r="BC1531" i="185" s="1"/>
  <c r="AC1531" i="185"/>
  <c r="AE1531" i="185" s="1"/>
  <c r="AM1531" i="185" s="1"/>
  <c r="S1531" i="185"/>
  <c r="R1531" i="185"/>
  <c r="K1531" i="185"/>
  <c r="T1531" i="185" s="1"/>
  <c r="AF1531" i="185" s="1"/>
  <c r="J1531" i="185"/>
  <c r="BB1530" i="185"/>
  <c r="AV1530" i="185"/>
  <c r="AW1530" i="185" s="1"/>
  <c r="BC1530" i="185" s="1"/>
  <c r="AC1530" i="185"/>
  <c r="AE1530" i="185" s="1"/>
  <c r="AM1530" i="185" s="1"/>
  <c r="S1530" i="185"/>
  <c r="R1530" i="185"/>
  <c r="K1530" i="185"/>
  <c r="T1530" i="185" s="1"/>
  <c r="AF1530" i="185" s="1"/>
  <c r="J1530" i="185"/>
  <c r="BB1529" i="185"/>
  <c r="AV1529" i="185"/>
  <c r="AW1529" i="185" s="1"/>
  <c r="BC1529" i="185" s="1"/>
  <c r="AC1529" i="185"/>
  <c r="AE1529" i="185" s="1"/>
  <c r="AM1529" i="185" s="1"/>
  <c r="S1529" i="185"/>
  <c r="R1529" i="185"/>
  <c r="K1529" i="185"/>
  <c r="J1529" i="185"/>
  <c r="BB1528" i="185"/>
  <c r="AV1528" i="185"/>
  <c r="AW1528" i="185" s="1"/>
  <c r="AC1528" i="185"/>
  <c r="AE1528" i="185" s="1"/>
  <c r="AM1528" i="185" s="1"/>
  <c r="S1528" i="185"/>
  <c r="R1528" i="185"/>
  <c r="K1528" i="185"/>
  <c r="J1528" i="185"/>
  <c r="BB1527" i="185"/>
  <c r="AV1527" i="185"/>
  <c r="AW1527" i="185" s="1"/>
  <c r="BC1527" i="185" s="1"/>
  <c r="AC1527" i="185"/>
  <c r="AE1527" i="185" s="1"/>
  <c r="AM1527" i="185" s="1"/>
  <c r="S1527" i="185"/>
  <c r="R1527" i="185"/>
  <c r="K1527" i="185"/>
  <c r="T1527" i="185" s="1"/>
  <c r="AF1527" i="185" s="1"/>
  <c r="J1527" i="185"/>
  <c r="BB1526" i="185"/>
  <c r="AV1526" i="185"/>
  <c r="AW1526" i="185" s="1"/>
  <c r="BC1526" i="185" s="1"/>
  <c r="AC1526" i="185"/>
  <c r="AE1526" i="185" s="1"/>
  <c r="AM1526" i="185" s="1"/>
  <c r="S1526" i="185"/>
  <c r="R1526" i="185"/>
  <c r="K1526" i="185"/>
  <c r="T1526" i="185" s="1"/>
  <c r="AF1526" i="185" s="1"/>
  <c r="J1526" i="185"/>
  <c r="BB1525" i="185"/>
  <c r="AV1525" i="185"/>
  <c r="AW1525" i="185" s="1"/>
  <c r="BC1525" i="185" s="1"/>
  <c r="AC1525" i="185"/>
  <c r="AE1525" i="185" s="1"/>
  <c r="AM1525" i="185" s="1"/>
  <c r="S1525" i="185"/>
  <c r="R1525" i="185"/>
  <c r="K1525" i="185"/>
  <c r="T1525" i="185" s="1"/>
  <c r="AF1525" i="185" s="1"/>
  <c r="J1525" i="185"/>
  <c r="BB1524" i="185"/>
  <c r="AV1524" i="185"/>
  <c r="AW1524" i="185" s="1"/>
  <c r="AC1524" i="185"/>
  <c r="AE1524" i="185" s="1"/>
  <c r="AM1524" i="185" s="1"/>
  <c r="S1524" i="185"/>
  <c r="R1524" i="185"/>
  <c r="K1524" i="185"/>
  <c r="J1524" i="185"/>
  <c r="BB1523" i="185"/>
  <c r="AV1523" i="185"/>
  <c r="AW1523" i="185" s="1"/>
  <c r="BC1523" i="185" s="1"/>
  <c r="AC1523" i="185"/>
  <c r="AE1523" i="185" s="1"/>
  <c r="AM1523" i="185" s="1"/>
  <c r="S1523" i="185"/>
  <c r="R1523" i="185"/>
  <c r="K1523" i="185"/>
  <c r="T1523" i="185" s="1"/>
  <c r="AF1523" i="185" s="1"/>
  <c r="J1523" i="185"/>
  <c r="BB1522" i="185"/>
  <c r="AV1522" i="185"/>
  <c r="AW1522" i="185" s="1"/>
  <c r="BC1522" i="185" s="1"/>
  <c r="AC1522" i="185"/>
  <c r="AE1522" i="185" s="1"/>
  <c r="AM1522" i="185" s="1"/>
  <c r="S1522" i="185"/>
  <c r="R1522" i="185"/>
  <c r="K1522" i="185"/>
  <c r="T1522" i="185" s="1"/>
  <c r="AF1522" i="185" s="1"/>
  <c r="J1522" i="185"/>
  <c r="BB1521" i="185"/>
  <c r="AV1521" i="185"/>
  <c r="AW1521" i="185" s="1"/>
  <c r="BC1521" i="185" s="1"/>
  <c r="AC1521" i="185"/>
  <c r="AE1521" i="185" s="1"/>
  <c r="AM1521" i="185" s="1"/>
  <c r="S1521" i="185"/>
  <c r="R1521" i="185"/>
  <c r="K1521" i="185"/>
  <c r="J1521" i="185"/>
  <c r="BB1520" i="185"/>
  <c r="AV1520" i="185"/>
  <c r="AW1520" i="185" s="1"/>
  <c r="AC1520" i="185"/>
  <c r="AE1520" i="185" s="1"/>
  <c r="AM1520" i="185" s="1"/>
  <c r="S1520" i="185"/>
  <c r="R1520" i="185"/>
  <c r="K1520" i="185"/>
  <c r="J1520" i="185"/>
  <c r="BB1519" i="185"/>
  <c r="AV1519" i="185"/>
  <c r="AW1519" i="185" s="1"/>
  <c r="BC1519" i="185" s="1"/>
  <c r="AC1519" i="185"/>
  <c r="AE1519" i="185" s="1"/>
  <c r="AM1519" i="185" s="1"/>
  <c r="S1519" i="185"/>
  <c r="R1519" i="185"/>
  <c r="K1519" i="185"/>
  <c r="T1519" i="185" s="1"/>
  <c r="AF1519" i="185" s="1"/>
  <c r="J1519" i="185"/>
  <c r="BB1518" i="185"/>
  <c r="AV1518" i="185"/>
  <c r="AW1518" i="185" s="1"/>
  <c r="BC1518" i="185" s="1"/>
  <c r="AC1518" i="185"/>
  <c r="AE1518" i="185" s="1"/>
  <c r="AM1518" i="185" s="1"/>
  <c r="S1518" i="185"/>
  <c r="R1518" i="185"/>
  <c r="K1518" i="185"/>
  <c r="T1518" i="185" s="1"/>
  <c r="AF1518" i="185" s="1"/>
  <c r="J1518" i="185"/>
  <c r="BB1517" i="185"/>
  <c r="AV1517" i="185"/>
  <c r="AW1517" i="185" s="1"/>
  <c r="AC1517" i="185"/>
  <c r="AE1517" i="185" s="1"/>
  <c r="AM1517" i="185" s="1"/>
  <c r="S1517" i="185"/>
  <c r="R1517" i="185"/>
  <c r="K1517" i="185"/>
  <c r="J1517" i="185"/>
  <c r="BB1516" i="185"/>
  <c r="AV1516" i="185"/>
  <c r="AW1516" i="185" s="1"/>
  <c r="AC1516" i="185"/>
  <c r="AE1516" i="185" s="1"/>
  <c r="AM1516" i="185" s="1"/>
  <c r="S1516" i="185"/>
  <c r="R1516" i="185"/>
  <c r="K1516" i="185"/>
  <c r="J1516" i="185"/>
  <c r="BB1515" i="185"/>
  <c r="AV1515" i="185"/>
  <c r="AW1515" i="185" s="1"/>
  <c r="BC1515" i="185" s="1"/>
  <c r="AC1515" i="185"/>
  <c r="AE1515" i="185" s="1"/>
  <c r="AM1515" i="185" s="1"/>
  <c r="S1515" i="185"/>
  <c r="R1515" i="185"/>
  <c r="K1515" i="185"/>
  <c r="J1515" i="185"/>
  <c r="BB1514" i="185"/>
  <c r="AV1514" i="185"/>
  <c r="AW1514" i="185" s="1"/>
  <c r="BC1514" i="185" s="1"/>
  <c r="AC1514" i="185"/>
  <c r="AE1514" i="185" s="1"/>
  <c r="AM1514" i="185" s="1"/>
  <c r="S1514" i="185"/>
  <c r="R1514" i="185"/>
  <c r="K1514" i="185"/>
  <c r="T1514" i="185" s="1"/>
  <c r="AF1514" i="185" s="1"/>
  <c r="J1514" i="185"/>
  <c r="BB1513" i="185"/>
  <c r="AV1513" i="185"/>
  <c r="AW1513" i="185" s="1"/>
  <c r="BC1513" i="185" s="1"/>
  <c r="AC1513" i="185"/>
  <c r="AE1513" i="185" s="1"/>
  <c r="AM1513" i="185" s="1"/>
  <c r="S1513" i="185"/>
  <c r="R1513" i="185"/>
  <c r="K1513" i="185"/>
  <c r="T1513" i="185" s="1"/>
  <c r="AF1513" i="185" s="1"/>
  <c r="J1513" i="185"/>
  <c r="BB1512" i="185"/>
  <c r="AV1512" i="185"/>
  <c r="AW1512" i="185" s="1"/>
  <c r="AC1512" i="185"/>
  <c r="AE1512" i="185" s="1"/>
  <c r="AM1512" i="185" s="1"/>
  <c r="S1512" i="185"/>
  <c r="R1512" i="185"/>
  <c r="K1512" i="185"/>
  <c r="J1512" i="185"/>
  <c r="BB1511" i="185"/>
  <c r="AV1511" i="185"/>
  <c r="AW1511" i="185" s="1"/>
  <c r="AC1511" i="185"/>
  <c r="AE1511" i="185" s="1"/>
  <c r="AM1511" i="185" s="1"/>
  <c r="S1511" i="185"/>
  <c r="R1511" i="185"/>
  <c r="K1511" i="185"/>
  <c r="T1511" i="185" s="1"/>
  <c r="AF1511" i="185" s="1"/>
  <c r="J1511" i="185"/>
  <c r="BB1510" i="185"/>
  <c r="AV1510" i="185"/>
  <c r="AW1510" i="185" s="1"/>
  <c r="BC1510" i="185" s="1"/>
  <c r="AC1510" i="185"/>
  <c r="AE1510" i="185" s="1"/>
  <c r="AM1510" i="185" s="1"/>
  <c r="S1510" i="185"/>
  <c r="R1510" i="185"/>
  <c r="K1510" i="185"/>
  <c r="T1510" i="185" s="1"/>
  <c r="AF1510" i="185" s="1"/>
  <c r="J1510" i="185"/>
  <c r="BB1509" i="185"/>
  <c r="AV1509" i="185"/>
  <c r="AW1509" i="185" s="1"/>
  <c r="BC1509" i="185" s="1"/>
  <c r="AC1509" i="185"/>
  <c r="AE1509" i="185" s="1"/>
  <c r="AM1509" i="185" s="1"/>
  <c r="S1509" i="185"/>
  <c r="R1509" i="185"/>
  <c r="K1509" i="185"/>
  <c r="J1509" i="185"/>
  <c r="BB1508" i="185"/>
  <c r="AV1508" i="185"/>
  <c r="AW1508" i="185" s="1"/>
  <c r="AC1508" i="185"/>
  <c r="AE1508" i="185" s="1"/>
  <c r="AM1508" i="185" s="1"/>
  <c r="S1508" i="185"/>
  <c r="R1508" i="185"/>
  <c r="K1508" i="185"/>
  <c r="J1508" i="185"/>
  <c r="BB1507" i="185"/>
  <c r="AV1507" i="185"/>
  <c r="AW1507" i="185" s="1"/>
  <c r="BC1507" i="185" s="1"/>
  <c r="AC1507" i="185"/>
  <c r="AE1507" i="185" s="1"/>
  <c r="AM1507" i="185" s="1"/>
  <c r="S1507" i="185"/>
  <c r="R1507" i="185"/>
  <c r="K1507" i="185"/>
  <c r="T1507" i="185" s="1"/>
  <c r="AF1507" i="185" s="1"/>
  <c r="J1507" i="185"/>
  <c r="BB1506" i="185"/>
  <c r="AV1506" i="185"/>
  <c r="AW1506" i="185" s="1"/>
  <c r="BC1506" i="185" s="1"/>
  <c r="AC1506" i="185"/>
  <c r="AE1506" i="185" s="1"/>
  <c r="AM1506" i="185" s="1"/>
  <c r="S1506" i="185"/>
  <c r="R1506" i="185"/>
  <c r="K1506" i="185"/>
  <c r="T1506" i="185" s="1"/>
  <c r="AF1506" i="185" s="1"/>
  <c r="J1506" i="185"/>
  <c r="BB1505" i="185"/>
  <c r="AV1505" i="185"/>
  <c r="AW1505" i="185" s="1"/>
  <c r="AC1505" i="185"/>
  <c r="AE1505" i="185" s="1"/>
  <c r="AM1505" i="185" s="1"/>
  <c r="S1505" i="185"/>
  <c r="R1505" i="185"/>
  <c r="K1505" i="185"/>
  <c r="J1505" i="185"/>
  <c r="BB1504" i="185"/>
  <c r="AV1504" i="185"/>
  <c r="AW1504" i="185" s="1"/>
  <c r="BC1504" i="185" s="1"/>
  <c r="AC1504" i="185"/>
  <c r="AE1504" i="185" s="1"/>
  <c r="AM1504" i="185" s="1"/>
  <c r="S1504" i="185"/>
  <c r="R1504" i="185"/>
  <c r="K1504" i="185"/>
  <c r="J1504" i="185"/>
  <c r="BB1503" i="185"/>
  <c r="AV1503" i="185"/>
  <c r="AW1503" i="185" s="1"/>
  <c r="BC1503" i="185" s="1"/>
  <c r="AC1503" i="185"/>
  <c r="AE1503" i="185" s="1"/>
  <c r="AM1503" i="185" s="1"/>
  <c r="S1503" i="185"/>
  <c r="R1503" i="185"/>
  <c r="K1503" i="185"/>
  <c r="T1503" i="185" s="1"/>
  <c r="AF1503" i="185" s="1"/>
  <c r="J1503" i="185"/>
  <c r="BB1502" i="185"/>
  <c r="AV1502" i="185"/>
  <c r="AW1502" i="185" s="1"/>
  <c r="BC1502" i="185" s="1"/>
  <c r="AC1502" i="185"/>
  <c r="AE1502" i="185" s="1"/>
  <c r="AM1502" i="185" s="1"/>
  <c r="S1502" i="185"/>
  <c r="R1502" i="185"/>
  <c r="K1502" i="185"/>
  <c r="T1502" i="185" s="1"/>
  <c r="AF1502" i="185" s="1"/>
  <c r="J1502" i="185"/>
  <c r="BB1501" i="185"/>
  <c r="AV1501" i="185"/>
  <c r="AW1501" i="185" s="1"/>
  <c r="BC1501" i="185" s="1"/>
  <c r="AC1501" i="185"/>
  <c r="AE1501" i="185" s="1"/>
  <c r="AM1501" i="185" s="1"/>
  <c r="S1501" i="185"/>
  <c r="R1501" i="185"/>
  <c r="K1501" i="185"/>
  <c r="T1501" i="185" s="1"/>
  <c r="AF1501" i="185" s="1"/>
  <c r="J1501" i="185"/>
  <c r="BB1500" i="185"/>
  <c r="AV1500" i="185"/>
  <c r="AW1500" i="185" s="1"/>
  <c r="AC1500" i="185"/>
  <c r="AE1500" i="185" s="1"/>
  <c r="AM1500" i="185" s="1"/>
  <c r="S1500" i="185"/>
  <c r="R1500" i="185"/>
  <c r="K1500" i="185"/>
  <c r="J1500" i="185"/>
  <c r="BB1499" i="185"/>
  <c r="AV1499" i="185"/>
  <c r="AW1499" i="185" s="1"/>
  <c r="AC1499" i="185"/>
  <c r="AE1499" i="185" s="1"/>
  <c r="AM1499" i="185" s="1"/>
  <c r="S1499" i="185"/>
  <c r="R1499" i="185"/>
  <c r="K1499" i="185"/>
  <c r="T1499" i="185" s="1"/>
  <c r="AF1499" i="185" s="1"/>
  <c r="J1499" i="185"/>
  <c r="BB1498" i="185"/>
  <c r="AV1498" i="185"/>
  <c r="AW1498" i="185" s="1"/>
  <c r="BC1498" i="185" s="1"/>
  <c r="AC1498" i="185"/>
  <c r="AE1498" i="185" s="1"/>
  <c r="AM1498" i="185" s="1"/>
  <c r="S1498" i="185"/>
  <c r="R1498" i="185"/>
  <c r="K1498" i="185"/>
  <c r="T1498" i="185" s="1"/>
  <c r="AF1498" i="185" s="1"/>
  <c r="J1498" i="185"/>
  <c r="BB1497" i="185"/>
  <c r="AV1497" i="185"/>
  <c r="AW1497" i="185" s="1"/>
  <c r="BC1497" i="185" s="1"/>
  <c r="AC1497" i="185"/>
  <c r="AE1497" i="185" s="1"/>
  <c r="AM1497" i="185" s="1"/>
  <c r="S1497" i="185"/>
  <c r="R1497" i="185"/>
  <c r="K1497" i="185"/>
  <c r="J1497" i="185"/>
  <c r="BB1496" i="185"/>
  <c r="AV1496" i="185"/>
  <c r="AW1496" i="185" s="1"/>
  <c r="AC1496" i="185"/>
  <c r="AE1496" i="185" s="1"/>
  <c r="AM1496" i="185" s="1"/>
  <c r="S1496" i="185"/>
  <c r="R1496" i="185"/>
  <c r="K1496" i="185"/>
  <c r="J1496" i="185"/>
  <c r="BB1495" i="185"/>
  <c r="AV1495" i="185"/>
  <c r="AW1495" i="185" s="1"/>
  <c r="BC1495" i="185" s="1"/>
  <c r="AC1495" i="185"/>
  <c r="AE1495" i="185" s="1"/>
  <c r="AM1495" i="185" s="1"/>
  <c r="S1495" i="185"/>
  <c r="R1495" i="185"/>
  <c r="K1495" i="185"/>
  <c r="T1495" i="185" s="1"/>
  <c r="AF1495" i="185" s="1"/>
  <c r="J1495" i="185"/>
  <c r="BB1494" i="185"/>
  <c r="AV1494" i="185"/>
  <c r="AW1494" i="185" s="1"/>
  <c r="BC1494" i="185" s="1"/>
  <c r="AC1494" i="185"/>
  <c r="AE1494" i="185" s="1"/>
  <c r="AM1494" i="185" s="1"/>
  <c r="S1494" i="185"/>
  <c r="R1494" i="185"/>
  <c r="K1494" i="185"/>
  <c r="T1494" i="185" s="1"/>
  <c r="AF1494" i="185" s="1"/>
  <c r="J1494" i="185"/>
  <c r="BB1493" i="185"/>
  <c r="AV1493" i="185"/>
  <c r="AW1493" i="185" s="1"/>
  <c r="AC1493" i="185"/>
  <c r="AE1493" i="185" s="1"/>
  <c r="AM1493" i="185" s="1"/>
  <c r="S1493" i="185"/>
  <c r="R1493" i="185"/>
  <c r="K1493" i="185"/>
  <c r="J1493" i="185"/>
  <c r="BB1492" i="185"/>
  <c r="AV1492" i="185"/>
  <c r="AW1492" i="185" s="1"/>
  <c r="AC1492" i="185"/>
  <c r="AE1492" i="185" s="1"/>
  <c r="AM1492" i="185" s="1"/>
  <c r="S1492" i="185"/>
  <c r="R1492" i="185"/>
  <c r="K1492" i="185"/>
  <c r="J1492" i="185"/>
  <c r="BB1491" i="185"/>
  <c r="AV1491" i="185"/>
  <c r="AW1491" i="185" s="1"/>
  <c r="BC1491" i="185" s="1"/>
  <c r="AC1491" i="185"/>
  <c r="AE1491" i="185" s="1"/>
  <c r="AM1491" i="185" s="1"/>
  <c r="S1491" i="185"/>
  <c r="R1491" i="185"/>
  <c r="K1491" i="185"/>
  <c r="T1491" i="185" s="1"/>
  <c r="AF1491" i="185" s="1"/>
  <c r="J1491" i="185"/>
  <c r="BB1490" i="185"/>
  <c r="AV1490" i="185"/>
  <c r="AW1490" i="185" s="1"/>
  <c r="BC1490" i="185" s="1"/>
  <c r="AC1490" i="185"/>
  <c r="AE1490" i="185" s="1"/>
  <c r="AM1490" i="185" s="1"/>
  <c r="S1490" i="185"/>
  <c r="R1490" i="185"/>
  <c r="K1490" i="185"/>
  <c r="T1490" i="185" s="1"/>
  <c r="AF1490" i="185" s="1"/>
  <c r="J1490" i="185"/>
  <c r="BB1489" i="185"/>
  <c r="AV1489" i="185"/>
  <c r="AW1489" i="185" s="1"/>
  <c r="BC1489" i="185" s="1"/>
  <c r="AC1489" i="185"/>
  <c r="AE1489" i="185" s="1"/>
  <c r="AM1489" i="185" s="1"/>
  <c r="S1489" i="185"/>
  <c r="R1489" i="185"/>
  <c r="K1489" i="185"/>
  <c r="T1489" i="185" s="1"/>
  <c r="AF1489" i="185" s="1"/>
  <c r="J1489" i="185"/>
  <c r="BB1488" i="185"/>
  <c r="AV1488" i="185"/>
  <c r="AW1488" i="185" s="1"/>
  <c r="AC1488" i="185"/>
  <c r="AE1488" i="185" s="1"/>
  <c r="AM1488" i="185" s="1"/>
  <c r="S1488" i="185"/>
  <c r="R1488" i="185"/>
  <c r="K1488" i="185"/>
  <c r="J1488" i="185"/>
  <c r="BB1487" i="185"/>
  <c r="AV1487" i="185"/>
  <c r="AW1487" i="185" s="1"/>
  <c r="BC1487" i="185" s="1"/>
  <c r="AC1487" i="185"/>
  <c r="AE1487" i="185" s="1"/>
  <c r="AM1487" i="185" s="1"/>
  <c r="S1487" i="185"/>
  <c r="R1487" i="185"/>
  <c r="K1487" i="185"/>
  <c r="T1487" i="185" s="1"/>
  <c r="AF1487" i="185" s="1"/>
  <c r="J1487" i="185"/>
  <c r="BB1486" i="185"/>
  <c r="AV1486" i="185"/>
  <c r="AW1486" i="185" s="1"/>
  <c r="BC1486" i="185" s="1"/>
  <c r="AC1486" i="185"/>
  <c r="AE1486" i="185" s="1"/>
  <c r="AM1486" i="185" s="1"/>
  <c r="S1486" i="185"/>
  <c r="R1486" i="185"/>
  <c r="K1486" i="185"/>
  <c r="T1486" i="185" s="1"/>
  <c r="AF1486" i="185" s="1"/>
  <c r="J1486" i="185"/>
  <c r="BB1485" i="185"/>
  <c r="AV1485" i="185"/>
  <c r="AW1485" i="185" s="1"/>
  <c r="BC1485" i="185" s="1"/>
  <c r="AC1485" i="185"/>
  <c r="AE1485" i="185" s="1"/>
  <c r="AM1485" i="185" s="1"/>
  <c r="S1485" i="185"/>
  <c r="R1485" i="185"/>
  <c r="K1485" i="185"/>
  <c r="J1485" i="185"/>
  <c r="BB1484" i="185"/>
  <c r="AV1484" i="185"/>
  <c r="AW1484" i="185" s="1"/>
  <c r="AC1484" i="185"/>
  <c r="AE1484" i="185" s="1"/>
  <c r="AM1484" i="185" s="1"/>
  <c r="S1484" i="185"/>
  <c r="R1484" i="185"/>
  <c r="K1484" i="185"/>
  <c r="J1484" i="185"/>
  <c r="BB1483" i="185"/>
  <c r="AV1483" i="185"/>
  <c r="AW1483" i="185" s="1"/>
  <c r="BC1483" i="185" s="1"/>
  <c r="AC1483" i="185"/>
  <c r="AE1483" i="185" s="1"/>
  <c r="AM1483" i="185" s="1"/>
  <c r="S1483" i="185"/>
  <c r="R1483" i="185"/>
  <c r="K1483" i="185"/>
  <c r="T1483" i="185" s="1"/>
  <c r="AF1483" i="185" s="1"/>
  <c r="J1483" i="185"/>
  <c r="BB1482" i="185"/>
  <c r="AV1482" i="185"/>
  <c r="AW1482" i="185" s="1"/>
  <c r="BC1482" i="185" s="1"/>
  <c r="AC1482" i="185"/>
  <c r="AE1482" i="185" s="1"/>
  <c r="AM1482" i="185" s="1"/>
  <c r="S1482" i="185"/>
  <c r="R1482" i="185"/>
  <c r="K1482" i="185"/>
  <c r="T1482" i="185" s="1"/>
  <c r="AF1482" i="185" s="1"/>
  <c r="J1482" i="185"/>
  <c r="BB1481" i="185"/>
  <c r="AV1481" i="185"/>
  <c r="AW1481" i="185" s="1"/>
  <c r="BC1481" i="185" s="1"/>
  <c r="AC1481" i="185"/>
  <c r="AE1481" i="185" s="1"/>
  <c r="AM1481" i="185" s="1"/>
  <c r="S1481" i="185"/>
  <c r="R1481" i="185"/>
  <c r="K1481" i="185"/>
  <c r="J1481" i="185"/>
  <c r="BB1480" i="185"/>
  <c r="AV1480" i="185"/>
  <c r="AW1480" i="185" s="1"/>
  <c r="BC1480" i="185" s="1"/>
  <c r="AC1480" i="185"/>
  <c r="AE1480" i="185" s="1"/>
  <c r="AM1480" i="185" s="1"/>
  <c r="S1480" i="185"/>
  <c r="R1480" i="185"/>
  <c r="K1480" i="185"/>
  <c r="J1480" i="185"/>
  <c r="BB1479" i="185"/>
  <c r="AV1479" i="185"/>
  <c r="AW1479" i="185" s="1"/>
  <c r="BC1479" i="185" s="1"/>
  <c r="AC1479" i="185"/>
  <c r="AE1479" i="185" s="1"/>
  <c r="AM1479" i="185" s="1"/>
  <c r="S1479" i="185"/>
  <c r="R1479" i="185"/>
  <c r="K1479" i="185"/>
  <c r="T1479" i="185" s="1"/>
  <c r="AF1479" i="185" s="1"/>
  <c r="J1479" i="185"/>
  <c r="BB1478" i="185"/>
  <c r="AV1478" i="185"/>
  <c r="AW1478" i="185" s="1"/>
  <c r="BC1478" i="185" s="1"/>
  <c r="AC1478" i="185"/>
  <c r="AE1478" i="185" s="1"/>
  <c r="AM1478" i="185" s="1"/>
  <c r="S1478" i="185"/>
  <c r="R1478" i="185"/>
  <c r="K1478" i="185"/>
  <c r="T1478" i="185" s="1"/>
  <c r="AF1478" i="185" s="1"/>
  <c r="J1478" i="185"/>
  <c r="BB1477" i="185"/>
  <c r="AV1477" i="185"/>
  <c r="AW1477" i="185" s="1"/>
  <c r="BC1477" i="185" s="1"/>
  <c r="AC1477" i="185"/>
  <c r="AE1477" i="185" s="1"/>
  <c r="AM1477" i="185" s="1"/>
  <c r="S1477" i="185"/>
  <c r="R1477" i="185"/>
  <c r="K1477" i="185"/>
  <c r="T1477" i="185" s="1"/>
  <c r="AF1477" i="185" s="1"/>
  <c r="J1477" i="185"/>
  <c r="BB1476" i="185"/>
  <c r="AV1476" i="185"/>
  <c r="AW1476" i="185" s="1"/>
  <c r="AC1476" i="185"/>
  <c r="AE1476" i="185" s="1"/>
  <c r="AM1476" i="185" s="1"/>
  <c r="S1476" i="185"/>
  <c r="R1476" i="185"/>
  <c r="K1476" i="185"/>
  <c r="J1476" i="185"/>
  <c r="BB1475" i="185"/>
  <c r="AV1475" i="185"/>
  <c r="AW1475" i="185" s="1"/>
  <c r="AC1475" i="185"/>
  <c r="AE1475" i="185" s="1"/>
  <c r="AM1475" i="185" s="1"/>
  <c r="S1475" i="185"/>
  <c r="R1475" i="185"/>
  <c r="K1475" i="185"/>
  <c r="T1475" i="185" s="1"/>
  <c r="AF1475" i="185" s="1"/>
  <c r="J1475" i="185"/>
  <c r="BB1474" i="185"/>
  <c r="AV1474" i="185"/>
  <c r="AW1474" i="185" s="1"/>
  <c r="BC1474" i="185" s="1"/>
  <c r="AC1474" i="185"/>
  <c r="AE1474" i="185" s="1"/>
  <c r="AM1474" i="185" s="1"/>
  <c r="S1474" i="185"/>
  <c r="R1474" i="185"/>
  <c r="K1474" i="185"/>
  <c r="T1474" i="185" s="1"/>
  <c r="AF1474" i="185" s="1"/>
  <c r="J1474" i="185"/>
  <c r="BB1473" i="185"/>
  <c r="AV1473" i="185"/>
  <c r="AW1473" i="185" s="1"/>
  <c r="BC1473" i="185" s="1"/>
  <c r="AC1473" i="185"/>
  <c r="AE1473" i="185" s="1"/>
  <c r="AM1473" i="185" s="1"/>
  <c r="S1473" i="185"/>
  <c r="R1473" i="185"/>
  <c r="K1473" i="185"/>
  <c r="J1473" i="185"/>
  <c r="BB1472" i="185"/>
  <c r="AV1472" i="185"/>
  <c r="AW1472" i="185" s="1"/>
  <c r="AC1472" i="185"/>
  <c r="AE1472" i="185" s="1"/>
  <c r="AM1472" i="185" s="1"/>
  <c r="S1472" i="185"/>
  <c r="R1472" i="185"/>
  <c r="K1472" i="185"/>
  <c r="J1472" i="185"/>
  <c r="BB1471" i="185"/>
  <c r="AV1471" i="185"/>
  <c r="AW1471" i="185" s="1"/>
  <c r="BC1471" i="185" s="1"/>
  <c r="AC1471" i="185"/>
  <c r="AE1471" i="185" s="1"/>
  <c r="AM1471" i="185" s="1"/>
  <c r="S1471" i="185"/>
  <c r="R1471" i="185"/>
  <c r="K1471" i="185"/>
  <c r="T1471" i="185" s="1"/>
  <c r="AF1471" i="185" s="1"/>
  <c r="J1471" i="185"/>
  <c r="BB1470" i="185"/>
  <c r="AV1470" i="185"/>
  <c r="AW1470" i="185" s="1"/>
  <c r="BC1470" i="185" s="1"/>
  <c r="AC1470" i="185"/>
  <c r="AE1470" i="185" s="1"/>
  <c r="AM1470" i="185" s="1"/>
  <c r="S1470" i="185"/>
  <c r="R1470" i="185"/>
  <c r="K1470" i="185"/>
  <c r="T1470" i="185" s="1"/>
  <c r="AF1470" i="185" s="1"/>
  <c r="J1470" i="185"/>
  <c r="BB1469" i="185"/>
  <c r="AV1469" i="185"/>
  <c r="AW1469" i="185" s="1"/>
  <c r="AC1469" i="185"/>
  <c r="AE1469" i="185" s="1"/>
  <c r="AM1469" i="185" s="1"/>
  <c r="S1469" i="185"/>
  <c r="R1469" i="185"/>
  <c r="K1469" i="185"/>
  <c r="J1469" i="185"/>
  <c r="BB1468" i="185"/>
  <c r="AV1468" i="185"/>
  <c r="AW1468" i="185" s="1"/>
  <c r="BC1468" i="185" s="1"/>
  <c r="AC1468" i="185"/>
  <c r="AE1468" i="185" s="1"/>
  <c r="AM1468" i="185" s="1"/>
  <c r="S1468" i="185"/>
  <c r="R1468" i="185"/>
  <c r="K1468" i="185"/>
  <c r="J1468" i="185"/>
  <c r="BB1467" i="185"/>
  <c r="AV1467" i="185"/>
  <c r="AW1467" i="185" s="1"/>
  <c r="BC1467" i="185" s="1"/>
  <c r="AC1467" i="185"/>
  <c r="AE1467" i="185" s="1"/>
  <c r="AM1467" i="185" s="1"/>
  <c r="S1467" i="185"/>
  <c r="R1467" i="185"/>
  <c r="K1467" i="185"/>
  <c r="T1467" i="185" s="1"/>
  <c r="AF1467" i="185" s="1"/>
  <c r="J1467" i="185"/>
  <c r="BB1466" i="185"/>
  <c r="AV1466" i="185"/>
  <c r="AW1466" i="185" s="1"/>
  <c r="BC1466" i="185" s="1"/>
  <c r="AC1466" i="185"/>
  <c r="AE1466" i="185" s="1"/>
  <c r="AM1466" i="185" s="1"/>
  <c r="S1466" i="185"/>
  <c r="R1466" i="185"/>
  <c r="K1466" i="185"/>
  <c r="T1466" i="185" s="1"/>
  <c r="AF1466" i="185" s="1"/>
  <c r="J1466" i="185"/>
  <c r="BB1465" i="185"/>
  <c r="AV1465" i="185"/>
  <c r="AW1465" i="185" s="1"/>
  <c r="BC1465" i="185" s="1"/>
  <c r="AC1465" i="185"/>
  <c r="AE1465" i="185" s="1"/>
  <c r="AM1465" i="185" s="1"/>
  <c r="S1465" i="185"/>
  <c r="R1465" i="185"/>
  <c r="K1465" i="185"/>
  <c r="T1465" i="185" s="1"/>
  <c r="AF1465" i="185" s="1"/>
  <c r="J1465" i="185"/>
  <c r="BB1464" i="185"/>
  <c r="AV1464" i="185"/>
  <c r="AW1464" i="185" s="1"/>
  <c r="AC1464" i="185"/>
  <c r="AE1464" i="185" s="1"/>
  <c r="AM1464" i="185" s="1"/>
  <c r="S1464" i="185"/>
  <c r="R1464" i="185"/>
  <c r="K1464" i="185"/>
  <c r="J1464" i="185"/>
  <c r="BB1463" i="185"/>
  <c r="AV1463" i="185"/>
  <c r="AW1463" i="185" s="1"/>
  <c r="AC1463" i="185"/>
  <c r="AE1463" i="185" s="1"/>
  <c r="AM1463" i="185" s="1"/>
  <c r="S1463" i="185"/>
  <c r="R1463" i="185"/>
  <c r="K1463" i="185"/>
  <c r="T1463" i="185" s="1"/>
  <c r="AF1463" i="185" s="1"/>
  <c r="J1463" i="185"/>
  <c r="BB1462" i="185"/>
  <c r="AV1462" i="185"/>
  <c r="AW1462" i="185" s="1"/>
  <c r="BC1462" i="185" s="1"/>
  <c r="AC1462" i="185"/>
  <c r="AE1462" i="185" s="1"/>
  <c r="AM1462" i="185" s="1"/>
  <c r="S1462" i="185"/>
  <c r="R1462" i="185"/>
  <c r="K1462" i="185"/>
  <c r="T1462" i="185" s="1"/>
  <c r="AF1462" i="185" s="1"/>
  <c r="J1462" i="185"/>
  <c r="BB1461" i="185"/>
  <c r="AV1461" i="185"/>
  <c r="AW1461" i="185" s="1"/>
  <c r="BC1461" i="185" s="1"/>
  <c r="AC1461" i="185"/>
  <c r="AE1461" i="185" s="1"/>
  <c r="AM1461" i="185" s="1"/>
  <c r="S1461" i="185"/>
  <c r="R1461" i="185"/>
  <c r="K1461" i="185"/>
  <c r="J1461" i="185"/>
  <c r="BB1460" i="185"/>
  <c r="AV1460" i="185"/>
  <c r="AW1460" i="185" s="1"/>
  <c r="AC1460" i="185"/>
  <c r="AE1460" i="185" s="1"/>
  <c r="AM1460" i="185" s="1"/>
  <c r="S1460" i="185"/>
  <c r="R1460" i="185"/>
  <c r="K1460" i="185"/>
  <c r="J1460" i="185"/>
  <c r="BB1459" i="185"/>
  <c r="AV1459" i="185"/>
  <c r="AW1459" i="185" s="1"/>
  <c r="BC1459" i="185" s="1"/>
  <c r="AC1459" i="185"/>
  <c r="AE1459" i="185" s="1"/>
  <c r="AM1459" i="185" s="1"/>
  <c r="S1459" i="185"/>
  <c r="R1459" i="185"/>
  <c r="K1459" i="185"/>
  <c r="T1459" i="185" s="1"/>
  <c r="AF1459" i="185" s="1"/>
  <c r="J1459" i="185"/>
  <c r="BB1458" i="185"/>
  <c r="AV1458" i="185"/>
  <c r="AW1458" i="185" s="1"/>
  <c r="BC1458" i="185" s="1"/>
  <c r="AC1458" i="185"/>
  <c r="AE1458" i="185" s="1"/>
  <c r="AM1458" i="185" s="1"/>
  <c r="S1458" i="185"/>
  <c r="R1458" i="185"/>
  <c r="K1458" i="185"/>
  <c r="T1458" i="185" s="1"/>
  <c r="AF1458" i="185" s="1"/>
  <c r="J1458" i="185"/>
  <c r="BB1457" i="185"/>
  <c r="AV1457" i="185"/>
  <c r="AW1457" i="185" s="1"/>
  <c r="AC1457" i="185"/>
  <c r="AE1457" i="185" s="1"/>
  <c r="AM1457" i="185" s="1"/>
  <c r="S1457" i="185"/>
  <c r="R1457" i="185"/>
  <c r="K1457" i="185"/>
  <c r="J1457" i="185"/>
  <c r="BB1456" i="185"/>
  <c r="AV1456" i="185"/>
  <c r="AW1456" i="185" s="1"/>
  <c r="BC1456" i="185" s="1"/>
  <c r="AC1456" i="185"/>
  <c r="AE1456" i="185" s="1"/>
  <c r="AM1456" i="185" s="1"/>
  <c r="S1456" i="185"/>
  <c r="R1456" i="185"/>
  <c r="K1456" i="185"/>
  <c r="J1456" i="185"/>
  <c r="BB1455" i="185"/>
  <c r="AV1455" i="185"/>
  <c r="AW1455" i="185" s="1"/>
  <c r="AC1455" i="185"/>
  <c r="AE1455" i="185" s="1"/>
  <c r="AM1455" i="185" s="1"/>
  <c r="S1455" i="185"/>
  <c r="R1455" i="185"/>
  <c r="K1455" i="185"/>
  <c r="T1455" i="185" s="1"/>
  <c r="AF1455" i="185" s="1"/>
  <c r="J1455" i="185"/>
  <c r="BB1454" i="185"/>
  <c r="AV1454" i="185"/>
  <c r="AW1454" i="185" s="1"/>
  <c r="BC1454" i="185" s="1"/>
  <c r="AC1454" i="185"/>
  <c r="AE1454" i="185" s="1"/>
  <c r="AM1454" i="185" s="1"/>
  <c r="S1454" i="185"/>
  <c r="R1454" i="185"/>
  <c r="K1454" i="185"/>
  <c r="T1454" i="185" s="1"/>
  <c r="AF1454" i="185" s="1"/>
  <c r="J1454" i="185"/>
  <c r="BB1453" i="185"/>
  <c r="AV1453" i="185"/>
  <c r="AW1453" i="185" s="1"/>
  <c r="BC1453" i="185" s="1"/>
  <c r="AC1453" i="185"/>
  <c r="AE1453" i="185" s="1"/>
  <c r="AM1453" i="185" s="1"/>
  <c r="S1453" i="185"/>
  <c r="R1453" i="185"/>
  <c r="K1453" i="185"/>
  <c r="T1453" i="185" s="1"/>
  <c r="AF1453" i="185" s="1"/>
  <c r="J1453" i="185"/>
  <c r="BB1452" i="185"/>
  <c r="AV1452" i="185"/>
  <c r="AW1452" i="185" s="1"/>
  <c r="AC1452" i="185"/>
  <c r="AE1452" i="185" s="1"/>
  <c r="AM1452" i="185" s="1"/>
  <c r="S1452" i="185"/>
  <c r="R1452" i="185"/>
  <c r="K1452" i="185"/>
  <c r="J1452" i="185"/>
  <c r="BB1451" i="185"/>
  <c r="AV1451" i="185"/>
  <c r="AW1451" i="185" s="1"/>
  <c r="AC1451" i="185"/>
  <c r="AE1451" i="185" s="1"/>
  <c r="AM1451" i="185" s="1"/>
  <c r="S1451" i="185"/>
  <c r="R1451" i="185"/>
  <c r="K1451" i="185"/>
  <c r="T1451" i="185" s="1"/>
  <c r="AF1451" i="185" s="1"/>
  <c r="J1451" i="185"/>
  <c r="BB1450" i="185"/>
  <c r="AV1450" i="185"/>
  <c r="AW1450" i="185" s="1"/>
  <c r="BC1450" i="185" s="1"/>
  <c r="AC1450" i="185"/>
  <c r="AE1450" i="185" s="1"/>
  <c r="AM1450" i="185" s="1"/>
  <c r="S1450" i="185"/>
  <c r="R1450" i="185"/>
  <c r="K1450" i="185"/>
  <c r="T1450" i="185" s="1"/>
  <c r="AF1450" i="185" s="1"/>
  <c r="J1450" i="185"/>
  <c r="BB1449" i="185"/>
  <c r="AV1449" i="185"/>
  <c r="AW1449" i="185" s="1"/>
  <c r="BC1449" i="185" s="1"/>
  <c r="AC1449" i="185"/>
  <c r="AE1449" i="185" s="1"/>
  <c r="AM1449" i="185" s="1"/>
  <c r="S1449" i="185"/>
  <c r="R1449" i="185"/>
  <c r="K1449" i="185"/>
  <c r="J1449" i="185"/>
  <c r="BB1448" i="185"/>
  <c r="AV1448" i="185"/>
  <c r="AW1448" i="185" s="1"/>
  <c r="AC1448" i="185"/>
  <c r="AE1448" i="185" s="1"/>
  <c r="AM1448" i="185" s="1"/>
  <c r="S1448" i="185"/>
  <c r="R1448" i="185"/>
  <c r="K1448" i="185"/>
  <c r="J1448" i="185"/>
  <c r="BB1447" i="185"/>
  <c r="AV1447" i="185"/>
  <c r="AW1447" i="185" s="1"/>
  <c r="BC1447" i="185" s="1"/>
  <c r="AC1447" i="185"/>
  <c r="AE1447" i="185" s="1"/>
  <c r="AM1447" i="185" s="1"/>
  <c r="S1447" i="185"/>
  <c r="R1447" i="185"/>
  <c r="K1447" i="185"/>
  <c r="T1447" i="185" s="1"/>
  <c r="AF1447" i="185" s="1"/>
  <c r="J1447" i="185"/>
  <c r="BB1446" i="185"/>
  <c r="AV1446" i="185"/>
  <c r="AW1446" i="185" s="1"/>
  <c r="BC1446" i="185" s="1"/>
  <c r="AC1446" i="185"/>
  <c r="AE1446" i="185" s="1"/>
  <c r="AM1446" i="185" s="1"/>
  <c r="S1446" i="185"/>
  <c r="R1446" i="185"/>
  <c r="K1446" i="185"/>
  <c r="T1446" i="185" s="1"/>
  <c r="AF1446" i="185" s="1"/>
  <c r="J1446" i="185"/>
  <c r="BB1445" i="185"/>
  <c r="AV1445" i="185"/>
  <c r="AW1445" i="185" s="1"/>
  <c r="BC1445" i="185" s="1"/>
  <c r="AC1445" i="185"/>
  <c r="AE1445" i="185" s="1"/>
  <c r="AM1445" i="185" s="1"/>
  <c r="S1445" i="185"/>
  <c r="R1445" i="185"/>
  <c r="K1445" i="185"/>
  <c r="J1445" i="185"/>
  <c r="BB1444" i="185"/>
  <c r="AV1444" i="185"/>
  <c r="AW1444" i="185" s="1"/>
  <c r="AC1444" i="185"/>
  <c r="AE1444" i="185" s="1"/>
  <c r="AM1444" i="185" s="1"/>
  <c r="S1444" i="185"/>
  <c r="R1444" i="185"/>
  <c r="K1444" i="185"/>
  <c r="J1444" i="185"/>
  <c r="BB1443" i="185"/>
  <c r="AV1443" i="185"/>
  <c r="AW1443" i="185" s="1"/>
  <c r="AC1443" i="185"/>
  <c r="AE1443" i="185" s="1"/>
  <c r="AM1443" i="185" s="1"/>
  <c r="S1443" i="185"/>
  <c r="R1443" i="185"/>
  <c r="K1443" i="185"/>
  <c r="T1443" i="185" s="1"/>
  <c r="AF1443" i="185" s="1"/>
  <c r="J1443" i="185"/>
  <c r="BB1442" i="185"/>
  <c r="AV1442" i="185"/>
  <c r="AW1442" i="185" s="1"/>
  <c r="BC1442" i="185" s="1"/>
  <c r="AC1442" i="185"/>
  <c r="AE1442" i="185" s="1"/>
  <c r="AM1442" i="185" s="1"/>
  <c r="S1442" i="185"/>
  <c r="R1442" i="185"/>
  <c r="K1442" i="185"/>
  <c r="T1442" i="185" s="1"/>
  <c r="AF1442" i="185" s="1"/>
  <c r="J1442" i="185"/>
  <c r="BB1441" i="185"/>
  <c r="AV1441" i="185"/>
  <c r="AW1441" i="185" s="1"/>
  <c r="BC1441" i="185" s="1"/>
  <c r="AC1441" i="185"/>
  <c r="AE1441" i="185" s="1"/>
  <c r="AM1441" i="185" s="1"/>
  <c r="S1441" i="185"/>
  <c r="R1441" i="185"/>
  <c r="K1441" i="185"/>
  <c r="T1441" i="185" s="1"/>
  <c r="AF1441" i="185" s="1"/>
  <c r="J1441" i="185"/>
  <c r="BB1440" i="185"/>
  <c r="AV1440" i="185"/>
  <c r="AW1440" i="185" s="1"/>
  <c r="AC1440" i="185"/>
  <c r="AE1440" i="185" s="1"/>
  <c r="AM1440" i="185" s="1"/>
  <c r="S1440" i="185"/>
  <c r="R1440" i="185"/>
  <c r="K1440" i="185"/>
  <c r="J1440" i="185"/>
  <c r="BB1439" i="185"/>
  <c r="AV1439" i="185"/>
  <c r="AW1439" i="185" s="1"/>
  <c r="AC1439" i="185"/>
  <c r="AE1439" i="185" s="1"/>
  <c r="AM1439" i="185" s="1"/>
  <c r="S1439" i="185"/>
  <c r="R1439" i="185"/>
  <c r="K1439" i="185"/>
  <c r="T1439" i="185" s="1"/>
  <c r="AF1439" i="185" s="1"/>
  <c r="J1439" i="185"/>
  <c r="BB1438" i="185"/>
  <c r="AV1438" i="185"/>
  <c r="AW1438" i="185" s="1"/>
  <c r="BC1438" i="185" s="1"/>
  <c r="AC1438" i="185"/>
  <c r="AE1438" i="185" s="1"/>
  <c r="AM1438" i="185" s="1"/>
  <c r="S1438" i="185"/>
  <c r="R1438" i="185"/>
  <c r="K1438" i="185"/>
  <c r="T1438" i="185" s="1"/>
  <c r="AF1438" i="185" s="1"/>
  <c r="J1438" i="185"/>
  <c r="BB1437" i="185"/>
  <c r="AV1437" i="185"/>
  <c r="AW1437" i="185" s="1"/>
  <c r="BC1437" i="185" s="1"/>
  <c r="AC1437" i="185"/>
  <c r="AE1437" i="185" s="1"/>
  <c r="AM1437" i="185" s="1"/>
  <c r="S1437" i="185"/>
  <c r="R1437" i="185"/>
  <c r="K1437" i="185"/>
  <c r="J1437" i="185"/>
  <c r="BB1436" i="185"/>
  <c r="AV1436" i="185"/>
  <c r="AW1436" i="185" s="1"/>
  <c r="AC1436" i="185"/>
  <c r="AE1436" i="185" s="1"/>
  <c r="AM1436" i="185" s="1"/>
  <c r="S1436" i="185"/>
  <c r="R1436" i="185"/>
  <c r="K1436" i="185"/>
  <c r="J1436" i="185"/>
  <c r="BB1435" i="185"/>
  <c r="AV1435" i="185"/>
  <c r="AW1435" i="185" s="1"/>
  <c r="BC1435" i="185" s="1"/>
  <c r="AC1435" i="185"/>
  <c r="AE1435" i="185" s="1"/>
  <c r="AM1435" i="185" s="1"/>
  <c r="S1435" i="185"/>
  <c r="R1435" i="185"/>
  <c r="K1435" i="185"/>
  <c r="T1435" i="185" s="1"/>
  <c r="AF1435" i="185" s="1"/>
  <c r="J1435" i="185"/>
  <c r="BB1434" i="185"/>
  <c r="AV1434" i="185"/>
  <c r="AW1434" i="185" s="1"/>
  <c r="BC1434" i="185" s="1"/>
  <c r="AC1434" i="185"/>
  <c r="AE1434" i="185" s="1"/>
  <c r="AM1434" i="185" s="1"/>
  <c r="S1434" i="185"/>
  <c r="R1434" i="185"/>
  <c r="K1434" i="185"/>
  <c r="T1434" i="185" s="1"/>
  <c r="AF1434" i="185" s="1"/>
  <c r="J1434" i="185"/>
  <c r="BB1433" i="185"/>
  <c r="AV1433" i="185"/>
  <c r="AW1433" i="185" s="1"/>
  <c r="BC1433" i="185" s="1"/>
  <c r="AC1433" i="185"/>
  <c r="AE1433" i="185" s="1"/>
  <c r="AM1433" i="185" s="1"/>
  <c r="S1433" i="185"/>
  <c r="R1433" i="185"/>
  <c r="K1433" i="185"/>
  <c r="J1433" i="185"/>
  <c r="BB1432" i="185"/>
  <c r="AV1432" i="185"/>
  <c r="AW1432" i="185" s="1"/>
  <c r="BC1432" i="185" s="1"/>
  <c r="AC1432" i="185"/>
  <c r="AE1432" i="185" s="1"/>
  <c r="AM1432" i="185" s="1"/>
  <c r="S1432" i="185"/>
  <c r="R1432" i="185"/>
  <c r="K1432" i="185"/>
  <c r="J1432" i="185"/>
  <c r="BB1431" i="185"/>
  <c r="AV1431" i="185"/>
  <c r="AW1431" i="185" s="1"/>
  <c r="AC1431" i="185"/>
  <c r="AE1431" i="185" s="1"/>
  <c r="AM1431" i="185" s="1"/>
  <c r="S1431" i="185"/>
  <c r="R1431" i="185"/>
  <c r="K1431" i="185"/>
  <c r="J1431" i="185"/>
  <c r="BB1430" i="185"/>
  <c r="AV1430" i="185"/>
  <c r="AW1430" i="185" s="1"/>
  <c r="BC1430" i="185" s="1"/>
  <c r="AC1430" i="185"/>
  <c r="AE1430" i="185" s="1"/>
  <c r="AM1430" i="185" s="1"/>
  <c r="S1430" i="185"/>
  <c r="R1430" i="185"/>
  <c r="K1430" i="185"/>
  <c r="T1430" i="185" s="1"/>
  <c r="AF1430" i="185" s="1"/>
  <c r="J1430" i="185"/>
  <c r="BB1429" i="185"/>
  <c r="AV1429" i="185"/>
  <c r="AW1429" i="185" s="1"/>
  <c r="BC1429" i="185" s="1"/>
  <c r="AC1429" i="185"/>
  <c r="AE1429" i="185" s="1"/>
  <c r="AM1429" i="185" s="1"/>
  <c r="S1429" i="185"/>
  <c r="R1429" i="185"/>
  <c r="K1429" i="185"/>
  <c r="T1429" i="185" s="1"/>
  <c r="AF1429" i="185" s="1"/>
  <c r="J1429" i="185"/>
  <c r="BB1428" i="185"/>
  <c r="AV1428" i="185"/>
  <c r="AW1428" i="185" s="1"/>
  <c r="AC1428" i="185"/>
  <c r="AE1428" i="185" s="1"/>
  <c r="AM1428" i="185" s="1"/>
  <c r="S1428" i="185"/>
  <c r="R1428" i="185"/>
  <c r="K1428" i="185"/>
  <c r="J1428" i="185"/>
  <c r="BB1427" i="185"/>
  <c r="AV1427" i="185"/>
  <c r="AW1427" i="185" s="1"/>
  <c r="AC1427" i="185"/>
  <c r="AE1427" i="185" s="1"/>
  <c r="AM1427" i="185" s="1"/>
  <c r="S1427" i="185"/>
  <c r="R1427" i="185"/>
  <c r="K1427" i="185"/>
  <c r="T1427" i="185" s="1"/>
  <c r="AF1427" i="185" s="1"/>
  <c r="J1427" i="185"/>
  <c r="BB1426" i="185"/>
  <c r="AV1426" i="185"/>
  <c r="AW1426" i="185" s="1"/>
  <c r="BC1426" i="185" s="1"/>
  <c r="AC1426" i="185"/>
  <c r="AE1426" i="185" s="1"/>
  <c r="AM1426" i="185" s="1"/>
  <c r="S1426" i="185"/>
  <c r="R1426" i="185"/>
  <c r="K1426" i="185"/>
  <c r="T1426" i="185" s="1"/>
  <c r="AF1426" i="185" s="1"/>
  <c r="J1426" i="185"/>
  <c r="BB1425" i="185"/>
  <c r="AV1425" i="185"/>
  <c r="AW1425" i="185" s="1"/>
  <c r="BC1425" i="185" s="1"/>
  <c r="AC1425" i="185"/>
  <c r="AE1425" i="185" s="1"/>
  <c r="AM1425" i="185" s="1"/>
  <c r="S1425" i="185"/>
  <c r="R1425" i="185"/>
  <c r="K1425" i="185"/>
  <c r="J1425" i="185"/>
  <c r="BB1424" i="185"/>
  <c r="AV1424" i="185"/>
  <c r="AW1424" i="185" s="1"/>
  <c r="AC1424" i="185"/>
  <c r="AE1424" i="185" s="1"/>
  <c r="AM1424" i="185" s="1"/>
  <c r="S1424" i="185"/>
  <c r="R1424" i="185"/>
  <c r="K1424" i="185"/>
  <c r="J1424" i="185"/>
  <c r="BB1423" i="185"/>
  <c r="AV1423" i="185"/>
  <c r="AW1423" i="185" s="1"/>
  <c r="BC1423" i="185" s="1"/>
  <c r="AC1423" i="185"/>
  <c r="AE1423" i="185" s="1"/>
  <c r="AM1423" i="185" s="1"/>
  <c r="S1423" i="185"/>
  <c r="R1423" i="185"/>
  <c r="K1423" i="185"/>
  <c r="T1423" i="185" s="1"/>
  <c r="AF1423" i="185" s="1"/>
  <c r="J1423" i="185"/>
  <c r="BB1422" i="185"/>
  <c r="AV1422" i="185"/>
  <c r="AW1422" i="185" s="1"/>
  <c r="BC1422" i="185" s="1"/>
  <c r="AC1422" i="185"/>
  <c r="AE1422" i="185" s="1"/>
  <c r="AM1422" i="185" s="1"/>
  <c r="S1422" i="185"/>
  <c r="R1422" i="185"/>
  <c r="K1422" i="185"/>
  <c r="T1422" i="185" s="1"/>
  <c r="AF1422" i="185" s="1"/>
  <c r="J1422" i="185"/>
  <c r="BB1421" i="185"/>
  <c r="AV1421" i="185"/>
  <c r="AW1421" i="185" s="1"/>
  <c r="AC1421" i="185"/>
  <c r="AE1421" i="185" s="1"/>
  <c r="AM1421" i="185" s="1"/>
  <c r="S1421" i="185"/>
  <c r="R1421" i="185"/>
  <c r="K1421" i="185"/>
  <c r="J1421" i="185"/>
  <c r="BB1420" i="185"/>
  <c r="AV1420" i="185"/>
  <c r="AW1420" i="185" s="1"/>
  <c r="BC1420" i="185" s="1"/>
  <c r="AC1420" i="185"/>
  <c r="AE1420" i="185" s="1"/>
  <c r="AM1420" i="185" s="1"/>
  <c r="S1420" i="185"/>
  <c r="R1420" i="185"/>
  <c r="K1420" i="185"/>
  <c r="J1420" i="185"/>
  <c r="BB1419" i="185"/>
  <c r="AV1419" i="185"/>
  <c r="AW1419" i="185" s="1"/>
  <c r="AC1419" i="185"/>
  <c r="AE1419" i="185" s="1"/>
  <c r="AM1419" i="185" s="1"/>
  <c r="S1419" i="185"/>
  <c r="R1419" i="185"/>
  <c r="K1419" i="185"/>
  <c r="T1419" i="185" s="1"/>
  <c r="AF1419" i="185" s="1"/>
  <c r="J1419" i="185"/>
  <c r="BB1418" i="185"/>
  <c r="AV1418" i="185"/>
  <c r="AW1418" i="185" s="1"/>
  <c r="BC1418" i="185" s="1"/>
  <c r="AC1418" i="185"/>
  <c r="AE1418" i="185" s="1"/>
  <c r="AM1418" i="185" s="1"/>
  <c r="S1418" i="185"/>
  <c r="R1418" i="185"/>
  <c r="K1418" i="185"/>
  <c r="T1418" i="185" s="1"/>
  <c r="AF1418" i="185" s="1"/>
  <c r="J1418" i="185"/>
  <c r="BB1417" i="185"/>
  <c r="AV1417" i="185"/>
  <c r="AW1417" i="185" s="1"/>
  <c r="BC1417" i="185" s="1"/>
  <c r="AC1417" i="185"/>
  <c r="AE1417" i="185" s="1"/>
  <c r="AM1417" i="185" s="1"/>
  <c r="S1417" i="185"/>
  <c r="R1417" i="185"/>
  <c r="K1417" i="185"/>
  <c r="J1417" i="185"/>
  <c r="BB1416" i="185"/>
  <c r="AV1416" i="185"/>
  <c r="AW1416" i="185" s="1"/>
  <c r="AC1416" i="185"/>
  <c r="AE1416" i="185" s="1"/>
  <c r="AM1416" i="185" s="1"/>
  <c r="S1416" i="185"/>
  <c r="R1416" i="185"/>
  <c r="K1416" i="185"/>
  <c r="J1416" i="185"/>
  <c r="BB1415" i="185"/>
  <c r="AV1415" i="185"/>
  <c r="AW1415" i="185" s="1"/>
  <c r="AC1415" i="185"/>
  <c r="AE1415" i="185" s="1"/>
  <c r="AM1415" i="185" s="1"/>
  <c r="S1415" i="185"/>
  <c r="R1415" i="185"/>
  <c r="K1415" i="185"/>
  <c r="T1415" i="185" s="1"/>
  <c r="AF1415" i="185" s="1"/>
  <c r="J1415" i="185"/>
  <c r="BB1414" i="185"/>
  <c r="AV1414" i="185"/>
  <c r="AW1414" i="185" s="1"/>
  <c r="BC1414" i="185" s="1"/>
  <c r="AC1414" i="185"/>
  <c r="AE1414" i="185" s="1"/>
  <c r="AM1414" i="185" s="1"/>
  <c r="S1414" i="185"/>
  <c r="R1414" i="185"/>
  <c r="K1414" i="185"/>
  <c r="T1414" i="185" s="1"/>
  <c r="AF1414" i="185" s="1"/>
  <c r="J1414" i="185"/>
  <c r="BB1413" i="185"/>
  <c r="AV1413" i="185"/>
  <c r="AW1413" i="185" s="1"/>
  <c r="BC1413" i="185" s="1"/>
  <c r="AC1413" i="185"/>
  <c r="AE1413" i="185" s="1"/>
  <c r="AM1413" i="185" s="1"/>
  <c r="S1413" i="185"/>
  <c r="R1413" i="185"/>
  <c r="K1413" i="185"/>
  <c r="J1413" i="185"/>
  <c r="BB1412" i="185"/>
  <c r="AV1412" i="185"/>
  <c r="AW1412" i="185" s="1"/>
  <c r="AC1412" i="185"/>
  <c r="AE1412" i="185" s="1"/>
  <c r="AM1412" i="185" s="1"/>
  <c r="S1412" i="185"/>
  <c r="R1412" i="185"/>
  <c r="K1412" i="185"/>
  <c r="J1412" i="185"/>
  <c r="BB1411" i="185"/>
  <c r="AV1411" i="185"/>
  <c r="AW1411" i="185" s="1"/>
  <c r="BC1411" i="185" s="1"/>
  <c r="AC1411" i="185"/>
  <c r="AE1411" i="185" s="1"/>
  <c r="AM1411" i="185" s="1"/>
  <c r="S1411" i="185"/>
  <c r="R1411" i="185"/>
  <c r="K1411" i="185"/>
  <c r="T1411" i="185" s="1"/>
  <c r="AF1411" i="185" s="1"/>
  <c r="J1411" i="185"/>
  <c r="BB1410" i="185"/>
  <c r="AV1410" i="185"/>
  <c r="AW1410" i="185" s="1"/>
  <c r="BC1410" i="185" s="1"/>
  <c r="AC1410" i="185"/>
  <c r="AE1410" i="185" s="1"/>
  <c r="AM1410" i="185" s="1"/>
  <c r="S1410" i="185"/>
  <c r="R1410" i="185"/>
  <c r="K1410" i="185"/>
  <c r="T1410" i="185" s="1"/>
  <c r="AF1410" i="185" s="1"/>
  <c r="J1410" i="185"/>
  <c r="BB1409" i="185"/>
  <c r="AV1409" i="185"/>
  <c r="AW1409" i="185" s="1"/>
  <c r="BC1409" i="185" s="1"/>
  <c r="AC1409" i="185"/>
  <c r="AE1409" i="185" s="1"/>
  <c r="AM1409" i="185" s="1"/>
  <c r="S1409" i="185"/>
  <c r="R1409" i="185"/>
  <c r="K1409" i="185"/>
  <c r="J1409" i="185"/>
  <c r="BB1408" i="185"/>
  <c r="AV1408" i="185"/>
  <c r="AW1408" i="185" s="1"/>
  <c r="BC1408" i="185" s="1"/>
  <c r="AC1408" i="185"/>
  <c r="AE1408" i="185" s="1"/>
  <c r="AM1408" i="185" s="1"/>
  <c r="S1408" i="185"/>
  <c r="R1408" i="185"/>
  <c r="K1408" i="185"/>
  <c r="J1408" i="185"/>
  <c r="BB1407" i="185"/>
  <c r="AV1407" i="185"/>
  <c r="AW1407" i="185" s="1"/>
  <c r="AC1407" i="185"/>
  <c r="AE1407" i="185" s="1"/>
  <c r="AM1407" i="185" s="1"/>
  <c r="S1407" i="185"/>
  <c r="R1407" i="185"/>
  <c r="K1407" i="185"/>
  <c r="T1407" i="185" s="1"/>
  <c r="AF1407" i="185" s="1"/>
  <c r="J1407" i="185"/>
  <c r="BB1406" i="185"/>
  <c r="AV1406" i="185"/>
  <c r="AW1406" i="185" s="1"/>
  <c r="BC1406" i="185" s="1"/>
  <c r="AC1406" i="185"/>
  <c r="AE1406" i="185" s="1"/>
  <c r="AM1406" i="185" s="1"/>
  <c r="S1406" i="185"/>
  <c r="R1406" i="185"/>
  <c r="K1406" i="185"/>
  <c r="T1406" i="185" s="1"/>
  <c r="AF1406" i="185" s="1"/>
  <c r="J1406" i="185"/>
  <c r="BB1405" i="185"/>
  <c r="AV1405" i="185"/>
  <c r="AW1405" i="185" s="1"/>
  <c r="BC1405" i="185" s="1"/>
  <c r="AC1405" i="185"/>
  <c r="AE1405" i="185" s="1"/>
  <c r="AM1405" i="185" s="1"/>
  <c r="S1405" i="185"/>
  <c r="R1405" i="185"/>
  <c r="K1405" i="185"/>
  <c r="J1405" i="185"/>
  <c r="BB1404" i="185"/>
  <c r="AV1404" i="185"/>
  <c r="AW1404" i="185" s="1"/>
  <c r="AC1404" i="185"/>
  <c r="AE1404" i="185" s="1"/>
  <c r="AM1404" i="185" s="1"/>
  <c r="S1404" i="185"/>
  <c r="R1404" i="185"/>
  <c r="K1404" i="185"/>
  <c r="J1404" i="185"/>
  <c r="BB1403" i="185"/>
  <c r="AV1403" i="185"/>
  <c r="AW1403" i="185" s="1"/>
  <c r="BC1403" i="185" s="1"/>
  <c r="AC1403" i="185"/>
  <c r="AE1403" i="185" s="1"/>
  <c r="AM1403" i="185" s="1"/>
  <c r="S1403" i="185"/>
  <c r="R1403" i="185"/>
  <c r="K1403" i="185"/>
  <c r="T1403" i="185" s="1"/>
  <c r="AF1403" i="185" s="1"/>
  <c r="J1403" i="185"/>
  <c r="BB1402" i="185"/>
  <c r="AV1402" i="185"/>
  <c r="AW1402" i="185" s="1"/>
  <c r="BC1402" i="185" s="1"/>
  <c r="AC1402" i="185"/>
  <c r="AE1402" i="185" s="1"/>
  <c r="AM1402" i="185" s="1"/>
  <c r="S1402" i="185"/>
  <c r="R1402" i="185"/>
  <c r="K1402" i="185"/>
  <c r="T1402" i="185" s="1"/>
  <c r="AF1402" i="185" s="1"/>
  <c r="J1402" i="185"/>
  <c r="BB1401" i="185"/>
  <c r="AV1401" i="185"/>
  <c r="AW1401" i="185" s="1"/>
  <c r="AC1401" i="185"/>
  <c r="AE1401" i="185" s="1"/>
  <c r="AM1401" i="185" s="1"/>
  <c r="S1401" i="185"/>
  <c r="R1401" i="185"/>
  <c r="K1401" i="185"/>
  <c r="J1401" i="185"/>
  <c r="BB1400" i="185"/>
  <c r="AV1400" i="185"/>
  <c r="AW1400" i="185" s="1"/>
  <c r="BC1400" i="185" s="1"/>
  <c r="AC1400" i="185"/>
  <c r="AE1400" i="185" s="1"/>
  <c r="AM1400" i="185" s="1"/>
  <c r="S1400" i="185"/>
  <c r="R1400" i="185"/>
  <c r="K1400" i="185"/>
  <c r="T1400" i="185" s="1"/>
  <c r="AF1400" i="185" s="1"/>
  <c r="J1400" i="185"/>
  <c r="BB1399" i="185"/>
  <c r="AV1399" i="185"/>
  <c r="AW1399" i="185" s="1"/>
  <c r="BC1399" i="185" s="1"/>
  <c r="AC1399" i="185"/>
  <c r="AE1399" i="185" s="1"/>
  <c r="AM1399" i="185" s="1"/>
  <c r="S1399" i="185"/>
  <c r="R1399" i="185"/>
  <c r="K1399" i="185"/>
  <c r="T1399" i="185" s="1"/>
  <c r="AF1399" i="185" s="1"/>
  <c r="J1399" i="185"/>
  <c r="BB1398" i="185"/>
  <c r="AV1398" i="185"/>
  <c r="AW1398" i="185" s="1"/>
  <c r="BC1398" i="185" s="1"/>
  <c r="AC1398" i="185"/>
  <c r="AE1398" i="185" s="1"/>
  <c r="AM1398" i="185" s="1"/>
  <c r="S1398" i="185"/>
  <c r="R1398" i="185"/>
  <c r="K1398" i="185"/>
  <c r="T1398" i="185" s="1"/>
  <c r="AF1398" i="185" s="1"/>
  <c r="J1398" i="185"/>
  <c r="BB1397" i="185"/>
  <c r="AV1397" i="185"/>
  <c r="AW1397" i="185" s="1"/>
  <c r="BC1397" i="185" s="1"/>
  <c r="AC1397" i="185"/>
  <c r="AE1397" i="185" s="1"/>
  <c r="AM1397" i="185" s="1"/>
  <c r="S1397" i="185"/>
  <c r="R1397" i="185"/>
  <c r="K1397" i="185"/>
  <c r="J1397" i="185"/>
  <c r="BB1396" i="185"/>
  <c r="AV1396" i="185"/>
  <c r="AW1396" i="185" s="1"/>
  <c r="BC1396" i="185" s="1"/>
  <c r="AC1396" i="185"/>
  <c r="AE1396" i="185" s="1"/>
  <c r="AM1396" i="185" s="1"/>
  <c r="S1396" i="185"/>
  <c r="R1396" i="185"/>
  <c r="K1396" i="185"/>
  <c r="J1396" i="185"/>
  <c r="BB1395" i="185"/>
  <c r="AV1395" i="185"/>
  <c r="AW1395" i="185" s="1"/>
  <c r="BC1395" i="185" s="1"/>
  <c r="AC1395" i="185"/>
  <c r="AE1395" i="185" s="1"/>
  <c r="AM1395" i="185" s="1"/>
  <c r="S1395" i="185"/>
  <c r="R1395" i="185"/>
  <c r="K1395" i="185"/>
  <c r="T1395" i="185" s="1"/>
  <c r="AF1395" i="185" s="1"/>
  <c r="J1395" i="185"/>
  <c r="BB1394" i="185"/>
  <c r="AV1394" i="185"/>
  <c r="AW1394" i="185" s="1"/>
  <c r="BC1394" i="185" s="1"/>
  <c r="AC1394" i="185"/>
  <c r="AE1394" i="185" s="1"/>
  <c r="AM1394" i="185" s="1"/>
  <c r="S1394" i="185"/>
  <c r="R1394" i="185"/>
  <c r="K1394" i="185"/>
  <c r="T1394" i="185" s="1"/>
  <c r="AF1394" i="185" s="1"/>
  <c r="J1394" i="185"/>
  <c r="BB1393" i="185"/>
  <c r="AV1393" i="185"/>
  <c r="AW1393" i="185" s="1"/>
  <c r="BC1393" i="185" s="1"/>
  <c r="AC1393" i="185"/>
  <c r="AE1393" i="185" s="1"/>
  <c r="AM1393" i="185" s="1"/>
  <c r="S1393" i="185"/>
  <c r="R1393" i="185"/>
  <c r="K1393" i="185"/>
  <c r="J1393" i="185"/>
  <c r="BB1392" i="185"/>
  <c r="AV1392" i="185"/>
  <c r="AW1392" i="185" s="1"/>
  <c r="AC1392" i="185"/>
  <c r="AE1392" i="185" s="1"/>
  <c r="AM1392" i="185" s="1"/>
  <c r="S1392" i="185"/>
  <c r="R1392" i="185"/>
  <c r="K1392" i="185"/>
  <c r="J1392" i="185"/>
  <c r="BB1391" i="185"/>
  <c r="AV1391" i="185"/>
  <c r="AW1391" i="185" s="1"/>
  <c r="BC1391" i="185" s="1"/>
  <c r="AC1391" i="185"/>
  <c r="AE1391" i="185" s="1"/>
  <c r="AM1391" i="185" s="1"/>
  <c r="S1391" i="185"/>
  <c r="R1391" i="185"/>
  <c r="K1391" i="185"/>
  <c r="T1391" i="185" s="1"/>
  <c r="AF1391" i="185" s="1"/>
  <c r="J1391" i="185"/>
  <c r="BB1390" i="185"/>
  <c r="AV1390" i="185"/>
  <c r="AW1390" i="185" s="1"/>
  <c r="BC1390" i="185" s="1"/>
  <c r="AC1390" i="185"/>
  <c r="AE1390" i="185" s="1"/>
  <c r="AM1390" i="185" s="1"/>
  <c r="S1390" i="185"/>
  <c r="R1390" i="185"/>
  <c r="K1390" i="185"/>
  <c r="T1390" i="185" s="1"/>
  <c r="AF1390" i="185" s="1"/>
  <c r="J1390" i="185"/>
  <c r="BB1389" i="185"/>
  <c r="AV1389" i="185"/>
  <c r="AW1389" i="185" s="1"/>
  <c r="AC1389" i="185"/>
  <c r="AE1389" i="185" s="1"/>
  <c r="AM1389" i="185" s="1"/>
  <c r="S1389" i="185"/>
  <c r="R1389" i="185"/>
  <c r="K1389" i="185"/>
  <c r="J1389" i="185"/>
  <c r="BB1388" i="185"/>
  <c r="AV1388" i="185"/>
  <c r="AW1388" i="185" s="1"/>
  <c r="BC1388" i="185" s="1"/>
  <c r="AC1388" i="185"/>
  <c r="AE1388" i="185" s="1"/>
  <c r="AM1388" i="185" s="1"/>
  <c r="S1388" i="185"/>
  <c r="R1388" i="185"/>
  <c r="K1388" i="185"/>
  <c r="J1388" i="185"/>
  <c r="BB1387" i="185"/>
  <c r="AV1387" i="185"/>
  <c r="AW1387" i="185" s="1"/>
  <c r="BC1387" i="185" s="1"/>
  <c r="AC1387" i="185"/>
  <c r="AE1387" i="185" s="1"/>
  <c r="AM1387" i="185" s="1"/>
  <c r="S1387" i="185"/>
  <c r="R1387" i="185"/>
  <c r="K1387" i="185"/>
  <c r="T1387" i="185" s="1"/>
  <c r="AF1387" i="185" s="1"/>
  <c r="J1387" i="185"/>
  <c r="BB1386" i="185"/>
  <c r="AV1386" i="185"/>
  <c r="AW1386" i="185" s="1"/>
  <c r="BC1386" i="185" s="1"/>
  <c r="AC1386" i="185"/>
  <c r="AE1386" i="185" s="1"/>
  <c r="AM1386" i="185" s="1"/>
  <c r="S1386" i="185"/>
  <c r="R1386" i="185"/>
  <c r="K1386" i="185"/>
  <c r="T1386" i="185" s="1"/>
  <c r="AF1386" i="185" s="1"/>
  <c r="J1386" i="185"/>
  <c r="BB1385" i="185"/>
  <c r="AV1385" i="185"/>
  <c r="AW1385" i="185" s="1"/>
  <c r="AC1385" i="185"/>
  <c r="AE1385" i="185" s="1"/>
  <c r="AM1385" i="185" s="1"/>
  <c r="S1385" i="185"/>
  <c r="R1385" i="185"/>
  <c r="K1385" i="185"/>
  <c r="J1385" i="185"/>
  <c r="BB1384" i="185"/>
  <c r="AV1384" i="185"/>
  <c r="AW1384" i="185" s="1"/>
  <c r="BC1384" i="185" s="1"/>
  <c r="AC1384" i="185"/>
  <c r="AE1384" i="185" s="1"/>
  <c r="AM1384" i="185" s="1"/>
  <c r="S1384" i="185"/>
  <c r="R1384" i="185"/>
  <c r="K1384" i="185"/>
  <c r="J1384" i="185"/>
  <c r="BB1383" i="185"/>
  <c r="AV1383" i="185"/>
  <c r="AW1383" i="185" s="1"/>
  <c r="BC1383" i="185" s="1"/>
  <c r="AC1383" i="185"/>
  <c r="AE1383" i="185" s="1"/>
  <c r="AM1383" i="185" s="1"/>
  <c r="S1383" i="185"/>
  <c r="R1383" i="185"/>
  <c r="K1383" i="185"/>
  <c r="T1383" i="185" s="1"/>
  <c r="AF1383" i="185" s="1"/>
  <c r="J1383" i="185"/>
  <c r="BB1382" i="185"/>
  <c r="AV1382" i="185"/>
  <c r="AW1382" i="185" s="1"/>
  <c r="BC1382" i="185" s="1"/>
  <c r="AC1382" i="185"/>
  <c r="AE1382" i="185" s="1"/>
  <c r="AM1382" i="185" s="1"/>
  <c r="S1382" i="185"/>
  <c r="R1382" i="185"/>
  <c r="K1382" i="185"/>
  <c r="J1382" i="185"/>
  <c r="BB1381" i="185"/>
  <c r="AV1381" i="185"/>
  <c r="AW1381" i="185" s="1"/>
  <c r="AC1381" i="185"/>
  <c r="AE1381" i="185" s="1"/>
  <c r="AM1381" i="185" s="1"/>
  <c r="S1381" i="185"/>
  <c r="R1381" i="185"/>
  <c r="K1381" i="185"/>
  <c r="J1381" i="185"/>
  <c r="BB1380" i="185"/>
  <c r="AV1380" i="185"/>
  <c r="AW1380" i="185" s="1"/>
  <c r="AC1380" i="185"/>
  <c r="AE1380" i="185" s="1"/>
  <c r="AM1380" i="185" s="1"/>
  <c r="S1380" i="185"/>
  <c r="R1380" i="185"/>
  <c r="K1380" i="185"/>
  <c r="T1380" i="185" s="1"/>
  <c r="AF1380" i="185" s="1"/>
  <c r="J1380" i="185"/>
  <c r="BB1379" i="185"/>
  <c r="AV1379" i="185"/>
  <c r="AW1379" i="185" s="1"/>
  <c r="BC1379" i="185" s="1"/>
  <c r="AC1379" i="185"/>
  <c r="AE1379" i="185" s="1"/>
  <c r="AM1379" i="185" s="1"/>
  <c r="S1379" i="185"/>
  <c r="R1379" i="185"/>
  <c r="K1379" i="185"/>
  <c r="T1379" i="185" s="1"/>
  <c r="AF1379" i="185" s="1"/>
  <c r="J1379" i="185"/>
  <c r="BB1378" i="185"/>
  <c r="AV1378" i="185"/>
  <c r="AW1378" i="185" s="1"/>
  <c r="BC1378" i="185" s="1"/>
  <c r="AC1378" i="185"/>
  <c r="AE1378" i="185" s="1"/>
  <c r="AM1378" i="185" s="1"/>
  <c r="S1378" i="185"/>
  <c r="R1378" i="185"/>
  <c r="K1378" i="185"/>
  <c r="T1378" i="185" s="1"/>
  <c r="AF1378" i="185" s="1"/>
  <c r="J1378" i="185"/>
  <c r="BB1377" i="185"/>
  <c r="AV1377" i="185"/>
  <c r="AW1377" i="185" s="1"/>
  <c r="BC1377" i="185" s="1"/>
  <c r="AC1377" i="185"/>
  <c r="AE1377" i="185" s="1"/>
  <c r="AM1377" i="185" s="1"/>
  <c r="S1377" i="185"/>
  <c r="R1377" i="185"/>
  <c r="K1377" i="185"/>
  <c r="J1377" i="185"/>
  <c r="BB1376" i="185"/>
  <c r="AV1376" i="185"/>
  <c r="AW1376" i="185" s="1"/>
  <c r="BC1376" i="185" s="1"/>
  <c r="AC1376" i="185"/>
  <c r="AE1376" i="185" s="1"/>
  <c r="AM1376" i="185" s="1"/>
  <c r="S1376" i="185"/>
  <c r="R1376" i="185"/>
  <c r="K1376" i="185"/>
  <c r="J1376" i="185"/>
  <c r="BB1375" i="185"/>
  <c r="AV1375" i="185"/>
  <c r="AW1375" i="185" s="1"/>
  <c r="BC1375" i="185" s="1"/>
  <c r="AC1375" i="185"/>
  <c r="AE1375" i="185" s="1"/>
  <c r="AM1375" i="185" s="1"/>
  <c r="S1375" i="185"/>
  <c r="R1375" i="185"/>
  <c r="K1375" i="185"/>
  <c r="T1375" i="185" s="1"/>
  <c r="AF1375" i="185" s="1"/>
  <c r="J1375" i="185"/>
  <c r="BB1374" i="185"/>
  <c r="AV1374" i="185"/>
  <c r="AW1374" i="185" s="1"/>
  <c r="BC1374" i="185" s="1"/>
  <c r="AC1374" i="185"/>
  <c r="AE1374" i="185" s="1"/>
  <c r="AM1374" i="185" s="1"/>
  <c r="S1374" i="185"/>
  <c r="R1374" i="185"/>
  <c r="K1374" i="185"/>
  <c r="T1374" i="185" s="1"/>
  <c r="AF1374" i="185" s="1"/>
  <c r="J1374" i="185"/>
  <c r="BB1373" i="185"/>
  <c r="AV1373" i="185"/>
  <c r="AW1373" i="185" s="1"/>
  <c r="BC1373" i="185" s="1"/>
  <c r="AC1373" i="185"/>
  <c r="AE1373" i="185" s="1"/>
  <c r="AM1373" i="185" s="1"/>
  <c r="S1373" i="185"/>
  <c r="R1373" i="185"/>
  <c r="K1373" i="185"/>
  <c r="J1373" i="185"/>
  <c r="BB1372" i="185"/>
  <c r="AV1372" i="185"/>
  <c r="AW1372" i="185" s="1"/>
  <c r="AC1372" i="185"/>
  <c r="AE1372" i="185" s="1"/>
  <c r="AM1372" i="185" s="1"/>
  <c r="S1372" i="185"/>
  <c r="R1372" i="185"/>
  <c r="K1372" i="185"/>
  <c r="J1372" i="185"/>
  <c r="BB1371" i="185"/>
  <c r="AV1371" i="185"/>
  <c r="AW1371" i="185" s="1"/>
  <c r="BC1371" i="185" s="1"/>
  <c r="AC1371" i="185"/>
  <c r="AE1371" i="185" s="1"/>
  <c r="AM1371" i="185" s="1"/>
  <c r="S1371" i="185"/>
  <c r="R1371" i="185"/>
  <c r="K1371" i="185"/>
  <c r="T1371" i="185" s="1"/>
  <c r="AF1371" i="185" s="1"/>
  <c r="J1371" i="185"/>
  <c r="BB1370" i="185"/>
  <c r="AV1370" i="185"/>
  <c r="AW1370" i="185" s="1"/>
  <c r="BC1370" i="185" s="1"/>
  <c r="AC1370" i="185"/>
  <c r="AE1370" i="185" s="1"/>
  <c r="AM1370" i="185" s="1"/>
  <c r="S1370" i="185"/>
  <c r="R1370" i="185"/>
  <c r="K1370" i="185"/>
  <c r="J1370" i="185"/>
  <c r="BB1369" i="185"/>
  <c r="AV1369" i="185"/>
  <c r="AW1369" i="185" s="1"/>
  <c r="BC1369" i="185" s="1"/>
  <c r="AC1369" i="185"/>
  <c r="AE1369" i="185" s="1"/>
  <c r="AM1369" i="185" s="1"/>
  <c r="S1369" i="185"/>
  <c r="R1369" i="185"/>
  <c r="K1369" i="185"/>
  <c r="J1369" i="185"/>
  <c r="BB1368" i="185"/>
  <c r="AV1368" i="185"/>
  <c r="AW1368" i="185" s="1"/>
  <c r="AC1368" i="185"/>
  <c r="AE1368" i="185" s="1"/>
  <c r="AM1368" i="185" s="1"/>
  <c r="S1368" i="185"/>
  <c r="R1368" i="185"/>
  <c r="K1368" i="185"/>
  <c r="T1368" i="185" s="1"/>
  <c r="AF1368" i="185" s="1"/>
  <c r="J1368" i="185"/>
  <c r="BB1367" i="185"/>
  <c r="AV1367" i="185"/>
  <c r="AW1367" i="185" s="1"/>
  <c r="BC1367" i="185" s="1"/>
  <c r="AC1367" i="185"/>
  <c r="AE1367" i="185" s="1"/>
  <c r="AM1367" i="185" s="1"/>
  <c r="S1367" i="185"/>
  <c r="R1367" i="185"/>
  <c r="K1367" i="185"/>
  <c r="T1367" i="185" s="1"/>
  <c r="AF1367" i="185" s="1"/>
  <c r="J1367" i="185"/>
  <c r="BB1366" i="185"/>
  <c r="AV1366" i="185"/>
  <c r="AW1366" i="185" s="1"/>
  <c r="BC1366" i="185" s="1"/>
  <c r="AC1366" i="185"/>
  <c r="AE1366" i="185" s="1"/>
  <c r="AM1366" i="185" s="1"/>
  <c r="S1366" i="185"/>
  <c r="R1366" i="185"/>
  <c r="K1366" i="185"/>
  <c r="J1366" i="185"/>
  <c r="BB1365" i="185"/>
  <c r="AV1365" i="185"/>
  <c r="AW1365" i="185" s="1"/>
  <c r="BC1365" i="185" s="1"/>
  <c r="AC1365" i="185"/>
  <c r="AE1365" i="185" s="1"/>
  <c r="AM1365" i="185" s="1"/>
  <c r="S1365" i="185"/>
  <c r="R1365" i="185"/>
  <c r="K1365" i="185"/>
  <c r="J1365" i="185"/>
  <c r="BB1364" i="185"/>
  <c r="AV1364" i="185"/>
  <c r="AW1364" i="185" s="1"/>
  <c r="BC1364" i="185" s="1"/>
  <c r="AC1364" i="185"/>
  <c r="AE1364" i="185" s="1"/>
  <c r="AM1364" i="185" s="1"/>
  <c r="S1364" i="185"/>
  <c r="R1364" i="185"/>
  <c r="K1364" i="185"/>
  <c r="J1364" i="185"/>
  <c r="BB1363" i="185"/>
  <c r="AV1363" i="185"/>
  <c r="AW1363" i="185" s="1"/>
  <c r="BC1363" i="185" s="1"/>
  <c r="Z1363" i="185"/>
  <c r="AC1363" i="185" s="1"/>
  <c r="AE1363" i="185" s="1"/>
  <c r="AM1363" i="185" s="1"/>
  <c r="S1363" i="185"/>
  <c r="R1363" i="185"/>
  <c r="K1363" i="185"/>
  <c r="T1363" i="185" s="1"/>
  <c r="AF1363" i="185" s="1"/>
  <c r="J1363" i="185"/>
  <c r="BB1362" i="185"/>
  <c r="AV1362" i="185"/>
  <c r="AW1362" i="185" s="1"/>
  <c r="BC1362" i="185" s="1"/>
  <c r="Z1362" i="185"/>
  <c r="AC1362" i="185" s="1"/>
  <c r="AE1362" i="185" s="1"/>
  <c r="AM1362" i="185" s="1"/>
  <c r="S1362" i="185"/>
  <c r="R1362" i="185"/>
  <c r="K1362" i="185"/>
  <c r="T1362" i="185" s="1"/>
  <c r="AF1362" i="185" s="1"/>
  <c r="J1362" i="185"/>
  <c r="BB1361" i="185"/>
  <c r="AV1361" i="185"/>
  <c r="AW1361" i="185" s="1"/>
  <c r="Z1361" i="185"/>
  <c r="AC1361" i="185" s="1"/>
  <c r="AE1361" i="185" s="1"/>
  <c r="AM1361" i="185" s="1"/>
  <c r="S1361" i="185"/>
  <c r="R1361" i="185"/>
  <c r="K1361" i="185"/>
  <c r="BB1360" i="185"/>
  <c r="AV1360" i="185"/>
  <c r="AW1360" i="185" s="1"/>
  <c r="BC1360" i="185" s="1"/>
  <c r="Z1360" i="185"/>
  <c r="AC1360" i="185" s="1"/>
  <c r="AE1360" i="185" s="1"/>
  <c r="AM1360" i="185" s="1"/>
  <c r="S1360" i="185"/>
  <c r="R1360" i="185"/>
  <c r="K1360" i="185"/>
  <c r="T1360" i="185" s="1"/>
  <c r="AF1360" i="185" s="1"/>
  <c r="J1360" i="185"/>
  <c r="BB1359" i="185"/>
  <c r="AV1359" i="185"/>
  <c r="AW1359" i="185" s="1"/>
  <c r="BC1359" i="185" s="1"/>
  <c r="Z1359" i="185"/>
  <c r="AC1359" i="185" s="1"/>
  <c r="AE1359" i="185" s="1"/>
  <c r="AM1359" i="185" s="1"/>
  <c r="S1359" i="185"/>
  <c r="R1359" i="185"/>
  <c r="K1359" i="185"/>
  <c r="T1359" i="185" s="1"/>
  <c r="AF1359" i="185" s="1"/>
  <c r="J1359" i="185"/>
  <c r="BB1358" i="185"/>
  <c r="AV1358" i="185"/>
  <c r="AW1358" i="185" s="1"/>
  <c r="Z1358" i="185"/>
  <c r="AC1358" i="185" s="1"/>
  <c r="AE1358" i="185" s="1"/>
  <c r="AM1358" i="185" s="1"/>
  <c r="S1358" i="185"/>
  <c r="R1358" i="185"/>
  <c r="K1358" i="185"/>
  <c r="J1358" i="185"/>
  <c r="BB1357" i="185"/>
  <c r="AV1357" i="185"/>
  <c r="AW1357" i="185" s="1"/>
  <c r="Z1357" i="185"/>
  <c r="AC1357" i="185" s="1"/>
  <c r="AE1357" i="185" s="1"/>
  <c r="AM1357" i="185" s="1"/>
  <c r="S1357" i="185"/>
  <c r="R1357" i="185"/>
  <c r="K1357" i="185"/>
  <c r="J1357" i="185"/>
  <c r="BB1356" i="185"/>
  <c r="AV1356" i="185"/>
  <c r="AW1356" i="185" s="1"/>
  <c r="BC1356" i="185" s="1"/>
  <c r="Z1356" i="185"/>
  <c r="AC1356" i="185" s="1"/>
  <c r="AE1356" i="185" s="1"/>
  <c r="AM1356" i="185" s="1"/>
  <c r="S1356" i="185"/>
  <c r="R1356" i="185"/>
  <c r="K1356" i="185"/>
  <c r="T1356" i="185" s="1"/>
  <c r="AF1356" i="185" s="1"/>
  <c r="J1356" i="185"/>
  <c r="BB1355" i="185"/>
  <c r="AV1355" i="185"/>
  <c r="AW1355" i="185" s="1"/>
  <c r="BC1355" i="185" s="1"/>
  <c r="Z1355" i="185"/>
  <c r="AC1355" i="185" s="1"/>
  <c r="AE1355" i="185" s="1"/>
  <c r="AM1355" i="185" s="1"/>
  <c r="S1355" i="185"/>
  <c r="R1355" i="185"/>
  <c r="K1355" i="185"/>
  <c r="T1355" i="185" s="1"/>
  <c r="AF1355" i="185" s="1"/>
  <c r="J1355" i="185"/>
  <c r="BB1354" i="185"/>
  <c r="AV1354" i="185"/>
  <c r="AW1354" i="185" s="1"/>
  <c r="BC1354" i="185" s="1"/>
  <c r="AC1354" i="185"/>
  <c r="AE1354" i="185" s="1"/>
  <c r="AM1354" i="185" s="1"/>
  <c r="S1354" i="185"/>
  <c r="R1354" i="185"/>
  <c r="K1354" i="185"/>
  <c r="J1354" i="185"/>
  <c r="BB1353" i="185"/>
  <c r="AV1353" i="185"/>
  <c r="AW1353" i="185" s="1"/>
  <c r="BC1353" i="185" s="1"/>
  <c r="AC1353" i="185"/>
  <c r="AE1353" i="185" s="1"/>
  <c r="AM1353" i="185" s="1"/>
  <c r="S1353" i="185"/>
  <c r="R1353" i="185"/>
  <c r="K1353" i="185"/>
  <c r="J1353" i="185"/>
  <c r="BB1352" i="185"/>
  <c r="AV1352" i="185"/>
  <c r="AW1352" i="185" s="1"/>
  <c r="BC1352" i="185" s="1"/>
  <c r="AC1352" i="185"/>
  <c r="AE1352" i="185" s="1"/>
  <c r="AM1352" i="185" s="1"/>
  <c r="S1352" i="185"/>
  <c r="R1352" i="185"/>
  <c r="K1352" i="185"/>
  <c r="T1352" i="185" s="1"/>
  <c r="AF1352" i="185" s="1"/>
  <c r="J1352" i="185"/>
  <c r="BB1351" i="185"/>
  <c r="AV1351" i="185"/>
  <c r="AW1351" i="185" s="1"/>
  <c r="BC1351" i="185" s="1"/>
  <c r="AC1351" i="185"/>
  <c r="AE1351" i="185" s="1"/>
  <c r="AM1351" i="185" s="1"/>
  <c r="S1351" i="185"/>
  <c r="R1351" i="185"/>
  <c r="K1351" i="185"/>
  <c r="T1351" i="185" s="1"/>
  <c r="AF1351" i="185" s="1"/>
  <c r="J1351" i="185"/>
  <c r="BB1350" i="185"/>
  <c r="AV1350" i="185"/>
  <c r="AW1350" i="185" s="1"/>
  <c r="BC1350" i="185" s="1"/>
  <c r="AC1350" i="185"/>
  <c r="AE1350" i="185" s="1"/>
  <c r="AM1350" i="185" s="1"/>
  <c r="S1350" i="185"/>
  <c r="R1350" i="185"/>
  <c r="K1350" i="185"/>
  <c r="J1350" i="185"/>
  <c r="BB1349" i="185"/>
  <c r="AV1349" i="185"/>
  <c r="AW1349" i="185" s="1"/>
  <c r="AC1349" i="185"/>
  <c r="AE1349" i="185" s="1"/>
  <c r="AM1349" i="185" s="1"/>
  <c r="S1349" i="185"/>
  <c r="R1349" i="185"/>
  <c r="K1349" i="185"/>
  <c r="J1349" i="185"/>
  <c r="BB1348" i="185"/>
  <c r="AV1348" i="185"/>
  <c r="AW1348" i="185" s="1"/>
  <c r="BC1348" i="185" s="1"/>
  <c r="AC1348" i="185"/>
  <c r="AE1348" i="185" s="1"/>
  <c r="AM1348" i="185" s="1"/>
  <c r="S1348" i="185"/>
  <c r="R1348" i="185"/>
  <c r="K1348" i="185"/>
  <c r="T1348" i="185" s="1"/>
  <c r="AF1348" i="185" s="1"/>
  <c r="J1348" i="185"/>
  <c r="BB1347" i="185"/>
  <c r="AV1347" i="185"/>
  <c r="AW1347" i="185" s="1"/>
  <c r="BC1347" i="185" s="1"/>
  <c r="AC1347" i="185"/>
  <c r="AE1347" i="185" s="1"/>
  <c r="AM1347" i="185" s="1"/>
  <c r="S1347" i="185"/>
  <c r="R1347" i="185"/>
  <c r="K1347" i="185"/>
  <c r="T1347" i="185" s="1"/>
  <c r="AF1347" i="185" s="1"/>
  <c r="J1347" i="185"/>
  <c r="BB1346" i="185"/>
  <c r="AV1346" i="185"/>
  <c r="AW1346" i="185" s="1"/>
  <c r="BC1346" i="185" s="1"/>
  <c r="AC1346" i="185"/>
  <c r="AE1346" i="185" s="1"/>
  <c r="AM1346" i="185" s="1"/>
  <c r="S1346" i="185"/>
  <c r="R1346" i="185"/>
  <c r="K1346" i="185"/>
  <c r="J1346" i="185"/>
  <c r="BB1345" i="185"/>
  <c r="AV1345" i="185"/>
  <c r="AW1345" i="185" s="1"/>
  <c r="AC1345" i="185"/>
  <c r="AE1345" i="185" s="1"/>
  <c r="AM1345" i="185" s="1"/>
  <c r="S1345" i="185"/>
  <c r="R1345" i="185"/>
  <c r="K1345" i="185"/>
  <c r="J1345" i="185"/>
  <c r="BB1344" i="185"/>
  <c r="AV1344" i="185"/>
  <c r="AW1344" i="185" s="1"/>
  <c r="BC1344" i="185" s="1"/>
  <c r="AC1344" i="185"/>
  <c r="AE1344" i="185" s="1"/>
  <c r="AM1344" i="185" s="1"/>
  <c r="S1344" i="185"/>
  <c r="R1344" i="185"/>
  <c r="K1344" i="185"/>
  <c r="T1344" i="185" s="1"/>
  <c r="AF1344" i="185" s="1"/>
  <c r="J1344" i="185"/>
  <c r="BB1343" i="185"/>
  <c r="AV1343" i="185"/>
  <c r="AW1343" i="185" s="1"/>
  <c r="BC1343" i="185" s="1"/>
  <c r="AC1343" i="185"/>
  <c r="AE1343" i="185" s="1"/>
  <c r="AM1343" i="185" s="1"/>
  <c r="S1343" i="185"/>
  <c r="R1343" i="185"/>
  <c r="K1343" i="185"/>
  <c r="T1343" i="185" s="1"/>
  <c r="AF1343" i="185" s="1"/>
  <c r="J1343" i="185"/>
  <c r="BB1342" i="185"/>
  <c r="AV1342" i="185"/>
  <c r="AW1342" i="185" s="1"/>
  <c r="BC1342" i="185" s="1"/>
  <c r="AC1342" i="185"/>
  <c r="AE1342" i="185" s="1"/>
  <c r="AM1342" i="185" s="1"/>
  <c r="S1342" i="185"/>
  <c r="R1342" i="185"/>
  <c r="K1342" i="185"/>
  <c r="J1342" i="185"/>
  <c r="BB1341" i="185"/>
  <c r="AV1341" i="185"/>
  <c r="AW1341" i="185" s="1"/>
  <c r="BC1341" i="185" s="1"/>
  <c r="AC1341" i="185"/>
  <c r="AE1341" i="185" s="1"/>
  <c r="AM1341" i="185" s="1"/>
  <c r="S1341" i="185"/>
  <c r="R1341" i="185"/>
  <c r="K1341" i="185"/>
  <c r="J1341" i="185"/>
  <c r="BB1340" i="185"/>
  <c r="AV1340" i="185"/>
  <c r="AW1340" i="185" s="1"/>
  <c r="BC1340" i="185" s="1"/>
  <c r="AC1340" i="185"/>
  <c r="AE1340" i="185" s="1"/>
  <c r="AM1340" i="185" s="1"/>
  <c r="S1340" i="185"/>
  <c r="R1340" i="185"/>
  <c r="K1340" i="185"/>
  <c r="T1340" i="185" s="1"/>
  <c r="AF1340" i="185" s="1"/>
  <c r="J1340" i="185"/>
  <c r="BB1339" i="185"/>
  <c r="AV1339" i="185"/>
  <c r="AW1339" i="185" s="1"/>
  <c r="BC1339" i="185" s="1"/>
  <c r="AC1339" i="185"/>
  <c r="AE1339" i="185" s="1"/>
  <c r="AM1339" i="185" s="1"/>
  <c r="S1339" i="185"/>
  <c r="R1339" i="185"/>
  <c r="K1339" i="185"/>
  <c r="T1339" i="185" s="1"/>
  <c r="AF1339" i="185" s="1"/>
  <c r="J1339" i="185"/>
  <c r="BB1338" i="185"/>
  <c r="AV1338" i="185"/>
  <c r="AW1338" i="185" s="1"/>
  <c r="BC1338" i="185" s="1"/>
  <c r="AC1338" i="185"/>
  <c r="AE1338" i="185" s="1"/>
  <c r="AM1338" i="185" s="1"/>
  <c r="S1338" i="185"/>
  <c r="R1338" i="185"/>
  <c r="K1338" i="185"/>
  <c r="J1338" i="185"/>
  <c r="BB1337" i="185"/>
  <c r="AV1337" i="185"/>
  <c r="AW1337" i="185" s="1"/>
  <c r="AC1337" i="185"/>
  <c r="AE1337" i="185" s="1"/>
  <c r="AM1337" i="185" s="1"/>
  <c r="S1337" i="185"/>
  <c r="R1337" i="185"/>
  <c r="K1337" i="185"/>
  <c r="J1337" i="185"/>
  <c r="BB1336" i="185"/>
  <c r="AV1336" i="185"/>
  <c r="AW1336" i="185" s="1"/>
  <c r="BC1336" i="185" s="1"/>
  <c r="AC1336" i="185"/>
  <c r="AE1336" i="185" s="1"/>
  <c r="AM1336" i="185" s="1"/>
  <c r="S1336" i="185"/>
  <c r="R1336" i="185"/>
  <c r="K1336" i="185"/>
  <c r="T1336" i="185" s="1"/>
  <c r="AF1336" i="185" s="1"/>
  <c r="J1336" i="185"/>
  <c r="BB1335" i="185"/>
  <c r="AV1335" i="185"/>
  <c r="AW1335" i="185" s="1"/>
  <c r="BC1335" i="185" s="1"/>
  <c r="AC1335" i="185"/>
  <c r="AE1335" i="185" s="1"/>
  <c r="AM1335" i="185" s="1"/>
  <c r="S1335" i="185"/>
  <c r="R1335" i="185"/>
  <c r="K1335" i="185"/>
  <c r="T1335" i="185" s="1"/>
  <c r="AF1335" i="185" s="1"/>
  <c r="J1335" i="185"/>
  <c r="BB1334" i="185"/>
  <c r="AV1334" i="185"/>
  <c r="AW1334" i="185" s="1"/>
  <c r="BC1334" i="185" s="1"/>
  <c r="AC1334" i="185"/>
  <c r="AE1334" i="185" s="1"/>
  <c r="AM1334" i="185" s="1"/>
  <c r="S1334" i="185"/>
  <c r="R1334" i="185"/>
  <c r="K1334" i="185"/>
  <c r="J1334" i="185"/>
  <c r="AV1333" i="185"/>
  <c r="AW1333" i="185" s="1"/>
  <c r="BC1333" i="185" s="1"/>
  <c r="AC1333" i="185"/>
  <c r="AE1333" i="185" s="1"/>
  <c r="S1333" i="185"/>
  <c r="R1333" i="185"/>
  <c r="K1333" i="185"/>
  <c r="T1333" i="185" s="1"/>
  <c r="AF1333" i="185" s="1"/>
  <c r="J1333" i="185"/>
  <c r="AV1332" i="185"/>
  <c r="AW1332" i="185" s="1"/>
  <c r="BC1332" i="185" s="1"/>
  <c r="AC1332" i="185"/>
  <c r="AE1332" i="185" s="1"/>
  <c r="S1332" i="185"/>
  <c r="R1332" i="185"/>
  <c r="K1332" i="185"/>
  <c r="J1332" i="185"/>
  <c r="AV1331" i="185"/>
  <c r="AW1331" i="185" s="1"/>
  <c r="BC1331" i="185" s="1"/>
  <c r="AC1331" i="185"/>
  <c r="AE1331" i="185" s="1"/>
  <c r="S1331" i="185"/>
  <c r="R1331" i="185"/>
  <c r="K1331" i="185"/>
  <c r="T1331" i="185" s="1"/>
  <c r="AF1331" i="185" s="1"/>
  <c r="J1331" i="185"/>
  <c r="AV1330" i="185"/>
  <c r="AW1330" i="185" s="1"/>
  <c r="BC1330" i="185" s="1"/>
  <c r="AC1330" i="185"/>
  <c r="AE1330" i="185" s="1"/>
  <c r="S1330" i="185"/>
  <c r="R1330" i="185"/>
  <c r="K1330" i="185"/>
  <c r="J1330" i="185"/>
  <c r="AV1329" i="185"/>
  <c r="AW1329" i="185" s="1"/>
  <c r="BC1329" i="185" s="1"/>
  <c r="AC1329" i="185"/>
  <c r="AE1329" i="185" s="1"/>
  <c r="S1329" i="185"/>
  <c r="R1329" i="185"/>
  <c r="K1329" i="185"/>
  <c r="T1329" i="185" s="1"/>
  <c r="AF1329" i="185" s="1"/>
  <c r="J1329" i="185"/>
  <c r="AV1328" i="185"/>
  <c r="AW1328" i="185" s="1"/>
  <c r="BC1328" i="185" s="1"/>
  <c r="AC1328" i="185"/>
  <c r="AE1328" i="185" s="1"/>
  <c r="S1328" i="185"/>
  <c r="R1328" i="185"/>
  <c r="K1328" i="185"/>
  <c r="J1328" i="185"/>
  <c r="AV1327" i="185"/>
  <c r="AW1327" i="185" s="1"/>
  <c r="BC1327" i="185" s="1"/>
  <c r="AC1327" i="185"/>
  <c r="AE1327" i="185" s="1"/>
  <c r="S1327" i="185"/>
  <c r="R1327" i="185"/>
  <c r="K1327" i="185"/>
  <c r="T1327" i="185" s="1"/>
  <c r="AF1327" i="185" s="1"/>
  <c r="J1327" i="185"/>
  <c r="AV1326" i="185"/>
  <c r="AW1326" i="185" s="1"/>
  <c r="BC1326" i="185" s="1"/>
  <c r="AC1326" i="185"/>
  <c r="AE1326" i="185" s="1"/>
  <c r="S1326" i="185"/>
  <c r="R1326" i="185"/>
  <c r="K1326" i="185"/>
  <c r="J1326" i="185"/>
  <c r="AV1325" i="185"/>
  <c r="AW1325" i="185" s="1"/>
  <c r="BC1325" i="185" s="1"/>
  <c r="AC1325" i="185"/>
  <c r="AE1325" i="185" s="1"/>
  <c r="S1325" i="185"/>
  <c r="R1325" i="185"/>
  <c r="K1325" i="185"/>
  <c r="T1325" i="185" s="1"/>
  <c r="AF1325" i="185" s="1"/>
  <c r="J1325" i="185"/>
  <c r="AV1324" i="185"/>
  <c r="AW1324" i="185" s="1"/>
  <c r="BC1324" i="185" s="1"/>
  <c r="AC1324" i="185"/>
  <c r="AE1324" i="185" s="1"/>
  <c r="S1324" i="185"/>
  <c r="R1324" i="185"/>
  <c r="K1324" i="185"/>
  <c r="J1324" i="185"/>
  <c r="AV1323" i="185"/>
  <c r="AW1323" i="185" s="1"/>
  <c r="BC1323" i="185" s="1"/>
  <c r="AC1323" i="185"/>
  <c r="AE1323" i="185" s="1"/>
  <c r="S1323" i="185"/>
  <c r="R1323" i="185"/>
  <c r="K1323" i="185"/>
  <c r="T1323" i="185" s="1"/>
  <c r="AF1323" i="185" s="1"/>
  <c r="J1323" i="185"/>
  <c r="AV1322" i="185"/>
  <c r="AW1322" i="185" s="1"/>
  <c r="BC1322" i="185" s="1"/>
  <c r="AC1322" i="185"/>
  <c r="AE1322" i="185" s="1"/>
  <c r="S1322" i="185"/>
  <c r="R1322" i="185"/>
  <c r="K1322" i="185"/>
  <c r="J1322" i="185"/>
  <c r="AV1321" i="185"/>
  <c r="AW1321" i="185" s="1"/>
  <c r="BC1321" i="185" s="1"/>
  <c r="AC1321" i="185"/>
  <c r="AE1321" i="185" s="1"/>
  <c r="S1321" i="185"/>
  <c r="R1321" i="185"/>
  <c r="K1321" i="185"/>
  <c r="T1321" i="185" s="1"/>
  <c r="AF1321" i="185" s="1"/>
  <c r="J1321" i="185"/>
  <c r="AV1320" i="185"/>
  <c r="AW1320" i="185" s="1"/>
  <c r="BC1320" i="185" s="1"/>
  <c r="AC1320" i="185"/>
  <c r="AE1320" i="185" s="1"/>
  <c r="S1320" i="185"/>
  <c r="R1320" i="185"/>
  <c r="K1320" i="185"/>
  <c r="J1320" i="185"/>
  <c r="AV1319" i="185"/>
  <c r="AW1319" i="185" s="1"/>
  <c r="BC1319" i="185" s="1"/>
  <c r="AC1319" i="185"/>
  <c r="AE1319" i="185" s="1"/>
  <c r="S1319" i="185"/>
  <c r="R1319" i="185"/>
  <c r="K1319" i="185"/>
  <c r="T1319" i="185" s="1"/>
  <c r="AF1319" i="185" s="1"/>
  <c r="J1319" i="185"/>
  <c r="AV1318" i="185"/>
  <c r="AW1318" i="185" s="1"/>
  <c r="BC1318" i="185" s="1"/>
  <c r="AC1318" i="185"/>
  <c r="AE1318" i="185" s="1"/>
  <c r="S1318" i="185"/>
  <c r="R1318" i="185"/>
  <c r="K1318" i="185"/>
  <c r="J1318" i="185"/>
  <c r="AV1317" i="185"/>
  <c r="AW1317" i="185" s="1"/>
  <c r="BC1317" i="185" s="1"/>
  <c r="AC1317" i="185"/>
  <c r="AE1317" i="185" s="1"/>
  <c r="S1317" i="185"/>
  <c r="R1317" i="185"/>
  <c r="K1317" i="185"/>
  <c r="T1317" i="185" s="1"/>
  <c r="AF1317" i="185" s="1"/>
  <c r="J1317" i="185"/>
  <c r="AV1316" i="185"/>
  <c r="AW1316" i="185" s="1"/>
  <c r="BC1316" i="185" s="1"/>
  <c r="AC1316" i="185"/>
  <c r="AE1316" i="185" s="1"/>
  <c r="S1316" i="185"/>
  <c r="R1316" i="185"/>
  <c r="K1316" i="185"/>
  <c r="J1316" i="185"/>
  <c r="AV1315" i="185"/>
  <c r="AW1315" i="185" s="1"/>
  <c r="BC1315" i="185" s="1"/>
  <c r="AC1315" i="185"/>
  <c r="AE1315" i="185" s="1"/>
  <c r="AM1315" i="185" s="1"/>
  <c r="S1315" i="185"/>
  <c r="R1315" i="185"/>
  <c r="K1315" i="185"/>
  <c r="T1315" i="185" s="1"/>
  <c r="AF1315" i="185" s="1"/>
  <c r="J1315" i="185"/>
  <c r="AV1314" i="185"/>
  <c r="AW1314" i="185" s="1"/>
  <c r="BC1314" i="185" s="1"/>
  <c r="AC1314" i="185"/>
  <c r="AE1314" i="185" s="1"/>
  <c r="S1314" i="185"/>
  <c r="R1314" i="185"/>
  <c r="K1314" i="185"/>
  <c r="J1314" i="185"/>
  <c r="AV1313" i="185"/>
  <c r="AW1313" i="185" s="1"/>
  <c r="BC1313" i="185" s="1"/>
  <c r="AC1313" i="185"/>
  <c r="AE1313" i="185" s="1"/>
  <c r="S1313" i="185"/>
  <c r="R1313" i="185"/>
  <c r="K1313" i="185"/>
  <c r="T1313" i="185" s="1"/>
  <c r="AF1313" i="185" s="1"/>
  <c r="J1313" i="185"/>
  <c r="AV1312" i="185"/>
  <c r="AW1312" i="185" s="1"/>
  <c r="BC1312" i="185" s="1"/>
  <c r="AC1312" i="185"/>
  <c r="AE1312" i="185" s="1"/>
  <c r="S1312" i="185"/>
  <c r="R1312" i="185"/>
  <c r="K1312" i="185"/>
  <c r="J1312" i="185"/>
  <c r="AV1311" i="185"/>
  <c r="AW1311" i="185" s="1"/>
  <c r="BC1311" i="185" s="1"/>
  <c r="AC1311" i="185"/>
  <c r="AE1311" i="185" s="1"/>
  <c r="S1311" i="185"/>
  <c r="R1311" i="185"/>
  <c r="K1311" i="185"/>
  <c r="T1311" i="185" s="1"/>
  <c r="AF1311" i="185" s="1"/>
  <c r="J1311" i="185"/>
  <c r="AV1310" i="185"/>
  <c r="AW1310" i="185" s="1"/>
  <c r="BC1310" i="185" s="1"/>
  <c r="AC1310" i="185"/>
  <c r="AE1310" i="185" s="1"/>
  <c r="S1310" i="185"/>
  <c r="R1310" i="185"/>
  <c r="K1310" i="185"/>
  <c r="J1310" i="185"/>
  <c r="AV1309" i="185"/>
  <c r="AW1309" i="185" s="1"/>
  <c r="BC1309" i="185" s="1"/>
  <c r="AC1309" i="185"/>
  <c r="AE1309" i="185" s="1"/>
  <c r="S1309" i="185"/>
  <c r="R1309" i="185"/>
  <c r="K1309" i="185"/>
  <c r="T1309" i="185" s="1"/>
  <c r="AF1309" i="185" s="1"/>
  <c r="J1309" i="185"/>
  <c r="AV1308" i="185"/>
  <c r="AW1308" i="185" s="1"/>
  <c r="BC1308" i="185" s="1"/>
  <c r="AC1308" i="185"/>
  <c r="AE1308" i="185" s="1"/>
  <c r="S1308" i="185"/>
  <c r="R1308" i="185"/>
  <c r="K1308" i="185"/>
  <c r="J1308" i="185"/>
  <c r="AV1307" i="185"/>
  <c r="AW1307" i="185" s="1"/>
  <c r="BC1307" i="185" s="1"/>
  <c r="AC1307" i="185"/>
  <c r="AE1307" i="185" s="1"/>
  <c r="S1307" i="185"/>
  <c r="R1307" i="185"/>
  <c r="K1307" i="185"/>
  <c r="T1307" i="185" s="1"/>
  <c r="AF1307" i="185" s="1"/>
  <c r="J1307" i="185"/>
  <c r="AV1306" i="185"/>
  <c r="AW1306" i="185" s="1"/>
  <c r="BC1306" i="185" s="1"/>
  <c r="AC1306" i="185"/>
  <c r="AE1306" i="185" s="1"/>
  <c r="S1306" i="185"/>
  <c r="R1306" i="185"/>
  <c r="K1306" i="185"/>
  <c r="J1306" i="185"/>
  <c r="AV1305" i="185"/>
  <c r="AW1305" i="185" s="1"/>
  <c r="BC1305" i="185" s="1"/>
  <c r="AC1305" i="185"/>
  <c r="AE1305" i="185" s="1"/>
  <c r="S1305" i="185"/>
  <c r="R1305" i="185"/>
  <c r="K1305" i="185"/>
  <c r="T1305" i="185" s="1"/>
  <c r="AF1305" i="185" s="1"/>
  <c r="J1305" i="185"/>
  <c r="AV1304" i="185"/>
  <c r="AW1304" i="185" s="1"/>
  <c r="BC1304" i="185" s="1"/>
  <c r="AC1304" i="185"/>
  <c r="AE1304" i="185" s="1"/>
  <c r="S1304" i="185"/>
  <c r="R1304" i="185"/>
  <c r="K1304" i="185"/>
  <c r="J1304" i="185"/>
  <c r="AV1303" i="185"/>
  <c r="AW1303" i="185" s="1"/>
  <c r="BC1303" i="185" s="1"/>
  <c r="AC1303" i="185"/>
  <c r="AE1303" i="185" s="1"/>
  <c r="S1303" i="185"/>
  <c r="R1303" i="185"/>
  <c r="K1303" i="185"/>
  <c r="T1303" i="185" s="1"/>
  <c r="AF1303" i="185" s="1"/>
  <c r="J1303" i="185"/>
  <c r="AV1302" i="185"/>
  <c r="AW1302" i="185" s="1"/>
  <c r="BC1302" i="185" s="1"/>
  <c r="AC1302" i="185"/>
  <c r="AE1302" i="185" s="1"/>
  <c r="S1302" i="185"/>
  <c r="R1302" i="185"/>
  <c r="K1302" i="185"/>
  <c r="J1302" i="185"/>
  <c r="AV1301" i="185"/>
  <c r="AW1301" i="185" s="1"/>
  <c r="BC1301" i="185" s="1"/>
  <c r="AC1301" i="185"/>
  <c r="AE1301" i="185" s="1"/>
  <c r="S1301" i="185"/>
  <c r="R1301" i="185"/>
  <c r="K1301" i="185"/>
  <c r="T1301" i="185" s="1"/>
  <c r="AF1301" i="185" s="1"/>
  <c r="J1301" i="185"/>
  <c r="AV1300" i="185"/>
  <c r="AW1300" i="185" s="1"/>
  <c r="BC1300" i="185" s="1"/>
  <c r="AC1300" i="185"/>
  <c r="AE1300" i="185" s="1"/>
  <c r="S1300" i="185"/>
  <c r="R1300" i="185"/>
  <c r="K1300" i="185"/>
  <c r="J1300" i="185"/>
  <c r="AV1299" i="185"/>
  <c r="AW1299" i="185" s="1"/>
  <c r="BC1299" i="185" s="1"/>
  <c r="AC1299" i="185"/>
  <c r="AE1299" i="185" s="1"/>
  <c r="S1299" i="185"/>
  <c r="R1299" i="185"/>
  <c r="K1299" i="185"/>
  <c r="T1299" i="185" s="1"/>
  <c r="AF1299" i="185" s="1"/>
  <c r="J1299" i="185"/>
  <c r="AV1298" i="185"/>
  <c r="AW1298" i="185" s="1"/>
  <c r="BC1298" i="185" s="1"/>
  <c r="AC1298" i="185"/>
  <c r="AE1298" i="185" s="1"/>
  <c r="S1298" i="185"/>
  <c r="R1298" i="185"/>
  <c r="K1298" i="185"/>
  <c r="J1298" i="185"/>
  <c r="AV1297" i="185"/>
  <c r="AW1297" i="185" s="1"/>
  <c r="BC1297" i="185" s="1"/>
  <c r="AC1297" i="185"/>
  <c r="AE1297" i="185" s="1"/>
  <c r="S1297" i="185"/>
  <c r="R1297" i="185"/>
  <c r="K1297" i="185"/>
  <c r="T1297" i="185" s="1"/>
  <c r="AF1297" i="185" s="1"/>
  <c r="J1297" i="185"/>
  <c r="AV1296" i="185"/>
  <c r="AW1296" i="185" s="1"/>
  <c r="BC1296" i="185" s="1"/>
  <c r="AC1296" i="185"/>
  <c r="AE1296" i="185" s="1"/>
  <c r="S1296" i="185"/>
  <c r="R1296" i="185"/>
  <c r="K1296" i="185"/>
  <c r="J1296" i="185"/>
  <c r="AV1295" i="185"/>
  <c r="AW1295" i="185" s="1"/>
  <c r="BC1295" i="185" s="1"/>
  <c r="AC1295" i="185"/>
  <c r="AE1295" i="185" s="1"/>
  <c r="S1295" i="185"/>
  <c r="R1295" i="185"/>
  <c r="K1295" i="185"/>
  <c r="T1295" i="185" s="1"/>
  <c r="AF1295" i="185" s="1"/>
  <c r="J1295" i="185"/>
  <c r="AV1294" i="185"/>
  <c r="AW1294" i="185" s="1"/>
  <c r="BC1294" i="185" s="1"/>
  <c r="AC1294" i="185"/>
  <c r="AE1294" i="185" s="1"/>
  <c r="S1294" i="185"/>
  <c r="R1294" i="185"/>
  <c r="K1294" i="185"/>
  <c r="J1294" i="185"/>
  <c r="AV1293" i="185"/>
  <c r="AW1293" i="185" s="1"/>
  <c r="BC1293" i="185" s="1"/>
  <c r="AC1293" i="185"/>
  <c r="AE1293" i="185" s="1"/>
  <c r="S1293" i="185"/>
  <c r="R1293" i="185"/>
  <c r="K1293" i="185"/>
  <c r="T1293" i="185" s="1"/>
  <c r="AF1293" i="185" s="1"/>
  <c r="J1293" i="185"/>
  <c r="AV1292" i="185"/>
  <c r="AW1292" i="185" s="1"/>
  <c r="BC1292" i="185" s="1"/>
  <c r="AC1292" i="185"/>
  <c r="AE1292" i="185" s="1"/>
  <c r="S1292" i="185"/>
  <c r="R1292" i="185"/>
  <c r="K1292" i="185"/>
  <c r="J1292" i="185"/>
  <c r="AV1291" i="185"/>
  <c r="AW1291" i="185" s="1"/>
  <c r="BC1291" i="185" s="1"/>
  <c r="AC1291" i="185"/>
  <c r="AE1291" i="185" s="1"/>
  <c r="S1291" i="185"/>
  <c r="R1291" i="185"/>
  <c r="K1291" i="185"/>
  <c r="T1291" i="185" s="1"/>
  <c r="AF1291" i="185" s="1"/>
  <c r="J1291" i="185"/>
  <c r="AV1290" i="185"/>
  <c r="AW1290" i="185" s="1"/>
  <c r="BC1290" i="185" s="1"/>
  <c r="AC1290" i="185"/>
  <c r="AE1290" i="185" s="1"/>
  <c r="S1290" i="185"/>
  <c r="R1290" i="185"/>
  <c r="K1290" i="185"/>
  <c r="J1290" i="185"/>
  <c r="AT45" i="176"/>
  <c r="AT10" i="176"/>
  <c r="BB1289" i="185"/>
  <c r="AV1289" i="185"/>
  <c r="AW1289" i="185" s="1"/>
  <c r="BC1289" i="185" s="1"/>
  <c r="AC1289" i="185"/>
  <c r="AE1289" i="185" s="1"/>
  <c r="AM1289" i="185" s="1"/>
  <c r="S1289" i="185"/>
  <c r="R1289" i="185"/>
  <c r="K1289" i="185"/>
  <c r="T1289" i="185" s="1"/>
  <c r="AF1289" i="185" s="1"/>
  <c r="J1289" i="185"/>
  <c r="BB1288" i="185"/>
  <c r="AV1288" i="185"/>
  <c r="AW1288" i="185" s="1"/>
  <c r="BC1288" i="185" s="1"/>
  <c r="AC1288" i="185"/>
  <c r="AE1288" i="185" s="1"/>
  <c r="AM1288" i="185" s="1"/>
  <c r="S1288" i="185"/>
  <c r="R1288" i="185"/>
  <c r="K1288" i="185"/>
  <c r="J1288" i="185"/>
  <c r="BB1287" i="185"/>
  <c r="AV1287" i="185"/>
  <c r="AW1287" i="185" s="1"/>
  <c r="AC1287" i="185"/>
  <c r="AE1287" i="185" s="1"/>
  <c r="AM1287" i="185" s="1"/>
  <c r="S1287" i="185"/>
  <c r="R1287" i="185"/>
  <c r="K1287" i="185"/>
  <c r="J1287" i="185"/>
  <c r="BB1286" i="185"/>
  <c r="AV1286" i="185"/>
  <c r="AW1286" i="185" s="1"/>
  <c r="BC1286" i="185" s="1"/>
  <c r="AC1286" i="185"/>
  <c r="AE1286" i="185" s="1"/>
  <c r="AM1286" i="185" s="1"/>
  <c r="S1286" i="185"/>
  <c r="R1286" i="185"/>
  <c r="K1286" i="185"/>
  <c r="T1286" i="185" s="1"/>
  <c r="AF1286" i="185" s="1"/>
  <c r="J1286" i="185"/>
  <c r="BB1285" i="185"/>
  <c r="AV1285" i="185"/>
  <c r="AW1285" i="185" s="1"/>
  <c r="BC1285" i="185" s="1"/>
  <c r="AC1285" i="185"/>
  <c r="AE1285" i="185" s="1"/>
  <c r="AM1285" i="185" s="1"/>
  <c r="S1285" i="185"/>
  <c r="R1285" i="185"/>
  <c r="K1285" i="185"/>
  <c r="T1285" i="185" s="1"/>
  <c r="AF1285" i="185" s="1"/>
  <c r="J1285" i="185"/>
  <c r="BB1284" i="185"/>
  <c r="AV1284" i="185"/>
  <c r="AW1284" i="185" s="1"/>
  <c r="AC1284" i="185"/>
  <c r="AE1284" i="185" s="1"/>
  <c r="AM1284" i="185" s="1"/>
  <c r="S1284" i="185"/>
  <c r="R1284" i="185"/>
  <c r="K1284" i="185"/>
  <c r="J1284" i="185"/>
  <c r="BB1283" i="185"/>
  <c r="AV1283" i="185"/>
  <c r="AW1283" i="185" s="1"/>
  <c r="AC1283" i="185"/>
  <c r="AE1283" i="185" s="1"/>
  <c r="AM1283" i="185" s="1"/>
  <c r="S1283" i="185"/>
  <c r="R1283" i="185"/>
  <c r="K1283" i="185"/>
  <c r="J1283" i="185"/>
  <c r="BB1282" i="185"/>
  <c r="AV1282" i="185"/>
  <c r="AW1282" i="185" s="1"/>
  <c r="BC1282" i="185" s="1"/>
  <c r="AC1282" i="185"/>
  <c r="AE1282" i="185" s="1"/>
  <c r="AM1282" i="185" s="1"/>
  <c r="S1282" i="185"/>
  <c r="R1282" i="185"/>
  <c r="K1282" i="185"/>
  <c r="T1282" i="185" s="1"/>
  <c r="AF1282" i="185" s="1"/>
  <c r="J1282" i="185"/>
  <c r="BB1281" i="185"/>
  <c r="AV1281" i="185"/>
  <c r="AW1281" i="185" s="1"/>
  <c r="BC1281" i="185" s="1"/>
  <c r="AC1281" i="185"/>
  <c r="AE1281" i="185" s="1"/>
  <c r="AM1281" i="185" s="1"/>
  <c r="S1281" i="185"/>
  <c r="R1281" i="185"/>
  <c r="K1281" i="185"/>
  <c r="T1281" i="185" s="1"/>
  <c r="AF1281" i="185" s="1"/>
  <c r="J1281" i="185"/>
  <c r="BB1280" i="185"/>
  <c r="AV1280" i="185"/>
  <c r="AW1280" i="185" s="1"/>
  <c r="BC1280" i="185" s="1"/>
  <c r="AC1280" i="185"/>
  <c r="AE1280" i="185" s="1"/>
  <c r="AM1280" i="185" s="1"/>
  <c r="S1280" i="185"/>
  <c r="R1280" i="185"/>
  <c r="K1280" i="185"/>
  <c r="J1280" i="185"/>
  <c r="BB1279" i="185"/>
  <c r="AV1279" i="185"/>
  <c r="AW1279" i="185" s="1"/>
  <c r="AC1279" i="185"/>
  <c r="AE1279" i="185" s="1"/>
  <c r="AM1279" i="185" s="1"/>
  <c r="S1279" i="185"/>
  <c r="R1279" i="185"/>
  <c r="K1279" i="185"/>
  <c r="J1279" i="185"/>
  <c r="BB1278" i="185"/>
  <c r="AV1278" i="185"/>
  <c r="AW1278" i="185" s="1"/>
  <c r="AC1278" i="185"/>
  <c r="AE1278" i="185" s="1"/>
  <c r="AM1278" i="185" s="1"/>
  <c r="S1278" i="185"/>
  <c r="R1278" i="185"/>
  <c r="K1278" i="185"/>
  <c r="T1278" i="185" s="1"/>
  <c r="AF1278" i="185" s="1"/>
  <c r="J1278" i="185"/>
  <c r="BB1277" i="185"/>
  <c r="AV1277" i="185"/>
  <c r="AW1277" i="185" s="1"/>
  <c r="BC1277" i="185" s="1"/>
  <c r="AC1277" i="185"/>
  <c r="AE1277" i="185" s="1"/>
  <c r="AM1277" i="185" s="1"/>
  <c r="S1277" i="185"/>
  <c r="R1277" i="185"/>
  <c r="K1277" i="185"/>
  <c r="T1277" i="185" s="1"/>
  <c r="AF1277" i="185" s="1"/>
  <c r="J1277" i="185"/>
  <c r="BB1276" i="185"/>
  <c r="AV1276" i="185"/>
  <c r="AW1276" i="185" s="1"/>
  <c r="BC1276" i="185" s="1"/>
  <c r="AC1276" i="185"/>
  <c r="AE1276" i="185" s="1"/>
  <c r="AM1276" i="185" s="1"/>
  <c r="S1276" i="185"/>
  <c r="R1276" i="185"/>
  <c r="K1276" i="185"/>
  <c r="J1276" i="185"/>
  <c r="BB1275" i="185"/>
  <c r="AV1275" i="185"/>
  <c r="AW1275" i="185" s="1"/>
  <c r="AC1275" i="185"/>
  <c r="AE1275" i="185" s="1"/>
  <c r="AM1275" i="185" s="1"/>
  <c r="S1275" i="185"/>
  <c r="R1275" i="185"/>
  <c r="K1275" i="185"/>
  <c r="J1275" i="185"/>
  <c r="BB1274" i="185"/>
  <c r="AV1274" i="185"/>
  <c r="AW1274" i="185" s="1"/>
  <c r="BC1274" i="185" s="1"/>
  <c r="AC1274" i="185"/>
  <c r="AE1274" i="185" s="1"/>
  <c r="AM1274" i="185" s="1"/>
  <c r="S1274" i="185"/>
  <c r="R1274" i="185"/>
  <c r="K1274" i="185"/>
  <c r="T1274" i="185" s="1"/>
  <c r="AF1274" i="185" s="1"/>
  <c r="J1274" i="185"/>
  <c r="BB1273" i="185"/>
  <c r="AV1273" i="185"/>
  <c r="AW1273" i="185" s="1"/>
  <c r="BC1273" i="185" s="1"/>
  <c r="AC1273" i="185"/>
  <c r="AE1273" i="185" s="1"/>
  <c r="AM1273" i="185" s="1"/>
  <c r="S1273" i="185"/>
  <c r="R1273" i="185"/>
  <c r="K1273" i="185"/>
  <c r="T1273" i="185" s="1"/>
  <c r="AF1273" i="185" s="1"/>
  <c r="J1273" i="185"/>
  <c r="BB1272" i="185"/>
  <c r="AV1272" i="185"/>
  <c r="AW1272" i="185" s="1"/>
  <c r="BC1272" i="185" s="1"/>
  <c r="AC1272" i="185"/>
  <c r="AE1272" i="185" s="1"/>
  <c r="AM1272" i="185" s="1"/>
  <c r="S1272" i="185"/>
  <c r="R1272" i="185"/>
  <c r="K1272" i="185"/>
  <c r="J1272" i="185"/>
  <c r="BB1271" i="185"/>
  <c r="AV1271" i="185"/>
  <c r="AW1271" i="185" s="1"/>
  <c r="AC1271" i="185"/>
  <c r="AE1271" i="185" s="1"/>
  <c r="AM1271" i="185" s="1"/>
  <c r="S1271" i="185"/>
  <c r="R1271" i="185"/>
  <c r="K1271" i="185"/>
  <c r="J1271" i="185"/>
  <c r="BB1270" i="185"/>
  <c r="AV1270" i="185"/>
  <c r="AW1270" i="185" s="1"/>
  <c r="BC1270" i="185" s="1"/>
  <c r="AC1270" i="185"/>
  <c r="AE1270" i="185" s="1"/>
  <c r="AM1270" i="185" s="1"/>
  <c r="S1270" i="185"/>
  <c r="R1270" i="185"/>
  <c r="K1270" i="185"/>
  <c r="T1270" i="185" s="1"/>
  <c r="AF1270" i="185" s="1"/>
  <c r="J1270" i="185"/>
  <c r="BB1269" i="185"/>
  <c r="AV1269" i="185"/>
  <c r="AW1269" i="185" s="1"/>
  <c r="BC1269" i="185" s="1"/>
  <c r="AC1269" i="185"/>
  <c r="AE1269" i="185" s="1"/>
  <c r="AM1269" i="185" s="1"/>
  <c r="S1269" i="185"/>
  <c r="R1269" i="185"/>
  <c r="K1269" i="185"/>
  <c r="T1269" i="185" s="1"/>
  <c r="AF1269" i="185" s="1"/>
  <c r="J1269" i="185"/>
  <c r="BB1268" i="185"/>
  <c r="AV1268" i="185"/>
  <c r="AW1268" i="185" s="1"/>
  <c r="BC1268" i="185" s="1"/>
  <c r="AC1268" i="185"/>
  <c r="AE1268" i="185" s="1"/>
  <c r="AM1268" i="185" s="1"/>
  <c r="S1268" i="185"/>
  <c r="R1268" i="185"/>
  <c r="K1268" i="185"/>
  <c r="J1268" i="185"/>
  <c r="BB1267" i="185"/>
  <c r="AV1267" i="185"/>
  <c r="AW1267" i="185" s="1"/>
  <c r="AC1267" i="185"/>
  <c r="AE1267" i="185" s="1"/>
  <c r="AM1267" i="185" s="1"/>
  <c r="S1267" i="185"/>
  <c r="R1267" i="185"/>
  <c r="K1267" i="185"/>
  <c r="J1267" i="185"/>
  <c r="BB1266" i="185"/>
  <c r="AV1266" i="185"/>
  <c r="AW1266" i="185" s="1"/>
  <c r="AC1266" i="185"/>
  <c r="AE1266" i="185" s="1"/>
  <c r="AM1266" i="185" s="1"/>
  <c r="S1266" i="185"/>
  <c r="R1266" i="185"/>
  <c r="K1266" i="185"/>
  <c r="T1266" i="185" s="1"/>
  <c r="AF1266" i="185" s="1"/>
  <c r="J1266" i="185"/>
  <c r="BB1265" i="185"/>
  <c r="AV1265" i="185"/>
  <c r="AW1265" i="185" s="1"/>
  <c r="BC1265" i="185" s="1"/>
  <c r="AC1265" i="185"/>
  <c r="AE1265" i="185" s="1"/>
  <c r="AM1265" i="185" s="1"/>
  <c r="S1265" i="185"/>
  <c r="R1265" i="185"/>
  <c r="K1265" i="185"/>
  <c r="T1265" i="185" s="1"/>
  <c r="AF1265" i="185" s="1"/>
  <c r="J1265" i="185"/>
  <c r="BB1264" i="185"/>
  <c r="AV1264" i="185"/>
  <c r="AW1264" i="185" s="1"/>
  <c r="BC1264" i="185" s="1"/>
  <c r="AC1264" i="185"/>
  <c r="AE1264" i="185" s="1"/>
  <c r="AM1264" i="185" s="1"/>
  <c r="S1264" i="185"/>
  <c r="R1264" i="185"/>
  <c r="K1264" i="185"/>
  <c r="J1264" i="185"/>
  <c r="BB1263" i="185"/>
  <c r="AV1263" i="185"/>
  <c r="AW1263" i="185" s="1"/>
  <c r="AC1263" i="185"/>
  <c r="AE1263" i="185" s="1"/>
  <c r="AM1263" i="185" s="1"/>
  <c r="S1263" i="185"/>
  <c r="R1263" i="185"/>
  <c r="K1263" i="185"/>
  <c r="J1263" i="185"/>
  <c r="BB1262" i="185"/>
  <c r="AV1262" i="185"/>
  <c r="AW1262" i="185" s="1"/>
  <c r="BC1262" i="185" s="1"/>
  <c r="AC1262" i="185"/>
  <c r="AE1262" i="185" s="1"/>
  <c r="AM1262" i="185" s="1"/>
  <c r="S1262" i="185"/>
  <c r="R1262" i="185"/>
  <c r="K1262" i="185"/>
  <c r="T1262" i="185" s="1"/>
  <c r="AF1262" i="185" s="1"/>
  <c r="J1262" i="185"/>
  <c r="BB1261" i="185"/>
  <c r="AV1261" i="185"/>
  <c r="AW1261" i="185" s="1"/>
  <c r="BC1261" i="185" s="1"/>
  <c r="AC1261" i="185"/>
  <c r="AE1261" i="185" s="1"/>
  <c r="AM1261" i="185" s="1"/>
  <c r="S1261" i="185"/>
  <c r="R1261" i="185"/>
  <c r="K1261" i="185"/>
  <c r="T1261" i="185" s="1"/>
  <c r="AF1261" i="185" s="1"/>
  <c r="J1261" i="185"/>
  <c r="BB1260" i="185"/>
  <c r="AV1260" i="185"/>
  <c r="AW1260" i="185" s="1"/>
  <c r="BC1260" i="185" s="1"/>
  <c r="AC1260" i="185"/>
  <c r="AE1260" i="185" s="1"/>
  <c r="AM1260" i="185" s="1"/>
  <c r="S1260" i="185"/>
  <c r="R1260" i="185"/>
  <c r="K1260" i="185"/>
  <c r="J1260" i="185"/>
  <c r="BB1259" i="185"/>
  <c r="AV1259" i="185"/>
  <c r="AW1259" i="185" s="1"/>
  <c r="AC1259" i="185"/>
  <c r="AE1259" i="185" s="1"/>
  <c r="AM1259" i="185" s="1"/>
  <c r="S1259" i="185"/>
  <c r="R1259" i="185"/>
  <c r="K1259" i="185"/>
  <c r="J1259" i="185"/>
  <c r="BB1258" i="185"/>
  <c r="AV1258" i="185"/>
  <c r="AW1258" i="185" s="1"/>
  <c r="BC1258" i="185" s="1"/>
  <c r="AC1258" i="185"/>
  <c r="AE1258" i="185" s="1"/>
  <c r="AM1258" i="185" s="1"/>
  <c r="S1258" i="185"/>
  <c r="R1258" i="185"/>
  <c r="K1258" i="185"/>
  <c r="T1258" i="185" s="1"/>
  <c r="AF1258" i="185" s="1"/>
  <c r="J1258" i="185"/>
  <c r="BB1257" i="185"/>
  <c r="AV1257" i="185"/>
  <c r="AW1257" i="185" s="1"/>
  <c r="BC1257" i="185" s="1"/>
  <c r="AC1257" i="185"/>
  <c r="AE1257" i="185" s="1"/>
  <c r="AM1257" i="185" s="1"/>
  <c r="S1257" i="185"/>
  <c r="R1257" i="185"/>
  <c r="K1257" i="185"/>
  <c r="T1257" i="185" s="1"/>
  <c r="AF1257" i="185" s="1"/>
  <c r="J1257" i="185"/>
  <c r="BB1256" i="185"/>
  <c r="AV1256" i="185"/>
  <c r="AW1256" i="185" s="1"/>
  <c r="BC1256" i="185" s="1"/>
  <c r="AC1256" i="185"/>
  <c r="AE1256" i="185" s="1"/>
  <c r="AM1256" i="185" s="1"/>
  <c r="S1256" i="185"/>
  <c r="R1256" i="185"/>
  <c r="K1256" i="185"/>
  <c r="J1256" i="185"/>
  <c r="BB1255" i="185"/>
  <c r="AV1255" i="185"/>
  <c r="AW1255" i="185" s="1"/>
  <c r="AC1255" i="185"/>
  <c r="AE1255" i="185" s="1"/>
  <c r="AM1255" i="185" s="1"/>
  <c r="S1255" i="185"/>
  <c r="R1255" i="185"/>
  <c r="K1255" i="185"/>
  <c r="J1255" i="185"/>
  <c r="BB1254" i="185"/>
  <c r="AV1254" i="185"/>
  <c r="AW1254" i="185" s="1"/>
  <c r="AC1254" i="185"/>
  <c r="AE1254" i="185" s="1"/>
  <c r="AM1254" i="185" s="1"/>
  <c r="S1254" i="185"/>
  <c r="R1254" i="185"/>
  <c r="K1254" i="185"/>
  <c r="T1254" i="185" s="1"/>
  <c r="AF1254" i="185" s="1"/>
  <c r="J1254" i="185"/>
  <c r="BB1253" i="185"/>
  <c r="AV1253" i="185"/>
  <c r="AW1253" i="185" s="1"/>
  <c r="BC1253" i="185" s="1"/>
  <c r="AC1253" i="185"/>
  <c r="AE1253" i="185" s="1"/>
  <c r="AM1253" i="185" s="1"/>
  <c r="S1253" i="185"/>
  <c r="R1253" i="185"/>
  <c r="K1253" i="185"/>
  <c r="T1253" i="185" s="1"/>
  <c r="AF1253" i="185" s="1"/>
  <c r="J1253" i="185"/>
  <c r="BB1252" i="185"/>
  <c r="AV1252" i="185"/>
  <c r="AW1252" i="185" s="1"/>
  <c r="BC1252" i="185" s="1"/>
  <c r="AC1252" i="185"/>
  <c r="AE1252" i="185" s="1"/>
  <c r="AM1252" i="185" s="1"/>
  <c r="S1252" i="185"/>
  <c r="R1252" i="185"/>
  <c r="K1252" i="185"/>
  <c r="J1252" i="185"/>
  <c r="BB1251" i="185"/>
  <c r="AV1251" i="185"/>
  <c r="AW1251" i="185" s="1"/>
  <c r="AC1251" i="185"/>
  <c r="AE1251" i="185" s="1"/>
  <c r="AM1251" i="185" s="1"/>
  <c r="S1251" i="185"/>
  <c r="R1251" i="185"/>
  <c r="K1251" i="185"/>
  <c r="J1251" i="185"/>
  <c r="BB1250" i="185"/>
  <c r="AV1250" i="185"/>
  <c r="AW1250" i="185" s="1"/>
  <c r="BC1250" i="185" s="1"/>
  <c r="AC1250" i="185"/>
  <c r="AE1250" i="185" s="1"/>
  <c r="AM1250" i="185" s="1"/>
  <c r="S1250" i="185"/>
  <c r="R1250" i="185"/>
  <c r="K1250" i="185"/>
  <c r="T1250" i="185" s="1"/>
  <c r="AF1250" i="185" s="1"/>
  <c r="J1250" i="185"/>
  <c r="BB1249" i="185"/>
  <c r="AV1249" i="185"/>
  <c r="AW1249" i="185" s="1"/>
  <c r="BC1249" i="185" s="1"/>
  <c r="AC1249" i="185"/>
  <c r="AE1249" i="185" s="1"/>
  <c r="AM1249" i="185" s="1"/>
  <c r="S1249" i="185"/>
  <c r="R1249" i="185"/>
  <c r="K1249" i="185"/>
  <c r="T1249" i="185" s="1"/>
  <c r="AF1249" i="185" s="1"/>
  <c r="J1249" i="185"/>
  <c r="BB1248" i="185"/>
  <c r="AV1248" i="185"/>
  <c r="AW1248" i="185" s="1"/>
  <c r="AC1248" i="185"/>
  <c r="AE1248" i="185" s="1"/>
  <c r="AM1248" i="185" s="1"/>
  <c r="S1248" i="185"/>
  <c r="R1248" i="185"/>
  <c r="K1248" i="185"/>
  <c r="J1248" i="185"/>
  <c r="BB1247" i="185"/>
  <c r="AV1247" i="185"/>
  <c r="AW1247" i="185" s="1"/>
  <c r="AC1247" i="185"/>
  <c r="AE1247" i="185" s="1"/>
  <c r="AM1247" i="185" s="1"/>
  <c r="S1247" i="185"/>
  <c r="R1247" i="185"/>
  <c r="K1247" i="185"/>
  <c r="T1247" i="185" s="1"/>
  <c r="AF1247" i="185" s="1"/>
  <c r="J1247" i="185"/>
  <c r="BB1246" i="185"/>
  <c r="AV1246" i="185"/>
  <c r="AW1246" i="185" s="1"/>
  <c r="BC1246" i="185" s="1"/>
  <c r="AC1246" i="185"/>
  <c r="AE1246" i="185" s="1"/>
  <c r="AM1246" i="185" s="1"/>
  <c r="S1246" i="185"/>
  <c r="R1246" i="185"/>
  <c r="K1246" i="185"/>
  <c r="T1246" i="185" s="1"/>
  <c r="AF1246" i="185" s="1"/>
  <c r="J1246" i="185"/>
  <c r="BB1245" i="185"/>
  <c r="AV1245" i="185"/>
  <c r="AW1245" i="185" s="1"/>
  <c r="AC1245" i="185"/>
  <c r="AE1245" i="185" s="1"/>
  <c r="AM1245" i="185" s="1"/>
  <c r="S1245" i="185"/>
  <c r="R1245" i="185"/>
  <c r="K1245" i="185"/>
  <c r="J1245" i="185"/>
  <c r="BB1244" i="185"/>
  <c r="AV1244" i="185"/>
  <c r="AW1244" i="185" s="1"/>
  <c r="BC1244" i="185" s="1"/>
  <c r="AC1244" i="185"/>
  <c r="AE1244" i="185" s="1"/>
  <c r="AM1244" i="185" s="1"/>
  <c r="S1244" i="185"/>
  <c r="R1244" i="185"/>
  <c r="K1244" i="185"/>
  <c r="J1244" i="185"/>
  <c r="BB1243" i="185"/>
  <c r="AV1243" i="185"/>
  <c r="AW1243" i="185" s="1"/>
  <c r="BC1243" i="185" s="1"/>
  <c r="AC1243" i="185"/>
  <c r="AE1243" i="185" s="1"/>
  <c r="AM1243" i="185" s="1"/>
  <c r="S1243" i="185"/>
  <c r="R1243" i="185"/>
  <c r="K1243" i="185"/>
  <c r="T1243" i="185" s="1"/>
  <c r="AF1243" i="185" s="1"/>
  <c r="J1243" i="185"/>
  <c r="BB1242" i="185"/>
  <c r="AV1242" i="185"/>
  <c r="AW1242" i="185" s="1"/>
  <c r="AC1242" i="185"/>
  <c r="AE1242" i="185" s="1"/>
  <c r="AM1242" i="185" s="1"/>
  <c r="S1242" i="185"/>
  <c r="R1242" i="185"/>
  <c r="K1242" i="185"/>
  <c r="T1242" i="185" s="1"/>
  <c r="AF1242" i="185" s="1"/>
  <c r="J1242" i="185"/>
  <c r="BB1241" i="185"/>
  <c r="AV1241" i="185"/>
  <c r="AW1241" i="185" s="1"/>
  <c r="BC1241" i="185" s="1"/>
  <c r="AC1241" i="185"/>
  <c r="AE1241" i="185" s="1"/>
  <c r="AM1241" i="185" s="1"/>
  <c r="S1241" i="185"/>
  <c r="R1241" i="185"/>
  <c r="K1241" i="185"/>
  <c r="T1241" i="185" s="1"/>
  <c r="AF1241" i="185" s="1"/>
  <c r="J1241" i="185"/>
  <c r="BB1240" i="185"/>
  <c r="AV1240" i="185"/>
  <c r="AW1240" i="185" s="1"/>
  <c r="BC1240" i="185" s="1"/>
  <c r="AC1240" i="185"/>
  <c r="AE1240" i="185" s="1"/>
  <c r="AM1240" i="185" s="1"/>
  <c r="S1240" i="185"/>
  <c r="R1240" i="185"/>
  <c r="K1240" i="185"/>
  <c r="J1240" i="185"/>
  <c r="BB1239" i="185"/>
  <c r="AV1239" i="185"/>
  <c r="AW1239" i="185" s="1"/>
  <c r="AC1239" i="185"/>
  <c r="AE1239" i="185" s="1"/>
  <c r="AM1239" i="185" s="1"/>
  <c r="S1239" i="185"/>
  <c r="R1239" i="185"/>
  <c r="K1239" i="185"/>
  <c r="J1239" i="185"/>
  <c r="BB1238" i="185"/>
  <c r="AV1238" i="185"/>
  <c r="AW1238" i="185" s="1"/>
  <c r="BC1238" i="185" s="1"/>
  <c r="AC1238" i="185"/>
  <c r="AE1238" i="185" s="1"/>
  <c r="AM1238" i="185" s="1"/>
  <c r="S1238" i="185"/>
  <c r="R1238" i="185"/>
  <c r="K1238" i="185"/>
  <c r="T1238" i="185" s="1"/>
  <c r="AF1238" i="185" s="1"/>
  <c r="J1238" i="185"/>
  <c r="BB1237" i="185"/>
  <c r="AV1237" i="185"/>
  <c r="AW1237" i="185" s="1"/>
  <c r="BC1237" i="185" s="1"/>
  <c r="AC1237" i="185"/>
  <c r="AE1237" i="185" s="1"/>
  <c r="AM1237" i="185" s="1"/>
  <c r="S1237" i="185"/>
  <c r="R1237" i="185"/>
  <c r="K1237" i="185"/>
  <c r="T1237" i="185" s="1"/>
  <c r="AF1237" i="185" s="1"/>
  <c r="J1237" i="185"/>
  <c r="BB1236" i="185"/>
  <c r="AV1236" i="185"/>
  <c r="AW1236" i="185" s="1"/>
  <c r="AC1236" i="185"/>
  <c r="AE1236" i="185" s="1"/>
  <c r="AM1236" i="185" s="1"/>
  <c r="S1236" i="185"/>
  <c r="R1236" i="185"/>
  <c r="K1236" i="185"/>
  <c r="J1236" i="185"/>
  <c r="BB1235" i="185"/>
  <c r="AV1235" i="185"/>
  <c r="AW1235" i="185" s="1"/>
  <c r="AC1235" i="185"/>
  <c r="AE1235" i="185" s="1"/>
  <c r="AM1235" i="185" s="1"/>
  <c r="S1235" i="185"/>
  <c r="R1235" i="185"/>
  <c r="K1235" i="185"/>
  <c r="T1235" i="185" s="1"/>
  <c r="AF1235" i="185" s="1"/>
  <c r="J1235" i="185"/>
  <c r="BB1234" i="185"/>
  <c r="AV1234" i="185"/>
  <c r="AW1234" i="185" s="1"/>
  <c r="BC1234" i="185" s="1"/>
  <c r="AC1234" i="185"/>
  <c r="AE1234" i="185" s="1"/>
  <c r="AM1234" i="185" s="1"/>
  <c r="S1234" i="185"/>
  <c r="R1234" i="185"/>
  <c r="K1234" i="185"/>
  <c r="T1234" i="185" s="1"/>
  <c r="AF1234" i="185" s="1"/>
  <c r="J1234" i="185"/>
  <c r="BB1233" i="185"/>
  <c r="AV1233" i="185"/>
  <c r="AW1233" i="185" s="1"/>
  <c r="BC1233" i="185" s="1"/>
  <c r="AC1233" i="185"/>
  <c r="AE1233" i="185" s="1"/>
  <c r="AM1233" i="185" s="1"/>
  <c r="S1233" i="185"/>
  <c r="R1233" i="185"/>
  <c r="K1233" i="185"/>
  <c r="J1233" i="185"/>
  <c r="BB1232" i="185"/>
  <c r="AV1232" i="185"/>
  <c r="AW1232" i="185" s="1"/>
  <c r="BC1232" i="185" s="1"/>
  <c r="AC1232" i="185"/>
  <c r="AE1232" i="185" s="1"/>
  <c r="AM1232" i="185" s="1"/>
  <c r="S1232" i="185"/>
  <c r="R1232" i="185"/>
  <c r="K1232" i="185"/>
  <c r="J1232" i="185"/>
  <c r="BB1231" i="185"/>
  <c r="AV1231" i="185"/>
  <c r="AW1231" i="185" s="1"/>
  <c r="BC1231" i="185" s="1"/>
  <c r="AC1231" i="185"/>
  <c r="AE1231" i="185" s="1"/>
  <c r="AM1231" i="185" s="1"/>
  <c r="S1231" i="185"/>
  <c r="R1231" i="185"/>
  <c r="K1231" i="185"/>
  <c r="T1231" i="185" s="1"/>
  <c r="AF1231" i="185" s="1"/>
  <c r="J1231" i="185"/>
  <c r="BB1230" i="185"/>
  <c r="AV1230" i="185"/>
  <c r="AW1230" i="185" s="1"/>
  <c r="AC1230" i="185"/>
  <c r="AE1230" i="185" s="1"/>
  <c r="AM1230" i="185" s="1"/>
  <c r="S1230" i="185"/>
  <c r="R1230" i="185"/>
  <c r="K1230" i="185"/>
  <c r="T1230" i="185" s="1"/>
  <c r="AF1230" i="185" s="1"/>
  <c r="J1230" i="185"/>
  <c r="BB1229" i="185"/>
  <c r="AV1229" i="185"/>
  <c r="AW1229" i="185" s="1"/>
  <c r="BC1229" i="185" s="1"/>
  <c r="AC1229" i="185"/>
  <c r="AE1229" i="185" s="1"/>
  <c r="AM1229" i="185" s="1"/>
  <c r="S1229" i="185"/>
  <c r="R1229" i="185"/>
  <c r="K1229" i="185"/>
  <c r="T1229" i="185" s="1"/>
  <c r="AF1229" i="185" s="1"/>
  <c r="J1229" i="185"/>
  <c r="BB1228" i="185"/>
  <c r="AV1228" i="185"/>
  <c r="AW1228" i="185" s="1"/>
  <c r="BC1228" i="185" s="1"/>
  <c r="AC1228" i="185"/>
  <c r="AE1228" i="185" s="1"/>
  <c r="AM1228" i="185" s="1"/>
  <c r="S1228" i="185"/>
  <c r="R1228" i="185"/>
  <c r="K1228" i="185"/>
  <c r="J1228" i="185"/>
  <c r="BB1227" i="185"/>
  <c r="AV1227" i="185"/>
  <c r="AW1227" i="185" s="1"/>
  <c r="AC1227" i="185"/>
  <c r="AE1227" i="185" s="1"/>
  <c r="AM1227" i="185" s="1"/>
  <c r="S1227" i="185"/>
  <c r="R1227" i="185"/>
  <c r="K1227" i="185"/>
  <c r="J1227" i="185"/>
  <c r="BB1226" i="185"/>
  <c r="AV1226" i="185"/>
  <c r="AW1226" i="185" s="1"/>
  <c r="BC1226" i="185" s="1"/>
  <c r="AC1226" i="185"/>
  <c r="AE1226" i="185" s="1"/>
  <c r="AM1226" i="185" s="1"/>
  <c r="S1226" i="185"/>
  <c r="R1226" i="185"/>
  <c r="K1226" i="185"/>
  <c r="T1226" i="185" s="1"/>
  <c r="AF1226" i="185" s="1"/>
  <c r="J1226" i="185"/>
  <c r="BB1225" i="185"/>
  <c r="AV1225" i="185"/>
  <c r="AW1225" i="185" s="1"/>
  <c r="BC1225" i="185" s="1"/>
  <c r="AC1225" i="185"/>
  <c r="AE1225" i="185" s="1"/>
  <c r="AM1225" i="185" s="1"/>
  <c r="S1225" i="185"/>
  <c r="R1225" i="185"/>
  <c r="K1225" i="185"/>
  <c r="T1225" i="185" s="1"/>
  <c r="AF1225" i="185" s="1"/>
  <c r="J1225" i="185"/>
  <c r="BB1224" i="185"/>
  <c r="AV1224" i="185"/>
  <c r="AW1224" i="185" s="1"/>
  <c r="AC1224" i="185"/>
  <c r="AE1224" i="185" s="1"/>
  <c r="AM1224" i="185" s="1"/>
  <c r="S1224" i="185"/>
  <c r="R1224" i="185"/>
  <c r="K1224" i="185"/>
  <c r="J1224" i="185"/>
  <c r="BB1223" i="185"/>
  <c r="AV1223" i="185"/>
  <c r="AW1223" i="185" s="1"/>
  <c r="AC1223" i="185"/>
  <c r="AE1223" i="185" s="1"/>
  <c r="AM1223" i="185" s="1"/>
  <c r="S1223" i="185"/>
  <c r="R1223" i="185"/>
  <c r="K1223" i="185"/>
  <c r="T1223" i="185" s="1"/>
  <c r="AF1223" i="185" s="1"/>
  <c r="J1223" i="185"/>
  <c r="BB1222" i="185"/>
  <c r="AV1222" i="185"/>
  <c r="AW1222" i="185" s="1"/>
  <c r="BC1222" i="185" s="1"/>
  <c r="AC1222" i="185"/>
  <c r="AE1222" i="185" s="1"/>
  <c r="AM1222" i="185" s="1"/>
  <c r="S1222" i="185"/>
  <c r="R1222" i="185"/>
  <c r="K1222" i="185"/>
  <c r="T1222" i="185" s="1"/>
  <c r="AF1222" i="185" s="1"/>
  <c r="J1222" i="185"/>
  <c r="BB1221" i="185"/>
  <c r="AV1221" i="185"/>
  <c r="AW1221" i="185" s="1"/>
  <c r="BC1221" i="185" s="1"/>
  <c r="AC1221" i="185"/>
  <c r="AE1221" i="185" s="1"/>
  <c r="AM1221" i="185" s="1"/>
  <c r="S1221" i="185"/>
  <c r="R1221" i="185"/>
  <c r="K1221" i="185"/>
  <c r="J1221" i="185"/>
  <c r="BB1220" i="185"/>
  <c r="AV1220" i="185"/>
  <c r="AW1220" i="185" s="1"/>
  <c r="BC1220" i="185" s="1"/>
  <c r="AC1220" i="185"/>
  <c r="AE1220" i="185" s="1"/>
  <c r="AM1220" i="185" s="1"/>
  <c r="S1220" i="185"/>
  <c r="R1220" i="185"/>
  <c r="K1220" i="185"/>
  <c r="J1220" i="185"/>
  <c r="BB1219" i="185"/>
  <c r="AV1219" i="185"/>
  <c r="AW1219" i="185" s="1"/>
  <c r="BC1219" i="185" s="1"/>
  <c r="AC1219" i="185"/>
  <c r="AE1219" i="185" s="1"/>
  <c r="AM1219" i="185" s="1"/>
  <c r="S1219" i="185"/>
  <c r="R1219" i="185"/>
  <c r="K1219" i="185"/>
  <c r="T1219" i="185" s="1"/>
  <c r="AF1219" i="185" s="1"/>
  <c r="J1219" i="185"/>
  <c r="BB1218" i="185"/>
  <c r="AV1218" i="185"/>
  <c r="AW1218" i="185" s="1"/>
  <c r="AC1218" i="185"/>
  <c r="AE1218" i="185" s="1"/>
  <c r="AM1218" i="185" s="1"/>
  <c r="S1218" i="185"/>
  <c r="R1218" i="185"/>
  <c r="K1218" i="185"/>
  <c r="T1218" i="185" s="1"/>
  <c r="AF1218" i="185" s="1"/>
  <c r="J1218" i="185"/>
  <c r="BB1217" i="185"/>
  <c r="AV1217" i="185"/>
  <c r="AW1217" i="185" s="1"/>
  <c r="AC1217" i="185"/>
  <c r="AE1217" i="185" s="1"/>
  <c r="AM1217" i="185" s="1"/>
  <c r="S1217" i="185"/>
  <c r="R1217" i="185"/>
  <c r="K1217" i="185"/>
  <c r="T1217" i="185" s="1"/>
  <c r="AF1217" i="185" s="1"/>
  <c r="J1217" i="185"/>
  <c r="BB1216" i="185"/>
  <c r="AV1216" i="185"/>
  <c r="AW1216" i="185" s="1"/>
  <c r="BC1216" i="185" s="1"/>
  <c r="AC1216" i="185"/>
  <c r="AE1216" i="185" s="1"/>
  <c r="AM1216" i="185" s="1"/>
  <c r="S1216" i="185"/>
  <c r="R1216" i="185"/>
  <c r="K1216" i="185"/>
  <c r="J1216" i="185"/>
  <c r="BB1215" i="185"/>
  <c r="AV1215" i="185"/>
  <c r="AW1215" i="185" s="1"/>
  <c r="AC1215" i="185"/>
  <c r="AE1215" i="185" s="1"/>
  <c r="AM1215" i="185" s="1"/>
  <c r="S1215" i="185"/>
  <c r="R1215" i="185"/>
  <c r="K1215" i="185"/>
  <c r="J1215" i="185"/>
  <c r="BB1214" i="185"/>
  <c r="AV1214" i="185"/>
  <c r="AW1214" i="185" s="1"/>
  <c r="BC1214" i="185" s="1"/>
  <c r="AC1214" i="185"/>
  <c r="AE1214" i="185" s="1"/>
  <c r="AM1214" i="185" s="1"/>
  <c r="S1214" i="185"/>
  <c r="R1214" i="185"/>
  <c r="K1214" i="185"/>
  <c r="T1214" i="185" s="1"/>
  <c r="AF1214" i="185" s="1"/>
  <c r="J1214" i="185"/>
  <c r="BB1213" i="185"/>
  <c r="AV1213" i="185"/>
  <c r="AW1213" i="185" s="1"/>
  <c r="BC1213" i="185" s="1"/>
  <c r="AC1213" i="185"/>
  <c r="AE1213" i="185" s="1"/>
  <c r="AM1213" i="185" s="1"/>
  <c r="S1213" i="185"/>
  <c r="R1213" i="185"/>
  <c r="K1213" i="185"/>
  <c r="T1213" i="185" s="1"/>
  <c r="AF1213" i="185" s="1"/>
  <c r="J1213" i="185"/>
  <c r="BB1212" i="185"/>
  <c r="AV1212" i="185"/>
  <c r="AW1212" i="185" s="1"/>
  <c r="AC1212" i="185"/>
  <c r="AE1212" i="185" s="1"/>
  <c r="AM1212" i="185" s="1"/>
  <c r="S1212" i="185"/>
  <c r="R1212" i="185"/>
  <c r="K1212" i="185"/>
  <c r="J1212" i="185"/>
  <c r="BB1211" i="185"/>
  <c r="AV1211" i="185"/>
  <c r="AW1211" i="185" s="1"/>
  <c r="AC1211" i="185"/>
  <c r="AE1211" i="185" s="1"/>
  <c r="AM1211" i="185" s="1"/>
  <c r="S1211" i="185"/>
  <c r="R1211" i="185"/>
  <c r="K1211" i="185"/>
  <c r="T1211" i="185" s="1"/>
  <c r="AF1211" i="185" s="1"/>
  <c r="J1211" i="185"/>
  <c r="BB1210" i="185"/>
  <c r="AV1210" i="185"/>
  <c r="AW1210" i="185" s="1"/>
  <c r="BC1210" i="185" s="1"/>
  <c r="AC1210" i="185"/>
  <c r="AE1210" i="185" s="1"/>
  <c r="AM1210" i="185" s="1"/>
  <c r="S1210" i="185"/>
  <c r="R1210" i="185"/>
  <c r="K1210" i="185"/>
  <c r="T1210" i="185" s="1"/>
  <c r="AF1210" i="185" s="1"/>
  <c r="J1210" i="185"/>
  <c r="BB1209" i="185"/>
  <c r="AV1209" i="185"/>
  <c r="AW1209" i="185" s="1"/>
  <c r="BC1209" i="185" s="1"/>
  <c r="AC1209" i="185"/>
  <c r="AE1209" i="185" s="1"/>
  <c r="AM1209" i="185" s="1"/>
  <c r="S1209" i="185"/>
  <c r="R1209" i="185"/>
  <c r="K1209" i="185"/>
  <c r="J1209" i="185"/>
  <c r="BB1208" i="185"/>
  <c r="AV1208" i="185"/>
  <c r="AW1208" i="185" s="1"/>
  <c r="AC1208" i="185"/>
  <c r="AE1208" i="185" s="1"/>
  <c r="AM1208" i="185" s="1"/>
  <c r="S1208" i="185"/>
  <c r="R1208" i="185"/>
  <c r="K1208" i="185"/>
  <c r="J1208" i="185"/>
  <c r="BB1207" i="185"/>
  <c r="AV1207" i="185"/>
  <c r="AW1207" i="185" s="1"/>
  <c r="BC1207" i="185" s="1"/>
  <c r="AC1207" i="185"/>
  <c r="AE1207" i="185" s="1"/>
  <c r="AM1207" i="185" s="1"/>
  <c r="S1207" i="185"/>
  <c r="R1207" i="185"/>
  <c r="K1207" i="185"/>
  <c r="T1207" i="185" s="1"/>
  <c r="AF1207" i="185" s="1"/>
  <c r="J1207" i="185"/>
  <c r="BB1206" i="185"/>
  <c r="AV1206" i="185"/>
  <c r="AW1206" i="185" s="1"/>
  <c r="AC1206" i="185"/>
  <c r="AE1206" i="185" s="1"/>
  <c r="AM1206" i="185" s="1"/>
  <c r="S1206" i="185"/>
  <c r="R1206" i="185"/>
  <c r="K1206" i="185"/>
  <c r="T1206" i="185" s="1"/>
  <c r="AF1206" i="185" s="1"/>
  <c r="J1206" i="185"/>
  <c r="BB1205" i="185"/>
  <c r="AV1205" i="185"/>
  <c r="AW1205" i="185" s="1"/>
  <c r="BC1205" i="185" s="1"/>
  <c r="AC1205" i="185"/>
  <c r="AE1205" i="185" s="1"/>
  <c r="AM1205" i="185" s="1"/>
  <c r="S1205" i="185"/>
  <c r="R1205" i="185"/>
  <c r="K1205" i="185"/>
  <c r="T1205" i="185" s="1"/>
  <c r="AF1205" i="185" s="1"/>
  <c r="J1205" i="185"/>
  <c r="BB1204" i="185"/>
  <c r="AV1204" i="185"/>
  <c r="AW1204" i="185" s="1"/>
  <c r="BC1204" i="185" s="1"/>
  <c r="AC1204" i="185"/>
  <c r="AE1204" i="185" s="1"/>
  <c r="AM1204" i="185" s="1"/>
  <c r="S1204" i="185"/>
  <c r="R1204" i="185"/>
  <c r="K1204" i="185"/>
  <c r="J1204" i="185"/>
  <c r="BB1203" i="185"/>
  <c r="AV1203" i="185"/>
  <c r="AW1203" i="185" s="1"/>
  <c r="AC1203" i="185"/>
  <c r="AE1203" i="185" s="1"/>
  <c r="AM1203" i="185" s="1"/>
  <c r="S1203" i="185"/>
  <c r="R1203" i="185"/>
  <c r="K1203" i="185"/>
  <c r="J1203" i="185"/>
  <c r="BB1202" i="185"/>
  <c r="AV1202" i="185"/>
  <c r="AW1202" i="185" s="1"/>
  <c r="BC1202" i="185" s="1"/>
  <c r="AC1202" i="185"/>
  <c r="AE1202" i="185" s="1"/>
  <c r="AM1202" i="185" s="1"/>
  <c r="S1202" i="185"/>
  <c r="R1202" i="185"/>
  <c r="K1202" i="185"/>
  <c r="T1202" i="185" s="1"/>
  <c r="AF1202" i="185" s="1"/>
  <c r="J1202" i="185"/>
  <c r="BB1201" i="185"/>
  <c r="AV1201" i="185"/>
  <c r="AW1201" i="185" s="1"/>
  <c r="BC1201" i="185" s="1"/>
  <c r="AC1201" i="185"/>
  <c r="AE1201" i="185" s="1"/>
  <c r="AM1201" i="185" s="1"/>
  <c r="S1201" i="185"/>
  <c r="R1201" i="185"/>
  <c r="K1201" i="185"/>
  <c r="T1201" i="185" s="1"/>
  <c r="AF1201" i="185" s="1"/>
  <c r="J1201" i="185"/>
  <c r="BB1200" i="185"/>
  <c r="AV1200" i="185"/>
  <c r="AW1200" i="185" s="1"/>
  <c r="AC1200" i="185"/>
  <c r="AE1200" i="185" s="1"/>
  <c r="AM1200" i="185" s="1"/>
  <c r="S1200" i="185"/>
  <c r="R1200" i="185"/>
  <c r="K1200" i="185"/>
  <c r="J1200" i="185"/>
  <c r="BB1199" i="185"/>
  <c r="AV1199" i="185"/>
  <c r="AW1199" i="185" s="1"/>
  <c r="AC1199" i="185"/>
  <c r="AE1199" i="185" s="1"/>
  <c r="AM1199" i="185" s="1"/>
  <c r="S1199" i="185"/>
  <c r="R1199" i="185"/>
  <c r="K1199" i="185"/>
  <c r="T1199" i="185" s="1"/>
  <c r="AF1199" i="185" s="1"/>
  <c r="J1199" i="185"/>
  <c r="BB1198" i="185"/>
  <c r="AV1198" i="185"/>
  <c r="AW1198" i="185" s="1"/>
  <c r="BC1198" i="185" s="1"/>
  <c r="AC1198" i="185"/>
  <c r="AE1198" i="185" s="1"/>
  <c r="AM1198" i="185" s="1"/>
  <c r="S1198" i="185"/>
  <c r="R1198" i="185"/>
  <c r="K1198" i="185"/>
  <c r="T1198" i="185" s="1"/>
  <c r="AF1198" i="185" s="1"/>
  <c r="J1198" i="185"/>
  <c r="BB1197" i="185"/>
  <c r="AV1197" i="185"/>
  <c r="AW1197" i="185" s="1"/>
  <c r="BC1197" i="185" s="1"/>
  <c r="AC1197" i="185"/>
  <c r="AE1197" i="185" s="1"/>
  <c r="AM1197" i="185" s="1"/>
  <c r="S1197" i="185"/>
  <c r="R1197" i="185"/>
  <c r="K1197" i="185"/>
  <c r="J1197" i="185"/>
  <c r="BB1196" i="185"/>
  <c r="AV1196" i="185"/>
  <c r="AW1196" i="185" s="1"/>
  <c r="AC1196" i="185"/>
  <c r="AE1196" i="185" s="1"/>
  <c r="AM1196" i="185" s="1"/>
  <c r="S1196" i="185"/>
  <c r="R1196" i="185"/>
  <c r="K1196" i="185"/>
  <c r="J1196" i="185"/>
  <c r="BB1195" i="185"/>
  <c r="AV1195" i="185"/>
  <c r="AW1195" i="185" s="1"/>
  <c r="BC1195" i="185" s="1"/>
  <c r="AC1195" i="185"/>
  <c r="AE1195" i="185" s="1"/>
  <c r="AM1195" i="185" s="1"/>
  <c r="S1195" i="185"/>
  <c r="R1195" i="185"/>
  <c r="K1195" i="185"/>
  <c r="T1195" i="185" s="1"/>
  <c r="AF1195" i="185" s="1"/>
  <c r="J1195" i="185"/>
  <c r="BB1194" i="185"/>
  <c r="AV1194" i="185"/>
  <c r="AW1194" i="185" s="1"/>
  <c r="AC1194" i="185"/>
  <c r="AE1194" i="185" s="1"/>
  <c r="AM1194" i="185" s="1"/>
  <c r="S1194" i="185"/>
  <c r="R1194" i="185"/>
  <c r="K1194" i="185"/>
  <c r="T1194" i="185" s="1"/>
  <c r="AF1194" i="185" s="1"/>
  <c r="J1194" i="185"/>
  <c r="BB1193" i="185"/>
  <c r="AV1193" i="185"/>
  <c r="AW1193" i="185" s="1"/>
  <c r="BC1193" i="185" s="1"/>
  <c r="AC1193" i="185"/>
  <c r="AE1193" i="185" s="1"/>
  <c r="AM1193" i="185" s="1"/>
  <c r="S1193" i="185"/>
  <c r="R1193" i="185"/>
  <c r="K1193" i="185"/>
  <c r="T1193" i="185" s="1"/>
  <c r="AF1193" i="185" s="1"/>
  <c r="J1193" i="185"/>
  <c r="BB1192" i="185"/>
  <c r="AV1192" i="185"/>
  <c r="AW1192" i="185" s="1"/>
  <c r="BC1192" i="185" s="1"/>
  <c r="AC1192" i="185"/>
  <c r="AE1192" i="185" s="1"/>
  <c r="AM1192" i="185" s="1"/>
  <c r="S1192" i="185"/>
  <c r="R1192" i="185"/>
  <c r="K1192" i="185"/>
  <c r="J1192" i="185"/>
  <c r="BB1191" i="185"/>
  <c r="AV1191" i="185"/>
  <c r="AW1191" i="185" s="1"/>
  <c r="AC1191" i="185"/>
  <c r="AE1191" i="185" s="1"/>
  <c r="AM1191" i="185" s="1"/>
  <c r="S1191" i="185"/>
  <c r="R1191" i="185"/>
  <c r="K1191" i="185"/>
  <c r="J1191" i="185"/>
  <c r="BB1190" i="185"/>
  <c r="AV1190" i="185"/>
  <c r="AW1190" i="185" s="1"/>
  <c r="BC1190" i="185" s="1"/>
  <c r="AC1190" i="185"/>
  <c r="AE1190" i="185" s="1"/>
  <c r="AM1190" i="185" s="1"/>
  <c r="S1190" i="185"/>
  <c r="R1190" i="185"/>
  <c r="K1190" i="185"/>
  <c r="T1190" i="185" s="1"/>
  <c r="AF1190" i="185" s="1"/>
  <c r="J1190" i="185"/>
  <c r="BB1189" i="185"/>
  <c r="AV1189" i="185"/>
  <c r="AW1189" i="185" s="1"/>
  <c r="BC1189" i="185" s="1"/>
  <c r="AC1189" i="185"/>
  <c r="AE1189" i="185" s="1"/>
  <c r="AM1189" i="185" s="1"/>
  <c r="S1189" i="185"/>
  <c r="R1189" i="185"/>
  <c r="K1189" i="185"/>
  <c r="T1189" i="185" s="1"/>
  <c r="AF1189" i="185" s="1"/>
  <c r="J1189" i="185"/>
  <c r="BB1188" i="185"/>
  <c r="AV1188" i="185"/>
  <c r="AW1188" i="185" s="1"/>
  <c r="AC1188" i="185"/>
  <c r="AE1188" i="185" s="1"/>
  <c r="AM1188" i="185" s="1"/>
  <c r="S1188" i="185"/>
  <c r="R1188" i="185"/>
  <c r="K1188" i="185"/>
  <c r="J1188" i="185"/>
  <c r="BB1187" i="185"/>
  <c r="AV1187" i="185"/>
  <c r="AW1187" i="185" s="1"/>
  <c r="AC1187" i="185"/>
  <c r="AE1187" i="185" s="1"/>
  <c r="AM1187" i="185" s="1"/>
  <c r="S1187" i="185"/>
  <c r="R1187" i="185"/>
  <c r="K1187" i="185"/>
  <c r="T1187" i="185" s="1"/>
  <c r="AF1187" i="185" s="1"/>
  <c r="J1187" i="185"/>
  <c r="BB1186" i="185"/>
  <c r="AV1186" i="185"/>
  <c r="AW1186" i="185" s="1"/>
  <c r="BC1186" i="185" s="1"/>
  <c r="AC1186" i="185"/>
  <c r="AE1186" i="185" s="1"/>
  <c r="AM1186" i="185" s="1"/>
  <c r="S1186" i="185"/>
  <c r="R1186" i="185"/>
  <c r="K1186" i="185"/>
  <c r="T1186" i="185" s="1"/>
  <c r="AF1186" i="185" s="1"/>
  <c r="J1186" i="185"/>
  <c r="BB1185" i="185"/>
  <c r="AV1185" i="185"/>
  <c r="AW1185" i="185" s="1"/>
  <c r="BC1185" i="185" s="1"/>
  <c r="AC1185" i="185"/>
  <c r="AE1185" i="185" s="1"/>
  <c r="AM1185" i="185" s="1"/>
  <c r="S1185" i="185"/>
  <c r="R1185" i="185"/>
  <c r="K1185" i="185"/>
  <c r="J1185" i="185"/>
  <c r="BB1184" i="185"/>
  <c r="AV1184" i="185"/>
  <c r="AW1184" i="185" s="1"/>
  <c r="AC1184" i="185"/>
  <c r="AE1184" i="185" s="1"/>
  <c r="AM1184" i="185" s="1"/>
  <c r="S1184" i="185"/>
  <c r="R1184" i="185"/>
  <c r="K1184" i="185"/>
  <c r="J1184" i="185"/>
  <c r="BB1183" i="185"/>
  <c r="AV1183" i="185"/>
  <c r="AW1183" i="185" s="1"/>
  <c r="BC1183" i="185" s="1"/>
  <c r="AC1183" i="185"/>
  <c r="AE1183" i="185" s="1"/>
  <c r="AM1183" i="185" s="1"/>
  <c r="S1183" i="185"/>
  <c r="R1183" i="185"/>
  <c r="K1183" i="185"/>
  <c r="T1183" i="185" s="1"/>
  <c r="AF1183" i="185" s="1"/>
  <c r="J1183" i="185"/>
  <c r="BB1182" i="185"/>
  <c r="AV1182" i="185"/>
  <c r="AW1182" i="185" s="1"/>
  <c r="AC1182" i="185"/>
  <c r="AE1182" i="185" s="1"/>
  <c r="AM1182" i="185" s="1"/>
  <c r="S1182" i="185"/>
  <c r="R1182" i="185"/>
  <c r="K1182" i="185"/>
  <c r="T1182" i="185" s="1"/>
  <c r="AF1182" i="185" s="1"/>
  <c r="J1182" i="185"/>
  <c r="BB1181" i="185"/>
  <c r="AV1181" i="185"/>
  <c r="AW1181" i="185" s="1"/>
  <c r="AC1181" i="185"/>
  <c r="AE1181" i="185" s="1"/>
  <c r="AM1181" i="185" s="1"/>
  <c r="S1181" i="185"/>
  <c r="R1181" i="185"/>
  <c r="K1181" i="185"/>
  <c r="T1181" i="185" s="1"/>
  <c r="AF1181" i="185" s="1"/>
  <c r="J1181" i="185"/>
  <c r="BB1180" i="185"/>
  <c r="AV1180" i="185"/>
  <c r="AW1180" i="185" s="1"/>
  <c r="BC1180" i="185" s="1"/>
  <c r="AC1180" i="185"/>
  <c r="AE1180" i="185" s="1"/>
  <c r="AM1180" i="185" s="1"/>
  <c r="S1180" i="185"/>
  <c r="R1180" i="185"/>
  <c r="K1180" i="185"/>
  <c r="J1180" i="185"/>
  <c r="BB1179" i="185"/>
  <c r="AV1179" i="185"/>
  <c r="AW1179" i="185" s="1"/>
  <c r="AC1179" i="185"/>
  <c r="AE1179" i="185" s="1"/>
  <c r="AM1179" i="185" s="1"/>
  <c r="S1179" i="185"/>
  <c r="R1179" i="185"/>
  <c r="K1179" i="185"/>
  <c r="J1179" i="185"/>
  <c r="BB1178" i="185"/>
  <c r="AV1178" i="185"/>
  <c r="AW1178" i="185" s="1"/>
  <c r="BC1178" i="185" s="1"/>
  <c r="AC1178" i="185"/>
  <c r="AE1178" i="185" s="1"/>
  <c r="AM1178" i="185" s="1"/>
  <c r="S1178" i="185"/>
  <c r="R1178" i="185"/>
  <c r="K1178" i="185"/>
  <c r="T1178" i="185" s="1"/>
  <c r="AF1178" i="185" s="1"/>
  <c r="J1178" i="185"/>
  <c r="BB1177" i="185"/>
  <c r="AV1177" i="185"/>
  <c r="AW1177" i="185" s="1"/>
  <c r="BC1177" i="185" s="1"/>
  <c r="AC1177" i="185"/>
  <c r="AE1177" i="185" s="1"/>
  <c r="AM1177" i="185" s="1"/>
  <c r="S1177" i="185"/>
  <c r="R1177" i="185"/>
  <c r="K1177" i="185"/>
  <c r="T1177" i="185" s="1"/>
  <c r="AF1177" i="185" s="1"/>
  <c r="J1177" i="185"/>
  <c r="BB1176" i="185"/>
  <c r="AV1176" i="185"/>
  <c r="AW1176" i="185" s="1"/>
  <c r="AC1176" i="185"/>
  <c r="AE1176" i="185" s="1"/>
  <c r="AM1176" i="185" s="1"/>
  <c r="S1176" i="185"/>
  <c r="R1176" i="185"/>
  <c r="K1176" i="185"/>
  <c r="J1176" i="185"/>
  <c r="BB1175" i="185"/>
  <c r="AV1175" i="185"/>
  <c r="AW1175" i="185" s="1"/>
  <c r="AC1175" i="185"/>
  <c r="AE1175" i="185" s="1"/>
  <c r="AM1175" i="185" s="1"/>
  <c r="S1175" i="185"/>
  <c r="R1175" i="185"/>
  <c r="K1175" i="185"/>
  <c r="T1175" i="185" s="1"/>
  <c r="AF1175" i="185" s="1"/>
  <c r="J1175" i="185"/>
  <c r="BB1174" i="185"/>
  <c r="AV1174" i="185"/>
  <c r="AW1174" i="185" s="1"/>
  <c r="BC1174" i="185" s="1"/>
  <c r="AC1174" i="185"/>
  <c r="AE1174" i="185" s="1"/>
  <c r="AM1174" i="185" s="1"/>
  <c r="S1174" i="185"/>
  <c r="R1174" i="185"/>
  <c r="K1174" i="185"/>
  <c r="T1174" i="185" s="1"/>
  <c r="AF1174" i="185" s="1"/>
  <c r="J1174" i="185"/>
  <c r="BB1173" i="185"/>
  <c r="AV1173" i="185"/>
  <c r="AW1173" i="185" s="1"/>
  <c r="BC1173" i="185" s="1"/>
  <c r="AC1173" i="185"/>
  <c r="AE1173" i="185" s="1"/>
  <c r="AM1173" i="185" s="1"/>
  <c r="S1173" i="185"/>
  <c r="R1173" i="185"/>
  <c r="K1173" i="185"/>
  <c r="J1173" i="185"/>
  <c r="BB1172" i="185"/>
  <c r="AV1172" i="185"/>
  <c r="AW1172" i="185" s="1"/>
  <c r="AC1172" i="185"/>
  <c r="AE1172" i="185" s="1"/>
  <c r="AM1172" i="185" s="1"/>
  <c r="S1172" i="185"/>
  <c r="R1172" i="185"/>
  <c r="K1172" i="185"/>
  <c r="J1172" i="185"/>
  <c r="BB1171" i="185"/>
  <c r="AV1171" i="185"/>
  <c r="AW1171" i="185" s="1"/>
  <c r="BC1171" i="185" s="1"/>
  <c r="AC1171" i="185"/>
  <c r="AE1171" i="185" s="1"/>
  <c r="AM1171" i="185" s="1"/>
  <c r="S1171" i="185"/>
  <c r="R1171" i="185"/>
  <c r="K1171" i="185"/>
  <c r="T1171" i="185" s="1"/>
  <c r="AF1171" i="185" s="1"/>
  <c r="J1171" i="185"/>
  <c r="BB1170" i="185"/>
  <c r="AV1170" i="185"/>
  <c r="AW1170" i="185" s="1"/>
  <c r="AC1170" i="185"/>
  <c r="AE1170" i="185" s="1"/>
  <c r="AM1170" i="185" s="1"/>
  <c r="S1170" i="185"/>
  <c r="R1170" i="185"/>
  <c r="K1170" i="185"/>
  <c r="T1170" i="185" s="1"/>
  <c r="AF1170" i="185" s="1"/>
  <c r="J1170" i="185"/>
  <c r="BB1169" i="185"/>
  <c r="AV1169" i="185"/>
  <c r="AW1169" i="185" s="1"/>
  <c r="AC1169" i="185"/>
  <c r="AE1169" i="185" s="1"/>
  <c r="AM1169" i="185" s="1"/>
  <c r="S1169" i="185"/>
  <c r="R1169" i="185"/>
  <c r="K1169" i="185"/>
  <c r="T1169" i="185" s="1"/>
  <c r="AF1169" i="185" s="1"/>
  <c r="J1169" i="185"/>
  <c r="BB1168" i="185"/>
  <c r="AV1168" i="185"/>
  <c r="AW1168" i="185" s="1"/>
  <c r="BC1168" i="185" s="1"/>
  <c r="AC1168" i="185"/>
  <c r="AE1168" i="185" s="1"/>
  <c r="AM1168" i="185" s="1"/>
  <c r="S1168" i="185"/>
  <c r="R1168" i="185"/>
  <c r="K1168" i="185"/>
  <c r="J1168" i="185"/>
  <c r="BB1167" i="185"/>
  <c r="AV1167" i="185"/>
  <c r="AW1167" i="185" s="1"/>
  <c r="AC1167" i="185"/>
  <c r="AE1167" i="185" s="1"/>
  <c r="AM1167" i="185" s="1"/>
  <c r="S1167" i="185"/>
  <c r="R1167" i="185"/>
  <c r="K1167" i="185"/>
  <c r="J1167" i="185"/>
  <c r="BB1166" i="185"/>
  <c r="AV1166" i="185"/>
  <c r="AW1166" i="185" s="1"/>
  <c r="BC1166" i="185" s="1"/>
  <c r="AC1166" i="185"/>
  <c r="AE1166" i="185" s="1"/>
  <c r="AM1166" i="185" s="1"/>
  <c r="S1166" i="185"/>
  <c r="R1166" i="185"/>
  <c r="K1166" i="185"/>
  <c r="T1166" i="185" s="1"/>
  <c r="AF1166" i="185" s="1"/>
  <c r="J1166" i="185"/>
  <c r="BB1165" i="185"/>
  <c r="AV1165" i="185"/>
  <c r="AW1165" i="185" s="1"/>
  <c r="BC1165" i="185" s="1"/>
  <c r="AC1165" i="185"/>
  <c r="AE1165" i="185" s="1"/>
  <c r="AM1165" i="185" s="1"/>
  <c r="S1165" i="185"/>
  <c r="R1165" i="185"/>
  <c r="K1165" i="185"/>
  <c r="J1165" i="185"/>
  <c r="BB1164" i="185"/>
  <c r="AV1164" i="185"/>
  <c r="AW1164" i="185" s="1"/>
  <c r="AC1164" i="185"/>
  <c r="AE1164" i="185" s="1"/>
  <c r="AM1164" i="185" s="1"/>
  <c r="S1164" i="185"/>
  <c r="R1164" i="185"/>
  <c r="K1164" i="185"/>
  <c r="J1164" i="185"/>
  <c r="BB1163" i="185"/>
  <c r="AV1163" i="185"/>
  <c r="AW1163" i="185" s="1"/>
  <c r="AC1163" i="185"/>
  <c r="AE1163" i="185" s="1"/>
  <c r="AM1163" i="185" s="1"/>
  <c r="S1163" i="185"/>
  <c r="R1163" i="185"/>
  <c r="K1163" i="185"/>
  <c r="T1163" i="185" s="1"/>
  <c r="AF1163" i="185" s="1"/>
  <c r="J1163" i="185"/>
  <c r="BB1162" i="185"/>
  <c r="AV1162" i="185"/>
  <c r="AW1162" i="185" s="1"/>
  <c r="BC1162" i="185" s="1"/>
  <c r="AC1162" i="185"/>
  <c r="AE1162" i="185" s="1"/>
  <c r="AM1162" i="185" s="1"/>
  <c r="S1162" i="185"/>
  <c r="R1162" i="185"/>
  <c r="K1162" i="185"/>
  <c r="T1162" i="185" s="1"/>
  <c r="AF1162" i="185" s="1"/>
  <c r="J1162" i="185"/>
  <c r="BB1161" i="185"/>
  <c r="AV1161" i="185"/>
  <c r="AW1161" i="185" s="1"/>
  <c r="BC1161" i="185" s="1"/>
  <c r="AC1161" i="185"/>
  <c r="AE1161" i="185" s="1"/>
  <c r="AM1161" i="185" s="1"/>
  <c r="S1161" i="185"/>
  <c r="R1161" i="185"/>
  <c r="K1161" i="185"/>
  <c r="J1161" i="185"/>
  <c r="BB1160" i="185"/>
  <c r="AV1160" i="185"/>
  <c r="AW1160" i="185" s="1"/>
  <c r="BC1160" i="185" s="1"/>
  <c r="AC1160" i="185"/>
  <c r="AE1160" i="185" s="1"/>
  <c r="AM1160" i="185" s="1"/>
  <c r="S1160" i="185"/>
  <c r="R1160" i="185"/>
  <c r="K1160" i="185"/>
  <c r="J1160" i="185"/>
  <c r="BB1159" i="185"/>
  <c r="AV1159" i="185"/>
  <c r="AW1159" i="185" s="1"/>
  <c r="BC1159" i="185" s="1"/>
  <c r="AC1159" i="185"/>
  <c r="AE1159" i="185" s="1"/>
  <c r="AM1159" i="185" s="1"/>
  <c r="S1159" i="185"/>
  <c r="R1159" i="185"/>
  <c r="K1159" i="185"/>
  <c r="T1159" i="185" s="1"/>
  <c r="AF1159" i="185" s="1"/>
  <c r="J1159" i="185"/>
  <c r="BB1158" i="185"/>
  <c r="AV1158" i="185"/>
  <c r="AW1158" i="185" s="1"/>
  <c r="AC1158" i="185"/>
  <c r="AE1158" i="185" s="1"/>
  <c r="AM1158" i="185" s="1"/>
  <c r="S1158" i="185"/>
  <c r="R1158" i="185"/>
  <c r="K1158" i="185"/>
  <c r="T1158" i="185" s="1"/>
  <c r="AF1158" i="185" s="1"/>
  <c r="J1158" i="185"/>
  <c r="BB1157" i="185"/>
  <c r="AV1157" i="185"/>
  <c r="AW1157" i="185" s="1"/>
  <c r="BC1157" i="185" s="1"/>
  <c r="AC1157" i="185"/>
  <c r="AE1157" i="185" s="1"/>
  <c r="AM1157" i="185" s="1"/>
  <c r="S1157" i="185"/>
  <c r="R1157" i="185"/>
  <c r="K1157" i="185"/>
  <c r="T1157" i="185" s="1"/>
  <c r="AF1157" i="185" s="1"/>
  <c r="J1157" i="185"/>
  <c r="BB1156" i="185"/>
  <c r="AV1156" i="185"/>
  <c r="AW1156" i="185" s="1"/>
  <c r="BC1156" i="185" s="1"/>
  <c r="AC1156" i="185"/>
  <c r="AE1156" i="185" s="1"/>
  <c r="AM1156" i="185" s="1"/>
  <c r="S1156" i="185"/>
  <c r="R1156" i="185"/>
  <c r="K1156" i="185"/>
  <c r="J1156" i="185"/>
  <c r="BB1155" i="185"/>
  <c r="AV1155" i="185"/>
  <c r="AW1155" i="185" s="1"/>
  <c r="AC1155" i="185"/>
  <c r="AE1155" i="185" s="1"/>
  <c r="AM1155" i="185" s="1"/>
  <c r="S1155" i="185"/>
  <c r="R1155" i="185"/>
  <c r="K1155" i="185"/>
  <c r="J1155" i="185"/>
  <c r="BB1154" i="185"/>
  <c r="AV1154" i="185"/>
  <c r="AW1154" i="185" s="1"/>
  <c r="BC1154" i="185" s="1"/>
  <c r="AC1154" i="185"/>
  <c r="AE1154" i="185" s="1"/>
  <c r="AM1154" i="185" s="1"/>
  <c r="S1154" i="185"/>
  <c r="R1154" i="185"/>
  <c r="K1154" i="185"/>
  <c r="T1154" i="185" s="1"/>
  <c r="AF1154" i="185" s="1"/>
  <c r="J1154" i="185"/>
  <c r="BB1153" i="185"/>
  <c r="AV1153" i="185"/>
  <c r="AW1153" i="185" s="1"/>
  <c r="BC1153" i="185" s="1"/>
  <c r="AC1153" i="185"/>
  <c r="AE1153" i="185" s="1"/>
  <c r="AM1153" i="185" s="1"/>
  <c r="S1153" i="185"/>
  <c r="R1153" i="185"/>
  <c r="K1153" i="185"/>
  <c r="T1153" i="185" s="1"/>
  <c r="AF1153" i="185" s="1"/>
  <c r="J1153" i="185"/>
  <c r="BB1152" i="185"/>
  <c r="AV1152" i="185"/>
  <c r="AW1152" i="185" s="1"/>
  <c r="AC1152" i="185"/>
  <c r="AE1152" i="185" s="1"/>
  <c r="AM1152" i="185" s="1"/>
  <c r="S1152" i="185"/>
  <c r="R1152" i="185"/>
  <c r="K1152" i="185"/>
  <c r="J1152" i="185"/>
  <c r="BB1151" i="185"/>
  <c r="AV1151" i="185"/>
  <c r="AW1151" i="185" s="1"/>
  <c r="AC1151" i="185"/>
  <c r="AE1151" i="185" s="1"/>
  <c r="AM1151" i="185" s="1"/>
  <c r="S1151" i="185"/>
  <c r="R1151" i="185"/>
  <c r="K1151" i="185"/>
  <c r="T1151" i="185" s="1"/>
  <c r="AF1151" i="185" s="1"/>
  <c r="J1151" i="185"/>
  <c r="BB1150" i="185"/>
  <c r="AV1150" i="185"/>
  <c r="AW1150" i="185" s="1"/>
  <c r="BC1150" i="185" s="1"/>
  <c r="AC1150" i="185"/>
  <c r="AE1150" i="185" s="1"/>
  <c r="AM1150" i="185" s="1"/>
  <c r="S1150" i="185"/>
  <c r="R1150" i="185"/>
  <c r="K1150" i="185"/>
  <c r="T1150" i="185" s="1"/>
  <c r="AF1150" i="185" s="1"/>
  <c r="J1150" i="185"/>
  <c r="BB1149" i="185"/>
  <c r="AV1149" i="185"/>
  <c r="AW1149" i="185" s="1"/>
  <c r="BC1149" i="185" s="1"/>
  <c r="AC1149" i="185"/>
  <c r="AE1149" i="185" s="1"/>
  <c r="AM1149" i="185" s="1"/>
  <c r="S1149" i="185"/>
  <c r="R1149" i="185"/>
  <c r="K1149" i="185"/>
  <c r="J1149" i="185"/>
  <c r="BB1148" i="185"/>
  <c r="AV1148" i="185"/>
  <c r="AW1148" i="185" s="1"/>
  <c r="AC1148" i="185"/>
  <c r="AE1148" i="185" s="1"/>
  <c r="AM1148" i="185" s="1"/>
  <c r="S1148" i="185"/>
  <c r="R1148" i="185"/>
  <c r="K1148" i="185"/>
  <c r="J1148" i="185"/>
  <c r="BB1147" i="185"/>
  <c r="AV1147" i="185"/>
  <c r="AW1147" i="185" s="1"/>
  <c r="BC1147" i="185" s="1"/>
  <c r="AC1147" i="185"/>
  <c r="AE1147" i="185" s="1"/>
  <c r="AM1147" i="185" s="1"/>
  <c r="S1147" i="185"/>
  <c r="R1147" i="185"/>
  <c r="K1147" i="185"/>
  <c r="T1147" i="185" s="1"/>
  <c r="AF1147" i="185" s="1"/>
  <c r="J1147" i="185"/>
  <c r="BB1146" i="185"/>
  <c r="AV1146" i="185"/>
  <c r="AW1146" i="185" s="1"/>
  <c r="AC1146" i="185"/>
  <c r="AE1146" i="185" s="1"/>
  <c r="AM1146" i="185" s="1"/>
  <c r="S1146" i="185"/>
  <c r="R1146" i="185"/>
  <c r="K1146" i="185"/>
  <c r="T1146" i="185" s="1"/>
  <c r="AF1146" i="185" s="1"/>
  <c r="J1146" i="185"/>
  <c r="BB1145" i="185"/>
  <c r="AV1145" i="185"/>
  <c r="AW1145" i="185" s="1"/>
  <c r="AC1145" i="185"/>
  <c r="AE1145" i="185" s="1"/>
  <c r="AM1145" i="185" s="1"/>
  <c r="S1145" i="185"/>
  <c r="R1145" i="185"/>
  <c r="K1145" i="185"/>
  <c r="T1145" i="185" s="1"/>
  <c r="AF1145" i="185" s="1"/>
  <c r="J1145" i="185"/>
  <c r="BB1144" i="185"/>
  <c r="AV1144" i="185"/>
  <c r="AW1144" i="185" s="1"/>
  <c r="BC1144" i="185" s="1"/>
  <c r="AC1144" i="185"/>
  <c r="AE1144" i="185" s="1"/>
  <c r="AM1144" i="185" s="1"/>
  <c r="S1144" i="185"/>
  <c r="R1144" i="185"/>
  <c r="K1144" i="185"/>
  <c r="T1144" i="185" s="1"/>
  <c r="AF1144" i="185" s="1"/>
  <c r="J1144" i="185"/>
  <c r="BB1143" i="185"/>
  <c r="AV1143" i="185"/>
  <c r="AW1143" i="185" s="1"/>
  <c r="AC1143" i="185"/>
  <c r="AE1143" i="185" s="1"/>
  <c r="AM1143" i="185" s="1"/>
  <c r="S1143" i="185"/>
  <c r="R1143" i="185"/>
  <c r="K1143" i="185"/>
  <c r="J1143" i="185"/>
  <c r="BB1142" i="185"/>
  <c r="AV1142" i="185"/>
  <c r="AW1142" i="185" s="1"/>
  <c r="BC1142" i="185" s="1"/>
  <c r="AC1142" i="185"/>
  <c r="AE1142" i="185" s="1"/>
  <c r="AM1142" i="185" s="1"/>
  <c r="S1142" i="185"/>
  <c r="R1142" i="185"/>
  <c r="K1142" i="185"/>
  <c r="T1142" i="185" s="1"/>
  <c r="AF1142" i="185" s="1"/>
  <c r="J1142" i="185"/>
  <c r="BB1141" i="185"/>
  <c r="AV1141" i="185"/>
  <c r="AW1141" i="185" s="1"/>
  <c r="BC1141" i="185" s="1"/>
  <c r="AC1141" i="185"/>
  <c r="AE1141" i="185" s="1"/>
  <c r="AM1141" i="185" s="1"/>
  <c r="S1141" i="185"/>
  <c r="R1141" i="185"/>
  <c r="K1141" i="185"/>
  <c r="T1141" i="185" s="1"/>
  <c r="AF1141" i="185" s="1"/>
  <c r="J1141" i="185"/>
  <c r="BB1140" i="185"/>
  <c r="AV1140" i="185"/>
  <c r="AW1140" i="185" s="1"/>
  <c r="BC1140" i="185" s="1"/>
  <c r="AC1140" i="185"/>
  <c r="AE1140" i="185" s="1"/>
  <c r="AM1140" i="185" s="1"/>
  <c r="S1140" i="185"/>
  <c r="R1140" i="185"/>
  <c r="K1140" i="185"/>
  <c r="J1140" i="185"/>
  <c r="BB1139" i="185"/>
  <c r="AV1139" i="185"/>
  <c r="AW1139" i="185" s="1"/>
  <c r="AC1139" i="185"/>
  <c r="AE1139" i="185" s="1"/>
  <c r="AM1139" i="185" s="1"/>
  <c r="S1139" i="185"/>
  <c r="R1139" i="185"/>
  <c r="K1139" i="185"/>
  <c r="J1139" i="185"/>
  <c r="BB1138" i="185"/>
  <c r="AV1138" i="185"/>
  <c r="AW1138" i="185" s="1"/>
  <c r="BC1138" i="185" s="1"/>
  <c r="AC1138" i="185"/>
  <c r="AE1138" i="185" s="1"/>
  <c r="AM1138" i="185" s="1"/>
  <c r="S1138" i="185"/>
  <c r="R1138" i="185"/>
  <c r="K1138" i="185"/>
  <c r="T1138" i="185" s="1"/>
  <c r="AF1138" i="185" s="1"/>
  <c r="J1138" i="185"/>
  <c r="BB1137" i="185"/>
  <c r="AV1137" i="185"/>
  <c r="AW1137" i="185" s="1"/>
  <c r="AC1137" i="185"/>
  <c r="AE1137" i="185" s="1"/>
  <c r="AM1137" i="185" s="1"/>
  <c r="S1137" i="185"/>
  <c r="R1137" i="185"/>
  <c r="K1137" i="185"/>
  <c r="J1137" i="185"/>
  <c r="BB1136" i="185"/>
  <c r="AV1136" i="185"/>
  <c r="AW1136" i="185" s="1"/>
  <c r="AC1136" i="185"/>
  <c r="AE1136" i="185" s="1"/>
  <c r="AM1136" i="185" s="1"/>
  <c r="S1136" i="185"/>
  <c r="R1136" i="185"/>
  <c r="K1136" i="185"/>
  <c r="J1136" i="185"/>
  <c r="BB1135" i="185"/>
  <c r="AV1135" i="185"/>
  <c r="AW1135" i="185" s="1"/>
  <c r="BC1135" i="185" s="1"/>
  <c r="AC1135" i="185"/>
  <c r="AE1135" i="185" s="1"/>
  <c r="AM1135" i="185" s="1"/>
  <c r="S1135" i="185"/>
  <c r="R1135" i="185"/>
  <c r="K1135" i="185"/>
  <c r="T1135" i="185" s="1"/>
  <c r="AF1135" i="185" s="1"/>
  <c r="J1135" i="185"/>
  <c r="BB1134" i="185"/>
  <c r="AV1134" i="185"/>
  <c r="AW1134" i="185" s="1"/>
  <c r="AC1134" i="185"/>
  <c r="AE1134" i="185" s="1"/>
  <c r="AM1134" i="185" s="1"/>
  <c r="S1134" i="185"/>
  <c r="R1134" i="185"/>
  <c r="K1134" i="185"/>
  <c r="J1134" i="185"/>
  <c r="BB1133" i="185"/>
  <c r="AV1133" i="185"/>
  <c r="AW1133" i="185" s="1"/>
  <c r="AC1133" i="185"/>
  <c r="AE1133" i="185" s="1"/>
  <c r="AM1133" i="185" s="1"/>
  <c r="S1133" i="185"/>
  <c r="R1133" i="185"/>
  <c r="K1133" i="185"/>
  <c r="T1133" i="185" s="1"/>
  <c r="AF1133" i="185" s="1"/>
  <c r="J1133" i="185"/>
  <c r="BB1132" i="185"/>
  <c r="AV1132" i="185"/>
  <c r="AW1132" i="185" s="1"/>
  <c r="BC1132" i="185" s="1"/>
  <c r="AC1132" i="185"/>
  <c r="AE1132" i="185" s="1"/>
  <c r="AM1132" i="185" s="1"/>
  <c r="S1132" i="185"/>
  <c r="R1132" i="185"/>
  <c r="K1132" i="185"/>
  <c r="T1132" i="185" s="1"/>
  <c r="AF1132" i="185" s="1"/>
  <c r="J1132" i="185"/>
  <c r="BB1131" i="185"/>
  <c r="AV1131" i="185"/>
  <c r="AW1131" i="185" s="1"/>
  <c r="AC1131" i="185"/>
  <c r="AE1131" i="185" s="1"/>
  <c r="AM1131" i="185" s="1"/>
  <c r="S1131" i="185"/>
  <c r="R1131" i="185"/>
  <c r="K1131" i="185"/>
  <c r="J1131" i="185"/>
  <c r="BB1130" i="185"/>
  <c r="AV1130" i="185"/>
  <c r="AW1130" i="185" s="1"/>
  <c r="AC1130" i="185"/>
  <c r="AE1130" i="185" s="1"/>
  <c r="AM1130" i="185" s="1"/>
  <c r="S1130" i="185"/>
  <c r="R1130" i="185"/>
  <c r="K1130" i="185"/>
  <c r="T1130" i="185" s="1"/>
  <c r="AF1130" i="185" s="1"/>
  <c r="J1130" i="185"/>
  <c r="BB1129" i="185"/>
  <c r="AV1129" i="185"/>
  <c r="AW1129" i="185" s="1"/>
  <c r="BC1129" i="185" s="1"/>
  <c r="AC1129" i="185"/>
  <c r="AE1129" i="185" s="1"/>
  <c r="AM1129" i="185" s="1"/>
  <c r="S1129" i="185"/>
  <c r="R1129" i="185"/>
  <c r="K1129" i="185"/>
  <c r="T1129" i="185" s="1"/>
  <c r="AF1129" i="185" s="1"/>
  <c r="J1129" i="185"/>
  <c r="BB1128" i="185"/>
  <c r="AV1128" i="185"/>
  <c r="AW1128" i="185" s="1"/>
  <c r="BC1128" i="185" s="1"/>
  <c r="AC1128" i="185"/>
  <c r="AE1128" i="185" s="1"/>
  <c r="AM1128" i="185" s="1"/>
  <c r="S1128" i="185"/>
  <c r="R1128" i="185"/>
  <c r="K1128" i="185"/>
  <c r="J1128" i="185"/>
  <c r="BB1127" i="185"/>
  <c r="AV1127" i="185"/>
  <c r="AW1127" i="185" s="1"/>
  <c r="AC1127" i="185"/>
  <c r="AE1127" i="185" s="1"/>
  <c r="AM1127" i="185" s="1"/>
  <c r="S1127" i="185"/>
  <c r="R1127" i="185"/>
  <c r="K1127" i="185"/>
  <c r="J1127" i="185"/>
  <c r="BB1126" i="185"/>
  <c r="AV1126" i="185"/>
  <c r="AW1126" i="185" s="1"/>
  <c r="BC1126" i="185" s="1"/>
  <c r="AC1126" i="185"/>
  <c r="AE1126" i="185" s="1"/>
  <c r="AM1126" i="185" s="1"/>
  <c r="S1126" i="185"/>
  <c r="R1126" i="185"/>
  <c r="K1126" i="185"/>
  <c r="T1126" i="185" s="1"/>
  <c r="AF1126" i="185" s="1"/>
  <c r="J1126" i="185"/>
  <c r="BB1125" i="185"/>
  <c r="AV1125" i="185"/>
  <c r="AW1125" i="185" s="1"/>
  <c r="AC1125" i="185"/>
  <c r="AE1125" i="185" s="1"/>
  <c r="AM1125" i="185" s="1"/>
  <c r="S1125" i="185"/>
  <c r="R1125" i="185"/>
  <c r="K1125" i="185"/>
  <c r="J1125" i="185"/>
  <c r="BB1124" i="185"/>
  <c r="AV1124" i="185"/>
  <c r="AW1124" i="185" s="1"/>
  <c r="AC1124" i="185"/>
  <c r="AE1124" i="185" s="1"/>
  <c r="AM1124" i="185" s="1"/>
  <c r="S1124" i="185"/>
  <c r="R1124" i="185"/>
  <c r="K1124" i="185"/>
  <c r="J1124" i="185"/>
  <c r="BB1123" i="185"/>
  <c r="AV1123" i="185"/>
  <c r="AW1123" i="185" s="1"/>
  <c r="BC1123" i="185" s="1"/>
  <c r="AC1123" i="185"/>
  <c r="AE1123" i="185" s="1"/>
  <c r="AM1123" i="185" s="1"/>
  <c r="S1123" i="185"/>
  <c r="R1123" i="185"/>
  <c r="K1123" i="185"/>
  <c r="T1123" i="185" s="1"/>
  <c r="AF1123" i="185" s="1"/>
  <c r="J1123" i="185"/>
  <c r="BB1122" i="185"/>
  <c r="AV1122" i="185"/>
  <c r="AW1122" i="185" s="1"/>
  <c r="AC1122" i="185"/>
  <c r="AE1122" i="185" s="1"/>
  <c r="AM1122" i="185" s="1"/>
  <c r="S1122" i="185"/>
  <c r="R1122" i="185"/>
  <c r="K1122" i="185"/>
  <c r="J1122" i="185"/>
  <c r="BB1121" i="185"/>
  <c r="AV1121" i="185"/>
  <c r="AW1121" i="185" s="1"/>
  <c r="AC1121" i="185"/>
  <c r="AE1121" i="185" s="1"/>
  <c r="AM1121" i="185" s="1"/>
  <c r="S1121" i="185"/>
  <c r="R1121" i="185"/>
  <c r="K1121" i="185"/>
  <c r="T1121" i="185" s="1"/>
  <c r="AF1121" i="185" s="1"/>
  <c r="J1121" i="185"/>
  <c r="BB1120" i="185"/>
  <c r="AV1120" i="185"/>
  <c r="AW1120" i="185" s="1"/>
  <c r="BC1120" i="185" s="1"/>
  <c r="AC1120" i="185"/>
  <c r="AE1120" i="185" s="1"/>
  <c r="AM1120" i="185" s="1"/>
  <c r="S1120" i="185"/>
  <c r="R1120" i="185"/>
  <c r="K1120" i="185"/>
  <c r="T1120" i="185" s="1"/>
  <c r="AF1120" i="185" s="1"/>
  <c r="J1120" i="185"/>
  <c r="BB1119" i="185"/>
  <c r="AV1119" i="185"/>
  <c r="AW1119" i="185" s="1"/>
  <c r="AC1119" i="185"/>
  <c r="AE1119" i="185" s="1"/>
  <c r="AM1119" i="185" s="1"/>
  <c r="S1119" i="185"/>
  <c r="R1119" i="185"/>
  <c r="K1119" i="185"/>
  <c r="J1119" i="185"/>
  <c r="BB1118" i="185"/>
  <c r="AV1118" i="185"/>
  <c r="AW1118" i="185" s="1"/>
  <c r="AC1118" i="185"/>
  <c r="AE1118" i="185" s="1"/>
  <c r="AM1118" i="185" s="1"/>
  <c r="S1118" i="185"/>
  <c r="R1118" i="185"/>
  <c r="K1118" i="185"/>
  <c r="T1118" i="185" s="1"/>
  <c r="AF1118" i="185" s="1"/>
  <c r="J1118" i="185"/>
  <c r="BB1117" i="185"/>
  <c r="AV1117" i="185"/>
  <c r="AW1117" i="185" s="1"/>
  <c r="BC1117" i="185" s="1"/>
  <c r="AC1117" i="185"/>
  <c r="AE1117" i="185" s="1"/>
  <c r="AM1117" i="185" s="1"/>
  <c r="S1117" i="185"/>
  <c r="R1117" i="185"/>
  <c r="K1117" i="185"/>
  <c r="T1117" i="185" s="1"/>
  <c r="AF1117" i="185" s="1"/>
  <c r="J1117" i="185"/>
  <c r="BB1116" i="185"/>
  <c r="AV1116" i="185"/>
  <c r="AW1116" i="185" s="1"/>
  <c r="BC1116" i="185" s="1"/>
  <c r="AC1116" i="185"/>
  <c r="AE1116" i="185" s="1"/>
  <c r="AM1116" i="185" s="1"/>
  <c r="S1116" i="185"/>
  <c r="R1116" i="185"/>
  <c r="K1116" i="185"/>
  <c r="J1116" i="185"/>
  <c r="BB1115" i="185"/>
  <c r="AV1115" i="185"/>
  <c r="AW1115" i="185" s="1"/>
  <c r="AC1115" i="185"/>
  <c r="AE1115" i="185" s="1"/>
  <c r="AM1115" i="185" s="1"/>
  <c r="S1115" i="185"/>
  <c r="R1115" i="185"/>
  <c r="K1115" i="185"/>
  <c r="J1115" i="185"/>
  <c r="BB1114" i="185"/>
  <c r="AV1114" i="185"/>
  <c r="AW1114" i="185" s="1"/>
  <c r="BC1114" i="185" s="1"/>
  <c r="AC1114" i="185"/>
  <c r="AE1114" i="185" s="1"/>
  <c r="AM1114" i="185" s="1"/>
  <c r="S1114" i="185"/>
  <c r="R1114" i="185"/>
  <c r="K1114" i="185"/>
  <c r="T1114" i="185" s="1"/>
  <c r="AF1114" i="185" s="1"/>
  <c r="J1114" i="185"/>
  <c r="BB1113" i="185"/>
  <c r="AV1113" i="185"/>
  <c r="AW1113" i="185" s="1"/>
  <c r="BC1113" i="185" s="1"/>
  <c r="AC1113" i="185"/>
  <c r="AE1113" i="185" s="1"/>
  <c r="AM1113" i="185" s="1"/>
  <c r="S1113" i="185"/>
  <c r="R1113" i="185"/>
  <c r="K1113" i="185"/>
  <c r="J1113" i="185"/>
  <c r="BB1112" i="185"/>
  <c r="AV1112" i="185"/>
  <c r="AW1112" i="185" s="1"/>
  <c r="AC1112" i="185"/>
  <c r="AE1112" i="185" s="1"/>
  <c r="AM1112" i="185" s="1"/>
  <c r="S1112" i="185"/>
  <c r="R1112" i="185"/>
  <c r="K1112" i="185"/>
  <c r="J1112" i="185"/>
  <c r="BB1111" i="185"/>
  <c r="AV1111" i="185"/>
  <c r="AW1111" i="185" s="1"/>
  <c r="BC1111" i="185" s="1"/>
  <c r="AC1111" i="185"/>
  <c r="AE1111" i="185" s="1"/>
  <c r="AM1111" i="185" s="1"/>
  <c r="S1111" i="185"/>
  <c r="R1111" i="185"/>
  <c r="K1111" i="185"/>
  <c r="T1111" i="185" s="1"/>
  <c r="AF1111" i="185" s="1"/>
  <c r="J1111" i="185"/>
  <c r="BB1110" i="185"/>
  <c r="AV1110" i="185"/>
  <c r="AW1110" i="185" s="1"/>
  <c r="AC1110" i="185"/>
  <c r="AE1110" i="185" s="1"/>
  <c r="AM1110" i="185" s="1"/>
  <c r="S1110" i="185"/>
  <c r="R1110" i="185"/>
  <c r="K1110" i="185"/>
  <c r="J1110" i="185"/>
  <c r="BB1109" i="185"/>
  <c r="AV1109" i="185"/>
  <c r="AW1109" i="185" s="1"/>
  <c r="AC1109" i="185"/>
  <c r="AE1109" i="185" s="1"/>
  <c r="AM1109" i="185" s="1"/>
  <c r="S1109" i="185"/>
  <c r="R1109" i="185"/>
  <c r="K1109" i="185"/>
  <c r="T1109" i="185" s="1"/>
  <c r="AF1109" i="185" s="1"/>
  <c r="J1109" i="185"/>
  <c r="BB1108" i="185"/>
  <c r="AV1108" i="185"/>
  <c r="AW1108" i="185" s="1"/>
  <c r="BC1108" i="185" s="1"/>
  <c r="AC1108" i="185"/>
  <c r="AE1108" i="185" s="1"/>
  <c r="AM1108" i="185" s="1"/>
  <c r="S1108" i="185"/>
  <c r="R1108" i="185"/>
  <c r="K1108" i="185"/>
  <c r="T1108" i="185" s="1"/>
  <c r="AF1108" i="185" s="1"/>
  <c r="J1108" i="185"/>
  <c r="BB1107" i="185"/>
  <c r="AV1107" i="185"/>
  <c r="AW1107" i="185" s="1"/>
  <c r="AC1107" i="185"/>
  <c r="AE1107" i="185" s="1"/>
  <c r="AM1107" i="185" s="1"/>
  <c r="S1107" i="185"/>
  <c r="R1107" i="185"/>
  <c r="K1107" i="185"/>
  <c r="J1107" i="185"/>
  <c r="BB1106" i="185"/>
  <c r="AV1106" i="185"/>
  <c r="AW1106" i="185" s="1"/>
  <c r="AC1106" i="185"/>
  <c r="AE1106" i="185" s="1"/>
  <c r="AM1106" i="185" s="1"/>
  <c r="S1106" i="185"/>
  <c r="R1106" i="185"/>
  <c r="K1106" i="185"/>
  <c r="T1106" i="185" s="1"/>
  <c r="AF1106" i="185" s="1"/>
  <c r="J1106" i="185"/>
  <c r="BB1105" i="185"/>
  <c r="AV1105" i="185"/>
  <c r="AW1105" i="185" s="1"/>
  <c r="BC1105" i="185" s="1"/>
  <c r="AC1105" i="185"/>
  <c r="AE1105" i="185" s="1"/>
  <c r="AM1105" i="185" s="1"/>
  <c r="S1105" i="185"/>
  <c r="R1105" i="185"/>
  <c r="K1105" i="185"/>
  <c r="T1105" i="185" s="1"/>
  <c r="AF1105" i="185" s="1"/>
  <c r="J1105" i="185"/>
  <c r="BB1104" i="185"/>
  <c r="AV1104" i="185"/>
  <c r="AW1104" i="185" s="1"/>
  <c r="BC1104" i="185" s="1"/>
  <c r="AC1104" i="185"/>
  <c r="AE1104" i="185" s="1"/>
  <c r="AM1104" i="185" s="1"/>
  <c r="S1104" i="185"/>
  <c r="R1104" i="185"/>
  <c r="K1104" i="185"/>
  <c r="J1104" i="185"/>
  <c r="BB1103" i="185"/>
  <c r="AV1103" i="185"/>
  <c r="AW1103" i="185" s="1"/>
  <c r="AC1103" i="185"/>
  <c r="AE1103" i="185" s="1"/>
  <c r="AM1103" i="185" s="1"/>
  <c r="S1103" i="185"/>
  <c r="R1103" i="185"/>
  <c r="K1103" i="185"/>
  <c r="J1103" i="185"/>
  <c r="BB1102" i="185"/>
  <c r="AV1102" i="185"/>
  <c r="AW1102" i="185" s="1"/>
  <c r="BC1102" i="185" s="1"/>
  <c r="AC1102" i="185"/>
  <c r="AE1102" i="185" s="1"/>
  <c r="AM1102" i="185" s="1"/>
  <c r="S1102" i="185"/>
  <c r="R1102" i="185"/>
  <c r="K1102" i="185"/>
  <c r="T1102" i="185" s="1"/>
  <c r="AF1102" i="185" s="1"/>
  <c r="J1102" i="185"/>
  <c r="BB1101" i="185"/>
  <c r="AV1101" i="185"/>
  <c r="AW1101" i="185" s="1"/>
  <c r="BC1101" i="185" s="1"/>
  <c r="AC1101" i="185"/>
  <c r="AE1101" i="185" s="1"/>
  <c r="AM1101" i="185" s="1"/>
  <c r="S1101" i="185"/>
  <c r="R1101" i="185"/>
  <c r="K1101" i="185"/>
  <c r="T1101" i="185" s="1"/>
  <c r="AF1101" i="185" s="1"/>
  <c r="J1101" i="185"/>
  <c r="BB1100" i="185"/>
  <c r="AV1100" i="185"/>
  <c r="AW1100" i="185" s="1"/>
  <c r="AC1100" i="185"/>
  <c r="AE1100" i="185" s="1"/>
  <c r="AM1100" i="185" s="1"/>
  <c r="S1100" i="185"/>
  <c r="R1100" i="185"/>
  <c r="K1100" i="185"/>
  <c r="J1100" i="185"/>
  <c r="BB1099" i="185"/>
  <c r="AV1099" i="185"/>
  <c r="AW1099" i="185" s="1"/>
  <c r="BC1099" i="185" s="1"/>
  <c r="AC1099" i="185"/>
  <c r="AE1099" i="185" s="1"/>
  <c r="AM1099" i="185" s="1"/>
  <c r="S1099" i="185"/>
  <c r="R1099" i="185"/>
  <c r="K1099" i="185"/>
  <c r="T1099" i="185" s="1"/>
  <c r="AF1099" i="185" s="1"/>
  <c r="J1099" i="185"/>
  <c r="BB1098" i="185"/>
  <c r="AV1098" i="185"/>
  <c r="AW1098" i="185" s="1"/>
  <c r="AC1098" i="185"/>
  <c r="AE1098" i="185" s="1"/>
  <c r="AM1098" i="185" s="1"/>
  <c r="S1098" i="185"/>
  <c r="R1098" i="185"/>
  <c r="K1098" i="185"/>
  <c r="J1098" i="185"/>
  <c r="BB1097" i="185"/>
  <c r="AV1097" i="185"/>
  <c r="AW1097" i="185" s="1"/>
  <c r="AC1097" i="185"/>
  <c r="AE1097" i="185" s="1"/>
  <c r="AM1097" i="185" s="1"/>
  <c r="S1097" i="185"/>
  <c r="R1097" i="185"/>
  <c r="K1097" i="185"/>
  <c r="T1097" i="185" s="1"/>
  <c r="AF1097" i="185" s="1"/>
  <c r="J1097" i="185"/>
  <c r="BB1096" i="185"/>
  <c r="AV1096" i="185"/>
  <c r="AW1096" i="185" s="1"/>
  <c r="BC1096" i="185" s="1"/>
  <c r="AC1096" i="185"/>
  <c r="AE1096" i="185" s="1"/>
  <c r="AM1096" i="185" s="1"/>
  <c r="S1096" i="185"/>
  <c r="R1096" i="185"/>
  <c r="K1096" i="185"/>
  <c r="T1096" i="185" s="1"/>
  <c r="AF1096" i="185" s="1"/>
  <c r="J1096" i="185"/>
  <c r="BB1095" i="185"/>
  <c r="AV1095" i="185"/>
  <c r="AW1095" i="185" s="1"/>
  <c r="AC1095" i="185"/>
  <c r="AE1095" i="185" s="1"/>
  <c r="AM1095" i="185" s="1"/>
  <c r="S1095" i="185"/>
  <c r="R1095" i="185"/>
  <c r="K1095" i="185"/>
  <c r="J1095" i="185"/>
  <c r="BB1094" i="185"/>
  <c r="AV1094" i="185"/>
  <c r="AW1094" i="185" s="1"/>
  <c r="AC1094" i="185"/>
  <c r="AE1094" i="185" s="1"/>
  <c r="AM1094" i="185" s="1"/>
  <c r="S1094" i="185"/>
  <c r="R1094" i="185"/>
  <c r="K1094" i="185"/>
  <c r="T1094" i="185" s="1"/>
  <c r="AF1094" i="185" s="1"/>
  <c r="J1094" i="185"/>
  <c r="BB1093" i="185"/>
  <c r="AV1093" i="185"/>
  <c r="AW1093" i="185" s="1"/>
  <c r="BC1093" i="185" s="1"/>
  <c r="AC1093" i="185"/>
  <c r="AE1093" i="185" s="1"/>
  <c r="AM1093" i="185" s="1"/>
  <c r="S1093" i="185"/>
  <c r="R1093" i="185"/>
  <c r="K1093" i="185"/>
  <c r="T1093" i="185" s="1"/>
  <c r="AF1093" i="185" s="1"/>
  <c r="J1093" i="185"/>
  <c r="BB1092" i="185"/>
  <c r="AV1092" i="185"/>
  <c r="AW1092" i="185" s="1"/>
  <c r="BC1092" i="185" s="1"/>
  <c r="AC1092" i="185"/>
  <c r="AE1092" i="185" s="1"/>
  <c r="AM1092" i="185" s="1"/>
  <c r="S1092" i="185"/>
  <c r="R1092" i="185"/>
  <c r="K1092" i="185"/>
  <c r="J1092" i="185"/>
  <c r="BB1091" i="185"/>
  <c r="AV1091" i="185"/>
  <c r="AW1091" i="185" s="1"/>
  <c r="AC1091" i="185"/>
  <c r="AE1091" i="185" s="1"/>
  <c r="AM1091" i="185" s="1"/>
  <c r="S1091" i="185"/>
  <c r="R1091" i="185"/>
  <c r="K1091" i="185"/>
  <c r="J1091" i="185"/>
  <c r="BB1090" i="185"/>
  <c r="AV1090" i="185"/>
  <c r="AW1090" i="185" s="1"/>
  <c r="BC1090" i="185" s="1"/>
  <c r="AC1090" i="185"/>
  <c r="S1090" i="185"/>
  <c r="R1090" i="185"/>
  <c r="K1090" i="185"/>
  <c r="T1090" i="185" s="1"/>
  <c r="AF1090" i="185" s="1"/>
  <c r="J1090" i="185"/>
  <c r="BB1089" i="185"/>
  <c r="AV1089" i="185"/>
  <c r="AW1089" i="185" s="1"/>
  <c r="BC1089" i="185" s="1"/>
  <c r="AC1089" i="185"/>
  <c r="S1089" i="185"/>
  <c r="R1089" i="185"/>
  <c r="K1089" i="185"/>
  <c r="T1089" i="185" s="1"/>
  <c r="AF1089" i="185" s="1"/>
  <c r="J1089" i="185"/>
  <c r="BB1088" i="185"/>
  <c r="AV1088" i="185"/>
  <c r="AW1088" i="185" s="1"/>
  <c r="AC1088" i="185"/>
  <c r="S1088" i="185"/>
  <c r="R1088" i="185"/>
  <c r="K1088" i="185"/>
  <c r="J1088" i="185"/>
  <c r="BB1087" i="185"/>
  <c r="AV1087" i="185"/>
  <c r="AW1087" i="185" s="1"/>
  <c r="BC1087" i="185" s="1"/>
  <c r="AC1087" i="185"/>
  <c r="S1087" i="185"/>
  <c r="R1087" i="185"/>
  <c r="K1087" i="185"/>
  <c r="T1087" i="185" s="1"/>
  <c r="AF1087" i="185" s="1"/>
  <c r="J1087" i="185"/>
  <c r="BB1086" i="185"/>
  <c r="AV1086" i="185"/>
  <c r="AW1086" i="185" s="1"/>
  <c r="AC1086" i="185"/>
  <c r="S1086" i="185"/>
  <c r="R1086" i="185"/>
  <c r="K1086" i="185"/>
  <c r="J1086" i="185"/>
  <c r="BB1085" i="185"/>
  <c r="AV1085" i="185"/>
  <c r="AW1085" i="185" s="1"/>
  <c r="AC1085" i="185"/>
  <c r="S1085" i="185"/>
  <c r="R1085" i="185"/>
  <c r="K1085" i="185"/>
  <c r="T1085" i="185" s="1"/>
  <c r="AF1085" i="185" s="1"/>
  <c r="J1085" i="185"/>
  <c r="BB1084" i="185"/>
  <c r="AV1084" i="185"/>
  <c r="AW1084" i="185" s="1"/>
  <c r="BC1084" i="185" s="1"/>
  <c r="AC1084" i="185"/>
  <c r="S1084" i="185"/>
  <c r="R1084" i="185"/>
  <c r="K1084" i="185"/>
  <c r="T1084" i="185" s="1"/>
  <c r="AF1084" i="185" s="1"/>
  <c r="J1084" i="185"/>
  <c r="BB1083" i="185"/>
  <c r="AV1083" i="185"/>
  <c r="AW1083" i="185" s="1"/>
  <c r="AC1083" i="185"/>
  <c r="S1083" i="185"/>
  <c r="R1083" i="185"/>
  <c r="K1083" i="185"/>
  <c r="J1083" i="185"/>
  <c r="BB1082" i="185"/>
  <c r="AV1082" i="185"/>
  <c r="AW1082" i="185" s="1"/>
  <c r="AC1082" i="185"/>
  <c r="S1082" i="185"/>
  <c r="R1082" i="185"/>
  <c r="K1082" i="185"/>
  <c r="T1082" i="185" s="1"/>
  <c r="AF1082" i="185" s="1"/>
  <c r="J1082" i="185"/>
  <c r="BB1081" i="185"/>
  <c r="AV1081" i="185"/>
  <c r="AW1081" i="185" s="1"/>
  <c r="BC1081" i="185" s="1"/>
  <c r="AC1081" i="185"/>
  <c r="S1081" i="185"/>
  <c r="R1081" i="185"/>
  <c r="K1081" i="185"/>
  <c r="T1081" i="185" s="1"/>
  <c r="AF1081" i="185" s="1"/>
  <c r="J1081" i="185"/>
  <c r="BB1080" i="185"/>
  <c r="AV1080" i="185"/>
  <c r="AW1080" i="185" s="1"/>
  <c r="BC1080" i="185" s="1"/>
  <c r="AC1080" i="185"/>
  <c r="S1080" i="185"/>
  <c r="R1080" i="185"/>
  <c r="K1080" i="185"/>
  <c r="J1080" i="185"/>
  <c r="BB1079" i="185"/>
  <c r="AV1079" i="185"/>
  <c r="AW1079" i="185" s="1"/>
  <c r="AC1079" i="185"/>
  <c r="S1079" i="185"/>
  <c r="R1079" i="185"/>
  <c r="K1079" i="185"/>
  <c r="J1079" i="185"/>
  <c r="BB1078" i="185"/>
  <c r="AV1078" i="185"/>
  <c r="AW1078" i="185" s="1"/>
  <c r="BC1078" i="185" s="1"/>
  <c r="AC1078" i="185"/>
  <c r="S1078" i="185"/>
  <c r="R1078" i="185"/>
  <c r="K1078" i="185"/>
  <c r="T1078" i="185" s="1"/>
  <c r="AF1078" i="185" s="1"/>
  <c r="J1078" i="185"/>
  <c r="BB1077" i="185"/>
  <c r="AV1077" i="185"/>
  <c r="AW1077" i="185" s="1"/>
  <c r="BC1077" i="185" s="1"/>
  <c r="AC1077" i="185"/>
  <c r="AE1077" i="185" s="1"/>
  <c r="AM1077" i="185" s="1"/>
  <c r="S1077" i="185"/>
  <c r="R1077" i="185"/>
  <c r="K1077" i="185"/>
  <c r="T1077" i="185" s="1"/>
  <c r="AF1077" i="185" s="1"/>
  <c r="J1077" i="185"/>
  <c r="BB1076" i="185"/>
  <c r="AV1076" i="185"/>
  <c r="AW1076" i="185" s="1"/>
  <c r="AC1076" i="185"/>
  <c r="AE1076" i="185" s="1"/>
  <c r="AM1076" i="185" s="1"/>
  <c r="S1076" i="185"/>
  <c r="R1076" i="185"/>
  <c r="K1076" i="185"/>
  <c r="J1076" i="185"/>
  <c r="BB1075" i="185"/>
  <c r="AV1075" i="185"/>
  <c r="AW1075" i="185" s="1"/>
  <c r="BC1075" i="185" s="1"/>
  <c r="AC1075" i="185"/>
  <c r="AE1075" i="185" s="1"/>
  <c r="AM1075" i="185" s="1"/>
  <c r="S1075" i="185"/>
  <c r="R1075" i="185"/>
  <c r="K1075" i="185"/>
  <c r="T1075" i="185" s="1"/>
  <c r="AF1075" i="185" s="1"/>
  <c r="J1075" i="185"/>
  <c r="BB1074" i="185"/>
  <c r="AV1074" i="185"/>
  <c r="AW1074" i="185" s="1"/>
  <c r="AC1074" i="185"/>
  <c r="AE1074" i="185" s="1"/>
  <c r="AM1074" i="185" s="1"/>
  <c r="S1074" i="185"/>
  <c r="R1074" i="185"/>
  <c r="K1074" i="185"/>
  <c r="T1074" i="185" s="1"/>
  <c r="AF1074" i="185" s="1"/>
  <c r="J1074" i="185"/>
  <c r="BB1073" i="185"/>
  <c r="AV1073" i="185"/>
  <c r="AW1073" i="185" s="1"/>
  <c r="AC1073" i="185"/>
  <c r="AE1073" i="185" s="1"/>
  <c r="AM1073" i="185" s="1"/>
  <c r="S1073" i="185"/>
  <c r="R1073" i="185"/>
  <c r="K1073" i="185"/>
  <c r="T1073" i="185" s="1"/>
  <c r="AF1073" i="185" s="1"/>
  <c r="J1073" i="185"/>
  <c r="BB1072" i="185"/>
  <c r="AV1072" i="185"/>
  <c r="AW1072" i="185" s="1"/>
  <c r="BC1072" i="185" s="1"/>
  <c r="AC1072" i="185"/>
  <c r="AE1072" i="185" s="1"/>
  <c r="AM1072" i="185" s="1"/>
  <c r="S1072" i="185"/>
  <c r="R1072" i="185"/>
  <c r="K1072" i="185"/>
  <c r="T1072" i="185" s="1"/>
  <c r="AF1072" i="185" s="1"/>
  <c r="J1072" i="185"/>
  <c r="BB1071" i="185"/>
  <c r="AV1071" i="185"/>
  <c r="AW1071" i="185" s="1"/>
  <c r="AC1071" i="185"/>
  <c r="AE1071" i="185" s="1"/>
  <c r="AM1071" i="185" s="1"/>
  <c r="S1071" i="185"/>
  <c r="R1071" i="185"/>
  <c r="K1071" i="185"/>
  <c r="J1071" i="185"/>
  <c r="BB1070" i="185"/>
  <c r="AV1070" i="185"/>
  <c r="AW1070" i="185" s="1"/>
  <c r="AC1070" i="185"/>
  <c r="AE1070" i="185" s="1"/>
  <c r="AM1070" i="185" s="1"/>
  <c r="S1070" i="185"/>
  <c r="R1070" i="185"/>
  <c r="K1070" i="185"/>
  <c r="T1070" i="185" s="1"/>
  <c r="AF1070" i="185" s="1"/>
  <c r="J1070" i="185"/>
  <c r="BB1069" i="185"/>
  <c r="AV1069" i="185"/>
  <c r="AW1069" i="185" s="1"/>
  <c r="BC1069" i="185" s="1"/>
  <c r="AC1069" i="185"/>
  <c r="AE1069" i="185" s="1"/>
  <c r="AM1069" i="185" s="1"/>
  <c r="S1069" i="185"/>
  <c r="R1069" i="185"/>
  <c r="K1069" i="185"/>
  <c r="T1069" i="185" s="1"/>
  <c r="AF1069" i="185" s="1"/>
  <c r="J1069" i="185"/>
  <c r="BB1068" i="185"/>
  <c r="AV1068" i="185"/>
  <c r="AW1068" i="185" s="1"/>
  <c r="BC1068" i="185" s="1"/>
  <c r="AC1068" i="185"/>
  <c r="AE1068" i="185" s="1"/>
  <c r="AM1068" i="185" s="1"/>
  <c r="S1068" i="185"/>
  <c r="R1068" i="185"/>
  <c r="K1068" i="185"/>
  <c r="J1068" i="185"/>
  <c r="BE1067" i="185"/>
  <c r="BD1067" i="185"/>
  <c r="BB1067" i="185"/>
  <c r="AV1067" i="185"/>
  <c r="AW1067" i="185" s="1"/>
  <c r="AN1067" i="185"/>
  <c r="AC1067" i="185"/>
  <c r="AE1067" i="185" s="1"/>
  <c r="AM1067" i="185" s="1"/>
  <c r="AO1067" i="185" s="1"/>
  <c r="S1067" i="185"/>
  <c r="R1067" i="185"/>
  <c r="K1067" i="185"/>
  <c r="T1067" i="185" s="1"/>
  <c r="AF1067" i="185" s="1"/>
  <c r="J1067" i="185"/>
  <c r="BE1066" i="185"/>
  <c r="BD1066" i="185"/>
  <c r="AN1066" i="185" s="1"/>
  <c r="BB1066" i="185"/>
  <c r="AV1066" i="185"/>
  <c r="AW1066" i="185" s="1"/>
  <c r="AC1066" i="185"/>
  <c r="AE1066" i="185" s="1"/>
  <c r="AM1066" i="185" s="1"/>
  <c r="S1066" i="185"/>
  <c r="R1066" i="185"/>
  <c r="K1066" i="185"/>
  <c r="T1066" i="185" s="1"/>
  <c r="AF1066" i="185" s="1"/>
  <c r="J1066" i="185"/>
  <c r="BB1065" i="185"/>
  <c r="AV1065" i="185"/>
  <c r="AW1065" i="185" s="1"/>
  <c r="AC1065" i="185"/>
  <c r="AE1065" i="185" s="1"/>
  <c r="AM1065" i="185" s="1"/>
  <c r="S1065" i="185"/>
  <c r="R1065" i="185"/>
  <c r="K1065" i="185"/>
  <c r="J1065" i="185"/>
  <c r="BB1064" i="185"/>
  <c r="AV1064" i="185"/>
  <c r="AW1064" i="185" s="1"/>
  <c r="AC1064" i="185"/>
  <c r="AE1064" i="185" s="1"/>
  <c r="AM1064" i="185" s="1"/>
  <c r="S1064" i="185"/>
  <c r="R1064" i="185"/>
  <c r="K1064" i="185"/>
  <c r="T1064" i="185" s="1"/>
  <c r="AF1064" i="185" s="1"/>
  <c r="J1064" i="185"/>
  <c r="BB1063" i="185"/>
  <c r="AV1063" i="185"/>
  <c r="AW1063" i="185" s="1"/>
  <c r="BC1063" i="185" s="1"/>
  <c r="AC1063" i="185"/>
  <c r="AE1063" i="185" s="1"/>
  <c r="AM1063" i="185" s="1"/>
  <c r="S1063" i="185"/>
  <c r="R1063" i="185"/>
  <c r="K1063" i="185"/>
  <c r="T1063" i="185" s="1"/>
  <c r="AF1063" i="185" s="1"/>
  <c r="J1063" i="185"/>
  <c r="BB1062" i="185"/>
  <c r="AV1062" i="185"/>
  <c r="AW1062" i="185" s="1"/>
  <c r="BC1062" i="185" s="1"/>
  <c r="AC1062" i="185"/>
  <c r="AE1062" i="185" s="1"/>
  <c r="AM1062" i="185" s="1"/>
  <c r="S1062" i="185"/>
  <c r="R1062" i="185"/>
  <c r="K1062" i="185"/>
  <c r="J1062" i="185"/>
  <c r="BB1061" i="185"/>
  <c r="AV1061" i="185"/>
  <c r="AW1061" i="185" s="1"/>
  <c r="AC1061" i="185"/>
  <c r="AE1061" i="185" s="1"/>
  <c r="AM1061" i="185" s="1"/>
  <c r="S1061" i="185"/>
  <c r="R1061" i="185"/>
  <c r="K1061" i="185"/>
  <c r="J1061" i="185"/>
  <c r="BB1060" i="185"/>
  <c r="AV1060" i="185"/>
  <c r="AW1060" i="185" s="1"/>
  <c r="BC1060" i="185" s="1"/>
  <c r="AC1060" i="185"/>
  <c r="AE1060" i="185" s="1"/>
  <c r="AM1060" i="185" s="1"/>
  <c r="S1060" i="185"/>
  <c r="R1060" i="185"/>
  <c r="K1060" i="185"/>
  <c r="T1060" i="185" s="1"/>
  <c r="AF1060" i="185" s="1"/>
  <c r="J1060" i="185"/>
  <c r="BB1059" i="185"/>
  <c r="AV1059" i="185"/>
  <c r="AW1059" i="185" s="1"/>
  <c r="BC1059" i="185" s="1"/>
  <c r="AC1059" i="185"/>
  <c r="AE1059" i="185" s="1"/>
  <c r="AM1059" i="185" s="1"/>
  <c r="S1059" i="185"/>
  <c r="R1059" i="185"/>
  <c r="K1059" i="185"/>
  <c r="T1059" i="185" s="1"/>
  <c r="AF1059" i="185" s="1"/>
  <c r="J1059" i="185"/>
  <c r="BB1058" i="185"/>
  <c r="AV1058" i="185"/>
  <c r="AW1058" i="185" s="1"/>
  <c r="AC1058" i="185"/>
  <c r="AE1058" i="185" s="1"/>
  <c r="AM1058" i="185" s="1"/>
  <c r="S1058" i="185"/>
  <c r="R1058" i="185"/>
  <c r="K1058" i="185"/>
  <c r="J1058" i="185"/>
  <c r="BB1057" i="185"/>
  <c r="AV1057" i="185"/>
  <c r="AW1057" i="185" s="1"/>
  <c r="BC1057" i="185" s="1"/>
  <c r="AC1057" i="185"/>
  <c r="AE1057" i="185" s="1"/>
  <c r="AM1057" i="185" s="1"/>
  <c r="S1057" i="185"/>
  <c r="R1057" i="185"/>
  <c r="K1057" i="185"/>
  <c r="T1057" i="185" s="1"/>
  <c r="AF1057" i="185" s="1"/>
  <c r="J1057" i="185"/>
  <c r="BB1056" i="185"/>
  <c r="AV1056" i="185"/>
  <c r="AW1056" i="185" s="1"/>
  <c r="BC1056" i="185" s="1"/>
  <c r="AC1056" i="185"/>
  <c r="AE1056" i="185" s="1"/>
  <c r="AM1056" i="185" s="1"/>
  <c r="S1056" i="185"/>
  <c r="R1056" i="185"/>
  <c r="K1056" i="185"/>
  <c r="T1056" i="185" s="1"/>
  <c r="AF1056" i="185" s="1"/>
  <c r="J1056" i="185"/>
  <c r="BB1055" i="185"/>
  <c r="AV1055" i="185"/>
  <c r="AW1055" i="185" s="1"/>
  <c r="AC1055" i="185"/>
  <c r="AE1055" i="185" s="1"/>
  <c r="AM1055" i="185" s="1"/>
  <c r="S1055" i="185"/>
  <c r="R1055" i="185"/>
  <c r="K1055" i="185"/>
  <c r="T1055" i="185" s="1"/>
  <c r="AF1055" i="185" s="1"/>
  <c r="J1055" i="185"/>
  <c r="BB1054" i="185"/>
  <c r="AV1054" i="185"/>
  <c r="AW1054" i="185" s="1"/>
  <c r="BC1054" i="185" s="1"/>
  <c r="AC1054" i="185"/>
  <c r="AE1054" i="185" s="1"/>
  <c r="AM1054" i="185" s="1"/>
  <c r="S1054" i="185"/>
  <c r="R1054" i="185"/>
  <c r="K1054" i="185"/>
  <c r="T1054" i="185" s="1"/>
  <c r="AF1054" i="185" s="1"/>
  <c r="J1054" i="185"/>
  <c r="BB1053" i="185"/>
  <c r="AV1053" i="185"/>
  <c r="AW1053" i="185" s="1"/>
  <c r="AC1053" i="185"/>
  <c r="AE1053" i="185" s="1"/>
  <c r="AM1053" i="185" s="1"/>
  <c r="S1053" i="185"/>
  <c r="R1053" i="185"/>
  <c r="K1053" i="185"/>
  <c r="J1053" i="185"/>
  <c r="BB1052" i="185"/>
  <c r="AV1052" i="185"/>
  <c r="AW1052" i="185" s="1"/>
  <c r="AC1052" i="185"/>
  <c r="AE1052" i="185" s="1"/>
  <c r="AM1052" i="185" s="1"/>
  <c r="S1052" i="185"/>
  <c r="R1052" i="185"/>
  <c r="K1052" i="185"/>
  <c r="J1052" i="185"/>
  <c r="BB1051" i="185"/>
  <c r="AV1051" i="185"/>
  <c r="AW1051" i="185" s="1"/>
  <c r="BC1051" i="185" s="1"/>
  <c r="AC1051" i="185"/>
  <c r="AE1051" i="185" s="1"/>
  <c r="AM1051" i="185" s="1"/>
  <c r="S1051" i="185"/>
  <c r="R1051" i="185"/>
  <c r="K1051" i="185"/>
  <c r="T1051" i="185" s="1"/>
  <c r="AF1051" i="185" s="1"/>
  <c r="J1051" i="185"/>
  <c r="BB1050" i="185"/>
  <c r="AV1050" i="185"/>
  <c r="AW1050" i="185" s="1"/>
  <c r="BC1050" i="185" s="1"/>
  <c r="AC1050" i="185"/>
  <c r="AE1050" i="185" s="1"/>
  <c r="AM1050" i="185" s="1"/>
  <c r="S1050" i="185"/>
  <c r="R1050" i="185"/>
  <c r="K1050" i="185"/>
  <c r="J1050" i="185"/>
  <c r="BB1049" i="185"/>
  <c r="AV1049" i="185"/>
  <c r="AW1049" i="185" s="1"/>
  <c r="AC1049" i="185"/>
  <c r="AE1049" i="185" s="1"/>
  <c r="AM1049" i="185" s="1"/>
  <c r="S1049" i="185"/>
  <c r="R1049" i="185"/>
  <c r="K1049" i="185"/>
  <c r="J1049" i="185"/>
  <c r="BB1048" i="185"/>
  <c r="AV1048" i="185"/>
  <c r="AW1048" i="185" s="1"/>
  <c r="BC1048" i="185" s="1"/>
  <c r="AC1048" i="185"/>
  <c r="AE1048" i="185" s="1"/>
  <c r="AM1048" i="185" s="1"/>
  <c r="S1048" i="185"/>
  <c r="R1048" i="185"/>
  <c r="K1048" i="185"/>
  <c r="T1048" i="185" s="1"/>
  <c r="AF1048" i="185" s="1"/>
  <c r="J1048" i="185"/>
  <c r="BB1047" i="185"/>
  <c r="AV1047" i="185"/>
  <c r="AW1047" i="185" s="1"/>
  <c r="BC1047" i="185" s="1"/>
  <c r="AC1047" i="185"/>
  <c r="AE1047" i="185" s="1"/>
  <c r="AM1047" i="185" s="1"/>
  <c r="S1047" i="185"/>
  <c r="R1047" i="185"/>
  <c r="K1047" i="185"/>
  <c r="T1047" i="185" s="1"/>
  <c r="AF1047" i="185" s="1"/>
  <c r="J1047" i="185"/>
  <c r="BB1046" i="185"/>
  <c r="AV1046" i="185"/>
  <c r="AW1046" i="185" s="1"/>
  <c r="AC1046" i="185"/>
  <c r="AE1046" i="185" s="1"/>
  <c r="AM1046" i="185" s="1"/>
  <c r="S1046" i="185"/>
  <c r="R1046" i="185"/>
  <c r="K1046" i="185"/>
  <c r="J1046" i="185"/>
  <c r="BB1045" i="185"/>
  <c r="AV1045" i="185"/>
  <c r="AW1045" i="185" s="1"/>
  <c r="AC1045" i="185"/>
  <c r="AE1045" i="185" s="1"/>
  <c r="AM1045" i="185" s="1"/>
  <c r="S1045" i="185"/>
  <c r="R1045" i="185"/>
  <c r="K1045" i="185"/>
  <c r="J1045" i="185"/>
  <c r="BB1044" i="185"/>
  <c r="AV1044" i="185"/>
  <c r="AW1044" i="185" s="1"/>
  <c r="BC1044" i="185" s="1"/>
  <c r="AC1044" i="185"/>
  <c r="AE1044" i="185" s="1"/>
  <c r="AM1044" i="185" s="1"/>
  <c r="S1044" i="185"/>
  <c r="R1044" i="185"/>
  <c r="K1044" i="185"/>
  <c r="T1044" i="185" s="1"/>
  <c r="AF1044" i="185" s="1"/>
  <c r="J1044" i="185"/>
  <c r="BB1043" i="185"/>
  <c r="AV1043" i="185"/>
  <c r="AW1043" i="185" s="1"/>
  <c r="AC1043" i="185"/>
  <c r="AE1043" i="185" s="1"/>
  <c r="AM1043" i="185" s="1"/>
  <c r="S1043" i="185"/>
  <c r="R1043" i="185"/>
  <c r="K1043" i="185"/>
  <c r="J1043" i="185"/>
  <c r="BB1042" i="185"/>
  <c r="AV1042" i="185"/>
  <c r="AW1042" i="185" s="1"/>
  <c r="AC1042" i="185"/>
  <c r="AE1042" i="185" s="1"/>
  <c r="AM1042" i="185" s="1"/>
  <c r="S1042" i="185"/>
  <c r="R1042" i="185"/>
  <c r="K1042" i="185"/>
  <c r="T1042" i="185" s="1"/>
  <c r="AF1042" i="185" s="1"/>
  <c r="J1042" i="185"/>
  <c r="BB1041" i="185"/>
  <c r="AV1041" i="185"/>
  <c r="AW1041" i="185" s="1"/>
  <c r="BC1041" i="185" s="1"/>
  <c r="AC1041" i="185"/>
  <c r="AE1041" i="185" s="1"/>
  <c r="AM1041" i="185" s="1"/>
  <c r="S1041" i="185"/>
  <c r="R1041" i="185"/>
  <c r="K1041" i="185"/>
  <c r="T1041" i="185" s="1"/>
  <c r="AF1041" i="185" s="1"/>
  <c r="J1041" i="185"/>
  <c r="BB1040" i="185"/>
  <c r="AV1040" i="185"/>
  <c r="AW1040" i="185" s="1"/>
  <c r="AC1040" i="185"/>
  <c r="AE1040" i="185" s="1"/>
  <c r="AM1040" i="185" s="1"/>
  <c r="S1040" i="185"/>
  <c r="R1040" i="185"/>
  <c r="K1040" i="185"/>
  <c r="J1040" i="185"/>
  <c r="BB1039" i="185"/>
  <c r="AV1039" i="185"/>
  <c r="AW1039" i="185" s="1"/>
  <c r="BC1039" i="185" s="1"/>
  <c r="AC1039" i="185"/>
  <c r="AE1039" i="185" s="1"/>
  <c r="AM1039" i="185" s="1"/>
  <c r="S1039" i="185"/>
  <c r="R1039" i="185"/>
  <c r="K1039" i="185"/>
  <c r="J1039" i="185"/>
  <c r="BB1038" i="185"/>
  <c r="AV1038" i="185"/>
  <c r="AW1038" i="185" s="1"/>
  <c r="BC1038" i="185" s="1"/>
  <c r="AC1038" i="185"/>
  <c r="AE1038" i="185" s="1"/>
  <c r="AM1038" i="185" s="1"/>
  <c r="S1038" i="185"/>
  <c r="R1038" i="185"/>
  <c r="K1038" i="185"/>
  <c r="J1038" i="185"/>
  <c r="BB1037" i="185"/>
  <c r="AV1037" i="185"/>
  <c r="AW1037" i="185" s="1"/>
  <c r="AC1037" i="185"/>
  <c r="AE1037" i="185" s="1"/>
  <c r="AM1037" i="185" s="1"/>
  <c r="S1037" i="185"/>
  <c r="R1037" i="185"/>
  <c r="K1037" i="185"/>
  <c r="J1037" i="185"/>
  <c r="BB1036" i="185"/>
  <c r="AV1036" i="185"/>
  <c r="AW1036" i="185" s="1"/>
  <c r="AC1036" i="185"/>
  <c r="AE1036" i="185" s="1"/>
  <c r="AM1036" i="185" s="1"/>
  <c r="S1036" i="185"/>
  <c r="R1036" i="185"/>
  <c r="K1036" i="185"/>
  <c r="T1036" i="185" s="1"/>
  <c r="AF1036" i="185" s="1"/>
  <c r="J1036" i="185"/>
  <c r="BB1035" i="185"/>
  <c r="AV1035" i="185"/>
  <c r="AW1035" i="185" s="1"/>
  <c r="BC1035" i="185" s="1"/>
  <c r="AC1035" i="185"/>
  <c r="AE1035" i="185" s="1"/>
  <c r="AM1035" i="185" s="1"/>
  <c r="S1035" i="185"/>
  <c r="R1035" i="185"/>
  <c r="K1035" i="185"/>
  <c r="T1035" i="185" s="1"/>
  <c r="AF1035" i="185" s="1"/>
  <c r="J1035" i="185"/>
  <c r="BB1034" i="185"/>
  <c r="AV1034" i="185"/>
  <c r="AW1034" i="185" s="1"/>
  <c r="AC1034" i="185"/>
  <c r="AE1034" i="185" s="1"/>
  <c r="AM1034" i="185" s="1"/>
  <c r="S1034" i="185"/>
  <c r="R1034" i="185"/>
  <c r="K1034" i="185"/>
  <c r="J1034" i="185"/>
  <c r="BB1033" i="185"/>
  <c r="AV1033" i="185"/>
  <c r="AW1033" i="185" s="1"/>
  <c r="AC1033" i="185"/>
  <c r="AE1033" i="185" s="1"/>
  <c r="AM1033" i="185" s="1"/>
  <c r="S1033" i="185"/>
  <c r="R1033" i="185"/>
  <c r="K1033" i="185"/>
  <c r="J1033" i="185"/>
  <c r="BB1032" i="185"/>
  <c r="AV1032" i="185"/>
  <c r="AW1032" i="185" s="1"/>
  <c r="BC1032" i="185" s="1"/>
  <c r="AC1032" i="185"/>
  <c r="AE1032" i="185" s="1"/>
  <c r="AM1032" i="185" s="1"/>
  <c r="S1032" i="185"/>
  <c r="R1032" i="185"/>
  <c r="K1032" i="185"/>
  <c r="T1032" i="185" s="1"/>
  <c r="AF1032" i="185" s="1"/>
  <c r="J1032" i="185"/>
  <c r="BB1031" i="185"/>
  <c r="AV1031" i="185"/>
  <c r="AW1031" i="185" s="1"/>
  <c r="AC1031" i="185"/>
  <c r="AE1031" i="185" s="1"/>
  <c r="AM1031" i="185" s="1"/>
  <c r="S1031" i="185"/>
  <c r="R1031" i="185"/>
  <c r="K1031" i="185"/>
  <c r="J1031" i="185"/>
  <c r="BB1030" i="185"/>
  <c r="AV1030" i="185"/>
  <c r="AW1030" i="185" s="1"/>
  <c r="AC1030" i="185"/>
  <c r="AE1030" i="185" s="1"/>
  <c r="AM1030" i="185" s="1"/>
  <c r="S1030" i="185"/>
  <c r="R1030" i="185"/>
  <c r="K1030" i="185"/>
  <c r="T1030" i="185" s="1"/>
  <c r="AF1030" i="185" s="1"/>
  <c r="J1030" i="185"/>
  <c r="BB1029" i="185"/>
  <c r="AV1029" i="185"/>
  <c r="AW1029" i="185" s="1"/>
  <c r="BC1029" i="185" s="1"/>
  <c r="AC1029" i="185"/>
  <c r="AE1029" i="185" s="1"/>
  <c r="AM1029" i="185" s="1"/>
  <c r="S1029" i="185"/>
  <c r="R1029" i="185"/>
  <c r="K1029" i="185"/>
  <c r="T1029" i="185" s="1"/>
  <c r="AF1029" i="185" s="1"/>
  <c r="J1029" i="185"/>
  <c r="BB1028" i="185"/>
  <c r="AV1028" i="185"/>
  <c r="AW1028" i="185" s="1"/>
  <c r="AC1028" i="185"/>
  <c r="AE1028" i="185" s="1"/>
  <c r="AM1028" i="185" s="1"/>
  <c r="S1028" i="185"/>
  <c r="R1028" i="185"/>
  <c r="K1028" i="185"/>
  <c r="J1028" i="185"/>
  <c r="BB1027" i="185"/>
  <c r="AV1027" i="185"/>
  <c r="AW1027" i="185" s="1"/>
  <c r="AC1027" i="185"/>
  <c r="AE1027" i="185" s="1"/>
  <c r="AM1027" i="185" s="1"/>
  <c r="S1027" i="185"/>
  <c r="R1027" i="185"/>
  <c r="K1027" i="185"/>
  <c r="J1027" i="185"/>
  <c r="BB1026" i="185"/>
  <c r="AV1026" i="185"/>
  <c r="AW1026" i="185" s="1"/>
  <c r="BC1026" i="185" s="1"/>
  <c r="AC1026" i="185"/>
  <c r="AE1026" i="185" s="1"/>
  <c r="AM1026" i="185" s="1"/>
  <c r="S1026" i="185"/>
  <c r="R1026" i="185"/>
  <c r="K1026" i="185"/>
  <c r="J1026" i="185"/>
  <c r="BB1025" i="185"/>
  <c r="AV1025" i="185"/>
  <c r="AW1025" i="185" s="1"/>
  <c r="BC1025" i="185" s="1"/>
  <c r="AC1025" i="185"/>
  <c r="AE1025" i="185" s="1"/>
  <c r="AM1025" i="185" s="1"/>
  <c r="S1025" i="185"/>
  <c r="R1025" i="185"/>
  <c r="K1025" i="185"/>
  <c r="J1025" i="185"/>
  <c r="BB1024" i="185"/>
  <c r="AV1024" i="185"/>
  <c r="AW1024" i="185" s="1"/>
  <c r="AC1024" i="185"/>
  <c r="AE1024" i="185" s="1"/>
  <c r="AM1024" i="185" s="1"/>
  <c r="S1024" i="185"/>
  <c r="R1024" i="185"/>
  <c r="K1024" i="185"/>
  <c r="T1024" i="185" s="1"/>
  <c r="AF1024" i="185" s="1"/>
  <c r="J1024" i="185"/>
  <c r="BB1023" i="185"/>
  <c r="AV1023" i="185"/>
  <c r="AW1023" i="185" s="1"/>
  <c r="BC1023" i="185" s="1"/>
  <c r="AC1023" i="185"/>
  <c r="AE1023" i="185" s="1"/>
  <c r="AM1023" i="185" s="1"/>
  <c r="S1023" i="185"/>
  <c r="R1023" i="185"/>
  <c r="K1023" i="185"/>
  <c r="T1023" i="185" s="1"/>
  <c r="AF1023" i="185" s="1"/>
  <c r="J1023" i="185"/>
  <c r="BB1022" i="185"/>
  <c r="AV1022" i="185"/>
  <c r="AW1022" i="185" s="1"/>
  <c r="AC1022" i="185"/>
  <c r="AE1022" i="185" s="1"/>
  <c r="AM1022" i="185" s="1"/>
  <c r="S1022" i="185"/>
  <c r="R1022" i="185"/>
  <c r="K1022" i="185"/>
  <c r="J1022" i="185"/>
  <c r="BB1021" i="185"/>
  <c r="AV1021" i="185"/>
  <c r="AW1021" i="185" s="1"/>
  <c r="AC1021" i="185"/>
  <c r="AE1021" i="185" s="1"/>
  <c r="AM1021" i="185" s="1"/>
  <c r="S1021" i="185"/>
  <c r="R1021" i="185"/>
  <c r="K1021" i="185"/>
  <c r="J1021" i="185"/>
  <c r="BB1020" i="185"/>
  <c r="AV1020" i="185"/>
  <c r="AW1020" i="185" s="1"/>
  <c r="BC1020" i="185" s="1"/>
  <c r="AC1020" i="185"/>
  <c r="AE1020" i="185" s="1"/>
  <c r="AM1020" i="185" s="1"/>
  <c r="S1020" i="185"/>
  <c r="R1020" i="185"/>
  <c r="K1020" i="185"/>
  <c r="T1020" i="185" s="1"/>
  <c r="AF1020" i="185" s="1"/>
  <c r="J1020" i="185"/>
  <c r="BB1019" i="185"/>
  <c r="AV1019" i="185"/>
  <c r="AW1019" i="185" s="1"/>
  <c r="AC1019" i="185"/>
  <c r="AE1019" i="185" s="1"/>
  <c r="AM1019" i="185" s="1"/>
  <c r="S1019" i="185"/>
  <c r="R1019" i="185"/>
  <c r="K1019" i="185"/>
  <c r="J1019" i="185"/>
  <c r="BB1018" i="185"/>
  <c r="AV1018" i="185"/>
  <c r="AW1018" i="185" s="1"/>
  <c r="AC1018" i="185"/>
  <c r="AE1018" i="185" s="1"/>
  <c r="AM1018" i="185" s="1"/>
  <c r="S1018" i="185"/>
  <c r="R1018" i="185"/>
  <c r="K1018" i="185"/>
  <c r="T1018" i="185" s="1"/>
  <c r="AF1018" i="185" s="1"/>
  <c r="J1018" i="185"/>
  <c r="BB1017" i="185"/>
  <c r="AV1017" i="185"/>
  <c r="AW1017" i="185" s="1"/>
  <c r="BC1017" i="185" s="1"/>
  <c r="AC1017" i="185"/>
  <c r="AE1017" i="185" s="1"/>
  <c r="AM1017" i="185" s="1"/>
  <c r="S1017" i="185"/>
  <c r="R1017" i="185"/>
  <c r="K1017" i="185"/>
  <c r="T1017" i="185" s="1"/>
  <c r="AF1017" i="185" s="1"/>
  <c r="J1017" i="185"/>
  <c r="BB1016" i="185"/>
  <c r="AV1016" i="185"/>
  <c r="AW1016" i="185" s="1"/>
  <c r="AC1016" i="185"/>
  <c r="AE1016" i="185" s="1"/>
  <c r="AM1016" i="185" s="1"/>
  <c r="S1016" i="185"/>
  <c r="R1016" i="185"/>
  <c r="K1016" i="185"/>
  <c r="J1016" i="185"/>
  <c r="BB1015" i="185"/>
  <c r="AV1015" i="185"/>
  <c r="AW1015" i="185" s="1"/>
  <c r="AC1015" i="185"/>
  <c r="AE1015" i="185" s="1"/>
  <c r="AM1015" i="185" s="1"/>
  <c r="S1015" i="185"/>
  <c r="R1015" i="185"/>
  <c r="K1015" i="185"/>
  <c r="J1015" i="185"/>
  <c r="BB1014" i="185"/>
  <c r="AV1014" i="185"/>
  <c r="AW1014" i="185" s="1"/>
  <c r="BC1014" i="185" s="1"/>
  <c r="AC1014" i="185"/>
  <c r="AE1014" i="185" s="1"/>
  <c r="AM1014" i="185" s="1"/>
  <c r="S1014" i="185"/>
  <c r="R1014" i="185"/>
  <c r="K1014" i="185"/>
  <c r="T1014" i="185" s="1"/>
  <c r="AF1014" i="185" s="1"/>
  <c r="J1014" i="185"/>
  <c r="BB1013" i="185"/>
  <c r="AV1013" i="185"/>
  <c r="AW1013" i="185" s="1"/>
  <c r="BC1013" i="185" s="1"/>
  <c r="AC1013" i="185"/>
  <c r="AE1013" i="185" s="1"/>
  <c r="AM1013" i="185" s="1"/>
  <c r="S1013" i="185"/>
  <c r="R1013" i="185"/>
  <c r="K1013" i="185"/>
  <c r="J1013" i="185"/>
  <c r="BB1012" i="185"/>
  <c r="AV1012" i="185"/>
  <c r="AW1012" i="185" s="1"/>
  <c r="AC1012" i="185"/>
  <c r="AE1012" i="185" s="1"/>
  <c r="AM1012" i="185" s="1"/>
  <c r="S1012" i="185"/>
  <c r="R1012" i="185"/>
  <c r="K1012" i="185"/>
  <c r="T1012" i="185" s="1"/>
  <c r="AF1012" i="185" s="1"/>
  <c r="J1012" i="185"/>
  <c r="BB1011" i="185"/>
  <c r="AV1011" i="185"/>
  <c r="AW1011" i="185" s="1"/>
  <c r="BC1011" i="185" s="1"/>
  <c r="AC1011" i="185"/>
  <c r="AE1011" i="185" s="1"/>
  <c r="AM1011" i="185" s="1"/>
  <c r="S1011" i="185"/>
  <c r="R1011" i="185"/>
  <c r="K1011" i="185"/>
  <c r="T1011" i="185" s="1"/>
  <c r="AF1011" i="185" s="1"/>
  <c r="J1011" i="185"/>
  <c r="BB1010" i="185"/>
  <c r="AV1010" i="185"/>
  <c r="AW1010" i="185" s="1"/>
  <c r="AC1010" i="185"/>
  <c r="AE1010" i="185" s="1"/>
  <c r="AM1010" i="185" s="1"/>
  <c r="S1010" i="185"/>
  <c r="R1010" i="185"/>
  <c r="K1010" i="185"/>
  <c r="J1010" i="185"/>
  <c r="BB1009" i="185"/>
  <c r="AV1009" i="185"/>
  <c r="AW1009" i="185" s="1"/>
  <c r="AC1009" i="185"/>
  <c r="AE1009" i="185" s="1"/>
  <c r="AM1009" i="185" s="1"/>
  <c r="S1009" i="185"/>
  <c r="R1009" i="185"/>
  <c r="K1009" i="185"/>
  <c r="J1009" i="185"/>
  <c r="BB1008" i="185"/>
  <c r="AV1008" i="185"/>
  <c r="AW1008" i="185" s="1"/>
  <c r="BC1008" i="185" s="1"/>
  <c r="AC1008" i="185"/>
  <c r="AE1008" i="185" s="1"/>
  <c r="AM1008" i="185" s="1"/>
  <c r="S1008" i="185"/>
  <c r="R1008" i="185"/>
  <c r="K1008" i="185"/>
  <c r="T1008" i="185" s="1"/>
  <c r="AF1008" i="185" s="1"/>
  <c r="J1008" i="185"/>
  <c r="BB1007" i="185"/>
  <c r="AV1007" i="185"/>
  <c r="AW1007" i="185" s="1"/>
  <c r="AC1007" i="185"/>
  <c r="AE1007" i="185" s="1"/>
  <c r="AM1007" i="185" s="1"/>
  <c r="S1007" i="185"/>
  <c r="R1007" i="185"/>
  <c r="K1007" i="185"/>
  <c r="J1007" i="185"/>
  <c r="BB1006" i="185"/>
  <c r="AV1006" i="185"/>
  <c r="AW1006" i="185" s="1"/>
  <c r="AC1006" i="185"/>
  <c r="AE1006" i="185" s="1"/>
  <c r="AM1006" i="185" s="1"/>
  <c r="S1006" i="185"/>
  <c r="R1006" i="185"/>
  <c r="K1006" i="185"/>
  <c r="T1006" i="185" s="1"/>
  <c r="AF1006" i="185" s="1"/>
  <c r="J1006" i="185"/>
  <c r="BB1005" i="185"/>
  <c r="AV1005" i="185"/>
  <c r="AW1005" i="185" s="1"/>
  <c r="BC1005" i="185" s="1"/>
  <c r="AC1005" i="185"/>
  <c r="AE1005" i="185" s="1"/>
  <c r="AM1005" i="185" s="1"/>
  <c r="S1005" i="185"/>
  <c r="R1005" i="185"/>
  <c r="K1005" i="185"/>
  <c r="T1005" i="185" s="1"/>
  <c r="AF1005" i="185" s="1"/>
  <c r="J1005" i="185"/>
  <c r="BB1004" i="185"/>
  <c r="AV1004" i="185"/>
  <c r="AW1004" i="185" s="1"/>
  <c r="AC1004" i="185"/>
  <c r="AE1004" i="185" s="1"/>
  <c r="AM1004" i="185" s="1"/>
  <c r="S1004" i="185"/>
  <c r="R1004" i="185"/>
  <c r="K1004" i="185"/>
  <c r="J1004" i="185"/>
  <c r="BB1003" i="185"/>
  <c r="AV1003" i="185"/>
  <c r="AW1003" i="185" s="1"/>
  <c r="AC1003" i="185"/>
  <c r="AE1003" i="185" s="1"/>
  <c r="AM1003" i="185" s="1"/>
  <c r="S1003" i="185"/>
  <c r="R1003" i="185"/>
  <c r="K1003" i="185"/>
  <c r="J1003" i="185"/>
  <c r="BB1002" i="185"/>
  <c r="AV1002" i="185"/>
  <c r="AW1002" i="185" s="1"/>
  <c r="BC1002" i="185" s="1"/>
  <c r="AC1002" i="185"/>
  <c r="AE1002" i="185" s="1"/>
  <c r="AM1002" i="185" s="1"/>
  <c r="S1002" i="185"/>
  <c r="R1002" i="185"/>
  <c r="K1002" i="185"/>
  <c r="T1002" i="185" s="1"/>
  <c r="AF1002" i="185" s="1"/>
  <c r="J1002" i="185"/>
  <c r="BB1001" i="185"/>
  <c r="AV1001" i="185"/>
  <c r="AW1001" i="185" s="1"/>
  <c r="BC1001" i="185" s="1"/>
  <c r="AC1001" i="185"/>
  <c r="AE1001" i="185" s="1"/>
  <c r="AM1001" i="185" s="1"/>
  <c r="S1001" i="185"/>
  <c r="R1001" i="185"/>
  <c r="K1001" i="185"/>
  <c r="J1001" i="185"/>
  <c r="BB1000" i="185"/>
  <c r="AV1000" i="185"/>
  <c r="AW1000" i="185" s="1"/>
  <c r="AC1000" i="185"/>
  <c r="AE1000" i="185" s="1"/>
  <c r="AM1000" i="185" s="1"/>
  <c r="S1000" i="185"/>
  <c r="R1000" i="185"/>
  <c r="K1000" i="185"/>
  <c r="T1000" i="185" s="1"/>
  <c r="AF1000" i="185" s="1"/>
  <c r="J1000" i="185"/>
  <c r="BB999" i="185"/>
  <c r="AV999" i="185"/>
  <c r="AW999" i="185" s="1"/>
  <c r="BC999" i="185" s="1"/>
  <c r="AC999" i="185"/>
  <c r="AE999" i="185" s="1"/>
  <c r="AM999" i="185" s="1"/>
  <c r="S999" i="185"/>
  <c r="R999" i="185"/>
  <c r="K999" i="185"/>
  <c r="T999" i="185" s="1"/>
  <c r="AF999" i="185" s="1"/>
  <c r="J999" i="185"/>
  <c r="BB998" i="185"/>
  <c r="AV998" i="185"/>
  <c r="AW998" i="185" s="1"/>
  <c r="AC998" i="185"/>
  <c r="AE998" i="185" s="1"/>
  <c r="AM998" i="185" s="1"/>
  <c r="S998" i="185"/>
  <c r="R998" i="185"/>
  <c r="K998" i="185"/>
  <c r="J998" i="185"/>
  <c r="BB997" i="185"/>
  <c r="AV997" i="185"/>
  <c r="AW997" i="185" s="1"/>
  <c r="AC997" i="185"/>
  <c r="AE997" i="185" s="1"/>
  <c r="AM997" i="185" s="1"/>
  <c r="S997" i="185"/>
  <c r="R997" i="185"/>
  <c r="K997" i="185"/>
  <c r="J997" i="185"/>
  <c r="BB996" i="185"/>
  <c r="AV996" i="185"/>
  <c r="AW996" i="185" s="1"/>
  <c r="BC996" i="185" s="1"/>
  <c r="AC996" i="185"/>
  <c r="AE996" i="185" s="1"/>
  <c r="AM996" i="185" s="1"/>
  <c r="S996" i="185"/>
  <c r="R996" i="185"/>
  <c r="K996" i="185"/>
  <c r="T996" i="185" s="1"/>
  <c r="AF996" i="185" s="1"/>
  <c r="J996" i="185"/>
  <c r="BB995" i="185"/>
  <c r="AV995" i="185"/>
  <c r="AW995" i="185" s="1"/>
  <c r="AC995" i="185"/>
  <c r="AE995" i="185" s="1"/>
  <c r="AM995" i="185" s="1"/>
  <c r="S995" i="185"/>
  <c r="R995" i="185"/>
  <c r="K995" i="185"/>
  <c r="J995" i="185"/>
  <c r="BB994" i="185"/>
  <c r="AV994" i="185"/>
  <c r="AW994" i="185" s="1"/>
  <c r="AC994" i="185"/>
  <c r="AE994" i="185" s="1"/>
  <c r="AM994" i="185" s="1"/>
  <c r="S994" i="185"/>
  <c r="R994" i="185"/>
  <c r="K994" i="185"/>
  <c r="T994" i="185" s="1"/>
  <c r="AF994" i="185" s="1"/>
  <c r="J994" i="185"/>
  <c r="BB993" i="185"/>
  <c r="AV993" i="185"/>
  <c r="AW993" i="185" s="1"/>
  <c r="BC993" i="185" s="1"/>
  <c r="AC993" i="185"/>
  <c r="AE993" i="185" s="1"/>
  <c r="AM993" i="185" s="1"/>
  <c r="S993" i="185"/>
  <c r="R993" i="185"/>
  <c r="K993" i="185"/>
  <c r="T993" i="185" s="1"/>
  <c r="AF993" i="185" s="1"/>
  <c r="J993" i="185"/>
  <c r="BB992" i="185"/>
  <c r="AV992" i="185"/>
  <c r="AW992" i="185" s="1"/>
  <c r="AC992" i="185"/>
  <c r="AE992" i="185" s="1"/>
  <c r="AM992" i="185" s="1"/>
  <c r="S992" i="185"/>
  <c r="R992" i="185"/>
  <c r="K992" i="185"/>
  <c r="J992" i="185"/>
  <c r="BB991" i="185"/>
  <c r="AV991" i="185"/>
  <c r="AW991" i="185" s="1"/>
  <c r="AC991" i="185"/>
  <c r="AE991" i="185" s="1"/>
  <c r="AM991" i="185" s="1"/>
  <c r="S991" i="185"/>
  <c r="R991" i="185"/>
  <c r="K991" i="185"/>
  <c r="J991" i="185"/>
  <c r="BB990" i="185"/>
  <c r="AV990" i="185"/>
  <c r="AW990" i="185" s="1"/>
  <c r="BC990" i="185" s="1"/>
  <c r="AC990" i="185"/>
  <c r="AE990" i="185" s="1"/>
  <c r="AM990" i="185" s="1"/>
  <c r="S990" i="185"/>
  <c r="R990" i="185"/>
  <c r="K990" i="185"/>
  <c r="T990" i="185" s="1"/>
  <c r="AF990" i="185" s="1"/>
  <c r="J990" i="185"/>
  <c r="BB989" i="185"/>
  <c r="AV989" i="185"/>
  <c r="AW989" i="185" s="1"/>
  <c r="BC989" i="185" s="1"/>
  <c r="AC989" i="185"/>
  <c r="AE989" i="185" s="1"/>
  <c r="AM989" i="185" s="1"/>
  <c r="S989" i="185"/>
  <c r="R989" i="185"/>
  <c r="K989" i="185"/>
  <c r="J989" i="185"/>
  <c r="BB988" i="185"/>
  <c r="AV988" i="185"/>
  <c r="AW988" i="185" s="1"/>
  <c r="AC988" i="185"/>
  <c r="AE988" i="185" s="1"/>
  <c r="AM988" i="185" s="1"/>
  <c r="S988" i="185"/>
  <c r="R988" i="185"/>
  <c r="K988" i="185"/>
  <c r="T988" i="185" s="1"/>
  <c r="AF988" i="185" s="1"/>
  <c r="J988" i="185"/>
  <c r="BB987" i="185"/>
  <c r="AV987" i="185"/>
  <c r="AW987" i="185" s="1"/>
  <c r="BC987" i="185" s="1"/>
  <c r="AC987" i="185"/>
  <c r="AE987" i="185" s="1"/>
  <c r="AM987" i="185" s="1"/>
  <c r="S987" i="185"/>
  <c r="R987" i="185"/>
  <c r="K987" i="185"/>
  <c r="T987" i="185" s="1"/>
  <c r="AF987" i="185" s="1"/>
  <c r="J987" i="185"/>
  <c r="BB986" i="185"/>
  <c r="AV986" i="185"/>
  <c r="AW986" i="185" s="1"/>
  <c r="AC986" i="185"/>
  <c r="AE986" i="185" s="1"/>
  <c r="AM986" i="185" s="1"/>
  <c r="S986" i="185"/>
  <c r="R986" i="185"/>
  <c r="K986" i="185"/>
  <c r="J986" i="185"/>
  <c r="BB985" i="185"/>
  <c r="AV985" i="185"/>
  <c r="AW985" i="185" s="1"/>
  <c r="AC985" i="185"/>
  <c r="AE985" i="185" s="1"/>
  <c r="AM985" i="185" s="1"/>
  <c r="S985" i="185"/>
  <c r="R985" i="185"/>
  <c r="K985" i="185"/>
  <c r="J985" i="185"/>
  <c r="BB984" i="185"/>
  <c r="AV984" i="185"/>
  <c r="AW984" i="185" s="1"/>
  <c r="BC984" i="185" s="1"/>
  <c r="AC984" i="185"/>
  <c r="AE984" i="185" s="1"/>
  <c r="AM984" i="185" s="1"/>
  <c r="S984" i="185"/>
  <c r="R984" i="185"/>
  <c r="K984" i="185"/>
  <c r="T984" i="185" s="1"/>
  <c r="AF984" i="185" s="1"/>
  <c r="J984" i="185"/>
  <c r="BB983" i="185"/>
  <c r="AV983" i="185"/>
  <c r="AW983" i="185" s="1"/>
  <c r="AC983" i="185"/>
  <c r="AE983" i="185" s="1"/>
  <c r="AM983" i="185" s="1"/>
  <c r="S983" i="185"/>
  <c r="R983" i="185"/>
  <c r="K983" i="185"/>
  <c r="J983" i="185"/>
  <c r="BB982" i="185"/>
  <c r="AV982" i="185"/>
  <c r="AW982" i="185" s="1"/>
  <c r="AC982" i="185"/>
  <c r="AE982" i="185" s="1"/>
  <c r="AM982" i="185" s="1"/>
  <c r="S982" i="185"/>
  <c r="R982" i="185"/>
  <c r="K982" i="185"/>
  <c r="T982" i="185" s="1"/>
  <c r="AF982" i="185" s="1"/>
  <c r="J982" i="185"/>
  <c r="BB981" i="185"/>
  <c r="AV981" i="185"/>
  <c r="AW981" i="185" s="1"/>
  <c r="BC981" i="185" s="1"/>
  <c r="AC981" i="185"/>
  <c r="AE981" i="185" s="1"/>
  <c r="AM981" i="185" s="1"/>
  <c r="S981" i="185"/>
  <c r="R981" i="185"/>
  <c r="K981" i="185"/>
  <c r="T981" i="185" s="1"/>
  <c r="AF981" i="185" s="1"/>
  <c r="J981" i="185"/>
  <c r="BB980" i="185"/>
  <c r="AV980" i="185"/>
  <c r="AW980" i="185" s="1"/>
  <c r="AC980" i="185"/>
  <c r="AE980" i="185" s="1"/>
  <c r="AM980" i="185" s="1"/>
  <c r="S980" i="185"/>
  <c r="R980" i="185"/>
  <c r="K980" i="185"/>
  <c r="J980" i="185"/>
  <c r="BB979" i="185"/>
  <c r="AV979" i="185"/>
  <c r="AW979" i="185" s="1"/>
  <c r="AC979" i="185"/>
  <c r="AE979" i="185" s="1"/>
  <c r="AM979" i="185" s="1"/>
  <c r="S979" i="185"/>
  <c r="R979" i="185"/>
  <c r="K979" i="185"/>
  <c r="J979" i="185"/>
  <c r="BB978" i="185"/>
  <c r="AV978" i="185"/>
  <c r="AW978" i="185" s="1"/>
  <c r="BC978" i="185" s="1"/>
  <c r="AC978" i="185"/>
  <c r="AE978" i="185" s="1"/>
  <c r="AM978" i="185" s="1"/>
  <c r="S978" i="185"/>
  <c r="R978" i="185"/>
  <c r="K978" i="185"/>
  <c r="T978" i="185" s="1"/>
  <c r="AF978" i="185" s="1"/>
  <c r="J978" i="185"/>
  <c r="BB977" i="185"/>
  <c r="AV977" i="185"/>
  <c r="AW977" i="185" s="1"/>
  <c r="BC977" i="185" s="1"/>
  <c r="AC977" i="185"/>
  <c r="AE977" i="185" s="1"/>
  <c r="AM977" i="185" s="1"/>
  <c r="S977" i="185"/>
  <c r="R977" i="185"/>
  <c r="K977" i="185"/>
  <c r="J977" i="185"/>
  <c r="BB976" i="185"/>
  <c r="AV976" i="185"/>
  <c r="AW976" i="185" s="1"/>
  <c r="AC976" i="185"/>
  <c r="AE976" i="185" s="1"/>
  <c r="AM976" i="185" s="1"/>
  <c r="S976" i="185"/>
  <c r="R976" i="185"/>
  <c r="K976" i="185"/>
  <c r="T976" i="185" s="1"/>
  <c r="AF976" i="185" s="1"/>
  <c r="J976" i="185"/>
  <c r="BB975" i="185"/>
  <c r="AV975" i="185"/>
  <c r="AW975" i="185" s="1"/>
  <c r="BC975" i="185" s="1"/>
  <c r="AC975" i="185"/>
  <c r="AE975" i="185" s="1"/>
  <c r="AM975" i="185" s="1"/>
  <c r="S975" i="185"/>
  <c r="R975" i="185"/>
  <c r="K975" i="185"/>
  <c r="T975" i="185" s="1"/>
  <c r="AF975" i="185" s="1"/>
  <c r="J975" i="185"/>
  <c r="BB974" i="185"/>
  <c r="AV974" i="185"/>
  <c r="AW974" i="185" s="1"/>
  <c r="AC974" i="185"/>
  <c r="AE974" i="185" s="1"/>
  <c r="AM974" i="185" s="1"/>
  <c r="S974" i="185"/>
  <c r="R974" i="185"/>
  <c r="K974" i="185"/>
  <c r="J974" i="185"/>
  <c r="BB973" i="185"/>
  <c r="AV973" i="185"/>
  <c r="AW973" i="185" s="1"/>
  <c r="AC973" i="185"/>
  <c r="AE973" i="185" s="1"/>
  <c r="AM973" i="185" s="1"/>
  <c r="S973" i="185"/>
  <c r="R973" i="185"/>
  <c r="K973" i="185"/>
  <c r="J973" i="185"/>
  <c r="BB972" i="185"/>
  <c r="AV972" i="185"/>
  <c r="AW972" i="185" s="1"/>
  <c r="BC972" i="185" s="1"/>
  <c r="AC972" i="185"/>
  <c r="AE972" i="185" s="1"/>
  <c r="AM972" i="185" s="1"/>
  <c r="S972" i="185"/>
  <c r="R972" i="185"/>
  <c r="K972" i="185"/>
  <c r="T972" i="185" s="1"/>
  <c r="AF972" i="185" s="1"/>
  <c r="J972" i="185"/>
  <c r="BB971" i="185"/>
  <c r="AV971" i="185"/>
  <c r="AW971" i="185" s="1"/>
  <c r="AC971" i="185"/>
  <c r="AE971" i="185" s="1"/>
  <c r="AM971" i="185" s="1"/>
  <c r="S971" i="185"/>
  <c r="R971" i="185"/>
  <c r="K971" i="185"/>
  <c r="J971" i="185"/>
  <c r="BB970" i="185"/>
  <c r="AV970" i="185"/>
  <c r="AW970" i="185" s="1"/>
  <c r="AC970" i="185"/>
  <c r="AE970" i="185" s="1"/>
  <c r="AM970" i="185" s="1"/>
  <c r="S970" i="185"/>
  <c r="R970" i="185"/>
  <c r="K970" i="185"/>
  <c r="T970" i="185" s="1"/>
  <c r="AF970" i="185" s="1"/>
  <c r="J970" i="185"/>
  <c r="BB969" i="185"/>
  <c r="AV969" i="185"/>
  <c r="AW969" i="185" s="1"/>
  <c r="BC969" i="185" s="1"/>
  <c r="AC969" i="185"/>
  <c r="AE969" i="185" s="1"/>
  <c r="AM969" i="185" s="1"/>
  <c r="S969" i="185"/>
  <c r="R969" i="185"/>
  <c r="K969" i="185"/>
  <c r="T969" i="185" s="1"/>
  <c r="AF969" i="185" s="1"/>
  <c r="J969" i="185"/>
  <c r="BB968" i="185"/>
  <c r="AV968" i="185"/>
  <c r="AW968" i="185" s="1"/>
  <c r="AC968" i="185"/>
  <c r="AE968" i="185" s="1"/>
  <c r="AM968" i="185" s="1"/>
  <c r="S968" i="185"/>
  <c r="R968" i="185"/>
  <c r="K968" i="185"/>
  <c r="J968" i="185"/>
  <c r="BB967" i="185"/>
  <c r="AV967" i="185"/>
  <c r="AW967" i="185" s="1"/>
  <c r="AC967" i="185"/>
  <c r="AE967" i="185" s="1"/>
  <c r="AM967" i="185" s="1"/>
  <c r="S967" i="185"/>
  <c r="R967" i="185"/>
  <c r="K967" i="185"/>
  <c r="J967" i="185"/>
  <c r="BB966" i="185"/>
  <c r="AV966" i="185"/>
  <c r="AW966" i="185" s="1"/>
  <c r="BC966" i="185" s="1"/>
  <c r="AC966" i="185"/>
  <c r="AE966" i="185" s="1"/>
  <c r="AM966" i="185" s="1"/>
  <c r="S966" i="185"/>
  <c r="R966" i="185"/>
  <c r="K966" i="185"/>
  <c r="T966" i="185" s="1"/>
  <c r="AF966" i="185" s="1"/>
  <c r="J966" i="185"/>
  <c r="BB965" i="185"/>
  <c r="AV965" i="185"/>
  <c r="AW965" i="185" s="1"/>
  <c r="BC965" i="185" s="1"/>
  <c r="AC965" i="185"/>
  <c r="AE965" i="185" s="1"/>
  <c r="AM965" i="185" s="1"/>
  <c r="S965" i="185"/>
  <c r="R965" i="185"/>
  <c r="K965" i="185"/>
  <c r="J965" i="185"/>
  <c r="BB964" i="185"/>
  <c r="AV964" i="185"/>
  <c r="AW964" i="185" s="1"/>
  <c r="AC964" i="185"/>
  <c r="AE964" i="185" s="1"/>
  <c r="AM964" i="185" s="1"/>
  <c r="S964" i="185"/>
  <c r="R964" i="185"/>
  <c r="K964" i="185"/>
  <c r="T964" i="185" s="1"/>
  <c r="AF964" i="185" s="1"/>
  <c r="J964" i="185"/>
  <c r="BB963" i="185"/>
  <c r="AV963" i="185"/>
  <c r="AW963" i="185" s="1"/>
  <c r="BC963" i="185" s="1"/>
  <c r="AC963" i="185"/>
  <c r="AE963" i="185" s="1"/>
  <c r="AM963" i="185" s="1"/>
  <c r="S963" i="185"/>
  <c r="R963" i="185"/>
  <c r="K963" i="185"/>
  <c r="T963" i="185" s="1"/>
  <c r="AF963" i="185" s="1"/>
  <c r="J963" i="185"/>
  <c r="BB962" i="185"/>
  <c r="AV962" i="185"/>
  <c r="AW962" i="185" s="1"/>
  <c r="BC962" i="185" s="1"/>
  <c r="AC962" i="185"/>
  <c r="AE962" i="185" s="1"/>
  <c r="AM962" i="185" s="1"/>
  <c r="S962" i="185"/>
  <c r="R962" i="185"/>
  <c r="K962" i="185"/>
  <c r="J962" i="185"/>
  <c r="BB961" i="185"/>
  <c r="AV961" i="185"/>
  <c r="AW961" i="185" s="1"/>
  <c r="AC961" i="185"/>
  <c r="AE961" i="185" s="1"/>
  <c r="AM961" i="185" s="1"/>
  <c r="S961" i="185"/>
  <c r="R961" i="185"/>
  <c r="K961" i="185"/>
  <c r="J961" i="185"/>
  <c r="BB960" i="185"/>
  <c r="AV960" i="185"/>
  <c r="AW960" i="185" s="1"/>
  <c r="BC960" i="185" s="1"/>
  <c r="AC960" i="185"/>
  <c r="AE960" i="185" s="1"/>
  <c r="AM960" i="185" s="1"/>
  <c r="S960" i="185"/>
  <c r="R960" i="185"/>
  <c r="K960" i="185"/>
  <c r="T960" i="185" s="1"/>
  <c r="AF960" i="185" s="1"/>
  <c r="J960" i="185"/>
  <c r="BB959" i="185"/>
  <c r="AV959" i="185"/>
  <c r="AW959" i="185" s="1"/>
  <c r="AC959" i="185"/>
  <c r="AE959" i="185" s="1"/>
  <c r="AM959" i="185" s="1"/>
  <c r="S959" i="185"/>
  <c r="R959" i="185"/>
  <c r="K959" i="185"/>
  <c r="J959" i="185"/>
  <c r="BB958" i="185"/>
  <c r="AV958" i="185"/>
  <c r="AW958" i="185" s="1"/>
  <c r="AC958" i="185"/>
  <c r="AE958" i="185" s="1"/>
  <c r="AM958" i="185" s="1"/>
  <c r="S958" i="185"/>
  <c r="R958" i="185"/>
  <c r="K958" i="185"/>
  <c r="T958" i="185" s="1"/>
  <c r="AF958" i="185" s="1"/>
  <c r="J958" i="185"/>
  <c r="BB957" i="185"/>
  <c r="AV957" i="185"/>
  <c r="AW957" i="185" s="1"/>
  <c r="BC957" i="185" s="1"/>
  <c r="AC957" i="185"/>
  <c r="AE957" i="185" s="1"/>
  <c r="AM957" i="185" s="1"/>
  <c r="S957" i="185"/>
  <c r="R957" i="185"/>
  <c r="K957" i="185"/>
  <c r="T957" i="185" s="1"/>
  <c r="AF957" i="185" s="1"/>
  <c r="J957" i="185"/>
  <c r="BB956" i="185"/>
  <c r="AV956" i="185"/>
  <c r="AW956" i="185" s="1"/>
  <c r="AC956" i="185"/>
  <c r="AE956" i="185" s="1"/>
  <c r="AM956" i="185" s="1"/>
  <c r="S956" i="185"/>
  <c r="R956" i="185"/>
  <c r="K956" i="185"/>
  <c r="J956" i="185"/>
  <c r="BB955" i="185"/>
  <c r="AV955" i="185"/>
  <c r="AW955" i="185" s="1"/>
  <c r="AC955" i="185"/>
  <c r="AE955" i="185" s="1"/>
  <c r="AM955" i="185" s="1"/>
  <c r="S955" i="185"/>
  <c r="R955" i="185"/>
  <c r="K955" i="185"/>
  <c r="J955" i="185"/>
  <c r="BB954" i="185"/>
  <c r="AV954" i="185"/>
  <c r="AW954" i="185" s="1"/>
  <c r="BC954" i="185" s="1"/>
  <c r="AC954" i="185"/>
  <c r="AE954" i="185" s="1"/>
  <c r="AM954" i="185" s="1"/>
  <c r="S954" i="185"/>
  <c r="R954" i="185"/>
  <c r="K954" i="185"/>
  <c r="T954" i="185" s="1"/>
  <c r="AF954" i="185" s="1"/>
  <c r="J954" i="185"/>
  <c r="BB953" i="185"/>
  <c r="AV953" i="185"/>
  <c r="AW953" i="185" s="1"/>
  <c r="BC953" i="185" s="1"/>
  <c r="AC953" i="185"/>
  <c r="AE953" i="185" s="1"/>
  <c r="AM953" i="185" s="1"/>
  <c r="S953" i="185"/>
  <c r="R953" i="185"/>
  <c r="K953" i="185"/>
  <c r="J953" i="185"/>
  <c r="BB952" i="185"/>
  <c r="AV952" i="185"/>
  <c r="AW952" i="185" s="1"/>
  <c r="AC952" i="185"/>
  <c r="AE952" i="185" s="1"/>
  <c r="AM952" i="185" s="1"/>
  <c r="S952" i="185"/>
  <c r="R952" i="185"/>
  <c r="K952" i="185"/>
  <c r="T952" i="185" s="1"/>
  <c r="AF952" i="185" s="1"/>
  <c r="J952" i="185"/>
  <c r="BB951" i="185"/>
  <c r="AV951" i="185"/>
  <c r="AW951" i="185" s="1"/>
  <c r="BC951" i="185" s="1"/>
  <c r="AC951" i="185"/>
  <c r="AE951" i="185" s="1"/>
  <c r="AM951" i="185" s="1"/>
  <c r="S951" i="185"/>
  <c r="R951" i="185"/>
  <c r="K951" i="185"/>
  <c r="T951" i="185" s="1"/>
  <c r="AF951" i="185" s="1"/>
  <c r="J951" i="185"/>
  <c r="BB950" i="185"/>
  <c r="AV950" i="185"/>
  <c r="AW950" i="185" s="1"/>
  <c r="BC950" i="185" s="1"/>
  <c r="AC950" i="185"/>
  <c r="AE950" i="185" s="1"/>
  <c r="AM950" i="185" s="1"/>
  <c r="S950" i="185"/>
  <c r="R950" i="185"/>
  <c r="K950" i="185"/>
  <c r="J950" i="185"/>
  <c r="BB949" i="185"/>
  <c r="AV949" i="185"/>
  <c r="AW949" i="185" s="1"/>
  <c r="AC949" i="185"/>
  <c r="AE949" i="185" s="1"/>
  <c r="AM949" i="185" s="1"/>
  <c r="S949" i="185"/>
  <c r="R949" i="185"/>
  <c r="K949" i="185"/>
  <c r="J949" i="185"/>
  <c r="BB948" i="185"/>
  <c r="AV948" i="185"/>
  <c r="AW948" i="185" s="1"/>
  <c r="BC948" i="185" s="1"/>
  <c r="AC948" i="185"/>
  <c r="AE948" i="185" s="1"/>
  <c r="AM948" i="185" s="1"/>
  <c r="S948" i="185"/>
  <c r="R948" i="185"/>
  <c r="K948" i="185"/>
  <c r="T948" i="185" s="1"/>
  <c r="AF948" i="185" s="1"/>
  <c r="J948" i="185"/>
  <c r="BB947" i="185"/>
  <c r="AV947" i="185"/>
  <c r="AW947" i="185" s="1"/>
  <c r="AC947" i="185"/>
  <c r="AE947" i="185" s="1"/>
  <c r="AM947" i="185" s="1"/>
  <c r="S947" i="185"/>
  <c r="R947" i="185"/>
  <c r="K947" i="185"/>
  <c r="J947" i="185"/>
  <c r="BB946" i="185"/>
  <c r="AV946" i="185"/>
  <c r="AW946" i="185" s="1"/>
  <c r="AC946" i="185"/>
  <c r="AE946" i="185" s="1"/>
  <c r="AM946" i="185" s="1"/>
  <c r="S946" i="185"/>
  <c r="R946" i="185"/>
  <c r="K946" i="185"/>
  <c r="T946" i="185" s="1"/>
  <c r="AF946" i="185" s="1"/>
  <c r="J946" i="185"/>
  <c r="BB945" i="185"/>
  <c r="AV945" i="185"/>
  <c r="AW945" i="185" s="1"/>
  <c r="BC945" i="185" s="1"/>
  <c r="AC945" i="185"/>
  <c r="AE945" i="185" s="1"/>
  <c r="AM945" i="185" s="1"/>
  <c r="S945" i="185"/>
  <c r="R945" i="185"/>
  <c r="K945" i="185"/>
  <c r="T945" i="185" s="1"/>
  <c r="AF945" i="185" s="1"/>
  <c r="J945" i="185"/>
  <c r="BB944" i="185"/>
  <c r="AV944" i="185"/>
  <c r="AW944" i="185" s="1"/>
  <c r="AC944" i="185"/>
  <c r="AE944" i="185" s="1"/>
  <c r="AM944" i="185" s="1"/>
  <c r="S944" i="185"/>
  <c r="R944" i="185"/>
  <c r="K944" i="185"/>
  <c r="J944" i="185"/>
  <c r="BB943" i="185"/>
  <c r="AV943" i="185"/>
  <c r="AW943" i="185" s="1"/>
  <c r="AC943" i="185"/>
  <c r="AE943" i="185" s="1"/>
  <c r="AM943" i="185" s="1"/>
  <c r="S943" i="185"/>
  <c r="R943" i="185"/>
  <c r="K943" i="185"/>
  <c r="J943" i="185"/>
  <c r="BB942" i="185"/>
  <c r="AV942" i="185"/>
  <c r="AW942" i="185" s="1"/>
  <c r="BC942" i="185" s="1"/>
  <c r="AC942" i="185"/>
  <c r="AE942" i="185" s="1"/>
  <c r="AM942" i="185" s="1"/>
  <c r="S942" i="185"/>
  <c r="R942" i="185"/>
  <c r="K942" i="185"/>
  <c r="T942" i="185" s="1"/>
  <c r="AF942" i="185" s="1"/>
  <c r="J942" i="185"/>
  <c r="BB941" i="185"/>
  <c r="AV941" i="185"/>
  <c r="AW941" i="185" s="1"/>
  <c r="BC941" i="185" s="1"/>
  <c r="AC941" i="185"/>
  <c r="AE941" i="185" s="1"/>
  <c r="AM941" i="185" s="1"/>
  <c r="S941" i="185"/>
  <c r="R941" i="185"/>
  <c r="K941" i="185"/>
  <c r="J941" i="185"/>
  <c r="BB940" i="185"/>
  <c r="AV940" i="185"/>
  <c r="AW940" i="185" s="1"/>
  <c r="AC940" i="185"/>
  <c r="AE940" i="185" s="1"/>
  <c r="AM940" i="185" s="1"/>
  <c r="S940" i="185"/>
  <c r="R940" i="185"/>
  <c r="K940" i="185"/>
  <c r="T940" i="185" s="1"/>
  <c r="AF940" i="185" s="1"/>
  <c r="J940" i="185"/>
  <c r="BB939" i="185"/>
  <c r="AV939" i="185"/>
  <c r="AW939" i="185" s="1"/>
  <c r="BC939" i="185" s="1"/>
  <c r="AC939" i="185"/>
  <c r="AE939" i="185" s="1"/>
  <c r="AM939" i="185" s="1"/>
  <c r="S939" i="185"/>
  <c r="R939" i="185"/>
  <c r="K939" i="185"/>
  <c r="T939" i="185" s="1"/>
  <c r="AF939" i="185" s="1"/>
  <c r="J939" i="185"/>
  <c r="BB938" i="185"/>
  <c r="AV938" i="185"/>
  <c r="AW938" i="185" s="1"/>
  <c r="BC938" i="185" s="1"/>
  <c r="AC938" i="185"/>
  <c r="AE938" i="185" s="1"/>
  <c r="AM938" i="185" s="1"/>
  <c r="S938" i="185"/>
  <c r="R938" i="185"/>
  <c r="K938" i="185"/>
  <c r="J938" i="185"/>
  <c r="BB937" i="185"/>
  <c r="AV937" i="185"/>
  <c r="AW937" i="185" s="1"/>
  <c r="AC937" i="185"/>
  <c r="AE937" i="185" s="1"/>
  <c r="AM937" i="185" s="1"/>
  <c r="S937" i="185"/>
  <c r="R937" i="185"/>
  <c r="K937" i="185"/>
  <c r="J937" i="185"/>
  <c r="BB936" i="185"/>
  <c r="AV936" i="185"/>
  <c r="AW936" i="185" s="1"/>
  <c r="BC936" i="185" s="1"/>
  <c r="AC936" i="185"/>
  <c r="AE936" i="185" s="1"/>
  <c r="AM936" i="185" s="1"/>
  <c r="S936" i="185"/>
  <c r="R936" i="185"/>
  <c r="K936" i="185"/>
  <c r="T936" i="185" s="1"/>
  <c r="AF936" i="185" s="1"/>
  <c r="J936" i="185"/>
  <c r="BB935" i="185"/>
  <c r="AV935" i="185"/>
  <c r="AW935" i="185" s="1"/>
  <c r="AC935" i="185"/>
  <c r="AE935" i="185" s="1"/>
  <c r="AM935" i="185" s="1"/>
  <c r="S935" i="185"/>
  <c r="R935" i="185"/>
  <c r="K935" i="185"/>
  <c r="T935" i="185" s="1"/>
  <c r="AF935" i="185" s="1"/>
  <c r="J935" i="185"/>
  <c r="BB934" i="185"/>
  <c r="AV934" i="185"/>
  <c r="AW934" i="185" s="1"/>
  <c r="AC934" i="185"/>
  <c r="AE934" i="185" s="1"/>
  <c r="AM934" i="185" s="1"/>
  <c r="S934" i="185"/>
  <c r="R934" i="185"/>
  <c r="K934" i="185"/>
  <c r="T934" i="185" s="1"/>
  <c r="AF934" i="185" s="1"/>
  <c r="J934" i="185"/>
  <c r="BB933" i="185"/>
  <c r="AV933" i="185"/>
  <c r="AW933" i="185" s="1"/>
  <c r="AC933" i="185"/>
  <c r="AE933" i="185" s="1"/>
  <c r="AM933" i="185" s="1"/>
  <c r="S933" i="185"/>
  <c r="K933" i="185"/>
  <c r="T933" i="185" s="1"/>
  <c r="AF933" i="185" s="1"/>
  <c r="J933" i="185"/>
  <c r="BB932" i="185"/>
  <c r="AV932" i="185"/>
  <c r="AW932" i="185" s="1"/>
  <c r="BC932" i="185" s="1"/>
  <c r="AC932" i="185"/>
  <c r="AE932" i="185" s="1"/>
  <c r="AM932" i="185" s="1"/>
  <c r="S932" i="185"/>
  <c r="R932" i="185"/>
  <c r="K932" i="185"/>
  <c r="T932" i="185" s="1"/>
  <c r="AF932" i="185" s="1"/>
  <c r="J932" i="185"/>
  <c r="BB931" i="185"/>
  <c r="AV931" i="185"/>
  <c r="AW931" i="185" s="1"/>
  <c r="BC931" i="185" s="1"/>
  <c r="AC931" i="185"/>
  <c r="AE931" i="185" s="1"/>
  <c r="AM931" i="185" s="1"/>
  <c r="S931" i="185"/>
  <c r="R931" i="185"/>
  <c r="K931" i="185"/>
  <c r="J931" i="185"/>
  <c r="BB930" i="185"/>
  <c r="AV930" i="185"/>
  <c r="AW930" i="185" s="1"/>
  <c r="AC930" i="185"/>
  <c r="AE930" i="185" s="1"/>
  <c r="AM930" i="185" s="1"/>
  <c r="S930" i="185"/>
  <c r="R930" i="185"/>
  <c r="K930" i="185"/>
  <c r="J930" i="185"/>
  <c r="BB929" i="185"/>
  <c r="AV929" i="185"/>
  <c r="AW929" i="185" s="1"/>
  <c r="BC929" i="185" s="1"/>
  <c r="AC929" i="185"/>
  <c r="AE929" i="185" s="1"/>
  <c r="AM929" i="185" s="1"/>
  <c r="S929" i="185"/>
  <c r="R929" i="185"/>
  <c r="K929" i="185"/>
  <c r="T929" i="185" s="1"/>
  <c r="AF929" i="185" s="1"/>
  <c r="J929" i="185"/>
  <c r="BB928" i="185"/>
  <c r="AV928" i="185"/>
  <c r="AW928" i="185" s="1"/>
  <c r="AC928" i="185"/>
  <c r="AE928" i="185" s="1"/>
  <c r="AM928" i="185" s="1"/>
  <c r="S928" i="185"/>
  <c r="R928" i="185"/>
  <c r="K928" i="185"/>
  <c r="T928" i="185" s="1"/>
  <c r="AF928" i="185" s="1"/>
  <c r="J928" i="185"/>
  <c r="BB927" i="185"/>
  <c r="AV927" i="185"/>
  <c r="AW927" i="185" s="1"/>
  <c r="AC927" i="185"/>
  <c r="AE927" i="185" s="1"/>
  <c r="AM927" i="185" s="1"/>
  <c r="S927" i="185"/>
  <c r="R927" i="185"/>
  <c r="K927" i="185"/>
  <c r="T927" i="185" s="1"/>
  <c r="AF927" i="185" s="1"/>
  <c r="J927" i="185"/>
  <c r="BB926" i="185"/>
  <c r="AV926" i="185"/>
  <c r="AW926" i="185" s="1"/>
  <c r="AC926" i="185"/>
  <c r="AE926" i="185" s="1"/>
  <c r="AM926" i="185" s="1"/>
  <c r="S926" i="185"/>
  <c r="R926" i="185"/>
  <c r="K926" i="185"/>
  <c r="T926" i="185" s="1"/>
  <c r="AF926" i="185" s="1"/>
  <c r="J926" i="185"/>
  <c r="BB925" i="185"/>
  <c r="AV925" i="185"/>
  <c r="AW925" i="185" s="1"/>
  <c r="AC925" i="185"/>
  <c r="AE925" i="185" s="1"/>
  <c r="AM925" i="185" s="1"/>
  <c r="S925" i="185"/>
  <c r="R925" i="185"/>
  <c r="K925" i="185"/>
  <c r="J925" i="185"/>
  <c r="BB924" i="185"/>
  <c r="AV924" i="185"/>
  <c r="AW924" i="185" s="1"/>
  <c r="AC924" i="185"/>
  <c r="AE924" i="185" s="1"/>
  <c r="AM924" i="185" s="1"/>
  <c r="S924" i="185"/>
  <c r="R924" i="185"/>
  <c r="K924" i="185"/>
  <c r="J924" i="185"/>
  <c r="BB923" i="185"/>
  <c r="AV923" i="185"/>
  <c r="AW923" i="185" s="1"/>
  <c r="BC923" i="185" s="1"/>
  <c r="AC923" i="185"/>
  <c r="AE923" i="185" s="1"/>
  <c r="AM923" i="185" s="1"/>
  <c r="S923" i="185"/>
  <c r="R923" i="185"/>
  <c r="K923" i="185"/>
  <c r="T923" i="185" s="1"/>
  <c r="AF923" i="185" s="1"/>
  <c r="J923" i="185"/>
  <c r="BB922" i="185"/>
  <c r="AV922" i="185"/>
  <c r="AW922" i="185" s="1"/>
  <c r="BC922" i="185" s="1"/>
  <c r="AC922" i="185"/>
  <c r="AE922" i="185" s="1"/>
  <c r="AM922" i="185" s="1"/>
  <c r="S922" i="185"/>
  <c r="R922" i="185"/>
  <c r="K922" i="185"/>
  <c r="J922" i="185"/>
  <c r="BB921" i="185"/>
  <c r="AV921" i="185"/>
  <c r="AW921" i="185" s="1"/>
  <c r="AC921" i="185"/>
  <c r="AE921" i="185" s="1"/>
  <c r="AM921" i="185" s="1"/>
  <c r="S921" i="185"/>
  <c r="R921" i="185"/>
  <c r="K921" i="185"/>
  <c r="T921" i="185" s="1"/>
  <c r="AF921" i="185" s="1"/>
  <c r="J921" i="185"/>
  <c r="BB920" i="185"/>
  <c r="AV920" i="185"/>
  <c r="AW920" i="185" s="1"/>
  <c r="BC920" i="185" s="1"/>
  <c r="AC920" i="185"/>
  <c r="AE920" i="185" s="1"/>
  <c r="AM920" i="185" s="1"/>
  <c r="S920" i="185"/>
  <c r="R920" i="185"/>
  <c r="K920" i="185"/>
  <c r="T920" i="185" s="1"/>
  <c r="AF920" i="185" s="1"/>
  <c r="J920" i="185"/>
  <c r="BB919" i="185"/>
  <c r="AV919" i="185"/>
  <c r="AW919" i="185" s="1"/>
  <c r="BC919" i="185" s="1"/>
  <c r="AC919" i="185"/>
  <c r="AE919" i="185" s="1"/>
  <c r="AM919" i="185" s="1"/>
  <c r="S919" i="185"/>
  <c r="R919" i="185"/>
  <c r="K919" i="185"/>
  <c r="J919" i="185"/>
  <c r="BB918" i="185"/>
  <c r="AV918" i="185"/>
  <c r="AW918" i="185" s="1"/>
  <c r="AC918" i="185"/>
  <c r="AE918" i="185" s="1"/>
  <c r="AM918" i="185" s="1"/>
  <c r="S918" i="185"/>
  <c r="R918" i="185"/>
  <c r="K918" i="185"/>
  <c r="J918" i="185"/>
  <c r="BB917" i="185"/>
  <c r="AV917" i="185"/>
  <c r="AW917" i="185" s="1"/>
  <c r="BC917" i="185" s="1"/>
  <c r="AC917" i="185"/>
  <c r="AE917" i="185" s="1"/>
  <c r="AM917" i="185" s="1"/>
  <c r="S917" i="185"/>
  <c r="R917" i="185"/>
  <c r="K917" i="185"/>
  <c r="T917" i="185" s="1"/>
  <c r="AF917" i="185" s="1"/>
  <c r="J917" i="185"/>
  <c r="BB916" i="185"/>
  <c r="AV916" i="185"/>
  <c r="AW916" i="185" s="1"/>
  <c r="AC916" i="185"/>
  <c r="AE916" i="185" s="1"/>
  <c r="AM916" i="185" s="1"/>
  <c r="S916" i="185"/>
  <c r="R916" i="185"/>
  <c r="K916" i="185"/>
  <c r="T916" i="185" s="1"/>
  <c r="AF916" i="185" s="1"/>
  <c r="J916" i="185"/>
  <c r="BB915" i="185"/>
  <c r="AV915" i="185"/>
  <c r="AW915" i="185" s="1"/>
  <c r="AC915" i="185"/>
  <c r="AE915" i="185" s="1"/>
  <c r="AM915" i="185" s="1"/>
  <c r="S915" i="185"/>
  <c r="R915" i="185"/>
  <c r="K915" i="185"/>
  <c r="T915" i="185" s="1"/>
  <c r="AF915" i="185" s="1"/>
  <c r="J915" i="185"/>
  <c r="BB914" i="185"/>
  <c r="AV914" i="185"/>
  <c r="AW914" i="185" s="1"/>
  <c r="AC914" i="185"/>
  <c r="AE914" i="185" s="1"/>
  <c r="AM914" i="185" s="1"/>
  <c r="S914" i="185"/>
  <c r="R914" i="185"/>
  <c r="K914" i="185"/>
  <c r="T914" i="185" s="1"/>
  <c r="AF914" i="185" s="1"/>
  <c r="J914" i="185"/>
  <c r="BB913" i="185"/>
  <c r="AV913" i="185"/>
  <c r="AW913" i="185" s="1"/>
  <c r="AC913" i="185"/>
  <c r="AE913" i="185" s="1"/>
  <c r="AM913" i="185" s="1"/>
  <c r="S913" i="185"/>
  <c r="R913" i="185"/>
  <c r="K913" i="185"/>
  <c r="J913" i="185"/>
  <c r="BB912" i="185"/>
  <c r="AV912" i="185"/>
  <c r="AW912" i="185" s="1"/>
  <c r="AC912" i="185"/>
  <c r="AE912" i="185" s="1"/>
  <c r="AM912" i="185" s="1"/>
  <c r="S912" i="185"/>
  <c r="R912" i="185"/>
  <c r="K912" i="185"/>
  <c r="J912" i="185"/>
  <c r="BB911" i="185"/>
  <c r="AV911" i="185"/>
  <c r="AW911" i="185" s="1"/>
  <c r="BC911" i="185" s="1"/>
  <c r="AC911" i="185"/>
  <c r="AE911" i="185" s="1"/>
  <c r="AM911" i="185" s="1"/>
  <c r="S911" i="185"/>
  <c r="R911" i="185"/>
  <c r="K911" i="185"/>
  <c r="T911" i="185" s="1"/>
  <c r="AF911" i="185" s="1"/>
  <c r="J911" i="185"/>
  <c r="BB910" i="185"/>
  <c r="AV910" i="185"/>
  <c r="AW910" i="185" s="1"/>
  <c r="BC910" i="185" s="1"/>
  <c r="AC910" i="185"/>
  <c r="AE910" i="185" s="1"/>
  <c r="AM910" i="185" s="1"/>
  <c r="S910" i="185"/>
  <c r="R910" i="185"/>
  <c r="K910" i="185"/>
  <c r="J910" i="185"/>
  <c r="BB909" i="185"/>
  <c r="AV909" i="185"/>
  <c r="AW909" i="185" s="1"/>
  <c r="AC909" i="185"/>
  <c r="AE909" i="185" s="1"/>
  <c r="AM909" i="185" s="1"/>
  <c r="S909" i="185"/>
  <c r="R909" i="185"/>
  <c r="K909" i="185"/>
  <c r="T909" i="185" s="1"/>
  <c r="AF909" i="185" s="1"/>
  <c r="J909" i="185"/>
  <c r="BB908" i="185"/>
  <c r="AV908" i="185"/>
  <c r="AW908" i="185" s="1"/>
  <c r="BC908" i="185" s="1"/>
  <c r="AC908" i="185"/>
  <c r="AE908" i="185" s="1"/>
  <c r="AM908" i="185" s="1"/>
  <c r="S908" i="185"/>
  <c r="R908" i="185"/>
  <c r="K908" i="185"/>
  <c r="T908" i="185" s="1"/>
  <c r="AF908" i="185" s="1"/>
  <c r="J908" i="185"/>
  <c r="BB907" i="185"/>
  <c r="AV907" i="185"/>
  <c r="AW907" i="185" s="1"/>
  <c r="BC907" i="185" s="1"/>
  <c r="AC907" i="185"/>
  <c r="AE907" i="185" s="1"/>
  <c r="AM907" i="185" s="1"/>
  <c r="S907" i="185"/>
  <c r="R907" i="185"/>
  <c r="K907" i="185"/>
  <c r="J907" i="185"/>
  <c r="BB906" i="185"/>
  <c r="AV906" i="185"/>
  <c r="AW906" i="185" s="1"/>
  <c r="AC906" i="185"/>
  <c r="AE906" i="185" s="1"/>
  <c r="AM906" i="185" s="1"/>
  <c r="S906" i="185"/>
  <c r="R906" i="185"/>
  <c r="K906" i="185"/>
  <c r="J906" i="185"/>
  <c r="BB905" i="185"/>
  <c r="AV905" i="185"/>
  <c r="AW905" i="185" s="1"/>
  <c r="BC905" i="185" s="1"/>
  <c r="AC905" i="185"/>
  <c r="AE905" i="185" s="1"/>
  <c r="AM905" i="185" s="1"/>
  <c r="S905" i="185"/>
  <c r="R905" i="185"/>
  <c r="K905" i="185"/>
  <c r="T905" i="185" s="1"/>
  <c r="AF905" i="185" s="1"/>
  <c r="J905" i="185"/>
  <c r="BB904" i="185"/>
  <c r="AV904" i="185"/>
  <c r="AW904" i="185" s="1"/>
  <c r="AC904" i="185"/>
  <c r="AE904" i="185" s="1"/>
  <c r="AM904" i="185" s="1"/>
  <c r="S904" i="185"/>
  <c r="R904" i="185"/>
  <c r="K904" i="185"/>
  <c r="T904" i="185" s="1"/>
  <c r="AF904" i="185" s="1"/>
  <c r="J904" i="185"/>
  <c r="BB903" i="185"/>
  <c r="AV903" i="185"/>
  <c r="AW903" i="185" s="1"/>
  <c r="AC903" i="185"/>
  <c r="AE903" i="185" s="1"/>
  <c r="AM903" i="185" s="1"/>
  <c r="S903" i="185"/>
  <c r="R903" i="185"/>
  <c r="K903" i="185"/>
  <c r="T903" i="185" s="1"/>
  <c r="AF903" i="185" s="1"/>
  <c r="J903" i="185"/>
  <c r="BB902" i="185"/>
  <c r="AV902" i="185"/>
  <c r="AW902" i="185" s="1"/>
  <c r="AC902" i="185"/>
  <c r="AE902" i="185" s="1"/>
  <c r="AM902" i="185" s="1"/>
  <c r="S902" i="185"/>
  <c r="R902" i="185"/>
  <c r="K902" i="185"/>
  <c r="T902" i="185" s="1"/>
  <c r="AF902" i="185" s="1"/>
  <c r="J902" i="185"/>
  <c r="BB901" i="185"/>
  <c r="AV901" i="185"/>
  <c r="AW901" i="185" s="1"/>
  <c r="AC901" i="185"/>
  <c r="AE901" i="185" s="1"/>
  <c r="AM901" i="185" s="1"/>
  <c r="S901" i="185"/>
  <c r="R901" i="185"/>
  <c r="K901" i="185"/>
  <c r="J901" i="185"/>
  <c r="BB900" i="185"/>
  <c r="AV900" i="185"/>
  <c r="AW900" i="185" s="1"/>
  <c r="AC900" i="185"/>
  <c r="AE900" i="185" s="1"/>
  <c r="AM900" i="185" s="1"/>
  <c r="S900" i="185"/>
  <c r="R900" i="185"/>
  <c r="K900" i="185"/>
  <c r="J900" i="185"/>
  <c r="BB899" i="185"/>
  <c r="AV899" i="185"/>
  <c r="AW899" i="185" s="1"/>
  <c r="BC899" i="185" s="1"/>
  <c r="AC899" i="185"/>
  <c r="AE899" i="185" s="1"/>
  <c r="AM899" i="185" s="1"/>
  <c r="S899" i="185"/>
  <c r="R899" i="185"/>
  <c r="K899" i="185"/>
  <c r="T899" i="185" s="1"/>
  <c r="AF899" i="185" s="1"/>
  <c r="J899" i="185"/>
  <c r="BB898" i="185"/>
  <c r="AV898" i="185"/>
  <c r="AW898" i="185" s="1"/>
  <c r="BC898" i="185" s="1"/>
  <c r="AC898" i="185"/>
  <c r="AE898" i="185" s="1"/>
  <c r="AM898" i="185" s="1"/>
  <c r="S898" i="185"/>
  <c r="R898" i="185"/>
  <c r="K898" i="185"/>
  <c r="J898" i="185"/>
  <c r="BB897" i="185"/>
  <c r="AV897" i="185"/>
  <c r="AW897" i="185" s="1"/>
  <c r="AC897" i="185"/>
  <c r="AE897" i="185" s="1"/>
  <c r="AM897" i="185" s="1"/>
  <c r="S897" i="185"/>
  <c r="R897" i="185"/>
  <c r="K897" i="185"/>
  <c r="T897" i="185" s="1"/>
  <c r="AF897" i="185" s="1"/>
  <c r="J897" i="185"/>
  <c r="BB896" i="185"/>
  <c r="AV896" i="185"/>
  <c r="AW896" i="185" s="1"/>
  <c r="BC896" i="185" s="1"/>
  <c r="AC896" i="185"/>
  <c r="AE896" i="185" s="1"/>
  <c r="AM896" i="185" s="1"/>
  <c r="S896" i="185"/>
  <c r="R896" i="185"/>
  <c r="K896" i="185"/>
  <c r="T896" i="185" s="1"/>
  <c r="AF896" i="185" s="1"/>
  <c r="J896" i="185"/>
  <c r="BB895" i="185"/>
  <c r="AV895" i="185"/>
  <c r="AW895" i="185" s="1"/>
  <c r="BC895" i="185" s="1"/>
  <c r="AC895" i="185"/>
  <c r="AE895" i="185" s="1"/>
  <c r="AM895" i="185" s="1"/>
  <c r="S895" i="185"/>
  <c r="R895" i="185"/>
  <c r="K895" i="185"/>
  <c r="J895" i="185"/>
  <c r="BB894" i="185"/>
  <c r="AV894" i="185"/>
  <c r="AW894" i="185" s="1"/>
  <c r="AC894" i="185"/>
  <c r="AE894" i="185" s="1"/>
  <c r="AM894" i="185" s="1"/>
  <c r="S894" i="185"/>
  <c r="R894" i="185"/>
  <c r="K894" i="185"/>
  <c r="J894" i="185"/>
  <c r="BB893" i="185"/>
  <c r="AV893" i="185"/>
  <c r="AW893" i="185" s="1"/>
  <c r="BC893" i="185" s="1"/>
  <c r="AC893" i="185"/>
  <c r="AE893" i="185" s="1"/>
  <c r="AM893" i="185" s="1"/>
  <c r="S893" i="185"/>
  <c r="R893" i="185"/>
  <c r="K893" i="185"/>
  <c r="T893" i="185" s="1"/>
  <c r="AF893" i="185" s="1"/>
  <c r="J893" i="185"/>
  <c r="BB892" i="185"/>
  <c r="AV892" i="185"/>
  <c r="AW892" i="185" s="1"/>
  <c r="AC892" i="185"/>
  <c r="AE892" i="185" s="1"/>
  <c r="AM892" i="185" s="1"/>
  <c r="S892" i="185"/>
  <c r="R892" i="185"/>
  <c r="K892" i="185"/>
  <c r="T892" i="185" s="1"/>
  <c r="AF892" i="185" s="1"/>
  <c r="J892" i="185"/>
  <c r="BB891" i="185"/>
  <c r="AV891" i="185"/>
  <c r="AW891" i="185" s="1"/>
  <c r="AC891" i="185"/>
  <c r="AE891" i="185" s="1"/>
  <c r="AM891" i="185" s="1"/>
  <c r="S891" i="185"/>
  <c r="R891" i="185"/>
  <c r="K891" i="185"/>
  <c r="T891" i="185" s="1"/>
  <c r="AF891" i="185" s="1"/>
  <c r="J891" i="185"/>
  <c r="BB890" i="185"/>
  <c r="AV890" i="185"/>
  <c r="AW890" i="185" s="1"/>
  <c r="AC890" i="185"/>
  <c r="AE890" i="185" s="1"/>
  <c r="AM890" i="185" s="1"/>
  <c r="S890" i="185"/>
  <c r="R890" i="185"/>
  <c r="K890" i="185"/>
  <c r="T890" i="185" s="1"/>
  <c r="AF890" i="185" s="1"/>
  <c r="J890" i="185"/>
  <c r="BB889" i="185"/>
  <c r="AV889" i="185"/>
  <c r="AW889" i="185" s="1"/>
  <c r="AC889" i="185"/>
  <c r="AE889" i="185" s="1"/>
  <c r="AM889" i="185" s="1"/>
  <c r="S889" i="185"/>
  <c r="R889" i="185"/>
  <c r="K889" i="185"/>
  <c r="J889" i="185"/>
  <c r="BB888" i="185"/>
  <c r="AV888" i="185"/>
  <c r="AW888" i="185" s="1"/>
  <c r="AC888" i="185"/>
  <c r="AE888" i="185" s="1"/>
  <c r="AM888" i="185" s="1"/>
  <c r="S888" i="185"/>
  <c r="R888" i="185"/>
  <c r="K888" i="185"/>
  <c r="J888" i="185"/>
  <c r="BB887" i="185"/>
  <c r="AV887" i="185"/>
  <c r="AW887" i="185" s="1"/>
  <c r="BC887" i="185" s="1"/>
  <c r="AC887" i="185"/>
  <c r="AE887" i="185" s="1"/>
  <c r="AM887" i="185" s="1"/>
  <c r="S887" i="185"/>
  <c r="R887" i="185"/>
  <c r="K887" i="185"/>
  <c r="T887" i="185" s="1"/>
  <c r="AF887" i="185" s="1"/>
  <c r="J887" i="185"/>
  <c r="BB886" i="185"/>
  <c r="AV886" i="185"/>
  <c r="AW886" i="185" s="1"/>
  <c r="BC886" i="185" s="1"/>
  <c r="AC886" i="185"/>
  <c r="AE886" i="185" s="1"/>
  <c r="AM886" i="185" s="1"/>
  <c r="S886" i="185"/>
  <c r="R886" i="185"/>
  <c r="K886" i="185"/>
  <c r="J886" i="185"/>
  <c r="BB885" i="185"/>
  <c r="AV885" i="185"/>
  <c r="AW885" i="185" s="1"/>
  <c r="AC885" i="185"/>
  <c r="AE885" i="185" s="1"/>
  <c r="AM885" i="185" s="1"/>
  <c r="S885" i="185"/>
  <c r="R885" i="185"/>
  <c r="K885" i="185"/>
  <c r="T885" i="185" s="1"/>
  <c r="AF885" i="185" s="1"/>
  <c r="J885" i="185"/>
  <c r="BB884" i="185"/>
  <c r="AV884" i="185"/>
  <c r="AW884" i="185" s="1"/>
  <c r="BC884" i="185" s="1"/>
  <c r="AC884" i="185"/>
  <c r="AE884" i="185" s="1"/>
  <c r="AM884" i="185" s="1"/>
  <c r="S884" i="185"/>
  <c r="R884" i="185"/>
  <c r="K884" i="185"/>
  <c r="T884" i="185" s="1"/>
  <c r="AF884" i="185" s="1"/>
  <c r="J884" i="185"/>
  <c r="BB883" i="185"/>
  <c r="AV883" i="185"/>
  <c r="AW883" i="185" s="1"/>
  <c r="BC883" i="185" s="1"/>
  <c r="AC883" i="185"/>
  <c r="AE883" i="185" s="1"/>
  <c r="AM883" i="185" s="1"/>
  <c r="S883" i="185"/>
  <c r="R883" i="185"/>
  <c r="K883" i="185"/>
  <c r="J883" i="185"/>
  <c r="BB882" i="185"/>
  <c r="AV882" i="185"/>
  <c r="AW882" i="185" s="1"/>
  <c r="AC882" i="185"/>
  <c r="AE882" i="185" s="1"/>
  <c r="AM882" i="185" s="1"/>
  <c r="S882" i="185"/>
  <c r="R882" i="185"/>
  <c r="K882" i="185"/>
  <c r="J882" i="185"/>
  <c r="BB881" i="185"/>
  <c r="AV881" i="185"/>
  <c r="AW881" i="185" s="1"/>
  <c r="BC881" i="185" s="1"/>
  <c r="AC881" i="185"/>
  <c r="AE881" i="185" s="1"/>
  <c r="AM881" i="185" s="1"/>
  <c r="S881" i="185"/>
  <c r="R881" i="185"/>
  <c r="K881" i="185"/>
  <c r="T881" i="185" s="1"/>
  <c r="AF881" i="185" s="1"/>
  <c r="J881" i="185"/>
  <c r="BB880" i="185"/>
  <c r="AV880" i="185"/>
  <c r="AW880" i="185" s="1"/>
  <c r="AC880" i="185"/>
  <c r="AE880" i="185" s="1"/>
  <c r="AM880" i="185" s="1"/>
  <c r="S880" i="185"/>
  <c r="R880" i="185"/>
  <c r="K880" i="185"/>
  <c r="T880" i="185" s="1"/>
  <c r="AF880" i="185" s="1"/>
  <c r="J880" i="185"/>
  <c r="BB879" i="185"/>
  <c r="AV879" i="185"/>
  <c r="AW879" i="185" s="1"/>
  <c r="AC879" i="185"/>
  <c r="AE879" i="185" s="1"/>
  <c r="AM879" i="185" s="1"/>
  <c r="S879" i="185"/>
  <c r="R879" i="185"/>
  <c r="K879" i="185"/>
  <c r="T879" i="185" s="1"/>
  <c r="AF879" i="185" s="1"/>
  <c r="J879" i="185"/>
  <c r="BB878" i="185"/>
  <c r="AV878" i="185"/>
  <c r="AW878" i="185" s="1"/>
  <c r="AC878" i="185"/>
  <c r="AE878" i="185" s="1"/>
  <c r="AM878" i="185" s="1"/>
  <c r="S878" i="185"/>
  <c r="R878" i="185"/>
  <c r="K878" i="185"/>
  <c r="T878" i="185" s="1"/>
  <c r="AF878" i="185" s="1"/>
  <c r="J878" i="185"/>
  <c r="BB877" i="185"/>
  <c r="AV877" i="185"/>
  <c r="AW877" i="185" s="1"/>
  <c r="AC877" i="185"/>
  <c r="AE877" i="185" s="1"/>
  <c r="AM877" i="185" s="1"/>
  <c r="S877" i="185"/>
  <c r="R877" i="185"/>
  <c r="K877" i="185"/>
  <c r="J877" i="185"/>
  <c r="BB876" i="185"/>
  <c r="AV876" i="185"/>
  <c r="AW876" i="185" s="1"/>
  <c r="AC876" i="185"/>
  <c r="AE876" i="185" s="1"/>
  <c r="AM876" i="185" s="1"/>
  <c r="S876" i="185"/>
  <c r="R876" i="185"/>
  <c r="K876" i="185"/>
  <c r="J876" i="185"/>
  <c r="BB875" i="185"/>
  <c r="AV875" i="185"/>
  <c r="AW875" i="185" s="1"/>
  <c r="BC875" i="185" s="1"/>
  <c r="AC875" i="185"/>
  <c r="AE875" i="185" s="1"/>
  <c r="AM875" i="185" s="1"/>
  <c r="S875" i="185"/>
  <c r="R875" i="185"/>
  <c r="K875" i="185"/>
  <c r="T875" i="185" s="1"/>
  <c r="AF875" i="185" s="1"/>
  <c r="J875" i="185"/>
  <c r="BB874" i="185"/>
  <c r="AV874" i="185"/>
  <c r="AW874" i="185" s="1"/>
  <c r="BC874" i="185" s="1"/>
  <c r="AC874" i="185"/>
  <c r="AE874" i="185" s="1"/>
  <c r="AM874" i="185" s="1"/>
  <c r="S874" i="185"/>
  <c r="R874" i="185"/>
  <c r="K874" i="185"/>
  <c r="J874" i="185"/>
  <c r="BB873" i="185"/>
  <c r="AV873" i="185"/>
  <c r="AW873" i="185" s="1"/>
  <c r="AC873" i="185"/>
  <c r="AE873" i="185" s="1"/>
  <c r="AM873" i="185" s="1"/>
  <c r="S873" i="185"/>
  <c r="R873" i="185"/>
  <c r="K873" i="185"/>
  <c r="T873" i="185" s="1"/>
  <c r="AF873" i="185" s="1"/>
  <c r="J873" i="185"/>
  <c r="BB872" i="185"/>
  <c r="AV872" i="185"/>
  <c r="AW872" i="185" s="1"/>
  <c r="BC872" i="185" s="1"/>
  <c r="AC872" i="185"/>
  <c r="AE872" i="185" s="1"/>
  <c r="AM872" i="185" s="1"/>
  <c r="S872" i="185"/>
  <c r="R872" i="185"/>
  <c r="K872" i="185"/>
  <c r="T872" i="185" s="1"/>
  <c r="AF872" i="185" s="1"/>
  <c r="J872" i="185"/>
  <c r="BB871" i="185"/>
  <c r="AV871" i="185"/>
  <c r="AW871" i="185" s="1"/>
  <c r="BC871" i="185" s="1"/>
  <c r="AC871" i="185"/>
  <c r="AE871" i="185" s="1"/>
  <c r="AM871" i="185" s="1"/>
  <c r="S871" i="185"/>
  <c r="R871" i="185"/>
  <c r="K871" i="185"/>
  <c r="J871" i="185"/>
  <c r="BB870" i="185"/>
  <c r="AV870" i="185"/>
  <c r="AW870" i="185" s="1"/>
  <c r="AC870" i="185"/>
  <c r="AE870" i="185" s="1"/>
  <c r="AM870" i="185" s="1"/>
  <c r="S870" i="185"/>
  <c r="R870" i="185"/>
  <c r="K870" i="185"/>
  <c r="J870" i="185"/>
  <c r="BB869" i="185"/>
  <c r="AV869" i="185"/>
  <c r="AW869" i="185" s="1"/>
  <c r="BC869" i="185" s="1"/>
  <c r="AC869" i="185"/>
  <c r="AE869" i="185" s="1"/>
  <c r="AM869" i="185" s="1"/>
  <c r="S869" i="185"/>
  <c r="R869" i="185"/>
  <c r="K869" i="185"/>
  <c r="T869" i="185" s="1"/>
  <c r="AF869" i="185" s="1"/>
  <c r="J869" i="185"/>
  <c r="BB868" i="185"/>
  <c r="AV868" i="185"/>
  <c r="AW868" i="185" s="1"/>
  <c r="AC868" i="185"/>
  <c r="AE868" i="185" s="1"/>
  <c r="AM868" i="185" s="1"/>
  <c r="S868" i="185"/>
  <c r="R868" i="185"/>
  <c r="K868" i="185"/>
  <c r="T868" i="185" s="1"/>
  <c r="AF868" i="185" s="1"/>
  <c r="J868" i="185"/>
  <c r="BB867" i="185"/>
  <c r="AV867" i="185"/>
  <c r="AW867" i="185" s="1"/>
  <c r="AC867" i="185"/>
  <c r="AE867" i="185" s="1"/>
  <c r="AM867" i="185" s="1"/>
  <c r="S867" i="185"/>
  <c r="R867" i="185"/>
  <c r="K867" i="185"/>
  <c r="T867" i="185" s="1"/>
  <c r="AF867" i="185" s="1"/>
  <c r="J867" i="185"/>
  <c r="BB866" i="185"/>
  <c r="AV866" i="185"/>
  <c r="AW866" i="185" s="1"/>
  <c r="AC866" i="185"/>
  <c r="AE866" i="185" s="1"/>
  <c r="AM866" i="185" s="1"/>
  <c r="S866" i="185"/>
  <c r="R866" i="185"/>
  <c r="K866" i="185"/>
  <c r="T866" i="185" s="1"/>
  <c r="AF866" i="185" s="1"/>
  <c r="J866" i="185"/>
  <c r="BB865" i="185"/>
  <c r="AV865" i="185"/>
  <c r="AW865" i="185" s="1"/>
  <c r="AC865" i="185"/>
  <c r="AE865" i="185" s="1"/>
  <c r="AM865" i="185" s="1"/>
  <c r="S865" i="185"/>
  <c r="R865" i="185"/>
  <c r="K865" i="185"/>
  <c r="J865" i="185"/>
  <c r="BB864" i="185"/>
  <c r="AV864" i="185"/>
  <c r="AW864" i="185" s="1"/>
  <c r="AC864" i="185"/>
  <c r="AE864" i="185" s="1"/>
  <c r="AM864" i="185" s="1"/>
  <c r="S864" i="185"/>
  <c r="R864" i="185"/>
  <c r="K864" i="185"/>
  <c r="J864" i="185"/>
  <c r="BB863" i="185"/>
  <c r="AV863" i="185"/>
  <c r="AW863" i="185" s="1"/>
  <c r="BC863" i="185" s="1"/>
  <c r="AC863" i="185"/>
  <c r="AE863" i="185" s="1"/>
  <c r="AM863" i="185" s="1"/>
  <c r="S863" i="185"/>
  <c r="R863" i="185"/>
  <c r="K863" i="185"/>
  <c r="T863" i="185" s="1"/>
  <c r="AF863" i="185" s="1"/>
  <c r="J863" i="185"/>
  <c r="BB862" i="185"/>
  <c r="AV862" i="185"/>
  <c r="AW862" i="185" s="1"/>
  <c r="BC862" i="185" s="1"/>
  <c r="AC862" i="185"/>
  <c r="AE862" i="185" s="1"/>
  <c r="AM862" i="185" s="1"/>
  <c r="S862" i="185"/>
  <c r="R862" i="185"/>
  <c r="K862" i="185"/>
  <c r="J862" i="185"/>
  <c r="BB861" i="185"/>
  <c r="AV861" i="185"/>
  <c r="AW861" i="185" s="1"/>
  <c r="AC861" i="185"/>
  <c r="AE861" i="185" s="1"/>
  <c r="AM861" i="185" s="1"/>
  <c r="S861" i="185"/>
  <c r="R861" i="185"/>
  <c r="K861" i="185"/>
  <c r="T861" i="185" s="1"/>
  <c r="AF861" i="185" s="1"/>
  <c r="J861" i="185"/>
  <c r="BB860" i="185"/>
  <c r="AV860" i="185"/>
  <c r="AW860" i="185" s="1"/>
  <c r="BC860" i="185" s="1"/>
  <c r="AC860" i="185"/>
  <c r="AE860" i="185" s="1"/>
  <c r="AM860" i="185" s="1"/>
  <c r="S860" i="185"/>
  <c r="R860" i="185"/>
  <c r="K860" i="185"/>
  <c r="T860" i="185" s="1"/>
  <c r="AF860" i="185" s="1"/>
  <c r="J860" i="185"/>
  <c r="BB859" i="185"/>
  <c r="AV859" i="185"/>
  <c r="AW859" i="185" s="1"/>
  <c r="BC859" i="185" s="1"/>
  <c r="AC859" i="185"/>
  <c r="AE859" i="185" s="1"/>
  <c r="AM859" i="185" s="1"/>
  <c r="S859" i="185"/>
  <c r="R859" i="185"/>
  <c r="K859" i="185"/>
  <c r="J859" i="185"/>
  <c r="BB858" i="185"/>
  <c r="AV858" i="185"/>
  <c r="AW858" i="185" s="1"/>
  <c r="AC858" i="185"/>
  <c r="AE858" i="185" s="1"/>
  <c r="AM858" i="185" s="1"/>
  <c r="S858" i="185"/>
  <c r="R858" i="185"/>
  <c r="K858" i="185"/>
  <c r="J858" i="185"/>
  <c r="BB857" i="185"/>
  <c r="AV857" i="185"/>
  <c r="AW857" i="185" s="1"/>
  <c r="BC857" i="185" s="1"/>
  <c r="AC857" i="185"/>
  <c r="AE857" i="185" s="1"/>
  <c r="AM857" i="185" s="1"/>
  <c r="S857" i="185"/>
  <c r="R857" i="185"/>
  <c r="K857" i="185"/>
  <c r="T857" i="185" s="1"/>
  <c r="AF857" i="185" s="1"/>
  <c r="J857" i="185"/>
  <c r="BB856" i="185"/>
  <c r="AV856" i="185"/>
  <c r="AW856" i="185" s="1"/>
  <c r="AC856" i="185"/>
  <c r="AE856" i="185" s="1"/>
  <c r="AM856" i="185" s="1"/>
  <c r="S856" i="185"/>
  <c r="R856" i="185"/>
  <c r="K856" i="185"/>
  <c r="T856" i="185" s="1"/>
  <c r="AF856" i="185" s="1"/>
  <c r="J856" i="185"/>
  <c r="BB855" i="185"/>
  <c r="AV855" i="185"/>
  <c r="AW855" i="185" s="1"/>
  <c r="AC855" i="185"/>
  <c r="AE855" i="185" s="1"/>
  <c r="AM855" i="185" s="1"/>
  <c r="S855" i="185"/>
  <c r="R855" i="185"/>
  <c r="K855" i="185"/>
  <c r="T855" i="185" s="1"/>
  <c r="AF855" i="185" s="1"/>
  <c r="J855" i="185"/>
  <c r="BB854" i="185"/>
  <c r="AV854" i="185"/>
  <c r="AW854" i="185" s="1"/>
  <c r="AC854" i="185"/>
  <c r="AE854" i="185" s="1"/>
  <c r="AM854" i="185" s="1"/>
  <c r="S854" i="185"/>
  <c r="R854" i="185"/>
  <c r="K854" i="185"/>
  <c r="T854" i="185" s="1"/>
  <c r="AF854" i="185" s="1"/>
  <c r="J854" i="185"/>
  <c r="BB853" i="185"/>
  <c r="AV853" i="185"/>
  <c r="AW853" i="185" s="1"/>
  <c r="AC853" i="185"/>
  <c r="AE853" i="185" s="1"/>
  <c r="AM853" i="185" s="1"/>
  <c r="S853" i="185"/>
  <c r="R853" i="185"/>
  <c r="K853" i="185"/>
  <c r="J853" i="185"/>
  <c r="BB852" i="185"/>
  <c r="AV852" i="185"/>
  <c r="AW852" i="185" s="1"/>
  <c r="AC852" i="185"/>
  <c r="AE852" i="185" s="1"/>
  <c r="AM852" i="185" s="1"/>
  <c r="S852" i="185"/>
  <c r="R852" i="185"/>
  <c r="K852" i="185"/>
  <c r="J852" i="185"/>
  <c r="BB851" i="185"/>
  <c r="AV851" i="185"/>
  <c r="AW851" i="185" s="1"/>
  <c r="BC851" i="185" s="1"/>
  <c r="AC851" i="185"/>
  <c r="AE851" i="185" s="1"/>
  <c r="AM851" i="185" s="1"/>
  <c r="S851" i="185"/>
  <c r="R851" i="185"/>
  <c r="K851" i="185"/>
  <c r="T851" i="185" s="1"/>
  <c r="AF851" i="185" s="1"/>
  <c r="J851" i="185"/>
  <c r="BB850" i="185"/>
  <c r="AV850" i="185"/>
  <c r="AW850" i="185" s="1"/>
  <c r="BC850" i="185" s="1"/>
  <c r="AC850" i="185"/>
  <c r="AE850" i="185" s="1"/>
  <c r="AM850" i="185" s="1"/>
  <c r="S850" i="185"/>
  <c r="R850" i="185"/>
  <c r="K850" i="185"/>
  <c r="J850" i="185"/>
  <c r="BB849" i="185"/>
  <c r="AV849" i="185"/>
  <c r="AW849" i="185" s="1"/>
  <c r="AC849" i="185"/>
  <c r="AE849" i="185" s="1"/>
  <c r="AM849" i="185" s="1"/>
  <c r="S849" i="185"/>
  <c r="R849" i="185"/>
  <c r="K849" i="185"/>
  <c r="T849" i="185" s="1"/>
  <c r="AF849" i="185" s="1"/>
  <c r="J849" i="185"/>
  <c r="BB848" i="185"/>
  <c r="AV848" i="185"/>
  <c r="AW848" i="185" s="1"/>
  <c r="BC848" i="185" s="1"/>
  <c r="AC848" i="185"/>
  <c r="AE848" i="185" s="1"/>
  <c r="AM848" i="185" s="1"/>
  <c r="S848" i="185"/>
  <c r="R848" i="185"/>
  <c r="K848" i="185"/>
  <c r="T848" i="185" s="1"/>
  <c r="AF848" i="185" s="1"/>
  <c r="J848" i="185"/>
  <c r="BB847" i="185"/>
  <c r="AV847" i="185"/>
  <c r="AW847" i="185" s="1"/>
  <c r="BC847" i="185" s="1"/>
  <c r="AC847" i="185"/>
  <c r="AE847" i="185" s="1"/>
  <c r="AM847" i="185" s="1"/>
  <c r="S847" i="185"/>
  <c r="R847" i="185"/>
  <c r="K847" i="185"/>
  <c r="J847" i="185"/>
  <c r="BB846" i="185"/>
  <c r="AV846" i="185"/>
  <c r="AW846" i="185" s="1"/>
  <c r="AC846" i="185"/>
  <c r="AE846" i="185" s="1"/>
  <c r="AM846" i="185" s="1"/>
  <c r="S846" i="185"/>
  <c r="R846" i="185"/>
  <c r="K846" i="185"/>
  <c r="J846" i="185"/>
  <c r="BB845" i="185"/>
  <c r="AV845" i="185"/>
  <c r="AW845" i="185" s="1"/>
  <c r="BC845" i="185" s="1"/>
  <c r="AC845" i="185"/>
  <c r="AE845" i="185" s="1"/>
  <c r="AM845" i="185" s="1"/>
  <c r="S845" i="185"/>
  <c r="R845" i="185"/>
  <c r="K845" i="185"/>
  <c r="T845" i="185" s="1"/>
  <c r="AF845" i="185" s="1"/>
  <c r="J845" i="185"/>
  <c r="BB844" i="185"/>
  <c r="AV844" i="185"/>
  <c r="AW844" i="185" s="1"/>
  <c r="AC844" i="185"/>
  <c r="AE844" i="185" s="1"/>
  <c r="AM844" i="185" s="1"/>
  <c r="S844" i="185"/>
  <c r="R844" i="185"/>
  <c r="K844" i="185"/>
  <c r="T844" i="185" s="1"/>
  <c r="AF844" i="185" s="1"/>
  <c r="J844" i="185"/>
  <c r="BB843" i="185"/>
  <c r="AV843" i="185"/>
  <c r="AW843" i="185" s="1"/>
  <c r="AC843" i="185"/>
  <c r="AE843" i="185" s="1"/>
  <c r="AM843" i="185" s="1"/>
  <c r="S843" i="185"/>
  <c r="R843" i="185"/>
  <c r="K843" i="185"/>
  <c r="T843" i="185" s="1"/>
  <c r="AF843" i="185" s="1"/>
  <c r="J843" i="185"/>
  <c r="BB842" i="185"/>
  <c r="AV842" i="185"/>
  <c r="AW842" i="185" s="1"/>
  <c r="AC842" i="185"/>
  <c r="AE842" i="185" s="1"/>
  <c r="AM842" i="185" s="1"/>
  <c r="S842" i="185"/>
  <c r="R842" i="185"/>
  <c r="K842" i="185"/>
  <c r="T842" i="185" s="1"/>
  <c r="AF842" i="185" s="1"/>
  <c r="J842" i="185"/>
  <c r="BB841" i="185"/>
  <c r="AV841" i="185"/>
  <c r="AW841" i="185" s="1"/>
  <c r="AE841" i="185"/>
  <c r="AM841" i="185" s="1"/>
  <c r="S841" i="185"/>
  <c r="R841" i="185"/>
  <c r="K841" i="185"/>
  <c r="J841" i="185"/>
  <c r="BB840" i="185"/>
  <c r="AV840" i="185"/>
  <c r="AW840" i="185" s="1"/>
  <c r="AE840" i="185"/>
  <c r="AM840" i="185" s="1"/>
  <c r="S840" i="185"/>
  <c r="R840" i="185"/>
  <c r="K840" i="185"/>
  <c r="J840" i="185"/>
  <c r="BB839" i="185"/>
  <c r="AV839" i="185"/>
  <c r="AW839" i="185" s="1"/>
  <c r="BC839" i="185" s="1"/>
  <c r="AE839" i="185"/>
  <c r="AM839" i="185" s="1"/>
  <c r="S839" i="185"/>
  <c r="R839" i="185"/>
  <c r="K839" i="185"/>
  <c r="T839" i="185" s="1"/>
  <c r="AF839" i="185" s="1"/>
  <c r="J839" i="185"/>
  <c r="BB838" i="185"/>
  <c r="AV838" i="185"/>
  <c r="AW838" i="185" s="1"/>
  <c r="BC838" i="185" s="1"/>
  <c r="AE838" i="185"/>
  <c r="AM838" i="185" s="1"/>
  <c r="S838" i="185"/>
  <c r="R838" i="185"/>
  <c r="K838" i="185"/>
  <c r="J838" i="185"/>
  <c r="BB837" i="185"/>
  <c r="AV837" i="185"/>
  <c r="AW837" i="185" s="1"/>
  <c r="AE837" i="185"/>
  <c r="AM837" i="185" s="1"/>
  <c r="S837" i="185"/>
  <c r="R837" i="185"/>
  <c r="K837" i="185"/>
  <c r="T837" i="185" s="1"/>
  <c r="AF837" i="185" s="1"/>
  <c r="J837" i="185"/>
  <c r="BB836" i="185"/>
  <c r="AV836" i="185"/>
  <c r="AW836" i="185" s="1"/>
  <c r="BC836" i="185" s="1"/>
  <c r="AE836" i="185"/>
  <c r="AM836" i="185" s="1"/>
  <c r="S836" i="185"/>
  <c r="R836" i="185"/>
  <c r="K836" i="185"/>
  <c r="T836" i="185" s="1"/>
  <c r="AF836" i="185" s="1"/>
  <c r="J836" i="185"/>
  <c r="BB835" i="185"/>
  <c r="AV835" i="185"/>
  <c r="AW835" i="185" s="1"/>
  <c r="BC835" i="185" s="1"/>
  <c r="AE835" i="185"/>
  <c r="AM835" i="185" s="1"/>
  <c r="S835" i="185"/>
  <c r="R835" i="185"/>
  <c r="K835" i="185"/>
  <c r="J835" i="185"/>
  <c r="BB834" i="185"/>
  <c r="AV834" i="185"/>
  <c r="AW834" i="185" s="1"/>
  <c r="AE834" i="185"/>
  <c r="AM834" i="185" s="1"/>
  <c r="S834" i="185"/>
  <c r="R834" i="185"/>
  <c r="K834" i="185"/>
  <c r="J834" i="185"/>
  <c r="BB833" i="185"/>
  <c r="AV833" i="185"/>
  <c r="AW833" i="185" s="1"/>
  <c r="BC833" i="185" s="1"/>
  <c r="AE833" i="185"/>
  <c r="AM833" i="185" s="1"/>
  <c r="S833" i="185"/>
  <c r="R833" i="185"/>
  <c r="K833" i="185"/>
  <c r="T833" i="185" s="1"/>
  <c r="AF833" i="185" s="1"/>
  <c r="J833" i="185"/>
  <c r="BB832" i="185"/>
  <c r="AV832" i="185"/>
  <c r="AW832" i="185" s="1"/>
  <c r="AE832" i="185"/>
  <c r="AM832" i="185" s="1"/>
  <c r="S832" i="185"/>
  <c r="R832" i="185"/>
  <c r="K832" i="185"/>
  <c r="T832" i="185" s="1"/>
  <c r="AF832" i="185" s="1"/>
  <c r="J832" i="185"/>
  <c r="BB831" i="185"/>
  <c r="AV831" i="185"/>
  <c r="AW831" i="185" s="1"/>
  <c r="AE831" i="185"/>
  <c r="AM831" i="185" s="1"/>
  <c r="S831" i="185"/>
  <c r="R831" i="185"/>
  <c r="K831" i="185"/>
  <c r="T831" i="185" s="1"/>
  <c r="AF831" i="185" s="1"/>
  <c r="J831" i="185"/>
  <c r="BB830" i="185"/>
  <c r="AV830" i="185"/>
  <c r="AW830" i="185" s="1"/>
  <c r="AE830" i="185"/>
  <c r="AM830" i="185" s="1"/>
  <c r="S830" i="185"/>
  <c r="R830" i="185"/>
  <c r="K830" i="185"/>
  <c r="T830" i="185" s="1"/>
  <c r="AF830" i="185" s="1"/>
  <c r="J830" i="185"/>
  <c r="BB829" i="185"/>
  <c r="AV829" i="185"/>
  <c r="AW829" i="185" s="1"/>
  <c r="AE829" i="185"/>
  <c r="AM829" i="185" s="1"/>
  <c r="S829" i="185"/>
  <c r="R829" i="185"/>
  <c r="K829" i="185"/>
  <c r="J829" i="185"/>
  <c r="BB828" i="185"/>
  <c r="AV828" i="185"/>
  <c r="AW828" i="185" s="1"/>
  <c r="AE828" i="185"/>
  <c r="AM828" i="185" s="1"/>
  <c r="S828" i="185"/>
  <c r="R828" i="185"/>
  <c r="K828" i="185"/>
  <c r="J828" i="185"/>
  <c r="BB827" i="185"/>
  <c r="AV827" i="185"/>
  <c r="AW827" i="185" s="1"/>
  <c r="BC827" i="185" s="1"/>
  <c r="AE827" i="185"/>
  <c r="AM827" i="185" s="1"/>
  <c r="S827" i="185"/>
  <c r="R827" i="185"/>
  <c r="K827" i="185"/>
  <c r="T827" i="185" s="1"/>
  <c r="AF827" i="185" s="1"/>
  <c r="J827" i="185"/>
  <c r="BB826" i="185"/>
  <c r="AV826" i="185"/>
  <c r="AW826" i="185" s="1"/>
  <c r="BC826" i="185" s="1"/>
  <c r="AE826" i="185"/>
  <c r="AM826" i="185" s="1"/>
  <c r="S826" i="185"/>
  <c r="R826" i="185"/>
  <c r="K826" i="185"/>
  <c r="J826" i="185"/>
  <c r="BB825" i="185"/>
  <c r="AV825" i="185"/>
  <c r="AW825" i="185" s="1"/>
  <c r="AE825" i="185"/>
  <c r="AM825" i="185" s="1"/>
  <c r="S825" i="185"/>
  <c r="R825" i="185"/>
  <c r="K825" i="185"/>
  <c r="T825" i="185" s="1"/>
  <c r="AF825" i="185" s="1"/>
  <c r="J825" i="185"/>
  <c r="BB824" i="185"/>
  <c r="AV824" i="185"/>
  <c r="AW824" i="185" s="1"/>
  <c r="BC824" i="185" s="1"/>
  <c r="AE824" i="185"/>
  <c r="AM824" i="185" s="1"/>
  <c r="S824" i="185"/>
  <c r="R824" i="185"/>
  <c r="K824" i="185"/>
  <c r="T824" i="185" s="1"/>
  <c r="AF824" i="185" s="1"/>
  <c r="J824" i="185"/>
  <c r="BB823" i="185"/>
  <c r="AV823" i="185"/>
  <c r="AW823" i="185" s="1"/>
  <c r="BC823" i="185" s="1"/>
  <c r="AE823" i="185"/>
  <c r="AM823" i="185" s="1"/>
  <c r="S823" i="185"/>
  <c r="R823" i="185"/>
  <c r="K823" i="185"/>
  <c r="J823" i="185"/>
  <c r="BB822" i="185"/>
  <c r="AV822" i="185"/>
  <c r="AW822" i="185" s="1"/>
  <c r="AE822" i="185"/>
  <c r="AM822" i="185" s="1"/>
  <c r="S822" i="185"/>
  <c r="R822" i="185"/>
  <c r="K822" i="185"/>
  <c r="J822" i="185"/>
  <c r="BB821" i="185"/>
  <c r="AV821" i="185"/>
  <c r="AW821" i="185" s="1"/>
  <c r="BC821" i="185" s="1"/>
  <c r="AE821" i="185"/>
  <c r="AM821" i="185" s="1"/>
  <c r="S821" i="185"/>
  <c r="R821" i="185"/>
  <c r="K821" i="185"/>
  <c r="T821" i="185" s="1"/>
  <c r="AF821" i="185" s="1"/>
  <c r="J821" i="185"/>
  <c r="BB820" i="185"/>
  <c r="AV820" i="185"/>
  <c r="AW820" i="185" s="1"/>
  <c r="AE820" i="185"/>
  <c r="AM820" i="185" s="1"/>
  <c r="S820" i="185"/>
  <c r="R820" i="185"/>
  <c r="K820" i="185"/>
  <c r="T820" i="185" s="1"/>
  <c r="AF820" i="185" s="1"/>
  <c r="J820" i="185"/>
  <c r="BB819" i="185"/>
  <c r="AV819" i="185"/>
  <c r="AW819" i="185" s="1"/>
  <c r="AE819" i="185"/>
  <c r="AM819" i="185" s="1"/>
  <c r="S819" i="185"/>
  <c r="R819" i="185"/>
  <c r="K819" i="185"/>
  <c r="T819" i="185" s="1"/>
  <c r="AF819" i="185" s="1"/>
  <c r="J819" i="185"/>
  <c r="BB818" i="185"/>
  <c r="AV818" i="185"/>
  <c r="AW818" i="185" s="1"/>
  <c r="AE818" i="185"/>
  <c r="AM818" i="185" s="1"/>
  <c r="S818" i="185"/>
  <c r="R818" i="185"/>
  <c r="K818" i="185"/>
  <c r="T818" i="185" s="1"/>
  <c r="AF818" i="185" s="1"/>
  <c r="J818" i="185"/>
  <c r="BB817" i="185"/>
  <c r="AV817" i="185"/>
  <c r="AW817" i="185" s="1"/>
  <c r="BC817" i="185" s="1"/>
  <c r="AE817" i="185"/>
  <c r="AM817" i="185" s="1"/>
  <c r="S817" i="185"/>
  <c r="R817" i="185"/>
  <c r="K817" i="185"/>
  <c r="J817" i="185"/>
  <c r="BB816" i="185"/>
  <c r="AV816" i="185"/>
  <c r="AW816" i="185" s="1"/>
  <c r="AE816" i="185"/>
  <c r="AM816" i="185" s="1"/>
  <c r="S816" i="185"/>
  <c r="R816" i="185"/>
  <c r="K816" i="185"/>
  <c r="J816" i="185"/>
  <c r="BB815" i="185"/>
  <c r="AV815" i="185"/>
  <c r="AW815" i="185" s="1"/>
  <c r="BC815" i="185" s="1"/>
  <c r="AE815" i="185"/>
  <c r="AM815" i="185" s="1"/>
  <c r="S815" i="185"/>
  <c r="R815" i="185"/>
  <c r="K815" i="185"/>
  <c r="T815" i="185" s="1"/>
  <c r="AF815" i="185" s="1"/>
  <c r="J815" i="185"/>
  <c r="BB814" i="185"/>
  <c r="AV814" i="185"/>
  <c r="AW814" i="185" s="1"/>
  <c r="BC814" i="185" s="1"/>
  <c r="AE814" i="185"/>
  <c r="AM814" i="185" s="1"/>
  <c r="S814" i="185"/>
  <c r="R814" i="185"/>
  <c r="K814" i="185"/>
  <c r="J814" i="185"/>
  <c r="BB813" i="185"/>
  <c r="AV813" i="185"/>
  <c r="AW813" i="185" s="1"/>
  <c r="AE813" i="185"/>
  <c r="AM813" i="185" s="1"/>
  <c r="S813" i="185"/>
  <c r="R813" i="185"/>
  <c r="K813" i="185"/>
  <c r="T813" i="185" s="1"/>
  <c r="AF813" i="185" s="1"/>
  <c r="J813" i="185"/>
  <c r="BB812" i="185"/>
  <c r="AV812" i="185"/>
  <c r="AW812" i="185" s="1"/>
  <c r="BC812" i="185" s="1"/>
  <c r="AE812" i="185"/>
  <c r="AM812" i="185" s="1"/>
  <c r="S812" i="185"/>
  <c r="R812" i="185"/>
  <c r="K812" i="185"/>
  <c r="T812" i="185" s="1"/>
  <c r="AF812" i="185" s="1"/>
  <c r="J812" i="185"/>
  <c r="BB811" i="185"/>
  <c r="AV811" i="185"/>
  <c r="AW811" i="185" s="1"/>
  <c r="BC811" i="185" s="1"/>
  <c r="AE811" i="185"/>
  <c r="AM811" i="185" s="1"/>
  <c r="S811" i="185"/>
  <c r="R811" i="185"/>
  <c r="K811" i="185"/>
  <c r="J811" i="185"/>
  <c r="BB810" i="185"/>
  <c r="AV810" i="185"/>
  <c r="AW810" i="185" s="1"/>
  <c r="AE810" i="185"/>
  <c r="AM810" i="185" s="1"/>
  <c r="S810" i="185"/>
  <c r="R810" i="185"/>
  <c r="K810" i="185"/>
  <c r="J810" i="185"/>
  <c r="BB809" i="185"/>
  <c r="AV809" i="185"/>
  <c r="AW809" i="185" s="1"/>
  <c r="BC809" i="185" s="1"/>
  <c r="AE809" i="185"/>
  <c r="AM809" i="185" s="1"/>
  <c r="S809" i="185"/>
  <c r="R809" i="185"/>
  <c r="K809" i="185"/>
  <c r="T809" i="185" s="1"/>
  <c r="AF809" i="185" s="1"/>
  <c r="J809" i="185"/>
  <c r="BB808" i="185"/>
  <c r="AV808" i="185"/>
  <c r="AW808" i="185" s="1"/>
  <c r="AE808" i="185"/>
  <c r="AM808" i="185" s="1"/>
  <c r="S808" i="185"/>
  <c r="R808" i="185"/>
  <c r="K808" i="185"/>
  <c r="T808" i="185" s="1"/>
  <c r="AF808" i="185" s="1"/>
  <c r="J808" i="185"/>
  <c r="BB807" i="185"/>
  <c r="AV807" i="185"/>
  <c r="AW807" i="185" s="1"/>
  <c r="AE807" i="185"/>
  <c r="AM807" i="185" s="1"/>
  <c r="S807" i="185"/>
  <c r="R807" i="185"/>
  <c r="K807" i="185"/>
  <c r="T807" i="185" s="1"/>
  <c r="AF807" i="185" s="1"/>
  <c r="J807" i="185"/>
  <c r="BB806" i="185"/>
  <c r="AV806" i="185"/>
  <c r="AW806" i="185" s="1"/>
  <c r="AE806" i="185"/>
  <c r="AM806" i="185" s="1"/>
  <c r="S806" i="185"/>
  <c r="R806" i="185"/>
  <c r="K806" i="185"/>
  <c r="T806" i="185" s="1"/>
  <c r="AF806" i="185" s="1"/>
  <c r="J806" i="185"/>
  <c r="BB805" i="185"/>
  <c r="AV805" i="185"/>
  <c r="AW805" i="185" s="1"/>
  <c r="BC805" i="185" s="1"/>
  <c r="AE805" i="185"/>
  <c r="AM805" i="185" s="1"/>
  <c r="S805" i="185"/>
  <c r="R805" i="185"/>
  <c r="K805" i="185"/>
  <c r="J805" i="185"/>
  <c r="BB804" i="185"/>
  <c r="AV804" i="185"/>
  <c r="AW804" i="185" s="1"/>
  <c r="AE804" i="185"/>
  <c r="AM804" i="185" s="1"/>
  <c r="S804" i="185"/>
  <c r="R804" i="185"/>
  <c r="K804" i="185"/>
  <c r="J804" i="185"/>
  <c r="BB803" i="185"/>
  <c r="AV803" i="185"/>
  <c r="AW803" i="185" s="1"/>
  <c r="BC803" i="185" s="1"/>
  <c r="AE803" i="185"/>
  <c r="AM803" i="185" s="1"/>
  <c r="S803" i="185"/>
  <c r="R803" i="185"/>
  <c r="K803" i="185"/>
  <c r="T803" i="185" s="1"/>
  <c r="AF803" i="185" s="1"/>
  <c r="J803" i="185"/>
  <c r="BB802" i="185"/>
  <c r="AV802" i="185"/>
  <c r="AW802" i="185" s="1"/>
  <c r="BC802" i="185" s="1"/>
  <c r="AE802" i="185"/>
  <c r="AM802" i="185" s="1"/>
  <c r="S802" i="185"/>
  <c r="R802" i="185"/>
  <c r="K802" i="185"/>
  <c r="J802" i="185"/>
  <c r="BB801" i="185"/>
  <c r="AV801" i="185"/>
  <c r="AW801" i="185" s="1"/>
  <c r="AE801" i="185"/>
  <c r="AM801" i="185" s="1"/>
  <c r="S801" i="185"/>
  <c r="R801" i="185"/>
  <c r="K801" i="185"/>
  <c r="T801" i="185" s="1"/>
  <c r="AF801" i="185" s="1"/>
  <c r="J801" i="185"/>
  <c r="BB800" i="185"/>
  <c r="AV800" i="185"/>
  <c r="AW800" i="185" s="1"/>
  <c r="BC800" i="185" s="1"/>
  <c r="AE800" i="185"/>
  <c r="AM800" i="185" s="1"/>
  <c r="S800" i="185"/>
  <c r="R800" i="185"/>
  <c r="K800" i="185"/>
  <c r="T800" i="185" s="1"/>
  <c r="AF800" i="185" s="1"/>
  <c r="J800" i="185"/>
  <c r="BB799" i="185"/>
  <c r="AV799" i="185"/>
  <c r="AW799" i="185" s="1"/>
  <c r="BC799" i="185" s="1"/>
  <c r="AE799" i="185"/>
  <c r="AM799" i="185" s="1"/>
  <c r="S799" i="185"/>
  <c r="R799" i="185"/>
  <c r="K799" i="185"/>
  <c r="J799" i="185"/>
  <c r="BB798" i="185"/>
  <c r="AV798" i="185"/>
  <c r="AW798" i="185" s="1"/>
  <c r="AE798" i="185"/>
  <c r="AM798" i="185" s="1"/>
  <c r="S798" i="185"/>
  <c r="R798" i="185"/>
  <c r="K798" i="185"/>
  <c r="J798" i="185"/>
  <c r="BB797" i="185"/>
  <c r="AV797" i="185"/>
  <c r="AW797" i="185" s="1"/>
  <c r="BC797" i="185" s="1"/>
  <c r="AE797" i="185"/>
  <c r="AM797" i="185" s="1"/>
  <c r="S797" i="185"/>
  <c r="R797" i="185"/>
  <c r="K797" i="185"/>
  <c r="T797" i="185" s="1"/>
  <c r="AF797" i="185" s="1"/>
  <c r="J797" i="185"/>
  <c r="BB796" i="185"/>
  <c r="AV796" i="185"/>
  <c r="AW796" i="185" s="1"/>
  <c r="AE796" i="185"/>
  <c r="AM796" i="185" s="1"/>
  <c r="S796" i="185"/>
  <c r="R796" i="185"/>
  <c r="K796" i="185"/>
  <c r="T796" i="185" s="1"/>
  <c r="AF796" i="185" s="1"/>
  <c r="J796" i="185"/>
  <c r="BB795" i="185"/>
  <c r="AV795" i="185"/>
  <c r="AW795" i="185" s="1"/>
  <c r="AE795" i="185"/>
  <c r="AM795" i="185" s="1"/>
  <c r="S795" i="185"/>
  <c r="R795" i="185"/>
  <c r="K795" i="185"/>
  <c r="T795" i="185" s="1"/>
  <c r="AF795" i="185" s="1"/>
  <c r="J795" i="185"/>
  <c r="BB794" i="185"/>
  <c r="AV794" i="185"/>
  <c r="AW794" i="185" s="1"/>
  <c r="AE794" i="185"/>
  <c r="AM794" i="185" s="1"/>
  <c r="S794" i="185"/>
  <c r="R794" i="185"/>
  <c r="K794" i="185"/>
  <c r="T794" i="185" s="1"/>
  <c r="AF794" i="185" s="1"/>
  <c r="J794" i="185"/>
  <c r="BB793" i="185"/>
  <c r="AV793" i="185"/>
  <c r="AW793" i="185" s="1"/>
  <c r="BC793" i="185" s="1"/>
  <c r="AE793" i="185"/>
  <c r="AM793" i="185" s="1"/>
  <c r="S793" i="185"/>
  <c r="R793" i="185"/>
  <c r="K793" i="185"/>
  <c r="J793" i="185"/>
  <c r="BB792" i="185"/>
  <c r="AV792" i="185"/>
  <c r="AW792" i="185" s="1"/>
  <c r="AE792" i="185"/>
  <c r="AM792" i="185" s="1"/>
  <c r="S792" i="185"/>
  <c r="R792" i="185"/>
  <c r="K792" i="185"/>
  <c r="J792" i="185"/>
  <c r="BB791" i="185"/>
  <c r="AV791" i="185"/>
  <c r="AW791" i="185" s="1"/>
  <c r="BC791" i="185" s="1"/>
  <c r="AE791" i="185"/>
  <c r="AM791" i="185" s="1"/>
  <c r="S791" i="185"/>
  <c r="R791" i="185"/>
  <c r="K791" i="185"/>
  <c r="T791" i="185" s="1"/>
  <c r="AF791" i="185" s="1"/>
  <c r="J791" i="185"/>
  <c r="BB790" i="185"/>
  <c r="AV790" i="185"/>
  <c r="AW790" i="185" s="1"/>
  <c r="BC790" i="185" s="1"/>
  <c r="AE790" i="185"/>
  <c r="AM790" i="185" s="1"/>
  <c r="S790" i="185"/>
  <c r="R790" i="185"/>
  <c r="K790" i="185"/>
  <c r="J790" i="185"/>
  <c r="BB789" i="185"/>
  <c r="AV789" i="185"/>
  <c r="AW789" i="185" s="1"/>
  <c r="AE789" i="185"/>
  <c r="AM789" i="185" s="1"/>
  <c r="S789" i="185"/>
  <c r="R789" i="185"/>
  <c r="K789" i="185"/>
  <c r="T789" i="185" s="1"/>
  <c r="AF789" i="185" s="1"/>
  <c r="J789" i="185"/>
  <c r="BB788" i="185"/>
  <c r="AV788" i="185"/>
  <c r="AW788" i="185" s="1"/>
  <c r="BC788" i="185" s="1"/>
  <c r="AE788" i="185"/>
  <c r="AM788" i="185" s="1"/>
  <c r="S788" i="185"/>
  <c r="R788" i="185"/>
  <c r="K788" i="185"/>
  <c r="T788" i="185" s="1"/>
  <c r="AF788" i="185" s="1"/>
  <c r="J788" i="185"/>
  <c r="BB787" i="185"/>
  <c r="AV787" i="185"/>
  <c r="AW787" i="185" s="1"/>
  <c r="BC787" i="185" s="1"/>
  <c r="AE787" i="185"/>
  <c r="AM787" i="185" s="1"/>
  <c r="S787" i="185"/>
  <c r="R787" i="185"/>
  <c r="K787" i="185"/>
  <c r="J787" i="185"/>
  <c r="BB786" i="185"/>
  <c r="AV786" i="185"/>
  <c r="AW786" i="185" s="1"/>
  <c r="AE786" i="185"/>
  <c r="AM786" i="185" s="1"/>
  <c r="S786" i="185"/>
  <c r="R786" i="185"/>
  <c r="K786" i="185"/>
  <c r="J786" i="185"/>
  <c r="BB785" i="185"/>
  <c r="AV785" i="185"/>
  <c r="AW785" i="185" s="1"/>
  <c r="BC785" i="185" s="1"/>
  <c r="AC785" i="185"/>
  <c r="AE785" i="185" s="1"/>
  <c r="AM785" i="185" s="1"/>
  <c r="S785" i="185"/>
  <c r="R785" i="185"/>
  <c r="K785" i="185"/>
  <c r="T785" i="185" s="1"/>
  <c r="AF785" i="185" s="1"/>
  <c r="J785" i="185"/>
  <c r="BB784" i="185"/>
  <c r="AV784" i="185"/>
  <c r="AW784" i="185" s="1"/>
  <c r="AC784" i="185"/>
  <c r="AE784" i="185" s="1"/>
  <c r="AM784" i="185" s="1"/>
  <c r="S784" i="185"/>
  <c r="R784" i="185"/>
  <c r="K784" i="185"/>
  <c r="T784" i="185" s="1"/>
  <c r="AF784" i="185" s="1"/>
  <c r="J784" i="185"/>
  <c r="BB783" i="185"/>
  <c r="AV783" i="185"/>
  <c r="AW783" i="185" s="1"/>
  <c r="AC783" i="185"/>
  <c r="AE783" i="185" s="1"/>
  <c r="AM783" i="185" s="1"/>
  <c r="S783" i="185"/>
  <c r="R783" i="185"/>
  <c r="K783" i="185"/>
  <c r="T783" i="185" s="1"/>
  <c r="AF783" i="185" s="1"/>
  <c r="J783" i="185"/>
  <c r="BB782" i="185"/>
  <c r="AV782" i="185"/>
  <c r="AW782" i="185" s="1"/>
  <c r="AC782" i="185"/>
  <c r="AE782" i="185" s="1"/>
  <c r="AM782" i="185" s="1"/>
  <c r="S782" i="185"/>
  <c r="R782" i="185"/>
  <c r="K782" i="185"/>
  <c r="T782" i="185" s="1"/>
  <c r="AF782" i="185" s="1"/>
  <c r="J782" i="185"/>
  <c r="BB781" i="185"/>
  <c r="AV781" i="185"/>
  <c r="AW781" i="185" s="1"/>
  <c r="BC781" i="185" s="1"/>
  <c r="AC781" i="185"/>
  <c r="AE781" i="185" s="1"/>
  <c r="AM781" i="185" s="1"/>
  <c r="S781" i="185"/>
  <c r="R781" i="185"/>
  <c r="K781" i="185"/>
  <c r="J781" i="185"/>
  <c r="BB780" i="185"/>
  <c r="AV780" i="185"/>
  <c r="AW780" i="185" s="1"/>
  <c r="AC780" i="185"/>
  <c r="AE780" i="185" s="1"/>
  <c r="AM780" i="185" s="1"/>
  <c r="S780" i="185"/>
  <c r="R780" i="185"/>
  <c r="K780" i="185"/>
  <c r="J780" i="185"/>
  <c r="BB779" i="185"/>
  <c r="AV779" i="185"/>
  <c r="AW779" i="185" s="1"/>
  <c r="BC779" i="185" s="1"/>
  <c r="AC779" i="185"/>
  <c r="AE779" i="185" s="1"/>
  <c r="AM779" i="185" s="1"/>
  <c r="S779" i="185"/>
  <c r="R779" i="185"/>
  <c r="K779" i="185"/>
  <c r="T779" i="185" s="1"/>
  <c r="AF779" i="185" s="1"/>
  <c r="J779" i="185"/>
  <c r="BB778" i="185"/>
  <c r="AV778" i="185"/>
  <c r="AW778" i="185" s="1"/>
  <c r="BC778" i="185" s="1"/>
  <c r="AC778" i="185"/>
  <c r="AE778" i="185" s="1"/>
  <c r="AM778" i="185" s="1"/>
  <c r="S778" i="185"/>
  <c r="R778" i="185"/>
  <c r="K778" i="185"/>
  <c r="J778" i="185"/>
  <c r="BB777" i="185"/>
  <c r="AV777" i="185"/>
  <c r="AW777" i="185" s="1"/>
  <c r="AC777" i="185"/>
  <c r="AE777" i="185" s="1"/>
  <c r="AM777" i="185" s="1"/>
  <c r="S777" i="185"/>
  <c r="R777" i="185"/>
  <c r="K777" i="185"/>
  <c r="T777" i="185" s="1"/>
  <c r="AF777" i="185" s="1"/>
  <c r="J777" i="185"/>
  <c r="BB776" i="185"/>
  <c r="AV776" i="185"/>
  <c r="AW776" i="185" s="1"/>
  <c r="BC776" i="185" s="1"/>
  <c r="AC776" i="185"/>
  <c r="AE776" i="185" s="1"/>
  <c r="AM776" i="185" s="1"/>
  <c r="S776" i="185"/>
  <c r="R776" i="185"/>
  <c r="K776" i="185"/>
  <c r="T776" i="185" s="1"/>
  <c r="AF776" i="185" s="1"/>
  <c r="J776" i="185"/>
  <c r="BB775" i="185"/>
  <c r="AV775" i="185"/>
  <c r="AW775" i="185" s="1"/>
  <c r="BC775" i="185" s="1"/>
  <c r="AC775" i="185"/>
  <c r="AE775" i="185" s="1"/>
  <c r="AM775" i="185" s="1"/>
  <c r="S775" i="185"/>
  <c r="R775" i="185"/>
  <c r="K775" i="185"/>
  <c r="J775" i="185"/>
  <c r="BB774" i="185"/>
  <c r="AV774" i="185"/>
  <c r="AW774" i="185" s="1"/>
  <c r="AC774" i="185"/>
  <c r="AE774" i="185" s="1"/>
  <c r="AM774" i="185" s="1"/>
  <c r="S774" i="185"/>
  <c r="R774" i="185"/>
  <c r="K774" i="185"/>
  <c r="J774" i="185"/>
  <c r="BB773" i="185"/>
  <c r="AV773" i="185"/>
  <c r="AW773" i="185" s="1"/>
  <c r="BC773" i="185" s="1"/>
  <c r="AC773" i="185"/>
  <c r="AE773" i="185" s="1"/>
  <c r="AM773" i="185" s="1"/>
  <c r="S773" i="185"/>
  <c r="R773" i="185"/>
  <c r="K773" i="185"/>
  <c r="T773" i="185" s="1"/>
  <c r="AF773" i="185" s="1"/>
  <c r="J773" i="185"/>
  <c r="BB772" i="185"/>
  <c r="AV772" i="185"/>
  <c r="AW772" i="185" s="1"/>
  <c r="AC772" i="185"/>
  <c r="AE772" i="185" s="1"/>
  <c r="AM772" i="185" s="1"/>
  <c r="S772" i="185"/>
  <c r="R772" i="185"/>
  <c r="K772" i="185"/>
  <c r="T772" i="185" s="1"/>
  <c r="AF772" i="185" s="1"/>
  <c r="J772" i="185"/>
  <c r="BB771" i="185"/>
  <c r="AV771" i="185"/>
  <c r="AW771" i="185" s="1"/>
  <c r="AC771" i="185"/>
  <c r="AE771" i="185" s="1"/>
  <c r="AM771" i="185" s="1"/>
  <c r="S771" i="185"/>
  <c r="R771" i="185"/>
  <c r="K771" i="185"/>
  <c r="J771" i="185"/>
  <c r="BB770" i="185"/>
  <c r="AV770" i="185"/>
  <c r="AW770" i="185" s="1"/>
  <c r="AC770" i="185"/>
  <c r="AE770" i="185" s="1"/>
  <c r="AM770" i="185" s="1"/>
  <c r="S770" i="185"/>
  <c r="R770" i="185"/>
  <c r="K770" i="185"/>
  <c r="T770" i="185" s="1"/>
  <c r="AF770" i="185" s="1"/>
  <c r="J770" i="185"/>
  <c r="BB769" i="185"/>
  <c r="AV769" i="185"/>
  <c r="AW769" i="185" s="1"/>
  <c r="BC769" i="185" s="1"/>
  <c r="AC769" i="185"/>
  <c r="AE769" i="185" s="1"/>
  <c r="AM769" i="185" s="1"/>
  <c r="S769" i="185"/>
  <c r="R769" i="185"/>
  <c r="K769" i="185"/>
  <c r="J769" i="185"/>
  <c r="BB768" i="185"/>
  <c r="AV768" i="185"/>
  <c r="AW768" i="185" s="1"/>
  <c r="AC768" i="185"/>
  <c r="AE768" i="185" s="1"/>
  <c r="AM768" i="185" s="1"/>
  <c r="S768" i="185"/>
  <c r="R768" i="185"/>
  <c r="K768" i="185"/>
  <c r="J768" i="185"/>
  <c r="BB767" i="185"/>
  <c r="AV767" i="185"/>
  <c r="AW767" i="185" s="1"/>
  <c r="BC767" i="185" s="1"/>
  <c r="AC767" i="185"/>
  <c r="AE767" i="185" s="1"/>
  <c r="AM767" i="185" s="1"/>
  <c r="S767" i="185"/>
  <c r="R767" i="185"/>
  <c r="K767" i="185"/>
  <c r="T767" i="185" s="1"/>
  <c r="AF767" i="185" s="1"/>
  <c r="J767" i="185"/>
  <c r="BB766" i="185"/>
  <c r="AV766" i="185"/>
  <c r="AW766" i="185" s="1"/>
  <c r="BC766" i="185" s="1"/>
  <c r="AC766" i="185"/>
  <c r="AE766" i="185" s="1"/>
  <c r="AM766" i="185" s="1"/>
  <c r="S766" i="185"/>
  <c r="R766" i="185"/>
  <c r="K766" i="185"/>
  <c r="J766" i="185"/>
  <c r="BB765" i="185"/>
  <c r="AV765" i="185"/>
  <c r="AW765" i="185" s="1"/>
  <c r="AC765" i="185"/>
  <c r="AE765" i="185" s="1"/>
  <c r="AM765" i="185" s="1"/>
  <c r="S765" i="185"/>
  <c r="R765" i="185"/>
  <c r="K765" i="185"/>
  <c r="T765" i="185" s="1"/>
  <c r="AF765" i="185" s="1"/>
  <c r="J765" i="185"/>
  <c r="BB764" i="185"/>
  <c r="AV764" i="185"/>
  <c r="AW764" i="185" s="1"/>
  <c r="BC764" i="185" s="1"/>
  <c r="AC764" i="185"/>
  <c r="AE764" i="185" s="1"/>
  <c r="AM764" i="185" s="1"/>
  <c r="S764" i="185"/>
  <c r="R764" i="185"/>
  <c r="K764" i="185"/>
  <c r="T764" i="185" s="1"/>
  <c r="AF764" i="185" s="1"/>
  <c r="J764" i="185"/>
  <c r="BB763" i="185"/>
  <c r="AV763" i="185"/>
  <c r="AW763" i="185" s="1"/>
  <c r="BC763" i="185" s="1"/>
  <c r="AC763" i="185"/>
  <c r="AE763" i="185" s="1"/>
  <c r="AM763" i="185" s="1"/>
  <c r="S763" i="185"/>
  <c r="R763" i="185"/>
  <c r="K763" i="185"/>
  <c r="J763" i="185"/>
  <c r="BB762" i="185"/>
  <c r="AV762" i="185"/>
  <c r="AW762" i="185" s="1"/>
  <c r="AC762" i="185"/>
  <c r="AE762" i="185" s="1"/>
  <c r="AM762" i="185" s="1"/>
  <c r="S762" i="185"/>
  <c r="R762" i="185"/>
  <c r="K762" i="185"/>
  <c r="J762" i="185"/>
  <c r="BB761" i="185"/>
  <c r="AV761" i="185"/>
  <c r="AW761" i="185" s="1"/>
  <c r="BC761" i="185" s="1"/>
  <c r="AC761" i="185"/>
  <c r="AE761" i="185" s="1"/>
  <c r="AM761" i="185" s="1"/>
  <c r="S761" i="185"/>
  <c r="R761" i="185"/>
  <c r="K761" i="185"/>
  <c r="T761" i="185" s="1"/>
  <c r="AF761" i="185" s="1"/>
  <c r="J761" i="185"/>
  <c r="BB760" i="185"/>
  <c r="AV760" i="185"/>
  <c r="AW760" i="185" s="1"/>
  <c r="AC760" i="185"/>
  <c r="AE760" i="185" s="1"/>
  <c r="AM760" i="185" s="1"/>
  <c r="S760" i="185"/>
  <c r="R760" i="185"/>
  <c r="K760" i="185"/>
  <c r="T760" i="185" s="1"/>
  <c r="AF760" i="185" s="1"/>
  <c r="J760" i="185"/>
  <c r="BB759" i="185"/>
  <c r="AV759" i="185"/>
  <c r="AW759" i="185" s="1"/>
  <c r="AC759" i="185"/>
  <c r="AE759" i="185" s="1"/>
  <c r="AM759" i="185" s="1"/>
  <c r="S759" i="185"/>
  <c r="R759" i="185"/>
  <c r="K759" i="185"/>
  <c r="J759" i="185"/>
  <c r="BB758" i="185"/>
  <c r="AV758" i="185"/>
  <c r="AW758" i="185" s="1"/>
  <c r="AC758" i="185"/>
  <c r="AE758" i="185" s="1"/>
  <c r="AM758" i="185" s="1"/>
  <c r="S758" i="185"/>
  <c r="R758" i="185"/>
  <c r="K758" i="185"/>
  <c r="T758" i="185" s="1"/>
  <c r="AF758" i="185" s="1"/>
  <c r="J758" i="185"/>
  <c r="BB757" i="185"/>
  <c r="AV757" i="185"/>
  <c r="AW757" i="185" s="1"/>
  <c r="BC757" i="185" s="1"/>
  <c r="AC757" i="185"/>
  <c r="AE757" i="185" s="1"/>
  <c r="AM757" i="185" s="1"/>
  <c r="S757" i="185"/>
  <c r="R757" i="185"/>
  <c r="K757" i="185"/>
  <c r="J757" i="185"/>
  <c r="BB756" i="185"/>
  <c r="AV756" i="185"/>
  <c r="AW756" i="185" s="1"/>
  <c r="AC756" i="185"/>
  <c r="AE756" i="185" s="1"/>
  <c r="AM756" i="185" s="1"/>
  <c r="S756" i="185"/>
  <c r="R756" i="185"/>
  <c r="K756" i="185"/>
  <c r="J756" i="185"/>
  <c r="BB755" i="185"/>
  <c r="AV755" i="185"/>
  <c r="AW755" i="185" s="1"/>
  <c r="BC755" i="185" s="1"/>
  <c r="AC755" i="185"/>
  <c r="AE755" i="185" s="1"/>
  <c r="AM755" i="185" s="1"/>
  <c r="S755" i="185"/>
  <c r="R755" i="185"/>
  <c r="K755" i="185"/>
  <c r="T755" i="185" s="1"/>
  <c r="AF755" i="185" s="1"/>
  <c r="J755" i="185"/>
  <c r="BB754" i="185"/>
  <c r="AV754" i="185"/>
  <c r="AW754" i="185" s="1"/>
  <c r="BC754" i="185" s="1"/>
  <c r="AC754" i="185"/>
  <c r="AE754" i="185" s="1"/>
  <c r="AM754" i="185" s="1"/>
  <c r="S754" i="185"/>
  <c r="R754" i="185"/>
  <c r="K754" i="185"/>
  <c r="J754" i="185"/>
  <c r="BB753" i="185"/>
  <c r="AV753" i="185"/>
  <c r="AW753" i="185" s="1"/>
  <c r="AC753" i="185"/>
  <c r="AE753" i="185" s="1"/>
  <c r="AM753" i="185" s="1"/>
  <c r="S753" i="185"/>
  <c r="R753" i="185"/>
  <c r="K753" i="185"/>
  <c r="T753" i="185" s="1"/>
  <c r="AF753" i="185" s="1"/>
  <c r="J753" i="185"/>
  <c r="BB752" i="185"/>
  <c r="AV752" i="185"/>
  <c r="AW752" i="185" s="1"/>
  <c r="BC752" i="185" s="1"/>
  <c r="AC752" i="185"/>
  <c r="AE752" i="185" s="1"/>
  <c r="AM752" i="185" s="1"/>
  <c r="S752" i="185"/>
  <c r="R752" i="185"/>
  <c r="K752" i="185"/>
  <c r="T752" i="185" s="1"/>
  <c r="AF752" i="185" s="1"/>
  <c r="J752" i="185"/>
  <c r="BB751" i="185"/>
  <c r="AV751" i="185"/>
  <c r="AW751" i="185" s="1"/>
  <c r="BC751" i="185" s="1"/>
  <c r="AC751" i="185"/>
  <c r="AE751" i="185" s="1"/>
  <c r="AM751" i="185" s="1"/>
  <c r="S751" i="185"/>
  <c r="R751" i="185"/>
  <c r="K751" i="185"/>
  <c r="J751" i="185"/>
  <c r="BB750" i="185"/>
  <c r="AV750" i="185"/>
  <c r="AW750" i="185" s="1"/>
  <c r="AC750" i="185"/>
  <c r="AE750" i="185" s="1"/>
  <c r="AM750" i="185" s="1"/>
  <c r="S750" i="185"/>
  <c r="R750" i="185"/>
  <c r="K750" i="185"/>
  <c r="J750" i="185"/>
  <c r="BB749" i="185"/>
  <c r="AV749" i="185"/>
  <c r="AW749" i="185" s="1"/>
  <c r="BC749" i="185" s="1"/>
  <c r="AC749" i="185"/>
  <c r="AE749" i="185" s="1"/>
  <c r="AM749" i="185" s="1"/>
  <c r="S749" i="185"/>
  <c r="R749" i="185"/>
  <c r="K749" i="185"/>
  <c r="T749" i="185" s="1"/>
  <c r="AF749" i="185" s="1"/>
  <c r="J749" i="185"/>
  <c r="BB748" i="185"/>
  <c r="AV748" i="185"/>
  <c r="AW748" i="185" s="1"/>
  <c r="AC748" i="185"/>
  <c r="AE748" i="185" s="1"/>
  <c r="AM748" i="185" s="1"/>
  <c r="S748" i="185"/>
  <c r="R748" i="185"/>
  <c r="K748" i="185"/>
  <c r="T748" i="185" s="1"/>
  <c r="AF748" i="185" s="1"/>
  <c r="J748" i="185"/>
  <c r="BB747" i="185"/>
  <c r="AV747" i="185"/>
  <c r="AW747" i="185" s="1"/>
  <c r="AC747" i="185"/>
  <c r="AE747" i="185" s="1"/>
  <c r="AM747" i="185" s="1"/>
  <c r="S747" i="185"/>
  <c r="R747" i="185"/>
  <c r="K747" i="185"/>
  <c r="J747" i="185"/>
  <c r="BB746" i="185"/>
  <c r="AV746" i="185"/>
  <c r="AW746" i="185" s="1"/>
  <c r="AC746" i="185"/>
  <c r="AE746" i="185" s="1"/>
  <c r="AM746" i="185" s="1"/>
  <c r="S746" i="185"/>
  <c r="R746" i="185"/>
  <c r="K746" i="185"/>
  <c r="T746" i="185" s="1"/>
  <c r="AF746" i="185" s="1"/>
  <c r="J746" i="185"/>
  <c r="BB745" i="185"/>
  <c r="AV745" i="185"/>
  <c r="AW745" i="185" s="1"/>
  <c r="BC745" i="185" s="1"/>
  <c r="AC745" i="185"/>
  <c r="AE745" i="185" s="1"/>
  <c r="AM745" i="185" s="1"/>
  <c r="S745" i="185"/>
  <c r="R745" i="185"/>
  <c r="K745" i="185"/>
  <c r="J745" i="185"/>
  <c r="BB744" i="185"/>
  <c r="AV744" i="185"/>
  <c r="AW744" i="185" s="1"/>
  <c r="AC744" i="185"/>
  <c r="AE744" i="185" s="1"/>
  <c r="AM744" i="185" s="1"/>
  <c r="S744" i="185"/>
  <c r="R744" i="185"/>
  <c r="K744" i="185"/>
  <c r="J744" i="185"/>
  <c r="BB743" i="185"/>
  <c r="AV743" i="185"/>
  <c r="AW743" i="185" s="1"/>
  <c r="BC743" i="185" s="1"/>
  <c r="AC743" i="185"/>
  <c r="AE743" i="185" s="1"/>
  <c r="AM743" i="185" s="1"/>
  <c r="S743" i="185"/>
  <c r="R743" i="185"/>
  <c r="K743" i="185"/>
  <c r="T743" i="185" s="1"/>
  <c r="AF743" i="185" s="1"/>
  <c r="J743" i="185"/>
  <c r="BB742" i="185"/>
  <c r="AV742" i="185"/>
  <c r="AW742" i="185" s="1"/>
  <c r="BC742" i="185" s="1"/>
  <c r="AC742" i="185"/>
  <c r="AE742" i="185" s="1"/>
  <c r="AM742" i="185" s="1"/>
  <c r="S742" i="185"/>
  <c r="R742" i="185"/>
  <c r="K742" i="185"/>
  <c r="J742" i="185"/>
  <c r="BB741" i="185"/>
  <c r="AV741" i="185"/>
  <c r="AW741" i="185" s="1"/>
  <c r="AC741" i="185"/>
  <c r="AE741" i="185" s="1"/>
  <c r="AM741" i="185" s="1"/>
  <c r="S741" i="185"/>
  <c r="R741" i="185"/>
  <c r="K741" i="185"/>
  <c r="T741" i="185" s="1"/>
  <c r="AF741" i="185" s="1"/>
  <c r="J741" i="185"/>
  <c r="BB740" i="185"/>
  <c r="AV740" i="185"/>
  <c r="AW740" i="185" s="1"/>
  <c r="BC740" i="185" s="1"/>
  <c r="AC740" i="185"/>
  <c r="AE740" i="185" s="1"/>
  <c r="AM740" i="185" s="1"/>
  <c r="S740" i="185"/>
  <c r="R740" i="185"/>
  <c r="K740" i="185"/>
  <c r="T740" i="185" s="1"/>
  <c r="AF740" i="185" s="1"/>
  <c r="J740" i="185"/>
  <c r="BB739" i="185"/>
  <c r="AV739" i="185"/>
  <c r="AW739" i="185" s="1"/>
  <c r="BC739" i="185" s="1"/>
  <c r="AC739" i="185"/>
  <c r="AE739" i="185" s="1"/>
  <c r="AM739" i="185" s="1"/>
  <c r="S739" i="185"/>
  <c r="R739" i="185"/>
  <c r="K739" i="185"/>
  <c r="J739" i="185"/>
  <c r="BB738" i="185"/>
  <c r="AV738" i="185"/>
  <c r="AW738" i="185" s="1"/>
  <c r="AC738" i="185"/>
  <c r="AE738" i="185" s="1"/>
  <c r="AM738" i="185" s="1"/>
  <c r="S738" i="185"/>
  <c r="R738" i="185"/>
  <c r="K738" i="185"/>
  <c r="J738" i="185"/>
  <c r="BB737" i="185"/>
  <c r="AV737" i="185"/>
  <c r="AW737" i="185" s="1"/>
  <c r="BC737" i="185" s="1"/>
  <c r="AC737" i="185"/>
  <c r="AE737" i="185" s="1"/>
  <c r="AM737" i="185" s="1"/>
  <c r="S737" i="185"/>
  <c r="R737" i="185"/>
  <c r="K737" i="185"/>
  <c r="T737" i="185" s="1"/>
  <c r="AF737" i="185" s="1"/>
  <c r="J737" i="185"/>
  <c r="BB736" i="185"/>
  <c r="AV736" i="185"/>
  <c r="AW736" i="185" s="1"/>
  <c r="AC736" i="185"/>
  <c r="AE736" i="185" s="1"/>
  <c r="AM736" i="185" s="1"/>
  <c r="S736" i="185"/>
  <c r="R736" i="185"/>
  <c r="K736" i="185"/>
  <c r="T736" i="185" s="1"/>
  <c r="AF736" i="185" s="1"/>
  <c r="J736" i="185"/>
  <c r="BB735" i="185"/>
  <c r="AV735" i="185"/>
  <c r="AW735" i="185" s="1"/>
  <c r="AC735" i="185"/>
  <c r="AE735" i="185" s="1"/>
  <c r="AM735" i="185" s="1"/>
  <c r="S735" i="185"/>
  <c r="R735" i="185"/>
  <c r="K735" i="185"/>
  <c r="J735" i="185"/>
  <c r="BB734" i="185"/>
  <c r="AV734" i="185"/>
  <c r="AW734" i="185" s="1"/>
  <c r="AC734" i="185"/>
  <c r="AE734" i="185" s="1"/>
  <c r="AM734" i="185" s="1"/>
  <c r="S734" i="185"/>
  <c r="R734" i="185"/>
  <c r="K734" i="185"/>
  <c r="T734" i="185" s="1"/>
  <c r="AF734" i="185" s="1"/>
  <c r="J734" i="185"/>
  <c r="BB733" i="185"/>
  <c r="AV733" i="185"/>
  <c r="AW733" i="185" s="1"/>
  <c r="BC733" i="185" s="1"/>
  <c r="AC733" i="185"/>
  <c r="AE733" i="185" s="1"/>
  <c r="AM733" i="185" s="1"/>
  <c r="S733" i="185"/>
  <c r="R733" i="185"/>
  <c r="K733" i="185"/>
  <c r="J733" i="185"/>
  <c r="BB732" i="185"/>
  <c r="AV732" i="185"/>
  <c r="AW732" i="185" s="1"/>
  <c r="AC732" i="185"/>
  <c r="AE732" i="185" s="1"/>
  <c r="AM732" i="185" s="1"/>
  <c r="S732" i="185"/>
  <c r="R732" i="185"/>
  <c r="K732" i="185"/>
  <c r="J732" i="185"/>
  <c r="BB731" i="185"/>
  <c r="AV731" i="185"/>
  <c r="AW731" i="185" s="1"/>
  <c r="BC731" i="185" s="1"/>
  <c r="AC731" i="185"/>
  <c r="AE731" i="185" s="1"/>
  <c r="AM731" i="185" s="1"/>
  <c r="S731" i="185"/>
  <c r="R731" i="185"/>
  <c r="K731" i="185"/>
  <c r="T731" i="185" s="1"/>
  <c r="AF731" i="185" s="1"/>
  <c r="J731" i="185"/>
  <c r="BB730" i="185"/>
  <c r="AV730" i="185"/>
  <c r="AW730" i="185" s="1"/>
  <c r="BC730" i="185" s="1"/>
  <c r="AC730" i="185"/>
  <c r="AE730" i="185" s="1"/>
  <c r="AM730" i="185" s="1"/>
  <c r="S730" i="185"/>
  <c r="R730" i="185"/>
  <c r="K730" i="185"/>
  <c r="J730" i="185"/>
  <c r="BB729" i="185"/>
  <c r="AV729" i="185"/>
  <c r="AW729" i="185" s="1"/>
  <c r="AC729" i="185"/>
  <c r="AE729" i="185" s="1"/>
  <c r="AM729" i="185" s="1"/>
  <c r="S729" i="185"/>
  <c r="R729" i="185"/>
  <c r="K729" i="185"/>
  <c r="T729" i="185" s="1"/>
  <c r="AF729" i="185" s="1"/>
  <c r="J729" i="185"/>
  <c r="BB728" i="185"/>
  <c r="AV728" i="185"/>
  <c r="AW728" i="185" s="1"/>
  <c r="BC728" i="185" s="1"/>
  <c r="AC728" i="185"/>
  <c r="AE728" i="185" s="1"/>
  <c r="AM728" i="185" s="1"/>
  <c r="S728" i="185"/>
  <c r="R728" i="185"/>
  <c r="K728" i="185"/>
  <c r="T728" i="185" s="1"/>
  <c r="AF728" i="185" s="1"/>
  <c r="J728" i="185"/>
  <c r="BB727" i="185"/>
  <c r="AV727" i="185"/>
  <c r="AW727" i="185" s="1"/>
  <c r="BC727" i="185" s="1"/>
  <c r="AC727" i="185"/>
  <c r="AE727" i="185" s="1"/>
  <c r="AM727" i="185" s="1"/>
  <c r="S727" i="185"/>
  <c r="R727" i="185"/>
  <c r="K727" i="185"/>
  <c r="J727" i="185"/>
  <c r="BB726" i="185"/>
  <c r="AV726" i="185"/>
  <c r="AW726" i="185" s="1"/>
  <c r="AC726" i="185"/>
  <c r="AE726" i="185" s="1"/>
  <c r="AM726" i="185" s="1"/>
  <c r="S726" i="185"/>
  <c r="R726" i="185"/>
  <c r="K726" i="185"/>
  <c r="J726" i="185"/>
  <c r="BB725" i="185"/>
  <c r="AV725" i="185"/>
  <c r="AW725" i="185" s="1"/>
  <c r="BC725" i="185" s="1"/>
  <c r="AC725" i="185"/>
  <c r="AE725" i="185" s="1"/>
  <c r="AM725" i="185" s="1"/>
  <c r="S725" i="185"/>
  <c r="R725" i="185"/>
  <c r="K725" i="185"/>
  <c r="T725" i="185" s="1"/>
  <c r="AF725" i="185" s="1"/>
  <c r="J725" i="185"/>
  <c r="BB724" i="185"/>
  <c r="AV724" i="185"/>
  <c r="AW724" i="185" s="1"/>
  <c r="AC724" i="185"/>
  <c r="AE724" i="185" s="1"/>
  <c r="AM724" i="185" s="1"/>
  <c r="S724" i="185"/>
  <c r="R724" i="185"/>
  <c r="K724" i="185"/>
  <c r="T724" i="185" s="1"/>
  <c r="AF724" i="185" s="1"/>
  <c r="J724" i="185"/>
  <c r="BB723" i="185"/>
  <c r="AV723" i="185"/>
  <c r="AW723" i="185" s="1"/>
  <c r="AC723" i="185"/>
  <c r="AE723" i="185" s="1"/>
  <c r="AM723" i="185" s="1"/>
  <c r="S723" i="185"/>
  <c r="R723" i="185"/>
  <c r="K723" i="185"/>
  <c r="J723" i="185"/>
  <c r="BB722" i="185"/>
  <c r="AV722" i="185"/>
  <c r="AW722" i="185" s="1"/>
  <c r="AC722" i="185"/>
  <c r="AE722" i="185" s="1"/>
  <c r="AM722" i="185" s="1"/>
  <c r="S722" i="185"/>
  <c r="R722" i="185"/>
  <c r="K722" i="185"/>
  <c r="T722" i="185" s="1"/>
  <c r="AF722" i="185" s="1"/>
  <c r="J722" i="185"/>
  <c r="BB721" i="185"/>
  <c r="AV721" i="185"/>
  <c r="AW721" i="185" s="1"/>
  <c r="BC721" i="185" s="1"/>
  <c r="AC721" i="185"/>
  <c r="AE721" i="185" s="1"/>
  <c r="AM721" i="185" s="1"/>
  <c r="S721" i="185"/>
  <c r="R721" i="185"/>
  <c r="K721" i="185"/>
  <c r="J721" i="185"/>
  <c r="BB720" i="185"/>
  <c r="AV720" i="185"/>
  <c r="AW720" i="185" s="1"/>
  <c r="AC720" i="185"/>
  <c r="AE720" i="185" s="1"/>
  <c r="AM720" i="185" s="1"/>
  <c r="S720" i="185"/>
  <c r="R720" i="185"/>
  <c r="K720" i="185"/>
  <c r="J720" i="185"/>
  <c r="BB719" i="185"/>
  <c r="AV719" i="185"/>
  <c r="AW719" i="185" s="1"/>
  <c r="BC719" i="185" s="1"/>
  <c r="AC719" i="185"/>
  <c r="AE719" i="185" s="1"/>
  <c r="AM719" i="185" s="1"/>
  <c r="S719" i="185"/>
  <c r="R719" i="185"/>
  <c r="K719" i="185"/>
  <c r="T719" i="185" s="1"/>
  <c r="AF719" i="185" s="1"/>
  <c r="J719" i="185"/>
  <c r="BB718" i="185"/>
  <c r="AV718" i="185"/>
  <c r="AW718" i="185" s="1"/>
  <c r="BC718" i="185" s="1"/>
  <c r="AC718" i="185"/>
  <c r="AE718" i="185" s="1"/>
  <c r="AM718" i="185" s="1"/>
  <c r="S718" i="185"/>
  <c r="R718" i="185"/>
  <c r="K718" i="185"/>
  <c r="J718" i="185"/>
  <c r="BB717" i="185"/>
  <c r="AV717" i="185"/>
  <c r="AW717" i="185" s="1"/>
  <c r="AC717" i="185"/>
  <c r="AE717" i="185" s="1"/>
  <c r="AM717" i="185" s="1"/>
  <c r="S717" i="185"/>
  <c r="R717" i="185"/>
  <c r="K717" i="185"/>
  <c r="T717" i="185" s="1"/>
  <c r="AF717" i="185" s="1"/>
  <c r="J717" i="185"/>
  <c r="BB716" i="185"/>
  <c r="AV716" i="185"/>
  <c r="AW716" i="185" s="1"/>
  <c r="BC716" i="185" s="1"/>
  <c r="AC716" i="185"/>
  <c r="AE716" i="185" s="1"/>
  <c r="AM716" i="185" s="1"/>
  <c r="S716" i="185"/>
  <c r="R716" i="185"/>
  <c r="K716" i="185"/>
  <c r="T716" i="185" s="1"/>
  <c r="AF716" i="185" s="1"/>
  <c r="J716" i="185"/>
  <c r="BB715" i="185"/>
  <c r="AV715" i="185"/>
  <c r="AW715" i="185" s="1"/>
  <c r="BC715" i="185" s="1"/>
  <c r="AC715" i="185"/>
  <c r="AE715" i="185" s="1"/>
  <c r="AM715" i="185" s="1"/>
  <c r="S715" i="185"/>
  <c r="R715" i="185"/>
  <c r="K715" i="185"/>
  <c r="J715" i="185"/>
  <c r="BB714" i="185"/>
  <c r="AV714" i="185"/>
  <c r="AW714" i="185" s="1"/>
  <c r="AC714" i="185"/>
  <c r="AE714" i="185" s="1"/>
  <c r="AM714" i="185" s="1"/>
  <c r="S714" i="185"/>
  <c r="R714" i="185"/>
  <c r="K714" i="185"/>
  <c r="J714" i="185"/>
  <c r="BB713" i="185"/>
  <c r="AV713" i="185"/>
  <c r="AW713" i="185" s="1"/>
  <c r="BC713" i="185" s="1"/>
  <c r="AC713" i="185"/>
  <c r="AE713" i="185" s="1"/>
  <c r="AM713" i="185" s="1"/>
  <c r="S713" i="185"/>
  <c r="R713" i="185"/>
  <c r="K713" i="185"/>
  <c r="T713" i="185" s="1"/>
  <c r="AF713" i="185" s="1"/>
  <c r="J713" i="185"/>
  <c r="BB712" i="185"/>
  <c r="AV712" i="185"/>
  <c r="AW712" i="185" s="1"/>
  <c r="BC712" i="185" s="1"/>
  <c r="AC712" i="185"/>
  <c r="AE712" i="185" s="1"/>
  <c r="AM712" i="185" s="1"/>
  <c r="S712" i="185"/>
  <c r="R712" i="185"/>
  <c r="K712" i="185"/>
  <c r="T712" i="185" s="1"/>
  <c r="AF712" i="185" s="1"/>
  <c r="J712" i="185"/>
  <c r="BB711" i="185"/>
  <c r="AV711" i="185"/>
  <c r="AW711" i="185" s="1"/>
  <c r="AC711" i="185"/>
  <c r="AE711" i="185" s="1"/>
  <c r="AM711" i="185" s="1"/>
  <c r="S711" i="185"/>
  <c r="R711" i="185"/>
  <c r="K711" i="185"/>
  <c r="J711" i="185"/>
  <c r="BB710" i="185"/>
  <c r="AV710" i="185"/>
  <c r="AW710" i="185" s="1"/>
  <c r="AC710" i="185"/>
  <c r="AE710" i="185" s="1"/>
  <c r="AM710" i="185" s="1"/>
  <c r="S710" i="185"/>
  <c r="R710" i="185"/>
  <c r="K710" i="185"/>
  <c r="T710" i="185" s="1"/>
  <c r="AF710" i="185" s="1"/>
  <c r="J710" i="185"/>
  <c r="BB709" i="185"/>
  <c r="AV709" i="185"/>
  <c r="AW709" i="185" s="1"/>
  <c r="BC709" i="185" s="1"/>
  <c r="AC709" i="185"/>
  <c r="AE709" i="185" s="1"/>
  <c r="AM709" i="185" s="1"/>
  <c r="S709" i="185"/>
  <c r="R709" i="185"/>
  <c r="K709" i="185"/>
  <c r="J709" i="185"/>
  <c r="BB708" i="185"/>
  <c r="AV708" i="185"/>
  <c r="AW708" i="185" s="1"/>
  <c r="AC708" i="185"/>
  <c r="AE708" i="185" s="1"/>
  <c r="AM708" i="185" s="1"/>
  <c r="S708" i="185"/>
  <c r="R708" i="185"/>
  <c r="K708" i="185"/>
  <c r="J708" i="185"/>
  <c r="BB707" i="185"/>
  <c r="AV707" i="185"/>
  <c r="AW707" i="185" s="1"/>
  <c r="BC707" i="185" s="1"/>
  <c r="AC707" i="185"/>
  <c r="AE707" i="185" s="1"/>
  <c r="AM707" i="185" s="1"/>
  <c r="S707" i="185"/>
  <c r="R707" i="185"/>
  <c r="K707" i="185"/>
  <c r="T707" i="185" s="1"/>
  <c r="AF707" i="185" s="1"/>
  <c r="J707" i="185"/>
  <c r="BB706" i="185"/>
  <c r="AV706" i="185"/>
  <c r="AW706" i="185" s="1"/>
  <c r="BC706" i="185" s="1"/>
  <c r="AC706" i="185"/>
  <c r="AE706" i="185" s="1"/>
  <c r="AM706" i="185" s="1"/>
  <c r="S706" i="185"/>
  <c r="R706" i="185"/>
  <c r="K706" i="185"/>
  <c r="J706" i="185"/>
  <c r="BB705" i="185"/>
  <c r="AV705" i="185"/>
  <c r="AW705" i="185" s="1"/>
  <c r="AC705" i="185"/>
  <c r="AE705" i="185" s="1"/>
  <c r="AM705" i="185" s="1"/>
  <c r="S705" i="185"/>
  <c r="R705" i="185"/>
  <c r="K705" i="185"/>
  <c r="T705" i="185" s="1"/>
  <c r="AF705" i="185" s="1"/>
  <c r="J705" i="185"/>
  <c r="BB704" i="185"/>
  <c r="AV704" i="185"/>
  <c r="AW704" i="185" s="1"/>
  <c r="BC704" i="185" s="1"/>
  <c r="AC704" i="185"/>
  <c r="AE704" i="185" s="1"/>
  <c r="AM704" i="185" s="1"/>
  <c r="S704" i="185"/>
  <c r="R704" i="185"/>
  <c r="K704" i="185"/>
  <c r="T704" i="185" s="1"/>
  <c r="AF704" i="185" s="1"/>
  <c r="J704" i="185"/>
  <c r="BB703" i="185"/>
  <c r="AV703" i="185"/>
  <c r="AW703" i="185" s="1"/>
  <c r="BC703" i="185" s="1"/>
  <c r="AC703" i="185"/>
  <c r="AE703" i="185" s="1"/>
  <c r="AM703" i="185" s="1"/>
  <c r="S703" i="185"/>
  <c r="R703" i="185"/>
  <c r="K703" i="185"/>
  <c r="J703" i="185"/>
  <c r="BB702" i="185"/>
  <c r="AV702" i="185"/>
  <c r="AW702" i="185" s="1"/>
  <c r="AC702" i="185"/>
  <c r="AE702" i="185" s="1"/>
  <c r="AM702" i="185" s="1"/>
  <c r="S702" i="185"/>
  <c r="R702" i="185"/>
  <c r="K702" i="185"/>
  <c r="J702" i="185"/>
  <c r="BB701" i="185"/>
  <c r="AV701" i="185"/>
  <c r="AW701" i="185" s="1"/>
  <c r="BC701" i="185" s="1"/>
  <c r="AC701" i="185"/>
  <c r="AE701" i="185" s="1"/>
  <c r="AM701" i="185" s="1"/>
  <c r="S701" i="185"/>
  <c r="R701" i="185"/>
  <c r="K701" i="185"/>
  <c r="T701" i="185" s="1"/>
  <c r="AF701" i="185" s="1"/>
  <c r="J701" i="185"/>
  <c r="BB700" i="185"/>
  <c r="AV700" i="185"/>
  <c r="AW700" i="185" s="1"/>
  <c r="BC700" i="185" s="1"/>
  <c r="AC700" i="185"/>
  <c r="AE700" i="185" s="1"/>
  <c r="AM700" i="185" s="1"/>
  <c r="S700" i="185"/>
  <c r="R700" i="185"/>
  <c r="K700" i="185"/>
  <c r="T700" i="185" s="1"/>
  <c r="AF700" i="185" s="1"/>
  <c r="J700" i="185"/>
  <c r="BB699" i="185"/>
  <c r="AV699" i="185"/>
  <c r="AW699" i="185" s="1"/>
  <c r="AC699" i="185"/>
  <c r="AE699" i="185" s="1"/>
  <c r="AM699" i="185" s="1"/>
  <c r="S699" i="185"/>
  <c r="R699" i="185"/>
  <c r="K699" i="185"/>
  <c r="J699" i="185"/>
  <c r="BB698" i="185"/>
  <c r="AV698" i="185"/>
  <c r="AW698" i="185" s="1"/>
  <c r="AC698" i="185"/>
  <c r="AE698" i="185" s="1"/>
  <c r="AM698" i="185" s="1"/>
  <c r="S698" i="185"/>
  <c r="R698" i="185"/>
  <c r="K698" i="185"/>
  <c r="T698" i="185" s="1"/>
  <c r="AF698" i="185" s="1"/>
  <c r="J698" i="185"/>
  <c r="BB697" i="185"/>
  <c r="AV697" i="185"/>
  <c r="AW697" i="185" s="1"/>
  <c r="BC697" i="185" s="1"/>
  <c r="AC697" i="185"/>
  <c r="AE697" i="185" s="1"/>
  <c r="AM697" i="185" s="1"/>
  <c r="S697" i="185"/>
  <c r="R697" i="185"/>
  <c r="K697" i="185"/>
  <c r="J697" i="185"/>
  <c r="BB696" i="185"/>
  <c r="AV696" i="185"/>
  <c r="AW696" i="185" s="1"/>
  <c r="AC696" i="185"/>
  <c r="AE696" i="185" s="1"/>
  <c r="AM696" i="185" s="1"/>
  <c r="S696" i="185"/>
  <c r="R696" i="185"/>
  <c r="K696" i="185"/>
  <c r="J696" i="185"/>
  <c r="BB695" i="185"/>
  <c r="AV695" i="185"/>
  <c r="AW695" i="185" s="1"/>
  <c r="BC695" i="185" s="1"/>
  <c r="AC695" i="185"/>
  <c r="AE695" i="185" s="1"/>
  <c r="AM695" i="185" s="1"/>
  <c r="S695" i="185"/>
  <c r="R695" i="185"/>
  <c r="K695" i="185"/>
  <c r="T695" i="185" s="1"/>
  <c r="AF695" i="185" s="1"/>
  <c r="J695" i="185"/>
  <c r="BB694" i="185"/>
  <c r="AV694" i="185"/>
  <c r="AW694" i="185" s="1"/>
  <c r="BC694" i="185" s="1"/>
  <c r="AC694" i="185"/>
  <c r="AE694" i="185" s="1"/>
  <c r="AM694" i="185" s="1"/>
  <c r="S694" i="185"/>
  <c r="R694" i="185"/>
  <c r="K694" i="185"/>
  <c r="J694" i="185"/>
  <c r="BB693" i="185"/>
  <c r="AV693" i="185"/>
  <c r="AW693" i="185" s="1"/>
  <c r="AC693" i="185"/>
  <c r="AE693" i="185" s="1"/>
  <c r="AM693" i="185" s="1"/>
  <c r="S693" i="185"/>
  <c r="R693" i="185"/>
  <c r="K693" i="185"/>
  <c r="T693" i="185" s="1"/>
  <c r="AF693" i="185" s="1"/>
  <c r="J693" i="185"/>
  <c r="BB692" i="185"/>
  <c r="AV692" i="185"/>
  <c r="AW692" i="185" s="1"/>
  <c r="BC692" i="185" s="1"/>
  <c r="AC692" i="185"/>
  <c r="AE692" i="185" s="1"/>
  <c r="AM692" i="185" s="1"/>
  <c r="S692" i="185"/>
  <c r="R692" i="185"/>
  <c r="K692" i="185"/>
  <c r="T692" i="185" s="1"/>
  <c r="AF692" i="185" s="1"/>
  <c r="J692" i="185"/>
  <c r="BB691" i="185"/>
  <c r="AV691" i="185"/>
  <c r="AW691" i="185" s="1"/>
  <c r="BC691" i="185" s="1"/>
  <c r="AC691" i="185"/>
  <c r="AE691" i="185" s="1"/>
  <c r="AM691" i="185" s="1"/>
  <c r="S691" i="185"/>
  <c r="R691" i="185"/>
  <c r="K691" i="185"/>
  <c r="J691" i="185"/>
  <c r="BB690" i="185"/>
  <c r="AV690" i="185"/>
  <c r="AW690" i="185" s="1"/>
  <c r="AC690" i="185"/>
  <c r="AE690" i="185" s="1"/>
  <c r="AM690" i="185" s="1"/>
  <c r="S690" i="185"/>
  <c r="R690" i="185"/>
  <c r="K690" i="185"/>
  <c r="J690" i="185"/>
  <c r="BB689" i="185"/>
  <c r="AV689" i="185"/>
  <c r="AW689" i="185" s="1"/>
  <c r="BC689" i="185" s="1"/>
  <c r="AC689" i="185"/>
  <c r="AE689" i="185" s="1"/>
  <c r="AM689" i="185" s="1"/>
  <c r="S689" i="185"/>
  <c r="R689" i="185"/>
  <c r="K689" i="185"/>
  <c r="T689" i="185" s="1"/>
  <c r="AF689" i="185" s="1"/>
  <c r="J689" i="185"/>
  <c r="BB688" i="185"/>
  <c r="AV688" i="185"/>
  <c r="AW688" i="185" s="1"/>
  <c r="BC688" i="185" s="1"/>
  <c r="AC688" i="185"/>
  <c r="AE688" i="185" s="1"/>
  <c r="AM688" i="185" s="1"/>
  <c r="S688" i="185"/>
  <c r="R688" i="185"/>
  <c r="K688" i="185"/>
  <c r="T688" i="185" s="1"/>
  <c r="AF688" i="185" s="1"/>
  <c r="J688" i="185"/>
  <c r="BB687" i="185"/>
  <c r="AV687" i="185"/>
  <c r="AW687" i="185" s="1"/>
  <c r="AC687" i="185"/>
  <c r="AE687" i="185" s="1"/>
  <c r="AM687" i="185" s="1"/>
  <c r="S687" i="185"/>
  <c r="R687" i="185"/>
  <c r="K687" i="185"/>
  <c r="J687" i="185"/>
  <c r="BB686" i="185"/>
  <c r="AV686" i="185"/>
  <c r="AW686" i="185" s="1"/>
  <c r="AC686" i="185"/>
  <c r="AE686" i="185" s="1"/>
  <c r="AM686" i="185" s="1"/>
  <c r="S686" i="185"/>
  <c r="R686" i="185"/>
  <c r="K686" i="185"/>
  <c r="T686" i="185" s="1"/>
  <c r="AF686" i="185" s="1"/>
  <c r="J686" i="185"/>
  <c r="BB685" i="185"/>
  <c r="AV685" i="185"/>
  <c r="AW685" i="185" s="1"/>
  <c r="BC685" i="185" s="1"/>
  <c r="AC685" i="185"/>
  <c r="AE685" i="185" s="1"/>
  <c r="AM685" i="185" s="1"/>
  <c r="S685" i="185"/>
  <c r="R685" i="185"/>
  <c r="K685" i="185"/>
  <c r="J685" i="185"/>
  <c r="BB684" i="185"/>
  <c r="AV684" i="185"/>
  <c r="AW684" i="185" s="1"/>
  <c r="AC684" i="185"/>
  <c r="AE684" i="185" s="1"/>
  <c r="AM684" i="185" s="1"/>
  <c r="S684" i="185"/>
  <c r="R684" i="185"/>
  <c r="K684" i="185"/>
  <c r="J684" i="185"/>
  <c r="BB683" i="185"/>
  <c r="AV683" i="185"/>
  <c r="AW683" i="185" s="1"/>
  <c r="BC683" i="185" s="1"/>
  <c r="AC683" i="185"/>
  <c r="AE683" i="185" s="1"/>
  <c r="AM683" i="185" s="1"/>
  <c r="S683" i="185"/>
  <c r="R683" i="185"/>
  <c r="K683" i="185"/>
  <c r="T683" i="185" s="1"/>
  <c r="AF683" i="185" s="1"/>
  <c r="J683" i="185"/>
  <c r="BB682" i="185"/>
  <c r="AV682" i="185"/>
  <c r="AW682" i="185" s="1"/>
  <c r="BC682" i="185" s="1"/>
  <c r="AC682" i="185"/>
  <c r="AE682" i="185" s="1"/>
  <c r="AM682" i="185" s="1"/>
  <c r="S682" i="185"/>
  <c r="R682" i="185"/>
  <c r="K682" i="185"/>
  <c r="J682" i="185"/>
  <c r="BB681" i="185"/>
  <c r="AV681" i="185"/>
  <c r="AW681" i="185" s="1"/>
  <c r="AC681" i="185"/>
  <c r="AE681" i="185" s="1"/>
  <c r="AM681" i="185" s="1"/>
  <c r="S681" i="185"/>
  <c r="R681" i="185"/>
  <c r="K681" i="185"/>
  <c r="T681" i="185" s="1"/>
  <c r="AF681" i="185" s="1"/>
  <c r="J681" i="185"/>
  <c r="BB680" i="185"/>
  <c r="AV680" i="185"/>
  <c r="AW680" i="185" s="1"/>
  <c r="BC680" i="185" s="1"/>
  <c r="AC680" i="185"/>
  <c r="AE680" i="185" s="1"/>
  <c r="AM680" i="185" s="1"/>
  <c r="S680" i="185"/>
  <c r="R680" i="185"/>
  <c r="K680" i="185"/>
  <c r="T680" i="185" s="1"/>
  <c r="AF680" i="185" s="1"/>
  <c r="J680" i="185"/>
  <c r="BB679" i="185"/>
  <c r="AV679" i="185"/>
  <c r="AW679" i="185" s="1"/>
  <c r="BC679" i="185" s="1"/>
  <c r="AC679" i="185"/>
  <c r="AE679" i="185" s="1"/>
  <c r="AM679" i="185" s="1"/>
  <c r="S679" i="185"/>
  <c r="R679" i="185"/>
  <c r="K679" i="185"/>
  <c r="J679" i="185"/>
  <c r="BB678" i="185"/>
  <c r="AV678" i="185"/>
  <c r="AW678" i="185" s="1"/>
  <c r="AC678" i="185"/>
  <c r="AE678" i="185" s="1"/>
  <c r="AM678" i="185" s="1"/>
  <c r="S678" i="185"/>
  <c r="R678" i="185"/>
  <c r="K678" i="185"/>
  <c r="J678" i="185"/>
  <c r="BB677" i="185"/>
  <c r="AV677" i="185"/>
  <c r="AW677" i="185" s="1"/>
  <c r="BC677" i="185" s="1"/>
  <c r="AC677" i="185"/>
  <c r="AE677" i="185" s="1"/>
  <c r="AM677" i="185" s="1"/>
  <c r="S677" i="185"/>
  <c r="R677" i="185"/>
  <c r="K677" i="185"/>
  <c r="T677" i="185" s="1"/>
  <c r="AF677" i="185" s="1"/>
  <c r="J677" i="185"/>
  <c r="BB676" i="185"/>
  <c r="AV676" i="185"/>
  <c r="AW676" i="185" s="1"/>
  <c r="BC676" i="185" s="1"/>
  <c r="AC676" i="185"/>
  <c r="AE676" i="185" s="1"/>
  <c r="AM676" i="185" s="1"/>
  <c r="S676" i="185"/>
  <c r="R676" i="185"/>
  <c r="K676" i="185"/>
  <c r="T676" i="185" s="1"/>
  <c r="AF676" i="185" s="1"/>
  <c r="J676" i="185"/>
  <c r="BB675" i="185"/>
  <c r="AV675" i="185"/>
  <c r="AW675" i="185" s="1"/>
  <c r="AC675" i="185"/>
  <c r="AE675" i="185" s="1"/>
  <c r="AM675" i="185" s="1"/>
  <c r="S675" i="185"/>
  <c r="R675" i="185"/>
  <c r="K675" i="185"/>
  <c r="J675" i="185"/>
  <c r="BB674" i="185"/>
  <c r="AV674" i="185"/>
  <c r="AW674" i="185" s="1"/>
  <c r="AC674" i="185"/>
  <c r="AE674" i="185" s="1"/>
  <c r="AM674" i="185" s="1"/>
  <c r="S674" i="185"/>
  <c r="R674" i="185"/>
  <c r="K674" i="185"/>
  <c r="T674" i="185" s="1"/>
  <c r="AF674" i="185" s="1"/>
  <c r="J674" i="185"/>
  <c r="BB673" i="185"/>
  <c r="AV673" i="185"/>
  <c r="AW673" i="185" s="1"/>
  <c r="BC673" i="185" s="1"/>
  <c r="AC673" i="185"/>
  <c r="AE673" i="185" s="1"/>
  <c r="AM673" i="185" s="1"/>
  <c r="S673" i="185"/>
  <c r="R673" i="185"/>
  <c r="K673" i="185"/>
  <c r="J673" i="185"/>
  <c r="BB672" i="185"/>
  <c r="AV672" i="185"/>
  <c r="AW672" i="185" s="1"/>
  <c r="AC672" i="185"/>
  <c r="AE672" i="185" s="1"/>
  <c r="AM672" i="185" s="1"/>
  <c r="S672" i="185"/>
  <c r="R672" i="185"/>
  <c r="K672" i="185"/>
  <c r="J672" i="185"/>
  <c r="BB671" i="185"/>
  <c r="AV671" i="185"/>
  <c r="AW671" i="185" s="1"/>
  <c r="BC671" i="185" s="1"/>
  <c r="AC671" i="185"/>
  <c r="AE671" i="185" s="1"/>
  <c r="AM671" i="185" s="1"/>
  <c r="S671" i="185"/>
  <c r="R671" i="185"/>
  <c r="K671" i="185"/>
  <c r="T671" i="185" s="1"/>
  <c r="AF671" i="185" s="1"/>
  <c r="J671" i="185"/>
  <c r="BB670" i="185"/>
  <c r="AV670" i="185"/>
  <c r="AW670" i="185" s="1"/>
  <c r="BC670" i="185" s="1"/>
  <c r="AC670" i="185"/>
  <c r="AE670" i="185" s="1"/>
  <c r="AM670" i="185" s="1"/>
  <c r="S670" i="185"/>
  <c r="R670" i="185"/>
  <c r="K670" i="185"/>
  <c r="J670" i="185"/>
  <c r="BB669" i="185"/>
  <c r="AV669" i="185"/>
  <c r="AW669" i="185" s="1"/>
  <c r="AC669" i="185"/>
  <c r="AE669" i="185" s="1"/>
  <c r="AM669" i="185" s="1"/>
  <c r="S669" i="185"/>
  <c r="R669" i="185"/>
  <c r="K669" i="185"/>
  <c r="T669" i="185" s="1"/>
  <c r="AF669" i="185" s="1"/>
  <c r="J669" i="185"/>
  <c r="BB668" i="185"/>
  <c r="AV668" i="185"/>
  <c r="AW668" i="185" s="1"/>
  <c r="BC668" i="185" s="1"/>
  <c r="AC668" i="185"/>
  <c r="AE668" i="185" s="1"/>
  <c r="AM668" i="185" s="1"/>
  <c r="S668" i="185"/>
  <c r="R668" i="185"/>
  <c r="K668" i="185"/>
  <c r="T668" i="185" s="1"/>
  <c r="AF668" i="185" s="1"/>
  <c r="J668" i="185"/>
  <c r="BB667" i="185"/>
  <c r="AV667" i="185"/>
  <c r="AW667" i="185" s="1"/>
  <c r="BC667" i="185" s="1"/>
  <c r="AC667" i="185"/>
  <c r="AE667" i="185" s="1"/>
  <c r="AM667" i="185" s="1"/>
  <c r="S667" i="185"/>
  <c r="R667" i="185"/>
  <c r="K667" i="185"/>
  <c r="J667" i="185"/>
  <c r="BB666" i="185"/>
  <c r="AV666" i="185"/>
  <c r="AW666" i="185" s="1"/>
  <c r="AC666" i="185"/>
  <c r="AE666" i="185" s="1"/>
  <c r="AM666" i="185" s="1"/>
  <c r="S666" i="185"/>
  <c r="R666" i="185"/>
  <c r="K666" i="185"/>
  <c r="J666" i="185"/>
  <c r="BB665" i="185"/>
  <c r="AV665" i="185"/>
  <c r="AW665" i="185" s="1"/>
  <c r="BC665" i="185" s="1"/>
  <c r="AC665" i="185"/>
  <c r="AE665" i="185" s="1"/>
  <c r="AM665" i="185" s="1"/>
  <c r="S665" i="185"/>
  <c r="R665" i="185"/>
  <c r="K665" i="185"/>
  <c r="T665" i="185" s="1"/>
  <c r="AF665" i="185" s="1"/>
  <c r="J665" i="185"/>
  <c r="BB664" i="185"/>
  <c r="AV664" i="185"/>
  <c r="AW664" i="185" s="1"/>
  <c r="BC664" i="185" s="1"/>
  <c r="AC664" i="185"/>
  <c r="AE664" i="185" s="1"/>
  <c r="AM664" i="185" s="1"/>
  <c r="S664" i="185"/>
  <c r="R664" i="185"/>
  <c r="K664" i="185"/>
  <c r="T664" i="185" s="1"/>
  <c r="AF664" i="185" s="1"/>
  <c r="J664" i="185"/>
  <c r="BB663" i="185"/>
  <c r="AV663" i="185"/>
  <c r="AW663" i="185" s="1"/>
  <c r="AC663" i="185"/>
  <c r="AE663" i="185" s="1"/>
  <c r="AM663" i="185" s="1"/>
  <c r="S663" i="185"/>
  <c r="R663" i="185"/>
  <c r="K663" i="185"/>
  <c r="J663" i="185"/>
  <c r="BB662" i="185"/>
  <c r="AV662" i="185"/>
  <c r="AW662" i="185" s="1"/>
  <c r="AC662" i="185"/>
  <c r="AE662" i="185" s="1"/>
  <c r="AM662" i="185" s="1"/>
  <c r="S662" i="185"/>
  <c r="R662" i="185"/>
  <c r="K662" i="185"/>
  <c r="T662" i="185" s="1"/>
  <c r="AF662" i="185" s="1"/>
  <c r="J662" i="185"/>
  <c r="BB661" i="185"/>
  <c r="AV661" i="185"/>
  <c r="AW661" i="185" s="1"/>
  <c r="BC661" i="185" s="1"/>
  <c r="AC661" i="185"/>
  <c r="AE661" i="185" s="1"/>
  <c r="AM661" i="185" s="1"/>
  <c r="S661" i="185"/>
  <c r="R661" i="185"/>
  <c r="K661" i="185"/>
  <c r="J661" i="185"/>
  <c r="BB660" i="185"/>
  <c r="AV660" i="185"/>
  <c r="AW660" i="185" s="1"/>
  <c r="AC660" i="185"/>
  <c r="AE660" i="185" s="1"/>
  <c r="AM660" i="185" s="1"/>
  <c r="S660" i="185"/>
  <c r="R660" i="185"/>
  <c r="K660" i="185"/>
  <c r="J660" i="185"/>
  <c r="BB659" i="185"/>
  <c r="AV659" i="185"/>
  <c r="AW659" i="185" s="1"/>
  <c r="BC659" i="185" s="1"/>
  <c r="AC659" i="185"/>
  <c r="AE659" i="185" s="1"/>
  <c r="AM659" i="185" s="1"/>
  <c r="S659" i="185"/>
  <c r="R659" i="185"/>
  <c r="K659" i="185"/>
  <c r="T659" i="185" s="1"/>
  <c r="AF659" i="185" s="1"/>
  <c r="J659" i="185"/>
  <c r="BB658" i="185"/>
  <c r="AV658" i="185"/>
  <c r="AW658" i="185" s="1"/>
  <c r="BC658" i="185" s="1"/>
  <c r="AC658" i="185"/>
  <c r="AE658" i="185" s="1"/>
  <c r="AM658" i="185" s="1"/>
  <c r="S658" i="185"/>
  <c r="R658" i="185"/>
  <c r="K658" i="185"/>
  <c r="J658" i="185"/>
  <c r="BB657" i="185"/>
  <c r="AV657" i="185"/>
  <c r="AW657" i="185" s="1"/>
  <c r="AC657" i="185"/>
  <c r="AE657" i="185" s="1"/>
  <c r="AM657" i="185" s="1"/>
  <c r="S657" i="185"/>
  <c r="R657" i="185"/>
  <c r="K657" i="185"/>
  <c r="T657" i="185" s="1"/>
  <c r="AF657" i="185" s="1"/>
  <c r="J657" i="185"/>
  <c r="BB656" i="185"/>
  <c r="AV656" i="185"/>
  <c r="AW656" i="185" s="1"/>
  <c r="BC656" i="185" s="1"/>
  <c r="AC656" i="185"/>
  <c r="AE656" i="185" s="1"/>
  <c r="AM656" i="185" s="1"/>
  <c r="S656" i="185"/>
  <c r="R656" i="185"/>
  <c r="K656" i="185"/>
  <c r="T656" i="185" s="1"/>
  <c r="AF656" i="185" s="1"/>
  <c r="J656" i="185"/>
  <c r="BB655" i="185"/>
  <c r="AV655" i="185"/>
  <c r="AW655" i="185" s="1"/>
  <c r="BC655" i="185" s="1"/>
  <c r="AC655" i="185"/>
  <c r="AE655" i="185" s="1"/>
  <c r="AM655" i="185" s="1"/>
  <c r="S655" i="185"/>
  <c r="R655" i="185"/>
  <c r="K655" i="185"/>
  <c r="J655" i="185"/>
  <c r="BB654" i="185"/>
  <c r="AV654" i="185"/>
  <c r="AW654" i="185" s="1"/>
  <c r="AC654" i="185"/>
  <c r="AE654" i="185" s="1"/>
  <c r="AM654" i="185" s="1"/>
  <c r="S654" i="185"/>
  <c r="R654" i="185"/>
  <c r="K654" i="185"/>
  <c r="J654" i="185"/>
  <c r="BB653" i="185"/>
  <c r="AV653" i="185"/>
  <c r="AW653" i="185" s="1"/>
  <c r="BC653" i="185" s="1"/>
  <c r="AC653" i="185"/>
  <c r="AE653" i="185" s="1"/>
  <c r="AM653" i="185" s="1"/>
  <c r="S653" i="185"/>
  <c r="R653" i="185"/>
  <c r="K653" i="185"/>
  <c r="T653" i="185" s="1"/>
  <c r="AF653" i="185" s="1"/>
  <c r="J653" i="185"/>
  <c r="BB652" i="185"/>
  <c r="AV652" i="185"/>
  <c r="AW652" i="185" s="1"/>
  <c r="BC652" i="185" s="1"/>
  <c r="AC652" i="185"/>
  <c r="AE652" i="185" s="1"/>
  <c r="AM652" i="185" s="1"/>
  <c r="S652" i="185"/>
  <c r="R652" i="185"/>
  <c r="K652" i="185"/>
  <c r="T652" i="185" s="1"/>
  <c r="AF652" i="185" s="1"/>
  <c r="J652" i="185"/>
  <c r="BB651" i="185"/>
  <c r="AV651" i="185"/>
  <c r="AW651" i="185" s="1"/>
  <c r="AC651" i="185"/>
  <c r="AE651" i="185" s="1"/>
  <c r="AM651" i="185" s="1"/>
  <c r="S651" i="185"/>
  <c r="R651" i="185"/>
  <c r="K651" i="185"/>
  <c r="J651" i="185"/>
  <c r="BB650" i="185"/>
  <c r="AV650" i="185"/>
  <c r="AW650" i="185" s="1"/>
  <c r="BC650" i="185" s="1"/>
  <c r="AC650" i="185"/>
  <c r="AE650" i="185" s="1"/>
  <c r="AM650" i="185" s="1"/>
  <c r="S650" i="185"/>
  <c r="R650" i="185"/>
  <c r="K650" i="185"/>
  <c r="T650" i="185" s="1"/>
  <c r="AF650" i="185" s="1"/>
  <c r="J650" i="185"/>
  <c r="BB649" i="185"/>
  <c r="AV649" i="185"/>
  <c r="AW649" i="185" s="1"/>
  <c r="BC649" i="185" s="1"/>
  <c r="AC649" i="185"/>
  <c r="AE649" i="185" s="1"/>
  <c r="AM649" i="185" s="1"/>
  <c r="S649" i="185"/>
  <c r="R649" i="185"/>
  <c r="K649" i="185"/>
  <c r="J649" i="185"/>
  <c r="BB648" i="185"/>
  <c r="AV648" i="185"/>
  <c r="AW648" i="185" s="1"/>
  <c r="AC648" i="185"/>
  <c r="AE648" i="185" s="1"/>
  <c r="AM648" i="185" s="1"/>
  <c r="S648" i="185"/>
  <c r="R648" i="185"/>
  <c r="K648" i="185"/>
  <c r="J648" i="185"/>
  <c r="BB647" i="185"/>
  <c r="AV647" i="185"/>
  <c r="AW647" i="185" s="1"/>
  <c r="BC647" i="185" s="1"/>
  <c r="AC647" i="185"/>
  <c r="AE647" i="185" s="1"/>
  <c r="AM647" i="185" s="1"/>
  <c r="S647" i="185"/>
  <c r="R647" i="185"/>
  <c r="K647" i="185"/>
  <c r="T647" i="185" s="1"/>
  <c r="AF647" i="185" s="1"/>
  <c r="J647" i="185"/>
  <c r="BB646" i="185"/>
  <c r="AV646" i="185"/>
  <c r="AW646" i="185" s="1"/>
  <c r="BC646" i="185" s="1"/>
  <c r="AC646" i="185"/>
  <c r="AE646" i="185" s="1"/>
  <c r="AM646" i="185" s="1"/>
  <c r="S646" i="185"/>
  <c r="R646" i="185"/>
  <c r="K646" i="185"/>
  <c r="J646" i="185"/>
  <c r="BB645" i="185"/>
  <c r="AV645" i="185"/>
  <c r="AW645" i="185" s="1"/>
  <c r="AC645" i="185"/>
  <c r="AE645" i="185" s="1"/>
  <c r="AM645" i="185" s="1"/>
  <c r="S645" i="185"/>
  <c r="R645" i="185"/>
  <c r="K645" i="185"/>
  <c r="T645" i="185" s="1"/>
  <c r="AF645" i="185" s="1"/>
  <c r="J645" i="185"/>
  <c r="BB644" i="185"/>
  <c r="AV644" i="185"/>
  <c r="AW644" i="185" s="1"/>
  <c r="BC644" i="185" s="1"/>
  <c r="AC644" i="185"/>
  <c r="AE644" i="185" s="1"/>
  <c r="AM644" i="185" s="1"/>
  <c r="S644" i="185"/>
  <c r="R644" i="185"/>
  <c r="K644" i="185"/>
  <c r="T644" i="185" s="1"/>
  <c r="AF644" i="185" s="1"/>
  <c r="J644" i="185"/>
  <c r="BB643" i="185"/>
  <c r="AV643" i="185"/>
  <c r="AW643" i="185" s="1"/>
  <c r="BC643" i="185" s="1"/>
  <c r="AC643" i="185"/>
  <c r="AE643" i="185" s="1"/>
  <c r="AM643" i="185" s="1"/>
  <c r="S643" i="185"/>
  <c r="R643" i="185"/>
  <c r="K643" i="185"/>
  <c r="J643" i="185"/>
  <c r="BB642" i="185"/>
  <c r="AV642" i="185"/>
  <c r="AW642" i="185" s="1"/>
  <c r="AC642" i="185"/>
  <c r="AE642" i="185" s="1"/>
  <c r="AM642" i="185" s="1"/>
  <c r="S642" i="185"/>
  <c r="R642" i="185"/>
  <c r="K642" i="185"/>
  <c r="J642" i="185"/>
  <c r="BB641" i="185"/>
  <c r="AV641" i="185"/>
  <c r="AW641" i="185" s="1"/>
  <c r="BC641" i="185" s="1"/>
  <c r="AC641" i="185"/>
  <c r="AE641" i="185" s="1"/>
  <c r="AM641" i="185" s="1"/>
  <c r="S641" i="185"/>
  <c r="R641" i="185"/>
  <c r="K641" i="185"/>
  <c r="T641" i="185" s="1"/>
  <c r="AF641" i="185" s="1"/>
  <c r="J641" i="185"/>
  <c r="BB640" i="185"/>
  <c r="AV640" i="185"/>
  <c r="AW640" i="185" s="1"/>
  <c r="BC640" i="185" s="1"/>
  <c r="AC640" i="185"/>
  <c r="AE640" i="185" s="1"/>
  <c r="AM640" i="185" s="1"/>
  <c r="S640" i="185"/>
  <c r="R640" i="185"/>
  <c r="K640" i="185"/>
  <c r="T640" i="185" s="1"/>
  <c r="AF640" i="185" s="1"/>
  <c r="J640" i="185"/>
  <c r="BB639" i="185"/>
  <c r="AV639" i="185"/>
  <c r="AW639" i="185" s="1"/>
  <c r="AC639" i="185"/>
  <c r="AE639" i="185" s="1"/>
  <c r="AM639" i="185" s="1"/>
  <c r="S639" i="185"/>
  <c r="R639" i="185"/>
  <c r="K639" i="185"/>
  <c r="J639" i="185"/>
  <c r="BB638" i="185"/>
  <c r="AV638" i="185"/>
  <c r="AW638" i="185" s="1"/>
  <c r="BC638" i="185" s="1"/>
  <c r="AC638" i="185"/>
  <c r="AE638" i="185" s="1"/>
  <c r="AM638" i="185" s="1"/>
  <c r="S638" i="185"/>
  <c r="R638" i="185"/>
  <c r="K638" i="185"/>
  <c r="T638" i="185" s="1"/>
  <c r="AF638" i="185" s="1"/>
  <c r="J638" i="185"/>
  <c r="BB637" i="185"/>
  <c r="AV637" i="185"/>
  <c r="AW637" i="185" s="1"/>
  <c r="BC637" i="185" s="1"/>
  <c r="AC637" i="185"/>
  <c r="AE637" i="185" s="1"/>
  <c r="AM637" i="185" s="1"/>
  <c r="S637" i="185"/>
  <c r="R637" i="185"/>
  <c r="K637" i="185"/>
  <c r="J637" i="185"/>
  <c r="BB636" i="185"/>
  <c r="AV636" i="185"/>
  <c r="AW636" i="185" s="1"/>
  <c r="AC636" i="185"/>
  <c r="AE636" i="185" s="1"/>
  <c r="AM636" i="185" s="1"/>
  <c r="S636" i="185"/>
  <c r="R636" i="185"/>
  <c r="K636" i="185"/>
  <c r="J636" i="185"/>
  <c r="BB635" i="185"/>
  <c r="AV635" i="185"/>
  <c r="AW635" i="185" s="1"/>
  <c r="BC635" i="185" s="1"/>
  <c r="AC635" i="185"/>
  <c r="AE635" i="185" s="1"/>
  <c r="AM635" i="185" s="1"/>
  <c r="S635" i="185"/>
  <c r="R635" i="185"/>
  <c r="K635" i="185"/>
  <c r="T635" i="185" s="1"/>
  <c r="AF635" i="185" s="1"/>
  <c r="J635" i="185"/>
  <c r="BB634" i="185"/>
  <c r="AV634" i="185"/>
  <c r="AW634" i="185" s="1"/>
  <c r="BC634" i="185" s="1"/>
  <c r="AC634" i="185"/>
  <c r="AE634" i="185" s="1"/>
  <c r="AM634" i="185" s="1"/>
  <c r="S634" i="185"/>
  <c r="R634" i="185"/>
  <c r="K634" i="185"/>
  <c r="J634" i="185"/>
  <c r="BB633" i="185"/>
  <c r="AV633" i="185"/>
  <c r="AW633" i="185" s="1"/>
  <c r="AC633" i="185"/>
  <c r="AE633" i="185" s="1"/>
  <c r="AM633" i="185" s="1"/>
  <c r="S633" i="185"/>
  <c r="R633" i="185"/>
  <c r="K633" i="185"/>
  <c r="T633" i="185" s="1"/>
  <c r="AF633" i="185" s="1"/>
  <c r="J633" i="185"/>
  <c r="BB632" i="185"/>
  <c r="AV632" i="185"/>
  <c r="AW632" i="185" s="1"/>
  <c r="BC632" i="185" s="1"/>
  <c r="AC632" i="185"/>
  <c r="AE632" i="185" s="1"/>
  <c r="AM632" i="185" s="1"/>
  <c r="S632" i="185"/>
  <c r="R632" i="185"/>
  <c r="K632" i="185"/>
  <c r="T632" i="185" s="1"/>
  <c r="AF632" i="185" s="1"/>
  <c r="J632" i="185"/>
  <c r="BB631" i="185"/>
  <c r="AV631" i="185"/>
  <c r="AW631" i="185" s="1"/>
  <c r="BC631" i="185" s="1"/>
  <c r="AC631" i="185"/>
  <c r="AE631" i="185" s="1"/>
  <c r="AM631" i="185" s="1"/>
  <c r="S631" i="185"/>
  <c r="R631" i="185"/>
  <c r="K631" i="185"/>
  <c r="J631" i="185"/>
  <c r="BB630" i="185"/>
  <c r="AV630" i="185"/>
  <c r="AW630" i="185" s="1"/>
  <c r="AC630" i="185"/>
  <c r="AE630" i="185" s="1"/>
  <c r="AM630" i="185" s="1"/>
  <c r="S630" i="185"/>
  <c r="R630" i="185"/>
  <c r="K630" i="185"/>
  <c r="J630" i="185"/>
  <c r="BB629" i="185"/>
  <c r="AV629" i="185"/>
  <c r="AW629" i="185" s="1"/>
  <c r="BC629" i="185" s="1"/>
  <c r="AC629" i="185"/>
  <c r="AE629" i="185" s="1"/>
  <c r="AM629" i="185" s="1"/>
  <c r="S629" i="185"/>
  <c r="R629" i="185"/>
  <c r="K629" i="185"/>
  <c r="T629" i="185" s="1"/>
  <c r="AF629" i="185" s="1"/>
  <c r="J629" i="185"/>
  <c r="BB628" i="185"/>
  <c r="AV628" i="185"/>
  <c r="AW628" i="185" s="1"/>
  <c r="BC628" i="185" s="1"/>
  <c r="AC628" i="185"/>
  <c r="AE628" i="185" s="1"/>
  <c r="AM628" i="185" s="1"/>
  <c r="S628" i="185"/>
  <c r="R628" i="185"/>
  <c r="K628" i="185"/>
  <c r="T628" i="185" s="1"/>
  <c r="AF628" i="185" s="1"/>
  <c r="J628" i="185"/>
  <c r="BB627" i="185"/>
  <c r="AV627" i="185"/>
  <c r="AW627" i="185" s="1"/>
  <c r="AC627" i="185"/>
  <c r="AE627" i="185" s="1"/>
  <c r="AM627" i="185" s="1"/>
  <c r="S627" i="185"/>
  <c r="R627" i="185"/>
  <c r="K627" i="185"/>
  <c r="J627" i="185"/>
  <c r="BB626" i="185"/>
  <c r="AV626" i="185"/>
  <c r="AW626" i="185" s="1"/>
  <c r="BC626" i="185" s="1"/>
  <c r="AC626" i="185"/>
  <c r="AE626" i="185" s="1"/>
  <c r="AM626" i="185" s="1"/>
  <c r="S626" i="185"/>
  <c r="R626" i="185"/>
  <c r="K626" i="185"/>
  <c r="T626" i="185" s="1"/>
  <c r="AF626" i="185" s="1"/>
  <c r="J626" i="185"/>
  <c r="BB625" i="185"/>
  <c r="AV625" i="185"/>
  <c r="AW625" i="185" s="1"/>
  <c r="BC625" i="185" s="1"/>
  <c r="AC625" i="185"/>
  <c r="AE625" i="185" s="1"/>
  <c r="AM625" i="185" s="1"/>
  <c r="S625" i="185"/>
  <c r="R625" i="185"/>
  <c r="K625" i="185"/>
  <c r="J625" i="185"/>
  <c r="BB624" i="185"/>
  <c r="AV624" i="185"/>
  <c r="AW624" i="185" s="1"/>
  <c r="AC624" i="185"/>
  <c r="AE624" i="185" s="1"/>
  <c r="AM624" i="185" s="1"/>
  <c r="S624" i="185"/>
  <c r="R624" i="185"/>
  <c r="K624" i="185"/>
  <c r="J624" i="185"/>
  <c r="BB623" i="185"/>
  <c r="AV623" i="185"/>
  <c r="AW623" i="185" s="1"/>
  <c r="BC623" i="185" s="1"/>
  <c r="AC623" i="185"/>
  <c r="AE623" i="185" s="1"/>
  <c r="AM623" i="185" s="1"/>
  <c r="S623" i="185"/>
  <c r="R623" i="185"/>
  <c r="K623" i="185"/>
  <c r="T623" i="185" s="1"/>
  <c r="AF623" i="185" s="1"/>
  <c r="J623" i="185"/>
  <c r="BB622" i="185"/>
  <c r="AV622" i="185"/>
  <c r="AW622" i="185" s="1"/>
  <c r="BC622" i="185" s="1"/>
  <c r="AC622" i="185"/>
  <c r="AE622" i="185" s="1"/>
  <c r="AM622" i="185" s="1"/>
  <c r="S622" i="185"/>
  <c r="R622" i="185"/>
  <c r="K622" i="185"/>
  <c r="J622" i="185"/>
  <c r="BB621" i="185"/>
  <c r="AV621" i="185"/>
  <c r="AW621" i="185" s="1"/>
  <c r="AC621" i="185"/>
  <c r="AE621" i="185" s="1"/>
  <c r="AM621" i="185" s="1"/>
  <c r="S621" i="185"/>
  <c r="R621" i="185"/>
  <c r="K621" i="185"/>
  <c r="T621" i="185" s="1"/>
  <c r="AF621" i="185" s="1"/>
  <c r="J621" i="185"/>
  <c r="BB620" i="185"/>
  <c r="AV620" i="185"/>
  <c r="AW620" i="185" s="1"/>
  <c r="BC620" i="185" s="1"/>
  <c r="AC620" i="185"/>
  <c r="AE620" i="185" s="1"/>
  <c r="AM620" i="185" s="1"/>
  <c r="S620" i="185"/>
  <c r="R620" i="185"/>
  <c r="K620" i="185"/>
  <c r="T620" i="185" s="1"/>
  <c r="AF620" i="185" s="1"/>
  <c r="J620" i="185"/>
  <c r="BB619" i="185"/>
  <c r="AV619" i="185"/>
  <c r="AW619" i="185" s="1"/>
  <c r="BC619" i="185" s="1"/>
  <c r="AC619" i="185"/>
  <c r="AE619" i="185" s="1"/>
  <c r="AM619" i="185" s="1"/>
  <c r="S619" i="185"/>
  <c r="R619" i="185"/>
  <c r="K619" i="185"/>
  <c r="J619" i="185"/>
  <c r="BB618" i="185"/>
  <c r="AV618" i="185"/>
  <c r="AW618" i="185" s="1"/>
  <c r="AC618" i="185"/>
  <c r="AE618" i="185" s="1"/>
  <c r="AM618" i="185" s="1"/>
  <c r="S618" i="185"/>
  <c r="R618" i="185"/>
  <c r="K618" i="185"/>
  <c r="J618" i="185"/>
  <c r="BB617" i="185"/>
  <c r="AV617" i="185"/>
  <c r="AW617" i="185" s="1"/>
  <c r="BC617" i="185" s="1"/>
  <c r="AE617" i="185"/>
  <c r="AM617" i="185" s="1"/>
  <c r="S617" i="185"/>
  <c r="R617" i="185"/>
  <c r="K617" i="185"/>
  <c r="T617" i="185" s="1"/>
  <c r="AF617" i="185" s="1"/>
  <c r="J617" i="185"/>
  <c r="BB616" i="185"/>
  <c r="AV616" i="185"/>
  <c r="AW616" i="185" s="1"/>
  <c r="BC616" i="185" s="1"/>
  <c r="AE616" i="185"/>
  <c r="AM616" i="185" s="1"/>
  <c r="S616" i="185"/>
  <c r="R616" i="185"/>
  <c r="K616" i="185"/>
  <c r="T616" i="185" s="1"/>
  <c r="AF616" i="185" s="1"/>
  <c r="J616" i="185"/>
  <c r="BB615" i="185"/>
  <c r="AV615" i="185"/>
  <c r="AW615" i="185" s="1"/>
  <c r="AE615" i="185"/>
  <c r="AM615" i="185" s="1"/>
  <c r="S615" i="185"/>
  <c r="R615" i="185"/>
  <c r="K615" i="185"/>
  <c r="J615" i="185"/>
  <c r="BB614" i="185"/>
  <c r="AV614" i="185"/>
  <c r="AW614" i="185" s="1"/>
  <c r="AE614" i="185"/>
  <c r="AM614" i="185" s="1"/>
  <c r="S614" i="185"/>
  <c r="R614" i="185"/>
  <c r="K614" i="185"/>
  <c r="T614" i="185" s="1"/>
  <c r="AF614" i="185" s="1"/>
  <c r="J614" i="185"/>
  <c r="BB613" i="185"/>
  <c r="AV613" i="185"/>
  <c r="AW613" i="185" s="1"/>
  <c r="BC613" i="185" s="1"/>
  <c r="AE613" i="185"/>
  <c r="AM613" i="185" s="1"/>
  <c r="S613" i="185"/>
  <c r="R613" i="185"/>
  <c r="K613" i="185"/>
  <c r="J613" i="185"/>
  <c r="BB612" i="185"/>
  <c r="AV612" i="185"/>
  <c r="AW612" i="185" s="1"/>
  <c r="AE612" i="185"/>
  <c r="AM612" i="185" s="1"/>
  <c r="S612" i="185"/>
  <c r="R612" i="185"/>
  <c r="K612" i="185"/>
  <c r="J612" i="185"/>
  <c r="BB611" i="185"/>
  <c r="AV611" i="185"/>
  <c r="AW611" i="185" s="1"/>
  <c r="BC611" i="185" s="1"/>
  <c r="AE611" i="185"/>
  <c r="AM611" i="185" s="1"/>
  <c r="S611" i="185"/>
  <c r="R611" i="185"/>
  <c r="K611" i="185"/>
  <c r="T611" i="185" s="1"/>
  <c r="AF611" i="185" s="1"/>
  <c r="J611" i="185"/>
  <c r="BB610" i="185"/>
  <c r="AV610" i="185"/>
  <c r="AW610" i="185" s="1"/>
  <c r="BC610" i="185" s="1"/>
  <c r="AE610" i="185"/>
  <c r="AM610" i="185" s="1"/>
  <c r="S610" i="185"/>
  <c r="R610" i="185"/>
  <c r="K610" i="185"/>
  <c r="J610" i="185"/>
  <c r="BB609" i="185"/>
  <c r="AV609" i="185"/>
  <c r="AW609" i="185" s="1"/>
  <c r="AE609" i="185"/>
  <c r="AM609" i="185" s="1"/>
  <c r="S609" i="185"/>
  <c r="R609" i="185"/>
  <c r="K609" i="185"/>
  <c r="T609" i="185" s="1"/>
  <c r="AF609" i="185" s="1"/>
  <c r="J609" i="185"/>
  <c r="BB608" i="185"/>
  <c r="AV608" i="185"/>
  <c r="AW608" i="185" s="1"/>
  <c r="BC608" i="185" s="1"/>
  <c r="AE608" i="185"/>
  <c r="AM608" i="185" s="1"/>
  <c r="S608" i="185"/>
  <c r="R608" i="185"/>
  <c r="K608" i="185"/>
  <c r="T608" i="185" s="1"/>
  <c r="AF608" i="185" s="1"/>
  <c r="J608" i="185"/>
  <c r="BB607" i="185"/>
  <c r="AV607" i="185"/>
  <c r="AW607" i="185" s="1"/>
  <c r="BC607" i="185" s="1"/>
  <c r="AE607" i="185"/>
  <c r="AM607" i="185" s="1"/>
  <c r="S607" i="185"/>
  <c r="R607" i="185"/>
  <c r="K607" i="185"/>
  <c r="J607" i="185"/>
  <c r="BB606" i="185"/>
  <c r="AV606" i="185"/>
  <c r="AW606" i="185" s="1"/>
  <c r="AE606" i="185"/>
  <c r="AM606" i="185" s="1"/>
  <c r="S606" i="185"/>
  <c r="R606" i="185"/>
  <c r="K606" i="185"/>
  <c r="J606" i="185"/>
  <c r="BB605" i="185"/>
  <c r="AV605" i="185"/>
  <c r="AW605" i="185" s="1"/>
  <c r="BC605" i="185" s="1"/>
  <c r="AE605" i="185"/>
  <c r="AM605" i="185" s="1"/>
  <c r="S605" i="185"/>
  <c r="R605" i="185"/>
  <c r="K605" i="185"/>
  <c r="T605" i="185" s="1"/>
  <c r="AF605" i="185" s="1"/>
  <c r="J605" i="185"/>
  <c r="BB604" i="185"/>
  <c r="AV604" i="185"/>
  <c r="AW604" i="185" s="1"/>
  <c r="BC604" i="185" s="1"/>
  <c r="AE604" i="185"/>
  <c r="AM604" i="185" s="1"/>
  <c r="S604" i="185"/>
  <c r="R604" i="185"/>
  <c r="K604" i="185"/>
  <c r="T604" i="185" s="1"/>
  <c r="AF604" i="185" s="1"/>
  <c r="J604" i="185"/>
  <c r="BB603" i="185"/>
  <c r="AV603" i="185"/>
  <c r="AW603" i="185" s="1"/>
  <c r="AE603" i="185"/>
  <c r="AM603" i="185" s="1"/>
  <c r="S603" i="185"/>
  <c r="R603" i="185"/>
  <c r="K603" i="185"/>
  <c r="J603" i="185"/>
  <c r="BB602" i="185"/>
  <c r="AV602" i="185"/>
  <c r="AW602" i="185" s="1"/>
  <c r="AE602" i="185"/>
  <c r="AM602" i="185" s="1"/>
  <c r="S602" i="185"/>
  <c r="R602" i="185"/>
  <c r="K602" i="185"/>
  <c r="T602" i="185" s="1"/>
  <c r="AF602" i="185" s="1"/>
  <c r="J602" i="185"/>
  <c r="BB601" i="185"/>
  <c r="AV601" i="185"/>
  <c r="AW601" i="185" s="1"/>
  <c r="BC601" i="185" s="1"/>
  <c r="AE601" i="185"/>
  <c r="AM601" i="185" s="1"/>
  <c r="S601" i="185"/>
  <c r="R601" i="185"/>
  <c r="K601" i="185"/>
  <c r="J601" i="185"/>
  <c r="BB600" i="185"/>
  <c r="AV600" i="185"/>
  <c r="AW600" i="185" s="1"/>
  <c r="AE600" i="185"/>
  <c r="AM600" i="185" s="1"/>
  <c r="S600" i="185"/>
  <c r="R600" i="185"/>
  <c r="K600" i="185"/>
  <c r="J600" i="185"/>
  <c r="BB599" i="185"/>
  <c r="AV599" i="185"/>
  <c r="AW599" i="185" s="1"/>
  <c r="BC599" i="185" s="1"/>
  <c r="AE599" i="185"/>
  <c r="AM599" i="185" s="1"/>
  <c r="S599" i="185"/>
  <c r="R599" i="185"/>
  <c r="K599" i="185"/>
  <c r="T599" i="185" s="1"/>
  <c r="AF599" i="185" s="1"/>
  <c r="J599" i="185"/>
  <c r="BB598" i="185"/>
  <c r="AV598" i="185"/>
  <c r="AW598" i="185" s="1"/>
  <c r="BC598" i="185" s="1"/>
  <c r="AE598" i="185"/>
  <c r="AM598" i="185" s="1"/>
  <c r="S598" i="185"/>
  <c r="R598" i="185"/>
  <c r="K598" i="185"/>
  <c r="J598" i="185"/>
  <c r="BB597" i="185"/>
  <c r="AV597" i="185"/>
  <c r="AW597" i="185" s="1"/>
  <c r="AE597" i="185"/>
  <c r="AM597" i="185" s="1"/>
  <c r="S597" i="185"/>
  <c r="R597" i="185"/>
  <c r="K597" i="185"/>
  <c r="T597" i="185" s="1"/>
  <c r="AF597" i="185" s="1"/>
  <c r="J597" i="185"/>
  <c r="BB596" i="185"/>
  <c r="AV596" i="185"/>
  <c r="AW596" i="185" s="1"/>
  <c r="BC596" i="185" s="1"/>
  <c r="AE596" i="185"/>
  <c r="AM596" i="185" s="1"/>
  <c r="S596" i="185"/>
  <c r="R596" i="185"/>
  <c r="K596" i="185"/>
  <c r="T596" i="185" s="1"/>
  <c r="AF596" i="185" s="1"/>
  <c r="J596" i="185"/>
  <c r="BB595" i="185"/>
  <c r="AV595" i="185"/>
  <c r="AW595" i="185" s="1"/>
  <c r="BC595" i="185" s="1"/>
  <c r="AE595" i="185"/>
  <c r="AM595" i="185" s="1"/>
  <c r="S595" i="185"/>
  <c r="R595" i="185"/>
  <c r="K595" i="185"/>
  <c r="J595" i="185"/>
  <c r="BB594" i="185"/>
  <c r="AV594" i="185"/>
  <c r="AW594" i="185" s="1"/>
  <c r="AE594" i="185"/>
  <c r="AM594" i="185" s="1"/>
  <c r="S594" i="185"/>
  <c r="R594" i="185"/>
  <c r="K594" i="185"/>
  <c r="J594" i="185"/>
  <c r="BB593" i="185"/>
  <c r="AV593" i="185"/>
  <c r="AW593" i="185" s="1"/>
  <c r="BC593" i="185" s="1"/>
  <c r="AE593" i="185"/>
  <c r="AM593" i="185" s="1"/>
  <c r="S593" i="185"/>
  <c r="R593" i="185"/>
  <c r="K593" i="185"/>
  <c r="T593" i="185" s="1"/>
  <c r="AF593" i="185" s="1"/>
  <c r="J593" i="185"/>
  <c r="BB592" i="185"/>
  <c r="AV592" i="185"/>
  <c r="AW592" i="185" s="1"/>
  <c r="BC592" i="185" s="1"/>
  <c r="AE592" i="185"/>
  <c r="AM592" i="185" s="1"/>
  <c r="S592" i="185"/>
  <c r="R592" i="185"/>
  <c r="K592" i="185"/>
  <c r="T592" i="185" s="1"/>
  <c r="AF592" i="185" s="1"/>
  <c r="J592" i="185"/>
  <c r="BB591" i="185"/>
  <c r="AV591" i="185"/>
  <c r="AW591" i="185" s="1"/>
  <c r="AE591" i="185"/>
  <c r="AM591" i="185" s="1"/>
  <c r="S591" i="185"/>
  <c r="R591" i="185"/>
  <c r="K591" i="185"/>
  <c r="J591" i="185"/>
  <c r="BB590" i="185"/>
  <c r="AV590" i="185"/>
  <c r="AW590" i="185" s="1"/>
  <c r="AE590" i="185"/>
  <c r="AM590" i="185" s="1"/>
  <c r="S590" i="185"/>
  <c r="R590" i="185"/>
  <c r="K590" i="185"/>
  <c r="T590" i="185" s="1"/>
  <c r="AF590" i="185" s="1"/>
  <c r="J590" i="185"/>
  <c r="BB589" i="185"/>
  <c r="AV589" i="185"/>
  <c r="AW589" i="185" s="1"/>
  <c r="BC589" i="185" s="1"/>
  <c r="AE589" i="185"/>
  <c r="AM589" i="185" s="1"/>
  <c r="S589" i="185"/>
  <c r="R589" i="185"/>
  <c r="K589" i="185"/>
  <c r="J589" i="185"/>
  <c r="BB588" i="185"/>
  <c r="AV588" i="185"/>
  <c r="AW588" i="185" s="1"/>
  <c r="AE588" i="185"/>
  <c r="AM588" i="185" s="1"/>
  <c r="S588" i="185"/>
  <c r="R588" i="185"/>
  <c r="K588" i="185"/>
  <c r="J588" i="185"/>
  <c r="BB587" i="185"/>
  <c r="AV587" i="185"/>
  <c r="AW587" i="185" s="1"/>
  <c r="BC587" i="185" s="1"/>
  <c r="AE587" i="185"/>
  <c r="AM587" i="185" s="1"/>
  <c r="S587" i="185"/>
  <c r="R587" i="185"/>
  <c r="K587" i="185"/>
  <c r="T587" i="185" s="1"/>
  <c r="AF587" i="185" s="1"/>
  <c r="J587" i="185"/>
  <c r="BB586" i="185"/>
  <c r="AV586" i="185"/>
  <c r="AW586" i="185" s="1"/>
  <c r="BC586" i="185" s="1"/>
  <c r="AE586" i="185"/>
  <c r="AM586" i="185" s="1"/>
  <c r="S586" i="185"/>
  <c r="R586" i="185"/>
  <c r="K586" i="185"/>
  <c r="J586" i="185"/>
  <c r="BB585" i="185"/>
  <c r="AV585" i="185"/>
  <c r="AW585" i="185" s="1"/>
  <c r="AE585" i="185"/>
  <c r="AM585" i="185" s="1"/>
  <c r="S585" i="185"/>
  <c r="R585" i="185"/>
  <c r="K585" i="185"/>
  <c r="T585" i="185" s="1"/>
  <c r="AF585" i="185" s="1"/>
  <c r="J585" i="185"/>
  <c r="BB584" i="185"/>
  <c r="AV584" i="185"/>
  <c r="AW584" i="185" s="1"/>
  <c r="BC584" i="185" s="1"/>
  <c r="AE584" i="185"/>
  <c r="AM584" i="185" s="1"/>
  <c r="S584" i="185"/>
  <c r="R584" i="185"/>
  <c r="K584" i="185"/>
  <c r="T584" i="185" s="1"/>
  <c r="AF584" i="185" s="1"/>
  <c r="J584" i="185"/>
  <c r="BB583" i="185"/>
  <c r="AV583" i="185"/>
  <c r="AW583" i="185" s="1"/>
  <c r="BC583" i="185" s="1"/>
  <c r="AE583" i="185"/>
  <c r="AM583" i="185" s="1"/>
  <c r="S583" i="185"/>
  <c r="R583" i="185"/>
  <c r="K583" i="185"/>
  <c r="J583" i="185"/>
  <c r="BB582" i="185"/>
  <c r="AV582" i="185"/>
  <c r="AW582" i="185" s="1"/>
  <c r="AE582" i="185"/>
  <c r="AM582" i="185" s="1"/>
  <c r="S582" i="185"/>
  <c r="R582" i="185"/>
  <c r="K582" i="185"/>
  <c r="J582" i="185"/>
  <c r="BB581" i="185"/>
  <c r="AV581" i="185"/>
  <c r="AW581" i="185" s="1"/>
  <c r="BC581" i="185" s="1"/>
  <c r="AE581" i="185"/>
  <c r="AM581" i="185" s="1"/>
  <c r="S581" i="185"/>
  <c r="R581" i="185"/>
  <c r="K581" i="185"/>
  <c r="T581" i="185" s="1"/>
  <c r="AF581" i="185" s="1"/>
  <c r="J581" i="185"/>
  <c r="BB580" i="185"/>
  <c r="AV580" i="185"/>
  <c r="AW580" i="185" s="1"/>
  <c r="BC580" i="185" s="1"/>
  <c r="AE580" i="185"/>
  <c r="AM580" i="185" s="1"/>
  <c r="S580" i="185"/>
  <c r="R580" i="185"/>
  <c r="K580" i="185"/>
  <c r="T580" i="185" s="1"/>
  <c r="AF580" i="185" s="1"/>
  <c r="J580" i="185"/>
  <c r="BB579" i="185"/>
  <c r="AV579" i="185"/>
  <c r="AW579" i="185" s="1"/>
  <c r="AE579" i="185"/>
  <c r="AM579" i="185" s="1"/>
  <c r="S579" i="185"/>
  <c r="R579" i="185"/>
  <c r="K579" i="185"/>
  <c r="J579" i="185"/>
  <c r="BB578" i="185"/>
  <c r="AV578" i="185"/>
  <c r="AW578" i="185" s="1"/>
  <c r="AE578" i="185"/>
  <c r="AM578" i="185" s="1"/>
  <c r="S578" i="185"/>
  <c r="R578" i="185"/>
  <c r="K578" i="185"/>
  <c r="T578" i="185" s="1"/>
  <c r="AF578" i="185" s="1"/>
  <c r="J578" i="185"/>
  <c r="BB577" i="185"/>
  <c r="AV577" i="185"/>
  <c r="AW577" i="185" s="1"/>
  <c r="BC577" i="185" s="1"/>
  <c r="AE577" i="185"/>
  <c r="AM577" i="185" s="1"/>
  <c r="S577" i="185"/>
  <c r="R577" i="185"/>
  <c r="K577" i="185"/>
  <c r="T577" i="185" s="1"/>
  <c r="AF577" i="185" s="1"/>
  <c r="J577" i="185"/>
  <c r="BB576" i="185"/>
  <c r="AV576" i="185"/>
  <c r="AW576" i="185" s="1"/>
  <c r="AE576" i="185"/>
  <c r="AM576" i="185" s="1"/>
  <c r="S576" i="185"/>
  <c r="R576" i="185"/>
  <c r="K576" i="185"/>
  <c r="J576" i="185"/>
  <c r="BB575" i="185"/>
  <c r="AV575" i="185"/>
  <c r="AW575" i="185" s="1"/>
  <c r="BC575" i="185" s="1"/>
  <c r="AE575" i="185"/>
  <c r="AM575" i="185" s="1"/>
  <c r="S575" i="185"/>
  <c r="R575" i="185"/>
  <c r="K575" i="185"/>
  <c r="T575" i="185" s="1"/>
  <c r="AF575" i="185" s="1"/>
  <c r="J575" i="185"/>
  <c r="BB574" i="185"/>
  <c r="AV574" i="185"/>
  <c r="AW574" i="185" s="1"/>
  <c r="BC574" i="185" s="1"/>
  <c r="AE574" i="185"/>
  <c r="AM574" i="185" s="1"/>
  <c r="S574" i="185"/>
  <c r="R574" i="185"/>
  <c r="K574" i="185"/>
  <c r="T574" i="185" s="1"/>
  <c r="AF574" i="185" s="1"/>
  <c r="J574" i="185"/>
  <c r="BB573" i="185"/>
  <c r="AV573" i="185"/>
  <c r="AW573" i="185" s="1"/>
  <c r="AE573" i="185"/>
  <c r="AM573" i="185" s="1"/>
  <c r="S573" i="185"/>
  <c r="R573" i="185"/>
  <c r="K573" i="185"/>
  <c r="T573" i="185" s="1"/>
  <c r="AF573" i="185" s="1"/>
  <c r="J573" i="185"/>
  <c r="BB572" i="185"/>
  <c r="AV572" i="185"/>
  <c r="AW572" i="185" s="1"/>
  <c r="BC572" i="185" s="1"/>
  <c r="AE572" i="185"/>
  <c r="AM572" i="185" s="1"/>
  <c r="S572" i="185"/>
  <c r="R572" i="185"/>
  <c r="K572" i="185"/>
  <c r="T572" i="185" s="1"/>
  <c r="AF572" i="185" s="1"/>
  <c r="J572" i="185"/>
  <c r="BB571" i="185"/>
  <c r="AV571" i="185"/>
  <c r="AW571" i="185" s="1"/>
  <c r="BC571" i="185" s="1"/>
  <c r="AE571" i="185"/>
  <c r="AM571" i="185" s="1"/>
  <c r="S571" i="185"/>
  <c r="R571" i="185"/>
  <c r="K571" i="185"/>
  <c r="J571" i="185"/>
  <c r="BB570" i="185"/>
  <c r="AV570" i="185"/>
  <c r="AW570" i="185" s="1"/>
  <c r="AE570" i="185"/>
  <c r="AM570" i="185" s="1"/>
  <c r="S570" i="185"/>
  <c r="R570" i="185"/>
  <c r="K570" i="185"/>
  <c r="J570" i="185"/>
  <c r="BB569" i="185"/>
  <c r="AV569" i="185"/>
  <c r="AW569" i="185" s="1"/>
  <c r="BC569" i="185" s="1"/>
  <c r="AE569" i="185"/>
  <c r="AM569" i="185" s="1"/>
  <c r="S569" i="185"/>
  <c r="R569" i="185"/>
  <c r="K569" i="185"/>
  <c r="T569" i="185" s="1"/>
  <c r="AF569" i="185" s="1"/>
  <c r="J569" i="185"/>
  <c r="BB568" i="185"/>
  <c r="AV568" i="185"/>
  <c r="AW568" i="185" s="1"/>
  <c r="BC568" i="185" s="1"/>
  <c r="AE568" i="185"/>
  <c r="AM568" i="185" s="1"/>
  <c r="S568" i="185"/>
  <c r="R568" i="185"/>
  <c r="K568" i="185"/>
  <c r="T568" i="185" s="1"/>
  <c r="AF568" i="185" s="1"/>
  <c r="J568" i="185"/>
  <c r="BB567" i="185"/>
  <c r="AV567" i="185"/>
  <c r="AW567" i="185" s="1"/>
  <c r="AE567" i="185"/>
  <c r="AM567" i="185" s="1"/>
  <c r="S567" i="185"/>
  <c r="R567" i="185"/>
  <c r="K567" i="185"/>
  <c r="J567" i="185"/>
  <c r="BB566" i="185"/>
  <c r="AV566" i="185"/>
  <c r="AW566" i="185" s="1"/>
  <c r="AE566" i="185"/>
  <c r="AM566" i="185" s="1"/>
  <c r="S566" i="185"/>
  <c r="R566" i="185"/>
  <c r="K566" i="185"/>
  <c r="T566" i="185" s="1"/>
  <c r="AF566" i="185" s="1"/>
  <c r="J566" i="185"/>
  <c r="BB565" i="185"/>
  <c r="AV565" i="185"/>
  <c r="AW565" i="185" s="1"/>
  <c r="BC565" i="185" s="1"/>
  <c r="AE565" i="185"/>
  <c r="AM565" i="185" s="1"/>
  <c r="S565" i="185"/>
  <c r="R565" i="185"/>
  <c r="K565" i="185"/>
  <c r="T565" i="185" s="1"/>
  <c r="AF565" i="185" s="1"/>
  <c r="J565" i="185"/>
  <c r="BB564" i="185"/>
  <c r="AV564" i="185"/>
  <c r="AW564" i="185" s="1"/>
  <c r="AE564" i="185"/>
  <c r="AM564" i="185" s="1"/>
  <c r="S564" i="185"/>
  <c r="R564" i="185"/>
  <c r="K564" i="185"/>
  <c r="J564" i="185"/>
  <c r="BB563" i="185"/>
  <c r="AV563" i="185"/>
  <c r="AW563" i="185" s="1"/>
  <c r="AE563" i="185"/>
  <c r="AM563" i="185" s="1"/>
  <c r="S563" i="185"/>
  <c r="R563" i="185"/>
  <c r="K563" i="185"/>
  <c r="T563" i="185" s="1"/>
  <c r="AF563" i="185" s="1"/>
  <c r="J563" i="185"/>
  <c r="BB562" i="185"/>
  <c r="AV562" i="185"/>
  <c r="AW562" i="185" s="1"/>
  <c r="BC562" i="185" s="1"/>
  <c r="AC562" i="185"/>
  <c r="AE562" i="185" s="1"/>
  <c r="AM562" i="185" s="1"/>
  <c r="S562" i="185"/>
  <c r="R562" i="185"/>
  <c r="K562" i="185"/>
  <c r="T562" i="185" s="1"/>
  <c r="AF562" i="185" s="1"/>
  <c r="J562" i="185"/>
  <c r="BB561" i="185"/>
  <c r="AV561" i="185"/>
  <c r="AW561" i="185" s="1"/>
  <c r="AC561" i="185"/>
  <c r="AE561" i="185" s="1"/>
  <c r="AM561" i="185" s="1"/>
  <c r="S561" i="185"/>
  <c r="R561" i="185"/>
  <c r="K561" i="185"/>
  <c r="T561" i="185" s="1"/>
  <c r="AF561" i="185" s="1"/>
  <c r="J561" i="185"/>
  <c r="BB560" i="185"/>
  <c r="AV560" i="185"/>
  <c r="AW560" i="185" s="1"/>
  <c r="BC560" i="185" s="1"/>
  <c r="AC560" i="185"/>
  <c r="AE560" i="185" s="1"/>
  <c r="AM560" i="185" s="1"/>
  <c r="S560" i="185"/>
  <c r="R560" i="185"/>
  <c r="K560" i="185"/>
  <c r="T560" i="185" s="1"/>
  <c r="AF560" i="185" s="1"/>
  <c r="J560" i="185"/>
  <c r="BB559" i="185"/>
  <c r="AV559" i="185"/>
  <c r="AW559" i="185" s="1"/>
  <c r="BC559" i="185" s="1"/>
  <c r="AC559" i="185"/>
  <c r="AE559" i="185" s="1"/>
  <c r="AM559" i="185" s="1"/>
  <c r="S559" i="185"/>
  <c r="R559" i="185"/>
  <c r="K559" i="185"/>
  <c r="J559" i="185"/>
  <c r="BB558" i="185"/>
  <c r="AV558" i="185"/>
  <c r="AW558" i="185" s="1"/>
  <c r="AC558" i="185"/>
  <c r="AE558" i="185" s="1"/>
  <c r="AM558" i="185" s="1"/>
  <c r="S558" i="185"/>
  <c r="R558" i="185"/>
  <c r="K558" i="185"/>
  <c r="J558" i="185"/>
  <c r="BB557" i="185"/>
  <c r="AV557" i="185"/>
  <c r="AW557" i="185" s="1"/>
  <c r="BC557" i="185" s="1"/>
  <c r="AC557" i="185"/>
  <c r="AE557" i="185" s="1"/>
  <c r="AM557" i="185" s="1"/>
  <c r="S557" i="185"/>
  <c r="R557" i="185"/>
  <c r="K557" i="185"/>
  <c r="T557" i="185" s="1"/>
  <c r="AF557" i="185" s="1"/>
  <c r="J557" i="185"/>
  <c r="BB556" i="185"/>
  <c r="AV556" i="185"/>
  <c r="AW556" i="185" s="1"/>
  <c r="BC556" i="185" s="1"/>
  <c r="AC556" i="185"/>
  <c r="AE556" i="185" s="1"/>
  <c r="AM556" i="185" s="1"/>
  <c r="S556" i="185"/>
  <c r="R556" i="185"/>
  <c r="K556" i="185"/>
  <c r="T556" i="185" s="1"/>
  <c r="AF556" i="185" s="1"/>
  <c r="J556" i="185"/>
  <c r="BB555" i="185"/>
  <c r="AV555" i="185"/>
  <c r="AW555" i="185" s="1"/>
  <c r="AC555" i="185"/>
  <c r="AE555" i="185" s="1"/>
  <c r="AM555" i="185" s="1"/>
  <c r="S555" i="185"/>
  <c r="R555" i="185"/>
  <c r="K555" i="185"/>
  <c r="J555" i="185"/>
  <c r="BB554" i="185"/>
  <c r="AV554" i="185"/>
  <c r="AW554" i="185" s="1"/>
  <c r="AC554" i="185"/>
  <c r="AE554" i="185" s="1"/>
  <c r="AM554" i="185" s="1"/>
  <c r="S554" i="185"/>
  <c r="R554" i="185"/>
  <c r="K554" i="185"/>
  <c r="T554" i="185" s="1"/>
  <c r="AF554" i="185" s="1"/>
  <c r="J554" i="185"/>
  <c r="BB553" i="185"/>
  <c r="AV553" i="185"/>
  <c r="AW553" i="185" s="1"/>
  <c r="BC553" i="185" s="1"/>
  <c r="AC553" i="185"/>
  <c r="AE553" i="185" s="1"/>
  <c r="AM553" i="185" s="1"/>
  <c r="S553" i="185"/>
  <c r="R553" i="185"/>
  <c r="K553" i="185"/>
  <c r="T553" i="185" s="1"/>
  <c r="AF553" i="185" s="1"/>
  <c r="J553" i="185"/>
  <c r="BB552" i="185"/>
  <c r="AV552" i="185"/>
  <c r="AW552" i="185" s="1"/>
  <c r="AC552" i="185"/>
  <c r="AE552" i="185" s="1"/>
  <c r="AM552" i="185" s="1"/>
  <c r="S552" i="185"/>
  <c r="R552" i="185"/>
  <c r="K552" i="185"/>
  <c r="J552" i="185"/>
  <c r="BB551" i="185"/>
  <c r="AV551" i="185"/>
  <c r="AW551" i="185" s="1"/>
  <c r="AC551" i="185"/>
  <c r="AE551" i="185" s="1"/>
  <c r="AM551" i="185" s="1"/>
  <c r="S551" i="185"/>
  <c r="R551" i="185"/>
  <c r="K551" i="185"/>
  <c r="T551" i="185" s="1"/>
  <c r="AF551" i="185" s="1"/>
  <c r="J551" i="185"/>
  <c r="BB550" i="185"/>
  <c r="AV550" i="185"/>
  <c r="AW550" i="185" s="1"/>
  <c r="BC550" i="185" s="1"/>
  <c r="AC550" i="185"/>
  <c r="AE550" i="185" s="1"/>
  <c r="AM550" i="185" s="1"/>
  <c r="S550" i="185"/>
  <c r="R550" i="185"/>
  <c r="K550" i="185"/>
  <c r="T550" i="185" s="1"/>
  <c r="AF550" i="185" s="1"/>
  <c r="J550" i="185"/>
  <c r="BB549" i="185"/>
  <c r="AV549" i="185"/>
  <c r="AW549" i="185" s="1"/>
  <c r="AC549" i="185"/>
  <c r="AE549" i="185" s="1"/>
  <c r="AM549" i="185" s="1"/>
  <c r="S549" i="185"/>
  <c r="R549" i="185"/>
  <c r="K549" i="185"/>
  <c r="T549" i="185" s="1"/>
  <c r="AF549" i="185" s="1"/>
  <c r="J549" i="185"/>
  <c r="BB548" i="185"/>
  <c r="AV548" i="185"/>
  <c r="AW548" i="185" s="1"/>
  <c r="AC548" i="185"/>
  <c r="AE548" i="185" s="1"/>
  <c r="AM548" i="185" s="1"/>
  <c r="S548" i="185"/>
  <c r="R548" i="185"/>
  <c r="K548" i="185"/>
  <c r="T548" i="185" s="1"/>
  <c r="AF548" i="185" s="1"/>
  <c r="J548" i="185"/>
  <c r="BB547" i="185"/>
  <c r="AV547" i="185"/>
  <c r="AW547" i="185" s="1"/>
  <c r="BC547" i="185" s="1"/>
  <c r="AC547" i="185"/>
  <c r="AE547" i="185" s="1"/>
  <c r="AM547" i="185" s="1"/>
  <c r="S547" i="185"/>
  <c r="R547" i="185"/>
  <c r="K547" i="185"/>
  <c r="J547" i="185"/>
  <c r="BB546" i="185"/>
  <c r="AV546" i="185"/>
  <c r="AW546" i="185" s="1"/>
  <c r="AC546" i="185"/>
  <c r="AE546" i="185" s="1"/>
  <c r="AM546" i="185" s="1"/>
  <c r="S546" i="185"/>
  <c r="R546" i="185"/>
  <c r="K546" i="185"/>
  <c r="J546" i="185"/>
  <c r="BB545" i="185"/>
  <c r="AV545" i="185"/>
  <c r="AW545" i="185" s="1"/>
  <c r="BC545" i="185" s="1"/>
  <c r="AC545" i="185"/>
  <c r="AE545" i="185" s="1"/>
  <c r="AM545" i="185" s="1"/>
  <c r="S545" i="185"/>
  <c r="R545" i="185"/>
  <c r="K545" i="185"/>
  <c r="T545" i="185" s="1"/>
  <c r="AF545" i="185" s="1"/>
  <c r="J545" i="185"/>
  <c r="BB544" i="185"/>
  <c r="AV544" i="185"/>
  <c r="AW544" i="185" s="1"/>
  <c r="BC544" i="185" s="1"/>
  <c r="AC544" i="185"/>
  <c r="AE544" i="185" s="1"/>
  <c r="AM544" i="185" s="1"/>
  <c r="S544" i="185"/>
  <c r="R544" i="185"/>
  <c r="K544" i="185"/>
  <c r="T544" i="185" s="1"/>
  <c r="AF544" i="185" s="1"/>
  <c r="J544" i="185"/>
  <c r="BB543" i="185"/>
  <c r="AV543" i="185"/>
  <c r="AW543" i="185" s="1"/>
  <c r="AC543" i="185"/>
  <c r="AE543" i="185" s="1"/>
  <c r="AM543" i="185" s="1"/>
  <c r="S543" i="185"/>
  <c r="R543" i="185"/>
  <c r="K543" i="185"/>
  <c r="J543" i="185"/>
  <c r="BB542" i="185"/>
  <c r="AV542" i="185"/>
  <c r="AW542" i="185" s="1"/>
  <c r="AC542" i="185"/>
  <c r="AE542" i="185" s="1"/>
  <c r="AM542" i="185" s="1"/>
  <c r="S542" i="185"/>
  <c r="R542" i="185"/>
  <c r="K542" i="185"/>
  <c r="T542" i="185" s="1"/>
  <c r="AF542" i="185" s="1"/>
  <c r="J542" i="185"/>
  <c r="BB541" i="185"/>
  <c r="AV541" i="185"/>
  <c r="AW541" i="185" s="1"/>
  <c r="BC541" i="185" s="1"/>
  <c r="AC541" i="185"/>
  <c r="AE541" i="185" s="1"/>
  <c r="AM541" i="185" s="1"/>
  <c r="S541" i="185"/>
  <c r="R541" i="185"/>
  <c r="K541" i="185"/>
  <c r="T541" i="185" s="1"/>
  <c r="AF541" i="185" s="1"/>
  <c r="J541" i="185"/>
  <c r="BB540" i="185"/>
  <c r="AV540" i="185"/>
  <c r="AW540" i="185" s="1"/>
  <c r="AC540" i="185"/>
  <c r="AE540" i="185" s="1"/>
  <c r="AM540" i="185" s="1"/>
  <c r="S540" i="185"/>
  <c r="R540" i="185"/>
  <c r="K540" i="185"/>
  <c r="J540" i="185"/>
  <c r="BB539" i="185"/>
  <c r="AV539" i="185"/>
  <c r="AW539" i="185" s="1"/>
  <c r="AC539" i="185"/>
  <c r="AE539" i="185" s="1"/>
  <c r="AM539" i="185" s="1"/>
  <c r="S539" i="185"/>
  <c r="R539" i="185"/>
  <c r="K539" i="185"/>
  <c r="T539" i="185" s="1"/>
  <c r="AF539" i="185" s="1"/>
  <c r="J539" i="185"/>
  <c r="BB538" i="185"/>
  <c r="AV538" i="185"/>
  <c r="AW538" i="185" s="1"/>
  <c r="BC538" i="185" s="1"/>
  <c r="AC538" i="185"/>
  <c r="AE538" i="185" s="1"/>
  <c r="AM538" i="185" s="1"/>
  <c r="S538" i="185"/>
  <c r="R538" i="185"/>
  <c r="K538" i="185"/>
  <c r="T538" i="185" s="1"/>
  <c r="AF538" i="185" s="1"/>
  <c r="J538" i="185"/>
  <c r="BB537" i="185"/>
  <c r="AV537" i="185"/>
  <c r="AW537" i="185" s="1"/>
  <c r="AC537" i="185"/>
  <c r="AE537" i="185" s="1"/>
  <c r="AM537" i="185" s="1"/>
  <c r="S537" i="185"/>
  <c r="R537" i="185"/>
  <c r="K537" i="185"/>
  <c r="T537" i="185" s="1"/>
  <c r="AF537" i="185" s="1"/>
  <c r="J537" i="185"/>
  <c r="BB536" i="185"/>
  <c r="AV536" i="185"/>
  <c r="AW536" i="185" s="1"/>
  <c r="BC536" i="185" s="1"/>
  <c r="AC536" i="185"/>
  <c r="AE536" i="185" s="1"/>
  <c r="AM536" i="185" s="1"/>
  <c r="S536" i="185"/>
  <c r="R536" i="185"/>
  <c r="K536" i="185"/>
  <c r="T536" i="185" s="1"/>
  <c r="AF536" i="185" s="1"/>
  <c r="J536" i="185"/>
  <c r="BB535" i="185"/>
  <c r="AV535" i="185"/>
  <c r="AW535" i="185" s="1"/>
  <c r="BC535" i="185" s="1"/>
  <c r="AC535" i="185"/>
  <c r="AE535" i="185" s="1"/>
  <c r="AM535" i="185" s="1"/>
  <c r="S535" i="185"/>
  <c r="R535" i="185"/>
  <c r="K535" i="185"/>
  <c r="J535" i="185"/>
  <c r="BB534" i="185"/>
  <c r="AV534" i="185"/>
  <c r="AW534" i="185" s="1"/>
  <c r="AC534" i="185"/>
  <c r="AE534" i="185" s="1"/>
  <c r="AM534" i="185" s="1"/>
  <c r="S534" i="185"/>
  <c r="R534" i="185"/>
  <c r="K534" i="185"/>
  <c r="J534" i="185"/>
  <c r="BB533" i="185"/>
  <c r="AV533" i="185"/>
  <c r="AW533" i="185" s="1"/>
  <c r="BC533" i="185" s="1"/>
  <c r="AC533" i="185"/>
  <c r="AE533" i="185" s="1"/>
  <c r="AM533" i="185" s="1"/>
  <c r="S533" i="185"/>
  <c r="R533" i="185"/>
  <c r="K533" i="185"/>
  <c r="T533" i="185" s="1"/>
  <c r="AF533" i="185" s="1"/>
  <c r="J533" i="185"/>
  <c r="BB532" i="185"/>
  <c r="AV532" i="185"/>
  <c r="AW532" i="185" s="1"/>
  <c r="BC532" i="185" s="1"/>
  <c r="AC532" i="185"/>
  <c r="AE532" i="185" s="1"/>
  <c r="AM532" i="185" s="1"/>
  <c r="S532" i="185"/>
  <c r="R532" i="185"/>
  <c r="K532" i="185"/>
  <c r="T532" i="185" s="1"/>
  <c r="AF532" i="185" s="1"/>
  <c r="J532" i="185"/>
  <c r="BB531" i="185"/>
  <c r="AV531" i="185"/>
  <c r="AW531" i="185" s="1"/>
  <c r="AC531" i="185"/>
  <c r="AE531" i="185" s="1"/>
  <c r="AM531" i="185" s="1"/>
  <c r="S531" i="185"/>
  <c r="R531" i="185"/>
  <c r="K531" i="185"/>
  <c r="J531" i="185"/>
  <c r="BB530" i="185"/>
  <c r="AV530" i="185"/>
  <c r="AW530" i="185" s="1"/>
  <c r="AC530" i="185"/>
  <c r="AE530" i="185" s="1"/>
  <c r="AM530" i="185" s="1"/>
  <c r="S530" i="185"/>
  <c r="R530" i="185"/>
  <c r="K530" i="185"/>
  <c r="T530" i="185" s="1"/>
  <c r="AF530" i="185" s="1"/>
  <c r="J530" i="185"/>
  <c r="BB529" i="185"/>
  <c r="AV529" i="185"/>
  <c r="AW529" i="185" s="1"/>
  <c r="BC529" i="185" s="1"/>
  <c r="AC529" i="185"/>
  <c r="AE529" i="185" s="1"/>
  <c r="AM529" i="185" s="1"/>
  <c r="S529" i="185"/>
  <c r="R529" i="185"/>
  <c r="K529" i="185"/>
  <c r="T529" i="185" s="1"/>
  <c r="AF529" i="185" s="1"/>
  <c r="J529" i="185"/>
  <c r="BB528" i="185"/>
  <c r="AV528" i="185"/>
  <c r="AW528" i="185" s="1"/>
  <c r="AC528" i="185"/>
  <c r="AE528" i="185" s="1"/>
  <c r="AM528" i="185" s="1"/>
  <c r="S528" i="185"/>
  <c r="R528" i="185"/>
  <c r="K528" i="185"/>
  <c r="J528" i="185"/>
  <c r="BB527" i="185"/>
  <c r="AV527" i="185"/>
  <c r="AW527" i="185" s="1"/>
  <c r="AC527" i="185"/>
  <c r="AE527" i="185" s="1"/>
  <c r="AM527" i="185" s="1"/>
  <c r="S527" i="185"/>
  <c r="R527" i="185"/>
  <c r="K527" i="185"/>
  <c r="T527" i="185" s="1"/>
  <c r="AF527" i="185" s="1"/>
  <c r="J527" i="185"/>
  <c r="BB526" i="185"/>
  <c r="AV526" i="185"/>
  <c r="AW526" i="185" s="1"/>
  <c r="BC526" i="185" s="1"/>
  <c r="AC526" i="185"/>
  <c r="AE526" i="185" s="1"/>
  <c r="AM526" i="185" s="1"/>
  <c r="S526" i="185"/>
  <c r="R526" i="185"/>
  <c r="K526" i="185"/>
  <c r="T526" i="185" s="1"/>
  <c r="AF526" i="185" s="1"/>
  <c r="J526" i="185"/>
  <c r="BB525" i="185"/>
  <c r="AV525" i="185"/>
  <c r="AW525" i="185" s="1"/>
  <c r="AC525" i="185"/>
  <c r="AE525" i="185" s="1"/>
  <c r="AM525" i="185" s="1"/>
  <c r="S525" i="185"/>
  <c r="R525" i="185"/>
  <c r="K525" i="185"/>
  <c r="T525" i="185" s="1"/>
  <c r="AF525" i="185" s="1"/>
  <c r="J525" i="185"/>
  <c r="BB524" i="185"/>
  <c r="AV524" i="185"/>
  <c r="AW524" i="185" s="1"/>
  <c r="BC524" i="185" s="1"/>
  <c r="AC524" i="185"/>
  <c r="AE524" i="185" s="1"/>
  <c r="AM524" i="185" s="1"/>
  <c r="S524" i="185"/>
  <c r="R524" i="185"/>
  <c r="K524" i="185"/>
  <c r="T524" i="185" s="1"/>
  <c r="AF524" i="185" s="1"/>
  <c r="J524" i="185"/>
  <c r="BB523" i="185"/>
  <c r="AV523" i="185"/>
  <c r="AW523" i="185" s="1"/>
  <c r="BC523" i="185" s="1"/>
  <c r="AC523" i="185"/>
  <c r="AE523" i="185" s="1"/>
  <c r="AM523" i="185" s="1"/>
  <c r="S523" i="185"/>
  <c r="R523" i="185"/>
  <c r="K523" i="185"/>
  <c r="J523" i="185"/>
  <c r="BB522" i="185"/>
  <c r="AV522" i="185"/>
  <c r="AW522" i="185" s="1"/>
  <c r="AC522" i="185"/>
  <c r="AE522" i="185" s="1"/>
  <c r="AM522" i="185" s="1"/>
  <c r="S522" i="185"/>
  <c r="R522" i="185"/>
  <c r="K522" i="185"/>
  <c r="J522" i="185"/>
  <c r="BB521" i="185"/>
  <c r="AV521" i="185"/>
  <c r="AW521" i="185" s="1"/>
  <c r="BC521" i="185" s="1"/>
  <c r="AC521" i="185"/>
  <c r="AE521" i="185" s="1"/>
  <c r="AM521" i="185" s="1"/>
  <c r="S521" i="185"/>
  <c r="R521" i="185"/>
  <c r="K521" i="185"/>
  <c r="T521" i="185" s="1"/>
  <c r="AF521" i="185" s="1"/>
  <c r="J521" i="185"/>
  <c r="BB520" i="185"/>
  <c r="AV520" i="185"/>
  <c r="AW520" i="185" s="1"/>
  <c r="BC520" i="185" s="1"/>
  <c r="AC520" i="185"/>
  <c r="AE520" i="185" s="1"/>
  <c r="AM520" i="185" s="1"/>
  <c r="S520" i="185"/>
  <c r="R520" i="185"/>
  <c r="K520" i="185"/>
  <c r="T520" i="185" s="1"/>
  <c r="AF520" i="185" s="1"/>
  <c r="J520" i="185"/>
  <c r="BB519" i="185"/>
  <c r="AV519" i="185"/>
  <c r="AW519" i="185" s="1"/>
  <c r="AC519" i="185"/>
  <c r="AE519" i="185" s="1"/>
  <c r="AM519" i="185" s="1"/>
  <c r="S519" i="185"/>
  <c r="R519" i="185"/>
  <c r="K519" i="185"/>
  <c r="J519" i="185"/>
  <c r="BB518" i="185"/>
  <c r="AV518" i="185"/>
  <c r="AW518" i="185" s="1"/>
  <c r="AC518" i="185"/>
  <c r="AE518" i="185" s="1"/>
  <c r="AM518" i="185" s="1"/>
  <c r="S518" i="185"/>
  <c r="R518" i="185"/>
  <c r="K518" i="185"/>
  <c r="T518" i="185" s="1"/>
  <c r="AF518" i="185" s="1"/>
  <c r="J518" i="185"/>
  <c r="BB517" i="185"/>
  <c r="AV517" i="185"/>
  <c r="AW517" i="185" s="1"/>
  <c r="BC517" i="185" s="1"/>
  <c r="AC517" i="185"/>
  <c r="AE517" i="185" s="1"/>
  <c r="AM517" i="185" s="1"/>
  <c r="S517" i="185"/>
  <c r="R517" i="185"/>
  <c r="K517" i="185"/>
  <c r="T517" i="185" s="1"/>
  <c r="AF517" i="185" s="1"/>
  <c r="J517" i="185"/>
  <c r="BB516" i="185"/>
  <c r="AV516" i="185"/>
  <c r="AW516" i="185" s="1"/>
  <c r="AC516" i="185"/>
  <c r="AE516" i="185" s="1"/>
  <c r="AM516" i="185" s="1"/>
  <c r="S516" i="185"/>
  <c r="R516" i="185"/>
  <c r="K516" i="185"/>
  <c r="J516" i="185"/>
  <c r="BB515" i="185"/>
  <c r="AV515" i="185"/>
  <c r="AW515" i="185" s="1"/>
  <c r="AC515" i="185"/>
  <c r="AE515" i="185" s="1"/>
  <c r="AM515" i="185" s="1"/>
  <c r="S515" i="185"/>
  <c r="R515" i="185"/>
  <c r="K515" i="185"/>
  <c r="T515" i="185" s="1"/>
  <c r="AF515" i="185" s="1"/>
  <c r="J515" i="185"/>
  <c r="BB514" i="185"/>
  <c r="AV514" i="185"/>
  <c r="AW514" i="185" s="1"/>
  <c r="BC514" i="185" s="1"/>
  <c r="AC514" i="185"/>
  <c r="AE514" i="185" s="1"/>
  <c r="AM514" i="185" s="1"/>
  <c r="S514" i="185"/>
  <c r="R514" i="185"/>
  <c r="K514" i="185"/>
  <c r="T514" i="185" s="1"/>
  <c r="AF514" i="185" s="1"/>
  <c r="J514" i="185"/>
  <c r="BB513" i="185"/>
  <c r="AV513" i="185"/>
  <c r="AW513" i="185" s="1"/>
  <c r="AC513" i="185"/>
  <c r="AE513" i="185" s="1"/>
  <c r="AM513" i="185" s="1"/>
  <c r="S513" i="185"/>
  <c r="R513" i="185"/>
  <c r="K513" i="185"/>
  <c r="T513" i="185" s="1"/>
  <c r="AF513" i="185" s="1"/>
  <c r="J513" i="185"/>
  <c r="BB512" i="185"/>
  <c r="AV512" i="185"/>
  <c r="AW512" i="185" s="1"/>
  <c r="BC512" i="185" s="1"/>
  <c r="AC512" i="185"/>
  <c r="AE512" i="185" s="1"/>
  <c r="AM512" i="185" s="1"/>
  <c r="S512" i="185"/>
  <c r="R512" i="185"/>
  <c r="K512" i="185"/>
  <c r="T512" i="185" s="1"/>
  <c r="AF512" i="185" s="1"/>
  <c r="J512" i="185"/>
  <c r="BB511" i="185"/>
  <c r="AV511" i="185"/>
  <c r="AW511" i="185" s="1"/>
  <c r="BC511" i="185" s="1"/>
  <c r="AC511" i="185"/>
  <c r="AE511" i="185" s="1"/>
  <c r="AM511" i="185" s="1"/>
  <c r="S511" i="185"/>
  <c r="R511" i="185"/>
  <c r="K511" i="185"/>
  <c r="J511" i="185"/>
  <c r="BB510" i="185"/>
  <c r="AV510" i="185"/>
  <c r="AW510" i="185" s="1"/>
  <c r="AC510" i="185"/>
  <c r="AE510" i="185" s="1"/>
  <c r="AM510" i="185" s="1"/>
  <c r="S510" i="185"/>
  <c r="R510" i="185"/>
  <c r="K510" i="185"/>
  <c r="J510" i="185"/>
  <c r="BB509" i="185"/>
  <c r="AV509" i="185"/>
  <c r="AW509" i="185" s="1"/>
  <c r="BC509" i="185" s="1"/>
  <c r="AC509" i="185"/>
  <c r="AE509" i="185" s="1"/>
  <c r="AM509" i="185" s="1"/>
  <c r="S509" i="185"/>
  <c r="R509" i="185"/>
  <c r="K509" i="185"/>
  <c r="T509" i="185" s="1"/>
  <c r="AF509" i="185" s="1"/>
  <c r="J509" i="185"/>
  <c r="BB508" i="185"/>
  <c r="AV508" i="185"/>
  <c r="AW508" i="185" s="1"/>
  <c r="BC508" i="185" s="1"/>
  <c r="AC508" i="185"/>
  <c r="AE508" i="185" s="1"/>
  <c r="AM508" i="185" s="1"/>
  <c r="S508" i="185"/>
  <c r="R508" i="185"/>
  <c r="K508" i="185"/>
  <c r="T508" i="185" s="1"/>
  <c r="AF508" i="185" s="1"/>
  <c r="J508" i="185"/>
  <c r="BB507" i="185"/>
  <c r="AV507" i="185"/>
  <c r="AW507" i="185" s="1"/>
  <c r="AC507" i="185"/>
  <c r="AE507" i="185" s="1"/>
  <c r="AM507" i="185" s="1"/>
  <c r="S507" i="185"/>
  <c r="R507" i="185"/>
  <c r="K507" i="185"/>
  <c r="J507" i="185"/>
  <c r="BB506" i="185"/>
  <c r="AV506" i="185"/>
  <c r="AW506" i="185" s="1"/>
  <c r="AC506" i="185"/>
  <c r="AE506" i="185" s="1"/>
  <c r="AM506" i="185" s="1"/>
  <c r="S506" i="185"/>
  <c r="R506" i="185"/>
  <c r="K506" i="185"/>
  <c r="T506" i="185" s="1"/>
  <c r="AF506" i="185" s="1"/>
  <c r="J506" i="185"/>
  <c r="BB505" i="185"/>
  <c r="AV505" i="185"/>
  <c r="AW505" i="185" s="1"/>
  <c r="BC505" i="185" s="1"/>
  <c r="AC505" i="185"/>
  <c r="AE505" i="185" s="1"/>
  <c r="AM505" i="185" s="1"/>
  <c r="S505" i="185"/>
  <c r="R505" i="185"/>
  <c r="K505" i="185"/>
  <c r="T505" i="185" s="1"/>
  <c r="AF505" i="185" s="1"/>
  <c r="J505" i="185"/>
  <c r="BB504" i="185"/>
  <c r="AV504" i="185"/>
  <c r="AW504" i="185" s="1"/>
  <c r="AC504" i="185"/>
  <c r="AE504" i="185" s="1"/>
  <c r="AM504" i="185" s="1"/>
  <c r="S504" i="185"/>
  <c r="R504" i="185"/>
  <c r="K504" i="185"/>
  <c r="J504" i="185"/>
  <c r="BB503" i="185"/>
  <c r="AV503" i="185"/>
  <c r="AW503" i="185" s="1"/>
  <c r="AC503" i="185"/>
  <c r="AE503" i="185" s="1"/>
  <c r="AM503" i="185" s="1"/>
  <c r="S503" i="185"/>
  <c r="R503" i="185"/>
  <c r="K503" i="185"/>
  <c r="T503" i="185" s="1"/>
  <c r="AF503" i="185" s="1"/>
  <c r="J503" i="185"/>
  <c r="BB502" i="185"/>
  <c r="AV502" i="185"/>
  <c r="AW502" i="185" s="1"/>
  <c r="BC502" i="185" s="1"/>
  <c r="AC502" i="185"/>
  <c r="AE502" i="185" s="1"/>
  <c r="AM502" i="185" s="1"/>
  <c r="S502" i="185"/>
  <c r="R502" i="185"/>
  <c r="K502" i="185"/>
  <c r="T502" i="185" s="1"/>
  <c r="AF502" i="185" s="1"/>
  <c r="J502" i="185"/>
  <c r="BB501" i="185"/>
  <c r="AV501" i="185"/>
  <c r="AW501" i="185" s="1"/>
  <c r="AC501" i="185"/>
  <c r="AE501" i="185" s="1"/>
  <c r="AM501" i="185" s="1"/>
  <c r="S501" i="185"/>
  <c r="R501" i="185"/>
  <c r="K501" i="185"/>
  <c r="T501" i="185" s="1"/>
  <c r="AF501" i="185" s="1"/>
  <c r="J501" i="185"/>
  <c r="BB500" i="185"/>
  <c r="AV500" i="185"/>
  <c r="AW500" i="185" s="1"/>
  <c r="AC500" i="185"/>
  <c r="AE500" i="185" s="1"/>
  <c r="AM500" i="185" s="1"/>
  <c r="S500" i="185"/>
  <c r="R500" i="185"/>
  <c r="K500" i="185"/>
  <c r="T500" i="185" s="1"/>
  <c r="AF500" i="185" s="1"/>
  <c r="J500" i="185"/>
  <c r="BB499" i="185"/>
  <c r="AV499" i="185"/>
  <c r="AW499" i="185" s="1"/>
  <c r="BC499" i="185" s="1"/>
  <c r="AC499" i="185"/>
  <c r="AE499" i="185" s="1"/>
  <c r="AM499" i="185" s="1"/>
  <c r="S499" i="185"/>
  <c r="R499" i="185"/>
  <c r="K499" i="185"/>
  <c r="J499" i="185"/>
  <c r="BB498" i="185"/>
  <c r="AV498" i="185"/>
  <c r="AW498" i="185" s="1"/>
  <c r="AC498" i="185"/>
  <c r="AE498" i="185" s="1"/>
  <c r="AM498" i="185" s="1"/>
  <c r="S498" i="185"/>
  <c r="R498" i="185"/>
  <c r="K498" i="185"/>
  <c r="J498" i="185"/>
  <c r="BB497" i="185"/>
  <c r="AV497" i="185"/>
  <c r="AW497" i="185" s="1"/>
  <c r="BC497" i="185" s="1"/>
  <c r="AC497" i="185"/>
  <c r="AE497" i="185" s="1"/>
  <c r="AM497" i="185" s="1"/>
  <c r="S497" i="185"/>
  <c r="R497" i="185"/>
  <c r="K497" i="185"/>
  <c r="T497" i="185" s="1"/>
  <c r="AF497" i="185" s="1"/>
  <c r="J497" i="185"/>
  <c r="BB496" i="185"/>
  <c r="AV496" i="185"/>
  <c r="AW496" i="185" s="1"/>
  <c r="BC496" i="185" s="1"/>
  <c r="AC496" i="185"/>
  <c r="AE496" i="185" s="1"/>
  <c r="AM496" i="185" s="1"/>
  <c r="S496" i="185"/>
  <c r="R496" i="185"/>
  <c r="K496" i="185"/>
  <c r="T496" i="185" s="1"/>
  <c r="AF496" i="185" s="1"/>
  <c r="J496" i="185"/>
  <c r="BB495" i="185"/>
  <c r="AV495" i="185"/>
  <c r="AW495" i="185" s="1"/>
  <c r="AC495" i="185"/>
  <c r="AE495" i="185" s="1"/>
  <c r="AM495" i="185" s="1"/>
  <c r="S495" i="185"/>
  <c r="R495" i="185"/>
  <c r="K495" i="185"/>
  <c r="J495" i="185"/>
  <c r="BB494" i="185"/>
  <c r="AV494" i="185"/>
  <c r="AW494" i="185" s="1"/>
  <c r="AC494" i="185"/>
  <c r="AE494" i="185" s="1"/>
  <c r="AM494" i="185" s="1"/>
  <c r="S494" i="185"/>
  <c r="R494" i="185"/>
  <c r="K494" i="185"/>
  <c r="T494" i="185" s="1"/>
  <c r="AF494" i="185" s="1"/>
  <c r="J494" i="185"/>
  <c r="BB493" i="185"/>
  <c r="AV493" i="185"/>
  <c r="AW493" i="185" s="1"/>
  <c r="BC493" i="185" s="1"/>
  <c r="AC493" i="185"/>
  <c r="AE493" i="185" s="1"/>
  <c r="AM493" i="185" s="1"/>
  <c r="S493" i="185"/>
  <c r="R493" i="185"/>
  <c r="K493" i="185"/>
  <c r="T493" i="185" s="1"/>
  <c r="AF493" i="185" s="1"/>
  <c r="J493" i="185"/>
  <c r="BB492" i="185"/>
  <c r="AV492" i="185"/>
  <c r="AW492" i="185" s="1"/>
  <c r="AC492" i="185"/>
  <c r="AE492" i="185" s="1"/>
  <c r="AM492" i="185" s="1"/>
  <c r="S492" i="185"/>
  <c r="R492" i="185"/>
  <c r="K492" i="185"/>
  <c r="J492" i="185"/>
  <c r="BB491" i="185"/>
  <c r="AV491" i="185"/>
  <c r="AW491" i="185" s="1"/>
  <c r="AC491" i="185"/>
  <c r="AE491" i="185" s="1"/>
  <c r="AM491" i="185" s="1"/>
  <c r="S491" i="185"/>
  <c r="R491" i="185"/>
  <c r="K491" i="185"/>
  <c r="T491" i="185" s="1"/>
  <c r="AF491" i="185" s="1"/>
  <c r="J491" i="185"/>
  <c r="BB490" i="185"/>
  <c r="AV490" i="185"/>
  <c r="AW490" i="185" s="1"/>
  <c r="BC490" i="185" s="1"/>
  <c r="AC490" i="185"/>
  <c r="AE490" i="185" s="1"/>
  <c r="AM490" i="185" s="1"/>
  <c r="S490" i="185"/>
  <c r="R490" i="185"/>
  <c r="K490" i="185"/>
  <c r="T490" i="185" s="1"/>
  <c r="AF490" i="185" s="1"/>
  <c r="J490" i="185"/>
  <c r="BB489" i="185"/>
  <c r="AV489" i="185"/>
  <c r="AW489" i="185" s="1"/>
  <c r="AC489" i="185"/>
  <c r="AE489" i="185" s="1"/>
  <c r="AM489" i="185" s="1"/>
  <c r="S489" i="185"/>
  <c r="R489" i="185"/>
  <c r="K489" i="185"/>
  <c r="T489" i="185" s="1"/>
  <c r="AF489" i="185" s="1"/>
  <c r="J489" i="185"/>
  <c r="BB488" i="185"/>
  <c r="AV488" i="185"/>
  <c r="AW488" i="185" s="1"/>
  <c r="BC488" i="185" s="1"/>
  <c r="AC488" i="185"/>
  <c r="AE488" i="185" s="1"/>
  <c r="AM488" i="185" s="1"/>
  <c r="S488" i="185"/>
  <c r="R488" i="185"/>
  <c r="K488" i="185"/>
  <c r="T488" i="185" s="1"/>
  <c r="AF488" i="185" s="1"/>
  <c r="J488" i="185"/>
  <c r="BB487" i="185"/>
  <c r="AV487" i="185"/>
  <c r="AW487" i="185" s="1"/>
  <c r="BC487" i="185" s="1"/>
  <c r="AC487" i="185"/>
  <c r="AE487" i="185" s="1"/>
  <c r="AM487" i="185" s="1"/>
  <c r="S487" i="185"/>
  <c r="R487" i="185"/>
  <c r="K487" i="185"/>
  <c r="J487" i="185"/>
  <c r="BB486" i="185"/>
  <c r="AV486" i="185"/>
  <c r="AW486" i="185" s="1"/>
  <c r="AC486" i="185"/>
  <c r="AE486" i="185" s="1"/>
  <c r="AM486" i="185" s="1"/>
  <c r="S486" i="185"/>
  <c r="R486" i="185"/>
  <c r="K486" i="185"/>
  <c r="J486" i="185"/>
  <c r="BB485" i="185"/>
  <c r="AV485" i="185"/>
  <c r="AW485" i="185" s="1"/>
  <c r="BC485" i="185" s="1"/>
  <c r="AC485" i="185"/>
  <c r="AE485" i="185" s="1"/>
  <c r="AM485" i="185" s="1"/>
  <c r="S485" i="185"/>
  <c r="R485" i="185"/>
  <c r="K485" i="185"/>
  <c r="T485" i="185" s="1"/>
  <c r="AF485" i="185" s="1"/>
  <c r="J485" i="185"/>
  <c r="BB484" i="185"/>
  <c r="AV484" i="185"/>
  <c r="AW484" i="185" s="1"/>
  <c r="BC484" i="185" s="1"/>
  <c r="AC484" i="185"/>
  <c r="AE484" i="185" s="1"/>
  <c r="AM484" i="185" s="1"/>
  <c r="S484" i="185"/>
  <c r="R484" i="185"/>
  <c r="K484" i="185"/>
  <c r="T484" i="185" s="1"/>
  <c r="AF484" i="185" s="1"/>
  <c r="J484" i="185"/>
  <c r="BB483" i="185"/>
  <c r="AV483" i="185"/>
  <c r="AW483" i="185" s="1"/>
  <c r="AC483" i="185"/>
  <c r="AE483" i="185" s="1"/>
  <c r="AM483" i="185" s="1"/>
  <c r="S483" i="185"/>
  <c r="R483" i="185"/>
  <c r="K483" i="185"/>
  <c r="J483" i="185"/>
  <c r="BB482" i="185"/>
  <c r="AV482" i="185"/>
  <c r="AW482" i="185" s="1"/>
  <c r="AC482" i="185"/>
  <c r="AE482" i="185" s="1"/>
  <c r="AM482" i="185" s="1"/>
  <c r="S482" i="185"/>
  <c r="R482" i="185"/>
  <c r="K482" i="185"/>
  <c r="T482" i="185" s="1"/>
  <c r="AF482" i="185" s="1"/>
  <c r="J482" i="185"/>
  <c r="BB481" i="185"/>
  <c r="AV481" i="185"/>
  <c r="AW481" i="185" s="1"/>
  <c r="BC481" i="185" s="1"/>
  <c r="AC481" i="185"/>
  <c r="AE481" i="185" s="1"/>
  <c r="AM481" i="185" s="1"/>
  <c r="S481" i="185"/>
  <c r="R481" i="185"/>
  <c r="K481" i="185"/>
  <c r="T481" i="185" s="1"/>
  <c r="AF481" i="185" s="1"/>
  <c r="J481" i="185"/>
  <c r="BB480" i="185"/>
  <c r="AV480" i="185"/>
  <c r="AW480" i="185" s="1"/>
  <c r="AC480" i="185"/>
  <c r="AE480" i="185" s="1"/>
  <c r="AM480" i="185" s="1"/>
  <c r="S480" i="185"/>
  <c r="R480" i="185"/>
  <c r="K480" i="185"/>
  <c r="J480" i="185"/>
  <c r="BB479" i="185"/>
  <c r="AV479" i="185"/>
  <c r="AW479" i="185" s="1"/>
  <c r="AC479" i="185"/>
  <c r="AE479" i="185" s="1"/>
  <c r="AM479" i="185" s="1"/>
  <c r="S479" i="185"/>
  <c r="R479" i="185"/>
  <c r="K479" i="185"/>
  <c r="T479" i="185" s="1"/>
  <c r="AF479" i="185" s="1"/>
  <c r="J479" i="185"/>
  <c r="BB478" i="185"/>
  <c r="AV478" i="185"/>
  <c r="AW478" i="185" s="1"/>
  <c r="BC478" i="185" s="1"/>
  <c r="AC478" i="185"/>
  <c r="AE478" i="185" s="1"/>
  <c r="AM478" i="185" s="1"/>
  <c r="S478" i="185"/>
  <c r="R478" i="185"/>
  <c r="K478" i="185"/>
  <c r="T478" i="185" s="1"/>
  <c r="AF478" i="185" s="1"/>
  <c r="J478" i="185"/>
  <c r="BB477" i="185"/>
  <c r="AV477" i="185"/>
  <c r="AW477" i="185" s="1"/>
  <c r="AC477" i="185"/>
  <c r="AE477" i="185" s="1"/>
  <c r="AM477" i="185" s="1"/>
  <c r="S477" i="185"/>
  <c r="R477" i="185"/>
  <c r="K477" i="185"/>
  <c r="T477" i="185" s="1"/>
  <c r="AF477" i="185" s="1"/>
  <c r="J477" i="185"/>
  <c r="BB476" i="185"/>
  <c r="AV476" i="185"/>
  <c r="AW476" i="185" s="1"/>
  <c r="BC476" i="185" s="1"/>
  <c r="AC476" i="185"/>
  <c r="AE476" i="185" s="1"/>
  <c r="AM476" i="185" s="1"/>
  <c r="S476" i="185"/>
  <c r="R476" i="185"/>
  <c r="K476" i="185"/>
  <c r="T476" i="185" s="1"/>
  <c r="AF476" i="185" s="1"/>
  <c r="J476" i="185"/>
  <c r="BB475" i="185"/>
  <c r="AV475" i="185"/>
  <c r="AW475" i="185" s="1"/>
  <c r="BC475" i="185" s="1"/>
  <c r="AC475" i="185"/>
  <c r="AE475" i="185" s="1"/>
  <c r="AM475" i="185" s="1"/>
  <c r="S475" i="185"/>
  <c r="R475" i="185"/>
  <c r="K475" i="185"/>
  <c r="J475" i="185"/>
  <c r="BB474" i="185"/>
  <c r="AV474" i="185"/>
  <c r="AW474" i="185" s="1"/>
  <c r="AC474" i="185"/>
  <c r="AE474" i="185" s="1"/>
  <c r="AM474" i="185" s="1"/>
  <c r="S474" i="185"/>
  <c r="R474" i="185"/>
  <c r="K474" i="185"/>
  <c r="J474" i="185"/>
  <c r="BB473" i="185"/>
  <c r="AV473" i="185"/>
  <c r="AW473" i="185" s="1"/>
  <c r="BC473" i="185" s="1"/>
  <c r="AC473" i="185"/>
  <c r="AE473" i="185" s="1"/>
  <c r="AM473" i="185" s="1"/>
  <c r="S473" i="185"/>
  <c r="R473" i="185"/>
  <c r="K473" i="185"/>
  <c r="T473" i="185" s="1"/>
  <c r="AF473" i="185" s="1"/>
  <c r="J473" i="185"/>
  <c r="BB472" i="185"/>
  <c r="AV472" i="185"/>
  <c r="AW472" i="185" s="1"/>
  <c r="BC472" i="185" s="1"/>
  <c r="AC472" i="185"/>
  <c r="AE472" i="185" s="1"/>
  <c r="AM472" i="185" s="1"/>
  <c r="S472" i="185"/>
  <c r="R472" i="185"/>
  <c r="K472" i="185"/>
  <c r="T472" i="185" s="1"/>
  <c r="AF472" i="185" s="1"/>
  <c r="J472" i="185"/>
  <c r="BB471" i="185"/>
  <c r="AV471" i="185"/>
  <c r="AW471" i="185" s="1"/>
  <c r="AC471" i="185"/>
  <c r="AE471" i="185" s="1"/>
  <c r="AM471" i="185" s="1"/>
  <c r="S471" i="185"/>
  <c r="R471" i="185"/>
  <c r="K471" i="185"/>
  <c r="J471" i="185"/>
  <c r="BB470" i="185"/>
  <c r="AV470" i="185"/>
  <c r="AW470" i="185" s="1"/>
  <c r="AC470" i="185"/>
  <c r="AE470" i="185" s="1"/>
  <c r="AM470" i="185" s="1"/>
  <c r="S470" i="185"/>
  <c r="R470" i="185"/>
  <c r="K470" i="185"/>
  <c r="T470" i="185" s="1"/>
  <c r="AF470" i="185" s="1"/>
  <c r="J470" i="185"/>
  <c r="BB469" i="185"/>
  <c r="AV469" i="185"/>
  <c r="AW469" i="185" s="1"/>
  <c r="BC469" i="185" s="1"/>
  <c r="AC469" i="185"/>
  <c r="AE469" i="185" s="1"/>
  <c r="AM469" i="185" s="1"/>
  <c r="S469" i="185"/>
  <c r="R469" i="185"/>
  <c r="K469" i="185"/>
  <c r="T469" i="185" s="1"/>
  <c r="AF469" i="185" s="1"/>
  <c r="J469" i="185"/>
  <c r="BB468" i="185"/>
  <c r="AV468" i="185"/>
  <c r="AW468" i="185" s="1"/>
  <c r="AC468" i="185"/>
  <c r="AE468" i="185" s="1"/>
  <c r="AM468" i="185" s="1"/>
  <c r="S468" i="185"/>
  <c r="R468" i="185"/>
  <c r="K468" i="185"/>
  <c r="J468" i="185"/>
  <c r="BB467" i="185"/>
  <c r="AV467" i="185"/>
  <c r="AW467" i="185" s="1"/>
  <c r="AC467" i="185"/>
  <c r="AE467" i="185" s="1"/>
  <c r="AM467" i="185" s="1"/>
  <c r="S467" i="185"/>
  <c r="R467" i="185"/>
  <c r="K467" i="185"/>
  <c r="T467" i="185" s="1"/>
  <c r="AF467" i="185" s="1"/>
  <c r="J467" i="185"/>
  <c r="BB466" i="185"/>
  <c r="AV466" i="185"/>
  <c r="AW466" i="185" s="1"/>
  <c r="BC466" i="185" s="1"/>
  <c r="AC466" i="185"/>
  <c r="AE466" i="185" s="1"/>
  <c r="AM466" i="185" s="1"/>
  <c r="S466" i="185"/>
  <c r="R466" i="185"/>
  <c r="K466" i="185"/>
  <c r="T466" i="185" s="1"/>
  <c r="AF466" i="185" s="1"/>
  <c r="J466" i="185"/>
  <c r="BB465" i="185"/>
  <c r="AV465" i="185"/>
  <c r="AW465" i="185" s="1"/>
  <c r="AC465" i="185"/>
  <c r="AE465" i="185" s="1"/>
  <c r="AM465" i="185" s="1"/>
  <c r="S465" i="185"/>
  <c r="R465" i="185"/>
  <c r="K465" i="185"/>
  <c r="T465" i="185" s="1"/>
  <c r="AF465" i="185" s="1"/>
  <c r="J465" i="185"/>
  <c r="BB464" i="185"/>
  <c r="AV464" i="185"/>
  <c r="AW464" i="185" s="1"/>
  <c r="BC464" i="185" s="1"/>
  <c r="AC464" i="185"/>
  <c r="AE464" i="185" s="1"/>
  <c r="AM464" i="185" s="1"/>
  <c r="S464" i="185"/>
  <c r="R464" i="185"/>
  <c r="K464" i="185"/>
  <c r="T464" i="185" s="1"/>
  <c r="AF464" i="185" s="1"/>
  <c r="J464" i="185"/>
  <c r="BB463" i="185"/>
  <c r="AV463" i="185"/>
  <c r="AW463" i="185" s="1"/>
  <c r="BC463" i="185" s="1"/>
  <c r="AC463" i="185"/>
  <c r="AE463" i="185" s="1"/>
  <c r="AM463" i="185" s="1"/>
  <c r="S463" i="185"/>
  <c r="R463" i="185"/>
  <c r="K463" i="185"/>
  <c r="J463" i="185"/>
  <c r="BB462" i="185"/>
  <c r="AV462" i="185"/>
  <c r="AW462" i="185" s="1"/>
  <c r="AC462" i="185"/>
  <c r="AE462" i="185" s="1"/>
  <c r="AM462" i="185" s="1"/>
  <c r="S462" i="185"/>
  <c r="R462" i="185"/>
  <c r="K462" i="185"/>
  <c r="J462" i="185"/>
  <c r="BB461" i="185"/>
  <c r="AV461" i="185"/>
  <c r="AW461" i="185" s="1"/>
  <c r="BC461" i="185" s="1"/>
  <c r="AC461" i="185"/>
  <c r="AE461" i="185" s="1"/>
  <c r="AM461" i="185" s="1"/>
  <c r="S461" i="185"/>
  <c r="R461" i="185"/>
  <c r="K461" i="185"/>
  <c r="T461" i="185" s="1"/>
  <c r="AF461" i="185" s="1"/>
  <c r="J461" i="185"/>
  <c r="BB460" i="185"/>
  <c r="AV460" i="185"/>
  <c r="AW460" i="185" s="1"/>
  <c r="BC460" i="185" s="1"/>
  <c r="AC460" i="185"/>
  <c r="AE460" i="185" s="1"/>
  <c r="AM460" i="185" s="1"/>
  <c r="S460" i="185"/>
  <c r="R460" i="185"/>
  <c r="K460" i="185"/>
  <c r="T460" i="185" s="1"/>
  <c r="AF460" i="185" s="1"/>
  <c r="J460" i="185"/>
  <c r="BB459" i="185"/>
  <c r="AV459" i="185"/>
  <c r="AW459" i="185" s="1"/>
  <c r="AC459" i="185"/>
  <c r="AE459" i="185" s="1"/>
  <c r="AM459" i="185" s="1"/>
  <c r="S459" i="185"/>
  <c r="R459" i="185"/>
  <c r="K459" i="185"/>
  <c r="J459" i="185"/>
  <c r="BB458" i="185"/>
  <c r="AV458" i="185"/>
  <c r="AW458" i="185" s="1"/>
  <c r="BC458" i="185" s="1"/>
  <c r="AC458" i="185"/>
  <c r="AE458" i="185" s="1"/>
  <c r="AM458" i="185" s="1"/>
  <c r="S458" i="185"/>
  <c r="R458" i="185"/>
  <c r="K458" i="185"/>
  <c r="T458" i="185" s="1"/>
  <c r="AF458" i="185" s="1"/>
  <c r="J458" i="185"/>
  <c r="BB457" i="185"/>
  <c r="AV457" i="185"/>
  <c r="AW457" i="185" s="1"/>
  <c r="BC457" i="185" s="1"/>
  <c r="AC457" i="185"/>
  <c r="AE457" i="185" s="1"/>
  <c r="AM457" i="185" s="1"/>
  <c r="S457" i="185"/>
  <c r="R457" i="185"/>
  <c r="K457" i="185"/>
  <c r="T457" i="185" s="1"/>
  <c r="AF457" i="185" s="1"/>
  <c r="J457" i="185"/>
  <c r="BB456" i="185"/>
  <c r="AV456" i="185"/>
  <c r="AW456" i="185" s="1"/>
  <c r="AC456" i="185"/>
  <c r="AE456" i="185" s="1"/>
  <c r="AM456" i="185" s="1"/>
  <c r="S456" i="185"/>
  <c r="R456" i="185"/>
  <c r="K456" i="185"/>
  <c r="J456" i="185"/>
  <c r="BB455" i="185"/>
  <c r="AV455" i="185"/>
  <c r="AW455" i="185" s="1"/>
  <c r="AC455" i="185"/>
  <c r="AE455" i="185" s="1"/>
  <c r="AM455" i="185" s="1"/>
  <c r="S455" i="185"/>
  <c r="R455" i="185"/>
  <c r="K455" i="185"/>
  <c r="T455" i="185" s="1"/>
  <c r="AF455" i="185" s="1"/>
  <c r="J455" i="185"/>
  <c r="BB454" i="185"/>
  <c r="AV454" i="185"/>
  <c r="AW454" i="185" s="1"/>
  <c r="BC454" i="185" s="1"/>
  <c r="AC454" i="185"/>
  <c r="AE454" i="185" s="1"/>
  <c r="AM454" i="185" s="1"/>
  <c r="S454" i="185"/>
  <c r="R454" i="185"/>
  <c r="K454" i="185"/>
  <c r="T454" i="185" s="1"/>
  <c r="AF454" i="185" s="1"/>
  <c r="J454" i="185"/>
  <c r="BB453" i="185"/>
  <c r="AV453" i="185"/>
  <c r="AW453" i="185" s="1"/>
  <c r="AC453" i="185"/>
  <c r="AE453" i="185" s="1"/>
  <c r="AM453" i="185" s="1"/>
  <c r="S453" i="185"/>
  <c r="R453" i="185"/>
  <c r="K453" i="185"/>
  <c r="T453" i="185" s="1"/>
  <c r="AF453" i="185" s="1"/>
  <c r="J453" i="185"/>
  <c r="BB452" i="185"/>
  <c r="AV452" i="185"/>
  <c r="AW452" i="185" s="1"/>
  <c r="BC452" i="185" s="1"/>
  <c r="AC452" i="185"/>
  <c r="AE452" i="185" s="1"/>
  <c r="AM452" i="185" s="1"/>
  <c r="S452" i="185"/>
  <c r="R452" i="185"/>
  <c r="K452" i="185"/>
  <c r="T452" i="185" s="1"/>
  <c r="AF452" i="185" s="1"/>
  <c r="J452" i="185"/>
  <c r="BB451" i="185"/>
  <c r="AV451" i="185"/>
  <c r="AW451" i="185" s="1"/>
  <c r="BC451" i="185" s="1"/>
  <c r="AC451" i="185"/>
  <c r="AE451" i="185" s="1"/>
  <c r="AM451" i="185" s="1"/>
  <c r="S451" i="185"/>
  <c r="R451" i="185"/>
  <c r="K451" i="185"/>
  <c r="J451" i="185"/>
  <c r="BB450" i="185"/>
  <c r="AV450" i="185"/>
  <c r="AW450" i="185" s="1"/>
  <c r="AC450" i="185"/>
  <c r="AE450" i="185" s="1"/>
  <c r="AM450" i="185" s="1"/>
  <c r="S450" i="185"/>
  <c r="R450" i="185"/>
  <c r="K450" i="185"/>
  <c r="J450" i="185"/>
  <c r="BB449" i="185"/>
  <c r="AV449" i="185"/>
  <c r="AW449" i="185" s="1"/>
  <c r="BC449" i="185" s="1"/>
  <c r="BD449" i="185" s="1"/>
  <c r="AN449" i="185" s="1"/>
  <c r="AE449" i="185"/>
  <c r="AM449" i="185" s="1"/>
  <c r="AO449" i="185" s="1"/>
  <c r="S449" i="185"/>
  <c r="R449" i="185"/>
  <c r="K449" i="185"/>
  <c r="T449" i="185" s="1"/>
  <c r="AF449" i="185" s="1"/>
  <c r="J449" i="185"/>
  <c r="BB448" i="185"/>
  <c r="AV448" i="185"/>
  <c r="AW448" i="185" s="1"/>
  <c r="BC448" i="185" s="1"/>
  <c r="BD448" i="185" s="1"/>
  <c r="AN448" i="185" s="1"/>
  <c r="AE448" i="185"/>
  <c r="AM448" i="185" s="1"/>
  <c r="S448" i="185"/>
  <c r="R448" i="185"/>
  <c r="K448" i="185"/>
  <c r="T448" i="185" s="1"/>
  <c r="AF448" i="185" s="1"/>
  <c r="J448" i="185"/>
  <c r="BB447" i="185"/>
  <c r="AV447" i="185"/>
  <c r="AW447" i="185" s="1"/>
  <c r="AE447" i="185"/>
  <c r="AM447" i="185" s="1"/>
  <c r="S447" i="185"/>
  <c r="R447" i="185"/>
  <c r="K447" i="185"/>
  <c r="J447" i="185"/>
  <c r="BB446" i="185"/>
  <c r="AV446" i="185"/>
  <c r="AW446" i="185" s="1"/>
  <c r="AE446" i="185"/>
  <c r="AM446" i="185" s="1"/>
  <c r="S446" i="185"/>
  <c r="R446" i="185"/>
  <c r="K446" i="185"/>
  <c r="T446" i="185" s="1"/>
  <c r="AF446" i="185" s="1"/>
  <c r="J446" i="185"/>
  <c r="BB445" i="185"/>
  <c r="AV445" i="185"/>
  <c r="AW445" i="185" s="1"/>
  <c r="BC445" i="185" s="1"/>
  <c r="BD445" i="185" s="1"/>
  <c r="AN445" i="185" s="1"/>
  <c r="AE445" i="185"/>
  <c r="AM445" i="185" s="1"/>
  <c r="S445" i="185"/>
  <c r="R445" i="185"/>
  <c r="K445" i="185"/>
  <c r="J445" i="185"/>
  <c r="BB444" i="185"/>
  <c r="AV444" i="185"/>
  <c r="AW444" i="185" s="1"/>
  <c r="AE444" i="185"/>
  <c r="AM444" i="185" s="1"/>
  <c r="S444" i="185"/>
  <c r="R444" i="185"/>
  <c r="K444" i="185"/>
  <c r="J444" i="185"/>
  <c r="BB443" i="185"/>
  <c r="AV443" i="185"/>
  <c r="AW443" i="185" s="1"/>
  <c r="AE443" i="185"/>
  <c r="AM443" i="185" s="1"/>
  <c r="S443" i="185"/>
  <c r="R443" i="185"/>
  <c r="K443" i="185"/>
  <c r="T443" i="185" s="1"/>
  <c r="AF443" i="185" s="1"/>
  <c r="J443" i="185"/>
  <c r="BB442" i="185"/>
  <c r="AV442" i="185"/>
  <c r="AW442" i="185" s="1"/>
  <c r="BC442" i="185" s="1"/>
  <c r="BD442" i="185" s="1"/>
  <c r="AN442" i="185" s="1"/>
  <c r="AE442" i="185"/>
  <c r="AM442" i="185" s="1"/>
  <c r="S442" i="185"/>
  <c r="R442" i="185"/>
  <c r="K442" i="185"/>
  <c r="T442" i="185" s="1"/>
  <c r="AF442" i="185" s="1"/>
  <c r="J442" i="185"/>
  <c r="BB441" i="185"/>
  <c r="AV441" i="185"/>
  <c r="AW441" i="185" s="1"/>
  <c r="AE441" i="185"/>
  <c r="AM441" i="185" s="1"/>
  <c r="S441" i="185"/>
  <c r="R441" i="185"/>
  <c r="K441" i="185"/>
  <c r="T441" i="185" s="1"/>
  <c r="AF441" i="185" s="1"/>
  <c r="J441" i="185"/>
  <c r="BB440" i="185"/>
  <c r="AV440" i="185"/>
  <c r="AW440" i="185" s="1"/>
  <c r="BC440" i="185" s="1"/>
  <c r="BD440" i="185" s="1"/>
  <c r="AN440" i="185" s="1"/>
  <c r="AE440" i="185"/>
  <c r="AM440" i="185" s="1"/>
  <c r="AO440" i="185" s="1"/>
  <c r="S440" i="185"/>
  <c r="R440" i="185"/>
  <c r="K440" i="185"/>
  <c r="T440" i="185" s="1"/>
  <c r="AF440" i="185" s="1"/>
  <c r="J440" i="185"/>
  <c r="BB439" i="185"/>
  <c r="AV439" i="185"/>
  <c r="AW439" i="185" s="1"/>
  <c r="BC439" i="185" s="1"/>
  <c r="BD439" i="185" s="1"/>
  <c r="AN439" i="185" s="1"/>
  <c r="AE439" i="185"/>
  <c r="AM439" i="185" s="1"/>
  <c r="S439" i="185"/>
  <c r="R439" i="185"/>
  <c r="K439" i="185"/>
  <c r="J439" i="185"/>
  <c r="BB438" i="185"/>
  <c r="AV438" i="185"/>
  <c r="AW438" i="185" s="1"/>
  <c r="AE438" i="185"/>
  <c r="AM438" i="185" s="1"/>
  <c r="S438" i="185"/>
  <c r="R438" i="185"/>
  <c r="K438" i="185"/>
  <c r="J438" i="185"/>
  <c r="BB437" i="185"/>
  <c r="AV437" i="185"/>
  <c r="AW437" i="185" s="1"/>
  <c r="BC437" i="185" s="1"/>
  <c r="BD437" i="185" s="1"/>
  <c r="AN437" i="185" s="1"/>
  <c r="AE437" i="185"/>
  <c r="AM437" i="185" s="1"/>
  <c r="AO437" i="185" s="1"/>
  <c r="S437" i="185"/>
  <c r="R437" i="185"/>
  <c r="K437" i="185"/>
  <c r="T437" i="185" s="1"/>
  <c r="AF437" i="185" s="1"/>
  <c r="J437" i="185"/>
  <c r="BB436" i="185"/>
  <c r="AV436" i="185"/>
  <c r="AW436" i="185" s="1"/>
  <c r="BC436" i="185" s="1"/>
  <c r="BD436" i="185" s="1"/>
  <c r="AN436" i="185" s="1"/>
  <c r="AE436" i="185"/>
  <c r="AM436" i="185" s="1"/>
  <c r="S436" i="185"/>
  <c r="R436" i="185"/>
  <c r="K436" i="185"/>
  <c r="T436" i="185" s="1"/>
  <c r="AF436" i="185" s="1"/>
  <c r="J436" i="185"/>
  <c r="BB435" i="185"/>
  <c r="AV435" i="185"/>
  <c r="AW435" i="185" s="1"/>
  <c r="AE435" i="185"/>
  <c r="AM435" i="185" s="1"/>
  <c r="S435" i="185"/>
  <c r="R435" i="185"/>
  <c r="K435" i="185"/>
  <c r="J435" i="185"/>
  <c r="BB434" i="185"/>
  <c r="AV434" i="185"/>
  <c r="AW434" i="185" s="1"/>
  <c r="BC434" i="185" s="1"/>
  <c r="BD434" i="185" s="1"/>
  <c r="AN434" i="185" s="1"/>
  <c r="AE434" i="185"/>
  <c r="AM434" i="185" s="1"/>
  <c r="AO434" i="185" s="1"/>
  <c r="S434" i="185"/>
  <c r="R434" i="185"/>
  <c r="K434" i="185"/>
  <c r="T434" i="185" s="1"/>
  <c r="AF434" i="185" s="1"/>
  <c r="J434" i="185"/>
  <c r="BB433" i="185"/>
  <c r="AV433" i="185"/>
  <c r="AW433" i="185" s="1"/>
  <c r="BC433" i="185" s="1"/>
  <c r="BD433" i="185" s="1"/>
  <c r="AN433" i="185" s="1"/>
  <c r="AE433" i="185"/>
  <c r="AM433" i="185" s="1"/>
  <c r="S433" i="185"/>
  <c r="R433" i="185"/>
  <c r="K433" i="185"/>
  <c r="J433" i="185"/>
  <c r="BB432" i="185"/>
  <c r="AV432" i="185"/>
  <c r="AW432" i="185" s="1"/>
  <c r="AE432" i="185"/>
  <c r="AM432" i="185" s="1"/>
  <c r="S432" i="185"/>
  <c r="R432" i="185"/>
  <c r="K432" i="185"/>
  <c r="J432" i="185"/>
  <c r="BB431" i="185"/>
  <c r="AV431" i="185"/>
  <c r="AW431" i="185" s="1"/>
  <c r="AE431" i="185"/>
  <c r="AM431" i="185" s="1"/>
  <c r="S431" i="185"/>
  <c r="R431" i="185"/>
  <c r="K431" i="185"/>
  <c r="T431" i="185" s="1"/>
  <c r="AF431" i="185" s="1"/>
  <c r="J431" i="185"/>
  <c r="BB430" i="185"/>
  <c r="AV430" i="185"/>
  <c r="AW430" i="185" s="1"/>
  <c r="BC430" i="185" s="1"/>
  <c r="BD430" i="185" s="1"/>
  <c r="AN430" i="185" s="1"/>
  <c r="AE430" i="185"/>
  <c r="AM430" i="185" s="1"/>
  <c r="S430" i="185"/>
  <c r="R430" i="185"/>
  <c r="K430" i="185"/>
  <c r="T430" i="185" s="1"/>
  <c r="AF430" i="185" s="1"/>
  <c r="J430" i="185"/>
  <c r="BB429" i="185"/>
  <c r="AV429" i="185"/>
  <c r="AW429" i="185" s="1"/>
  <c r="AE429" i="185"/>
  <c r="AM429" i="185" s="1"/>
  <c r="S429" i="185"/>
  <c r="R429" i="185"/>
  <c r="K429" i="185"/>
  <c r="T429" i="185" s="1"/>
  <c r="AF429" i="185" s="1"/>
  <c r="J429" i="185"/>
  <c r="BB428" i="185"/>
  <c r="AV428" i="185"/>
  <c r="AW428" i="185" s="1"/>
  <c r="BC428" i="185" s="1"/>
  <c r="BD428" i="185" s="1"/>
  <c r="AN428" i="185" s="1"/>
  <c r="AE428" i="185"/>
  <c r="AM428" i="185" s="1"/>
  <c r="AO428" i="185" s="1"/>
  <c r="S428" i="185"/>
  <c r="R428" i="185"/>
  <c r="K428" i="185"/>
  <c r="T428" i="185" s="1"/>
  <c r="AF428" i="185" s="1"/>
  <c r="J428" i="185"/>
  <c r="BB427" i="185"/>
  <c r="AV427" i="185"/>
  <c r="AW427" i="185" s="1"/>
  <c r="BC427" i="185" s="1"/>
  <c r="BD427" i="185" s="1"/>
  <c r="AN427" i="185" s="1"/>
  <c r="AE427" i="185"/>
  <c r="AM427" i="185" s="1"/>
  <c r="S427" i="185"/>
  <c r="R427" i="185"/>
  <c r="K427" i="185"/>
  <c r="J427" i="185"/>
  <c r="BB426" i="185"/>
  <c r="AV426" i="185"/>
  <c r="AW426" i="185" s="1"/>
  <c r="AE426" i="185"/>
  <c r="AM426" i="185" s="1"/>
  <c r="S426" i="185"/>
  <c r="R426" i="185"/>
  <c r="K426" i="185"/>
  <c r="T426" i="185" s="1"/>
  <c r="AF426" i="185" s="1"/>
  <c r="J426" i="185"/>
  <c r="BB425" i="185"/>
  <c r="AV425" i="185"/>
  <c r="AW425" i="185" s="1"/>
  <c r="BC425" i="185" s="1"/>
  <c r="BD425" i="185" s="1"/>
  <c r="AN425" i="185" s="1"/>
  <c r="AE425" i="185"/>
  <c r="AM425" i="185" s="1"/>
  <c r="S425" i="185"/>
  <c r="R425" i="185"/>
  <c r="K425" i="185"/>
  <c r="T425" i="185" s="1"/>
  <c r="AF425" i="185" s="1"/>
  <c r="J425" i="185"/>
  <c r="BB424" i="185"/>
  <c r="AV424" i="185"/>
  <c r="AW424" i="185" s="1"/>
  <c r="AE424" i="185"/>
  <c r="AM424" i="185" s="1"/>
  <c r="S424" i="185"/>
  <c r="R424" i="185"/>
  <c r="K424" i="185"/>
  <c r="T424" i="185" s="1"/>
  <c r="AF424" i="185" s="1"/>
  <c r="J424" i="185"/>
  <c r="BB423" i="185"/>
  <c r="AV423" i="185"/>
  <c r="AW423" i="185" s="1"/>
  <c r="BC423" i="185" s="1"/>
  <c r="BD423" i="185" s="1"/>
  <c r="AN423" i="185" s="1"/>
  <c r="AE423" i="185"/>
  <c r="AM423" i="185" s="1"/>
  <c r="AO423" i="185" s="1"/>
  <c r="S423" i="185"/>
  <c r="R423" i="185"/>
  <c r="K423" i="185"/>
  <c r="T423" i="185" s="1"/>
  <c r="AF423" i="185" s="1"/>
  <c r="J423" i="185"/>
  <c r="BB422" i="185"/>
  <c r="AV422" i="185"/>
  <c r="AW422" i="185" s="1"/>
  <c r="BC422" i="185" s="1"/>
  <c r="BD422" i="185" s="1"/>
  <c r="AN422" i="185" s="1"/>
  <c r="AE422" i="185"/>
  <c r="AM422" i="185" s="1"/>
  <c r="S422" i="185"/>
  <c r="R422" i="185"/>
  <c r="K422" i="185"/>
  <c r="J422" i="185"/>
  <c r="BB421" i="185"/>
  <c r="AV421" i="185"/>
  <c r="AW421" i="185" s="1"/>
  <c r="AE421" i="185"/>
  <c r="AM421" i="185" s="1"/>
  <c r="S421" i="185"/>
  <c r="R421" i="185"/>
  <c r="K421" i="185"/>
  <c r="J421" i="185"/>
  <c r="BB420" i="185"/>
  <c r="AV420" i="185"/>
  <c r="AW420" i="185" s="1"/>
  <c r="BC420" i="185" s="1"/>
  <c r="BD420" i="185" s="1"/>
  <c r="AN420" i="185" s="1"/>
  <c r="AE420" i="185"/>
  <c r="AM420" i="185" s="1"/>
  <c r="AO420" i="185" s="1"/>
  <c r="S420" i="185"/>
  <c r="R420" i="185"/>
  <c r="K420" i="185"/>
  <c r="T420" i="185" s="1"/>
  <c r="AF420" i="185" s="1"/>
  <c r="J420" i="185"/>
  <c r="BB419" i="185"/>
  <c r="AV419" i="185"/>
  <c r="AW419" i="185" s="1"/>
  <c r="BC419" i="185" s="1"/>
  <c r="BD419" i="185" s="1"/>
  <c r="AN419" i="185" s="1"/>
  <c r="AE419" i="185"/>
  <c r="AM419" i="185" s="1"/>
  <c r="S419" i="185"/>
  <c r="R419" i="185"/>
  <c r="K419" i="185"/>
  <c r="T419" i="185" s="1"/>
  <c r="AF419" i="185" s="1"/>
  <c r="J419" i="185"/>
  <c r="BB418" i="185"/>
  <c r="AV418" i="185"/>
  <c r="AW418" i="185" s="1"/>
  <c r="AE418" i="185"/>
  <c r="AM418" i="185" s="1"/>
  <c r="S418" i="185"/>
  <c r="R418" i="185"/>
  <c r="K418" i="185"/>
  <c r="J418" i="185"/>
  <c r="BB417" i="185"/>
  <c r="AV417" i="185"/>
  <c r="AW417" i="185" s="1"/>
  <c r="BC417" i="185" s="1"/>
  <c r="BD417" i="185" s="1"/>
  <c r="AN417" i="185" s="1"/>
  <c r="AE417" i="185"/>
  <c r="AM417" i="185" s="1"/>
  <c r="AO417" i="185" s="1"/>
  <c r="S417" i="185"/>
  <c r="R417" i="185"/>
  <c r="K417" i="185"/>
  <c r="T417" i="185" s="1"/>
  <c r="AF417" i="185" s="1"/>
  <c r="J417" i="185"/>
  <c r="BB416" i="185"/>
  <c r="AV416" i="185"/>
  <c r="AW416" i="185" s="1"/>
  <c r="BC416" i="185" s="1"/>
  <c r="BD416" i="185" s="1"/>
  <c r="AN416" i="185" s="1"/>
  <c r="AE416" i="185"/>
  <c r="AM416" i="185" s="1"/>
  <c r="S416" i="185"/>
  <c r="R416" i="185"/>
  <c r="K416" i="185"/>
  <c r="J416" i="185"/>
  <c r="BB415" i="185"/>
  <c r="AV415" i="185"/>
  <c r="AW415" i="185" s="1"/>
  <c r="AE415" i="185"/>
  <c r="AM415" i="185" s="1"/>
  <c r="S415" i="185"/>
  <c r="R415" i="185"/>
  <c r="K415" i="185"/>
  <c r="J415" i="185"/>
  <c r="BB414" i="185"/>
  <c r="AV414" i="185"/>
  <c r="AW414" i="185" s="1"/>
  <c r="AE414" i="185"/>
  <c r="AM414" i="185" s="1"/>
  <c r="S414" i="185"/>
  <c r="R414" i="185"/>
  <c r="K414" i="185"/>
  <c r="T414" i="185" s="1"/>
  <c r="AF414" i="185" s="1"/>
  <c r="J414" i="185"/>
  <c r="BB413" i="185"/>
  <c r="AV413" i="185"/>
  <c r="AW413" i="185" s="1"/>
  <c r="BC413" i="185" s="1"/>
  <c r="BD413" i="185" s="1"/>
  <c r="AN413" i="185" s="1"/>
  <c r="AE413" i="185"/>
  <c r="AM413" i="185" s="1"/>
  <c r="S413" i="185"/>
  <c r="R413" i="185"/>
  <c r="K413" i="185"/>
  <c r="T413" i="185" s="1"/>
  <c r="AF413" i="185" s="1"/>
  <c r="J413" i="185"/>
  <c r="BB412" i="185"/>
  <c r="AV412" i="185"/>
  <c r="AW412" i="185" s="1"/>
  <c r="AE412" i="185"/>
  <c r="AM412" i="185" s="1"/>
  <c r="S412" i="185"/>
  <c r="R412" i="185"/>
  <c r="K412" i="185"/>
  <c r="T412" i="185" s="1"/>
  <c r="AF412" i="185" s="1"/>
  <c r="J412" i="185"/>
  <c r="BB411" i="185"/>
  <c r="AV411" i="185"/>
  <c r="AW411" i="185" s="1"/>
  <c r="BC411" i="185" s="1"/>
  <c r="BD411" i="185" s="1"/>
  <c r="AN411" i="185" s="1"/>
  <c r="AE411" i="185"/>
  <c r="AM411" i="185" s="1"/>
  <c r="AO411" i="185" s="1"/>
  <c r="S411" i="185"/>
  <c r="R411" i="185"/>
  <c r="K411" i="185"/>
  <c r="T411" i="185" s="1"/>
  <c r="AF411" i="185" s="1"/>
  <c r="J411" i="185"/>
  <c r="BB410" i="185"/>
  <c r="AV410" i="185"/>
  <c r="AW410" i="185" s="1"/>
  <c r="BC410" i="185" s="1"/>
  <c r="BD410" i="185" s="1"/>
  <c r="AN410" i="185" s="1"/>
  <c r="AE410" i="185"/>
  <c r="AM410" i="185" s="1"/>
  <c r="S410" i="185"/>
  <c r="R410" i="185"/>
  <c r="K410" i="185"/>
  <c r="J410" i="185"/>
  <c r="BB409" i="185"/>
  <c r="AV409" i="185"/>
  <c r="AW409" i="185" s="1"/>
  <c r="AE409" i="185"/>
  <c r="AM409" i="185" s="1"/>
  <c r="S409" i="185"/>
  <c r="R409" i="185"/>
  <c r="K409" i="185"/>
  <c r="J409" i="185"/>
  <c r="BB408" i="185"/>
  <c r="AV408" i="185"/>
  <c r="AW408" i="185" s="1"/>
  <c r="BC408" i="185" s="1"/>
  <c r="BD408" i="185" s="1"/>
  <c r="AN408" i="185" s="1"/>
  <c r="AE408" i="185"/>
  <c r="AM408" i="185" s="1"/>
  <c r="AO408" i="185" s="1"/>
  <c r="S408" i="185"/>
  <c r="R408" i="185"/>
  <c r="K408" i="185"/>
  <c r="T408" i="185" s="1"/>
  <c r="AF408" i="185" s="1"/>
  <c r="J408" i="185"/>
  <c r="BB407" i="185"/>
  <c r="AV407" i="185"/>
  <c r="AW407" i="185" s="1"/>
  <c r="BC407" i="185" s="1"/>
  <c r="BD407" i="185" s="1"/>
  <c r="AN407" i="185" s="1"/>
  <c r="AE407" i="185"/>
  <c r="AM407" i="185" s="1"/>
  <c r="S407" i="185"/>
  <c r="R407" i="185"/>
  <c r="K407" i="185"/>
  <c r="T407" i="185" s="1"/>
  <c r="AF407" i="185" s="1"/>
  <c r="J407" i="185"/>
  <c r="BB406" i="185"/>
  <c r="AV406" i="185"/>
  <c r="AW406" i="185" s="1"/>
  <c r="AE406" i="185"/>
  <c r="AM406" i="185" s="1"/>
  <c r="S406" i="185"/>
  <c r="R406" i="185"/>
  <c r="K406" i="185"/>
  <c r="J406" i="185"/>
  <c r="BB405" i="185"/>
  <c r="AV405" i="185"/>
  <c r="AW405" i="185" s="1"/>
  <c r="BC405" i="185" s="1"/>
  <c r="BD405" i="185" s="1"/>
  <c r="AN405" i="185" s="1"/>
  <c r="AE405" i="185"/>
  <c r="AM405" i="185" s="1"/>
  <c r="AO405" i="185" s="1"/>
  <c r="S405" i="185"/>
  <c r="R405" i="185"/>
  <c r="K405" i="185"/>
  <c r="T405" i="185" s="1"/>
  <c r="AF405" i="185" s="1"/>
  <c r="J405" i="185"/>
  <c r="BB404" i="185"/>
  <c r="AV404" i="185"/>
  <c r="AW404" i="185" s="1"/>
  <c r="BC404" i="185" s="1"/>
  <c r="BD404" i="185" s="1"/>
  <c r="AN404" i="185" s="1"/>
  <c r="AE404" i="185"/>
  <c r="AM404" i="185" s="1"/>
  <c r="S404" i="185"/>
  <c r="R404" i="185"/>
  <c r="K404" i="185"/>
  <c r="J404" i="185"/>
  <c r="BB403" i="185"/>
  <c r="AV403" i="185"/>
  <c r="AW403" i="185" s="1"/>
  <c r="AE403" i="185"/>
  <c r="AM403" i="185" s="1"/>
  <c r="S403" i="185"/>
  <c r="R403" i="185"/>
  <c r="K403" i="185"/>
  <c r="J403" i="185"/>
  <c r="BB402" i="185"/>
  <c r="AV402" i="185"/>
  <c r="AW402" i="185" s="1"/>
  <c r="AE402" i="185"/>
  <c r="AM402" i="185" s="1"/>
  <c r="S402" i="185"/>
  <c r="R402" i="185"/>
  <c r="K402" i="185"/>
  <c r="T402" i="185" s="1"/>
  <c r="AF402" i="185" s="1"/>
  <c r="J402" i="185"/>
  <c r="BB401" i="185"/>
  <c r="AV401" i="185"/>
  <c r="AW401" i="185" s="1"/>
  <c r="BC401" i="185" s="1"/>
  <c r="BD401" i="185" s="1"/>
  <c r="AN401" i="185" s="1"/>
  <c r="AE401" i="185"/>
  <c r="AM401" i="185" s="1"/>
  <c r="S401" i="185"/>
  <c r="R401" i="185"/>
  <c r="K401" i="185"/>
  <c r="T401" i="185" s="1"/>
  <c r="AF401" i="185" s="1"/>
  <c r="J401" i="185"/>
  <c r="BB400" i="185"/>
  <c r="AV400" i="185"/>
  <c r="AW400" i="185" s="1"/>
  <c r="AE400" i="185"/>
  <c r="AM400" i="185" s="1"/>
  <c r="S400" i="185"/>
  <c r="R400" i="185"/>
  <c r="K400" i="185"/>
  <c r="T400" i="185" s="1"/>
  <c r="AF400" i="185" s="1"/>
  <c r="J400" i="185"/>
  <c r="BB399" i="185"/>
  <c r="AV399" i="185"/>
  <c r="AW399" i="185" s="1"/>
  <c r="BC399" i="185" s="1"/>
  <c r="BD399" i="185" s="1"/>
  <c r="AN399" i="185" s="1"/>
  <c r="AE399" i="185"/>
  <c r="AM399" i="185" s="1"/>
  <c r="AO399" i="185" s="1"/>
  <c r="S399" i="185"/>
  <c r="R399" i="185"/>
  <c r="K399" i="185"/>
  <c r="T399" i="185" s="1"/>
  <c r="AF399" i="185" s="1"/>
  <c r="J399" i="185"/>
  <c r="BB398" i="185"/>
  <c r="AV398" i="185"/>
  <c r="AW398" i="185" s="1"/>
  <c r="BC398" i="185" s="1"/>
  <c r="BD398" i="185" s="1"/>
  <c r="AN398" i="185" s="1"/>
  <c r="AE398" i="185"/>
  <c r="AM398" i="185" s="1"/>
  <c r="S398" i="185"/>
  <c r="R398" i="185"/>
  <c r="K398" i="185"/>
  <c r="J398" i="185"/>
  <c r="BB397" i="185"/>
  <c r="AV397" i="185"/>
  <c r="AW397" i="185" s="1"/>
  <c r="AE397" i="185"/>
  <c r="AM397" i="185" s="1"/>
  <c r="S397" i="185"/>
  <c r="R397" i="185"/>
  <c r="K397" i="185"/>
  <c r="J397" i="185"/>
  <c r="BB396" i="185"/>
  <c r="AV396" i="185"/>
  <c r="AW396" i="185" s="1"/>
  <c r="BC396" i="185" s="1"/>
  <c r="BD396" i="185" s="1"/>
  <c r="AN396" i="185" s="1"/>
  <c r="AE396" i="185"/>
  <c r="AM396" i="185" s="1"/>
  <c r="AO396" i="185" s="1"/>
  <c r="S396" i="185"/>
  <c r="R396" i="185"/>
  <c r="K396" i="185"/>
  <c r="T396" i="185" s="1"/>
  <c r="AF396" i="185" s="1"/>
  <c r="J396" i="185"/>
  <c r="BB395" i="185"/>
  <c r="AV395" i="185"/>
  <c r="AW395" i="185" s="1"/>
  <c r="BC395" i="185" s="1"/>
  <c r="BD395" i="185" s="1"/>
  <c r="AN395" i="185" s="1"/>
  <c r="AE395" i="185"/>
  <c r="AM395" i="185" s="1"/>
  <c r="S395" i="185"/>
  <c r="R395" i="185"/>
  <c r="K395" i="185"/>
  <c r="T395" i="185" s="1"/>
  <c r="AF395" i="185" s="1"/>
  <c r="J395" i="185"/>
  <c r="BB394" i="185"/>
  <c r="AV394" i="185"/>
  <c r="AW394" i="185" s="1"/>
  <c r="AE394" i="185"/>
  <c r="AM394" i="185" s="1"/>
  <c r="S394" i="185"/>
  <c r="R394" i="185"/>
  <c r="K394" i="185"/>
  <c r="J394" i="185"/>
  <c r="BB393" i="185"/>
  <c r="AV393" i="185"/>
  <c r="AW393" i="185" s="1"/>
  <c r="BC393" i="185" s="1"/>
  <c r="AC393" i="185"/>
  <c r="AE393" i="185" s="1"/>
  <c r="AM393" i="185" s="1"/>
  <c r="S393" i="185"/>
  <c r="R393" i="185"/>
  <c r="K393" i="185"/>
  <c r="T393" i="185" s="1"/>
  <c r="AF393" i="185" s="1"/>
  <c r="J393" i="185"/>
  <c r="BB392" i="185"/>
  <c r="AV392" i="185"/>
  <c r="AW392" i="185" s="1"/>
  <c r="BC392" i="185" s="1"/>
  <c r="AC392" i="185"/>
  <c r="AE392" i="185" s="1"/>
  <c r="AM392" i="185" s="1"/>
  <c r="S392" i="185"/>
  <c r="R392" i="185"/>
  <c r="K392" i="185"/>
  <c r="J392" i="185"/>
  <c r="BB391" i="185"/>
  <c r="AV391" i="185"/>
  <c r="AW391" i="185" s="1"/>
  <c r="AC391" i="185"/>
  <c r="AE391" i="185" s="1"/>
  <c r="AM391" i="185" s="1"/>
  <c r="S391" i="185"/>
  <c r="R391" i="185"/>
  <c r="K391" i="185"/>
  <c r="J391" i="185"/>
  <c r="BB390" i="185"/>
  <c r="AV390" i="185"/>
  <c r="AW390" i="185" s="1"/>
  <c r="AC390" i="185"/>
  <c r="AE390" i="185" s="1"/>
  <c r="AM390" i="185" s="1"/>
  <c r="S390" i="185"/>
  <c r="R390" i="185"/>
  <c r="K390" i="185"/>
  <c r="T390" i="185" s="1"/>
  <c r="AF390" i="185" s="1"/>
  <c r="J390" i="185"/>
  <c r="BB389" i="185"/>
  <c r="AV389" i="185"/>
  <c r="AW389" i="185" s="1"/>
  <c r="BC389" i="185" s="1"/>
  <c r="AC389" i="185"/>
  <c r="AE389" i="185" s="1"/>
  <c r="AM389" i="185" s="1"/>
  <c r="S389" i="185"/>
  <c r="R389" i="185"/>
  <c r="K389" i="185"/>
  <c r="T389" i="185" s="1"/>
  <c r="AF389" i="185" s="1"/>
  <c r="J389" i="185"/>
  <c r="BB388" i="185"/>
  <c r="AV388" i="185"/>
  <c r="AW388" i="185" s="1"/>
  <c r="AC388" i="185"/>
  <c r="AE388" i="185" s="1"/>
  <c r="AM388" i="185" s="1"/>
  <c r="S388" i="185"/>
  <c r="R388" i="185"/>
  <c r="K388" i="185"/>
  <c r="T388" i="185" s="1"/>
  <c r="AF388" i="185" s="1"/>
  <c r="J388" i="185"/>
  <c r="BB387" i="185"/>
  <c r="AV387" i="185"/>
  <c r="AW387" i="185" s="1"/>
  <c r="BC387" i="185" s="1"/>
  <c r="AC387" i="185"/>
  <c r="AE387" i="185" s="1"/>
  <c r="AM387" i="185" s="1"/>
  <c r="S387" i="185"/>
  <c r="R387" i="185"/>
  <c r="K387" i="185"/>
  <c r="T387" i="185" s="1"/>
  <c r="AF387" i="185" s="1"/>
  <c r="J387" i="185"/>
  <c r="BB386" i="185"/>
  <c r="AV386" i="185"/>
  <c r="AW386" i="185" s="1"/>
  <c r="BC386" i="185" s="1"/>
  <c r="AC386" i="185"/>
  <c r="AE386" i="185" s="1"/>
  <c r="AM386" i="185" s="1"/>
  <c r="S386" i="185"/>
  <c r="R386" i="185"/>
  <c r="K386" i="185"/>
  <c r="J386" i="185"/>
  <c r="BB385" i="185"/>
  <c r="AV385" i="185"/>
  <c r="AW385" i="185" s="1"/>
  <c r="AC385" i="185"/>
  <c r="AE385" i="185" s="1"/>
  <c r="AM385" i="185" s="1"/>
  <c r="S385" i="185"/>
  <c r="R385" i="185"/>
  <c r="K385" i="185"/>
  <c r="J385" i="185"/>
  <c r="BB384" i="185"/>
  <c r="AV384" i="185"/>
  <c r="AW384" i="185" s="1"/>
  <c r="BC384" i="185" s="1"/>
  <c r="AC384" i="185"/>
  <c r="AE384" i="185" s="1"/>
  <c r="AM384" i="185" s="1"/>
  <c r="S384" i="185"/>
  <c r="R384" i="185"/>
  <c r="K384" i="185"/>
  <c r="T384" i="185" s="1"/>
  <c r="AF384" i="185" s="1"/>
  <c r="J384" i="185"/>
  <c r="BB383" i="185"/>
  <c r="AV383" i="185"/>
  <c r="AW383" i="185" s="1"/>
  <c r="BC383" i="185" s="1"/>
  <c r="AC383" i="185"/>
  <c r="AE383" i="185" s="1"/>
  <c r="AM383" i="185" s="1"/>
  <c r="S383" i="185"/>
  <c r="R383" i="185"/>
  <c r="K383" i="185"/>
  <c r="T383" i="185" s="1"/>
  <c r="AF383" i="185" s="1"/>
  <c r="J383" i="185"/>
  <c r="BB382" i="185"/>
  <c r="AV382" i="185"/>
  <c r="AW382" i="185" s="1"/>
  <c r="AC382" i="185"/>
  <c r="AE382" i="185" s="1"/>
  <c r="AM382" i="185" s="1"/>
  <c r="S382" i="185"/>
  <c r="R382" i="185"/>
  <c r="K382" i="185"/>
  <c r="J382" i="185"/>
  <c r="BB381" i="185"/>
  <c r="AV381" i="185"/>
  <c r="AW381" i="185" s="1"/>
  <c r="BC381" i="185" s="1"/>
  <c r="AC381" i="185"/>
  <c r="AE381" i="185" s="1"/>
  <c r="AM381" i="185" s="1"/>
  <c r="S381" i="185"/>
  <c r="R381" i="185"/>
  <c r="K381" i="185"/>
  <c r="T381" i="185" s="1"/>
  <c r="AF381" i="185" s="1"/>
  <c r="J381" i="185"/>
  <c r="BB380" i="185"/>
  <c r="AV380" i="185"/>
  <c r="AW380" i="185" s="1"/>
  <c r="BC380" i="185" s="1"/>
  <c r="AC380" i="185"/>
  <c r="AE380" i="185" s="1"/>
  <c r="AM380" i="185" s="1"/>
  <c r="S380" i="185"/>
  <c r="R380" i="185"/>
  <c r="K380" i="185"/>
  <c r="J380" i="185"/>
  <c r="BB379" i="185"/>
  <c r="AV379" i="185"/>
  <c r="AW379" i="185" s="1"/>
  <c r="AC379" i="185"/>
  <c r="AE379" i="185" s="1"/>
  <c r="AM379" i="185" s="1"/>
  <c r="S379" i="185"/>
  <c r="R379" i="185"/>
  <c r="K379" i="185"/>
  <c r="J379" i="185"/>
  <c r="BB378" i="185"/>
  <c r="AV378" i="185"/>
  <c r="AW378" i="185" s="1"/>
  <c r="AC378" i="185"/>
  <c r="AE378" i="185" s="1"/>
  <c r="AM378" i="185" s="1"/>
  <c r="S378" i="185"/>
  <c r="R378" i="185"/>
  <c r="K378" i="185"/>
  <c r="T378" i="185" s="1"/>
  <c r="AF378" i="185" s="1"/>
  <c r="J378" i="185"/>
  <c r="BB377" i="185"/>
  <c r="AV377" i="185"/>
  <c r="AW377" i="185" s="1"/>
  <c r="BC377" i="185" s="1"/>
  <c r="AC377" i="185"/>
  <c r="AE377" i="185" s="1"/>
  <c r="AM377" i="185" s="1"/>
  <c r="S377" i="185"/>
  <c r="R377" i="185"/>
  <c r="K377" i="185"/>
  <c r="T377" i="185" s="1"/>
  <c r="AF377" i="185" s="1"/>
  <c r="J377" i="185"/>
  <c r="BB376" i="185"/>
  <c r="AV376" i="185"/>
  <c r="AW376" i="185" s="1"/>
  <c r="AC376" i="185"/>
  <c r="AE376" i="185" s="1"/>
  <c r="AM376" i="185" s="1"/>
  <c r="S376" i="185"/>
  <c r="R376" i="185"/>
  <c r="K376" i="185"/>
  <c r="T376" i="185" s="1"/>
  <c r="AF376" i="185" s="1"/>
  <c r="J376" i="185"/>
  <c r="BB375" i="185"/>
  <c r="AV375" i="185"/>
  <c r="AW375" i="185" s="1"/>
  <c r="BC375" i="185" s="1"/>
  <c r="AC375" i="185"/>
  <c r="AE375" i="185" s="1"/>
  <c r="AM375" i="185" s="1"/>
  <c r="S375" i="185"/>
  <c r="R375" i="185"/>
  <c r="K375" i="185"/>
  <c r="T375" i="185" s="1"/>
  <c r="AF375" i="185" s="1"/>
  <c r="J375" i="185"/>
  <c r="BB374" i="185"/>
  <c r="AV374" i="185"/>
  <c r="AW374" i="185" s="1"/>
  <c r="BC374" i="185" s="1"/>
  <c r="AC374" i="185"/>
  <c r="AE374" i="185" s="1"/>
  <c r="AM374" i="185" s="1"/>
  <c r="S374" i="185"/>
  <c r="R374" i="185"/>
  <c r="K374" i="185"/>
  <c r="J374" i="185"/>
  <c r="BB373" i="185"/>
  <c r="AV373" i="185"/>
  <c r="AW373" i="185" s="1"/>
  <c r="AC373" i="185"/>
  <c r="AE373" i="185" s="1"/>
  <c r="AM373" i="185" s="1"/>
  <c r="S373" i="185"/>
  <c r="R373" i="185"/>
  <c r="K373" i="185"/>
  <c r="J373" i="185"/>
  <c r="BB372" i="185"/>
  <c r="AV372" i="185"/>
  <c r="AW372" i="185" s="1"/>
  <c r="BC372" i="185" s="1"/>
  <c r="AC372" i="185"/>
  <c r="AE372" i="185" s="1"/>
  <c r="AM372" i="185" s="1"/>
  <c r="S372" i="185"/>
  <c r="R372" i="185"/>
  <c r="K372" i="185"/>
  <c r="T372" i="185" s="1"/>
  <c r="AF372" i="185" s="1"/>
  <c r="J372" i="185"/>
  <c r="BB371" i="185"/>
  <c r="AV371" i="185"/>
  <c r="AW371" i="185" s="1"/>
  <c r="BC371" i="185" s="1"/>
  <c r="AC371" i="185"/>
  <c r="AE371" i="185" s="1"/>
  <c r="AM371" i="185" s="1"/>
  <c r="S371" i="185"/>
  <c r="R371" i="185"/>
  <c r="K371" i="185"/>
  <c r="T371" i="185" s="1"/>
  <c r="AF371" i="185" s="1"/>
  <c r="J371" i="185"/>
  <c r="BB370" i="185"/>
  <c r="AV370" i="185"/>
  <c r="AW370" i="185" s="1"/>
  <c r="AC370" i="185"/>
  <c r="AE370" i="185" s="1"/>
  <c r="AM370" i="185" s="1"/>
  <c r="S370" i="185"/>
  <c r="R370" i="185"/>
  <c r="K370" i="185"/>
  <c r="J370" i="185"/>
  <c r="BB369" i="185"/>
  <c r="AV369" i="185"/>
  <c r="AW369" i="185" s="1"/>
  <c r="BC369" i="185" s="1"/>
  <c r="AC369" i="185"/>
  <c r="AE369" i="185" s="1"/>
  <c r="AM369" i="185" s="1"/>
  <c r="S369" i="185"/>
  <c r="R369" i="185"/>
  <c r="K369" i="185"/>
  <c r="T369" i="185" s="1"/>
  <c r="AF369" i="185" s="1"/>
  <c r="J369" i="185"/>
  <c r="BB368" i="185"/>
  <c r="AV368" i="185"/>
  <c r="AW368" i="185" s="1"/>
  <c r="BC368" i="185" s="1"/>
  <c r="AC368" i="185"/>
  <c r="AE368" i="185" s="1"/>
  <c r="AM368" i="185" s="1"/>
  <c r="S368" i="185"/>
  <c r="R368" i="185"/>
  <c r="K368" i="185"/>
  <c r="J368" i="185"/>
  <c r="BB367" i="185"/>
  <c r="AV367" i="185"/>
  <c r="AW367" i="185" s="1"/>
  <c r="AC367" i="185"/>
  <c r="AE367" i="185" s="1"/>
  <c r="AM367" i="185" s="1"/>
  <c r="S367" i="185"/>
  <c r="R367" i="185"/>
  <c r="K367" i="185"/>
  <c r="J367" i="185"/>
  <c r="BB366" i="185"/>
  <c r="AV366" i="185"/>
  <c r="AW366" i="185" s="1"/>
  <c r="AC366" i="185"/>
  <c r="AE366" i="185" s="1"/>
  <c r="AM366" i="185" s="1"/>
  <c r="S366" i="185"/>
  <c r="R366" i="185"/>
  <c r="K366" i="185"/>
  <c r="T366" i="185" s="1"/>
  <c r="AF366" i="185" s="1"/>
  <c r="J366" i="185"/>
  <c r="BB365" i="185"/>
  <c r="AV365" i="185"/>
  <c r="AW365" i="185" s="1"/>
  <c r="BC365" i="185" s="1"/>
  <c r="AC365" i="185"/>
  <c r="AE365" i="185" s="1"/>
  <c r="AM365" i="185" s="1"/>
  <c r="S365" i="185"/>
  <c r="R365" i="185"/>
  <c r="K365" i="185"/>
  <c r="T365" i="185" s="1"/>
  <c r="AF365" i="185" s="1"/>
  <c r="J365" i="185"/>
  <c r="BB364" i="185"/>
  <c r="AV364" i="185"/>
  <c r="AW364" i="185" s="1"/>
  <c r="AC364" i="185"/>
  <c r="AE364" i="185" s="1"/>
  <c r="AM364" i="185" s="1"/>
  <c r="S364" i="185"/>
  <c r="R364" i="185"/>
  <c r="K364" i="185"/>
  <c r="T364" i="185" s="1"/>
  <c r="AF364" i="185" s="1"/>
  <c r="J364" i="185"/>
  <c r="BB363" i="185"/>
  <c r="AV363" i="185"/>
  <c r="AW363" i="185" s="1"/>
  <c r="BC363" i="185" s="1"/>
  <c r="AC363" i="185"/>
  <c r="AE363" i="185" s="1"/>
  <c r="AM363" i="185" s="1"/>
  <c r="S363" i="185"/>
  <c r="R363" i="185"/>
  <c r="K363" i="185"/>
  <c r="T363" i="185" s="1"/>
  <c r="AF363" i="185" s="1"/>
  <c r="J363" i="185"/>
  <c r="BB362" i="185"/>
  <c r="AV362" i="185"/>
  <c r="AW362" i="185" s="1"/>
  <c r="BC362" i="185" s="1"/>
  <c r="AC362" i="185"/>
  <c r="AE362" i="185" s="1"/>
  <c r="AM362" i="185" s="1"/>
  <c r="S362" i="185"/>
  <c r="R362" i="185"/>
  <c r="K362" i="185"/>
  <c r="J362" i="185"/>
  <c r="BB361" i="185"/>
  <c r="AV361" i="185"/>
  <c r="AW361" i="185" s="1"/>
  <c r="AC361" i="185"/>
  <c r="AE361" i="185" s="1"/>
  <c r="AM361" i="185" s="1"/>
  <c r="S361" i="185"/>
  <c r="R361" i="185"/>
  <c r="K361" i="185"/>
  <c r="J361" i="185"/>
  <c r="BB360" i="185"/>
  <c r="AV360" i="185"/>
  <c r="AW360" i="185" s="1"/>
  <c r="BC360" i="185" s="1"/>
  <c r="AC360" i="185"/>
  <c r="AE360" i="185" s="1"/>
  <c r="AM360" i="185" s="1"/>
  <c r="S360" i="185"/>
  <c r="R360" i="185"/>
  <c r="K360" i="185"/>
  <c r="T360" i="185" s="1"/>
  <c r="AF360" i="185" s="1"/>
  <c r="J360" i="185"/>
  <c r="BB359" i="185"/>
  <c r="AV359" i="185"/>
  <c r="AW359" i="185" s="1"/>
  <c r="BC359" i="185" s="1"/>
  <c r="AC359" i="185"/>
  <c r="AE359" i="185" s="1"/>
  <c r="AM359" i="185" s="1"/>
  <c r="S359" i="185"/>
  <c r="R359" i="185"/>
  <c r="K359" i="185"/>
  <c r="T359" i="185" s="1"/>
  <c r="AF359" i="185" s="1"/>
  <c r="J359" i="185"/>
  <c r="BB358" i="185"/>
  <c r="AV358" i="185"/>
  <c r="AW358" i="185" s="1"/>
  <c r="AC358" i="185"/>
  <c r="AE358" i="185" s="1"/>
  <c r="AM358" i="185" s="1"/>
  <c r="S358" i="185"/>
  <c r="R358" i="185"/>
  <c r="K358" i="185"/>
  <c r="J358" i="185"/>
  <c r="BB357" i="185"/>
  <c r="AV357" i="185"/>
  <c r="AW357" i="185" s="1"/>
  <c r="BC357" i="185" s="1"/>
  <c r="AC357" i="185"/>
  <c r="AE357" i="185" s="1"/>
  <c r="AM357" i="185" s="1"/>
  <c r="S357" i="185"/>
  <c r="R357" i="185"/>
  <c r="K357" i="185"/>
  <c r="T357" i="185" s="1"/>
  <c r="AF357" i="185" s="1"/>
  <c r="J357" i="185"/>
  <c r="BB356" i="185"/>
  <c r="AV356" i="185"/>
  <c r="AW356" i="185" s="1"/>
  <c r="BC356" i="185" s="1"/>
  <c r="AC356" i="185"/>
  <c r="AE356" i="185" s="1"/>
  <c r="AM356" i="185" s="1"/>
  <c r="S356" i="185"/>
  <c r="R356" i="185"/>
  <c r="K356" i="185"/>
  <c r="J356" i="185"/>
  <c r="BB355" i="185"/>
  <c r="AV355" i="185"/>
  <c r="AW355" i="185" s="1"/>
  <c r="AC355" i="185"/>
  <c r="AE355" i="185" s="1"/>
  <c r="AM355" i="185" s="1"/>
  <c r="S355" i="185"/>
  <c r="R355" i="185"/>
  <c r="K355" i="185"/>
  <c r="J355" i="185"/>
  <c r="BB354" i="185"/>
  <c r="AV354" i="185"/>
  <c r="AW354" i="185" s="1"/>
  <c r="AC354" i="185"/>
  <c r="AE354" i="185" s="1"/>
  <c r="AM354" i="185" s="1"/>
  <c r="S354" i="185"/>
  <c r="R354" i="185"/>
  <c r="K354" i="185"/>
  <c r="T354" i="185" s="1"/>
  <c r="AF354" i="185" s="1"/>
  <c r="J354" i="185"/>
  <c r="BB353" i="185"/>
  <c r="AV353" i="185"/>
  <c r="AW353" i="185" s="1"/>
  <c r="BC353" i="185" s="1"/>
  <c r="AC353" i="185"/>
  <c r="AE353" i="185" s="1"/>
  <c r="AM353" i="185" s="1"/>
  <c r="S353" i="185"/>
  <c r="R353" i="185"/>
  <c r="K353" i="185"/>
  <c r="T353" i="185" s="1"/>
  <c r="AF353" i="185" s="1"/>
  <c r="J353" i="185"/>
  <c r="BB352" i="185"/>
  <c r="AV352" i="185"/>
  <c r="AW352" i="185" s="1"/>
  <c r="AC352" i="185"/>
  <c r="AE352" i="185" s="1"/>
  <c r="AM352" i="185" s="1"/>
  <c r="S352" i="185"/>
  <c r="R352" i="185"/>
  <c r="K352" i="185"/>
  <c r="T352" i="185" s="1"/>
  <c r="AF352" i="185" s="1"/>
  <c r="J352" i="185"/>
  <c r="BB351" i="185"/>
  <c r="AV351" i="185"/>
  <c r="AW351" i="185" s="1"/>
  <c r="BC351" i="185" s="1"/>
  <c r="AC351" i="185"/>
  <c r="AE351" i="185" s="1"/>
  <c r="AM351" i="185" s="1"/>
  <c r="S351" i="185"/>
  <c r="R351" i="185"/>
  <c r="K351" i="185"/>
  <c r="T351" i="185" s="1"/>
  <c r="AF351" i="185" s="1"/>
  <c r="J351" i="185"/>
  <c r="BB350" i="185"/>
  <c r="AV350" i="185"/>
  <c r="AW350" i="185" s="1"/>
  <c r="BC350" i="185" s="1"/>
  <c r="AC350" i="185"/>
  <c r="AE350" i="185" s="1"/>
  <c r="AM350" i="185" s="1"/>
  <c r="S350" i="185"/>
  <c r="R350" i="185"/>
  <c r="K350" i="185"/>
  <c r="J350" i="185"/>
  <c r="BB349" i="185"/>
  <c r="AV349" i="185"/>
  <c r="AW349" i="185" s="1"/>
  <c r="AC349" i="185"/>
  <c r="AE349" i="185" s="1"/>
  <c r="AM349" i="185" s="1"/>
  <c r="S349" i="185"/>
  <c r="R349" i="185"/>
  <c r="K349" i="185"/>
  <c r="J349" i="185"/>
  <c r="BB348" i="185"/>
  <c r="AV348" i="185"/>
  <c r="AW348" i="185" s="1"/>
  <c r="BC348" i="185" s="1"/>
  <c r="AC348" i="185"/>
  <c r="AE348" i="185" s="1"/>
  <c r="AM348" i="185" s="1"/>
  <c r="S348" i="185"/>
  <c r="R348" i="185"/>
  <c r="K348" i="185"/>
  <c r="T348" i="185" s="1"/>
  <c r="AF348" i="185" s="1"/>
  <c r="J348" i="185"/>
  <c r="BB347" i="185"/>
  <c r="AV347" i="185"/>
  <c r="AW347" i="185" s="1"/>
  <c r="BC347" i="185" s="1"/>
  <c r="AC347" i="185"/>
  <c r="AE347" i="185" s="1"/>
  <c r="AM347" i="185" s="1"/>
  <c r="S347" i="185"/>
  <c r="R347" i="185"/>
  <c r="K347" i="185"/>
  <c r="T347" i="185" s="1"/>
  <c r="AF347" i="185" s="1"/>
  <c r="J347" i="185"/>
  <c r="BB346" i="185"/>
  <c r="AV346" i="185"/>
  <c r="AW346" i="185" s="1"/>
  <c r="AC346" i="185"/>
  <c r="AE346" i="185" s="1"/>
  <c r="AM346" i="185" s="1"/>
  <c r="S346" i="185"/>
  <c r="R346" i="185"/>
  <c r="K346" i="185"/>
  <c r="J346" i="185"/>
  <c r="BB345" i="185"/>
  <c r="AV345" i="185"/>
  <c r="AW345" i="185" s="1"/>
  <c r="BC345" i="185" s="1"/>
  <c r="AC345" i="185"/>
  <c r="AE345" i="185" s="1"/>
  <c r="AM345" i="185" s="1"/>
  <c r="S345" i="185"/>
  <c r="R345" i="185"/>
  <c r="K345" i="185"/>
  <c r="T345" i="185" s="1"/>
  <c r="AF345" i="185" s="1"/>
  <c r="J345" i="185"/>
  <c r="BB344" i="185"/>
  <c r="AV344" i="185"/>
  <c r="AW344" i="185" s="1"/>
  <c r="BC344" i="185" s="1"/>
  <c r="AC344" i="185"/>
  <c r="AE344" i="185" s="1"/>
  <c r="AM344" i="185" s="1"/>
  <c r="S344" i="185"/>
  <c r="R344" i="185"/>
  <c r="K344" i="185"/>
  <c r="J344" i="185"/>
  <c r="BB343" i="185"/>
  <c r="AV343" i="185"/>
  <c r="AW343" i="185" s="1"/>
  <c r="AC343" i="185"/>
  <c r="AE343" i="185" s="1"/>
  <c r="AM343" i="185" s="1"/>
  <c r="S343" i="185"/>
  <c r="R343" i="185"/>
  <c r="K343" i="185"/>
  <c r="J343" i="185"/>
  <c r="BB342" i="185"/>
  <c r="AV342" i="185"/>
  <c r="AW342" i="185" s="1"/>
  <c r="AC342" i="185"/>
  <c r="AE342" i="185" s="1"/>
  <c r="AM342" i="185" s="1"/>
  <c r="S342" i="185"/>
  <c r="R342" i="185"/>
  <c r="K342" i="185"/>
  <c r="T342" i="185" s="1"/>
  <c r="AF342" i="185" s="1"/>
  <c r="J342" i="185"/>
  <c r="BB341" i="185"/>
  <c r="AV341" i="185"/>
  <c r="AW341" i="185" s="1"/>
  <c r="BC341" i="185" s="1"/>
  <c r="AC341" i="185"/>
  <c r="AE341" i="185" s="1"/>
  <c r="AM341" i="185" s="1"/>
  <c r="S341" i="185"/>
  <c r="R341" i="185"/>
  <c r="K341" i="185"/>
  <c r="T341" i="185" s="1"/>
  <c r="AF341" i="185" s="1"/>
  <c r="J341" i="185"/>
  <c r="BB340" i="185"/>
  <c r="AV340" i="185"/>
  <c r="AW340" i="185" s="1"/>
  <c r="AC340" i="185"/>
  <c r="AE340" i="185" s="1"/>
  <c r="AM340" i="185" s="1"/>
  <c r="S340" i="185"/>
  <c r="R340" i="185"/>
  <c r="K340" i="185"/>
  <c r="T340" i="185" s="1"/>
  <c r="AF340" i="185" s="1"/>
  <c r="J340" i="185"/>
  <c r="BB339" i="185"/>
  <c r="AV339" i="185"/>
  <c r="AW339" i="185" s="1"/>
  <c r="BC339" i="185" s="1"/>
  <c r="AC339" i="185"/>
  <c r="AE339" i="185" s="1"/>
  <c r="AM339" i="185" s="1"/>
  <c r="S339" i="185"/>
  <c r="R339" i="185"/>
  <c r="K339" i="185"/>
  <c r="T339" i="185" s="1"/>
  <c r="AF339" i="185" s="1"/>
  <c r="J339" i="185"/>
  <c r="BB338" i="185"/>
  <c r="AV338" i="185"/>
  <c r="AW338" i="185" s="1"/>
  <c r="BC338" i="185" s="1"/>
  <c r="AC338" i="185"/>
  <c r="AE338" i="185" s="1"/>
  <c r="AM338" i="185" s="1"/>
  <c r="S338" i="185"/>
  <c r="R338" i="185"/>
  <c r="K338" i="185"/>
  <c r="J338" i="185"/>
  <c r="BB337" i="185"/>
  <c r="AV337" i="185"/>
  <c r="AW337" i="185" s="1"/>
  <c r="AC337" i="185"/>
  <c r="AE337" i="185" s="1"/>
  <c r="AM337" i="185" s="1"/>
  <c r="S337" i="185"/>
  <c r="R337" i="185"/>
  <c r="K337" i="185"/>
  <c r="J337" i="185"/>
  <c r="BB336" i="185"/>
  <c r="AV336" i="185"/>
  <c r="AW336" i="185" s="1"/>
  <c r="BC336" i="185" s="1"/>
  <c r="AC336" i="185"/>
  <c r="AE336" i="185" s="1"/>
  <c r="AM336" i="185" s="1"/>
  <c r="S336" i="185"/>
  <c r="R336" i="185"/>
  <c r="K336" i="185"/>
  <c r="T336" i="185" s="1"/>
  <c r="AF336" i="185" s="1"/>
  <c r="J336" i="185"/>
  <c r="BB335" i="185"/>
  <c r="AV335" i="185"/>
  <c r="AW335" i="185" s="1"/>
  <c r="BC335" i="185" s="1"/>
  <c r="AC335" i="185"/>
  <c r="AE335" i="185" s="1"/>
  <c r="AM335" i="185" s="1"/>
  <c r="S335" i="185"/>
  <c r="R335" i="185"/>
  <c r="K335" i="185"/>
  <c r="T335" i="185" s="1"/>
  <c r="AF335" i="185" s="1"/>
  <c r="J335" i="185"/>
  <c r="BB334" i="185"/>
  <c r="AV334" i="185"/>
  <c r="AW334" i="185" s="1"/>
  <c r="AC334" i="185"/>
  <c r="AE334" i="185" s="1"/>
  <c r="AM334" i="185" s="1"/>
  <c r="S334" i="185"/>
  <c r="R334" i="185"/>
  <c r="K334" i="185"/>
  <c r="J334" i="185"/>
  <c r="BB333" i="185"/>
  <c r="AV333" i="185"/>
  <c r="AW333" i="185" s="1"/>
  <c r="BC333" i="185" s="1"/>
  <c r="AC333" i="185"/>
  <c r="AE333" i="185" s="1"/>
  <c r="AM333" i="185" s="1"/>
  <c r="S333" i="185"/>
  <c r="R333" i="185"/>
  <c r="K333" i="185"/>
  <c r="T333" i="185" s="1"/>
  <c r="AF333" i="185" s="1"/>
  <c r="J333" i="185"/>
  <c r="BB332" i="185"/>
  <c r="AV332" i="185"/>
  <c r="AW332" i="185" s="1"/>
  <c r="BC332" i="185" s="1"/>
  <c r="AC332" i="185"/>
  <c r="AE332" i="185" s="1"/>
  <c r="AM332" i="185" s="1"/>
  <c r="S332" i="185"/>
  <c r="R332" i="185"/>
  <c r="K332" i="185"/>
  <c r="J332" i="185"/>
  <c r="BB331" i="185"/>
  <c r="AV331" i="185"/>
  <c r="AW331" i="185" s="1"/>
  <c r="AC331" i="185"/>
  <c r="AE331" i="185" s="1"/>
  <c r="AM331" i="185" s="1"/>
  <c r="S331" i="185"/>
  <c r="R331" i="185"/>
  <c r="K331" i="185"/>
  <c r="J331" i="185"/>
  <c r="BB330" i="185"/>
  <c r="AV330" i="185"/>
  <c r="AW330" i="185" s="1"/>
  <c r="AC330" i="185"/>
  <c r="AE330" i="185" s="1"/>
  <c r="AM330" i="185" s="1"/>
  <c r="S330" i="185"/>
  <c r="R330" i="185"/>
  <c r="K330" i="185"/>
  <c r="T330" i="185" s="1"/>
  <c r="AF330" i="185" s="1"/>
  <c r="J330" i="185"/>
  <c r="BB329" i="185"/>
  <c r="AV329" i="185"/>
  <c r="AW329" i="185" s="1"/>
  <c r="BC329" i="185" s="1"/>
  <c r="AC329" i="185"/>
  <c r="AE329" i="185" s="1"/>
  <c r="AM329" i="185" s="1"/>
  <c r="S329" i="185"/>
  <c r="R329" i="185"/>
  <c r="K329" i="185"/>
  <c r="T329" i="185" s="1"/>
  <c r="AF329" i="185" s="1"/>
  <c r="J329" i="185"/>
  <c r="BB328" i="185"/>
  <c r="AV328" i="185"/>
  <c r="AW328" i="185" s="1"/>
  <c r="AC328" i="185"/>
  <c r="AE328" i="185" s="1"/>
  <c r="AM328" i="185" s="1"/>
  <c r="S328" i="185"/>
  <c r="R328" i="185"/>
  <c r="K328" i="185"/>
  <c r="T328" i="185" s="1"/>
  <c r="AF328" i="185" s="1"/>
  <c r="J328" i="185"/>
  <c r="BB327" i="185"/>
  <c r="AV327" i="185"/>
  <c r="AW327" i="185" s="1"/>
  <c r="BC327" i="185" s="1"/>
  <c r="AC327" i="185"/>
  <c r="AE327" i="185" s="1"/>
  <c r="AM327" i="185" s="1"/>
  <c r="S327" i="185"/>
  <c r="R327" i="185"/>
  <c r="K327" i="185"/>
  <c r="T327" i="185" s="1"/>
  <c r="AF327" i="185" s="1"/>
  <c r="J327" i="185"/>
  <c r="BB326" i="185"/>
  <c r="AV326" i="185"/>
  <c r="AW326" i="185" s="1"/>
  <c r="BC326" i="185" s="1"/>
  <c r="AC326" i="185"/>
  <c r="AE326" i="185" s="1"/>
  <c r="AM326" i="185" s="1"/>
  <c r="S326" i="185"/>
  <c r="R326" i="185"/>
  <c r="K326" i="185"/>
  <c r="J326" i="185"/>
  <c r="BB325" i="185"/>
  <c r="AV325" i="185"/>
  <c r="AW325" i="185" s="1"/>
  <c r="AC325" i="185"/>
  <c r="AE325" i="185" s="1"/>
  <c r="AM325" i="185" s="1"/>
  <c r="S325" i="185"/>
  <c r="R325" i="185"/>
  <c r="K325" i="185"/>
  <c r="J325" i="185"/>
  <c r="BB324" i="185"/>
  <c r="AV324" i="185"/>
  <c r="AW324" i="185" s="1"/>
  <c r="BC324" i="185" s="1"/>
  <c r="AC324" i="185"/>
  <c r="AE324" i="185" s="1"/>
  <c r="AM324" i="185" s="1"/>
  <c r="S324" i="185"/>
  <c r="R324" i="185"/>
  <c r="K324" i="185"/>
  <c r="T324" i="185" s="1"/>
  <c r="AF324" i="185" s="1"/>
  <c r="J324" i="185"/>
  <c r="BB323" i="185"/>
  <c r="AV323" i="185"/>
  <c r="AW323" i="185" s="1"/>
  <c r="BC323" i="185" s="1"/>
  <c r="AC323" i="185"/>
  <c r="AE323" i="185" s="1"/>
  <c r="AM323" i="185" s="1"/>
  <c r="S323" i="185"/>
  <c r="R323" i="185"/>
  <c r="K323" i="185"/>
  <c r="T323" i="185" s="1"/>
  <c r="AF323" i="185" s="1"/>
  <c r="J323" i="185"/>
  <c r="BB322" i="185"/>
  <c r="AV322" i="185"/>
  <c r="AW322" i="185" s="1"/>
  <c r="AC322" i="185"/>
  <c r="AE322" i="185" s="1"/>
  <c r="AM322" i="185" s="1"/>
  <c r="S322" i="185"/>
  <c r="R322" i="185"/>
  <c r="K322" i="185"/>
  <c r="J322" i="185"/>
  <c r="BB321" i="185"/>
  <c r="AV321" i="185"/>
  <c r="AW321" i="185" s="1"/>
  <c r="BC321" i="185" s="1"/>
  <c r="AC321" i="185"/>
  <c r="AE321" i="185" s="1"/>
  <c r="AM321" i="185" s="1"/>
  <c r="S321" i="185"/>
  <c r="R321" i="185"/>
  <c r="K321" i="185"/>
  <c r="T321" i="185" s="1"/>
  <c r="AF321" i="185" s="1"/>
  <c r="J321" i="185"/>
  <c r="BB320" i="185"/>
  <c r="AV320" i="185"/>
  <c r="AW320" i="185" s="1"/>
  <c r="BC320" i="185" s="1"/>
  <c r="AC320" i="185"/>
  <c r="AE320" i="185" s="1"/>
  <c r="AM320" i="185" s="1"/>
  <c r="S320" i="185"/>
  <c r="R320" i="185"/>
  <c r="K320" i="185"/>
  <c r="J320" i="185"/>
  <c r="BB319" i="185"/>
  <c r="AV319" i="185"/>
  <c r="AW319" i="185" s="1"/>
  <c r="AC319" i="185"/>
  <c r="AE319" i="185" s="1"/>
  <c r="AM319" i="185" s="1"/>
  <c r="S319" i="185"/>
  <c r="R319" i="185"/>
  <c r="K319" i="185"/>
  <c r="J319" i="185"/>
  <c r="BB318" i="185"/>
  <c r="AV318" i="185"/>
  <c r="AW318" i="185" s="1"/>
  <c r="AC318" i="185"/>
  <c r="AE318" i="185" s="1"/>
  <c r="AM318" i="185" s="1"/>
  <c r="S318" i="185"/>
  <c r="R318" i="185"/>
  <c r="K318" i="185"/>
  <c r="T318" i="185" s="1"/>
  <c r="AF318" i="185" s="1"/>
  <c r="J318" i="185"/>
  <c r="BB317" i="185"/>
  <c r="AV317" i="185"/>
  <c r="AW317" i="185" s="1"/>
  <c r="BC317" i="185" s="1"/>
  <c r="AC317" i="185"/>
  <c r="AE317" i="185" s="1"/>
  <c r="AM317" i="185" s="1"/>
  <c r="S317" i="185"/>
  <c r="R317" i="185"/>
  <c r="K317" i="185"/>
  <c r="T317" i="185" s="1"/>
  <c r="AF317" i="185" s="1"/>
  <c r="J317" i="185"/>
  <c r="BB316" i="185"/>
  <c r="AV316" i="185"/>
  <c r="AW316" i="185" s="1"/>
  <c r="AC316" i="185"/>
  <c r="AE316" i="185" s="1"/>
  <c r="AM316" i="185" s="1"/>
  <c r="S316" i="185"/>
  <c r="R316" i="185"/>
  <c r="K316" i="185"/>
  <c r="T316" i="185" s="1"/>
  <c r="AF316" i="185" s="1"/>
  <c r="J316" i="185"/>
  <c r="BB315" i="185"/>
  <c r="AV315" i="185"/>
  <c r="AW315" i="185" s="1"/>
  <c r="BC315" i="185" s="1"/>
  <c r="AC315" i="185"/>
  <c r="AE315" i="185" s="1"/>
  <c r="AM315" i="185" s="1"/>
  <c r="S315" i="185"/>
  <c r="R315" i="185"/>
  <c r="K315" i="185"/>
  <c r="T315" i="185" s="1"/>
  <c r="AF315" i="185" s="1"/>
  <c r="J315" i="185"/>
  <c r="BB314" i="185"/>
  <c r="AV314" i="185"/>
  <c r="AW314" i="185" s="1"/>
  <c r="BC314" i="185" s="1"/>
  <c r="AC314" i="185"/>
  <c r="AE314" i="185" s="1"/>
  <c r="AM314" i="185" s="1"/>
  <c r="S314" i="185"/>
  <c r="R314" i="185"/>
  <c r="K314" i="185"/>
  <c r="J314" i="185"/>
  <c r="BB313" i="185"/>
  <c r="AV313" i="185"/>
  <c r="AW313" i="185" s="1"/>
  <c r="AC313" i="185"/>
  <c r="AE313" i="185" s="1"/>
  <c r="AM313" i="185" s="1"/>
  <c r="S313" i="185"/>
  <c r="R313" i="185"/>
  <c r="K313" i="185"/>
  <c r="J313" i="185"/>
  <c r="BB312" i="185"/>
  <c r="AV312" i="185"/>
  <c r="AW312" i="185" s="1"/>
  <c r="BC312" i="185" s="1"/>
  <c r="AC312" i="185"/>
  <c r="AE312" i="185" s="1"/>
  <c r="AM312" i="185" s="1"/>
  <c r="S312" i="185"/>
  <c r="R312" i="185"/>
  <c r="K312" i="185"/>
  <c r="T312" i="185" s="1"/>
  <c r="AF312" i="185" s="1"/>
  <c r="J312" i="185"/>
  <c r="BB311" i="185"/>
  <c r="AV311" i="185"/>
  <c r="AW311" i="185" s="1"/>
  <c r="BC311" i="185" s="1"/>
  <c r="AC311" i="185"/>
  <c r="AE311" i="185" s="1"/>
  <c r="AM311" i="185" s="1"/>
  <c r="S311" i="185"/>
  <c r="R311" i="185"/>
  <c r="K311" i="185"/>
  <c r="T311" i="185" s="1"/>
  <c r="AF311" i="185" s="1"/>
  <c r="J311" i="185"/>
  <c r="BB310" i="185"/>
  <c r="AV310" i="185"/>
  <c r="AW310" i="185" s="1"/>
  <c r="AC310" i="185"/>
  <c r="AE310" i="185" s="1"/>
  <c r="AM310" i="185" s="1"/>
  <c r="S310" i="185"/>
  <c r="R310" i="185"/>
  <c r="K310" i="185"/>
  <c r="J310" i="185"/>
  <c r="BB309" i="185"/>
  <c r="AV309" i="185"/>
  <c r="AW309" i="185" s="1"/>
  <c r="BC309" i="185" s="1"/>
  <c r="AC309" i="185"/>
  <c r="AE309" i="185" s="1"/>
  <c r="AM309" i="185" s="1"/>
  <c r="S309" i="185"/>
  <c r="R309" i="185"/>
  <c r="K309" i="185"/>
  <c r="T309" i="185" s="1"/>
  <c r="AF309" i="185" s="1"/>
  <c r="J309" i="185"/>
  <c r="BB308" i="185"/>
  <c r="AV308" i="185"/>
  <c r="AW308" i="185" s="1"/>
  <c r="BC308" i="185" s="1"/>
  <c r="AC308" i="185"/>
  <c r="AE308" i="185" s="1"/>
  <c r="AM308" i="185" s="1"/>
  <c r="S308" i="185"/>
  <c r="R308" i="185"/>
  <c r="K308" i="185"/>
  <c r="J308" i="185"/>
  <c r="BB307" i="185"/>
  <c r="AV307" i="185"/>
  <c r="AW307" i="185" s="1"/>
  <c r="AC307" i="185"/>
  <c r="AE307" i="185" s="1"/>
  <c r="AM307" i="185" s="1"/>
  <c r="S307" i="185"/>
  <c r="R307" i="185"/>
  <c r="K307" i="185"/>
  <c r="J307" i="185"/>
  <c r="BB306" i="185"/>
  <c r="AV306" i="185"/>
  <c r="AW306" i="185" s="1"/>
  <c r="AC306" i="185"/>
  <c r="AE306" i="185" s="1"/>
  <c r="AM306" i="185" s="1"/>
  <c r="S306" i="185"/>
  <c r="R306" i="185"/>
  <c r="K306" i="185"/>
  <c r="T306" i="185" s="1"/>
  <c r="AF306" i="185" s="1"/>
  <c r="J306" i="185"/>
  <c r="BB305" i="185"/>
  <c r="AV305" i="185"/>
  <c r="AW305" i="185" s="1"/>
  <c r="BC305" i="185" s="1"/>
  <c r="AC305" i="185"/>
  <c r="AE305" i="185" s="1"/>
  <c r="AM305" i="185" s="1"/>
  <c r="S305" i="185"/>
  <c r="R305" i="185"/>
  <c r="K305" i="185"/>
  <c r="T305" i="185" s="1"/>
  <c r="AF305" i="185" s="1"/>
  <c r="J305" i="185"/>
  <c r="BB304" i="185"/>
  <c r="AV304" i="185"/>
  <c r="AW304" i="185" s="1"/>
  <c r="AC304" i="185"/>
  <c r="AE304" i="185" s="1"/>
  <c r="AM304" i="185" s="1"/>
  <c r="S304" i="185"/>
  <c r="R304" i="185"/>
  <c r="K304" i="185"/>
  <c r="T304" i="185" s="1"/>
  <c r="AF304" i="185" s="1"/>
  <c r="J304" i="185"/>
  <c r="BB303" i="185"/>
  <c r="AV303" i="185"/>
  <c r="AW303" i="185" s="1"/>
  <c r="BC303" i="185" s="1"/>
  <c r="AC303" i="185"/>
  <c r="AE303" i="185" s="1"/>
  <c r="AM303" i="185" s="1"/>
  <c r="S303" i="185"/>
  <c r="R303" i="185"/>
  <c r="K303" i="185"/>
  <c r="T303" i="185" s="1"/>
  <c r="AF303" i="185" s="1"/>
  <c r="J303" i="185"/>
  <c r="BB302" i="185"/>
  <c r="AV302" i="185"/>
  <c r="AW302" i="185" s="1"/>
  <c r="BC302" i="185" s="1"/>
  <c r="AC302" i="185"/>
  <c r="AE302" i="185" s="1"/>
  <c r="AM302" i="185" s="1"/>
  <c r="S302" i="185"/>
  <c r="R302" i="185"/>
  <c r="K302" i="185"/>
  <c r="J302" i="185"/>
  <c r="BB301" i="185"/>
  <c r="AV301" i="185"/>
  <c r="AW301" i="185" s="1"/>
  <c r="AC301" i="185"/>
  <c r="AE301" i="185" s="1"/>
  <c r="AM301" i="185" s="1"/>
  <c r="S301" i="185"/>
  <c r="R301" i="185"/>
  <c r="K301" i="185"/>
  <c r="J301" i="185"/>
  <c r="BB300" i="185"/>
  <c r="AV300" i="185"/>
  <c r="AW300" i="185" s="1"/>
  <c r="BC300" i="185" s="1"/>
  <c r="AC300" i="185"/>
  <c r="AE300" i="185" s="1"/>
  <c r="AM300" i="185" s="1"/>
  <c r="S300" i="185"/>
  <c r="R300" i="185"/>
  <c r="K300" i="185"/>
  <c r="T300" i="185" s="1"/>
  <c r="AF300" i="185" s="1"/>
  <c r="J300" i="185"/>
  <c r="BB299" i="185"/>
  <c r="AV299" i="185"/>
  <c r="AW299" i="185" s="1"/>
  <c r="BC299" i="185" s="1"/>
  <c r="AC299" i="185"/>
  <c r="AE299" i="185" s="1"/>
  <c r="AM299" i="185" s="1"/>
  <c r="S299" i="185"/>
  <c r="R299" i="185"/>
  <c r="K299" i="185"/>
  <c r="T299" i="185" s="1"/>
  <c r="AF299" i="185" s="1"/>
  <c r="J299" i="185"/>
  <c r="BB298" i="185"/>
  <c r="AV298" i="185"/>
  <c r="AW298" i="185" s="1"/>
  <c r="AC298" i="185"/>
  <c r="AE298" i="185" s="1"/>
  <c r="AM298" i="185" s="1"/>
  <c r="S298" i="185"/>
  <c r="R298" i="185"/>
  <c r="K298" i="185"/>
  <c r="J298" i="185"/>
  <c r="BB297" i="185"/>
  <c r="AV297" i="185"/>
  <c r="AW297" i="185" s="1"/>
  <c r="BC297" i="185" s="1"/>
  <c r="AC297" i="185"/>
  <c r="AE297" i="185" s="1"/>
  <c r="AM297" i="185" s="1"/>
  <c r="S297" i="185"/>
  <c r="R297" i="185"/>
  <c r="K297" i="185"/>
  <c r="T297" i="185" s="1"/>
  <c r="AF297" i="185" s="1"/>
  <c r="J297" i="185"/>
  <c r="BB296" i="185"/>
  <c r="AV296" i="185"/>
  <c r="AW296" i="185" s="1"/>
  <c r="BC296" i="185" s="1"/>
  <c r="AC296" i="185"/>
  <c r="AE296" i="185" s="1"/>
  <c r="AM296" i="185" s="1"/>
  <c r="S296" i="185"/>
  <c r="R296" i="185"/>
  <c r="K296" i="185"/>
  <c r="J296" i="185"/>
  <c r="BB295" i="185"/>
  <c r="AV295" i="185"/>
  <c r="AW295" i="185" s="1"/>
  <c r="AC295" i="185"/>
  <c r="AE295" i="185" s="1"/>
  <c r="AM295" i="185" s="1"/>
  <c r="S295" i="185"/>
  <c r="R295" i="185"/>
  <c r="K295" i="185"/>
  <c r="J295" i="185"/>
  <c r="BB294" i="185"/>
  <c r="AV294" i="185"/>
  <c r="AW294" i="185" s="1"/>
  <c r="AC294" i="185"/>
  <c r="AE294" i="185" s="1"/>
  <c r="AM294" i="185" s="1"/>
  <c r="S294" i="185"/>
  <c r="R294" i="185"/>
  <c r="K294" i="185"/>
  <c r="T294" i="185" s="1"/>
  <c r="AF294" i="185" s="1"/>
  <c r="J294" i="185"/>
  <c r="BB293" i="185"/>
  <c r="AV293" i="185"/>
  <c r="AW293" i="185" s="1"/>
  <c r="BC293" i="185" s="1"/>
  <c r="AC293" i="185"/>
  <c r="AE293" i="185" s="1"/>
  <c r="AM293" i="185" s="1"/>
  <c r="S293" i="185"/>
  <c r="R293" i="185"/>
  <c r="K293" i="185"/>
  <c r="T293" i="185" s="1"/>
  <c r="AF293" i="185" s="1"/>
  <c r="J293" i="185"/>
  <c r="BB292" i="185"/>
  <c r="AV292" i="185"/>
  <c r="AW292" i="185" s="1"/>
  <c r="AC292" i="185"/>
  <c r="AE292" i="185" s="1"/>
  <c r="AM292" i="185" s="1"/>
  <c r="S292" i="185"/>
  <c r="R292" i="185"/>
  <c r="K292" i="185"/>
  <c r="T292" i="185" s="1"/>
  <c r="AF292" i="185" s="1"/>
  <c r="J292" i="185"/>
  <c r="BB291" i="185"/>
  <c r="AV291" i="185"/>
  <c r="AW291" i="185" s="1"/>
  <c r="BC291" i="185" s="1"/>
  <c r="AC291" i="185"/>
  <c r="AE291" i="185" s="1"/>
  <c r="AM291" i="185" s="1"/>
  <c r="S291" i="185"/>
  <c r="R291" i="185"/>
  <c r="K291" i="185"/>
  <c r="T291" i="185" s="1"/>
  <c r="AF291" i="185" s="1"/>
  <c r="J291" i="185"/>
  <c r="BB290" i="185"/>
  <c r="AV290" i="185"/>
  <c r="AW290" i="185" s="1"/>
  <c r="BC290" i="185" s="1"/>
  <c r="AC290" i="185"/>
  <c r="AE290" i="185" s="1"/>
  <c r="AM290" i="185" s="1"/>
  <c r="S290" i="185"/>
  <c r="R290" i="185"/>
  <c r="K290" i="185"/>
  <c r="J290" i="185"/>
  <c r="BB289" i="185"/>
  <c r="AV289" i="185"/>
  <c r="AW289" i="185" s="1"/>
  <c r="AC289" i="185"/>
  <c r="AE289" i="185" s="1"/>
  <c r="AM289" i="185" s="1"/>
  <c r="S289" i="185"/>
  <c r="R289" i="185"/>
  <c r="K289" i="185"/>
  <c r="J289" i="185"/>
  <c r="BB288" i="185"/>
  <c r="AV288" i="185"/>
  <c r="AW288" i="185" s="1"/>
  <c r="BC288" i="185" s="1"/>
  <c r="AC288" i="185"/>
  <c r="AE288" i="185" s="1"/>
  <c r="AM288" i="185" s="1"/>
  <c r="S288" i="185"/>
  <c r="R288" i="185"/>
  <c r="K288" i="185"/>
  <c r="T288" i="185" s="1"/>
  <c r="AF288" i="185" s="1"/>
  <c r="J288" i="185"/>
  <c r="BB287" i="185"/>
  <c r="AV287" i="185"/>
  <c r="AW287" i="185" s="1"/>
  <c r="BC287" i="185" s="1"/>
  <c r="AC287" i="185"/>
  <c r="AE287" i="185" s="1"/>
  <c r="AM287" i="185" s="1"/>
  <c r="S287" i="185"/>
  <c r="R287" i="185"/>
  <c r="K287" i="185"/>
  <c r="T287" i="185" s="1"/>
  <c r="AF287" i="185" s="1"/>
  <c r="J287" i="185"/>
  <c r="BB286" i="185"/>
  <c r="AV286" i="185"/>
  <c r="AW286" i="185" s="1"/>
  <c r="AC286" i="185"/>
  <c r="AE286" i="185" s="1"/>
  <c r="AM286" i="185" s="1"/>
  <c r="S286" i="185"/>
  <c r="R286" i="185"/>
  <c r="K286" i="185"/>
  <c r="J286" i="185"/>
  <c r="BB285" i="185"/>
  <c r="AV285" i="185"/>
  <c r="AW285" i="185" s="1"/>
  <c r="BC285" i="185" s="1"/>
  <c r="AC285" i="185"/>
  <c r="AE285" i="185" s="1"/>
  <c r="AM285" i="185" s="1"/>
  <c r="S285" i="185"/>
  <c r="R285" i="185"/>
  <c r="K285" i="185"/>
  <c r="T285" i="185" s="1"/>
  <c r="AF285" i="185" s="1"/>
  <c r="J285" i="185"/>
  <c r="BB284" i="185"/>
  <c r="AV284" i="185"/>
  <c r="AW284" i="185" s="1"/>
  <c r="BC284" i="185" s="1"/>
  <c r="AC284" i="185"/>
  <c r="AE284" i="185" s="1"/>
  <c r="AM284" i="185" s="1"/>
  <c r="S284" i="185"/>
  <c r="R284" i="185"/>
  <c r="K284" i="185"/>
  <c r="J284" i="185"/>
  <c r="BB283" i="185"/>
  <c r="AV283" i="185"/>
  <c r="AW283" i="185" s="1"/>
  <c r="AC283" i="185"/>
  <c r="AE283" i="185" s="1"/>
  <c r="AM283" i="185" s="1"/>
  <c r="S283" i="185"/>
  <c r="R283" i="185"/>
  <c r="K283" i="185"/>
  <c r="J283" i="185"/>
  <c r="BB282" i="185"/>
  <c r="AV282" i="185"/>
  <c r="AW282" i="185" s="1"/>
  <c r="AC282" i="185"/>
  <c r="AE282" i="185" s="1"/>
  <c r="AM282" i="185" s="1"/>
  <c r="S282" i="185"/>
  <c r="R282" i="185"/>
  <c r="K282" i="185"/>
  <c r="T282" i="185" s="1"/>
  <c r="AF282" i="185" s="1"/>
  <c r="J282" i="185"/>
  <c r="BB281" i="185"/>
  <c r="AV281" i="185"/>
  <c r="AW281" i="185" s="1"/>
  <c r="BC281" i="185" s="1"/>
  <c r="AC281" i="185"/>
  <c r="AE281" i="185" s="1"/>
  <c r="AM281" i="185" s="1"/>
  <c r="S281" i="185"/>
  <c r="R281" i="185"/>
  <c r="K281" i="185"/>
  <c r="T281" i="185" s="1"/>
  <c r="AF281" i="185" s="1"/>
  <c r="J281" i="185"/>
  <c r="BB280" i="185"/>
  <c r="AV280" i="185"/>
  <c r="AW280" i="185" s="1"/>
  <c r="AC280" i="185"/>
  <c r="AE280" i="185" s="1"/>
  <c r="AM280" i="185" s="1"/>
  <c r="S280" i="185"/>
  <c r="R280" i="185"/>
  <c r="K280" i="185"/>
  <c r="T280" i="185" s="1"/>
  <c r="AF280" i="185" s="1"/>
  <c r="J280" i="185"/>
  <c r="BB279" i="185"/>
  <c r="AV279" i="185"/>
  <c r="AW279" i="185" s="1"/>
  <c r="BC279" i="185" s="1"/>
  <c r="AC279" i="185"/>
  <c r="AE279" i="185" s="1"/>
  <c r="AM279" i="185" s="1"/>
  <c r="S279" i="185"/>
  <c r="R279" i="185"/>
  <c r="K279" i="185"/>
  <c r="T279" i="185" s="1"/>
  <c r="AF279" i="185" s="1"/>
  <c r="J279" i="185"/>
  <c r="BB278" i="185"/>
  <c r="AV278" i="185"/>
  <c r="AW278" i="185" s="1"/>
  <c r="BC278" i="185" s="1"/>
  <c r="AC278" i="185"/>
  <c r="AE278" i="185" s="1"/>
  <c r="AM278" i="185" s="1"/>
  <c r="S278" i="185"/>
  <c r="R278" i="185"/>
  <c r="K278" i="185"/>
  <c r="J278" i="185"/>
  <c r="BB277" i="185"/>
  <c r="AV277" i="185"/>
  <c r="AW277" i="185" s="1"/>
  <c r="AC277" i="185"/>
  <c r="AE277" i="185" s="1"/>
  <c r="AM277" i="185" s="1"/>
  <c r="S277" i="185"/>
  <c r="R277" i="185"/>
  <c r="K277" i="185"/>
  <c r="J277" i="185"/>
  <c r="BB276" i="185"/>
  <c r="AV276" i="185"/>
  <c r="AW276" i="185" s="1"/>
  <c r="BC276" i="185" s="1"/>
  <c r="AC276" i="185"/>
  <c r="AE276" i="185" s="1"/>
  <c r="AM276" i="185" s="1"/>
  <c r="S276" i="185"/>
  <c r="R276" i="185"/>
  <c r="K276" i="185"/>
  <c r="T276" i="185" s="1"/>
  <c r="AF276" i="185" s="1"/>
  <c r="J276" i="185"/>
  <c r="BB275" i="185"/>
  <c r="AV275" i="185"/>
  <c r="AW275" i="185" s="1"/>
  <c r="BC275" i="185" s="1"/>
  <c r="AC275" i="185"/>
  <c r="AE275" i="185" s="1"/>
  <c r="AM275" i="185" s="1"/>
  <c r="S275" i="185"/>
  <c r="R275" i="185"/>
  <c r="K275" i="185"/>
  <c r="T275" i="185" s="1"/>
  <c r="AF275" i="185" s="1"/>
  <c r="J275" i="185"/>
  <c r="BB274" i="185"/>
  <c r="AV274" i="185"/>
  <c r="AW274" i="185" s="1"/>
  <c r="AC274" i="185"/>
  <c r="AE274" i="185" s="1"/>
  <c r="AM274" i="185" s="1"/>
  <c r="S274" i="185"/>
  <c r="R274" i="185"/>
  <c r="K274" i="185"/>
  <c r="J274" i="185"/>
  <c r="BB273" i="185"/>
  <c r="AV273" i="185"/>
  <c r="AW273" i="185" s="1"/>
  <c r="BC273" i="185" s="1"/>
  <c r="AC273" i="185"/>
  <c r="AE273" i="185" s="1"/>
  <c r="AM273" i="185" s="1"/>
  <c r="S273" i="185"/>
  <c r="R273" i="185"/>
  <c r="K273" i="185"/>
  <c r="T273" i="185" s="1"/>
  <c r="AF273" i="185" s="1"/>
  <c r="J273" i="185"/>
  <c r="BB272" i="185"/>
  <c r="AV272" i="185"/>
  <c r="AW272" i="185" s="1"/>
  <c r="BC272" i="185" s="1"/>
  <c r="AC272" i="185"/>
  <c r="AE272" i="185" s="1"/>
  <c r="AM272" i="185" s="1"/>
  <c r="S272" i="185"/>
  <c r="R272" i="185"/>
  <c r="K272" i="185"/>
  <c r="J272" i="185"/>
  <c r="BB271" i="185"/>
  <c r="AV271" i="185"/>
  <c r="AW271" i="185" s="1"/>
  <c r="AC271" i="185"/>
  <c r="AE271" i="185" s="1"/>
  <c r="AM271" i="185" s="1"/>
  <c r="S271" i="185"/>
  <c r="R271" i="185"/>
  <c r="K271" i="185"/>
  <c r="J271" i="185"/>
  <c r="BB270" i="185"/>
  <c r="AV270" i="185"/>
  <c r="AW270" i="185" s="1"/>
  <c r="AC270" i="185"/>
  <c r="AE270" i="185" s="1"/>
  <c r="AM270" i="185" s="1"/>
  <c r="S270" i="185"/>
  <c r="R270" i="185"/>
  <c r="K270" i="185"/>
  <c r="T270" i="185" s="1"/>
  <c r="AF270" i="185" s="1"/>
  <c r="J270" i="185"/>
  <c r="BB269" i="185"/>
  <c r="AV269" i="185"/>
  <c r="AW269" i="185" s="1"/>
  <c r="BC269" i="185" s="1"/>
  <c r="AC269" i="185"/>
  <c r="AE269" i="185" s="1"/>
  <c r="AM269" i="185" s="1"/>
  <c r="S269" i="185"/>
  <c r="R269" i="185"/>
  <c r="K269" i="185"/>
  <c r="T269" i="185" s="1"/>
  <c r="AF269" i="185" s="1"/>
  <c r="J269" i="185"/>
  <c r="BB268" i="185"/>
  <c r="AV268" i="185"/>
  <c r="AW268" i="185" s="1"/>
  <c r="AC268" i="185"/>
  <c r="AE268" i="185" s="1"/>
  <c r="AM268" i="185" s="1"/>
  <c r="S268" i="185"/>
  <c r="R268" i="185"/>
  <c r="K268" i="185"/>
  <c r="T268" i="185" s="1"/>
  <c r="AF268" i="185" s="1"/>
  <c r="J268" i="185"/>
  <c r="BB267" i="185"/>
  <c r="AV267" i="185"/>
  <c r="AW267" i="185" s="1"/>
  <c r="BC267" i="185" s="1"/>
  <c r="AC267" i="185"/>
  <c r="AE267" i="185" s="1"/>
  <c r="AM267" i="185" s="1"/>
  <c r="S267" i="185"/>
  <c r="R267" i="185"/>
  <c r="K267" i="185"/>
  <c r="T267" i="185" s="1"/>
  <c r="AF267" i="185" s="1"/>
  <c r="J267" i="185"/>
  <c r="BB266" i="185"/>
  <c r="AV266" i="185"/>
  <c r="AW266" i="185" s="1"/>
  <c r="BC266" i="185" s="1"/>
  <c r="AC266" i="185"/>
  <c r="AE266" i="185" s="1"/>
  <c r="AM266" i="185" s="1"/>
  <c r="S266" i="185"/>
  <c r="R266" i="185"/>
  <c r="K266" i="185"/>
  <c r="J266" i="185"/>
  <c r="BB265" i="185"/>
  <c r="AV265" i="185"/>
  <c r="AW265" i="185" s="1"/>
  <c r="AC265" i="185"/>
  <c r="AE265" i="185" s="1"/>
  <c r="AM265" i="185" s="1"/>
  <c r="S265" i="185"/>
  <c r="R265" i="185"/>
  <c r="K265" i="185"/>
  <c r="J265" i="185"/>
  <c r="BB264" i="185"/>
  <c r="AV264" i="185"/>
  <c r="AW264" i="185" s="1"/>
  <c r="BC264" i="185" s="1"/>
  <c r="AC264" i="185"/>
  <c r="AE264" i="185" s="1"/>
  <c r="AM264" i="185" s="1"/>
  <c r="S264" i="185"/>
  <c r="T264" i="185" s="1"/>
  <c r="AF264" i="185" s="1"/>
  <c r="R264" i="185"/>
  <c r="J264" i="185"/>
  <c r="BB263" i="185"/>
  <c r="AV263" i="185"/>
  <c r="AW263" i="185" s="1"/>
  <c r="AC263" i="185"/>
  <c r="AE263" i="185" s="1"/>
  <c r="AM263" i="185" s="1"/>
  <c r="S263" i="185"/>
  <c r="R263" i="185"/>
  <c r="K263" i="185"/>
  <c r="T263" i="185" s="1"/>
  <c r="AF263" i="185" s="1"/>
  <c r="J263" i="185"/>
  <c r="BB262" i="185"/>
  <c r="AV262" i="185"/>
  <c r="AW262" i="185" s="1"/>
  <c r="BC262" i="185" s="1"/>
  <c r="AC262" i="185"/>
  <c r="AE262" i="185" s="1"/>
  <c r="AM262" i="185" s="1"/>
  <c r="S262" i="185"/>
  <c r="R262" i="185"/>
  <c r="K262" i="185"/>
  <c r="T262" i="185" s="1"/>
  <c r="AF262" i="185" s="1"/>
  <c r="J262" i="185"/>
  <c r="BB261" i="185"/>
  <c r="AV261" i="185"/>
  <c r="AW261" i="185" s="1"/>
  <c r="AC261" i="185"/>
  <c r="AE261" i="185" s="1"/>
  <c r="AM261" i="185" s="1"/>
  <c r="S261" i="185"/>
  <c r="R261" i="185"/>
  <c r="K261" i="185"/>
  <c r="T261" i="185" s="1"/>
  <c r="AF261" i="185" s="1"/>
  <c r="J261" i="185"/>
  <c r="BB260" i="185"/>
  <c r="AV260" i="185"/>
  <c r="AW260" i="185" s="1"/>
  <c r="BC260" i="185" s="1"/>
  <c r="AC260" i="185"/>
  <c r="AE260" i="185" s="1"/>
  <c r="AM260" i="185" s="1"/>
  <c r="S260" i="185"/>
  <c r="R260" i="185"/>
  <c r="K260" i="185"/>
  <c r="T260" i="185" s="1"/>
  <c r="AF260" i="185" s="1"/>
  <c r="J260" i="185"/>
  <c r="BB259" i="185"/>
  <c r="AV259" i="185"/>
  <c r="AW259" i="185" s="1"/>
  <c r="BC259" i="185" s="1"/>
  <c r="AC259" i="185"/>
  <c r="AE259" i="185" s="1"/>
  <c r="AM259" i="185" s="1"/>
  <c r="S259" i="185"/>
  <c r="R259" i="185"/>
  <c r="K259" i="185"/>
  <c r="J259" i="185"/>
  <c r="BB258" i="185"/>
  <c r="AV258" i="185"/>
  <c r="AW258" i="185" s="1"/>
  <c r="AC258" i="185"/>
  <c r="AE258" i="185" s="1"/>
  <c r="AM258" i="185" s="1"/>
  <c r="S258" i="185"/>
  <c r="R258" i="185"/>
  <c r="K258" i="185"/>
  <c r="J258" i="185"/>
  <c r="BB257" i="185"/>
  <c r="AV257" i="185"/>
  <c r="AW257" i="185" s="1"/>
  <c r="BC257" i="185" s="1"/>
  <c r="AC257" i="185"/>
  <c r="AE257" i="185" s="1"/>
  <c r="AM257" i="185" s="1"/>
  <c r="S257" i="185"/>
  <c r="R257" i="185"/>
  <c r="K257" i="185"/>
  <c r="T257" i="185" s="1"/>
  <c r="AF257" i="185" s="1"/>
  <c r="J257" i="185"/>
  <c r="BB256" i="185"/>
  <c r="AV256" i="185"/>
  <c r="AW256" i="185" s="1"/>
  <c r="BC256" i="185" s="1"/>
  <c r="AC256" i="185"/>
  <c r="AE256" i="185" s="1"/>
  <c r="AM256" i="185" s="1"/>
  <c r="S256" i="185"/>
  <c r="R256" i="185"/>
  <c r="K256" i="185"/>
  <c r="T256" i="185" s="1"/>
  <c r="AF256" i="185" s="1"/>
  <c r="J256" i="185"/>
  <c r="BB255" i="185"/>
  <c r="AV255" i="185"/>
  <c r="AW255" i="185" s="1"/>
  <c r="AC255" i="185"/>
  <c r="AE255" i="185" s="1"/>
  <c r="AM255" i="185" s="1"/>
  <c r="S255" i="185"/>
  <c r="R255" i="185"/>
  <c r="K255" i="185"/>
  <c r="J255" i="185"/>
  <c r="BB254" i="185"/>
  <c r="AV254" i="185"/>
  <c r="AW254" i="185" s="1"/>
  <c r="BC254" i="185" s="1"/>
  <c r="AC254" i="185"/>
  <c r="AE254" i="185" s="1"/>
  <c r="AM254" i="185" s="1"/>
  <c r="S254" i="185"/>
  <c r="R254" i="185"/>
  <c r="K254" i="185"/>
  <c r="T254" i="185" s="1"/>
  <c r="AF254" i="185" s="1"/>
  <c r="J254" i="185"/>
  <c r="BB253" i="185"/>
  <c r="AV253" i="185"/>
  <c r="AW253" i="185" s="1"/>
  <c r="BC253" i="185" s="1"/>
  <c r="AC253" i="185"/>
  <c r="AE253" i="185" s="1"/>
  <c r="AM253" i="185" s="1"/>
  <c r="S253" i="185"/>
  <c r="R253" i="185"/>
  <c r="K253" i="185"/>
  <c r="T253" i="185" s="1"/>
  <c r="AF253" i="185" s="1"/>
  <c r="J253" i="185"/>
  <c r="BB252" i="185"/>
  <c r="AV252" i="185"/>
  <c r="AW252" i="185" s="1"/>
  <c r="AC252" i="185"/>
  <c r="AE252" i="185" s="1"/>
  <c r="AM252" i="185" s="1"/>
  <c r="S252" i="185"/>
  <c r="R252" i="185"/>
  <c r="K252" i="185"/>
  <c r="J252" i="185"/>
  <c r="BB251" i="185"/>
  <c r="AV251" i="185"/>
  <c r="AW251" i="185" s="1"/>
  <c r="AC251" i="185"/>
  <c r="AE251" i="185" s="1"/>
  <c r="AM251" i="185" s="1"/>
  <c r="S251" i="185"/>
  <c r="R251" i="185"/>
  <c r="K251" i="185"/>
  <c r="T251" i="185" s="1"/>
  <c r="AF251" i="185" s="1"/>
  <c r="J251" i="185"/>
  <c r="BB250" i="185"/>
  <c r="AV250" i="185"/>
  <c r="AW250" i="185" s="1"/>
  <c r="BC250" i="185" s="1"/>
  <c r="AC250" i="185"/>
  <c r="AE250" i="185" s="1"/>
  <c r="AM250" i="185" s="1"/>
  <c r="S250" i="185"/>
  <c r="R250" i="185"/>
  <c r="K250" i="185"/>
  <c r="T250" i="185" s="1"/>
  <c r="AF250" i="185" s="1"/>
  <c r="J250" i="185"/>
  <c r="BB249" i="185"/>
  <c r="AV249" i="185"/>
  <c r="AW249" i="185" s="1"/>
  <c r="AC249" i="185"/>
  <c r="AE249" i="185" s="1"/>
  <c r="AM249" i="185" s="1"/>
  <c r="S249" i="185"/>
  <c r="R249" i="185"/>
  <c r="K249" i="185"/>
  <c r="T249" i="185" s="1"/>
  <c r="AF249" i="185" s="1"/>
  <c r="J249" i="185"/>
  <c r="BB248" i="185"/>
  <c r="AV248" i="185"/>
  <c r="AW248" i="185" s="1"/>
  <c r="BC248" i="185" s="1"/>
  <c r="AC248" i="185"/>
  <c r="AE248" i="185" s="1"/>
  <c r="AM248" i="185" s="1"/>
  <c r="S248" i="185"/>
  <c r="R248" i="185"/>
  <c r="K248" i="185"/>
  <c r="T248" i="185" s="1"/>
  <c r="AF248" i="185" s="1"/>
  <c r="J248" i="185"/>
  <c r="BB247" i="185"/>
  <c r="AV247" i="185"/>
  <c r="AW247" i="185" s="1"/>
  <c r="BC247" i="185" s="1"/>
  <c r="AC247" i="185"/>
  <c r="AE247" i="185" s="1"/>
  <c r="AM247" i="185" s="1"/>
  <c r="S247" i="185"/>
  <c r="R247" i="185"/>
  <c r="K247" i="185"/>
  <c r="J247" i="185"/>
  <c r="BB246" i="185"/>
  <c r="AV246" i="185"/>
  <c r="AW246" i="185" s="1"/>
  <c r="AC246" i="185"/>
  <c r="AE246" i="185" s="1"/>
  <c r="AM246" i="185" s="1"/>
  <c r="S246" i="185"/>
  <c r="R246" i="185"/>
  <c r="K246" i="185"/>
  <c r="J246" i="185"/>
  <c r="BB245" i="185"/>
  <c r="AV245" i="185"/>
  <c r="AW245" i="185" s="1"/>
  <c r="BC245" i="185" s="1"/>
  <c r="AC245" i="185"/>
  <c r="AE245" i="185" s="1"/>
  <c r="AM245" i="185" s="1"/>
  <c r="S245" i="185"/>
  <c r="R245" i="185"/>
  <c r="K245" i="185"/>
  <c r="T245" i="185" s="1"/>
  <c r="AF245" i="185" s="1"/>
  <c r="J245" i="185"/>
  <c r="BB244" i="185"/>
  <c r="AV244" i="185"/>
  <c r="AW244" i="185" s="1"/>
  <c r="BC244" i="185" s="1"/>
  <c r="AC244" i="185"/>
  <c r="AE244" i="185" s="1"/>
  <c r="AM244" i="185" s="1"/>
  <c r="S244" i="185"/>
  <c r="R244" i="185"/>
  <c r="K244" i="185"/>
  <c r="T244" i="185" s="1"/>
  <c r="AF244" i="185" s="1"/>
  <c r="J244" i="185"/>
  <c r="BB243" i="185"/>
  <c r="AV243" i="185"/>
  <c r="AW243" i="185" s="1"/>
  <c r="AC243" i="185"/>
  <c r="AE243" i="185" s="1"/>
  <c r="AM243" i="185" s="1"/>
  <c r="S243" i="185"/>
  <c r="R243" i="185"/>
  <c r="K243" i="185"/>
  <c r="J243" i="185"/>
  <c r="BB242" i="185"/>
  <c r="AV242" i="185"/>
  <c r="AW242" i="185" s="1"/>
  <c r="BC242" i="185" s="1"/>
  <c r="AC242" i="185"/>
  <c r="AE242" i="185" s="1"/>
  <c r="AM242" i="185" s="1"/>
  <c r="S242" i="185"/>
  <c r="R242" i="185"/>
  <c r="K242" i="185"/>
  <c r="T242" i="185" s="1"/>
  <c r="AF242" i="185" s="1"/>
  <c r="J242" i="185"/>
  <c r="BB241" i="185"/>
  <c r="AV241" i="185"/>
  <c r="AW241" i="185" s="1"/>
  <c r="BC241" i="185" s="1"/>
  <c r="AC241" i="185"/>
  <c r="AE241" i="185" s="1"/>
  <c r="AM241" i="185" s="1"/>
  <c r="S241" i="185"/>
  <c r="R241" i="185"/>
  <c r="K241" i="185"/>
  <c r="T241" i="185" s="1"/>
  <c r="AF241" i="185" s="1"/>
  <c r="J241" i="185"/>
  <c r="BB240" i="185"/>
  <c r="AV240" i="185"/>
  <c r="AW240" i="185" s="1"/>
  <c r="AC240" i="185"/>
  <c r="AE240" i="185" s="1"/>
  <c r="AM240" i="185" s="1"/>
  <c r="S240" i="185"/>
  <c r="R240" i="185"/>
  <c r="K240" i="185"/>
  <c r="J240" i="185"/>
  <c r="BB239" i="185"/>
  <c r="AV239" i="185"/>
  <c r="AW239" i="185" s="1"/>
  <c r="AC239" i="185"/>
  <c r="AE239" i="185" s="1"/>
  <c r="AM239" i="185" s="1"/>
  <c r="S239" i="185"/>
  <c r="R239" i="185"/>
  <c r="K239" i="185"/>
  <c r="T239" i="185" s="1"/>
  <c r="AF239" i="185" s="1"/>
  <c r="J239" i="185"/>
  <c r="BB238" i="185"/>
  <c r="AV238" i="185"/>
  <c r="AW238" i="185" s="1"/>
  <c r="BC238" i="185" s="1"/>
  <c r="AC238" i="185"/>
  <c r="AE238" i="185" s="1"/>
  <c r="AM238" i="185" s="1"/>
  <c r="S238" i="185"/>
  <c r="R238" i="185"/>
  <c r="K238" i="185"/>
  <c r="T238" i="185" s="1"/>
  <c r="AF238" i="185" s="1"/>
  <c r="J238" i="185"/>
  <c r="BB237" i="185"/>
  <c r="AV237" i="185"/>
  <c r="AW237" i="185" s="1"/>
  <c r="AC237" i="185"/>
  <c r="AE237" i="185" s="1"/>
  <c r="AM237" i="185" s="1"/>
  <c r="S237" i="185"/>
  <c r="R237" i="185"/>
  <c r="K237" i="185"/>
  <c r="T237" i="185" s="1"/>
  <c r="AF237" i="185" s="1"/>
  <c r="J237" i="185"/>
  <c r="BB236" i="185"/>
  <c r="AV236" i="185"/>
  <c r="AW236" i="185" s="1"/>
  <c r="BC236" i="185" s="1"/>
  <c r="AC236" i="185"/>
  <c r="AE236" i="185" s="1"/>
  <c r="AM236" i="185" s="1"/>
  <c r="S236" i="185"/>
  <c r="R236" i="185"/>
  <c r="K236" i="185"/>
  <c r="T236" i="185" s="1"/>
  <c r="AF236" i="185" s="1"/>
  <c r="J236" i="185"/>
  <c r="BB235" i="185"/>
  <c r="AV235" i="185"/>
  <c r="AW235" i="185" s="1"/>
  <c r="BC235" i="185" s="1"/>
  <c r="AC235" i="185"/>
  <c r="AE235" i="185" s="1"/>
  <c r="AM235" i="185" s="1"/>
  <c r="S235" i="185"/>
  <c r="R235" i="185"/>
  <c r="K235" i="185"/>
  <c r="J235" i="185"/>
  <c r="BB234" i="185"/>
  <c r="AV234" i="185"/>
  <c r="AW234" i="185" s="1"/>
  <c r="AC234" i="185"/>
  <c r="AE234" i="185" s="1"/>
  <c r="AM234" i="185" s="1"/>
  <c r="S234" i="185"/>
  <c r="R234" i="185"/>
  <c r="K234" i="185"/>
  <c r="J234" i="185"/>
  <c r="BB233" i="185"/>
  <c r="AV233" i="185"/>
  <c r="AW233" i="185" s="1"/>
  <c r="BC233" i="185" s="1"/>
  <c r="AC233" i="185"/>
  <c r="AE233" i="185" s="1"/>
  <c r="AM233" i="185" s="1"/>
  <c r="S233" i="185"/>
  <c r="R233" i="185"/>
  <c r="K233" i="185"/>
  <c r="T233" i="185" s="1"/>
  <c r="AF233" i="185" s="1"/>
  <c r="J233" i="185"/>
  <c r="BB232" i="185"/>
  <c r="AV232" i="185"/>
  <c r="AW232" i="185" s="1"/>
  <c r="BC232" i="185" s="1"/>
  <c r="AC232" i="185"/>
  <c r="AE232" i="185" s="1"/>
  <c r="AM232" i="185" s="1"/>
  <c r="S232" i="185"/>
  <c r="R232" i="185"/>
  <c r="K232" i="185"/>
  <c r="T232" i="185" s="1"/>
  <c r="AF232" i="185" s="1"/>
  <c r="J232" i="185"/>
  <c r="BB231" i="185"/>
  <c r="AV231" i="185"/>
  <c r="AW231" i="185" s="1"/>
  <c r="AC231" i="185"/>
  <c r="AE231" i="185" s="1"/>
  <c r="AM231" i="185" s="1"/>
  <c r="S231" i="185"/>
  <c r="R231" i="185"/>
  <c r="K231" i="185"/>
  <c r="J231" i="185"/>
  <c r="BB230" i="185"/>
  <c r="AV230" i="185"/>
  <c r="AW230" i="185" s="1"/>
  <c r="BC230" i="185" s="1"/>
  <c r="AC230" i="185"/>
  <c r="AE230" i="185" s="1"/>
  <c r="AM230" i="185" s="1"/>
  <c r="S230" i="185"/>
  <c r="R230" i="185"/>
  <c r="K230" i="185"/>
  <c r="T230" i="185" s="1"/>
  <c r="AF230" i="185" s="1"/>
  <c r="J230" i="185"/>
  <c r="BB229" i="185"/>
  <c r="AV229" i="185"/>
  <c r="AW229" i="185" s="1"/>
  <c r="BC229" i="185" s="1"/>
  <c r="AC229" i="185"/>
  <c r="AE229" i="185" s="1"/>
  <c r="AM229" i="185" s="1"/>
  <c r="S229" i="185"/>
  <c r="R229" i="185"/>
  <c r="K229" i="185"/>
  <c r="J229" i="185"/>
  <c r="BB228" i="185"/>
  <c r="AV228" i="185"/>
  <c r="AW228" i="185" s="1"/>
  <c r="AC228" i="185"/>
  <c r="AE228" i="185" s="1"/>
  <c r="AM228" i="185" s="1"/>
  <c r="S228" i="185"/>
  <c r="R228" i="185"/>
  <c r="K228" i="185"/>
  <c r="J228" i="185"/>
  <c r="BB227" i="185"/>
  <c r="AV227" i="185"/>
  <c r="AW227" i="185" s="1"/>
  <c r="AC227" i="185"/>
  <c r="AE227" i="185" s="1"/>
  <c r="AM227" i="185" s="1"/>
  <c r="S227" i="185"/>
  <c r="R227" i="185"/>
  <c r="K227" i="185"/>
  <c r="T227" i="185" s="1"/>
  <c r="AF227" i="185" s="1"/>
  <c r="J227" i="185"/>
  <c r="BB226" i="185"/>
  <c r="AV226" i="185"/>
  <c r="AW226" i="185" s="1"/>
  <c r="BC226" i="185" s="1"/>
  <c r="AC226" i="185"/>
  <c r="AE226" i="185" s="1"/>
  <c r="AM226" i="185" s="1"/>
  <c r="S226" i="185"/>
  <c r="R226" i="185"/>
  <c r="K226" i="185"/>
  <c r="T226" i="185" s="1"/>
  <c r="AF226" i="185" s="1"/>
  <c r="J226" i="185"/>
  <c r="BB225" i="185"/>
  <c r="AV225" i="185"/>
  <c r="AW225" i="185" s="1"/>
  <c r="AC225" i="185"/>
  <c r="AE225" i="185" s="1"/>
  <c r="AM225" i="185" s="1"/>
  <c r="S225" i="185"/>
  <c r="R225" i="185"/>
  <c r="K225" i="185"/>
  <c r="T225" i="185" s="1"/>
  <c r="AF225" i="185" s="1"/>
  <c r="J225" i="185"/>
  <c r="BB224" i="185"/>
  <c r="AV224" i="185"/>
  <c r="AW224" i="185" s="1"/>
  <c r="BC224" i="185" s="1"/>
  <c r="AC224" i="185"/>
  <c r="AE224" i="185" s="1"/>
  <c r="AM224" i="185" s="1"/>
  <c r="S224" i="185"/>
  <c r="R224" i="185"/>
  <c r="K224" i="185"/>
  <c r="T224" i="185" s="1"/>
  <c r="AF224" i="185" s="1"/>
  <c r="J224" i="185"/>
  <c r="BB223" i="185"/>
  <c r="AV223" i="185"/>
  <c r="AW223" i="185" s="1"/>
  <c r="BC223" i="185" s="1"/>
  <c r="AC223" i="185"/>
  <c r="AE223" i="185" s="1"/>
  <c r="AM223" i="185" s="1"/>
  <c r="S223" i="185"/>
  <c r="R223" i="185"/>
  <c r="K223" i="185"/>
  <c r="J223" i="185"/>
  <c r="BB222" i="185"/>
  <c r="AV222" i="185"/>
  <c r="AW222" i="185" s="1"/>
  <c r="AC222" i="185"/>
  <c r="AE222" i="185" s="1"/>
  <c r="AM222" i="185" s="1"/>
  <c r="S222" i="185"/>
  <c r="R222" i="185"/>
  <c r="K222" i="185"/>
  <c r="J222" i="185"/>
  <c r="BB221" i="185"/>
  <c r="AV221" i="185"/>
  <c r="AW221" i="185" s="1"/>
  <c r="BC221" i="185" s="1"/>
  <c r="AC221" i="185"/>
  <c r="AE221" i="185" s="1"/>
  <c r="AM221" i="185" s="1"/>
  <c r="S221" i="185"/>
  <c r="R221" i="185"/>
  <c r="K221" i="185"/>
  <c r="T221" i="185" s="1"/>
  <c r="AF221" i="185" s="1"/>
  <c r="J221" i="185"/>
  <c r="BB220" i="185"/>
  <c r="AV220" i="185"/>
  <c r="AW220" i="185" s="1"/>
  <c r="BC220" i="185" s="1"/>
  <c r="AC220" i="185"/>
  <c r="AE220" i="185" s="1"/>
  <c r="AM220" i="185" s="1"/>
  <c r="S220" i="185"/>
  <c r="R220" i="185"/>
  <c r="K220" i="185"/>
  <c r="T220" i="185" s="1"/>
  <c r="AF220" i="185" s="1"/>
  <c r="J220" i="185"/>
  <c r="BB219" i="185"/>
  <c r="AV219" i="185"/>
  <c r="AW219" i="185" s="1"/>
  <c r="AC219" i="185"/>
  <c r="AE219" i="185" s="1"/>
  <c r="AM219" i="185" s="1"/>
  <c r="S219" i="185"/>
  <c r="R219" i="185"/>
  <c r="K219" i="185"/>
  <c r="J219" i="185"/>
  <c r="BB218" i="185"/>
  <c r="AV218" i="185"/>
  <c r="AW218" i="185" s="1"/>
  <c r="BC218" i="185" s="1"/>
  <c r="AC218" i="185"/>
  <c r="AE218" i="185" s="1"/>
  <c r="AM218" i="185" s="1"/>
  <c r="S218" i="185"/>
  <c r="R218" i="185"/>
  <c r="K218" i="185"/>
  <c r="T218" i="185" s="1"/>
  <c r="AF218" i="185" s="1"/>
  <c r="J218" i="185"/>
  <c r="BB217" i="185"/>
  <c r="AV217" i="185"/>
  <c r="AW217" i="185" s="1"/>
  <c r="BC217" i="185" s="1"/>
  <c r="AC217" i="185"/>
  <c r="AE217" i="185" s="1"/>
  <c r="AM217" i="185" s="1"/>
  <c r="S217" i="185"/>
  <c r="R217" i="185"/>
  <c r="K217" i="185"/>
  <c r="J217" i="185"/>
  <c r="BB216" i="185"/>
  <c r="AV216" i="185"/>
  <c r="AW216" i="185" s="1"/>
  <c r="AC216" i="185"/>
  <c r="AE216" i="185" s="1"/>
  <c r="AM216" i="185" s="1"/>
  <c r="S216" i="185"/>
  <c r="R216" i="185"/>
  <c r="K216" i="185"/>
  <c r="J216" i="185"/>
  <c r="BB215" i="185"/>
  <c r="AV215" i="185"/>
  <c r="AW215" i="185" s="1"/>
  <c r="AC215" i="185"/>
  <c r="AE215" i="185" s="1"/>
  <c r="AM215" i="185" s="1"/>
  <c r="S215" i="185"/>
  <c r="R215" i="185"/>
  <c r="K215" i="185"/>
  <c r="T215" i="185" s="1"/>
  <c r="AF215" i="185" s="1"/>
  <c r="J215" i="185"/>
  <c r="BB214" i="185"/>
  <c r="AV214" i="185"/>
  <c r="AW214" i="185" s="1"/>
  <c r="BC214" i="185" s="1"/>
  <c r="AC214" i="185"/>
  <c r="AE214" i="185" s="1"/>
  <c r="AM214" i="185" s="1"/>
  <c r="S214" i="185"/>
  <c r="R214" i="185"/>
  <c r="K214" i="185"/>
  <c r="T214" i="185" s="1"/>
  <c r="AF214" i="185" s="1"/>
  <c r="J214" i="185"/>
  <c r="BB213" i="185"/>
  <c r="AV213" i="185"/>
  <c r="AW213" i="185" s="1"/>
  <c r="AC213" i="185"/>
  <c r="AE213" i="185" s="1"/>
  <c r="AM213" i="185" s="1"/>
  <c r="S213" i="185"/>
  <c r="R213" i="185"/>
  <c r="K213" i="185"/>
  <c r="T213" i="185" s="1"/>
  <c r="AF213" i="185" s="1"/>
  <c r="J213" i="185"/>
  <c r="BB212" i="185"/>
  <c r="AV212" i="185"/>
  <c r="AW212" i="185" s="1"/>
  <c r="BC212" i="185" s="1"/>
  <c r="AC212" i="185"/>
  <c r="AE212" i="185" s="1"/>
  <c r="AM212" i="185" s="1"/>
  <c r="S212" i="185"/>
  <c r="R212" i="185"/>
  <c r="K212" i="185"/>
  <c r="T212" i="185" s="1"/>
  <c r="AF212" i="185" s="1"/>
  <c r="J212" i="185"/>
  <c r="BB211" i="185"/>
  <c r="AV211" i="185"/>
  <c r="AW211" i="185" s="1"/>
  <c r="BC211" i="185" s="1"/>
  <c r="AC211" i="185"/>
  <c r="AE211" i="185" s="1"/>
  <c r="AM211" i="185" s="1"/>
  <c r="S211" i="185"/>
  <c r="R211" i="185"/>
  <c r="K211" i="185"/>
  <c r="J211" i="185"/>
  <c r="BB210" i="185"/>
  <c r="AV210" i="185"/>
  <c r="AW210" i="185" s="1"/>
  <c r="AC210" i="185"/>
  <c r="AE210" i="185" s="1"/>
  <c r="AM210" i="185" s="1"/>
  <c r="S210" i="185"/>
  <c r="R210" i="185"/>
  <c r="K210" i="185"/>
  <c r="J210" i="185"/>
  <c r="BB209" i="185"/>
  <c r="AV209" i="185"/>
  <c r="AW209" i="185" s="1"/>
  <c r="BC209" i="185" s="1"/>
  <c r="AC209" i="185"/>
  <c r="AE209" i="185" s="1"/>
  <c r="AM209" i="185" s="1"/>
  <c r="S209" i="185"/>
  <c r="R209" i="185"/>
  <c r="K209" i="185"/>
  <c r="T209" i="185" s="1"/>
  <c r="AF209" i="185" s="1"/>
  <c r="J209" i="185"/>
  <c r="BB208" i="185"/>
  <c r="AV208" i="185"/>
  <c r="AW208" i="185" s="1"/>
  <c r="BC208" i="185" s="1"/>
  <c r="AC208" i="185"/>
  <c r="AE208" i="185" s="1"/>
  <c r="AM208" i="185" s="1"/>
  <c r="S208" i="185"/>
  <c r="R208" i="185"/>
  <c r="K208" i="185"/>
  <c r="T208" i="185" s="1"/>
  <c r="AF208" i="185" s="1"/>
  <c r="J208" i="185"/>
  <c r="BB207" i="185"/>
  <c r="AV207" i="185"/>
  <c r="AW207" i="185" s="1"/>
  <c r="AC207" i="185"/>
  <c r="AE207" i="185" s="1"/>
  <c r="AM207" i="185" s="1"/>
  <c r="S207" i="185"/>
  <c r="R207" i="185"/>
  <c r="K207" i="185"/>
  <c r="J207" i="185"/>
  <c r="BB206" i="185"/>
  <c r="AV206" i="185"/>
  <c r="AW206" i="185" s="1"/>
  <c r="BC206" i="185" s="1"/>
  <c r="AC206" i="185"/>
  <c r="AE206" i="185" s="1"/>
  <c r="AM206" i="185" s="1"/>
  <c r="S206" i="185"/>
  <c r="R206" i="185"/>
  <c r="K206" i="185"/>
  <c r="T206" i="185" s="1"/>
  <c r="AF206" i="185" s="1"/>
  <c r="J206" i="185"/>
  <c r="BB205" i="185"/>
  <c r="AV205" i="185"/>
  <c r="AW205" i="185" s="1"/>
  <c r="BC205" i="185" s="1"/>
  <c r="AC205" i="185"/>
  <c r="AE205" i="185" s="1"/>
  <c r="AM205" i="185" s="1"/>
  <c r="S205" i="185"/>
  <c r="R205" i="185"/>
  <c r="K205" i="185"/>
  <c r="T205" i="185" s="1"/>
  <c r="AF205" i="185" s="1"/>
  <c r="J205" i="185"/>
  <c r="BB204" i="185"/>
  <c r="AV204" i="185"/>
  <c r="AW204" i="185" s="1"/>
  <c r="AC204" i="185"/>
  <c r="AE204" i="185" s="1"/>
  <c r="AM204" i="185" s="1"/>
  <c r="S204" i="185"/>
  <c r="R204" i="185"/>
  <c r="K204" i="185"/>
  <c r="J204" i="185"/>
  <c r="BB203" i="185"/>
  <c r="AV203" i="185"/>
  <c r="AW203" i="185" s="1"/>
  <c r="AC203" i="185"/>
  <c r="AE203" i="185" s="1"/>
  <c r="AM203" i="185" s="1"/>
  <c r="S203" i="185"/>
  <c r="R203" i="185"/>
  <c r="K203" i="185"/>
  <c r="T203" i="185" s="1"/>
  <c r="AF203" i="185" s="1"/>
  <c r="J203" i="185"/>
  <c r="BB202" i="185"/>
  <c r="AV202" i="185"/>
  <c r="AW202" i="185" s="1"/>
  <c r="BC202" i="185" s="1"/>
  <c r="AC202" i="185"/>
  <c r="AE202" i="185" s="1"/>
  <c r="AM202" i="185" s="1"/>
  <c r="S202" i="185"/>
  <c r="R202" i="185"/>
  <c r="K202" i="185"/>
  <c r="T202" i="185" s="1"/>
  <c r="AF202" i="185" s="1"/>
  <c r="J202" i="185"/>
  <c r="BB201" i="185"/>
  <c r="AV201" i="185"/>
  <c r="AW201" i="185" s="1"/>
  <c r="AC201" i="185"/>
  <c r="AE201" i="185" s="1"/>
  <c r="AM201" i="185" s="1"/>
  <c r="S201" i="185"/>
  <c r="R201" i="185"/>
  <c r="K201" i="185"/>
  <c r="T201" i="185" s="1"/>
  <c r="AF201" i="185" s="1"/>
  <c r="J201" i="185"/>
  <c r="BB200" i="185"/>
  <c r="AV200" i="185"/>
  <c r="AW200" i="185" s="1"/>
  <c r="BC200" i="185" s="1"/>
  <c r="AC200" i="185"/>
  <c r="AE200" i="185" s="1"/>
  <c r="AM200" i="185" s="1"/>
  <c r="S200" i="185"/>
  <c r="R200" i="185"/>
  <c r="K200" i="185"/>
  <c r="T200" i="185" s="1"/>
  <c r="AF200" i="185" s="1"/>
  <c r="J200" i="185"/>
  <c r="BB199" i="185"/>
  <c r="AV199" i="185"/>
  <c r="AW199" i="185" s="1"/>
  <c r="BC199" i="185" s="1"/>
  <c r="AC199" i="185"/>
  <c r="AE199" i="185" s="1"/>
  <c r="AM199" i="185" s="1"/>
  <c r="S199" i="185"/>
  <c r="R199" i="185"/>
  <c r="K199" i="185"/>
  <c r="J199" i="185"/>
  <c r="BB198" i="185"/>
  <c r="AV198" i="185"/>
  <c r="AW198" i="185" s="1"/>
  <c r="AC198" i="185"/>
  <c r="AE198" i="185" s="1"/>
  <c r="AM198" i="185" s="1"/>
  <c r="S198" i="185"/>
  <c r="R198" i="185"/>
  <c r="K198" i="185"/>
  <c r="J198" i="185"/>
  <c r="BB197" i="185"/>
  <c r="AV197" i="185"/>
  <c r="AW197" i="185" s="1"/>
  <c r="BC197" i="185" s="1"/>
  <c r="AC197" i="185"/>
  <c r="AE197" i="185" s="1"/>
  <c r="AM197" i="185" s="1"/>
  <c r="S197" i="185"/>
  <c r="R197" i="185"/>
  <c r="K197" i="185"/>
  <c r="T197" i="185" s="1"/>
  <c r="AF197" i="185" s="1"/>
  <c r="J197" i="185"/>
  <c r="BB196" i="185"/>
  <c r="AV196" i="185"/>
  <c r="AW196" i="185" s="1"/>
  <c r="BC196" i="185" s="1"/>
  <c r="AC196" i="185"/>
  <c r="AE196" i="185" s="1"/>
  <c r="AM196" i="185" s="1"/>
  <c r="S196" i="185"/>
  <c r="R196" i="185"/>
  <c r="K196" i="185"/>
  <c r="T196" i="185" s="1"/>
  <c r="AF196" i="185" s="1"/>
  <c r="J196" i="185"/>
  <c r="BB195" i="185"/>
  <c r="AV195" i="185"/>
  <c r="AW195" i="185" s="1"/>
  <c r="AC195" i="185"/>
  <c r="AE195" i="185" s="1"/>
  <c r="AM195" i="185" s="1"/>
  <c r="S195" i="185"/>
  <c r="R195" i="185"/>
  <c r="K195" i="185"/>
  <c r="J195" i="185"/>
  <c r="BB194" i="185"/>
  <c r="AV194" i="185"/>
  <c r="AW194" i="185" s="1"/>
  <c r="BC194" i="185" s="1"/>
  <c r="AC194" i="185"/>
  <c r="AE194" i="185" s="1"/>
  <c r="AM194" i="185" s="1"/>
  <c r="S194" i="185"/>
  <c r="R194" i="185"/>
  <c r="K194" i="185"/>
  <c r="T194" i="185" s="1"/>
  <c r="AF194" i="185" s="1"/>
  <c r="J194" i="185"/>
  <c r="BB193" i="185"/>
  <c r="AV193" i="185"/>
  <c r="AW193" i="185" s="1"/>
  <c r="BC193" i="185" s="1"/>
  <c r="AC193" i="185"/>
  <c r="AE193" i="185" s="1"/>
  <c r="AM193" i="185" s="1"/>
  <c r="S193" i="185"/>
  <c r="R193" i="185"/>
  <c r="K193" i="185"/>
  <c r="J193" i="185"/>
  <c r="BB192" i="185"/>
  <c r="AV192" i="185"/>
  <c r="AW192" i="185" s="1"/>
  <c r="AC192" i="185"/>
  <c r="AE192" i="185" s="1"/>
  <c r="AM192" i="185" s="1"/>
  <c r="S192" i="185"/>
  <c r="R192" i="185"/>
  <c r="K192" i="185"/>
  <c r="J192" i="185"/>
  <c r="BB191" i="185"/>
  <c r="AV191" i="185"/>
  <c r="AW191" i="185" s="1"/>
  <c r="AC191" i="185"/>
  <c r="AE191" i="185" s="1"/>
  <c r="AM191" i="185" s="1"/>
  <c r="S191" i="185"/>
  <c r="R191" i="185"/>
  <c r="K191" i="185"/>
  <c r="T191" i="185" s="1"/>
  <c r="AF191" i="185" s="1"/>
  <c r="J191" i="185"/>
  <c r="BB190" i="185"/>
  <c r="AV190" i="185"/>
  <c r="AW190" i="185" s="1"/>
  <c r="BC190" i="185" s="1"/>
  <c r="AC190" i="185"/>
  <c r="AE190" i="185" s="1"/>
  <c r="AM190" i="185" s="1"/>
  <c r="S190" i="185"/>
  <c r="R190" i="185"/>
  <c r="K190" i="185"/>
  <c r="T190" i="185" s="1"/>
  <c r="AF190" i="185" s="1"/>
  <c r="J190" i="185"/>
  <c r="BB189" i="185"/>
  <c r="AV189" i="185"/>
  <c r="AW189" i="185" s="1"/>
  <c r="AC189" i="185"/>
  <c r="AE189" i="185" s="1"/>
  <c r="AM189" i="185" s="1"/>
  <c r="S189" i="185"/>
  <c r="R189" i="185"/>
  <c r="K189" i="185"/>
  <c r="T189" i="185" s="1"/>
  <c r="AF189" i="185" s="1"/>
  <c r="J189" i="185"/>
  <c r="BB188" i="185"/>
  <c r="AV188" i="185"/>
  <c r="AW188" i="185" s="1"/>
  <c r="BC188" i="185" s="1"/>
  <c r="AC188" i="185"/>
  <c r="AE188" i="185" s="1"/>
  <c r="AM188" i="185" s="1"/>
  <c r="S188" i="185"/>
  <c r="R188" i="185"/>
  <c r="K188" i="185"/>
  <c r="T188" i="185" s="1"/>
  <c r="AF188" i="185" s="1"/>
  <c r="J188" i="185"/>
  <c r="BB187" i="185"/>
  <c r="AV187" i="185"/>
  <c r="AW187" i="185" s="1"/>
  <c r="BC187" i="185" s="1"/>
  <c r="AC187" i="185"/>
  <c r="AE187" i="185" s="1"/>
  <c r="AM187" i="185" s="1"/>
  <c r="S187" i="185"/>
  <c r="R187" i="185"/>
  <c r="K187" i="185"/>
  <c r="J187" i="185"/>
  <c r="BB186" i="185"/>
  <c r="AV186" i="185"/>
  <c r="AW186" i="185" s="1"/>
  <c r="AC186" i="185"/>
  <c r="AE186" i="185" s="1"/>
  <c r="AM186" i="185" s="1"/>
  <c r="S186" i="185"/>
  <c r="R186" i="185"/>
  <c r="K186" i="185"/>
  <c r="J186" i="185"/>
  <c r="BB185" i="185"/>
  <c r="AV185" i="185"/>
  <c r="AW185" i="185" s="1"/>
  <c r="BC185" i="185" s="1"/>
  <c r="AC185" i="185"/>
  <c r="AE185" i="185" s="1"/>
  <c r="AM185" i="185" s="1"/>
  <c r="S185" i="185"/>
  <c r="R185" i="185"/>
  <c r="K185" i="185"/>
  <c r="T185" i="185" s="1"/>
  <c r="AF185" i="185" s="1"/>
  <c r="J185" i="185"/>
  <c r="BB184" i="185"/>
  <c r="AV184" i="185"/>
  <c r="AW184" i="185" s="1"/>
  <c r="BC184" i="185" s="1"/>
  <c r="AC184" i="185"/>
  <c r="AE184" i="185" s="1"/>
  <c r="AM184" i="185" s="1"/>
  <c r="S184" i="185"/>
  <c r="R184" i="185"/>
  <c r="K184" i="185"/>
  <c r="T184" i="185" s="1"/>
  <c r="AF184" i="185" s="1"/>
  <c r="J184" i="185"/>
  <c r="BB183" i="185"/>
  <c r="AV183" i="185"/>
  <c r="AW183" i="185" s="1"/>
  <c r="AC183" i="185"/>
  <c r="AE183" i="185" s="1"/>
  <c r="AM183" i="185" s="1"/>
  <c r="S183" i="185"/>
  <c r="R183" i="185"/>
  <c r="K183" i="185"/>
  <c r="J183" i="185"/>
  <c r="BB182" i="185"/>
  <c r="AV182" i="185"/>
  <c r="AW182" i="185" s="1"/>
  <c r="BC182" i="185" s="1"/>
  <c r="AC182" i="185"/>
  <c r="AE182" i="185" s="1"/>
  <c r="AM182" i="185" s="1"/>
  <c r="S182" i="185"/>
  <c r="R182" i="185"/>
  <c r="K182" i="185"/>
  <c r="T182" i="185" s="1"/>
  <c r="AF182" i="185" s="1"/>
  <c r="J182" i="185"/>
  <c r="BB181" i="185"/>
  <c r="AV181" i="185"/>
  <c r="AW181" i="185" s="1"/>
  <c r="BC181" i="185" s="1"/>
  <c r="AC181" i="185"/>
  <c r="AE181" i="185" s="1"/>
  <c r="AM181" i="185" s="1"/>
  <c r="S181" i="185"/>
  <c r="R181" i="185"/>
  <c r="K181" i="185"/>
  <c r="T181" i="185" s="1"/>
  <c r="AF181" i="185" s="1"/>
  <c r="J181" i="185"/>
  <c r="BB180" i="185"/>
  <c r="AV180" i="185"/>
  <c r="AW180" i="185" s="1"/>
  <c r="AC180" i="185"/>
  <c r="AE180" i="185" s="1"/>
  <c r="AM180" i="185" s="1"/>
  <c r="S180" i="185"/>
  <c r="R180" i="185"/>
  <c r="K180" i="185"/>
  <c r="J180" i="185"/>
  <c r="BB179" i="185"/>
  <c r="AV179" i="185"/>
  <c r="AW179" i="185" s="1"/>
  <c r="AC179" i="185"/>
  <c r="AE179" i="185" s="1"/>
  <c r="AM179" i="185" s="1"/>
  <c r="S179" i="185"/>
  <c r="R179" i="185"/>
  <c r="K179" i="185"/>
  <c r="T179" i="185" s="1"/>
  <c r="AF179" i="185" s="1"/>
  <c r="J179" i="185"/>
  <c r="BB178" i="185"/>
  <c r="AV178" i="185"/>
  <c r="AW178" i="185" s="1"/>
  <c r="BC178" i="185" s="1"/>
  <c r="AC178" i="185"/>
  <c r="AE178" i="185" s="1"/>
  <c r="AM178" i="185" s="1"/>
  <c r="S178" i="185"/>
  <c r="R178" i="185"/>
  <c r="K178" i="185"/>
  <c r="T178" i="185" s="1"/>
  <c r="AF178" i="185" s="1"/>
  <c r="J178" i="185"/>
  <c r="BB177" i="185"/>
  <c r="AV177" i="185"/>
  <c r="AW177" i="185" s="1"/>
  <c r="AC177" i="185"/>
  <c r="AE177" i="185" s="1"/>
  <c r="AM177" i="185" s="1"/>
  <c r="S177" i="185"/>
  <c r="R177" i="185"/>
  <c r="K177" i="185"/>
  <c r="T177" i="185" s="1"/>
  <c r="AF177" i="185" s="1"/>
  <c r="J177" i="185"/>
  <c r="BB176" i="185"/>
  <c r="AV176" i="185"/>
  <c r="AW176" i="185" s="1"/>
  <c r="BC176" i="185" s="1"/>
  <c r="AC176" i="185"/>
  <c r="AE176" i="185" s="1"/>
  <c r="AM176" i="185" s="1"/>
  <c r="S176" i="185"/>
  <c r="R176" i="185"/>
  <c r="K176" i="185"/>
  <c r="T176" i="185" s="1"/>
  <c r="AF176" i="185" s="1"/>
  <c r="J176" i="185"/>
  <c r="BB175" i="185"/>
  <c r="AV175" i="185"/>
  <c r="AW175" i="185" s="1"/>
  <c r="BC175" i="185" s="1"/>
  <c r="AC175" i="185"/>
  <c r="AE175" i="185" s="1"/>
  <c r="AM175" i="185" s="1"/>
  <c r="S175" i="185"/>
  <c r="R175" i="185"/>
  <c r="K175" i="185"/>
  <c r="J175" i="185"/>
  <c r="BB174" i="185"/>
  <c r="AV174" i="185"/>
  <c r="AW174" i="185" s="1"/>
  <c r="AC174" i="185"/>
  <c r="AE174" i="185" s="1"/>
  <c r="AM174" i="185" s="1"/>
  <c r="S174" i="185"/>
  <c r="R174" i="185"/>
  <c r="K174" i="185"/>
  <c r="J174" i="185"/>
  <c r="BB173" i="185"/>
  <c r="AV173" i="185"/>
  <c r="AW173" i="185" s="1"/>
  <c r="BC173" i="185" s="1"/>
  <c r="AC173" i="185"/>
  <c r="AE173" i="185" s="1"/>
  <c r="AM173" i="185" s="1"/>
  <c r="S173" i="185"/>
  <c r="R173" i="185"/>
  <c r="K173" i="185"/>
  <c r="T173" i="185" s="1"/>
  <c r="AF173" i="185" s="1"/>
  <c r="J173" i="185"/>
  <c r="BB172" i="185"/>
  <c r="AV172" i="185"/>
  <c r="AW172" i="185" s="1"/>
  <c r="BC172" i="185" s="1"/>
  <c r="AC172" i="185"/>
  <c r="AE172" i="185" s="1"/>
  <c r="AM172" i="185" s="1"/>
  <c r="S172" i="185"/>
  <c r="R172" i="185"/>
  <c r="K172" i="185"/>
  <c r="T172" i="185" s="1"/>
  <c r="AF172" i="185" s="1"/>
  <c r="J172" i="185"/>
  <c r="BB171" i="185"/>
  <c r="AV171" i="185"/>
  <c r="AW171" i="185" s="1"/>
  <c r="AC171" i="185"/>
  <c r="AE171" i="185" s="1"/>
  <c r="AM171" i="185" s="1"/>
  <c r="S171" i="185"/>
  <c r="R171" i="185"/>
  <c r="K171" i="185"/>
  <c r="J171" i="185"/>
  <c r="BB170" i="185"/>
  <c r="AV170" i="185"/>
  <c r="AW170" i="185" s="1"/>
  <c r="BC170" i="185" s="1"/>
  <c r="AC170" i="185"/>
  <c r="AE170" i="185" s="1"/>
  <c r="AM170" i="185" s="1"/>
  <c r="S170" i="185"/>
  <c r="R170" i="185"/>
  <c r="K170" i="185"/>
  <c r="T170" i="185" s="1"/>
  <c r="AF170" i="185" s="1"/>
  <c r="J170" i="185"/>
  <c r="BB169" i="185"/>
  <c r="AV169" i="185"/>
  <c r="AW169" i="185" s="1"/>
  <c r="BC169" i="185" s="1"/>
  <c r="AC169" i="185"/>
  <c r="AE169" i="185" s="1"/>
  <c r="AM169" i="185" s="1"/>
  <c r="S169" i="185"/>
  <c r="R169" i="185"/>
  <c r="K169" i="185"/>
  <c r="T169" i="185" s="1"/>
  <c r="AF169" i="185" s="1"/>
  <c r="J169" i="185"/>
  <c r="BB168" i="185"/>
  <c r="AV168" i="185"/>
  <c r="AW168" i="185" s="1"/>
  <c r="AC168" i="185"/>
  <c r="AE168" i="185" s="1"/>
  <c r="AM168" i="185" s="1"/>
  <c r="S168" i="185"/>
  <c r="R168" i="185"/>
  <c r="K168" i="185"/>
  <c r="J168" i="185"/>
  <c r="BB167" i="185"/>
  <c r="AV167" i="185"/>
  <c r="AW167" i="185" s="1"/>
  <c r="AC167" i="185"/>
  <c r="AE167" i="185" s="1"/>
  <c r="AM167" i="185" s="1"/>
  <c r="S167" i="185"/>
  <c r="R167" i="185"/>
  <c r="K167" i="185"/>
  <c r="T167" i="185" s="1"/>
  <c r="AF167" i="185" s="1"/>
  <c r="J167" i="185"/>
  <c r="BB166" i="185"/>
  <c r="AV166" i="185"/>
  <c r="AW166" i="185" s="1"/>
  <c r="BC166" i="185" s="1"/>
  <c r="AC166" i="185"/>
  <c r="AE166" i="185" s="1"/>
  <c r="AM166" i="185" s="1"/>
  <c r="S166" i="185"/>
  <c r="R166" i="185"/>
  <c r="K166" i="185"/>
  <c r="T166" i="185" s="1"/>
  <c r="AF166" i="185" s="1"/>
  <c r="J166" i="185"/>
  <c r="BB165" i="185"/>
  <c r="AV165" i="185"/>
  <c r="AW165" i="185" s="1"/>
  <c r="AC165" i="185"/>
  <c r="AE165" i="185" s="1"/>
  <c r="AM165" i="185" s="1"/>
  <c r="S165" i="185"/>
  <c r="R165" i="185"/>
  <c r="K165" i="185"/>
  <c r="T165" i="185" s="1"/>
  <c r="AF165" i="185" s="1"/>
  <c r="J165" i="185"/>
  <c r="BB164" i="185"/>
  <c r="AV164" i="185"/>
  <c r="AW164" i="185" s="1"/>
  <c r="BC164" i="185" s="1"/>
  <c r="AC164" i="185"/>
  <c r="AE164" i="185" s="1"/>
  <c r="AM164" i="185" s="1"/>
  <c r="S164" i="185"/>
  <c r="R164" i="185"/>
  <c r="K164" i="185"/>
  <c r="T164" i="185" s="1"/>
  <c r="AF164" i="185" s="1"/>
  <c r="J164" i="185"/>
  <c r="BB163" i="185"/>
  <c r="AV163" i="185"/>
  <c r="AW163" i="185" s="1"/>
  <c r="BC163" i="185" s="1"/>
  <c r="AC163" i="185"/>
  <c r="AE163" i="185" s="1"/>
  <c r="AM163" i="185" s="1"/>
  <c r="S163" i="185"/>
  <c r="R163" i="185"/>
  <c r="K163" i="185"/>
  <c r="J163" i="185"/>
  <c r="BB162" i="185"/>
  <c r="AV162" i="185"/>
  <c r="AW162" i="185" s="1"/>
  <c r="AC162" i="185"/>
  <c r="AE162" i="185" s="1"/>
  <c r="AM162" i="185" s="1"/>
  <c r="S162" i="185"/>
  <c r="R162" i="185"/>
  <c r="K162" i="185"/>
  <c r="J162" i="185"/>
  <c r="BB161" i="185"/>
  <c r="AV161" i="185"/>
  <c r="AW161" i="185" s="1"/>
  <c r="BC161" i="185" s="1"/>
  <c r="AC161" i="185"/>
  <c r="AE161" i="185" s="1"/>
  <c r="AM161" i="185" s="1"/>
  <c r="S161" i="185"/>
  <c r="R161" i="185"/>
  <c r="K161" i="185"/>
  <c r="T161" i="185" s="1"/>
  <c r="AF161" i="185" s="1"/>
  <c r="J161" i="185"/>
  <c r="BB160" i="185"/>
  <c r="AV160" i="185"/>
  <c r="AW160" i="185" s="1"/>
  <c r="BC160" i="185" s="1"/>
  <c r="AC160" i="185"/>
  <c r="AE160" i="185" s="1"/>
  <c r="AM160" i="185" s="1"/>
  <c r="S160" i="185"/>
  <c r="R160" i="185"/>
  <c r="K160" i="185"/>
  <c r="T160" i="185" s="1"/>
  <c r="AF160" i="185" s="1"/>
  <c r="J160" i="185"/>
  <c r="BB159" i="185"/>
  <c r="AV159" i="185"/>
  <c r="AW159" i="185" s="1"/>
  <c r="AC159" i="185"/>
  <c r="AE159" i="185" s="1"/>
  <c r="AM159" i="185" s="1"/>
  <c r="S159" i="185"/>
  <c r="R159" i="185"/>
  <c r="K159" i="185"/>
  <c r="J159" i="185"/>
  <c r="BB158" i="185"/>
  <c r="AV158" i="185"/>
  <c r="AW158" i="185" s="1"/>
  <c r="BC158" i="185" s="1"/>
  <c r="AC158" i="185"/>
  <c r="AE158" i="185" s="1"/>
  <c r="AM158" i="185" s="1"/>
  <c r="S158" i="185"/>
  <c r="R158" i="185"/>
  <c r="K158" i="185"/>
  <c r="T158" i="185" s="1"/>
  <c r="AF158" i="185" s="1"/>
  <c r="J158" i="185"/>
  <c r="BB157" i="185"/>
  <c r="AV157" i="185"/>
  <c r="AW157" i="185" s="1"/>
  <c r="BC157" i="185" s="1"/>
  <c r="AC157" i="185"/>
  <c r="AE157" i="185" s="1"/>
  <c r="AM157" i="185" s="1"/>
  <c r="S157" i="185"/>
  <c r="R157" i="185"/>
  <c r="K157" i="185"/>
  <c r="J157" i="185"/>
  <c r="BB156" i="185"/>
  <c r="AV156" i="185"/>
  <c r="AW156" i="185" s="1"/>
  <c r="AC156" i="185"/>
  <c r="AE156" i="185" s="1"/>
  <c r="AM156" i="185" s="1"/>
  <c r="S156" i="185"/>
  <c r="R156" i="185"/>
  <c r="K156" i="185"/>
  <c r="J156" i="185"/>
  <c r="BB155" i="185"/>
  <c r="AV155" i="185"/>
  <c r="AW155" i="185" s="1"/>
  <c r="AC155" i="185"/>
  <c r="AE155" i="185" s="1"/>
  <c r="AM155" i="185" s="1"/>
  <c r="S155" i="185"/>
  <c r="R155" i="185"/>
  <c r="K155" i="185"/>
  <c r="T155" i="185" s="1"/>
  <c r="AF155" i="185" s="1"/>
  <c r="J155" i="185"/>
  <c r="BB154" i="185"/>
  <c r="AV154" i="185"/>
  <c r="AW154" i="185" s="1"/>
  <c r="BC154" i="185" s="1"/>
  <c r="AC154" i="185"/>
  <c r="AE154" i="185" s="1"/>
  <c r="AM154" i="185" s="1"/>
  <c r="S154" i="185"/>
  <c r="R154" i="185"/>
  <c r="K154" i="185"/>
  <c r="T154" i="185" s="1"/>
  <c r="AF154" i="185" s="1"/>
  <c r="J154" i="185"/>
  <c r="BB153" i="185"/>
  <c r="AV153" i="185"/>
  <c r="AW153" i="185" s="1"/>
  <c r="AC153" i="185"/>
  <c r="AE153" i="185" s="1"/>
  <c r="AM153" i="185" s="1"/>
  <c r="S153" i="185"/>
  <c r="R153" i="185"/>
  <c r="K153" i="185"/>
  <c r="T153" i="185" s="1"/>
  <c r="AF153" i="185" s="1"/>
  <c r="J153" i="185"/>
  <c r="BB152" i="185"/>
  <c r="AV152" i="185"/>
  <c r="AW152" i="185" s="1"/>
  <c r="BC152" i="185" s="1"/>
  <c r="AC152" i="185"/>
  <c r="AE152" i="185" s="1"/>
  <c r="AM152" i="185" s="1"/>
  <c r="S152" i="185"/>
  <c r="R152" i="185"/>
  <c r="K152" i="185"/>
  <c r="T152" i="185" s="1"/>
  <c r="AF152" i="185" s="1"/>
  <c r="J152" i="185"/>
  <c r="BB151" i="185"/>
  <c r="AV151" i="185"/>
  <c r="AW151" i="185" s="1"/>
  <c r="BC151" i="185" s="1"/>
  <c r="AC151" i="185"/>
  <c r="AE151" i="185" s="1"/>
  <c r="AM151" i="185" s="1"/>
  <c r="S151" i="185"/>
  <c r="R151" i="185"/>
  <c r="K151" i="185"/>
  <c r="J151" i="185"/>
  <c r="BB150" i="185"/>
  <c r="AV150" i="185"/>
  <c r="AW150" i="185" s="1"/>
  <c r="AC150" i="185"/>
  <c r="AE150" i="185" s="1"/>
  <c r="AM150" i="185" s="1"/>
  <c r="S150" i="185"/>
  <c r="R150" i="185"/>
  <c r="K150" i="185"/>
  <c r="J150" i="185"/>
  <c r="BB149" i="185"/>
  <c r="AV149" i="185"/>
  <c r="AW149" i="185" s="1"/>
  <c r="BC149" i="185" s="1"/>
  <c r="AC149" i="185"/>
  <c r="AE149" i="185" s="1"/>
  <c r="AM149" i="185" s="1"/>
  <c r="S149" i="185"/>
  <c r="R149" i="185"/>
  <c r="K149" i="185"/>
  <c r="T149" i="185" s="1"/>
  <c r="AF149" i="185" s="1"/>
  <c r="J149" i="185"/>
  <c r="BB148" i="185"/>
  <c r="AV148" i="185"/>
  <c r="AW148" i="185" s="1"/>
  <c r="BC148" i="185" s="1"/>
  <c r="AC148" i="185"/>
  <c r="AE148" i="185" s="1"/>
  <c r="AM148" i="185" s="1"/>
  <c r="S148" i="185"/>
  <c r="R148" i="185"/>
  <c r="K148" i="185"/>
  <c r="T148" i="185" s="1"/>
  <c r="AF148" i="185" s="1"/>
  <c r="J148" i="185"/>
  <c r="BB147" i="185"/>
  <c r="AV147" i="185"/>
  <c r="AW147" i="185" s="1"/>
  <c r="AC147" i="185"/>
  <c r="AE147" i="185" s="1"/>
  <c r="AM147" i="185" s="1"/>
  <c r="S147" i="185"/>
  <c r="R147" i="185"/>
  <c r="K147" i="185"/>
  <c r="J147" i="185"/>
  <c r="BB146" i="185"/>
  <c r="AV146" i="185"/>
  <c r="AW146" i="185" s="1"/>
  <c r="BC146" i="185" s="1"/>
  <c r="AC146" i="185"/>
  <c r="AE146" i="185" s="1"/>
  <c r="AM146" i="185" s="1"/>
  <c r="S146" i="185"/>
  <c r="R146" i="185"/>
  <c r="K146" i="185"/>
  <c r="T146" i="185" s="1"/>
  <c r="AF146" i="185" s="1"/>
  <c r="J146" i="185"/>
  <c r="BB145" i="185"/>
  <c r="AV145" i="185"/>
  <c r="AW145" i="185" s="1"/>
  <c r="BC145" i="185" s="1"/>
  <c r="AC145" i="185"/>
  <c r="AE145" i="185" s="1"/>
  <c r="AM145" i="185" s="1"/>
  <c r="S145" i="185"/>
  <c r="R145" i="185"/>
  <c r="K145" i="185"/>
  <c r="J145" i="185"/>
  <c r="BB144" i="185"/>
  <c r="AV144" i="185"/>
  <c r="AW144" i="185" s="1"/>
  <c r="AC144" i="185"/>
  <c r="AE144" i="185" s="1"/>
  <c r="AM144" i="185" s="1"/>
  <c r="S144" i="185"/>
  <c r="R144" i="185"/>
  <c r="K144" i="185"/>
  <c r="J144" i="185"/>
  <c r="BB143" i="185"/>
  <c r="AV143" i="185"/>
  <c r="AW143" i="185" s="1"/>
  <c r="AC143" i="185"/>
  <c r="AE143" i="185" s="1"/>
  <c r="AM143" i="185" s="1"/>
  <c r="S143" i="185"/>
  <c r="R143" i="185"/>
  <c r="K143" i="185"/>
  <c r="T143" i="185" s="1"/>
  <c r="AF143" i="185" s="1"/>
  <c r="J143" i="185"/>
  <c r="BB142" i="185"/>
  <c r="AV142" i="185"/>
  <c r="AW142" i="185" s="1"/>
  <c r="BC142" i="185" s="1"/>
  <c r="AC142" i="185"/>
  <c r="AE142" i="185" s="1"/>
  <c r="AM142" i="185" s="1"/>
  <c r="S142" i="185"/>
  <c r="R142" i="185"/>
  <c r="K142" i="185"/>
  <c r="T142" i="185" s="1"/>
  <c r="AF142" i="185" s="1"/>
  <c r="J142" i="185"/>
  <c r="BB141" i="185"/>
  <c r="AV141" i="185"/>
  <c r="AW141" i="185" s="1"/>
  <c r="AC141" i="185"/>
  <c r="AE141" i="185" s="1"/>
  <c r="AM141" i="185" s="1"/>
  <c r="S141" i="185"/>
  <c r="R141" i="185"/>
  <c r="K141" i="185"/>
  <c r="T141" i="185" s="1"/>
  <c r="AF141" i="185" s="1"/>
  <c r="J141" i="185"/>
  <c r="BB140" i="185"/>
  <c r="AV140" i="185"/>
  <c r="AW140" i="185" s="1"/>
  <c r="BC140" i="185" s="1"/>
  <c r="AC140" i="185"/>
  <c r="AE140" i="185" s="1"/>
  <c r="AM140" i="185" s="1"/>
  <c r="S140" i="185"/>
  <c r="R140" i="185"/>
  <c r="K140" i="185"/>
  <c r="T140" i="185" s="1"/>
  <c r="AF140" i="185" s="1"/>
  <c r="J140" i="185"/>
  <c r="BB139" i="185"/>
  <c r="AV139" i="185"/>
  <c r="AW139" i="185" s="1"/>
  <c r="BC139" i="185" s="1"/>
  <c r="AC139" i="185"/>
  <c r="AE139" i="185" s="1"/>
  <c r="AM139" i="185" s="1"/>
  <c r="S139" i="185"/>
  <c r="R139" i="185"/>
  <c r="K139" i="185"/>
  <c r="J139" i="185"/>
  <c r="BB138" i="185"/>
  <c r="AV138" i="185"/>
  <c r="AW138" i="185" s="1"/>
  <c r="AC138" i="185"/>
  <c r="AE138" i="185" s="1"/>
  <c r="AM138" i="185" s="1"/>
  <c r="S138" i="185"/>
  <c r="R138" i="185"/>
  <c r="K138" i="185"/>
  <c r="J138" i="185"/>
  <c r="BB137" i="185"/>
  <c r="AV137" i="185"/>
  <c r="AW137" i="185" s="1"/>
  <c r="BC137" i="185" s="1"/>
  <c r="AC137" i="185"/>
  <c r="AE137" i="185" s="1"/>
  <c r="AM137" i="185" s="1"/>
  <c r="S137" i="185"/>
  <c r="R137" i="185"/>
  <c r="K137" i="185"/>
  <c r="T137" i="185" s="1"/>
  <c r="AF137" i="185" s="1"/>
  <c r="J137" i="185"/>
  <c r="BB136" i="185"/>
  <c r="AV136" i="185"/>
  <c r="AW136" i="185" s="1"/>
  <c r="BC136" i="185" s="1"/>
  <c r="AC136" i="185"/>
  <c r="AE136" i="185" s="1"/>
  <c r="AM136" i="185" s="1"/>
  <c r="S136" i="185"/>
  <c r="R136" i="185"/>
  <c r="K136" i="185"/>
  <c r="J136" i="185"/>
  <c r="BB135" i="185"/>
  <c r="AV135" i="185"/>
  <c r="AW135" i="185" s="1"/>
  <c r="AC135" i="185"/>
  <c r="AE135" i="185" s="1"/>
  <c r="AM135" i="185" s="1"/>
  <c r="S135" i="185"/>
  <c r="R135" i="185"/>
  <c r="K135" i="185"/>
  <c r="J135" i="185"/>
  <c r="BB134" i="185"/>
  <c r="AV134" i="185"/>
  <c r="AW134" i="185" s="1"/>
  <c r="BC134" i="185" s="1"/>
  <c r="AC134" i="185"/>
  <c r="AE134" i="185" s="1"/>
  <c r="AM134" i="185" s="1"/>
  <c r="S134" i="185"/>
  <c r="R134" i="185"/>
  <c r="K134" i="185"/>
  <c r="T134" i="185" s="1"/>
  <c r="AF134" i="185" s="1"/>
  <c r="J134" i="185"/>
  <c r="BB133" i="185"/>
  <c r="AV133" i="185"/>
  <c r="AW133" i="185" s="1"/>
  <c r="BC133" i="185" s="1"/>
  <c r="AC133" i="185"/>
  <c r="AE133" i="185" s="1"/>
  <c r="AM133" i="185" s="1"/>
  <c r="S133" i="185"/>
  <c r="R133" i="185"/>
  <c r="K133" i="185"/>
  <c r="T133" i="185" s="1"/>
  <c r="AF133" i="185" s="1"/>
  <c r="J133" i="185"/>
  <c r="BB132" i="185"/>
  <c r="AV132" i="185"/>
  <c r="AW132" i="185" s="1"/>
  <c r="AC132" i="185"/>
  <c r="AE132" i="185" s="1"/>
  <c r="AM132" i="185" s="1"/>
  <c r="S132" i="185"/>
  <c r="R132" i="185"/>
  <c r="K132" i="185"/>
  <c r="J132" i="185"/>
  <c r="BB131" i="185"/>
  <c r="AV131" i="185"/>
  <c r="AW131" i="185" s="1"/>
  <c r="AC131" i="185"/>
  <c r="AE131" i="185" s="1"/>
  <c r="AM131" i="185" s="1"/>
  <c r="S131" i="185"/>
  <c r="R131" i="185"/>
  <c r="K131" i="185"/>
  <c r="T131" i="185" s="1"/>
  <c r="AF131" i="185" s="1"/>
  <c r="J131" i="185"/>
  <c r="BB130" i="185"/>
  <c r="AV130" i="185"/>
  <c r="AW130" i="185" s="1"/>
  <c r="BC130" i="185" s="1"/>
  <c r="AC130" i="185"/>
  <c r="AE130" i="185" s="1"/>
  <c r="AM130" i="185" s="1"/>
  <c r="S130" i="185"/>
  <c r="R130" i="185"/>
  <c r="K130" i="185"/>
  <c r="T130" i="185" s="1"/>
  <c r="AF130" i="185" s="1"/>
  <c r="J130" i="185"/>
  <c r="BB129" i="185"/>
  <c r="AV129" i="185"/>
  <c r="AW129" i="185" s="1"/>
  <c r="AC129" i="185"/>
  <c r="AE129" i="185" s="1"/>
  <c r="AM129" i="185" s="1"/>
  <c r="S129" i="185"/>
  <c r="R129" i="185"/>
  <c r="K129" i="185"/>
  <c r="T129" i="185" s="1"/>
  <c r="AF129" i="185" s="1"/>
  <c r="J129" i="185"/>
  <c r="BB128" i="185"/>
  <c r="AV128" i="185"/>
  <c r="AW128" i="185" s="1"/>
  <c r="BC128" i="185" s="1"/>
  <c r="AC128" i="185"/>
  <c r="AE128" i="185" s="1"/>
  <c r="AM128" i="185" s="1"/>
  <c r="S128" i="185"/>
  <c r="R128" i="185"/>
  <c r="K128" i="185"/>
  <c r="T128" i="185" s="1"/>
  <c r="AF128" i="185" s="1"/>
  <c r="J128" i="185"/>
  <c r="BB127" i="185"/>
  <c r="AV127" i="185"/>
  <c r="AW127" i="185" s="1"/>
  <c r="BC127" i="185" s="1"/>
  <c r="AC127" i="185"/>
  <c r="AE127" i="185" s="1"/>
  <c r="AM127" i="185" s="1"/>
  <c r="S127" i="185"/>
  <c r="R127" i="185"/>
  <c r="K127" i="185"/>
  <c r="J127" i="185"/>
  <c r="BB126" i="185"/>
  <c r="AV126" i="185"/>
  <c r="AW126" i="185" s="1"/>
  <c r="AC126" i="185"/>
  <c r="AE126" i="185" s="1"/>
  <c r="AM126" i="185" s="1"/>
  <c r="S126" i="185"/>
  <c r="R126" i="185"/>
  <c r="K126" i="185"/>
  <c r="J126" i="185"/>
  <c r="BB125" i="185"/>
  <c r="AV125" i="185"/>
  <c r="AW125" i="185" s="1"/>
  <c r="BC125" i="185" s="1"/>
  <c r="AC125" i="185"/>
  <c r="AE125" i="185" s="1"/>
  <c r="AM125" i="185" s="1"/>
  <c r="S125" i="185"/>
  <c r="R125" i="185"/>
  <c r="K125" i="185"/>
  <c r="T125" i="185" s="1"/>
  <c r="AF125" i="185" s="1"/>
  <c r="J125" i="185"/>
  <c r="BB124" i="185"/>
  <c r="AV124" i="185"/>
  <c r="AW124" i="185" s="1"/>
  <c r="BC124" i="185" s="1"/>
  <c r="AC124" i="185"/>
  <c r="AE124" i="185" s="1"/>
  <c r="AM124" i="185" s="1"/>
  <c r="S124" i="185"/>
  <c r="R124" i="185"/>
  <c r="K124" i="185"/>
  <c r="T124" i="185" s="1"/>
  <c r="AF124" i="185" s="1"/>
  <c r="J124" i="185"/>
  <c r="BB123" i="185"/>
  <c r="AV123" i="185"/>
  <c r="AW123" i="185" s="1"/>
  <c r="AC123" i="185"/>
  <c r="AE123" i="185" s="1"/>
  <c r="AM123" i="185" s="1"/>
  <c r="S123" i="185"/>
  <c r="R123" i="185"/>
  <c r="K123" i="185"/>
  <c r="J123" i="185"/>
  <c r="BB122" i="185"/>
  <c r="AV122" i="185"/>
  <c r="AW122" i="185" s="1"/>
  <c r="BC122" i="185" s="1"/>
  <c r="AC122" i="185"/>
  <c r="AE122" i="185" s="1"/>
  <c r="AM122" i="185" s="1"/>
  <c r="S122" i="185"/>
  <c r="R122" i="185"/>
  <c r="K122" i="185"/>
  <c r="T122" i="185" s="1"/>
  <c r="AF122" i="185" s="1"/>
  <c r="J122" i="185"/>
  <c r="BB121" i="185"/>
  <c r="AV121" i="185"/>
  <c r="AW121" i="185" s="1"/>
  <c r="BC121" i="185" s="1"/>
  <c r="AC121" i="185"/>
  <c r="AE121" i="185" s="1"/>
  <c r="AM121" i="185" s="1"/>
  <c r="S121" i="185"/>
  <c r="R121" i="185"/>
  <c r="K121" i="185"/>
  <c r="T121" i="185" s="1"/>
  <c r="AF121" i="185" s="1"/>
  <c r="J121" i="185"/>
  <c r="BB120" i="185"/>
  <c r="AV120" i="185"/>
  <c r="AW120" i="185" s="1"/>
  <c r="AC120" i="185"/>
  <c r="AE120" i="185" s="1"/>
  <c r="AM120" i="185" s="1"/>
  <c r="S120" i="185"/>
  <c r="R120" i="185"/>
  <c r="K120" i="185"/>
  <c r="J120" i="185"/>
  <c r="BB119" i="185"/>
  <c r="AV119" i="185"/>
  <c r="AW119" i="185" s="1"/>
  <c r="AC119" i="185"/>
  <c r="AE119" i="185" s="1"/>
  <c r="AM119" i="185" s="1"/>
  <c r="S119" i="185"/>
  <c r="R119" i="185"/>
  <c r="K119" i="185"/>
  <c r="T119" i="185" s="1"/>
  <c r="AF119" i="185" s="1"/>
  <c r="J119" i="185"/>
  <c r="BB118" i="185"/>
  <c r="AV118" i="185"/>
  <c r="AW118" i="185" s="1"/>
  <c r="BC118" i="185" s="1"/>
  <c r="AC118" i="185"/>
  <c r="AE118" i="185" s="1"/>
  <c r="AM118" i="185" s="1"/>
  <c r="S118" i="185"/>
  <c r="R118" i="185"/>
  <c r="K118" i="185"/>
  <c r="T118" i="185" s="1"/>
  <c r="AF118" i="185" s="1"/>
  <c r="J118" i="185"/>
  <c r="BB117" i="185"/>
  <c r="AV117" i="185"/>
  <c r="AW117" i="185" s="1"/>
  <c r="AC117" i="185"/>
  <c r="AE117" i="185" s="1"/>
  <c r="AM117" i="185" s="1"/>
  <c r="S117" i="185"/>
  <c r="R117" i="185"/>
  <c r="K117" i="185"/>
  <c r="T117" i="185" s="1"/>
  <c r="AF117" i="185" s="1"/>
  <c r="J117" i="185"/>
  <c r="BB116" i="185"/>
  <c r="AV116" i="185"/>
  <c r="AW116" i="185" s="1"/>
  <c r="BC116" i="185" s="1"/>
  <c r="AC116" i="185"/>
  <c r="AE116" i="185" s="1"/>
  <c r="AM116" i="185" s="1"/>
  <c r="S116" i="185"/>
  <c r="R116" i="185"/>
  <c r="K116" i="185"/>
  <c r="T116" i="185" s="1"/>
  <c r="AF116" i="185" s="1"/>
  <c r="J116" i="185"/>
  <c r="BB115" i="185"/>
  <c r="AV115" i="185"/>
  <c r="AW115" i="185" s="1"/>
  <c r="BC115" i="185" s="1"/>
  <c r="AC115" i="185"/>
  <c r="AE115" i="185" s="1"/>
  <c r="AM115" i="185" s="1"/>
  <c r="S115" i="185"/>
  <c r="R115" i="185"/>
  <c r="K115" i="185"/>
  <c r="J115" i="185"/>
  <c r="BB114" i="185"/>
  <c r="AV114" i="185"/>
  <c r="AW114" i="185" s="1"/>
  <c r="AC114" i="185"/>
  <c r="AE114" i="185" s="1"/>
  <c r="AM114" i="185" s="1"/>
  <c r="S114" i="185"/>
  <c r="R114" i="185"/>
  <c r="K114" i="185"/>
  <c r="J114" i="185"/>
  <c r="BB113" i="185"/>
  <c r="AV113" i="185"/>
  <c r="AW113" i="185" s="1"/>
  <c r="BC113" i="185" s="1"/>
  <c r="AC113" i="185"/>
  <c r="AE113" i="185" s="1"/>
  <c r="AM113" i="185" s="1"/>
  <c r="S113" i="185"/>
  <c r="R113" i="185"/>
  <c r="K113" i="185"/>
  <c r="T113" i="185" s="1"/>
  <c r="AF113" i="185" s="1"/>
  <c r="J113" i="185"/>
  <c r="BB112" i="185"/>
  <c r="AV112" i="185"/>
  <c r="AW112" i="185" s="1"/>
  <c r="BC112" i="185" s="1"/>
  <c r="AC112" i="185"/>
  <c r="AE112" i="185" s="1"/>
  <c r="AM112" i="185" s="1"/>
  <c r="S112" i="185"/>
  <c r="R112" i="185"/>
  <c r="K112" i="185"/>
  <c r="T112" i="185" s="1"/>
  <c r="AF112" i="185" s="1"/>
  <c r="J112" i="185"/>
  <c r="BB111" i="185"/>
  <c r="AV111" i="185"/>
  <c r="AW111" i="185" s="1"/>
  <c r="AC111" i="185"/>
  <c r="AE111" i="185" s="1"/>
  <c r="AM111" i="185" s="1"/>
  <c r="S111" i="185"/>
  <c r="R111" i="185"/>
  <c r="K111" i="185"/>
  <c r="J111" i="185"/>
  <c r="BB110" i="185"/>
  <c r="AV110" i="185"/>
  <c r="AW110" i="185" s="1"/>
  <c r="BC110" i="185" s="1"/>
  <c r="AC110" i="185"/>
  <c r="AE110" i="185" s="1"/>
  <c r="AM110" i="185" s="1"/>
  <c r="S110" i="185"/>
  <c r="R110" i="185"/>
  <c r="K110" i="185"/>
  <c r="T110" i="185" s="1"/>
  <c r="AF110" i="185" s="1"/>
  <c r="J110" i="185"/>
  <c r="BB109" i="185"/>
  <c r="AV109" i="185"/>
  <c r="AW109" i="185" s="1"/>
  <c r="BC109" i="185" s="1"/>
  <c r="AC109" i="185"/>
  <c r="AE109" i="185" s="1"/>
  <c r="AM109" i="185" s="1"/>
  <c r="S109" i="185"/>
  <c r="R109" i="185"/>
  <c r="K109" i="185"/>
  <c r="T109" i="185" s="1"/>
  <c r="AF109" i="185" s="1"/>
  <c r="J109" i="185"/>
  <c r="BB108" i="185"/>
  <c r="AV108" i="185"/>
  <c r="AW108" i="185" s="1"/>
  <c r="AC108" i="185"/>
  <c r="AE108" i="185" s="1"/>
  <c r="AM108" i="185" s="1"/>
  <c r="S108" i="185"/>
  <c r="R108" i="185"/>
  <c r="K108" i="185"/>
  <c r="J108" i="185"/>
  <c r="BB107" i="185"/>
  <c r="AV107" i="185"/>
  <c r="AW107" i="185" s="1"/>
  <c r="AC107" i="185"/>
  <c r="AE107" i="185" s="1"/>
  <c r="AM107" i="185" s="1"/>
  <c r="S107" i="185"/>
  <c r="R107" i="185"/>
  <c r="K107" i="185"/>
  <c r="T107" i="185" s="1"/>
  <c r="AF107" i="185" s="1"/>
  <c r="J107" i="185"/>
  <c r="BB106" i="185"/>
  <c r="AV106" i="185"/>
  <c r="AW106" i="185" s="1"/>
  <c r="BC106" i="185" s="1"/>
  <c r="AC106" i="185"/>
  <c r="AE106" i="185" s="1"/>
  <c r="AM106" i="185" s="1"/>
  <c r="S106" i="185"/>
  <c r="R106" i="185"/>
  <c r="K106" i="185"/>
  <c r="T106" i="185" s="1"/>
  <c r="AF106" i="185" s="1"/>
  <c r="J106" i="185"/>
  <c r="BB105" i="185"/>
  <c r="AV105" i="185"/>
  <c r="AW105" i="185" s="1"/>
  <c r="AC105" i="185"/>
  <c r="AE105" i="185" s="1"/>
  <c r="AM105" i="185" s="1"/>
  <c r="S105" i="185"/>
  <c r="R105" i="185"/>
  <c r="K105" i="185"/>
  <c r="T105" i="185" s="1"/>
  <c r="AF105" i="185" s="1"/>
  <c r="J105" i="185"/>
  <c r="BB104" i="185"/>
  <c r="AV104" i="185"/>
  <c r="AW104" i="185" s="1"/>
  <c r="BC104" i="185" s="1"/>
  <c r="AC104" i="185"/>
  <c r="AE104" i="185" s="1"/>
  <c r="AM104" i="185" s="1"/>
  <c r="S104" i="185"/>
  <c r="R104" i="185"/>
  <c r="K104" i="185"/>
  <c r="T104" i="185" s="1"/>
  <c r="AF104" i="185" s="1"/>
  <c r="J104" i="185"/>
  <c r="BB103" i="185"/>
  <c r="AV103" i="185"/>
  <c r="AW103" i="185" s="1"/>
  <c r="BC103" i="185" s="1"/>
  <c r="AC103" i="185"/>
  <c r="AE103" i="185" s="1"/>
  <c r="AM103" i="185" s="1"/>
  <c r="S103" i="185"/>
  <c r="R103" i="185"/>
  <c r="K103" i="185"/>
  <c r="J103" i="185"/>
  <c r="BB102" i="185"/>
  <c r="AV102" i="185"/>
  <c r="AW102" i="185" s="1"/>
  <c r="AC102" i="185"/>
  <c r="AE102" i="185" s="1"/>
  <c r="AM102" i="185" s="1"/>
  <c r="S102" i="185"/>
  <c r="R102" i="185"/>
  <c r="K102" i="185"/>
  <c r="J102" i="185"/>
  <c r="BB101" i="185"/>
  <c r="AV101" i="185"/>
  <c r="AW101" i="185" s="1"/>
  <c r="BC101" i="185" s="1"/>
  <c r="AC101" i="185"/>
  <c r="AE101" i="185" s="1"/>
  <c r="AM101" i="185" s="1"/>
  <c r="S101" i="185"/>
  <c r="R101" i="185"/>
  <c r="K101" i="185"/>
  <c r="T101" i="185" s="1"/>
  <c r="AF101" i="185" s="1"/>
  <c r="J101" i="185"/>
  <c r="BB100" i="185"/>
  <c r="AV100" i="185"/>
  <c r="AW100" i="185" s="1"/>
  <c r="BC100" i="185" s="1"/>
  <c r="AC100" i="185"/>
  <c r="AE100" i="185" s="1"/>
  <c r="AM100" i="185" s="1"/>
  <c r="S100" i="185"/>
  <c r="R100" i="185"/>
  <c r="K100" i="185"/>
  <c r="T100" i="185" s="1"/>
  <c r="AF100" i="185" s="1"/>
  <c r="J100" i="185"/>
  <c r="BB99" i="185"/>
  <c r="AV99" i="185"/>
  <c r="AW99" i="185" s="1"/>
  <c r="AC99" i="185"/>
  <c r="AE99" i="185" s="1"/>
  <c r="AM99" i="185" s="1"/>
  <c r="S99" i="185"/>
  <c r="R99" i="185"/>
  <c r="K99" i="185"/>
  <c r="J99" i="185"/>
  <c r="BB98" i="185"/>
  <c r="AV98" i="185"/>
  <c r="AW98" i="185" s="1"/>
  <c r="BC98" i="185" s="1"/>
  <c r="AC98" i="185"/>
  <c r="AE98" i="185" s="1"/>
  <c r="AM98" i="185" s="1"/>
  <c r="S98" i="185"/>
  <c r="R98" i="185"/>
  <c r="K98" i="185"/>
  <c r="T98" i="185" s="1"/>
  <c r="AF98" i="185" s="1"/>
  <c r="J98" i="185"/>
  <c r="BB97" i="185"/>
  <c r="AV97" i="185"/>
  <c r="AW97" i="185" s="1"/>
  <c r="AC97" i="185"/>
  <c r="AE97" i="185" s="1"/>
  <c r="AM97" i="185" s="1"/>
  <c r="S97" i="185"/>
  <c r="R97" i="185"/>
  <c r="K97" i="185"/>
  <c r="T97" i="185" s="1"/>
  <c r="AF97" i="185" s="1"/>
  <c r="J97" i="185"/>
  <c r="BB96" i="185"/>
  <c r="AV96" i="185"/>
  <c r="AW96" i="185" s="1"/>
  <c r="AC96" i="185"/>
  <c r="AE96" i="185" s="1"/>
  <c r="AM96" i="185" s="1"/>
  <c r="S96" i="185"/>
  <c r="R96" i="185"/>
  <c r="K96" i="185"/>
  <c r="J96" i="185"/>
  <c r="BB95" i="185"/>
  <c r="AV95" i="185"/>
  <c r="AW95" i="185" s="1"/>
  <c r="AC95" i="185"/>
  <c r="AE95" i="185" s="1"/>
  <c r="AM95" i="185" s="1"/>
  <c r="S95" i="185"/>
  <c r="R95" i="185"/>
  <c r="K95" i="185"/>
  <c r="T95" i="185" s="1"/>
  <c r="AF95" i="185" s="1"/>
  <c r="J95" i="185"/>
  <c r="BB94" i="185"/>
  <c r="AV94" i="185"/>
  <c r="AW94" i="185" s="1"/>
  <c r="BC94" i="185" s="1"/>
  <c r="AC94" i="185"/>
  <c r="AE94" i="185" s="1"/>
  <c r="AM94" i="185" s="1"/>
  <c r="S94" i="185"/>
  <c r="R94" i="185"/>
  <c r="K94" i="185"/>
  <c r="J94" i="185"/>
  <c r="BB93" i="185"/>
  <c r="AV93" i="185"/>
  <c r="AW93" i="185" s="1"/>
  <c r="AC93" i="185"/>
  <c r="AE93" i="185" s="1"/>
  <c r="AM93" i="185" s="1"/>
  <c r="S93" i="185"/>
  <c r="R93" i="185"/>
  <c r="K93" i="185"/>
  <c r="T93" i="185" s="1"/>
  <c r="AF93" i="185" s="1"/>
  <c r="J93" i="185"/>
  <c r="BB92" i="185"/>
  <c r="AV92" i="185"/>
  <c r="AW92" i="185" s="1"/>
  <c r="BC92" i="185" s="1"/>
  <c r="AC92" i="185"/>
  <c r="AE92" i="185" s="1"/>
  <c r="AM92" i="185" s="1"/>
  <c r="S92" i="185"/>
  <c r="R92" i="185"/>
  <c r="K92" i="185"/>
  <c r="T92" i="185" s="1"/>
  <c r="AF92" i="185" s="1"/>
  <c r="J92" i="185"/>
  <c r="BB91" i="185"/>
  <c r="AV91" i="185"/>
  <c r="AW91" i="185" s="1"/>
  <c r="BC91" i="185" s="1"/>
  <c r="AC91" i="185"/>
  <c r="AE91" i="185" s="1"/>
  <c r="AM91" i="185" s="1"/>
  <c r="S91" i="185"/>
  <c r="R91" i="185"/>
  <c r="K91" i="185"/>
  <c r="J91" i="185"/>
  <c r="BB90" i="185"/>
  <c r="AV90" i="185"/>
  <c r="AW90" i="185" s="1"/>
  <c r="AC90" i="185"/>
  <c r="AE90" i="185" s="1"/>
  <c r="AM90" i="185" s="1"/>
  <c r="S90" i="185"/>
  <c r="R90" i="185"/>
  <c r="K90" i="185"/>
  <c r="J90" i="185"/>
  <c r="BB89" i="185"/>
  <c r="AV89" i="185"/>
  <c r="AW89" i="185" s="1"/>
  <c r="BC89" i="185" s="1"/>
  <c r="AC89" i="185"/>
  <c r="AE89" i="185" s="1"/>
  <c r="AM89" i="185" s="1"/>
  <c r="S89" i="185"/>
  <c r="R89" i="185"/>
  <c r="K89" i="185"/>
  <c r="T89" i="185" s="1"/>
  <c r="AF89" i="185" s="1"/>
  <c r="J89" i="185"/>
  <c r="BB88" i="185"/>
  <c r="AV88" i="185"/>
  <c r="AW88" i="185" s="1"/>
  <c r="BC88" i="185" s="1"/>
  <c r="AC88" i="185"/>
  <c r="AE88" i="185" s="1"/>
  <c r="AM88" i="185" s="1"/>
  <c r="S88" i="185"/>
  <c r="R88" i="185"/>
  <c r="K88" i="185"/>
  <c r="T88" i="185" s="1"/>
  <c r="AF88" i="185" s="1"/>
  <c r="J88" i="185"/>
  <c r="BB87" i="185"/>
  <c r="AV87" i="185"/>
  <c r="AW87" i="185" s="1"/>
  <c r="AC87" i="185"/>
  <c r="AE87" i="185" s="1"/>
  <c r="AM87" i="185" s="1"/>
  <c r="S87" i="185"/>
  <c r="R87" i="185"/>
  <c r="K87" i="185"/>
  <c r="J87" i="185"/>
  <c r="BB86" i="185"/>
  <c r="AV86" i="185"/>
  <c r="AW86" i="185" s="1"/>
  <c r="BC86" i="185" s="1"/>
  <c r="AC86" i="185"/>
  <c r="AE86" i="185" s="1"/>
  <c r="AM86" i="185" s="1"/>
  <c r="S86" i="185"/>
  <c r="R86" i="185"/>
  <c r="K86" i="185"/>
  <c r="T86" i="185" s="1"/>
  <c r="AF86" i="185" s="1"/>
  <c r="J86" i="185"/>
  <c r="BB85" i="185"/>
  <c r="AV85" i="185"/>
  <c r="AW85" i="185" s="1"/>
  <c r="AC85" i="185"/>
  <c r="AE85" i="185" s="1"/>
  <c r="AM85" i="185" s="1"/>
  <c r="S85" i="185"/>
  <c r="R85" i="185"/>
  <c r="K85" i="185"/>
  <c r="T85" i="185" s="1"/>
  <c r="AF85" i="185" s="1"/>
  <c r="J85" i="185"/>
  <c r="BB84" i="185"/>
  <c r="AV84" i="185"/>
  <c r="AW84" i="185" s="1"/>
  <c r="AC84" i="185"/>
  <c r="AE84" i="185" s="1"/>
  <c r="AM84" i="185" s="1"/>
  <c r="S84" i="185"/>
  <c r="R84" i="185"/>
  <c r="K84" i="185"/>
  <c r="J84" i="185"/>
  <c r="BB83" i="185"/>
  <c r="AV83" i="185"/>
  <c r="AW83" i="185" s="1"/>
  <c r="AC83" i="185"/>
  <c r="AE83" i="185" s="1"/>
  <c r="AM83" i="185" s="1"/>
  <c r="S83" i="185"/>
  <c r="R83" i="185"/>
  <c r="K83" i="185"/>
  <c r="T83" i="185" s="1"/>
  <c r="AF83" i="185" s="1"/>
  <c r="J83" i="185"/>
  <c r="BB82" i="185"/>
  <c r="AV82" i="185"/>
  <c r="AW82" i="185" s="1"/>
  <c r="BC82" i="185" s="1"/>
  <c r="AC82" i="185"/>
  <c r="AE82" i="185" s="1"/>
  <c r="AM82" i="185" s="1"/>
  <c r="S82" i="185"/>
  <c r="R82" i="185"/>
  <c r="K82" i="185"/>
  <c r="J82" i="185"/>
  <c r="BB81" i="185"/>
  <c r="AV81" i="185"/>
  <c r="AW81" i="185" s="1"/>
  <c r="AC81" i="185"/>
  <c r="AE81" i="185" s="1"/>
  <c r="AM81" i="185" s="1"/>
  <c r="S81" i="185"/>
  <c r="R81" i="185"/>
  <c r="K81" i="185"/>
  <c r="T81" i="185" s="1"/>
  <c r="AF81" i="185" s="1"/>
  <c r="J81" i="185"/>
  <c r="BB80" i="185"/>
  <c r="AV80" i="185"/>
  <c r="AW80" i="185" s="1"/>
  <c r="BC80" i="185" s="1"/>
  <c r="AC80" i="185"/>
  <c r="AE80" i="185" s="1"/>
  <c r="AM80" i="185" s="1"/>
  <c r="S80" i="185"/>
  <c r="R80" i="185"/>
  <c r="K80" i="185"/>
  <c r="T80" i="185" s="1"/>
  <c r="AF80" i="185" s="1"/>
  <c r="J80" i="185"/>
  <c r="BB79" i="185"/>
  <c r="AV79" i="185"/>
  <c r="AW79" i="185" s="1"/>
  <c r="BC79" i="185" s="1"/>
  <c r="AC79" i="185"/>
  <c r="AE79" i="185" s="1"/>
  <c r="AM79" i="185" s="1"/>
  <c r="S79" i="185"/>
  <c r="R79" i="185"/>
  <c r="K79" i="185"/>
  <c r="J79" i="185"/>
  <c r="BB78" i="185"/>
  <c r="AV78" i="185"/>
  <c r="AW78" i="185" s="1"/>
  <c r="AC78" i="185"/>
  <c r="AE78" i="185" s="1"/>
  <c r="AM78" i="185" s="1"/>
  <c r="S78" i="185"/>
  <c r="R78" i="185"/>
  <c r="K78" i="185"/>
  <c r="J78" i="185"/>
  <c r="BB77" i="185"/>
  <c r="AV77" i="185"/>
  <c r="AW77" i="185" s="1"/>
  <c r="BC77" i="185" s="1"/>
  <c r="AC77" i="185"/>
  <c r="AE77" i="185" s="1"/>
  <c r="AM77" i="185" s="1"/>
  <c r="S77" i="185"/>
  <c r="R77" i="185"/>
  <c r="K77" i="185"/>
  <c r="T77" i="185" s="1"/>
  <c r="AF77" i="185" s="1"/>
  <c r="J77" i="185"/>
  <c r="BB76" i="185"/>
  <c r="AV76" i="185"/>
  <c r="AW76" i="185" s="1"/>
  <c r="BC76" i="185" s="1"/>
  <c r="AC76" i="185"/>
  <c r="AE76" i="185" s="1"/>
  <c r="AM76" i="185" s="1"/>
  <c r="S76" i="185"/>
  <c r="R76" i="185"/>
  <c r="K76" i="185"/>
  <c r="T76" i="185" s="1"/>
  <c r="AF76" i="185" s="1"/>
  <c r="J76" i="185"/>
  <c r="BB75" i="185"/>
  <c r="AV75" i="185"/>
  <c r="AW75" i="185" s="1"/>
  <c r="AC75" i="185"/>
  <c r="AE75" i="185" s="1"/>
  <c r="AM75" i="185" s="1"/>
  <c r="S75" i="185"/>
  <c r="R75" i="185"/>
  <c r="K75" i="185"/>
  <c r="J75" i="185"/>
  <c r="BB74" i="185"/>
  <c r="AV74" i="185"/>
  <c r="AW74" i="185" s="1"/>
  <c r="BC74" i="185" s="1"/>
  <c r="AC74" i="185"/>
  <c r="AE74" i="185" s="1"/>
  <c r="AM74" i="185" s="1"/>
  <c r="S74" i="185"/>
  <c r="R74" i="185"/>
  <c r="K74" i="185"/>
  <c r="T74" i="185" s="1"/>
  <c r="AF74" i="185" s="1"/>
  <c r="J74" i="185"/>
  <c r="BB73" i="185"/>
  <c r="AV73" i="185"/>
  <c r="AW73" i="185" s="1"/>
  <c r="AC73" i="185"/>
  <c r="AE73" i="185" s="1"/>
  <c r="AM73" i="185" s="1"/>
  <c r="S73" i="185"/>
  <c r="R73" i="185"/>
  <c r="K73" i="185"/>
  <c r="T73" i="185" s="1"/>
  <c r="AF73" i="185" s="1"/>
  <c r="J73" i="185"/>
  <c r="BB72" i="185"/>
  <c r="AV72" i="185"/>
  <c r="AW72" i="185" s="1"/>
  <c r="AC72" i="185"/>
  <c r="AE72" i="185" s="1"/>
  <c r="AM72" i="185" s="1"/>
  <c r="S72" i="185"/>
  <c r="R72" i="185"/>
  <c r="K72" i="185"/>
  <c r="J72" i="185"/>
  <c r="BB71" i="185"/>
  <c r="AV71" i="185"/>
  <c r="AW71" i="185" s="1"/>
  <c r="AC71" i="185"/>
  <c r="AE71" i="185" s="1"/>
  <c r="AM71" i="185" s="1"/>
  <c r="S71" i="185"/>
  <c r="R71" i="185"/>
  <c r="K71" i="185"/>
  <c r="T71" i="185" s="1"/>
  <c r="AF71" i="185" s="1"/>
  <c r="J71" i="185"/>
  <c r="BB70" i="185"/>
  <c r="AV70" i="185"/>
  <c r="AW70" i="185" s="1"/>
  <c r="BC70" i="185" s="1"/>
  <c r="AC70" i="185"/>
  <c r="AE70" i="185" s="1"/>
  <c r="AM70" i="185" s="1"/>
  <c r="S70" i="185"/>
  <c r="R70" i="185"/>
  <c r="K70" i="185"/>
  <c r="J70" i="185"/>
  <c r="BB69" i="185"/>
  <c r="AV69" i="185"/>
  <c r="AW69" i="185" s="1"/>
  <c r="AC69" i="185"/>
  <c r="AE69" i="185" s="1"/>
  <c r="AM69" i="185" s="1"/>
  <c r="S69" i="185"/>
  <c r="R69" i="185"/>
  <c r="K69" i="185"/>
  <c r="T69" i="185" s="1"/>
  <c r="AF69" i="185" s="1"/>
  <c r="J69" i="185"/>
  <c r="BB68" i="185"/>
  <c r="AV68" i="185"/>
  <c r="AW68" i="185" s="1"/>
  <c r="BC68" i="185" s="1"/>
  <c r="AC68" i="185"/>
  <c r="AE68" i="185" s="1"/>
  <c r="AM68" i="185" s="1"/>
  <c r="S68" i="185"/>
  <c r="R68" i="185"/>
  <c r="K68" i="185"/>
  <c r="T68" i="185" s="1"/>
  <c r="AF68" i="185" s="1"/>
  <c r="J68" i="185"/>
  <c r="BB67" i="185"/>
  <c r="AV67" i="185"/>
  <c r="AW67" i="185" s="1"/>
  <c r="BC67" i="185" s="1"/>
  <c r="AC67" i="185"/>
  <c r="AE67" i="185" s="1"/>
  <c r="AM67" i="185" s="1"/>
  <c r="S67" i="185"/>
  <c r="R67" i="185"/>
  <c r="K67" i="185"/>
  <c r="J67" i="185"/>
  <c r="BB66" i="185"/>
  <c r="AV66" i="185"/>
  <c r="AW66" i="185" s="1"/>
  <c r="AC66" i="185"/>
  <c r="AE66" i="185" s="1"/>
  <c r="AM66" i="185" s="1"/>
  <c r="S66" i="185"/>
  <c r="R66" i="185"/>
  <c r="K66" i="185"/>
  <c r="J66" i="185"/>
  <c r="BB65" i="185"/>
  <c r="AV65" i="185"/>
  <c r="AW65" i="185" s="1"/>
  <c r="BC65" i="185" s="1"/>
  <c r="AC65" i="185"/>
  <c r="AE65" i="185" s="1"/>
  <c r="AM65" i="185" s="1"/>
  <c r="S65" i="185"/>
  <c r="R65" i="185"/>
  <c r="K65" i="185"/>
  <c r="T65" i="185" s="1"/>
  <c r="AF65" i="185" s="1"/>
  <c r="J65" i="185"/>
  <c r="BB64" i="185"/>
  <c r="AV64" i="185"/>
  <c r="AW64" i="185" s="1"/>
  <c r="BC64" i="185" s="1"/>
  <c r="AC64" i="185"/>
  <c r="AE64" i="185" s="1"/>
  <c r="AM64" i="185" s="1"/>
  <c r="S64" i="185"/>
  <c r="R64" i="185"/>
  <c r="K64" i="185"/>
  <c r="T64" i="185" s="1"/>
  <c r="AF64" i="185" s="1"/>
  <c r="J64" i="185"/>
  <c r="BB63" i="185"/>
  <c r="AV63" i="185"/>
  <c r="AW63" i="185" s="1"/>
  <c r="AC63" i="185"/>
  <c r="AE63" i="185" s="1"/>
  <c r="AM63" i="185" s="1"/>
  <c r="S63" i="185"/>
  <c r="R63" i="185"/>
  <c r="K63" i="185"/>
  <c r="J63" i="185"/>
  <c r="BB62" i="185"/>
  <c r="AV62" i="185"/>
  <c r="AW62" i="185" s="1"/>
  <c r="AC62" i="185"/>
  <c r="AE62" i="185" s="1"/>
  <c r="AM62" i="185" s="1"/>
  <c r="S62" i="185"/>
  <c r="R62" i="185"/>
  <c r="K62" i="185"/>
  <c r="T62" i="185" s="1"/>
  <c r="AF62" i="185" s="1"/>
  <c r="J62" i="185"/>
  <c r="BB61" i="185"/>
  <c r="AV61" i="185"/>
  <c r="AW61" i="185" s="1"/>
  <c r="AC61" i="185"/>
  <c r="AE61" i="185" s="1"/>
  <c r="AM61" i="185" s="1"/>
  <c r="S61" i="185"/>
  <c r="R61" i="185"/>
  <c r="K61" i="185"/>
  <c r="T61" i="185" s="1"/>
  <c r="AF61" i="185" s="1"/>
  <c r="J61" i="185"/>
  <c r="BB60" i="185"/>
  <c r="AV60" i="185"/>
  <c r="AW60" i="185" s="1"/>
  <c r="AC60" i="185"/>
  <c r="AE60" i="185" s="1"/>
  <c r="AM60" i="185" s="1"/>
  <c r="S60" i="185"/>
  <c r="R60" i="185"/>
  <c r="K60" i="185"/>
  <c r="J60" i="185"/>
  <c r="BB59" i="185"/>
  <c r="AV59" i="185"/>
  <c r="AW59" i="185" s="1"/>
  <c r="AC59" i="185"/>
  <c r="AE59" i="185" s="1"/>
  <c r="AM59" i="185" s="1"/>
  <c r="S59" i="185"/>
  <c r="R59" i="185"/>
  <c r="K59" i="185"/>
  <c r="T59" i="185" s="1"/>
  <c r="AF59" i="185" s="1"/>
  <c r="J59" i="185"/>
  <c r="BB58" i="185"/>
  <c r="AV58" i="185"/>
  <c r="AW58" i="185" s="1"/>
  <c r="BC58" i="185" s="1"/>
  <c r="AC58" i="185"/>
  <c r="AE58" i="185" s="1"/>
  <c r="AM58" i="185" s="1"/>
  <c r="S58" i="185"/>
  <c r="R58" i="185"/>
  <c r="K58" i="185"/>
  <c r="J58" i="185"/>
  <c r="BB57" i="185"/>
  <c r="AV57" i="185"/>
  <c r="AW57" i="185" s="1"/>
  <c r="AC57" i="185"/>
  <c r="AE57" i="185" s="1"/>
  <c r="S57" i="185"/>
  <c r="R57" i="185"/>
  <c r="K57" i="185"/>
  <c r="T57" i="185" s="1"/>
  <c r="AF57" i="185" s="1"/>
  <c r="J57" i="185"/>
  <c r="BB56" i="185"/>
  <c r="AV56" i="185"/>
  <c r="AW56" i="185" s="1"/>
  <c r="BC56" i="185" s="1"/>
  <c r="AC56" i="185"/>
  <c r="AE56" i="185" s="1"/>
  <c r="S56" i="185"/>
  <c r="R56" i="185"/>
  <c r="K56" i="185"/>
  <c r="T56" i="185" s="1"/>
  <c r="AF56" i="185" s="1"/>
  <c r="J56" i="185"/>
  <c r="BB55" i="185"/>
  <c r="AV55" i="185"/>
  <c r="AW55" i="185" s="1"/>
  <c r="BC55" i="185" s="1"/>
  <c r="AC55" i="185"/>
  <c r="AE55" i="185" s="1"/>
  <c r="S55" i="185"/>
  <c r="R55" i="185"/>
  <c r="K55" i="185"/>
  <c r="J55" i="185"/>
  <c r="BB54" i="185"/>
  <c r="AV54" i="185"/>
  <c r="AW54" i="185" s="1"/>
  <c r="AC54" i="185"/>
  <c r="AE54" i="185" s="1"/>
  <c r="S54" i="185"/>
  <c r="R54" i="185"/>
  <c r="K54" i="185"/>
  <c r="J54" i="185"/>
  <c r="BB53" i="185"/>
  <c r="AV53" i="185"/>
  <c r="AW53" i="185" s="1"/>
  <c r="BC53" i="185" s="1"/>
  <c r="AC53" i="185"/>
  <c r="AE53" i="185" s="1"/>
  <c r="S53" i="185"/>
  <c r="R53" i="185"/>
  <c r="K53" i="185"/>
  <c r="T53" i="185" s="1"/>
  <c r="AF53" i="185" s="1"/>
  <c r="J53" i="185"/>
  <c r="BB52" i="185"/>
  <c r="AV52" i="185"/>
  <c r="AW52" i="185" s="1"/>
  <c r="BC52" i="185" s="1"/>
  <c r="AC52" i="185"/>
  <c r="AE52" i="185" s="1"/>
  <c r="S52" i="185"/>
  <c r="R52" i="185"/>
  <c r="K52" i="185"/>
  <c r="J52" i="185"/>
  <c r="BB51" i="185"/>
  <c r="AV51" i="185"/>
  <c r="AW51" i="185" s="1"/>
  <c r="AC51" i="185"/>
  <c r="AE51" i="185" s="1"/>
  <c r="S51" i="185"/>
  <c r="R51" i="185"/>
  <c r="K51" i="185"/>
  <c r="J51" i="185"/>
  <c r="BB50" i="185"/>
  <c r="AV50" i="185"/>
  <c r="AW50" i="185" s="1"/>
  <c r="AC50" i="185"/>
  <c r="AE50" i="185" s="1"/>
  <c r="S50" i="185"/>
  <c r="R50" i="185"/>
  <c r="K50" i="185"/>
  <c r="T50" i="185" s="1"/>
  <c r="AF50" i="185" s="1"/>
  <c r="J50" i="185"/>
  <c r="BB49" i="185"/>
  <c r="AV49" i="185"/>
  <c r="AW49" i="185" s="1"/>
  <c r="AC49" i="185"/>
  <c r="AE49" i="185" s="1"/>
  <c r="S49" i="185"/>
  <c r="R49" i="185"/>
  <c r="K49" i="185"/>
  <c r="T49" i="185" s="1"/>
  <c r="AF49" i="185" s="1"/>
  <c r="J49" i="185"/>
  <c r="BB48" i="185"/>
  <c r="AV48" i="185"/>
  <c r="AW48" i="185" s="1"/>
  <c r="AC48" i="185"/>
  <c r="AE48" i="185" s="1"/>
  <c r="S48" i="185"/>
  <c r="R48" i="185"/>
  <c r="K48" i="185"/>
  <c r="J48" i="185"/>
  <c r="BB47" i="185"/>
  <c r="AV47" i="185"/>
  <c r="AW47" i="185" s="1"/>
  <c r="AC47" i="185"/>
  <c r="AE47" i="185" s="1"/>
  <c r="S47" i="185"/>
  <c r="R47" i="185"/>
  <c r="K47" i="185"/>
  <c r="T47" i="185" s="1"/>
  <c r="AF47" i="185" s="1"/>
  <c r="J47" i="185"/>
  <c r="BB46" i="185"/>
  <c r="AV46" i="185"/>
  <c r="AW46" i="185" s="1"/>
  <c r="BC46" i="185" s="1"/>
  <c r="AC46" i="185"/>
  <c r="AE46" i="185" s="1"/>
  <c r="S46" i="185"/>
  <c r="R46" i="185"/>
  <c r="K46" i="185"/>
  <c r="J46" i="185"/>
  <c r="BB45" i="185"/>
  <c r="AV45" i="185"/>
  <c r="AW45" i="185" s="1"/>
  <c r="AC45" i="185"/>
  <c r="AE45" i="185" s="1"/>
  <c r="S45" i="185"/>
  <c r="R45" i="185"/>
  <c r="K45" i="185"/>
  <c r="T45" i="185" s="1"/>
  <c r="AF45" i="185" s="1"/>
  <c r="J45" i="185"/>
  <c r="BB44" i="185"/>
  <c r="AV44" i="185"/>
  <c r="AW44" i="185" s="1"/>
  <c r="BC44" i="185" s="1"/>
  <c r="AC44" i="185"/>
  <c r="AE44" i="185" s="1"/>
  <c r="S44" i="185"/>
  <c r="R44" i="185"/>
  <c r="K44" i="185"/>
  <c r="T44" i="185" s="1"/>
  <c r="AF44" i="185" s="1"/>
  <c r="J44" i="185"/>
  <c r="BB43" i="185"/>
  <c r="AV43" i="185"/>
  <c r="AW43" i="185" s="1"/>
  <c r="BC43" i="185" s="1"/>
  <c r="AC43" i="185"/>
  <c r="AE43" i="185" s="1"/>
  <c r="S43" i="185"/>
  <c r="R43" i="185"/>
  <c r="K43" i="185"/>
  <c r="J43" i="185"/>
  <c r="BB42" i="185"/>
  <c r="AV42" i="185"/>
  <c r="AW42" i="185" s="1"/>
  <c r="AC42" i="185"/>
  <c r="AE42" i="185" s="1"/>
  <c r="S42" i="185"/>
  <c r="R42" i="185"/>
  <c r="K42" i="185"/>
  <c r="J42" i="185"/>
  <c r="BB41" i="185"/>
  <c r="AV41" i="185"/>
  <c r="AW41" i="185" s="1"/>
  <c r="BC41" i="185" s="1"/>
  <c r="AC41" i="185"/>
  <c r="AE41" i="185" s="1"/>
  <c r="S41" i="185"/>
  <c r="R41" i="185"/>
  <c r="K41" i="185"/>
  <c r="T41" i="185" s="1"/>
  <c r="AF41" i="185" s="1"/>
  <c r="J41" i="185"/>
  <c r="BB40" i="185"/>
  <c r="AV40" i="185"/>
  <c r="AW40" i="185" s="1"/>
  <c r="BC40" i="185" s="1"/>
  <c r="AC40" i="185"/>
  <c r="AE40" i="185" s="1"/>
  <c r="S40" i="185"/>
  <c r="R40" i="185"/>
  <c r="K40" i="185"/>
  <c r="J40" i="185"/>
  <c r="BB39" i="185"/>
  <c r="AV39" i="185"/>
  <c r="AW39" i="185" s="1"/>
  <c r="AC39" i="185"/>
  <c r="AE39" i="185" s="1"/>
  <c r="S39" i="185"/>
  <c r="R39" i="185"/>
  <c r="K39" i="185"/>
  <c r="J39" i="185"/>
  <c r="BB38" i="185"/>
  <c r="AV38" i="185"/>
  <c r="AW38" i="185" s="1"/>
  <c r="AC38" i="185"/>
  <c r="AE38" i="185" s="1"/>
  <c r="S38" i="185"/>
  <c r="R38" i="185"/>
  <c r="K38" i="185"/>
  <c r="T38" i="185" s="1"/>
  <c r="AF38" i="185" s="1"/>
  <c r="J38" i="185"/>
  <c r="BB37" i="185"/>
  <c r="AV37" i="185"/>
  <c r="AW37" i="185" s="1"/>
  <c r="AC37" i="185"/>
  <c r="AE37" i="185" s="1"/>
  <c r="S37" i="185"/>
  <c r="R37" i="185"/>
  <c r="K37" i="185"/>
  <c r="T37" i="185" s="1"/>
  <c r="AF37" i="185" s="1"/>
  <c r="J37" i="185"/>
  <c r="BB36" i="185"/>
  <c r="AV36" i="185"/>
  <c r="AW36" i="185" s="1"/>
  <c r="AC36" i="185"/>
  <c r="AE36" i="185" s="1"/>
  <c r="S36" i="185"/>
  <c r="R36" i="185"/>
  <c r="K36" i="185"/>
  <c r="J36" i="185"/>
  <c r="BB35" i="185"/>
  <c r="AV35" i="185"/>
  <c r="AW35" i="185" s="1"/>
  <c r="AC35" i="185"/>
  <c r="AE35" i="185" s="1"/>
  <c r="S35" i="185"/>
  <c r="R35" i="185"/>
  <c r="K35" i="185"/>
  <c r="T35" i="185" s="1"/>
  <c r="AF35" i="185" s="1"/>
  <c r="J35" i="185"/>
  <c r="BB34" i="185"/>
  <c r="AV34" i="185"/>
  <c r="AW34" i="185" s="1"/>
  <c r="BC34" i="185" s="1"/>
  <c r="AC34" i="185"/>
  <c r="AE34" i="185" s="1"/>
  <c r="S34" i="185"/>
  <c r="R34" i="185"/>
  <c r="K34" i="185"/>
  <c r="J34" i="185"/>
  <c r="BB33" i="185"/>
  <c r="AV33" i="185"/>
  <c r="AW33" i="185" s="1"/>
  <c r="AC33" i="185"/>
  <c r="AE33" i="185" s="1"/>
  <c r="S33" i="185"/>
  <c r="R33" i="185"/>
  <c r="K33" i="185"/>
  <c r="T33" i="185" s="1"/>
  <c r="AF33" i="185" s="1"/>
  <c r="J33" i="185"/>
  <c r="BB32" i="185"/>
  <c r="AV32" i="185"/>
  <c r="AW32" i="185" s="1"/>
  <c r="BC32" i="185" s="1"/>
  <c r="AC32" i="185"/>
  <c r="AE32" i="185" s="1"/>
  <c r="S32" i="185"/>
  <c r="R32" i="185"/>
  <c r="K32" i="185"/>
  <c r="T32" i="185" s="1"/>
  <c r="AF32" i="185" s="1"/>
  <c r="J32" i="185"/>
  <c r="BB31" i="185"/>
  <c r="AV31" i="185"/>
  <c r="AW31" i="185" s="1"/>
  <c r="BC31" i="185" s="1"/>
  <c r="AC31" i="185"/>
  <c r="AE31" i="185" s="1"/>
  <c r="S31" i="185"/>
  <c r="R31" i="185"/>
  <c r="K31" i="185"/>
  <c r="J31" i="185"/>
  <c r="BB30" i="185"/>
  <c r="AV30" i="185"/>
  <c r="AW30" i="185" s="1"/>
  <c r="AC30" i="185"/>
  <c r="AE30" i="185" s="1"/>
  <c r="S30" i="185"/>
  <c r="R30" i="185"/>
  <c r="K30" i="185"/>
  <c r="J30" i="185"/>
  <c r="BB29" i="185"/>
  <c r="AV29" i="185"/>
  <c r="AW29" i="185" s="1"/>
  <c r="BC29" i="185" s="1"/>
  <c r="AC29" i="185"/>
  <c r="AE29" i="185" s="1"/>
  <c r="S29" i="185"/>
  <c r="R29" i="185"/>
  <c r="K29" i="185"/>
  <c r="T29" i="185" s="1"/>
  <c r="AF29" i="185" s="1"/>
  <c r="J29" i="185"/>
  <c r="BB28" i="185"/>
  <c r="AV28" i="185"/>
  <c r="AW28" i="185" s="1"/>
  <c r="BC28" i="185" s="1"/>
  <c r="AC28" i="185"/>
  <c r="AE28" i="185" s="1"/>
  <c r="S28" i="185"/>
  <c r="R28" i="185"/>
  <c r="K28" i="185"/>
  <c r="T28" i="185" s="1"/>
  <c r="AF28" i="185" s="1"/>
  <c r="J28" i="185"/>
  <c r="BB27" i="185"/>
  <c r="AV27" i="185"/>
  <c r="AW27" i="185" s="1"/>
  <c r="AC27" i="185"/>
  <c r="AE27" i="185" s="1"/>
  <c r="S27" i="185"/>
  <c r="R27" i="185"/>
  <c r="K27" i="185"/>
  <c r="J27" i="185"/>
  <c r="BB26" i="185"/>
  <c r="AV26" i="185"/>
  <c r="AW26" i="185" s="1"/>
  <c r="AC26" i="185"/>
  <c r="AE26" i="185" s="1"/>
  <c r="S26" i="185"/>
  <c r="R26" i="185"/>
  <c r="K26" i="185"/>
  <c r="T26" i="185" s="1"/>
  <c r="AF26" i="185" s="1"/>
  <c r="J26" i="185"/>
  <c r="BB25" i="185"/>
  <c r="AV25" i="185"/>
  <c r="AW25" i="185" s="1"/>
  <c r="AC25" i="185"/>
  <c r="AE25" i="185" s="1"/>
  <c r="S25" i="185"/>
  <c r="R25" i="185"/>
  <c r="K25" i="185"/>
  <c r="T25" i="185" s="1"/>
  <c r="AF25" i="185" s="1"/>
  <c r="J25" i="185"/>
  <c r="BB24" i="185"/>
  <c r="AV24" i="185"/>
  <c r="AW24" i="185" s="1"/>
  <c r="AC24" i="185"/>
  <c r="AE24" i="185" s="1"/>
  <c r="S24" i="185"/>
  <c r="R24" i="185"/>
  <c r="K24" i="185"/>
  <c r="J24" i="185"/>
  <c r="BB23" i="185"/>
  <c r="AV23" i="185"/>
  <c r="AW23" i="185" s="1"/>
  <c r="AC23" i="185"/>
  <c r="AE23" i="185" s="1"/>
  <c r="S23" i="185"/>
  <c r="R23" i="185"/>
  <c r="K23" i="185"/>
  <c r="T23" i="185" s="1"/>
  <c r="AF23" i="185" s="1"/>
  <c r="J23" i="185"/>
  <c r="BB22" i="185"/>
  <c r="AV22" i="185"/>
  <c r="AW22" i="185" s="1"/>
  <c r="BC22" i="185" s="1"/>
  <c r="AC22" i="185"/>
  <c r="AE22" i="185" s="1"/>
  <c r="S22" i="185"/>
  <c r="R22" i="185"/>
  <c r="K22" i="185"/>
  <c r="J22" i="185"/>
  <c r="BB21" i="185"/>
  <c r="AV21" i="185"/>
  <c r="AW21" i="185" s="1"/>
  <c r="AC21" i="185"/>
  <c r="AE21" i="185" s="1"/>
  <c r="S21" i="185"/>
  <c r="R21" i="185"/>
  <c r="K21" i="185"/>
  <c r="T21" i="185" s="1"/>
  <c r="AF21" i="185" s="1"/>
  <c r="J21" i="185"/>
  <c r="BB20" i="185"/>
  <c r="AV20" i="185"/>
  <c r="AW20" i="185" s="1"/>
  <c r="BC20" i="185" s="1"/>
  <c r="AC20" i="185"/>
  <c r="AE20" i="185" s="1"/>
  <c r="S20" i="185"/>
  <c r="R20" i="185"/>
  <c r="K20" i="185"/>
  <c r="T20" i="185" s="1"/>
  <c r="AF20" i="185" s="1"/>
  <c r="J20" i="185"/>
  <c r="BB19" i="185"/>
  <c r="AV19" i="185"/>
  <c r="AW19" i="185" s="1"/>
  <c r="BC19" i="185" s="1"/>
  <c r="AC19" i="185"/>
  <c r="AE19" i="185" s="1"/>
  <c r="S19" i="185"/>
  <c r="R19" i="185"/>
  <c r="K19" i="185"/>
  <c r="J19" i="185"/>
  <c r="BB18" i="185"/>
  <c r="AV18" i="185"/>
  <c r="AW18" i="185" s="1"/>
  <c r="AC18" i="185"/>
  <c r="AE18" i="185" s="1"/>
  <c r="S18" i="185"/>
  <c r="R18" i="185"/>
  <c r="K18" i="185"/>
  <c r="J18" i="185"/>
  <c r="BB17" i="185"/>
  <c r="AV17" i="185"/>
  <c r="AW17" i="185" s="1"/>
  <c r="BC17" i="185" s="1"/>
  <c r="AC17" i="185"/>
  <c r="AE17" i="185" s="1"/>
  <c r="S17" i="185"/>
  <c r="R17" i="185"/>
  <c r="K17" i="185"/>
  <c r="T17" i="185" s="1"/>
  <c r="AF17" i="185" s="1"/>
  <c r="J17" i="185"/>
  <c r="BB16" i="185"/>
  <c r="AV16" i="185"/>
  <c r="AW16" i="185" s="1"/>
  <c r="BC16" i="185" s="1"/>
  <c r="AC16" i="185"/>
  <c r="AE16" i="185" s="1"/>
  <c r="S16" i="185"/>
  <c r="R16" i="185"/>
  <c r="K16" i="185"/>
  <c r="T16" i="185" s="1"/>
  <c r="AF16" i="185" s="1"/>
  <c r="J16" i="185"/>
  <c r="BB15" i="185"/>
  <c r="AV15" i="185"/>
  <c r="AW15" i="185" s="1"/>
  <c r="AC15" i="185"/>
  <c r="AE15" i="185" s="1"/>
  <c r="S15" i="185"/>
  <c r="R15" i="185"/>
  <c r="K15" i="185"/>
  <c r="J15" i="185"/>
  <c r="BB14" i="185"/>
  <c r="AV14" i="185"/>
  <c r="AW14" i="185" s="1"/>
  <c r="BC14" i="185" s="1"/>
  <c r="AC14" i="185"/>
  <c r="AE14" i="185" s="1"/>
  <c r="S14" i="185"/>
  <c r="R14" i="185"/>
  <c r="K14" i="185"/>
  <c r="T14" i="185" s="1"/>
  <c r="AF14" i="185" s="1"/>
  <c r="J14" i="185"/>
  <c r="BB13" i="185"/>
  <c r="AV13" i="185"/>
  <c r="AW13" i="185" s="1"/>
  <c r="AC13" i="185"/>
  <c r="AE13" i="185" s="1"/>
  <c r="S13" i="185"/>
  <c r="R13" i="185"/>
  <c r="K13" i="185"/>
  <c r="J13" i="185"/>
  <c r="BB12" i="185"/>
  <c r="AV12" i="185"/>
  <c r="AW12" i="185" s="1"/>
  <c r="AC12" i="185"/>
  <c r="AE12" i="185" s="1"/>
  <c r="S12" i="185"/>
  <c r="R12" i="185"/>
  <c r="K12" i="185"/>
  <c r="J12" i="185"/>
  <c r="BB11" i="185"/>
  <c r="AV11" i="185"/>
  <c r="AW11" i="185" s="1"/>
  <c r="AC11" i="185"/>
  <c r="AE11" i="185" s="1"/>
  <c r="S11" i="185"/>
  <c r="R11" i="185"/>
  <c r="K11" i="185"/>
  <c r="T11" i="185" s="1"/>
  <c r="AF11" i="185" s="1"/>
  <c r="J11" i="185"/>
  <c r="BB10" i="185"/>
  <c r="AV10" i="185"/>
  <c r="AW10" i="185" s="1"/>
  <c r="BC10" i="185" s="1"/>
  <c r="AC10" i="185"/>
  <c r="AE10" i="185" s="1"/>
  <c r="S10" i="185"/>
  <c r="R10" i="185"/>
  <c r="K10" i="185"/>
  <c r="J10" i="185"/>
  <c r="BB9" i="185"/>
  <c r="AV9" i="185"/>
  <c r="AW9" i="185" s="1"/>
  <c r="AC9" i="185"/>
  <c r="AE9" i="185" s="1"/>
  <c r="S9" i="185"/>
  <c r="R9" i="185"/>
  <c r="K9" i="185"/>
  <c r="T9" i="185" s="1"/>
  <c r="AF9" i="185" s="1"/>
  <c r="J9" i="185"/>
  <c r="BB8" i="185"/>
  <c r="AV8" i="185"/>
  <c r="AW8" i="185" s="1"/>
  <c r="BC8" i="185" s="1"/>
  <c r="AC8" i="185"/>
  <c r="AE8" i="185" s="1"/>
  <c r="S8" i="185"/>
  <c r="R8" i="185"/>
  <c r="K8" i="185"/>
  <c r="T8" i="185" s="1"/>
  <c r="AF8" i="185" s="1"/>
  <c r="J8" i="185"/>
  <c r="BB7" i="185"/>
  <c r="AV7" i="185"/>
  <c r="AW7" i="185" s="1"/>
  <c r="BC7" i="185" s="1"/>
  <c r="AC7" i="185"/>
  <c r="AE7" i="185" s="1"/>
  <c r="S7" i="185"/>
  <c r="R7" i="185"/>
  <c r="K7" i="185"/>
  <c r="J7" i="185"/>
  <c r="BB6" i="185"/>
  <c r="AV6" i="185"/>
  <c r="AW6" i="185" s="1"/>
  <c r="AC6" i="185"/>
  <c r="AE6" i="185" s="1"/>
  <c r="S6" i="185"/>
  <c r="R6" i="185"/>
  <c r="K6" i="185"/>
  <c r="J6" i="185"/>
  <c r="BB5" i="185"/>
  <c r="AV5" i="185"/>
  <c r="AW5" i="185" s="1"/>
  <c r="BC5" i="185" s="1"/>
  <c r="AC5" i="185"/>
  <c r="AE5" i="185" s="1"/>
  <c r="S5" i="185"/>
  <c r="R5" i="185"/>
  <c r="K5" i="185"/>
  <c r="T5" i="185" s="1"/>
  <c r="AF5" i="185" s="1"/>
  <c r="J5" i="185"/>
  <c r="BB4" i="185"/>
  <c r="AV4" i="185"/>
  <c r="AW4" i="185" s="1"/>
  <c r="BC4" i="185" s="1"/>
  <c r="AC4" i="185"/>
  <c r="AE4" i="185" s="1"/>
  <c r="S4" i="185"/>
  <c r="R4" i="185"/>
  <c r="K4" i="185"/>
  <c r="T4" i="185" s="1"/>
  <c r="AF4" i="185" s="1"/>
  <c r="J4" i="185"/>
  <c r="BB3" i="185"/>
  <c r="AV3" i="185"/>
  <c r="AW3" i="185" s="1"/>
  <c r="AC3" i="185"/>
  <c r="AE3" i="185" s="1"/>
  <c r="S3" i="185"/>
  <c r="R3" i="185"/>
  <c r="K3" i="185"/>
  <c r="J3" i="185"/>
  <c r="BB2" i="185"/>
  <c r="AV2" i="185"/>
  <c r="AW2" i="185" s="1"/>
  <c r="BC2" i="185" s="1"/>
  <c r="AC2" i="185"/>
  <c r="AE2" i="185" s="1"/>
  <c r="AM2" i="185" s="1"/>
  <c r="AO2" i="185" s="1"/>
  <c r="S2" i="185"/>
  <c r="R2" i="185"/>
  <c r="K2" i="185"/>
  <c r="T2" i="185" s="1"/>
  <c r="AF2" i="185" s="1"/>
  <c r="J2" i="185"/>
  <c r="B1681" i="185"/>
  <c r="B1680" i="185"/>
  <c r="B1679" i="185"/>
  <c r="B1678" i="185"/>
  <c r="B1677" i="185"/>
  <c r="B1676" i="185"/>
  <c r="B1675" i="185"/>
  <c r="B1674" i="185"/>
  <c r="B1673" i="185"/>
  <c r="B1672" i="185"/>
  <c r="B1671" i="185"/>
  <c r="B1670" i="185"/>
  <c r="B1669" i="185"/>
  <c r="B1668" i="185"/>
  <c r="B1667" i="185"/>
  <c r="B1666" i="185"/>
  <c r="B1665" i="185"/>
  <c r="B1664" i="185"/>
  <c r="B1663" i="185"/>
  <c r="B1662" i="185"/>
  <c r="B1661" i="185"/>
  <c r="B1660" i="185"/>
  <c r="B1659" i="185"/>
  <c r="B1658" i="185"/>
  <c r="B1657" i="185"/>
  <c r="B1656" i="185"/>
  <c r="B1655" i="185"/>
  <c r="B1654" i="185"/>
  <c r="B1653" i="185"/>
  <c r="B1652" i="185"/>
  <c r="B1651" i="185"/>
  <c r="B1650" i="185"/>
  <c r="B1649" i="185"/>
  <c r="B1648" i="185"/>
  <c r="B1647" i="185"/>
  <c r="B1646" i="185"/>
  <c r="B1645" i="185"/>
  <c r="B1644" i="185"/>
  <c r="B1643" i="185"/>
  <c r="B1642" i="185"/>
  <c r="B1641" i="185"/>
  <c r="B1640" i="185"/>
  <c r="B1639" i="185"/>
  <c r="B1638" i="185"/>
  <c r="B1637" i="185"/>
  <c r="B1636" i="185"/>
  <c r="B1635" i="185"/>
  <c r="B1634" i="185"/>
  <c r="B1633" i="185"/>
  <c r="B1632" i="185"/>
  <c r="B1631" i="185"/>
  <c r="B1630" i="185"/>
  <c r="B1629" i="185"/>
  <c r="B1628" i="185"/>
  <c r="B1627" i="185"/>
  <c r="B1626" i="185"/>
  <c r="B1625" i="185"/>
  <c r="B1624" i="185"/>
  <c r="B1623" i="185"/>
  <c r="B1622" i="185"/>
  <c r="B1621" i="185"/>
  <c r="B1620" i="185"/>
  <c r="B1619" i="185"/>
  <c r="B1618" i="185"/>
  <c r="B1617" i="185"/>
  <c r="B1616" i="185"/>
  <c r="B1615" i="185"/>
  <c r="B1614" i="185"/>
  <c r="B1613" i="185"/>
  <c r="B1612" i="185"/>
  <c r="B1611" i="185"/>
  <c r="B1610" i="185"/>
  <c r="B1609" i="185"/>
  <c r="B1608" i="185"/>
  <c r="B1607" i="185"/>
  <c r="B1606" i="185"/>
  <c r="B1605" i="185"/>
  <c r="B1604" i="185"/>
  <c r="B1603" i="185"/>
  <c r="B1602" i="185"/>
  <c r="B1601" i="185"/>
  <c r="B1600" i="185"/>
  <c r="B1599" i="185"/>
  <c r="B1598" i="185"/>
  <c r="B1597" i="185"/>
  <c r="B1596" i="185"/>
  <c r="B1595" i="185"/>
  <c r="B1594" i="185"/>
  <c r="B1593" i="185"/>
  <c r="B1592" i="185"/>
  <c r="B1591" i="185"/>
  <c r="B1590" i="185"/>
  <c r="B1589" i="185"/>
  <c r="B1588" i="185"/>
  <c r="B1587" i="185"/>
  <c r="B1586" i="185"/>
  <c r="B1585" i="185"/>
  <c r="B1584" i="185"/>
  <c r="B1583" i="185"/>
  <c r="B1582" i="185"/>
  <c r="B1581" i="185"/>
  <c r="B1580" i="185"/>
  <c r="B1579" i="185"/>
  <c r="B1578" i="185"/>
  <c r="B1577" i="185"/>
  <c r="B1576" i="185"/>
  <c r="B1575" i="185"/>
  <c r="B1574" i="185"/>
  <c r="B1573" i="185"/>
  <c r="B1572" i="185"/>
  <c r="B1571" i="185"/>
  <c r="B1570" i="185"/>
  <c r="B1569" i="185"/>
  <c r="B1568" i="185"/>
  <c r="B1567" i="185"/>
  <c r="B1566" i="185"/>
  <c r="B1565" i="185"/>
  <c r="B1564" i="185"/>
  <c r="B1563" i="185"/>
  <c r="B1562" i="185"/>
  <c r="B1561" i="185"/>
  <c r="B1560" i="185"/>
  <c r="B1559" i="185"/>
  <c r="B1558" i="185"/>
  <c r="B1557" i="185"/>
  <c r="B1556" i="185"/>
  <c r="B1555" i="185"/>
  <c r="B1554" i="185"/>
  <c r="B1553" i="185"/>
  <c r="B1552" i="185"/>
  <c r="B1551" i="185"/>
  <c r="B1550" i="185"/>
  <c r="B1549" i="185"/>
  <c r="B1548" i="185"/>
  <c r="B1547" i="185"/>
  <c r="B1546" i="185"/>
  <c r="B1545" i="185"/>
  <c r="B1544" i="185"/>
  <c r="B1543" i="185"/>
  <c r="B1542" i="185"/>
  <c r="B1541" i="185"/>
  <c r="B1540" i="185"/>
  <c r="B1539" i="185"/>
  <c r="B1538" i="185"/>
  <c r="B1537" i="185"/>
  <c r="B1536" i="185"/>
  <c r="B1535" i="185"/>
  <c r="B1534" i="185"/>
  <c r="B1533" i="185"/>
  <c r="B1532" i="185"/>
  <c r="B1531" i="185"/>
  <c r="B1530" i="185"/>
  <c r="B1529" i="185"/>
  <c r="B1528" i="185"/>
  <c r="B1527" i="185"/>
  <c r="B1526" i="185"/>
  <c r="B1525" i="185"/>
  <c r="B1524" i="185"/>
  <c r="B1523" i="185"/>
  <c r="B1522" i="185"/>
  <c r="B1521" i="185"/>
  <c r="B1520" i="185"/>
  <c r="B1519" i="185"/>
  <c r="B1518" i="185"/>
  <c r="B1517" i="185"/>
  <c r="B1516" i="185"/>
  <c r="B1515" i="185"/>
  <c r="B1514" i="185"/>
  <c r="B1513" i="185"/>
  <c r="B1512" i="185"/>
  <c r="B1511" i="185"/>
  <c r="B1510" i="185"/>
  <c r="B1509" i="185"/>
  <c r="B1508" i="185"/>
  <c r="B1507" i="185"/>
  <c r="B1506" i="185"/>
  <c r="B1505" i="185"/>
  <c r="B1504" i="185"/>
  <c r="B1503" i="185"/>
  <c r="B1502" i="185"/>
  <c r="B1501" i="185"/>
  <c r="B1500" i="185"/>
  <c r="B1499" i="185"/>
  <c r="B1498" i="185"/>
  <c r="B1497" i="185"/>
  <c r="B1496" i="185"/>
  <c r="B1495" i="185"/>
  <c r="B1494" i="185"/>
  <c r="B1493" i="185"/>
  <c r="B1492" i="185"/>
  <c r="B1491" i="185"/>
  <c r="B1490" i="185"/>
  <c r="B1489" i="185"/>
  <c r="B1488" i="185"/>
  <c r="B1487" i="185"/>
  <c r="B1486" i="185"/>
  <c r="B1485" i="185"/>
  <c r="B1484" i="185"/>
  <c r="B1483" i="185"/>
  <c r="B1482" i="185"/>
  <c r="B1481" i="185"/>
  <c r="B1480" i="185"/>
  <c r="B1479" i="185"/>
  <c r="B1478" i="185"/>
  <c r="B1477" i="185"/>
  <c r="B1476" i="185"/>
  <c r="B1475" i="185"/>
  <c r="B1474" i="185"/>
  <c r="B1473" i="185"/>
  <c r="B1472" i="185"/>
  <c r="B1471" i="185"/>
  <c r="B1470" i="185"/>
  <c r="B1469" i="185"/>
  <c r="B1468" i="185"/>
  <c r="B1467" i="185"/>
  <c r="B1466" i="185"/>
  <c r="B1465" i="185"/>
  <c r="B1464" i="185"/>
  <c r="B1463" i="185"/>
  <c r="B1462" i="185"/>
  <c r="B1461" i="185"/>
  <c r="B1460" i="185"/>
  <c r="B1459" i="185"/>
  <c r="B1458" i="185"/>
  <c r="B1457" i="185"/>
  <c r="B1456" i="185"/>
  <c r="B1455" i="185"/>
  <c r="B1454" i="185"/>
  <c r="B1453" i="185"/>
  <c r="B1452" i="185"/>
  <c r="B1451" i="185"/>
  <c r="B1450" i="185"/>
  <c r="B1449" i="185"/>
  <c r="B1448" i="185"/>
  <c r="B1447" i="185"/>
  <c r="B1446" i="185"/>
  <c r="B1445" i="185"/>
  <c r="B1444" i="185"/>
  <c r="B1443" i="185"/>
  <c r="B1442" i="185"/>
  <c r="B1441" i="185"/>
  <c r="B1440" i="185"/>
  <c r="B1439" i="185"/>
  <c r="B1438" i="185"/>
  <c r="B1437" i="185"/>
  <c r="B1436" i="185"/>
  <c r="B1435" i="185"/>
  <c r="B1434" i="185"/>
  <c r="B1433" i="185"/>
  <c r="B1432" i="185"/>
  <c r="B1431" i="185"/>
  <c r="B1430" i="185"/>
  <c r="B1429" i="185"/>
  <c r="B1428" i="185"/>
  <c r="B1427" i="185"/>
  <c r="B1426" i="185"/>
  <c r="B1425" i="185"/>
  <c r="B1424" i="185"/>
  <c r="B1423" i="185"/>
  <c r="B1422" i="185"/>
  <c r="B1421" i="185"/>
  <c r="B1420" i="185"/>
  <c r="B1419" i="185"/>
  <c r="B1418" i="185"/>
  <c r="B1417" i="185"/>
  <c r="B1416" i="185"/>
  <c r="B1415" i="185"/>
  <c r="B1414" i="185"/>
  <c r="B1413" i="185"/>
  <c r="B1412" i="185"/>
  <c r="B1411" i="185"/>
  <c r="B1410" i="185"/>
  <c r="B1409" i="185"/>
  <c r="B1408" i="185"/>
  <c r="B1407" i="185"/>
  <c r="B1406" i="185"/>
  <c r="B1405" i="185"/>
  <c r="B1404" i="185"/>
  <c r="B1403" i="185"/>
  <c r="B1402" i="185"/>
  <c r="B1401" i="185"/>
  <c r="B1400" i="185"/>
  <c r="B1399" i="185"/>
  <c r="B1398" i="185"/>
  <c r="B1397" i="185"/>
  <c r="B1396" i="185"/>
  <c r="B1395" i="185"/>
  <c r="B1394" i="185"/>
  <c r="B1393" i="185"/>
  <c r="B1392" i="185"/>
  <c r="B1391" i="185"/>
  <c r="B1390" i="185"/>
  <c r="B1389" i="185"/>
  <c r="B1388" i="185"/>
  <c r="B1387" i="185"/>
  <c r="B1386" i="185"/>
  <c r="B1385" i="185"/>
  <c r="B1384" i="185"/>
  <c r="B1383" i="185"/>
  <c r="B1382" i="185"/>
  <c r="B1381" i="185"/>
  <c r="B1380" i="185"/>
  <c r="B1379" i="185"/>
  <c r="B1378" i="185"/>
  <c r="B1377" i="185"/>
  <c r="B1376" i="185"/>
  <c r="B1375" i="185"/>
  <c r="B1374" i="185"/>
  <c r="B1373" i="185"/>
  <c r="B1372" i="185"/>
  <c r="B1371" i="185"/>
  <c r="B1370" i="185"/>
  <c r="B1369" i="185"/>
  <c r="B1368" i="185"/>
  <c r="B1367" i="185"/>
  <c r="B1366" i="185"/>
  <c r="B1365" i="185"/>
  <c r="B1364" i="185"/>
  <c r="B1363" i="185"/>
  <c r="B1362" i="185"/>
  <c r="B1361" i="185"/>
  <c r="B1360" i="185"/>
  <c r="B1359" i="185"/>
  <c r="B1358" i="185"/>
  <c r="B1357" i="185"/>
  <c r="B1356" i="185"/>
  <c r="B1355" i="185"/>
  <c r="B1354" i="185"/>
  <c r="B1353" i="185"/>
  <c r="B1352" i="185"/>
  <c r="B1351" i="185"/>
  <c r="B1350" i="185"/>
  <c r="B1349" i="185"/>
  <c r="B1348" i="185"/>
  <c r="B1347" i="185"/>
  <c r="B1346" i="185"/>
  <c r="B1345" i="185"/>
  <c r="B1344" i="185"/>
  <c r="B1343" i="185"/>
  <c r="B1342" i="185"/>
  <c r="B1341" i="185"/>
  <c r="B1340" i="185"/>
  <c r="B1339" i="185"/>
  <c r="B1338" i="185"/>
  <c r="B1337" i="185"/>
  <c r="B1336" i="185"/>
  <c r="B1335" i="185"/>
  <c r="B1334" i="185"/>
  <c r="B1333" i="185"/>
  <c r="B1332" i="185"/>
  <c r="B1331" i="185"/>
  <c r="B1330" i="185"/>
  <c r="B1329" i="185"/>
  <c r="B1328" i="185"/>
  <c r="B1327" i="185"/>
  <c r="B1326" i="185"/>
  <c r="B1325" i="185"/>
  <c r="B1324" i="185"/>
  <c r="B1323" i="185"/>
  <c r="B1322" i="185"/>
  <c r="B1321" i="185"/>
  <c r="B1320" i="185"/>
  <c r="B1319" i="185"/>
  <c r="B1318" i="185"/>
  <c r="B1317" i="185"/>
  <c r="B1316" i="185"/>
  <c r="B1315" i="185"/>
  <c r="B1314" i="185"/>
  <c r="B1313" i="185"/>
  <c r="B1312" i="185"/>
  <c r="B1311" i="185"/>
  <c r="B1310" i="185"/>
  <c r="B1309" i="185"/>
  <c r="B1308" i="185"/>
  <c r="B1307" i="185"/>
  <c r="B1306" i="185"/>
  <c r="B1305" i="185"/>
  <c r="B1304" i="185"/>
  <c r="B1303" i="185"/>
  <c r="B1302" i="185"/>
  <c r="B1301" i="185"/>
  <c r="B1300" i="185"/>
  <c r="B1299" i="185"/>
  <c r="B1298" i="185"/>
  <c r="B1297" i="185"/>
  <c r="B1296" i="185"/>
  <c r="B1295" i="185"/>
  <c r="B1294" i="185"/>
  <c r="B1293" i="185"/>
  <c r="B1292" i="185"/>
  <c r="B1291" i="185"/>
  <c r="B1290" i="185"/>
  <c r="B1289" i="185"/>
  <c r="B1288" i="185"/>
  <c r="B1287" i="185"/>
  <c r="B1286" i="185"/>
  <c r="B1285" i="185"/>
  <c r="B1284" i="185"/>
  <c r="B1283" i="185"/>
  <c r="B1282" i="185"/>
  <c r="B1281" i="185"/>
  <c r="B1280" i="185"/>
  <c r="B1279" i="185"/>
  <c r="B1278" i="185"/>
  <c r="B1277" i="185"/>
  <c r="B1276" i="185"/>
  <c r="B1275" i="185"/>
  <c r="B1274" i="185"/>
  <c r="B1273" i="185"/>
  <c r="B1272" i="185"/>
  <c r="B1271" i="185"/>
  <c r="B1270" i="185"/>
  <c r="B1269" i="185"/>
  <c r="B1268" i="185"/>
  <c r="B1267" i="185"/>
  <c r="B1266" i="185"/>
  <c r="B1265" i="185"/>
  <c r="B1264" i="185"/>
  <c r="B1263" i="185"/>
  <c r="B1262" i="185"/>
  <c r="B1261" i="185"/>
  <c r="B1260" i="185"/>
  <c r="B1259" i="185"/>
  <c r="B1258" i="185"/>
  <c r="B1257" i="185"/>
  <c r="B1256" i="185"/>
  <c r="B1255" i="185"/>
  <c r="B1254" i="185"/>
  <c r="B1253" i="185"/>
  <c r="B1252" i="185"/>
  <c r="B1251" i="185"/>
  <c r="B1250" i="185"/>
  <c r="B1249" i="185"/>
  <c r="B1248" i="185"/>
  <c r="B1247" i="185"/>
  <c r="B1246" i="185"/>
  <c r="B1245" i="185"/>
  <c r="B1244" i="185"/>
  <c r="B1243" i="185"/>
  <c r="B1242" i="185"/>
  <c r="B1241" i="185"/>
  <c r="B1240" i="185"/>
  <c r="B1239" i="185"/>
  <c r="B1238" i="185"/>
  <c r="B1237" i="185"/>
  <c r="B1236" i="185"/>
  <c r="B1235" i="185"/>
  <c r="B1234" i="185"/>
  <c r="B1233" i="185"/>
  <c r="B1232" i="185"/>
  <c r="B1231" i="185"/>
  <c r="B1230" i="185"/>
  <c r="B1229" i="185"/>
  <c r="B1228" i="185"/>
  <c r="B1227" i="185"/>
  <c r="B1226" i="185"/>
  <c r="B1225" i="185"/>
  <c r="B1224" i="185"/>
  <c r="B1223" i="185"/>
  <c r="B1222" i="185"/>
  <c r="B1221" i="185"/>
  <c r="B1220" i="185"/>
  <c r="B1219" i="185"/>
  <c r="B1218" i="185"/>
  <c r="B1217" i="185"/>
  <c r="B1216" i="185"/>
  <c r="B1215" i="185"/>
  <c r="B1214" i="185"/>
  <c r="B1213" i="185"/>
  <c r="B1212" i="185"/>
  <c r="B1211" i="185"/>
  <c r="B1210" i="185"/>
  <c r="B1209" i="185"/>
  <c r="B1208" i="185"/>
  <c r="B1207" i="185"/>
  <c r="B1206" i="185"/>
  <c r="B1205" i="185"/>
  <c r="B1204" i="185"/>
  <c r="B1203" i="185"/>
  <c r="B1202" i="185"/>
  <c r="B1201" i="185"/>
  <c r="B1200" i="185"/>
  <c r="B1199" i="185"/>
  <c r="B1198" i="185"/>
  <c r="B1197" i="185"/>
  <c r="B1196" i="185"/>
  <c r="B1195" i="185"/>
  <c r="B1194" i="185"/>
  <c r="B1193" i="185"/>
  <c r="B1192" i="185"/>
  <c r="B1191" i="185"/>
  <c r="B1190" i="185"/>
  <c r="B1189" i="185"/>
  <c r="B1188" i="185"/>
  <c r="B1187" i="185"/>
  <c r="B1186" i="185"/>
  <c r="B1185" i="185"/>
  <c r="B1184" i="185"/>
  <c r="B1183" i="185"/>
  <c r="B1182" i="185"/>
  <c r="B1181" i="185"/>
  <c r="B1180" i="185"/>
  <c r="B1179" i="185"/>
  <c r="B1178" i="185"/>
  <c r="B1177" i="185"/>
  <c r="B1176" i="185"/>
  <c r="B1175" i="185"/>
  <c r="B1174" i="185"/>
  <c r="B1173" i="185"/>
  <c r="B1172" i="185"/>
  <c r="B1171" i="185"/>
  <c r="B1170" i="185"/>
  <c r="B1169" i="185"/>
  <c r="B1168" i="185"/>
  <c r="B1167" i="185"/>
  <c r="B1166" i="185"/>
  <c r="B1165" i="185"/>
  <c r="B1164" i="185"/>
  <c r="B1163" i="185"/>
  <c r="B1162" i="185"/>
  <c r="B1161" i="185"/>
  <c r="B1160" i="185"/>
  <c r="B1159" i="185"/>
  <c r="B1158" i="185"/>
  <c r="B1157" i="185"/>
  <c r="B1156" i="185"/>
  <c r="B1155" i="185"/>
  <c r="B1154" i="185"/>
  <c r="B1153" i="185"/>
  <c r="B1152" i="185"/>
  <c r="B1151" i="185"/>
  <c r="B1150" i="185"/>
  <c r="B1149" i="185"/>
  <c r="B1148" i="185"/>
  <c r="B1147" i="185"/>
  <c r="B1146" i="185"/>
  <c r="B1145" i="185"/>
  <c r="B1144" i="185"/>
  <c r="B1143" i="185"/>
  <c r="B1142" i="185"/>
  <c r="B1141" i="185"/>
  <c r="B1140" i="185"/>
  <c r="B1139" i="185"/>
  <c r="B1138" i="185"/>
  <c r="B1137" i="185"/>
  <c r="B1136" i="185"/>
  <c r="B1135" i="185"/>
  <c r="B1134" i="185"/>
  <c r="B1133" i="185"/>
  <c r="B1132" i="185"/>
  <c r="B1131" i="185"/>
  <c r="B1130" i="185"/>
  <c r="B1129" i="185"/>
  <c r="B1128" i="185"/>
  <c r="B1127" i="185"/>
  <c r="B1126" i="185"/>
  <c r="B1125" i="185"/>
  <c r="B1124" i="185"/>
  <c r="B1123" i="185"/>
  <c r="B1122" i="185"/>
  <c r="B1121" i="185"/>
  <c r="B1120" i="185"/>
  <c r="B1119" i="185"/>
  <c r="B1118" i="185"/>
  <c r="B1117" i="185"/>
  <c r="B1116" i="185"/>
  <c r="B1115" i="185"/>
  <c r="B1114" i="185"/>
  <c r="B1113" i="185"/>
  <c r="B1112" i="185"/>
  <c r="B1111" i="185"/>
  <c r="B1110" i="185"/>
  <c r="B1109" i="185"/>
  <c r="B1108" i="185"/>
  <c r="B1107" i="185"/>
  <c r="B1106" i="185"/>
  <c r="B1105" i="185"/>
  <c r="B1104" i="185"/>
  <c r="B1103" i="185"/>
  <c r="B1102" i="185"/>
  <c r="B1101" i="185"/>
  <c r="B1100" i="185"/>
  <c r="B1099" i="185"/>
  <c r="B1098" i="185"/>
  <c r="B1097" i="185"/>
  <c r="B1096" i="185"/>
  <c r="B1095" i="185"/>
  <c r="B1094" i="185"/>
  <c r="B1093" i="185"/>
  <c r="B1092" i="185"/>
  <c r="B1091" i="185"/>
  <c r="B1090" i="185"/>
  <c r="B1089" i="185"/>
  <c r="B1088" i="185"/>
  <c r="B1087" i="185"/>
  <c r="B1086" i="185"/>
  <c r="B1085" i="185"/>
  <c r="B1084" i="185"/>
  <c r="B1083" i="185"/>
  <c r="B1082" i="185"/>
  <c r="B1081" i="185"/>
  <c r="B1080" i="185"/>
  <c r="B1079" i="185"/>
  <c r="B1078" i="185"/>
  <c r="B1077" i="185"/>
  <c r="B1076" i="185"/>
  <c r="B1075" i="185"/>
  <c r="B1074" i="185"/>
  <c r="B1073" i="185"/>
  <c r="B1072" i="185"/>
  <c r="B1071" i="185"/>
  <c r="B1070" i="185"/>
  <c r="B1069" i="185"/>
  <c r="B1068" i="185"/>
  <c r="B1067" i="185"/>
  <c r="B1066" i="185"/>
  <c r="B1065" i="185"/>
  <c r="B1064" i="185"/>
  <c r="B1063" i="185"/>
  <c r="B1062" i="185"/>
  <c r="B1061" i="185"/>
  <c r="B1060" i="185"/>
  <c r="B1059" i="185"/>
  <c r="B1058" i="185"/>
  <c r="B1057" i="185"/>
  <c r="B1056" i="185"/>
  <c r="B1055" i="185"/>
  <c r="B1054" i="185"/>
  <c r="B1053" i="185"/>
  <c r="B1052" i="185"/>
  <c r="B1051" i="185"/>
  <c r="B1050" i="185"/>
  <c r="B1049" i="185"/>
  <c r="B1048" i="185"/>
  <c r="B1047" i="185"/>
  <c r="B1046" i="185"/>
  <c r="B1045" i="185"/>
  <c r="B1044" i="185"/>
  <c r="B1043" i="185"/>
  <c r="B1042" i="185"/>
  <c r="B1041" i="185"/>
  <c r="B1040" i="185"/>
  <c r="B1039" i="185"/>
  <c r="B1038" i="185"/>
  <c r="B1037" i="185"/>
  <c r="B1036" i="185"/>
  <c r="B1035" i="185"/>
  <c r="B1034" i="185"/>
  <c r="B1033" i="185"/>
  <c r="B1032" i="185"/>
  <c r="B1031" i="185"/>
  <c r="B1030" i="185"/>
  <c r="B1029" i="185"/>
  <c r="B1028" i="185"/>
  <c r="B1027" i="185"/>
  <c r="B1026" i="185"/>
  <c r="B1025" i="185"/>
  <c r="B1024" i="185"/>
  <c r="B1023" i="185"/>
  <c r="B1022" i="185"/>
  <c r="B1021" i="185"/>
  <c r="B1020" i="185"/>
  <c r="B1019" i="185"/>
  <c r="B1018" i="185"/>
  <c r="B1017" i="185"/>
  <c r="B1016" i="185"/>
  <c r="B1015" i="185"/>
  <c r="B1014" i="185"/>
  <c r="B1013" i="185"/>
  <c r="B1012" i="185"/>
  <c r="B1011" i="185"/>
  <c r="B1010" i="185"/>
  <c r="B1009" i="185"/>
  <c r="B1008" i="185"/>
  <c r="B1007" i="185"/>
  <c r="B1006" i="185"/>
  <c r="B1005" i="185"/>
  <c r="B1004" i="185"/>
  <c r="B1003" i="185"/>
  <c r="B1002" i="185"/>
  <c r="B1001" i="185"/>
  <c r="B1000" i="185"/>
  <c r="B999" i="185"/>
  <c r="B998" i="185"/>
  <c r="B997" i="185"/>
  <c r="B996" i="185"/>
  <c r="B995" i="185"/>
  <c r="B994" i="185"/>
  <c r="B993" i="185"/>
  <c r="B992" i="185"/>
  <c r="B991" i="185"/>
  <c r="B990" i="185"/>
  <c r="B989" i="185"/>
  <c r="B988" i="185"/>
  <c r="B987" i="185"/>
  <c r="B986" i="185"/>
  <c r="B985" i="185"/>
  <c r="B984" i="185"/>
  <c r="B983" i="185"/>
  <c r="B982" i="185"/>
  <c r="B981" i="185"/>
  <c r="B980" i="185"/>
  <c r="B979" i="185"/>
  <c r="B978" i="185"/>
  <c r="B977" i="185"/>
  <c r="B976" i="185"/>
  <c r="B975" i="185"/>
  <c r="B974" i="185"/>
  <c r="B973" i="185"/>
  <c r="B972" i="185"/>
  <c r="B971" i="185"/>
  <c r="B970" i="185"/>
  <c r="B969" i="185"/>
  <c r="B968" i="185"/>
  <c r="B967" i="185"/>
  <c r="B966" i="185"/>
  <c r="B965" i="185"/>
  <c r="B964" i="185"/>
  <c r="B963" i="185"/>
  <c r="B962" i="185"/>
  <c r="B961" i="185"/>
  <c r="B960" i="185"/>
  <c r="B959" i="185"/>
  <c r="B958" i="185"/>
  <c r="B957" i="185"/>
  <c r="B956" i="185"/>
  <c r="B955" i="185"/>
  <c r="B954" i="185"/>
  <c r="B953" i="185"/>
  <c r="B952" i="185"/>
  <c r="B951" i="185"/>
  <c r="B950" i="185"/>
  <c r="B949" i="185"/>
  <c r="B948" i="185"/>
  <c r="B947" i="185"/>
  <c r="B946" i="185"/>
  <c r="B945" i="185"/>
  <c r="B944" i="185"/>
  <c r="B943" i="185"/>
  <c r="B942" i="185"/>
  <c r="B941" i="185"/>
  <c r="B940" i="185"/>
  <c r="B939" i="185"/>
  <c r="B938" i="185"/>
  <c r="B937" i="185"/>
  <c r="B936" i="185"/>
  <c r="B935" i="185"/>
  <c r="B934" i="185"/>
  <c r="B933" i="185"/>
  <c r="B932" i="185"/>
  <c r="B931" i="185"/>
  <c r="B930" i="185"/>
  <c r="B929" i="185"/>
  <c r="B928" i="185"/>
  <c r="B927" i="185"/>
  <c r="B926" i="185"/>
  <c r="B925" i="185"/>
  <c r="B924" i="185"/>
  <c r="B923" i="185"/>
  <c r="B922" i="185"/>
  <c r="B921" i="185"/>
  <c r="B920" i="185"/>
  <c r="B919" i="185"/>
  <c r="B918" i="185"/>
  <c r="B917" i="185"/>
  <c r="B916" i="185"/>
  <c r="B915" i="185"/>
  <c r="B914" i="185"/>
  <c r="B913" i="185"/>
  <c r="B912" i="185"/>
  <c r="B911" i="185"/>
  <c r="B910" i="185"/>
  <c r="B909" i="185"/>
  <c r="B908" i="185"/>
  <c r="B907" i="185"/>
  <c r="B906" i="185"/>
  <c r="B905" i="185"/>
  <c r="B904" i="185"/>
  <c r="B903" i="185"/>
  <c r="B902" i="185"/>
  <c r="B901" i="185"/>
  <c r="B900" i="185"/>
  <c r="B899" i="185"/>
  <c r="B898" i="185"/>
  <c r="B897" i="185"/>
  <c r="B896" i="185"/>
  <c r="B895" i="185"/>
  <c r="B894" i="185"/>
  <c r="B893" i="185"/>
  <c r="B892" i="185"/>
  <c r="B891" i="185"/>
  <c r="B890" i="185"/>
  <c r="B889" i="185"/>
  <c r="B888" i="185"/>
  <c r="B887" i="185"/>
  <c r="B886" i="185"/>
  <c r="B885" i="185"/>
  <c r="B884" i="185"/>
  <c r="B883" i="185"/>
  <c r="B882" i="185"/>
  <c r="B881" i="185"/>
  <c r="B880" i="185"/>
  <c r="B879" i="185"/>
  <c r="B878" i="185"/>
  <c r="B877" i="185"/>
  <c r="B876" i="185"/>
  <c r="B875" i="185"/>
  <c r="B874" i="185"/>
  <c r="B873" i="185"/>
  <c r="B872" i="185"/>
  <c r="B871" i="185"/>
  <c r="B870" i="185"/>
  <c r="B869" i="185"/>
  <c r="B868" i="185"/>
  <c r="B867" i="185"/>
  <c r="B866" i="185"/>
  <c r="B865" i="185"/>
  <c r="B864" i="185"/>
  <c r="B863" i="185"/>
  <c r="B862" i="185"/>
  <c r="B861" i="185"/>
  <c r="B860" i="185"/>
  <c r="B859" i="185"/>
  <c r="B858" i="185"/>
  <c r="B857" i="185"/>
  <c r="B856" i="185"/>
  <c r="B855" i="185"/>
  <c r="B854" i="185"/>
  <c r="B853" i="185"/>
  <c r="B852" i="185"/>
  <c r="B851" i="185"/>
  <c r="B850" i="185"/>
  <c r="B849" i="185"/>
  <c r="B848" i="185"/>
  <c r="B847" i="185"/>
  <c r="B846" i="185"/>
  <c r="B845" i="185"/>
  <c r="B844" i="185"/>
  <c r="B843" i="185"/>
  <c r="B842" i="185"/>
  <c r="B841" i="185"/>
  <c r="B840" i="185"/>
  <c r="B839" i="185"/>
  <c r="B838" i="185"/>
  <c r="B837" i="185"/>
  <c r="B836" i="185"/>
  <c r="B835" i="185"/>
  <c r="B834" i="185"/>
  <c r="B833" i="185"/>
  <c r="B832" i="185"/>
  <c r="B831" i="185"/>
  <c r="B830" i="185"/>
  <c r="B829" i="185"/>
  <c r="B828" i="185"/>
  <c r="B827" i="185"/>
  <c r="B826" i="185"/>
  <c r="B825" i="185"/>
  <c r="B824" i="185"/>
  <c r="B823" i="185"/>
  <c r="B822" i="185"/>
  <c r="B821" i="185"/>
  <c r="B820" i="185"/>
  <c r="B819" i="185"/>
  <c r="B818" i="185"/>
  <c r="B817" i="185"/>
  <c r="B816" i="185"/>
  <c r="B815" i="185"/>
  <c r="B814" i="185"/>
  <c r="B813" i="185"/>
  <c r="B812" i="185"/>
  <c r="B811" i="185"/>
  <c r="B810" i="185"/>
  <c r="B809" i="185"/>
  <c r="B808" i="185"/>
  <c r="B807" i="185"/>
  <c r="B806" i="185"/>
  <c r="B805" i="185"/>
  <c r="B804" i="185"/>
  <c r="B803" i="185"/>
  <c r="B802" i="185"/>
  <c r="B801" i="185"/>
  <c r="B800" i="185"/>
  <c r="B799" i="185"/>
  <c r="B798" i="185"/>
  <c r="B797" i="185"/>
  <c r="B796" i="185"/>
  <c r="B795" i="185"/>
  <c r="B794" i="185"/>
  <c r="B793" i="185"/>
  <c r="B792" i="185"/>
  <c r="B791" i="185"/>
  <c r="B790" i="185"/>
  <c r="B789" i="185"/>
  <c r="B788" i="185"/>
  <c r="B787" i="185"/>
  <c r="B786" i="185"/>
  <c r="B785" i="185"/>
  <c r="B784" i="185"/>
  <c r="B783" i="185"/>
  <c r="B782" i="185"/>
  <c r="B781" i="185"/>
  <c r="B780" i="185"/>
  <c r="B779" i="185"/>
  <c r="B778" i="185"/>
  <c r="B777" i="185"/>
  <c r="B776" i="185"/>
  <c r="B775" i="185"/>
  <c r="B774" i="185"/>
  <c r="B773" i="185"/>
  <c r="B772" i="185"/>
  <c r="B771" i="185"/>
  <c r="B770" i="185"/>
  <c r="B769" i="185"/>
  <c r="B768" i="185"/>
  <c r="B767" i="185"/>
  <c r="B766" i="185"/>
  <c r="B765" i="185"/>
  <c r="B764" i="185"/>
  <c r="B763" i="185"/>
  <c r="B762" i="185"/>
  <c r="B761" i="185"/>
  <c r="B760" i="185"/>
  <c r="B759" i="185"/>
  <c r="B758" i="185"/>
  <c r="B757" i="185"/>
  <c r="B756" i="185"/>
  <c r="B755" i="185"/>
  <c r="B754" i="185"/>
  <c r="B753" i="185"/>
  <c r="B752" i="185"/>
  <c r="B751" i="185"/>
  <c r="B750" i="185"/>
  <c r="B749" i="185"/>
  <c r="B748" i="185"/>
  <c r="B747" i="185"/>
  <c r="B746" i="185"/>
  <c r="B745" i="185"/>
  <c r="B744" i="185"/>
  <c r="B743" i="185"/>
  <c r="B742" i="185"/>
  <c r="B741" i="185"/>
  <c r="B740" i="185"/>
  <c r="B739" i="185"/>
  <c r="B738" i="185"/>
  <c r="B737" i="185"/>
  <c r="B736" i="185"/>
  <c r="B735" i="185"/>
  <c r="B734" i="185"/>
  <c r="B733" i="185"/>
  <c r="B732" i="185"/>
  <c r="B731" i="185"/>
  <c r="B730" i="185"/>
  <c r="B729" i="185"/>
  <c r="B728" i="185"/>
  <c r="B727" i="185"/>
  <c r="B726" i="185"/>
  <c r="B725" i="185"/>
  <c r="B724" i="185"/>
  <c r="B723" i="185"/>
  <c r="B722" i="185"/>
  <c r="B721" i="185"/>
  <c r="B720" i="185"/>
  <c r="B719" i="185"/>
  <c r="B718" i="185"/>
  <c r="B717" i="185"/>
  <c r="B716" i="185"/>
  <c r="B715" i="185"/>
  <c r="B714" i="185"/>
  <c r="B713" i="185"/>
  <c r="B712" i="185"/>
  <c r="B711" i="185"/>
  <c r="B710" i="185"/>
  <c r="B709" i="185"/>
  <c r="B708" i="185"/>
  <c r="B707" i="185"/>
  <c r="B706" i="185"/>
  <c r="B705" i="185"/>
  <c r="B704" i="185"/>
  <c r="B703" i="185"/>
  <c r="B702" i="185"/>
  <c r="B701" i="185"/>
  <c r="B700" i="185"/>
  <c r="B699" i="185"/>
  <c r="B698" i="185"/>
  <c r="B697" i="185"/>
  <c r="B696" i="185"/>
  <c r="B695" i="185"/>
  <c r="B694" i="185"/>
  <c r="B693" i="185"/>
  <c r="B692" i="185"/>
  <c r="B691" i="185"/>
  <c r="B690" i="185"/>
  <c r="B689" i="185"/>
  <c r="B688" i="185"/>
  <c r="B687" i="185"/>
  <c r="B686" i="185"/>
  <c r="B685" i="185"/>
  <c r="B684" i="185"/>
  <c r="B683" i="185"/>
  <c r="B682" i="185"/>
  <c r="B681" i="185"/>
  <c r="B680" i="185"/>
  <c r="B679" i="185"/>
  <c r="B678" i="185"/>
  <c r="B677" i="185"/>
  <c r="B676" i="185"/>
  <c r="B675" i="185"/>
  <c r="B674" i="185"/>
  <c r="B673" i="185"/>
  <c r="B672" i="185"/>
  <c r="B671" i="185"/>
  <c r="B670" i="185"/>
  <c r="B669" i="185"/>
  <c r="B668" i="185"/>
  <c r="B667" i="185"/>
  <c r="B666" i="185"/>
  <c r="B665" i="185"/>
  <c r="B664" i="185"/>
  <c r="B663" i="185"/>
  <c r="B662" i="185"/>
  <c r="B661" i="185"/>
  <c r="B660" i="185"/>
  <c r="B659" i="185"/>
  <c r="B658" i="185"/>
  <c r="B657" i="185"/>
  <c r="B656" i="185"/>
  <c r="B655" i="185"/>
  <c r="B654" i="185"/>
  <c r="B653" i="185"/>
  <c r="B652" i="185"/>
  <c r="B651" i="185"/>
  <c r="B650" i="185"/>
  <c r="B649" i="185"/>
  <c r="B648" i="185"/>
  <c r="B647" i="185"/>
  <c r="B646" i="185"/>
  <c r="B645" i="185"/>
  <c r="B644" i="185"/>
  <c r="B643" i="185"/>
  <c r="B642" i="185"/>
  <c r="B641" i="185"/>
  <c r="B640" i="185"/>
  <c r="B639" i="185"/>
  <c r="B638" i="185"/>
  <c r="B637" i="185"/>
  <c r="B636" i="185"/>
  <c r="B635" i="185"/>
  <c r="B634" i="185"/>
  <c r="B633" i="185"/>
  <c r="B632" i="185"/>
  <c r="B631" i="185"/>
  <c r="B630" i="185"/>
  <c r="B629" i="185"/>
  <c r="B628" i="185"/>
  <c r="B627" i="185"/>
  <c r="B626" i="185"/>
  <c r="B625" i="185"/>
  <c r="B624" i="185"/>
  <c r="B623" i="185"/>
  <c r="B622" i="185"/>
  <c r="B621" i="185"/>
  <c r="B620" i="185"/>
  <c r="B619" i="185"/>
  <c r="B618" i="185"/>
  <c r="B617" i="185"/>
  <c r="B616" i="185"/>
  <c r="B615" i="185"/>
  <c r="B614" i="185"/>
  <c r="B613" i="185"/>
  <c r="B612" i="185"/>
  <c r="B611" i="185"/>
  <c r="B610" i="185"/>
  <c r="B609" i="185"/>
  <c r="B608" i="185"/>
  <c r="B607" i="185"/>
  <c r="B606" i="185"/>
  <c r="B605" i="185"/>
  <c r="B604" i="185"/>
  <c r="B603" i="185"/>
  <c r="B602" i="185"/>
  <c r="B601" i="185"/>
  <c r="B600" i="185"/>
  <c r="B599" i="185"/>
  <c r="B598" i="185"/>
  <c r="B597" i="185"/>
  <c r="B596" i="185"/>
  <c r="B595" i="185"/>
  <c r="B594" i="185"/>
  <c r="B593" i="185"/>
  <c r="B592" i="185"/>
  <c r="B591" i="185"/>
  <c r="B590" i="185"/>
  <c r="B589" i="185"/>
  <c r="B588" i="185"/>
  <c r="B587" i="185"/>
  <c r="B586" i="185"/>
  <c r="B585" i="185"/>
  <c r="B584" i="185"/>
  <c r="B583" i="185"/>
  <c r="B582" i="185"/>
  <c r="B581" i="185"/>
  <c r="B580" i="185"/>
  <c r="B579" i="185"/>
  <c r="B578" i="185"/>
  <c r="B577" i="185"/>
  <c r="B576" i="185"/>
  <c r="B575" i="185"/>
  <c r="B574" i="185"/>
  <c r="B573" i="185"/>
  <c r="B572" i="185"/>
  <c r="B571" i="185"/>
  <c r="B570" i="185"/>
  <c r="B569" i="185"/>
  <c r="B568" i="185"/>
  <c r="B567" i="185"/>
  <c r="B566" i="185"/>
  <c r="B565" i="185"/>
  <c r="B564" i="185"/>
  <c r="B563" i="185"/>
  <c r="B562" i="185"/>
  <c r="B561" i="185"/>
  <c r="B560" i="185"/>
  <c r="B559" i="185"/>
  <c r="B558" i="185"/>
  <c r="B557" i="185"/>
  <c r="B556" i="185"/>
  <c r="B555" i="185"/>
  <c r="B554" i="185"/>
  <c r="B553" i="185"/>
  <c r="B552" i="185"/>
  <c r="B551" i="185"/>
  <c r="B550" i="185"/>
  <c r="B549" i="185"/>
  <c r="B548" i="185"/>
  <c r="B547" i="185"/>
  <c r="B546" i="185"/>
  <c r="B545" i="185"/>
  <c r="B544" i="185"/>
  <c r="B543" i="185"/>
  <c r="B542" i="185"/>
  <c r="B541" i="185"/>
  <c r="B540" i="185"/>
  <c r="B539" i="185"/>
  <c r="B538" i="185"/>
  <c r="B537" i="185"/>
  <c r="B536" i="185"/>
  <c r="B535" i="185"/>
  <c r="B534" i="185"/>
  <c r="B533" i="185"/>
  <c r="B532" i="185"/>
  <c r="B531" i="185"/>
  <c r="B530" i="185"/>
  <c r="B529" i="185"/>
  <c r="B528" i="185"/>
  <c r="B527" i="185"/>
  <c r="B526" i="185"/>
  <c r="B525" i="185"/>
  <c r="B524" i="185"/>
  <c r="B523" i="185"/>
  <c r="B522" i="185"/>
  <c r="B521" i="185"/>
  <c r="B520" i="185"/>
  <c r="B519" i="185"/>
  <c r="B518" i="185"/>
  <c r="B517" i="185"/>
  <c r="B516" i="185"/>
  <c r="B515" i="185"/>
  <c r="B514" i="185"/>
  <c r="B513" i="185"/>
  <c r="B512" i="185"/>
  <c r="B511" i="185"/>
  <c r="B510" i="185"/>
  <c r="B509" i="185"/>
  <c r="B508" i="185"/>
  <c r="B507" i="185"/>
  <c r="B506" i="185"/>
  <c r="B505" i="185"/>
  <c r="B504" i="185"/>
  <c r="B503" i="185"/>
  <c r="B502" i="185"/>
  <c r="B501" i="185"/>
  <c r="B500" i="185"/>
  <c r="B499" i="185"/>
  <c r="B498" i="185"/>
  <c r="B497" i="185"/>
  <c r="B496" i="185"/>
  <c r="B495" i="185"/>
  <c r="B494" i="185"/>
  <c r="B493" i="185"/>
  <c r="B492" i="185"/>
  <c r="B491" i="185"/>
  <c r="B490" i="185"/>
  <c r="B489" i="185"/>
  <c r="B488" i="185"/>
  <c r="B487" i="185"/>
  <c r="B486" i="185"/>
  <c r="B485" i="185"/>
  <c r="B484" i="185"/>
  <c r="B483" i="185"/>
  <c r="B482" i="185"/>
  <c r="B481" i="185"/>
  <c r="B480" i="185"/>
  <c r="B479" i="185"/>
  <c r="B478" i="185"/>
  <c r="B477" i="185"/>
  <c r="B476" i="185"/>
  <c r="B475" i="185"/>
  <c r="B474" i="185"/>
  <c r="B473" i="185"/>
  <c r="B472" i="185"/>
  <c r="B471" i="185"/>
  <c r="B470" i="185"/>
  <c r="B469" i="185"/>
  <c r="B468" i="185"/>
  <c r="B467" i="185"/>
  <c r="B466" i="185"/>
  <c r="B465" i="185"/>
  <c r="B464" i="185"/>
  <c r="B463" i="185"/>
  <c r="B462" i="185"/>
  <c r="B461" i="185"/>
  <c r="B460" i="185"/>
  <c r="B459" i="185"/>
  <c r="B458" i="185"/>
  <c r="B457" i="185"/>
  <c r="B456" i="185"/>
  <c r="B455" i="185"/>
  <c r="B454" i="185"/>
  <c r="B453" i="185"/>
  <c r="B452" i="185"/>
  <c r="B451" i="185"/>
  <c r="B450" i="185"/>
  <c r="B449" i="185"/>
  <c r="B448" i="185"/>
  <c r="B447" i="185"/>
  <c r="B446" i="185"/>
  <c r="B445" i="185"/>
  <c r="B444" i="185"/>
  <c r="B443" i="185"/>
  <c r="B442" i="185"/>
  <c r="B441" i="185"/>
  <c r="B440" i="185"/>
  <c r="B439" i="185"/>
  <c r="B438" i="185"/>
  <c r="B437" i="185"/>
  <c r="B436" i="185"/>
  <c r="B435" i="185"/>
  <c r="B434" i="185"/>
  <c r="B433" i="185"/>
  <c r="B432" i="185"/>
  <c r="B431" i="185"/>
  <c r="B430" i="185"/>
  <c r="B429" i="185"/>
  <c r="B428" i="185"/>
  <c r="B427" i="185"/>
  <c r="B426" i="185"/>
  <c r="B425" i="185"/>
  <c r="B424" i="185"/>
  <c r="B423" i="185"/>
  <c r="B422" i="185"/>
  <c r="B421" i="185"/>
  <c r="B420" i="185"/>
  <c r="B419" i="185"/>
  <c r="B418" i="185"/>
  <c r="B417" i="185"/>
  <c r="B416" i="185"/>
  <c r="B415" i="185"/>
  <c r="B414" i="185"/>
  <c r="B413" i="185"/>
  <c r="B412" i="185"/>
  <c r="B411" i="185"/>
  <c r="B410" i="185"/>
  <c r="B409" i="185"/>
  <c r="B408" i="185"/>
  <c r="B407" i="185"/>
  <c r="B406" i="185"/>
  <c r="B405" i="185"/>
  <c r="B404" i="185"/>
  <c r="B403" i="185"/>
  <c r="B402" i="185"/>
  <c r="B401" i="185"/>
  <c r="B400" i="185"/>
  <c r="B399" i="185"/>
  <c r="B398" i="185"/>
  <c r="B397" i="185"/>
  <c r="B396" i="185"/>
  <c r="B395" i="185"/>
  <c r="B394" i="185"/>
  <c r="B393" i="185"/>
  <c r="B392" i="185"/>
  <c r="B391" i="185"/>
  <c r="B390" i="185"/>
  <c r="B389" i="185"/>
  <c r="B388" i="185"/>
  <c r="B387" i="185"/>
  <c r="B386" i="185"/>
  <c r="B385" i="185"/>
  <c r="B384" i="185"/>
  <c r="B383" i="185"/>
  <c r="B382" i="185"/>
  <c r="B381" i="185"/>
  <c r="B380" i="185"/>
  <c r="B379" i="185"/>
  <c r="B378" i="185"/>
  <c r="B377" i="185"/>
  <c r="B376" i="185"/>
  <c r="B375" i="185"/>
  <c r="B374" i="185"/>
  <c r="B373" i="185"/>
  <c r="B372" i="185"/>
  <c r="B371" i="185"/>
  <c r="B370" i="185"/>
  <c r="B369" i="185"/>
  <c r="B368" i="185"/>
  <c r="B367" i="185"/>
  <c r="B366" i="185"/>
  <c r="B365" i="185"/>
  <c r="B364" i="185"/>
  <c r="B363" i="185"/>
  <c r="B362" i="185"/>
  <c r="B361" i="185"/>
  <c r="B360" i="185"/>
  <c r="B359" i="185"/>
  <c r="B358" i="185"/>
  <c r="B357" i="185"/>
  <c r="B356" i="185"/>
  <c r="B355" i="185"/>
  <c r="B354" i="185"/>
  <c r="B353" i="185"/>
  <c r="B352" i="185"/>
  <c r="B351" i="185"/>
  <c r="B350" i="185"/>
  <c r="B349" i="185"/>
  <c r="B348" i="185"/>
  <c r="B347" i="185"/>
  <c r="B346" i="185"/>
  <c r="B345" i="185"/>
  <c r="B344" i="185"/>
  <c r="B343" i="185"/>
  <c r="B342" i="185"/>
  <c r="B341" i="185"/>
  <c r="B340" i="185"/>
  <c r="B339" i="185"/>
  <c r="B338" i="185"/>
  <c r="B337" i="185"/>
  <c r="B336" i="185"/>
  <c r="B335" i="185"/>
  <c r="B334" i="185"/>
  <c r="B333" i="185"/>
  <c r="B332" i="185"/>
  <c r="B331" i="185"/>
  <c r="B330" i="185"/>
  <c r="B329" i="185"/>
  <c r="B328" i="185"/>
  <c r="B327" i="185"/>
  <c r="B326" i="185"/>
  <c r="B325" i="185"/>
  <c r="B324" i="185"/>
  <c r="B323" i="185"/>
  <c r="B322" i="185"/>
  <c r="B321" i="185"/>
  <c r="B320" i="185"/>
  <c r="B319" i="185"/>
  <c r="B318" i="185"/>
  <c r="B317" i="185"/>
  <c r="B316" i="185"/>
  <c r="B315" i="185"/>
  <c r="B314" i="185"/>
  <c r="B313" i="185"/>
  <c r="B312" i="185"/>
  <c r="B311" i="185"/>
  <c r="B310" i="185"/>
  <c r="B309" i="185"/>
  <c r="B308" i="185"/>
  <c r="B307" i="185"/>
  <c r="B306" i="185"/>
  <c r="B305" i="185"/>
  <c r="B304" i="185"/>
  <c r="B303" i="185"/>
  <c r="B302" i="185"/>
  <c r="B301" i="185"/>
  <c r="B300" i="185"/>
  <c r="B299" i="185"/>
  <c r="B298" i="185"/>
  <c r="B297" i="185"/>
  <c r="B296" i="185"/>
  <c r="B295" i="185"/>
  <c r="B294" i="185"/>
  <c r="B293" i="185"/>
  <c r="B292" i="185"/>
  <c r="B291" i="185"/>
  <c r="B290" i="185"/>
  <c r="B289" i="185"/>
  <c r="B288" i="185"/>
  <c r="B287" i="185"/>
  <c r="B286" i="185"/>
  <c r="B285" i="185"/>
  <c r="B284" i="185"/>
  <c r="B283" i="185"/>
  <c r="B282" i="185"/>
  <c r="B281" i="185"/>
  <c r="B280" i="185"/>
  <c r="B279" i="185"/>
  <c r="B278" i="185"/>
  <c r="B277" i="185"/>
  <c r="B276" i="185"/>
  <c r="B275" i="185"/>
  <c r="B274" i="185"/>
  <c r="B273" i="185"/>
  <c r="B272" i="185"/>
  <c r="B271" i="185"/>
  <c r="B270" i="185"/>
  <c r="B269" i="185"/>
  <c r="B268" i="185"/>
  <c r="B267" i="185"/>
  <c r="B266" i="185"/>
  <c r="B265" i="185"/>
  <c r="B264" i="185"/>
  <c r="B263" i="185"/>
  <c r="B262" i="185"/>
  <c r="B261" i="185"/>
  <c r="B260" i="185"/>
  <c r="B259" i="185"/>
  <c r="B258" i="185"/>
  <c r="B257" i="185"/>
  <c r="B256" i="185"/>
  <c r="B255" i="185"/>
  <c r="B254" i="185"/>
  <c r="B253" i="185"/>
  <c r="B252" i="185"/>
  <c r="B251" i="185"/>
  <c r="B250" i="185"/>
  <c r="B249" i="185"/>
  <c r="B248" i="185"/>
  <c r="B247" i="185"/>
  <c r="B246" i="185"/>
  <c r="B245" i="185"/>
  <c r="B244" i="185"/>
  <c r="B243" i="185"/>
  <c r="B242" i="185"/>
  <c r="B241" i="185"/>
  <c r="B240" i="185"/>
  <c r="B239" i="185"/>
  <c r="B238" i="185"/>
  <c r="B237" i="185"/>
  <c r="B236" i="185"/>
  <c r="B235" i="185"/>
  <c r="B234" i="185"/>
  <c r="B233" i="185"/>
  <c r="B232" i="185"/>
  <c r="B231" i="185"/>
  <c r="B230" i="185"/>
  <c r="B229" i="185"/>
  <c r="B228" i="185"/>
  <c r="B227" i="185"/>
  <c r="B226" i="185"/>
  <c r="B225" i="185"/>
  <c r="B224" i="185"/>
  <c r="B223" i="185"/>
  <c r="B222" i="185"/>
  <c r="B221" i="185"/>
  <c r="B220" i="185"/>
  <c r="B219" i="185"/>
  <c r="B218" i="185"/>
  <c r="B217" i="185"/>
  <c r="B216" i="185"/>
  <c r="B215" i="185"/>
  <c r="B214" i="185"/>
  <c r="B213" i="185"/>
  <c r="B212" i="185"/>
  <c r="B211" i="185"/>
  <c r="B210" i="185"/>
  <c r="B209" i="185"/>
  <c r="B208" i="185"/>
  <c r="B207" i="185"/>
  <c r="B206" i="185"/>
  <c r="B205" i="185"/>
  <c r="B204" i="185"/>
  <c r="B203" i="185"/>
  <c r="B202" i="185"/>
  <c r="B201" i="185"/>
  <c r="B200" i="185"/>
  <c r="B199" i="185"/>
  <c r="B198" i="185"/>
  <c r="B197" i="185"/>
  <c r="B196" i="185"/>
  <c r="B195" i="185"/>
  <c r="B194" i="185"/>
  <c r="B193" i="185"/>
  <c r="B192" i="185"/>
  <c r="B191" i="185"/>
  <c r="B190" i="185"/>
  <c r="B189" i="185"/>
  <c r="B188" i="185"/>
  <c r="B187" i="185"/>
  <c r="B186" i="185"/>
  <c r="B185" i="185"/>
  <c r="B184" i="185"/>
  <c r="B183" i="185"/>
  <c r="B182" i="185"/>
  <c r="B181" i="185"/>
  <c r="B180" i="185"/>
  <c r="B179" i="185"/>
  <c r="B178" i="185"/>
  <c r="B177" i="185"/>
  <c r="B176" i="185"/>
  <c r="B175" i="185"/>
  <c r="B174" i="185"/>
  <c r="B173" i="185"/>
  <c r="B172" i="185"/>
  <c r="B171" i="185"/>
  <c r="B170" i="185"/>
  <c r="B169" i="185"/>
  <c r="B168" i="185"/>
  <c r="B167" i="185"/>
  <c r="B166" i="185"/>
  <c r="B165" i="185"/>
  <c r="B164" i="185"/>
  <c r="B163" i="185"/>
  <c r="B162" i="185"/>
  <c r="B161" i="185"/>
  <c r="B160" i="185"/>
  <c r="B159" i="185"/>
  <c r="B158" i="185"/>
  <c r="B157" i="185"/>
  <c r="B156" i="185"/>
  <c r="B155" i="185"/>
  <c r="B154" i="185"/>
  <c r="B153" i="185"/>
  <c r="B152" i="185"/>
  <c r="B151" i="185"/>
  <c r="B150" i="185"/>
  <c r="B149" i="185"/>
  <c r="B148" i="185"/>
  <c r="B147" i="185"/>
  <c r="B146" i="185"/>
  <c r="B145" i="185"/>
  <c r="B144" i="185"/>
  <c r="B143" i="185"/>
  <c r="B142" i="185"/>
  <c r="B141" i="185"/>
  <c r="B140" i="185"/>
  <c r="B139" i="185"/>
  <c r="B138" i="185"/>
  <c r="B137" i="185"/>
  <c r="B136" i="185"/>
  <c r="B135" i="185"/>
  <c r="B134" i="185"/>
  <c r="B133" i="185"/>
  <c r="B132" i="185"/>
  <c r="B131" i="185"/>
  <c r="B130" i="185"/>
  <c r="B129" i="185"/>
  <c r="B128" i="185"/>
  <c r="B127" i="185"/>
  <c r="B126" i="185"/>
  <c r="B125" i="185"/>
  <c r="B124" i="185"/>
  <c r="B123" i="185"/>
  <c r="B122" i="185"/>
  <c r="B121" i="185"/>
  <c r="B120" i="185"/>
  <c r="B119" i="185"/>
  <c r="B118" i="185"/>
  <c r="B117" i="185"/>
  <c r="B116" i="185"/>
  <c r="B115" i="185"/>
  <c r="B114" i="185"/>
  <c r="B113" i="185"/>
  <c r="B112" i="185"/>
  <c r="B111" i="185"/>
  <c r="B110" i="185"/>
  <c r="B109" i="185"/>
  <c r="B108" i="185"/>
  <c r="B107" i="185"/>
  <c r="B106" i="185"/>
  <c r="B105" i="185"/>
  <c r="B104" i="185"/>
  <c r="B103" i="185"/>
  <c r="B102" i="185"/>
  <c r="B101" i="185"/>
  <c r="B100" i="185"/>
  <c r="B99" i="185"/>
  <c r="B98" i="185"/>
  <c r="B97" i="185"/>
  <c r="B96" i="185"/>
  <c r="B95" i="185"/>
  <c r="B94" i="185"/>
  <c r="B93" i="185"/>
  <c r="B92" i="185"/>
  <c r="B91" i="185"/>
  <c r="B90" i="185"/>
  <c r="B89" i="185"/>
  <c r="B88" i="185"/>
  <c r="B87" i="185"/>
  <c r="B86" i="185"/>
  <c r="B85" i="185"/>
  <c r="B84" i="185"/>
  <c r="B83" i="185"/>
  <c r="B82" i="185"/>
  <c r="B81" i="185"/>
  <c r="B80" i="185"/>
  <c r="B79" i="185"/>
  <c r="B78" i="185"/>
  <c r="B77" i="185"/>
  <c r="B76" i="185"/>
  <c r="B75" i="185"/>
  <c r="B74" i="185"/>
  <c r="B73" i="185"/>
  <c r="B72" i="185"/>
  <c r="B71" i="185"/>
  <c r="B70" i="185"/>
  <c r="B69" i="185"/>
  <c r="B68" i="185"/>
  <c r="B67" i="185"/>
  <c r="B66" i="185"/>
  <c r="B65" i="185"/>
  <c r="B64" i="185"/>
  <c r="B63" i="185"/>
  <c r="B62" i="185"/>
  <c r="B61" i="185"/>
  <c r="B60" i="185"/>
  <c r="B59" i="185"/>
  <c r="B58" i="185"/>
  <c r="B57" i="185"/>
  <c r="B56" i="185"/>
  <c r="B55" i="185"/>
  <c r="B54" i="185"/>
  <c r="B53" i="185"/>
  <c r="B52" i="185"/>
  <c r="B51" i="185"/>
  <c r="B50" i="185"/>
  <c r="B49" i="185"/>
  <c r="B48" i="185"/>
  <c r="B47" i="185"/>
  <c r="B46" i="185"/>
  <c r="B45" i="185"/>
  <c r="B44" i="185"/>
  <c r="B43" i="185"/>
  <c r="B42" i="185"/>
  <c r="B41" i="185"/>
  <c r="B40" i="185"/>
  <c r="B39" i="185"/>
  <c r="B38" i="185"/>
  <c r="B37" i="185"/>
  <c r="B36" i="185"/>
  <c r="B35" i="185"/>
  <c r="B34" i="185"/>
  <c r="B33" i="185"/>
  <c r="B32" i="185"/>
  <c r="B31" i="185"/>
  <c r="B30" i="185"/>
  <c r="B29" i="185"/>
  <c r="B28" i="185"/>
  <c r="B27" i="185"/>
  <c r="B26" i="185"/>
  <c r="B25" i="185"/>
  <c r="B24" i="185"/>
  <c r="B23" i="185"/>
  <c r="B22" i="185"/>
  <c r="B21" i="185"/>
  <c r="B20" i="185"/>
  <c r="B19" i="185"/>
  <c r="B18" i="185"/>
  <c r="B17" i="185"/>
  <c r="B16" i="185"/>
  <c r="B15" i="185"/>
  <c r="B14" i="185"/>
  <c r="B13" i="185"/>
  <c r="B12" i="185"/>
  <c r="B11" i="185"/>
  <c r="B10" i="185"/>
  <c r="B9" i="185"/>
  <c r="B8" i="185"/>
  <c r="B7" i="185"/>
  <c r="B6" i="185"/>
  <c r="B5" i="185"/>
  <c r="B4" i="185"/>
  <c r="B3" i="185"/>
  <c r="B2" i="185"/>
  <c r="AO427" i="185" l="1"/>
  <c r="BC12" i="185"/>
  <c r="BC24" i="185"/>
  <c r="BC36" i="185"/>
  <c r="T40" i="185"/>
  <c r="AF40" i="185" s="1"/>
  <c r="BC48" i="185"/>
  <c r="T52" i="185"/>
  <c r="AF52" i="185" s="1"/>
  <c r="BC60" i="185"/>
  <c r="BC72" i="185"/>
  <c r="BC84" i="185"/>
  <c r="BC96" i="185"/>
  <c r="BE96" i="185" s="1"/>
  <c r="BC108" i="185"/>
  <c r="BC120" i="185"/>
  <c r="BC132" i="185"/>
  <c r="T136" i="185"/>
  <c r="AF136" i="185" s="1"/>
  <c r="BC144" i="185"/>
  <c r="BC156" i="185"/>
  <c r="BC168" i="185"/>
  <c r="BC180" i="185"/>
  <c r="BC192" i="185"/>
  <c r="BC204" i="185"/>
  <c r="BC216" i="185"/>
  <c r="BC228" i="185"/>
  <c r="BE228" i="185" s="1"/>
  <c r="BC240" i="185"/>
  <c r="BC252" i="185"/>
  <c r="BC271" i="185"/>
  <c r="BC283" i="185"/>
  <c r="BC295" i="185"/>
  <c r="BC307" i="185"/>
  <c r="BC319" i="185"/>
  <c r="BC331" i="185"/>
  <c r="BC343" i="185"/>
  <c r="BC355" i="185"/>
  <c r="BC367" i="185"/>
  <c r="BC379" i="185"/>
  <c r="BD379" i="185" s="1"/>
  <c r="AN379" i="185" s="1"/>
  <c r="AO379" i="185" s="1"/>
  <c r="BC391" i="185"/>
  <c r="AO398" i="185"/>
  <c r="BC403" i="185"/>
  <c r="BD403" i="185" s="1"/>
  <c r="AN403" i="185" s="1"/>
  <c r="AO410" i="185"/>
  <c r="BC415" i="185"/>
  <c r="BD415" i="185" s="1"/>
  <c r="AN415" i="185" s="1"/>
  <c r="AO422" i="185"/>
  <c r="BC432" i="185"/>
  <c r="BD432" i="185" s="1"/>
  <c r="AN432" i="185" s="1"/>
  <c r="AO432" i="185" s="1"/>
  <c r="AK432" i="185" s="1"/>
  <c r="AO439" i="185"/>
  <c r="BC444" i="185"/>
  <c r="BD444" i="185" s="1"/>
  <c r="AN444" i="185" s="1"/>
  <c r="BC456" i="185"/>
  <c r="BC468" i="185"/>
  <c r="BC480" i="185"/>
  <c r="BD480" i="185" s="1"/>
  <c r="AN480" i="185" s="1"/>
  <c r="AO480" i="185" s="1"/>
  <c r="AK480" i="185" s="1"/>
  <c r="AO444" i="185"/>
  <c r="AO446" i="185"/>
  <c r="T6" i="185"/>
  <c r="AF6" i="185" s="1"/>
  <c r="T18" i="185"/>
  <c r="AF18" i="185" s="1"/>
  <c r="BC26" i="185"/>
  <c r="T30" i="185"/>
  <c r="AF30" i="185" s="1"/>
  <c r="BC38" i="185"/>
  <c r="T42" i="185"/>
  <c r="AF42" i="185" s="1"/>
  <c r="BC50" i="185"/>
  <c r="T54" i="185"/>
  <c r="AF54" i="185" s="1"/>
  <c r="BC62" i="185"/>
  <c r="T66" i="185"/>
  <c r="AF66" i="185" s="1"/>
  <c r="AJ66" i="185" s="1"/>
  <c r="T78" i="185"/>
  <c r="AF78" i="185" s="1"/>
  <c r="T90" i="185"/>
  <c r="AF90" i="185" s="1"/>
  <c r="T102" i="185"/>
  <c r="AF102" i="185" s="1"/>
  <c r="T114" i="185"/>
  <c r="AF114" i="185" s="1"/>
  <c r="T126" i="185"/>
  <c r="AF126" i="185" s="1"/>
  <c r="T138" i="185"/>
  <c r="AF138" i="185" s="1"/>
  <c r="T150" i="185"/>
  <c r="AF150" i="185" s="1"/>
  <c r="T162" i="185"/>
  <c r="AF162" i="185" s="1"/>
  <c r="T174" i="185"/>
  <c r="AF174" i="185" s="1"/>
  <c r="T186" i="185"/>
  <c r="AF186" i="185" s="1"/>
  <c r="T198" i="185"/>
  <c r="AF198" i="185" s="1"/>
  <c r="T210" i="185"/>
  <c r="AF210" i="185" s="1"/>
  <c r="AJ210" i="185" s="1"/>
  <c r="T222" i="185"/>
  <c r="AF222" i="185" s="1"/>
  <c r="T234" i="185"/>
  <c r="AF234" i="185" s="1"/>
  <c r="T246" i="185"/>
  <c r="AF246" i="185" s="1"/>
  <c r="T258" i="185"/>
  <c r="AF258" i="185" s="1"/>
  <c r="T265" i="185"/>
  <c r="AF265" i="185" s="1"/>
  <c r="T277" i="185"/>
  <c r="AF277" i="185" s="1"/>
  <c r="T289" i="185"/>
  <c r="AF289" i="185" s="1"/>
  <c r="T301" i="185"/>
  <c r="AF301" i="185" s="1"/>
  <c r="T313" i="185"/>
  <c r="AF313" i="185" s="1"/>
  <c r="T325" i="185"/>
  <c r="AF325" i="185" s="1"/>
  <c r="T337" i="185"/>
  <c r="AF337" i="185" s="1"/>
  <c r="T349" i="185"/>
  <c r="AF349" i="185" s="1"/>
  <c r="AJ349" i="185" s="1"/>
  <c r="T361" i="185"/>
  <c r="AF361" i="185" s="1"/>
  <c r="T373" i="185"/>
  <c r="AF373" i="185" s="1"/>
  <c r="T385" i="185"/>
  <c r="AF385" i="185" s="1"/>
  <c r="T397" i="185"/>
  <c r="AF397" i="185" s="1"/>
  <c r="T409" i="185"/>
  <c r="AF409" i="185" s="1"/>
  <c r="AO412" i="185"/>
  <c r="T421" i="185"/>
  <c r="AF421" i="185" s="1"/>
  <c r="AO429" i="185"/>
  <c r="T438" i="185"/>
  <c r="AF438" i="185" s="1"/>
  <c r="AO441" i="185"/>
  <c r="AK441" i="185" s="1"/>
  <c r="BC446" i="185"/>
  <c r="BD446" i="185" s="1"/>
  <c r="AN446" i="185" s="1"/>
  <c r="T450" i="185"/>
  <c r="AF450" i="185" s="1"/>
  <c r="T462" i="185"/>
  <c r="AF462" i="185" s="1"/>
  <c r="BC470" i="185"/>
  <c r="AO403" i="185"/>
  <c r="BC9" i="185"/>
  <c r="T13" i="185"/>
  <c r="AF13" i="185" s="1"/>
  <c r="BC21" i="185"/>
  <c r="BC33" i="185"/>
  <c r="BC45" i="185"/>
  <c r="BC57" i="185"/>
  <c r="BE57" i="185" s="1"/>
  <c r="BC69" i="185"/>
  <c r="BC81" i="185"/>
  <c r="BC93" i="185"/>
  <c r="BC105" i="185"/>
  <c r="BC117" i="185"/>
  <c r="BC129" i="185"/>
  <c r="BC141" i="185"/>
  <c r="T145" i="185"/>
  <c r="AF145" i="185" s="1"/>
  <c r="BC153" i="185"/>
  <c r="T157" i="185"/>
  <c r="AF157" i="185" s="1"/>
  <c r="BC165" i="185"/>
  <c r="BC177" i="185"/>
  <c r="BE177" i="185" s="1"/>
  <c r="BC189" i="185"/>
  <c r="T193" i="185"/>
  <c r="AF193" i="185" s="1"/>
  <c r="BC201" i="185"/>
  <c r="BC213" i="185"/>
  <c r="T217" i="185"/>
  <c r="AF217" i="185" s="1"/>
  <c r="BC225" i="185"/>
  <c r="T229" i="185"/>
  <c r="AF229" i="185" s="1"/>
  <c r="BC237" i="185"/>
  <c r="BC249" i="185"/>
  <c r="BC261" i="185"/>
  <c r="BC268" i="185"/>
  <c r="T272" i="185"/>
  <c r="AF272" i="185" s="1"/>
  <c r="AJ272" i="185" s="1"/>
  <c r="BC280" i="185"/>
  <c r="T284" i="185"/>
  <c r="AF284" i="185" s="1"/>
  <c r="BC292" i="185"/>
  <c r="T296" i="185"/>
  <c r="AF296" i="185" s="1"/>
  <c r="BC304" i="185"/>
  <c r="T308" i="185"/>
  <c r="AF308" i="185" s="1"/>
  <c r="BC316" i="185"/>
  <c r="T320" i="185"/>
  <c r="AF320" i="185" s="1"/>
  <c r="BC328" i="185"/>
  <c r="T332" i="185"/>
  <c r="AF332" i="185" s="1"/>
  <c r="BC340" i="185"/>
  <c r="T344" i="185"/>
  <c r="AF344" i="185" s="1"/>
  <c r="AJ344" i="185" s="1"/>
  <c r="BC352" i="185"/>
  <c r="T356" i="185"/>
  <c r="AF356" i="185" s="1"/>
  <c r="BC364" i="185"/>
  <c r="T368" i="185"/>
  <c r="AF368" i="185" s="1"/>
  <c r="BC376" i="185"/>
  <c r="T380" i="185"/>
  <c r="AF380" i="185" s="1"/>
  <c r="BC388" i="185"/>
  <c r="T392" i="185"/>
  <c r="AF392" i="185" s="1"/>
  <c r="AO395" i="185"/>
  <c r="BC400" i="185"/>
  <c r="BD400" i="185" s="1"/>
  <c r="AN400" i="185" s="1"/>
  <c r="AO400" i="185" s="1"/>
  <c r="AK400" i="185" s="1"/>
  <c r="T404" i="185"/>
  <c r="AF404" i="185" s="1"/>
  <c r="AO407" i="185"/>
  <c r="AK407" i="185" s="1"/>
  <c r="BC412" i="185"/>
  <c r="BD412" i="185" s="1"/>
  <c r="AN412" i="185" s="1"/>
  <c r="T416" i="185"/>
  <c r="AF416" i="185" s="1"/>
  <c r="AO419" i="185"/>
  <c r="BC424" i="185"/>
  <c r="BD424" i="185" s="1"/>
  <c r="AN424" i="185" s="1"/>
  <c r="AO424" i="185" s="1"/>
  <c r="AK424" i="185" s="1"/>
  <c r="BC429" i="185"/>
  <c r="BD429" i="185" s="1"/>
  <c r="AN429" i="185" s="1"/>
  <c r="T433" i="185"/>
  <c r="AF433" i="185" s="1"/>
  <c r="AO436" i="185"/>
  <c r="BC441" i="185"/>
  <c r="BD441" i="185" s="1"/>
  <c r="AN441" i="185" s="1"/>
  <c r="T445" i="185"/>
  <c r="AF445" i="185" s="1"/>
  <c r="AO448" i="185"/>
  <c r="BC453" i="185"/>
  <c r="BC465" i="185"/>
  <c r="BD465" i="185" s="1"/>
  <c r="AN465" i="185" s="1"/>
  <c r="AO465" i="185" s="1"/>
  <c r="AK465" i="185" s="1"/>
  <c r="BC477" i="185"/>
  <c r="AO415" i="185"/>
  <c r="AO414" i="185"/>
  <c r="AO426" i="185"/>
  <c r="AO443" i="185"/>
  <c r="T3" i="185"/>
  <c r="AF3" i="185" s="1"/>
  <c r="BC11" i="185"/>
  <c r="T15" i="185"/>
  <c r="AF15" i="185" s="1"/>
  <c r="BC23" i="185"/>
  <c r="T27" i="185"/>
  <c r="AF27" i="185" s="1"/>
  <c r="AJ27" i="185" s="1"/>
  <c r="BC35" i="185"/>
  <c r="T39" i="185"/>
  <c r="AF39" i="185" s="1"/>
  <c r="BC47" i="185"/>
  <c r="T51" i="185"/>
  <c r="AF51" i="185" s="1"/>
  <c r="BC59" i="185"/>
  <c r="T63" i="185"/>
  <c r="AF63" i="185" s="1"/>
  <c r="BC71" i="185"/>
  <c r="T75" i="185"/>
  <c r="AF75" i="185" s="1"/>
  <c r="BC83" i="185"/>
  <c r="T87" i="185"/>
  <c r="AF87" i="185" s="1"/>
  <c r="BC95" i="185"/>
  <c r="T99" i="185"/>
  <c r="AF99" i="185" s="1"/>
  <c r="AJ99" i="185" s="1"/>
  <c r="BC107" i="185"/>
  <c r="T111" i="185"/>
  <c r="AF111" i="185" s="1"/>
  <c r="BC119" i="185"/>
  <c r="T123" i="185"/>
  <c r="AF123" i="185" s="1"/>
  <c r="BC131" i="185"/>
  <c r="T135" i="185"/>
  <c r="AF135" i="185" s="1"/>
  <c r="BC143" i="185"/>
  <c r="T147" i="185"/>
  <c r="AF147" i="185" s="1"/>
  <c r="BC155" i="185"/>
  <c r="T159" i="185"/>
  <c r="AF159" i="185" s="1"/>
  <c r="BC167" i="185"/>
  <c r="T171" i="185"/>
  <c r="AF171" i="185" s="1"/>
  <c r="AJ171" i="185" s="1"/>
  <c r="BC179" i="185"/>
  <c r="T183" i="185"/>
  <c r="AF183" i="185" s="1"/>
  <c r="BC191" i="185"/>
  <c r="T195" i="185"/>
  <c r="AF195" i="185" s="1"/>
  <c r="BC203" i="185"/>
  <c r="T207" i="185"/>
  <c r="AF207" i="185" s="1"/>
  <c r="BC215" i="185"/>
  <c r="T219" i="185"/>
  <c r="AF219" i="185" s="1"/>
  <c r="BC227" i="185"/>
  <c r="T231" i="185"/>
  <c r="AF231" i="185" s="1"/>
  <c r="BC239" i="185"/>
  <c r="T243" i="185"/>
  <c r="AF243" i="185" s="1"/>
  <c r="AJ243" i="185" s="1"/>
  <c r="BC251" i="185"/>
  <c r="T255" i="185"/>
  <c r="AF255" i="185" s="1"/>
  <c r="BC263" i="185"/>
  <c r="BC270" i="185"/>
  <c r="T274" i="185"/>
  <c r="AF274" i="185" s="1"/>
  <c r="BC282" i="185"/>
  <c r="T286" i="185"/>
  <c r="AF286" i="185" s="1"/>
  <c r="BC294" i="185"/>
  <c r="T298" i="185"/>
  <c r="AF298" i="185" s="1"/>
  <c r="BC306" i="185"/>
  <c r="T310" i="185"/>
  <c r="AF310" i="185" s="1"/>
  <c r="BC318" i="185"/>
  <c r="BD318" i="185" s="1"/>
  <c r="AN318" i="185" s="1"/>
  <c r="AO318" i="185" s="1"/>
  <c r="T322" i="185"/>
  <c r="AF322" i="185" s="1"/>
  <c r="BC330" i="185"/>
  <c r="T334" i="185"/>
  <c r="AF334" i="185" s="1"/>
  <c r="BC342" i="185"/>
  <c r="T346" i="185"/>
  <c r="AF346" i="185" s="1"/>
  <c r="BC354" i="185"/>
  <c r="T358" i="185"/>
  <c r="AF358" i="185" s="1"/>
  <c r="BC366" i="185"/>
  <c r="T370" i="185"/>
  <c r="AF370" i="185" s="1"/>
  <c r="BC378" i="185"/>
  <c r="T382" i="185"/>
  <c r="AF382" i="185" s="1"/>
  <c r="BC390" i="185"/>
  <c r="BE390" i="185" s="1"/>
  <c r="T394" i="185"/>
  <c r="AF394" i="185" s="1"/>
  <c r="BC402" i="185"/>
  <c r="BD402" i="185" s="1"/>
  <c r="AN402" i="185" s="1"/>
  <c r="AO402" i="185" s="1"/>
  <c r="AK402" i="185" s="1"/>
  <c r="T406" i="185"/>
  <c r="AF406" i="185" s="1"/>
  <c r="BC414" i="185"/>
  <c r="BD414" i="185" s="1"/>
  <c r="AN414" i="185" s="1"/>
  <c r="T418" i="185"/>
  <c r="AF418" i="185" s="1"/>
  <c r="BC426" i="185"/>
  <c r="BD426" i="185" s="1"/>
  <c r="AN426" i="185" s="1"/>
  <c r="BC431" i="185"/>
  <c r="BD431" i="185" s="1"/>
  <c r="AN431" i="185" s="1"/>
  <c r="AO431" i="185" s="1"/>
  <c r="AK431" i="185" s="1"/>
  <c r="T435" i="185"/>
  <c r="AF435" i="185" s="1"/>
  <c r="AO438" i="185"/>
  <c r="AK438" i="185" s="1"/>
  <c r="BC443" i="185"/>
  <c r="BD443" i="185" s="1"/>
  <c r="AN443" i="185" s="1"/>
  <c r="T447" i="185"/>
  <c r="AF447" i="185" s="1"/>
  <c r="BC455" i="185"/>
  <c r="T459" i="185"/>
  <c r="AF459" i="185" s="1"/>
  <c r="BC467" i="185"/>
  <c r="T471" i="185"/>
  <c r="AF471" i="185" s="1"/>
  <c r="BC6" i="185"/>
  <c r="T10" i="185"/>
  <c r="AF10" i="185" s="1"/>
  <c r="BC18" i="185"/>
  <c r="T22" i="185"/>
  <c r="AF22" i="185" s="1"/>
  <c r="BC30" i="185"/>
  <c r="T34" i="185"/>
  <c r="AF34" i="185" s="1"/>
  <c r="AJ34" i="185" s="1"/>
  <c r="BC42" i="185"/>
  <c r="T46" i="185"/>
  <c r="AF46" i="185" s="1"/>
  <c r="BC54" i="185"/>
  <c r="T58" i="185"/>
  <c r="AF58" i="185" s="1"/>
  <c r="BC66" i="185"/>
  <c r="T70" i="185"/>
  <c r="AF70" i="185" s="1"/>
  <c r="BC78" i="185"/>
  <c r="T82" i="185"/>
  <c r="AF82" i="185" s="1"/>
  <c r="BC90" i="185"/>
  <c r="T94" i="185"/>
  <c r="AF94" i="185" s="1"/>
  <c r="BC102" i="185"/>
  <c r="BC114" i="185"/>
  <c r="BD114" i="185" s="1"/>
  <c r="AN114" i="185" s="1"/>
  <c r="AO114" i="185" s="1"/>
  <c r="AK114" i="185" s="1"/>
  <c r="BC126" i="185"/>
  <c r="BC138" i="185"/>
  <c r="BC150" i="185"/>
  <c r="BC162" i="185"/>
  <c r="BC174" i="185"/>
  <c r="BC186" i="185"/>
  <c r="BC198" i="185"/>
  <c r="BC210" i="185"/>
  <c r="BC222" i="185"/>
  <c r="BC234" i="185"/>
  <c r="BC246" i="185"/>
  <c r="BC258" i="185"/>
  <c r="BE258" i="185" s="1"/>
  <c r="BC265" i="185"/>
  <c r="BC277" i="185"/>
  <c r="BC289" i="185"/>
  <c r="BC301" i="185"/>
  <c r="BC313" i="185"/>
  <c r="BC325" i="185"/>
  <c r="BC337" i="185"/>
  <c r="BC349" i="185"/>
  <c r="BC361" i="185"/>
  <c r="BC373" i="185"/>
  <c r="BC385" i="185"/>
  <c r="BC397" i="185"/>
  <c r="BD397" i="185" s="1"/>
  <c r="AN397" i="185" s="1"/>
  <c r="AO397" i="185" s="1"/>
  <c r="AK397" i="185" s="1"/>
  <c r="AO404" i="185"/>
  <c r="BC409" i="185"/>
  <c r="BD409" i="185" s="1"/>
  <c r="AN409" i="185" s="1"/>
  <c r="AO409" i="185" s="1"/>
  <c r="AK409" i="185" s="1"/>
  <c r="AO416" i="185"/>
  <c r="BC421" i="185"/>
  <c r="BD421" i="185" s="1"/>
  <c r="AN421" i="185" s="1"/>
  <c r="AO421" i="185" s="1"/>
  <c r="AK421" i="185" s="1"/>
  <c r="AO433" i="185"/>
  <c r="BC438" i="185"/>
  <c r="BD438" i="185" s="1"/>
  <c r="AN438" i="185" s="1"/>
  <c r="AO445" i="185"/>
  <c r="BC450" i="185"/>
  <c r="BC462" i="185"/>
  <c r="BC474" i="185"/>
  <c r="BC486" i="185"/>
  <c r="BC13" i="185"/>
  <c r="BD13" i="185" s="1"/>
  <c r="BC25" i="185"/>
  <c r="BC37" i="185"/>
  <c r="BC49" i="185"/>
  <c r="BC61" i="185"/>
  <c r="BC73" i="185"/>
  <c r="BC85" i="185"/>
  <c r="BC97" i="185"/>
  <c r="T12" i="185"/>
  <c r="AF12" i="185" s="1"/>
  <c r="T24" i="185"/>
  <c r="AF24" i="185" s="1"/>
  <c r="T36" i="185"/>
  <c r="AF36" i="185" s="1"/>
  <c r="T48" i="185"/>
  <c r="AF48" i="185" s="1"/>
  <c r="T60" i="185"/>
  <c r="AF60" i="185" s="1"/>
  <c r="AJ60" i="185" s="1"/>
  <c r="T72" i="185"/>
  <c r="AF72" i="185" s="1"/>
  <c r="T84" i="185"/>
  <c r="AF84" i="185" s="1"/>
  <c r="T96" i="185"/>
  <c r="AF96" i="185" s="1"/>
  <c r="T108" i="185"/>
  <c r="AF108" i="185" s="1"/>
  <c r="T120" i="185"/>
  <c r="AF120" i="185" s="1"/>
  <c r="T132" i="185"/>
  <c r="AF132" i="185" s="1"/>
  <c r="T144" i="185"/>
  <c r="AF144" i="185" s="1"/>
  <c r="T156" i="185"/>
  <c r="AF156" i="185" s="1"/>
  <c r="T168" i="185"/>
  <c r="AF168" i="185" s="1"/>
  <c r="T180" i="185"/>
  <c r="AF180" i="185" s="1"/>
  <c r="T192" i="185"/>
  <c r="AF192" i="185" s="1"/>
  <c r="T204" i="185"/>
  <c r="AF204" i="185" s="1"/>
  <c r="AJ204" i="185" s="1"/>
  <c r="T216" i="185"/>
  <c r="AF216" i="185" s="1"/>
  <c r="T228" i="185"/>
  <c r="AF228" i="185" s="1"/>
  <c r="T240" i="185"/>
  <c r="AF240" i="185" s="1"/>
  <c r="T252" i="185"/>
  <c r="AF252" i="185" s="1"/>
  <c r="T271" i="185"/>
  <c r="AF271" i="185" s="1"/>
  <c r="T283" i="185"/>
  <c r="AF283" i="185" s="1"/>
  <c r="T295" i="185"/>
  <c r="AF295" i="185" s="1"/>
  <c r="T307" i="185"/>
  <c r="AF307" i="185" s="1"/>
  <c r="T319" i="185"/>
  <c r="AF319" i="185" s="1"/>
  <c r="T331" i="185"/>
  <c r="AF331" i="185" s="1"/>
  <c r="T343" i="185"/>
  <c r="AF343" i="185" s="1"/>
  <c r="T355" i="185"/>
  <c r="AF355" i="185" s="1"/>
  <c r="AJ355" i="185" s="1"/>
  <c r="T367" i="185"/>
  <c r="AF367" i="185" s="1"/>
  <c r="T379" i="185"/>
  <c r="AF379" i="185" s="1"/>
  <c r="T391" i="185"/>
  <c r="AF391" i="185" s="1"/>
  <c r="T403" i="185"/>
  <c r="AF403" i="185" s="1"/>
  <c r="AO406" i="185"/>
  <c r="T415" i="185"/>
  <c r="AF415" i="185" s="1"/>
  <c r="T427" i="185"/>
  <c r="AF427" i="185" s="1"/>
  <c r="T432" i="185"/>
  <c r="AF432" i="185" s="1"/>
  <c r="AO435" i="185"/>
  <c r="T444" i="185"/>
  <c r="AF444" i="185" s="1"/>
  <c r="AO447" i="185"/>
  <c r="AK447" i="185" s="1"/>
  <c r="T456" i="185"/>
  <c r="AF456" i="185" s="1"/>
  <c r="T468" i="185"/>
  <c r="AF468" i="185" s="1"/>
  <c r="BC3" i="185"/>
  <c r="T7" i="185"/>
  <c r="AF7" i="185" s="1"/>
  <c r="BC15" i="185"/>
  <c r="T19" i="185"/>
  <c r="AF19" i="185" s="1"/>
  <c r="BC27" i="185"/>
  <c r="T31" i="185"/>
  <c r="AF31" i="185" s="1"/>
  <c r="BC39" i="185"/>
  <c r="T43" i="185"/>
  <c r="AF43" i="185" s="1"/>
  <c r="BC51" i="185"/>
  <c r="T55" i="185"/>
  <c r="AF55" i="185" s="1"/>
  <c r="AJ55" i="185" s="1"/>
  <c r="BC63" i="185"/>
  <c r="T67" i="185"/>
  <c r="AF67" i="185" s="1"/>
  <c r="BC75" i="185"/>
  <c r="T79" i="185"/>
  <c r="AF79" i="185" s="1"/>
  <c r="BC87" i="185"/>
  <c r="T91" i="185"/>
  <c r="AF91" i="185" s="1"/>
  <c r="BC99" i="185"/>
  <c r="T103" i="185"/>
  <c r="AF103" i="185" s="1"/>
  <c r="BC111" i="185"/>
  <c r="T115" i="185"/>
  <c r="AF115" i="185" s="1"/>
  <c r="BC123" i="185"/>
  <c r="T127" i="185"/>
  <c r="AF127" i="185" s="1"/>
  <c r="AJ127" i="185" s="1"/>
  <c r="BC135" i="185"/>
  <c r="T139" i="185"/>
  <c r="AF139" i="185" s="1"/>
  <c r="BC147" i="185"/>
  <c r="T151" i="185"/>
  <c r="AF151" i="185" s="1"/>
  <c r="BC159" i="185"/>
  <c r="T163" i="185"/>
  <c r="AF163" i="185" s="1"/>
  <c r="BC171" i="185"/>
  <c r="T175" i="185"/>
  <c r="AF175" i="185" s="1"/>
  <c r="BC183" i="185"/>
  <c r="T187" i="185"/>
  <c r="AF187" i="185" s="1"/>
  <c r="BC195" i="185"/>
  <c r="T199" i="185"/>
  <c r="AF199" i="185" s="1"/>
  <c r="AJ199" i="185" s="1"/>
  <c r="BC207" i="185"/>
  <c r="T211" i="185"/>
  <c r="AF211" i="185" s="1"/>
  <c r="BC219" i="185"/>
  <c r="T223" i="185"/>
  <c r="AF223" i="185" s="1"/>
  <c r="BC231" i="185"/>
  <c r="T235" i="185"/>
  <c r="AF235" i="185" s="1"/>
  <c r="BC243" i="185"/>
  <c r="T247" i="185"/>
  <c r="AF247" i="185" s="1"/>
  <c r="BC255" i="185"/>
  <c r="T259" i="185"/>
  <c r="AF259" i="185" s="1"/>
  <c r="T266" i="185"/>
  <c r="AF266" i="185" s="1"/>
  <c r="BC274" i="185"/>
  <c r="BE274" i="185" s="1"/>
  <c r="T278" i="185"/>
  <c r="AF278" i="185" s="1"/>
  <c r="BC286" i="185"/>
  <c r="T290" i="185"/>
  <c r="AF290" i="185" s="1"/>
  <c r="BC298" i="185"/>
  <c r="T302" i="185"/>
  <c r="AF302" i="185" s="1"/>
  <c r="BC310" i="185"/>
  <c r="T314" i="185"/>
  <c r="AF314" i="185" s="1"/>
  <c r="BC322" i="185"/>
  <c r="T326" i="185"/>
  <c r="AF326" i="185" s="1"/>
  <c r="BC334" i="185"/>
  <c r="T338" i="185"/>
  <c r="AF338" i="185" s="1"/>
  <c r="BC346" i="185"/>
  <c r="BD346" i="185" s="1"/>
  <c r="AN346" i="185" s="1"/>
  <c r="AO346" i="185" s="1"/>
  <c r="T350" i="185"/>
  <c r="AF350" i="185" s="1"/>
  <c r="BC358" i="185"/>
  <c r="T362" i="185"/>
  <c r="AF362" i="185" s="1"/>
  <c r="BC370" i="185"/>
  <c r="T374" i="185"/>
  <c r="AF374" i="185" s="1"/>
  <c r="BC382" i="185"/>
  <c r="T386" i="185"/>
  <c r="AF386" i="185" s="1"/>
  <c r="BC394" i="185"/>
  <c r="T398" i="185"/>
  <c r="AF398" i="185" s="1"/>
  <c r="AO401" i="185"/>
  <c r="BC406" i="185"/>
  <c r="BD406" i="185" s="1"/>
  <c r="AN406" i="185" s="1"/>
  <c r="T410" i="185"/>
  <c r="AF410" i="185" s="1"/>
  <c r="AJ410" i="185" s="1"/>
  <c r="AO413" i="185"/>
  <c r="BC418" i="185"/>
  <c r="BD418" i="185" s="1"/>
  <c r="AN418" i="185" s="1"/>
  <c r="AO418" i="185" s="1"/>
  <c r="AK418" i="185" s="1"/>
  <c r="T422" i="185"/>
  <c r="AF422" i="185" s="1"/>
  <c r="AO425" i="185"/>
  <c r="AO430" i="185"/>
  <c r="BC435" i="185"/>
  <c r="BD435" i="185" s="1"/>
  <c r="AN435" i="185" s="1"/>
  <c r="T439" i="185"/>
  <c r="AF439" i="185" s="1"/>
  <c r="AO442" i="185"/>
  <c r="BC447" i="185"/>
  <c r="BD447" i="185" s="1"/>
  <c r="AN447" i="185" s="1"/>
  <c r="T451" i="185"/>
  <c r="AF451" i="185" s="1"/>
  <c r="BC459" i="185"/>
  <c r="T463" i="185"/>
  <c r="AF463" i="185" s="1"/>
  <c r="AJ463" i="185" s="1"/>
  <c r="BC471" i="185"/>
  <c r="BC1037" i="185"/>
  <c r="BC1074" i="185"/>
  <c r="BC1086" i="185"/>
  <c r="BC1098" i="185"/>
  <c r="BC1110" i="185"/>
  <c r="BC1122" i="185"/>
  <c r="BC1134" i="185"/>
  <c r="BC1146" i="185"/>
  <c r="BC1158" i="185"/>
  <c r="BC1170" i="185"/>
  <c r="BC1182" i="185"/>
  <c r="BE1182" i="185" s="1"/>
  <c r="BC1194" i="185"/>
  <c r="BC1206" i="185"/>
  <c r="BC1218" i="185"/>
  <c r="BC1230" i="185"/>
  <c r="BC1242" i="185"/>
  <c r="BC1254" i="185"/>
  <c r="BC1266" i="185"/>
  <c r="BC1278" i="185"/>
  <c r="BC492" i="185"/>
  <c r="BC504" i="185"/>
  <c r="BC516" i="185"/>
  <c r="BC528" i="185"/>
  <c r="BE528" i="185" s="1"/>
  <c r="BC540" i="185"/>
  <c r="BC552" i="185"/>
  <c r="BC564" i="185"/>
  <c r="BC576" i="185"/>
  <c r="BC588" i="185"/>
  <c r="BC600" i="185"/>
  <c r="BC612" i="185"/>
  <c r="BC624" i="185"/>
  <c r="BC636" i="185"/>
  <c r="BC648" i="185"/>
  <c r="BC660" i="185"/>
  <c r="BC672" i="185"/>
  <c r="BD672" i="185" s="1"/>
  <c r="AN672" i="185" s="1"/>
  <c r="AO672" i="185" s="1"/>
  <c r="AK672" i="185" s="1"/>
  <c r="BC684" i="185"/>
  <c r="BC696" i="185"/>
  <c r="BC708" i="185"/>
  <c r="BC720" i="185"/>
  <c r="BC732" i="185"/>
  <c r="BC744" i="185"/>
  <c r="BC756" i="185"/>
  <c r="BC768" i="185"/>
  <c r="BC780" i="185"/>
  <c r="BC792" i="185"/>
  <c r="BC804" i="185"/>
  <c r="BC816" i="185"/>
  <c r="BE816" i="185" s="1"/>
  <c r="BC828" i="185"/>
  <c r="BC840" i="185"/>
  <c r="BC852" i="185"/>
  <c r="BC864" i="185"/>
  <c r="BC876" i="185"/>
  <c r="BC888" i="185"/>
  <c r="BC900" i="185"/>
  <c r="BC912" i="185"/>
  <c r="BC924" i="185"/>
  <c r="BC943" i="185"/>
  <c r="T947" i="185"/>
  <c r="AF947" i="185" s="1"/>
  <c r="BC955" i="185"/>
  <c r="BD955" i="185" s="1"/>
  <c r="AN955" i="185" s="1"/>
  <c r="AO955" i="185" s="1"/>
  <c r="T959" i="185"/>
  <c r="AF959" i="185" s="1"/>
  <c r="BC967" i="185"/>
  <c r="T971" i="185"/>
  <c r="AF971" i="185" s="1"/>
  <c r="BC979" i="185"/>
  <c r="T983" i="185"/>
  <c r="AF983" i="185" s="1"/>
  <c r="BC991" i="185"/>
  <c r="T995" i="185"/>
  <c r="AF995" i="185" s="1"/>
  <c r="BC1003" i="185"/>
  <c r="T1007" i="185"/>
  <c r="AF1007" i="185" s="1"/>
  <c r="BC1015" i="185"/>
  <c r="T1019" i="185"/>
  <c r="AF1019" i="185" s="1"/>
  <c r="BC1027" i="185"/>
  <c r="BE1027" i="185" s="1"/>
  <c r="T1031" i="185"/>
  <c r="AF1031" i="185" s="1"/>
  <c r="T1043" i="185"/>
  <c r="AF1043" i="185" s="1"/>
  <c r="BC974" i="185"/>
  <c r="BC986" i="185"/>
  <c r="BC998" i="185"/>
  <c r="BC1010" i="185"/>
  <c r="BC1022" i="185"/>
  <c r="T1026" i="185"/>
  <c r="AF1026" i="185" s="1"/>
  <c r="BC1034" i="185"/>
  <c r="T1038" i="185"/>
  <c r="AF1038" i="185" s="1"/>
  <c r="T474" i="185"/>
  <c r="AF474" i="185" s="1"/>
  <c r="BC482" i="185"/>
  <c r="BE482" i="185" s="1"/>
  <c r="T486" i="185"/>
  <c r="AF486" i="185" s="1"/>
  <c r="BC494" i="185"/>
  <c r="T498" i="185"/>
  <c r="AF498" i="185" s="1"/>
  <c r="BC506" i="185"/>
  <c r="T510" i="185"/>
  <c r="AF510" i="185" s="1"/>
  <c r="BC518" i="185"/>
  <c r="T522" i="185"/>
  <c r="AF522" i="185" s="1"/>
  <c r="BC530" i="185"/>
  <c r="T534" i="185"/>
  <c r="AF534" i="185" s="1"/>
  <c r="BC542" i="185"/>
  <c r="T546" i="185"/>
  <c r="AF546" i="185" s="1"/>
  <c r="BC554" i="185"/>
  <c r="BD554" i="185" s="1"/>
  <c r="AN554" i="185" s="1"/>
  <c r="AO554" i="185" s="1"/>
  <c r="AK554" i="185" s="1"/>
  <c r="T558" i="185"/>
  <c r="AF558" i="185" s="1"/>
  <c r="BC566" i="185"/>
  <c r="T570" i="185"/>
  <c r="AF570" i="185" s="1"/>
  <c r="BC578" i="185"/>
  <c r="T582" i="185"/>
  <c r="AF582" i="185" s="1"/>
  <c r="BC590" i="185"/>
  <c r="T594" i="185"/>
  <c r="AF594" i="185" s="1"/>
  <c r="BC602" i="185"/>
  <c r="T606" i="185"/>
  <c r="AF606" i="185" s="1"/>
  <c r="BC614" i="185"/>
  <c r="T618" i="185"/>
  <c r="AF618" i="185" s="1"/>
  <c r="T630" i="185"/>
  <c r="AF630" i="185" s="1"/>
  <c r="AJ630" i="185" s="1"/>
  <c r="T642" i="185"/>
  <c r="AF642" i="185" s="1"/>
  <c r="T654" i="185"/>
  <c r="AF654" i="185" s="1"/>
  <c r="BC662" i="185"/>
  <c r="T666" i="185"/>
  <c r="AF666" i="185" s="1"/>
  <c r="BC674" i="185"/>
  <c r="T678" i="185"/>
  <c r="AF678" i="185" s="1"/>
  <c r="BC686" i="185"/>
  <c r="T690" i="185"/>
  <c r="AF690" i="185" s="1"/>
  <c r="BC698" i="185"/>
  <c r="T702" i="185"/>
  <c r="AF702" i="185" s="1"/>
  <c r="BC710" i="185"/>
  <c r="T714" i="185"/>
  <c r="AF714" i="185" s="1"/>
  <c r="AJ714" i="185" s="1"/>
  <c r="BC722" i="185"/>
  <c r="T726" i="185"/>
  <c r="AF726" i="185" s="1"/>
  <c r="BC734" i="185"/>
  <c r="T738" i="185"/>
  <c r="AF738" i="185" s="1"/>
  <c r="BC746" i="185"/>
  <c r="T750" i="185"/>
  <c r="AF750" i="185" s="1"/>
  <c r="BC758" i="185"/>
  <c r="T762" i="185"/>
  <c r="AF762" i="185" s="1"/>
  <c r="BC770" i="185"/>
  <c r="T774" i="185"/>
  <c r="AF774" i="185" s="1"/>
  <c r="BC782" i="185"/>
  <c r="T786" i="185"/>
  <c r="AF786" i="185" s="1"/>
  <c r="AJ786" i="185" s="1"/>
  <c r="BC794" i="185"/>
  <c r="T798" i="185"/>
  <c r="AF798" i="185" s="1"/>
  <c r="BC806" i="185"/>
  <c r="T810" i="185"/>
  <c r="AF810" i="185" s="1"/>
  <c r="BC818" i="185"/>
  <c r="T822" i="185"/>
  <c r="AF822" i="185" s="1"/>
  <c r="BC830" i="185"/>
  <c r="T834" i="185"/>
  <c r="AF834" i="185" s="1"/>
  <c r="BC842" i="185"/>
  <c r="T846" i="185"/>
  <c r="AF846" i="185" s="1"/>
  <c r="BC854" i="185"/>
  <c r="T858" i="185"/>
  <c r="AF858" i="185" s="1"/>
  <c r="AJ858" i="185" s="1"/>
  <c r="BC866" i="185"/>
  <c r="T870" i="185"/>
  <c r="AF870" i="185" s="1"/>
  <c r="BC878" i="185"/>
  <c r="T882" i="185"/>
  <c r="AF882" i="185" s="1"/>
  <c r="BC890" i="185"/>
  <c r="T894" i="185"/>
  <c r="AF894" i="185" s="1"/>
  <c r="BC902" i="185"/>
  <c r="T906" i="185"/>
  <c r="AF906" i="185" s="1"/>
  <c r="BC914" i="185"/>
  <c r="T918" i="185"/>
  <c r="AF918" i="185" s="1"/>
  <c r="BC926" i="185"/>
  <c r="T930" i="185"/>
  <c r="AF930" i="185" s="1"/>
  <c r="AJ930" i="185" s="1"/>
  <c r="BC933" i="185"/>
  <c r="T937" i="185"/>
  <c r="AF937" i="185" s="1"/>
  <c r="T949" i="185"/>
  <c r="AF949" i="185" s="1"/>
  <c r="T961" i="185"/>
  <c r="AF961" i="185" s="1"/>
  <c r="T973" i="185"/>
  <c r="AF973" i="185" s="1"/>
  <c r="T985" i="185"/>
  <c r="AF985" i="185" s="1"/>
  <c r="T997" i="185"/>
  <c r="AF997" i="185" s="1"/>
  <c r="T1009" i="185"/>
  <c r="AF1009" i="185" s="1"/>
  <c r="T1021" i="185"/>
  <c r="AF1021" i="185" s="1"/>
  <c r="T1033" i="185"/>
  <c r="AF1033" i="185" s="1"/>
  <c r="T1045" i="185"/>
  <c r="AF1045" i="185" s="1"/>
  <c r="BC489" i="185"/>
  <c r="BE489" i="185" s="1"/>
  <c r="BC501" i="185"/>
  <c r="BC513" i="185"/>
  <c r="BC525" i="185"/>
  <c r="BC537" i="185"/>
  <c r="BC549" i="185"/>
  <c r="BC561" i="185"/>
  <c r="BC573" i="185"/>
  <c r="BC585" i="185"/>
  <c r="T589" i="185"/>
  <c r="AF589" i="185" s="1"/>
  <c r="BC597" i="185"/>
  <c r="T601" i="185"/>
  <c r="AF601" i="185" s="1"/>
  <c r="BC609" i="185"/>
  <c r="BD609" i="185" s="1"/>
  <c r="AN609" i="185" s="1"/>
  <c r="AO609" i="185" s="1"/>
  <c r="AK609" i="185" s="1"/>
  <c r="T613" i="185"/>
  <c r="AF613" i="185" s="1"/>
  <c r="BC621" i="185"/>
  <c r="T625" i="185"/>
  <c r="AF625" i="185" s="1"/>
  <c r="BC633" i="185"/>
  <c r="T637" i="185"/>
  <c r="AF637" i="185" s="1"/>
  <c r="BC645" i="185"/>
  <c r="T649" i="185"/>
  <c r="AF649" i="185" s="1"/>
  <c r="BC657" i="185"/>
  <c r="T661" i="185"/>
  <c r="AF661" i="185" s="1"/>
  <c r="BC669" i="185"/>
  <c r="T673" i="185"/>
  <c r="AF673" i="185" s="1"/>
  <c r="BC681" i="185"/>
  <c r="BE681" i="185" s="1"/>
  <c r="T685" i="185"/>
  <c r="AF685" i="185" s="1"/>
  <c r="BC693" i="185"/>
  <c r="T697" i="185"/>
  <c r="AF697" i="185" s="1"/>
  <c r="BC705" i="185"/>
  <c r="T709" i="185"/>
  <c r="AF709" i="185" s="1"/>
  <c r="BC717" i="185"/>
  <c r="T721" i="185"/>
  <c r="AF721" i="185" s="1"/>
  <c r="BC729" i="185"/>
  <c r="T733" i="185"/>
  <c r="AF733" i="185" s="1"/>
  <c r="BC741" i="185"/>
  <c r="T745" i="185"/>
  <c r="AF745" i="185" s="1"/>
  <c r="BC753" i="185"/>
  <c r="BD753" i="185" s="1"/>
  <c r="AN753" i="185" s="1"/>
  <c r="AO753" i="185" s="1"/>
  <c r="AK753" i="185" s="1"/>
  <c r="T757" i="185"/>
  <c r="AF757" i="185" s="1"/>
  <c r="BC765" i="185"/>
  <c r="T769" i="185"/>
  <c r="AF769" i="185" s="1"/>
  <c r="BC777" i="185"/>
  <c r="T781" i="185"/>
  <c r="AF781" i="185" s="1"/>
  <c r="BC789" i="185"/>
  <c r="T793" i="185"/>
  <c r="AF793" i="185" s="1"/>
  <c r="BC801" i="185"/>
  <c r="T805" i="185"/>
  <c r="AF805" i="185" s="1"/>
  <c r="BC813" i="185"/>
  <c r="T817" i="185"/>
  <c r="AF817" i="185" s="1"/>
  <c r="BC825" i="185"/>
  <c r="BE825" i="185" s="1"/>
  <c r="T829" i="185"/>
  <c r="AF829" i="185" s="1"/>
  <c r="BC837" i="185"/>
  <c r="T841" i="185"/>
  <c r="AF841" i="185" s="1"/>
  <c r="BC849" i="185"/>
  <c r="T853" i="185"/>
  <c r="AF853" i="185" s="1"/>
  <c r="BC861" i="185"/>
  <c r="T865" i="185"/>
  <c r="AF865" i="185" s="1"/>
  <c r="BC873" i="185"/>
  <c r="T877" i="185"/>
  <c r="AF877" i="185" s="1"/>
  <c r="BC885" i="185"/>
  <c r="T889" i="185"/>
  <c r="AF889" i="185" s="1"/>
  <c r="BC897" i="185"/>
  <c r="BE897" i="185" s="1"/>
  <c r="T901" i="185"/>
  <c r="AF901" i="185" s="1"/>
  <c r="BC909" i="185"/>
  <c r="T913" i="185"/>
  <c r="AF913" i="185" s="1"/>
  <c r="BC921" i="185"/>
  <c r="T925" i="185"/>
  <c r="AF925" i="185" s="1"/>
  <c r="BC940" i="185"/>
  <c r="T944" i="185"/>
  <c r="AF944" i="185" s="1"/>
  <c r="BC952" i="185"/>
  <c r="T956" i="185"/>
  <c r="AF956" i="185" s="1"/>
  <c r="BC964" i="185"/>
  <c r="T968" i="185"/>
  <c r="AF968" i="185" s="1"/>
  <c r="BC976" i="185"/>
  <c r="BD976" i="185" s="1"/>
  <c r="AN976" i="185" s="1"/>
  <c r="AO976" i="185" s="1"/>
  <c r="T980" i="185"/>
  <c r="AF980" i="185" s="1"/>
  <c r="BC988" i="185"/>
  <c r="T992" i="185"/>
  <c r="AF992" i="185" s="1"/>
  <c r="BC1000" i="185"/>
  <c r="T1004" i="185"/>
  <c r="AF1004" i="185" s="1"/>
  <c r="BC1012" i="185"/>
  <c r="T1016" i="185"/>
  <c r="AF1016" i="185" s="1"/>
  <c r="BC1024" i="185"/>
  <c r="T1028" i="185"/>
  <c r="AF1028" i="185" s="1"/>
  <c r="BC1036" i="185"/>
  <c r="T1040" i="185"/>
  <c r="AF1040" i="185" s="1"/>
  <c r="T1052" i="185"/>
  <c r="AF1052" i="185" s="1"/>
  <c r="AJ1052" i="185" s="1"/>
  <c r="BC724" i="185"/>
  <c r="BC736" i="185"/>
  <c r="BC748" i="185"/>
  <c r="BC760" i="185"/>
  <c r="BC772" i="185"/>
  <c r="BC784" i="185"/>
  <c r="BC796" i="185"/>
  <c r="BC808" i="185"/>
  <c r="BC820" i="185"/>
  <c r="BC832" i="185"/>
  <c r="BC844" i="185"/>
  <c r="BC856" i="185"/>
  <c r="BE856" i="185" s="1"/>
  <c r="BC868" i="185"/>
  <c r="BC880" i="185"/>
  <c r="BC892" i="185"/>
  <c r="BC904" i="185"/>
  <c r="BC916" i="185"/>
  <c r="BC928" i="185"/>
  <c r="BC935" i="185"/>
  <c r="BC947" i="185"/>
  <c r="BC959" i="185"/>
  <c r="BC971" i="185"/>
  <c r="BC983" i="185"/>
  <c r="BC995" i="185"/>
  <c r="BE995" i="185" s="1"/>
  <c r="BC1007" i="185"/>
  <c r="BC1019" i="185"/>
  <c r="BC1031" i="185"/>
  <c r="BC1043" i="185"/>
  <c r="BC479" i="185"/>
  <c r="T483" i="185"/>
  <c r="AF483" i="185" s="1"/>
  <c r="BC491" i="185"/>
  <c r="T495" i="185"/>
  <c r="AF495" i="185" s="1"/>
  <c r="BC503" i="185"/>
  <c r="T507" i="185"/>
  <c r="AF507" i="185" s="1"/>
  <c r="BC515" i="185"/>
  <c r="T519" i="185"/>
  <c r="AF519" i="185" s="1"/>
  <c r="AJ519" i="185" s="1"/>
  <c r="BC527" i="185"/>
  <c r="T531" i="185"/>
  <c r="AF531" i="185" s="1"/>
  <c r="BC539" i="185"/>
  <c r="T543" i="185"/>
  <c r="AF543" i="185" s="1"/>
  <c r="BC551" i="185"/>
  <c r="T555" i="185"/>
  <c r="AF555" i="185" s="1"/>
  <c r="BC563" i="185"/>
  <c r="T567" i="185"/>
  <c r="AF567" i="185" s="1"/>
  <c r="T579" i="185"/>
  <c r="AF579" i="185" s="1"/>
  <c r="T591" i="185"/>
  <c r="AF591" i="185" s="1"/>
  <c r="T603" i="185"/>
  <c r="AF603" i="185" s="1"/>
  <c r="T615" i="185"/>
  <c r="AF615" i="185" s="1"/>
  <c r="AJ615" i="185" s="1"/>
  <c r="T627" i="185"/>
  <c r="AF627" i="185" s="1"/>
  <c r="T639" i="185"/>
  <c r="AF639" i="185" s="1"/>
  <c r="T651" i="185"/>
  <c r="AF651" i="185" s="1"/>
  <c r="T663" i="185"/>
  <c r="AF663" i="185" s="1"/>
  <c r="T675" i="185"/>
  <c r="AF675" i="185" s="1"/>
  <c r="T687" i="185"/>
  <c r="AF687" i="185" s="1"/>
  <c r="T699" i="185"/>
  <c r="AF699" i="185" s="1"/>
  <c r="T711" i="185"/>
  <c r="AF711" i="185" s="1"/>
  <c r="T723" i="185"/>
  <c r="AF723" i="185" s="1"/>
  <c r="T735" i="185"/>
  <c r="AF735" i="185" s="1"/>
  <c r="T747" i="185"/>
  <c r="AF747" i="185" s="1"/>
  <c r="T759" i="185"/>
  <c r="AF759" i="185" s="1"/>
  <c r="AJ759" i="185" s="1"/>
  <c r="T771" i="185"/>
  <c r="AF771" i="185" s="1"/>
  <c r="BC498" i="185"/>
  <c r="BC510" i="185"/>
  <c r="BC522" i="185"/>
  <c r="BC534" i="185"/>
  <c r="BC546" i="185"/>
  <c r="BC558" i="185"/>
  <c r="BC570" i="185"/>
  <c r="BC582" i="185"/>
  <c r="T586" i="185"/>
  <c r="AF586" i="185" s="1"/>
  <c r="BC594" i="185"/>
  <c r="T598" i="185"/>
  <c r="AF598" i="185" s="1"/>
  <c r="AJ598" i="185" s="1"/>
  <c r="BC606" i="185"/>
  <c r="T610" i="185"/>
  <c r="AF610" i="185" s="1"/>
  <c r="BC618" i="185"/>
  <c r="T622" i="185"/>
  <c r="AF622" i="185" s="1"/>
  <c r="BC630" i="185"/>
  <c r="T634" i="185"/>
  <c r="AF634" i="185" s="1"/>
  <c r="BC642" i="185"/>
  <c r="T646" i="185"/>
  <c r="AF646" i="185" s="1"/>
  <c r="BC654" i="185"/>
  <c r="T658" i="185"/>
  <c r="AF658" i="185" s="1"/>
  <c r="BC666" i="185"/>
  <c r="T670" i="185"/>
  <c r="AF670" i="185" s="1"/>
  <c r="AJ670" i="185" s="1"/>
  <c r="BC678" i="185"/>
  <c r="T682" i="185"/>
  <c r="AF682" i="185" s="1"/>
  <c r="BC690" i="185"/>
  <c r="T694" i="185"/>
  <c r="AF694" i="185" s="1"/>
  <c r="BC702" i="185"/>
  <c r="T706" i="185"/>
  <c r="AF706" i="185" s="1"/>
  <c r="BC714" i="185"/>
  <c r="T718" i="185"/>
  <c r="AF718" i="185" s="1"/>
  <c r="BC726" i="185"/>
  <c r="T730" i="185"/>
  <c r="AF730" i="185" s="1"/>
  <c r="BC738" i="185"/>
  <c r="T742" i="185"/>
  <c r="AF742" i="185" s="1"/>
  <c r="AJ742" i="185" s="1"/>
  <c r="BC750" i="185"/>
  <c r="T754" i="185"/>
  <c r="AF754" i="185" s="1"/>
  <c r="BC762" i="185"/>
  <c r="T766" i="185"/>
  <c r="AF766" i="185" s="1"/>
  <c r="BC774" i="185"/>
  <c r="T778" i="185"/>
  <c r="AF778" i="185" s="1"/>
  <c r="BC786" i="185"/>
  <c r="T790" i="185"/>
  <c r="AF790" i="185" s="1"/>
  <c r="BC798" i="185"/>
  <c r="T802" i="185"/>
  <c r="AF802" i="185" s="1"/>
  <c r="BC810" i="185"/>
  <c r="T814" i="185"/>
  <c r="AF814" i="185" s="1"/>
  <c r="AJ814" i="185" s="1"/>
  <c r="BC822" i="185"/>
  <c r="T826" i="185"/>
  <c r="AF826" i="185" s="1"/>
  <c r="BC834" i="185"/>
  <c r="T838" i="185"/>
  <c r="AF838" i="185" s="1"/>
  <c r="BC846" i="185"/>
  <c r="T850" i="185"/>
  <c r="AF850" i="185" s="1"/>
  <c r="BC858" i="185"/>
  <c r="T862" i="185"/>
  <c r="AF862" i="185" s="1"/>
  <c r="BC870" i="185"/>
  <c r="T874" i="185"/>
  <c r="AF874" i="185" s="1"/>
  <c r="BC882" i="185"/>
  <c r="T886" i="185"/>
  <c r="AF886" i="185" s="1"/>
  <c r="AJ886" i="185" s="1"/>
  <c r="BC894" i="185"/>
  <c r="T898" i="185"/>
  <c r="AF898" i="185" s="1"/>
  <c r="BC906" i="185"/>
  <c r="T910" i="185"/>
  <c r="AF910" i="185" s="1"/>
  <c r="BC918" i="185"/>
  <c r="T922" i="185"/>
  <c r="AF922" i="185" s="1"/>
  <c r="BC930" i="185"/>
  <c r="BC937" i="185"/>
  <c r="T941" i="185"/>
  <c r="AF941" i="185" s="1"/>
  <c r="BC949" i="185"/>
  <c r="T953" i="185"/>
  <c r="AF953" i="185" s="1"/>
  <c r="BC961" i="185"/>
  <c r="BD961" i="185" s="1"/>
  <c r="AN961" i="185" s="1"/>
  <c r="AO961" i="185" s="1"/>
  <c r="T965" i="185"/>
  <c r="AF965" i="185" s="1"/>
  <c r="BC973" i="185"/>
  <c r="T977" i="185"/>
  <c r="AF977" i="185" s="1"/>
  <c r="BC985" i="185"/>
  <c r="T989" i="185"/>
  <c r="AF989" i="185" s="1"/>
  <c r="BC997" i="185"/>
  <c r="T1001" i="185"/>
  <c r="AF1001" i="185" s="1"/>
  <c r="BC1009" i="185"/>
  <c r="T1013" i="185"/>
  <c r="AF1013" i="185" s="1"/>
  <c r="BC1021" i="185"/>
  <c r="T1025" i="185"/>
  <c r="AF1025" i="185" s="1"/>
  <c r="BC1033" i="185"/>
  <c r="BE1033" i="185" s="1"/>
  <c r="T1037" i="185"/>
  <c r="AF1037" i="185" s="1"/>
  <c r="BC829" i="185"/>
  <c r="BC841" i="185"/>
  <c r="BC853" i="185"/>
  <c r="BC865" i="185"/>
  <c r="BC877" i="185"/>
  <c r="BC889" i="185"/>
  <c r="BC901" i="185"/>
  <c r="BC913" i="185"/>
  <c r="BC925" i="185"/>
  <c r="BC944" i="185"/>
  <c r="BC956" i="185"/>
  <c r="BE956" i="185" s="1"/>
  <c r="BC968" i="185"/>
  <c r="BC980" i="185"/>
  <c r="BC992" i="185"/>
  <c r="BC1004" i="185"/>
  <c r="BC1016" i="185"/>
  <c r="BC1028" i="185"/>
  <c r="BC1040" i="185"/>
  <c r="T480" i="185"/>
  <c r="AF480" i="185" s="1"/>
  <c r="T492" i="185"/>
  <c r="AF492" i="185" s="1"/>
  <c r="BC500" i="185"/>
  <c r="T504" i="185"/>
  <c r="AF504" i="185" s="1"/>
  <c r="T516" i="185"/>
  <c r="AF516" i="185" s="1"/>
  <c r="AJ516" i="185" s="1"/>
  <c r="T528" i="185"/>
  <c r="AF528" i="185" s="1"/>
  <c r="T540" i="185"/>
  <c r="AF540" i="185" s="1"/>
  <c r="BC548" i="185"/>
  <c r="T552" i="185"/>
  <c r="AF552" i="185" s="1"/>
  <c r="T564" i="185"/>
  <c r="AF564" i="185" s="1"/>
  <c r="T576" i="185"/>
  <c r="AF576" i="185" s="1"/>
  <c r="T588" i="185"/>
  <c r="AF588" i="185" s="1"/>
  <c r="T600" i="185"/>
  <c r="AF600" i="185" s="1"/>
  <c r="T612" i="185"/>
  <c r="AF612" i="185" s="1"/>
  <c r="T624" i="185"/>
  <c r="AF624" i="185" s="1"/>
  <c r="T636" i="185"/>
  <c r="AF636" i="185" s="1"/>
  <c r="T648" i="185"/>
  <c r="AF648" i="185" s="1"/>
  <c r="AJ648" i="185" s="1"/>
  <c r="T660" i="185"/>
  <c r="AF660" i="185" s="1"/>
  <c r="T672" i="185"/>
  <c r="AF672" i="185" s="1"/>
  <c r="T684" i="185"/>
  <c r="AF684" i="185" s="1"/>
  <c r="T696" i="185"/>
  <c r="AF696" i="185" s="1"/>
  <c r="T708" i="185"/>
  <c r="AF708" i="185" s="1"/>
  <c r="T720" i="185"/>
  <c r="AF720" i="185" s="1"/>
  <c r="T732" i="185"/>
  <c r="AF732" i="185" s="1"/>
  <c r="T744" i="185"/>
  <c r="AF744" i="185" s="1"/>
  <c r="T756" i="185"/>
  <c r="AF756" i="185" s="1"/>
  <c r="T768" i="185"/>
  <c r="AF768" i="185" s="1"/>
  <c r="T780" i="185"/>
  <c r="AF780" i="185" s="1"/>
  <c r="T792" i="185"/>
  <c r="AF792" i="185" s="1"/>
  <c r="AJ792" i="185" s="1"/>
  <c r="T804" i="185"/>
  <c r="AF804" i="185" s="1"/>
  <c r="T816" i="185"/>
  <c r="AF816" i="185" s="1"/>
  <c r="T828" i="185"/>
  <c r="AF828" i="185" s="1"/>
  <c r="T840" i="185"/>
  <c r="AF840" i="185" s="1"/>
  <c r="T852" i="185"/>
  <c r="AF852" i="185" s="1"/>
  <c r="T864" i="185"/>
  <c r="AF864" i="185" s="1"/>
  <c r="T876" i="185"/>
  <c r="AF876" i="185" s="1"/>
  <c r="T888" i="185"/>
  <c r="AF888" i="185" s="1"/>
  <c r="T900" i="185"/>
  <c r="AF900" i="185" s="1"/>
  <c r="T912" i="185"/>
  <c r="AF912" i="185" s="1"/>
  <c r="T924" i="185"/>
  <c r="AF924" i="185" s="1"/>
  <c r="T943" i="185"/>
  <c r="AF943" i="185" s="1"/>
  <c r="AJ943" i="185" s="1"/>
  <c r="T955" i="185"/>
  <c r="AF955" i="185" s="1"/>
  <c r="T967" i="185"/>
  <c r="AF967" i="185" s="1"/>
  <c r="T979" i="185"/>
  <c r="AF979" i="185" s="1"/>
  <c r="T991" i="185"/>
  <c r="AF991" i="185" s="1"/>
  <c r="T1003" i="185"/>
  <c r="AF1003" i="185" s="1"/>
  <c r="T1015" i="185"/>
  <c r="AF1015" i="185" s="1"/>
  <c r="T1027" i="185"/>
  <c r="AF1027" i="185" s="1"/>
  <c r="T1039" i="185"/>
  <c r="AF1039" i="185" s="1"/>
  <c r="T475" i="185"/>
  <c r="AF475" i="185" s="1"/>
  <c r="BC483" i="185"/>
  <c r="T487" i="185"/>
  <c r="AF487" i="185" s="1"/>
  <c r="BC495" i="185"/>
  <c r="BD495" i="185" s="1"/>
  <c r="AN495" i="185" s="1"/>
  <c r="AO495" i="185" s="1"/>
  <c r="AK495" i="185" s="1"/>
  <c r="T499" i="185"/>
  <c r="AF499" i="185" s="1"/>
  <c r="BC507" i="185"/>
  <c r="T511" i="185"/>
  <c r="AF511" i="185" s="1"/>
  <c r="BC519" i="185"/>
  <c r="T523" i="185"/>
  <c r="AF523" i="185" s="1"/>
  <c r="BC531" i="185"/>
  <c r="T535" i="185"/>
  <c r="AF535" i="185" s="1"/>
  <c r="BC543" i="185"/>
  <c r="T547" i="185"/>
  <c r="AF547" i="185" s="1"/>
  <c r="BC555" i="185"/>
  <c r="T559" i="185"/>
  <c r="AF559" i="185" s="1"/>
  <c r="BC567" i="185"/>
  <c r="BD567" i="185" s="1"/>
  <c r="AN567" i="185" s="1"/>
  <c r="AO567" i="185" s="1"/>
  <c r="AK567" i="185" s="1"/>
  <c r="T571" i="185"/>
  <c r="AF571" i="185" s="1"/>
  <c r="BC579" i="185"/>
  <c r="T583" i="185"/>
  <c r="AF583" i="185" s="1"/>
  <c r="BC591" i="185"/>
  <c r="T595" i="185"/>
  <c r="AF595" i="185" s="1"/>
  <c r="BC603" i="185"/>
  <c r="T607" i="185"/>
  <c r="AF607" i="185" s="1"/>
  <c r="BC615" i="185"/>
  <c r="T619" i="185"/>
  <c r="AF619" i="185" s="1"/>
  <c r="BC627" i="185"/>
  <c r="T631" i="185"/>
  <c r="AF631" i="185" s="1"/>
  <c r="BC639" i="185"/>
  <c r="BD639" i="185" s="1"/>
  <c r="AN639" i="185" s="1"/>
  <c r="AO639" i="185" s="1"/>
  <c r="AK639" i="185" s="1"/>
  <c r="T643" i="185"/>
  <c r="AF643" i="185" s="1"/>
  <c r="BC651" i="185"/>
  <c r="T655" i="185"/>
  <c r="AF655" i="185" s="1"/>
  <c r="BC663" i="185"/>
  <c r="T667" i="185"/>
  <c r="AF667" i="185" s="1"/>
  <c r="BC675" i="185"/>
  <c r="T679" i="185"/>
  <c r="AF679" i="185" s="1"/>
  <c r="BC687" i="185"/>
  <c r="T691" i="185"/>
  <c r="AF691" i="185" s="1"/>
  <c r="BC699" i="185"/>
  <c r="T703" i="185"/>
  <c r="AF703" i="185" s="1"/>
  <c r="BC711" i="185"/>
  <c r="BE711" i="185" s="1"/>
  <c r="T715" i="185"/>
  <c r="AF715" i="185" s="1"/>
  <c r="BC723" i="185"/>
  <c r="T727" i="185"/>
  <c r="AF727" i="185" s="1"/>
  <c r="BC735" i="185"/>
  <c r="T739" i="185"/>
  <c r="AF739" i="185" s="1"/>
  <c r="BC747" i="185"/>
  <c r="T751" i="185"/>
  <c r="AF751" i="185" s="1"/>
  <c r="BC759" i="185"/>
  <c r="T763" i="185"/>
  <c r="AF763" i="185" s="1"/>
  <c r="BC771" i="185"/>
  <c r="T775" i="185"/>
  <c r="AF775" i="185" s="1"/>
  <c r="BC783" i="185"/>
  <c r="BD783" i="185" s="1"/>
  <c r="AN783" i="185" s="1"/>
  <c r="AO783" i="185" s="1"/>
  <c r="AK783" i="185" s="1"/>
  <c r="T787" i="185"/>
  <c r="AF787" i="185" s="1"/>
  <c r="BC795" i="185"/>
  <c r="T799" i="185"/>
  <c r="AF799" i="185" s="1"/>
  <c r="BC807" i="185"/>
  <c r="T811" i="185"/>
  <c r="AF811" i="185" s="1"/>
  <c r="BC819" i="185"/>
  <c r="T823" i="185"/>
  <c r="AF823" i="185" s="1"/>
  <c r="BC831" i="185"/>
  <c r="T835" i="185"/>
  <c r="AF835" i="185" s="1"/>
  <c r="BC843" i="185"/>
  <c r="T847" i="185"/>
  <c r="AF847" i="185" s="1"/>
  <c r="BC855" i="185"/>
  <c r="BE855" i="185" s="1"/>
  <c r="T859" i="185"/>
  <c r="AF859" i="185" s="1"/>
  <c r="BC867" i="185"/>
  <c r="T871" i="185"/>
  <c r="AF871" i="185" s="1"/>
  <c r="BC879" i="185"/>
  <c r="T883" i="185"/>
  <c r="AF883" i="185" s="1"/>
  <c r="BC891" i="185"/>
  <c r="T895" i="185"/>
  <c r="AF895" i="185" s="1"/>
  <c r="BC903" i="185"/>
  <c r="T907" i="185"/>
  <c r="AF907" i="185" s="1"/>
  <c r="BC915" i="185"/>
  <c r="T919" i="185"/>
  <c r="AF919" i="185" s="1"/>
  <c r="BC927" i="185"/>
  <c r="BD927" i="185" s="1"/>
  <c r="AN927" i="185" s="1"/>
  <c r="AO927" i="185" s="1"/>
  <c r="AK927" i="185" s="1"/>
  <c r="T931" i="185"/>
  <c r="AF931" i="185" s="1"/>
  <c r="BC934" i="185"/>
  <c r="T938" i="185"/>
  <c r="AF938" i="185" s="1"/>
  <c r="BC946" i="185"/>
  <c r="T950" i="185"/>
  <c r="AF950" i="185" s="1"/>
  <c r="BC958" i="185"/>
  <c r="T962" i="185"/>
  <c r="AF962" i="185" s="1"/>
  <c r="BC970" i="185"/>
  <c r="T974" i="185"/>
  <c r="AF974" i="185" s="1"/>
  <c r="BC982" i="185"/>
  <c r="T986" i="185"/>
  <c r="AF986" i="185" s="1"/>
  <c r="BC994" i="185"/>
  <c r="BD994" i="185" s="1"/>
  <c r="AN994" i="185" s="1"/>
  <c r="AO994" i="185" s="1"/>
  <c r="T998" i="185"/>
  <c r="AF998" i="185" s="1"/>
  <c r="BC1006" i="185"/>
  <c r="T1010" i="185"/>
  <c r="AF1010" i="185" s="1"/>
  <c r="BC1018" i="185"/>
  <c r="T1022" i="185"/>
  <c r="AF1022" i="185" s="1"/>
  <c r="BC1030" i="185"/>
  <c r="T1034" i="185"/>
  <c r="AF1034" i="185" s="1"/>
  <c r="BC1042" i="185"/>
  <c r="BC1046" i="185"/>
  <c r="T1050" i="185"/>
  <c r="AF1050" i="185" s="1"/>
  <c r="BC1058" i="185"/>
  <c r="T1062" i="185"/>
  <c r="AF1062" i="185" s="1"/>
  <c r="AJ1062" i="185" s="1"/>
  <c r="T1068" i="185"/>
  <c r="AF1068" i="185" s="1"/>
  <c r="BC1076" i="185"/>
  <c r="T1080" i="185"/>
  <c r="AF1080" i="185" s="1"/>
  <c r="BC1088" i="185"/>
  <c r="T1092" i="185"/>
  <c r="AF1092" i="185" s="1"/>
  <c r="BC1100" i="185"/>
  <c r="T1104" i="185"/>
  <c r="AF1104" i="185" s="1"/>
  <c r="BC1112" i="185"/>
  <c r="T1116" i="185"/>
  <c r="AF1116" i="185" s="1"/>
  <c r="BC1124" i="185"/>
  <c r="T1128" i="185"/>
  <c r="AF1128" i="185" s="1"/>
  <c r="BC1136" i="185"/>
  <c r="BE1136" i="185" s="1"/>
  <c r="T1140" i="185"/>
  <c r="AF1140" i="185" s="1"/>
  <c r="BC1148" i="185"/>
  <c r="T1152" i="185"/>
  <c r="AF1152" i="185" s="1"/>
  <c r="T1164" i="185"/>
  <c r="AF1164" i="185" s="1"/>
  <c r="BC1172" i="185"/>
  <c r="T1176" i="185"/>
  <c r="AF1176" i="185" s="1"/>
  <c r="BC1184" i="185"/>
  <c r="T1188" i="185"/>
  <c r="AF1188" i="185" s="1"/>
  <c r="BC1196" i="185"/>
  <c r="T1200" i="185"/>
  <c r="AF1200" i="185" s="1"/>
  <c r="BC1208" i="185"/>
  <c r="T1212" i="185"/>
  <c r="AF1212" i="185" s="1"/>
  <c r="AJ1212" i="185" s="1"/>
  <c r="T1224" i="185"/>
  <c r="AF1224" i="185" s="1"/>
  <c r="T1236" i="185"/>
  <c r="AF1236" i="185" s="1"/>
  <c r="T1248" i="185"/>
  <c r="AF1248" i="185" s="1"/>
  <c r="T1260" i="185"/>
  <c r="AF1260" i="185" s="1"/>
  <c r="T1272" i="185"/>
  <c r="AF1272" i="185" s="1"/>
  <c r="T1284" i="185"/>
  <c r="AF1284" i="185" s="1"/>
  <c r="T1338" i="185"/>
  <c r="AF1338" i="185" s="1"/>
  <c r="T1350" i="185"/>
  <c r="AF1350" i="185" s="1"/>
  <c r="BC1358" i="185"/>
  <c r="T1369" i="185"/>
  <c r="AF1369" i="185" s="1"/>
  <c r="T1381" i="185"/>
  <c r="AF1381" i="185" s="1"/>
  <c r="BC1389" i="185"/>
  <c r="BE1389" i="185" s="1"/>
  <c r="T1393" i="185"/>
  <c r="AF1393" i="185" s="1"/>
  <c r="BC1401" i="185"/>
  <c r="T1405" i="185"/>
  <c r="AF1405" i="185" s="1"/>
  <c r="T1417" i="185"/>
  <c r="AF1417" i="185" s="1"/>
  <c r="T1537" i="185"/>
  <c r="AF1537" i="185" s="1"/>
  <c r="T1549" i="185"/>
  <c r="AF1549" i="185" s="1"/>
  <c r="T1561" i="185"/>
  <c r="AF1561" i="185" s="1"/>
  <c r="T1573" i="185"/>
  <c r="AF1573" i="185" s="1"/>
  <c r="BC1701" i="185"/>
  <c r="BC1053" i="185"/>
  <c r="BC1065" i="185"/>
  <c r="BC1071" i="185"/>
  <c r="BD1071" i="185" s="1"/>
  <c r="AN1071" i="185" s="1"/>
  <c r="AO1071" i="185" s="1"/>
  <c r="AK1071" i="185" s="1"/>
  <c r="BC1083" i="185"/>
  <c r="BC1095" i="185"/>
  <c r="BC1107" i="185"/>
  <c r="BC1119" i="185"/>
  <c r="BC1131" i="185"/>
  <c r="BC1143" i="185"/>
  <c r="BC1155" i="185"/>
  <c r="BC1167" i="185"/>
  <c r="BC1179" i="185"/>
  <c r="BC1191" i="185"/>
  <c r="BC1203" i="185"/>
  <c r="BC1215" i="185"/>
  <c r="BE1215" i="185" s="1"/>
  <c r="BC1227" i="185"/>
  <c r="BC1239" i="185"/>
  <c r="BC1251" i="185"/>
  <c r="T1255" i="185"/>
  <c r="AF1255" i="185" s="1"/>
  <c r="BC1263" i="185"/>
  <c r="T1267" i="185"/>
  <c r="AF1267" i="185" s="1"/>
  <c r="BC1275" i="185"/>
  <c r="T1279" i="185"/>
  <c r="AF1279" i="185" s="1"/>
  <c r="BC1287" i="185"/>
  <c r="T1345" i="185"/>
  <c r="AF1345" i="185" s="1"/>
  <c r="T1357" i="185"/>
  <c r="AF1357" i="185" s="1"/>
  <c r="T1364" i="185"/>
  <c r="AF1364" i="185" s="1"/>
  <c r="AG1364" i="185" s="1"/>
  <c r="BC1372" i="185"/>
  <c r="T1376" i="185"/>
  <c r="AF1376" i="185" s="1"/>
  <c r="T1388" i="185"/>
  <c r="AF1388" i="185" s="1"/>
  <c r="T1412" i="185"/>
  <c r="AF1412" i="185" s="1"/>
  <c r="T1424" i="185"/>
  <c r="AF1424" i="185" s="1"/>
  <c r="T1436" i="185"/>
  <c r="AF1436" i="185" s="1"/>
  <c r="BC1444" i="185"/>
  <c r="T1448" i="185"/>
  <c r="AF1448" i="185" s="1"/>
  <c r="T1460" i="185"/>
  <c r="AF1460" i="185" s="1"/>
  <c r="T1472" i="185"/>
  <c r="AF1472" i="185" s="1"/>
  <c r="T1484" i="185"/>
  <c r="AF1484" i="185" s="1"/>
  <c r="BC1492" i="185"/>
  <c r="BE1492" i="185" s="1"/>
  <c r="T1496" i="185"/>
  <c r="AF1496" i="185" s="1"/>
  <c r="T1508" i="185"/>
  <c r="AF1508" i="185" s="1"/>
  <c r="BC1516" i="185"/>
  <c r="T1520" i="185"/>
  <c r="AF1520" i="185" s="1"/>
  <c r="BC1528" i="185"/>
  <c r="T1532" i="185"/>
  <c r="AF1532" i="185" s="1"/>
  <c r="BC1540" i="185"/>
  <c r="T1544" i="185"/>
  <c r="AF1544" i="185" s="1"/>
  <c r="BC1552" i="185"/>
  <c r="T1556" i="185"/>
  <c r="AF1556" i="185" s="1"/>
  <c r="T1568" i="185"/>
  <c r="AF1568" i="185" s="1"/>
  <c r="T1580" i="185"/>
  <c r="AF1580" i="185" s="1"/>
  <c r="AJ1580" i="185" s="1"/>
  <c r="BC1415" i="185"/>
  <c r="BC1427" i="185"/>
  <c r="T1431" i="185"/>
  <c r="AF1431" i="185" s="1"/>
  <c r="BC1439" i="185"/>
  <c r="BC1451" i="185"/>
  <c r="BC1463" i="185"/>
  <c r="BC1475" i="185"/>
  <c r="BC1499" i="185"/>
  <c r="BC1511" i="185"/>
  <c r="T1515" i="185"/>
  <c r="AF1515" i="185" s="1"/>
  <c r="BC1680" i="185"/>
  <c r="T1707" i="185"/>
  <c r="AF1707" i="185" s="1"/>
  <c r="AJ1707" i="185" s="1"/>
  <c r="T1719" i="185"/>
  <c r="AF1719" i="185" s="1"/>
  <c r="BC1055" i="185"/>
  <c r="BC1073" i="185"/>
  <c r="BC1085" i="185"/>
  <c r="BC1097" i="185"/>
  <c r="BC1109" i="185"/>
  <c r="T1113" i="185"/>
  <c r="AF1113" i="185" s="1"/>
  <c r="BC1121" i="185"/>
  <c r="T1125" i="185"/>
  <c r="AF1125" i="185" s="1"/>
  <c r="BC1133" i="185"/>
  <c r="T1137" i="185"/>
  <c r="AF1137" i="185" s="1"/>
  <c r="BC1145" i="185"/>
  <c r="BE1145" i="185" s="1"/>
  <c r="T1149" i="185"/>
  <c r="AF1149" i="185" s="1"/>
  <c r="T1161" i="185"/>
  <c r="AF1161" i="185" s="1"/>
  <c r="BC1169" i="185"/>
  <c r="T1173" i="185"/>
  <c r="AF1173" i="185" s="1"/>
  <c r="BC1181" i="185"/>
  <c r="T1185" i="185"/>
  <c r="AF1185" i="185" s="1"/>
  <c r="T1197" i="185"/>
  <c r="AF1197" i="185" s="1"/>
  <c r="T1209" i="185"/>
  <c r="AF1209" i="185" s="1"/>
  <c r="BC1217" i="185"/>
  <c r="T1221" i="185"/>
  <c r="AF1221" i="185" s="1"/>
  <c r="T1233" i="185"/>
  <c r="AF1233" i="185" s="1"/>
  <c r="T1245" i="185"/>
  <c r="AF1245" i="185" s="1"/>
  <c r="AG1245" i="185" s="1"/>
  <c r="T1366" i="185"/>
  <c r="AF1366" i="185" s="1"/>
  <c r="BC1590" i="185"/>
  <c r="T1594" i="185"/>
  <c r="AF1594" i="185" s="1"/>
  <c r="T1606" i="185"/>
  <c r="AF1606" i="185" s="1"/>
  <c r="T1618" i="185"/>
  <c r="AF1618" i="185" s="1"/>
  <c r="AJ1618" i="185" s="1"/>
  <c r="BC1626" i="185"/>
  <c r="T1630" i="185"/>
  <c r="AF1630" i="185" s="1"/>
  <c r="T1642" i="185"/>
  <c r="AF1642" i="185" s="1"/>
  <c r="BC1650" i="185"/>
  <c r="T1654" i="185"/>
  <c r="AF1654" i="185" s="1"/>
  <c r="AJ1654" i="185" s="1"/>
  <c r="BC1662" i="185"/>
  <c r="T1666" i="185"/>
  <c r="AF1666" i="185" s="1"/>
  <c r="AG1666" i="185" s="1"/>
  <c r="T1678" i="185"/>
  <c r="AF1678" i="185" s="1"/>
  <c r="BC1686" i="185"/>
  <c r="BE1686" i="185" s="1"/>
  <c r="T1690" i="185"/>
  <c r="AF1690" i="185" s="1"/>
  <c r="BC1698" i="185"/>
  <c r="T1702" i="185"/>
  <c r="AF1702" i="185" s="1"/>
  <c r="T1714" i="185"/>
  <c r="AF1714" i="185" s="1"/>
  <c r="BC1152" i="185"/>
  <c r="T1156" i="185"/>
  <c r="AF1156" i="185" s="1"/>
  <c r="BC1164" i="185"/>
  <c r="T1168" i="185"/>
  <c r="AF1168" i="185" s="1"/>
  <c r="BC1176" i="185"/>
  <c r="T1180" i="185"/>
  <c r="AF1180" i="185" s="1"/>
  <c r="AJ1180" i="185" s="1"/>
  <c r="BC1188" i="185"/>
  <c r="T1192" i="185"/>
  <c r="AF1192" i="185" s="1"/>
  <c r="BC1200" i="185"/>
  <c r="T1204" i="185"/>
  <c r="AF1204" i="185" s="1"/>
  <c r="BC1212" i="185"/>
  <c r="T1216" i="185"/>
  <c r="AF1216" i="185" s="1"/>
  <c r="BC1224" i="185"/>
  <c r="T1228" i="185"/>
  <c r="AF1228" i="185" s="1"/>
  <c r="BC1236" i="185"/>
  <c r="T1240" i="185"/>
  <c r="AF1240" i="185" s="1"/>
  <c r="BC1248" i="185"/>
  <c r="T1252" i="185"/>
  <c r="AF1252" i="185" s="1"/>
  <c r="AJ1252" i="185" s="1"/>
  <c r="T1264" i="185"/>
  <c r="AF1264" i="185" s="1"/>
  <c r="T1276" i="185"/>
  <c r="AF1276" i="185" s="1"/>
  <c r="BC1284" i="185"/>
  <c r="T1288" i="185"/>
  <c r="AF1288" i="185" s="1"/>
  <c r="T1342" i="185"/>
  <c r="AF1342" i="185" s="1"/>
  <c r="T1354" i="185"/>
  <c r="AF1354" i="185" s="1"/>
  <c r="T1361" i="185"/>
  <c r="AF1361" i="185" s="1"/>
  <c r="T1373" i="185"/>
  <c r="AF1373" i="185" s="1"/>
  <c r="BC1381" i="185"/>
  <c r="T1385" i="185"/>
  <c r="AF1385" i="185" s="1"/>
  <c r="T1397" i="185"/>
  <c r="AF1397" i="185" s="1"/>
  <c r="T1409" i="185"/>
  <c r="AF1409" i="185" s="1"/>
  <c r="AJ1409" i="185" s="1"/>
  <c r="T1421" i="185"/>
  <c r="AF1421" i="185" s="1"/>
  <c r="T1433" i="185"/>
  <c r="AF1433" i="185" s="1"/>
  <c r="T1445" i="185"/>
  <c r="AF1445" i="185" s="1"/>
  <c r="T1457" i="185"/>
  <c r="AF1457" i="185" s="1"/>
  <c r="T1469" i="185"/>
  <c r="AF1469" i="185" s="1"/>
  <c r="T1481" i="185"/>
  <c r="AF1481" i="185" s="1"/>
  <c r="T1493" i="185"/>
  <c r="AF1493" i="185" s="1"/>
  <c r="T1505" i="185"/>
  <c r="AF1505" i="185" s="1"/>
  <c r="T1517" i="185"/>
  <c r="AF1517" i="185" s="1"/>
  <c r="T1529" i="185"/>
  <c r="AF1529" i="185" s="1"/>
  <c r="T1541" i="185"/>
  <c r="AF1541" i="185" s="1"/>
  <c r="T1553" i="185"/>
  <c r="AF1553" i="185" s="1"/>
  <c r="AG1553" i="185" s="1"/>
  <c r="T1565" i="185"/>
  <c r="AF1565" i="185" s="1"/>
  <c r="T1577" i="185"/>
  <c r="AF1577" i="185" s="1"/>
  <c r="T1589" i="185"/>
  <c r="AF1589" i="185" s="1"/>
  <c r="T1601" i="185"/>
  <c r="AF1601" i="185" s="1"/>
  <c r="BC1609" i="185"/>
  <c r="T1613" i="185"/>
  <c r="AF1613" i="185" s="1"/>
  <c r="BC1621" i="185"/>
  <c r="T1625" i="185"/>
  <c r="AF1625" i="185" s="1"/>
  <c r="BC1633" i="185"/>
  <c r="T1637" i="185"/>
  <c r="AF1637" i="185" s="1"/>
  <c r="BC1645" i="185"/>
  <c r="T1649" i="185"/>
  <c r="AF1649" i="185" s="1"/>
  <c r="AJ1649" i="185" s="1"/>
  <c r="BC1657" i="185"/>
  <c r="BC1669" i="185"/>
  <c r="BC1681" i="185"/>
  <c r="BE1681" i="185" s="1"/>
  <c r="T1685" i="185"/>
  <c r="AF1685" i="185" s="1"/>
  <c r="BC1693" i="185"/>
  <c r="T1697" i="185"/>
  <c r="AF1697" i="185" s="1"/>
  <c r="BC1705" i="185"/>
  <c r="T1709" i="185"/>
  <c r="AF1709" i="185" s="1"/>
  <c r="BC1717" i="185"/>
  <c r="T1721" i="185"/>
  <c r="AF1721" i="185" s="1"/>
  <c r="AJ1721" i="185" s="1"/>
  <c r="BC1045" i="185"/>
  <c r="T1049" i="185"/>
  <c r="AF1049" i="185" s="1"/>
  <c r="AJ1049" i="185" s="1"/>
  <c r="T1061" i="185"/>
  <c r="AF1061" i="185" s="1"/>
  <c r="T1079" i="185"/>
  <c r="AF1079" i="185" s="1"/>
  <c r="T1091" i="185"/>
  <c r="AF1091" i="185" s="1"/>
  <c r="T1103" i="185"/>
  <c r="AF1103" i="185" s="1"/>
  <c r="T1115" i="185"/>
  <c r="AF1115" i="185" s="1"/>
  <c r="T1127" i="185"/>
  <c r="AF1127" i="185" s="1"/>
  <c r="T1139" i="185"/>
  <c r="AF1139" i="185" s="1"/>
  <c r="BC1255" i="185"/>
  <c r="T1259" i="185"/>
  <c r="AF1259" i="185" s="1"/>
  <c r="BC1267" i="185"/>
  <c r="T1271" i="185"/>
  <c r="AF1271" i="185" s="1"/>
  <c r="BC1279" i="185"/>
  <c r="BE1279" i="185" s="1"/>
  <c r="T1283" i="185"/>
  <c r="AF1283" i="185" s="1"/>
  <c r="T1337" i="185"/>
  <c r="AF1337" i="185" s="1"/>
  <c r="BC1345" i="185"/>
  <c r="T1349" i="185"/>
  <c r="AF1349" i="185" s="1"/>
  <c r="BC1357" i="185"/>
  <c r="T1392" i="185"/>
  <c r="AF1392" i="185" s="1"/>
  <c r="T1404" i="185"/>
  <c r="AF1404" i="185" s="1"/>
  <c r="BC1412" i="185"/>
  <c r="T1416" i="185"/>
  <c r="AF1416" i="185" s="1"/>
  <c r="BC1424" i="185"/>
  <c r="T1428" i="185"/>
  <c r="AF1428" i="185" s="1"/>
  <c r="BC1436" i="185"/>
  <c r="BE1436" i="185" s="1"/>
  <c r="T1440" i="185"/>
  <c r="AF1440" i="185" s="1"/>
  <c r="BC1448" i="185"/>
  <c r="T1452" i="185"/>
  <c r="AF1452" i="185" s="1"/>
  <c r="BC1460" i="185"/>
  <c r="T1464" i="185"/>
  <c r="AF1464" i="185" s="1"/>
  <c r="BC1472" i="185"/>
  <c r="T1476" i="185"/>
  <c r="AF1476" i="185" s="1"/>
  <c r="BC1484" i="185"/>
  <c r="T1488" i="185"/>
  <c r="AF1488" i="185" s="1"/>
  <c r="BC1496" i="185"/>
  <c r="T1500" i="185"/>
  <c r="AF1500" i="185" s="1"/>
  <c r="BC1508" i="185"/>
  <c r="BE1508" i="185" s="1"/>
  <c r="T1512" i="185"/>
  <c r="AF1512" i="185" s="1"/>
  <c r="BC1520" i="185"/>
  <c r="T1524" i="185"/>
  <c r="AF1524" i="185" s="1"/>
  <c r="BC1532" i="185"/>
  <c r="T1536" i="185"/>
  <c r="AF1536" i="185" s="1"/>
  <c r="BC1544" i="185"/>
  <c r="T1548" i="185"/>
  <c r="AF1548" i="185" s="1"/>
  <c r="BC1556" i="185"/>
  <c r="T1560" i="185"/>
  <c r="AF1560" i="185" s="1"/>
  <c r="AJ1560" i="185" s="1"/>
  <c r="BC1568" i="185"/>
  <c r="T1572" i="185"/>
  <c r="AF1572" i="185" s="1"/>
  <c r="BC1580" i="185"/>
  <c r="BE1580" i="185" s="1"/>
  <c r="T1584" i="185"/>
  <c r="AF1584" i="185" s="1"/>
  <c r="BC1592" i="185"/>
  <c r="T1596" i="185"/>
  <c r="AF1596" i="185" s="1"/>
  <c r="AJ1596" i="185" s="1"/>
  <c r="BC1604" i="185"/>
  <c r="T1608" i="185"/>
  <c r="AF1608" i="185" s="1"/>
  <c r="AJ1608" i="185" s="1"/>
  <c r="BC1052" i="185"/>
  <c r="BC1064" i="185"/>
  <c r="BC1070" i="185"/>
  <c r="BC1082" i="185"/>
  <c r="T1086" i="185"/>
  <c r="AF1086" i="185" s="1"/>
  <c r="BC1094" i="185"/>
  <c r="T1098" i="185"/>
  <c r="AF1098" i="185" s="1"/>
  <c r="AJ1098" i="185" s="1"/>
  <c r="BC1106" i="185"/>
  <c r="T1110" i="185"/>
  <c r="AF1110" i="185" s="1"/>
  <c r="BC1118" i="185"/>
  <c r="T1122" i="185"/>
  <c r="AF1122" i="185" s="1"/>
  <c r="BC1130" i="185"/>
  <c r="T1134" i="185"/>
  <c r="AF1134" i="185" s="1"/>
  <c r="BC1407" i="185"/>
  <c r="BC1419" i="185"/>
  <c r="BC1431" i="185"/>
  <c r="BC1443" i="185"/>
  <c r="BC1455" i="185"/>
  <c r="BC1659" i="185"/>
  <c r="BE1659" i="185" s="1"/>
  <c r="T1663" i="185"/>
  <c r="AF1663" i="185" s="1"/>
  <c r="BC1671" i="185"/>
  <c r="BE1671" i="185" s="1"/>
  <c r="T1675" i="185"/>
  <c r="AF1675" i="185" s="1"/>
  <c r="AG1675" i="185" s="1"/>
  <c r="BC1683" i="185"/>
  <c r="T1687" i="185"/>
  <c r="AF1687" i="185" s="1"/>
  <c r="T1699" i="185"/>
  <c r="AF1699" i="185" s="1"/>
  <c r="T1711" i="185"/>
  <c r="AF1711" i="185" s="1"/>
  <c r="T1723" i="185"/>
  <c r="AF1723" i="185" s="1"/>
  <c r="AO1066" i="185"/>
  <c r="BC1125" i="185"/>
  <c r="BC1137" i="185"/>
  <c r="T1165" i="185"/>
  <c r="AF1165" i="185" s="1"/>
  <c r="AG1165" i="185" s="1"/>
  <c r="BC1245" i="185"/>
  <c r="T1370" i="185"/>
  <c r="AF1370" i="185" s="1"/>
  <c r="T1382" i="185"/>
  <c r="AF1382" i="185" s="1"/>
  <c r="BC1702" i="185"/>
  <c r="BC1714" i="185"/>
  <c r="BE1714" i="185" s="1"/>
  <c r="T1046" i="185"/>
  <c r="AF1046" i="185" s="1"/>
  <c r="T1058" i="185"/>
  <c r="AF1058" i="185" s="1"/>
  <c r="T1076" i="185"/>
  <c r="AF1076" i="185" s="1"/>
  <c r="T1088" i="185"/>
  <c r="AF1088" i="185" s="1"/>
  <c r="T1100" i="185"/>
  <c r="AF1100" i="185" s="1"/>
  <c r="T1112" i="185"/>
  <c r="AF1112" i="185" s="1"/>
  <c r="T1124" i="185"/>
  <c r="AF1124" i="185" s="1"/>
  <c r="AJ1124" i="185" s="1"/>
  <c r="T1136" i="185"/>
  <c r="AF1136" i="185" s="1"/>
  <c r="T1148" i="185"/>
  <c r="AF1148" i="185" s="1"/>
  <c r="T1160" i="185"/>
  <c r="AF1160" i="185" s="1"/>
  <c r="T1172" i="185"/>
  <c r="AF1172" i="185" s="1"/>
  <c r="T1184" i="185"/>
  <c r="AF1184" i="185" s="1"/>
  <c r="T1196" i="185"/>
  <c r="AF1196" i="185" s="1"/>
  <c r="T1208" i="185"/>
  <c r="AF1208" i="185" s="1"/>
  <c r="T1220" i="185"/>
  <c r="AF1220" i="185" s="1"/>
  <c r="T1232" i="185"/>
  <c r="AF1232" i="185" s="1"/>
  <c r="T1244" i="185"/>
  <c r="AF1244" i="185" s="1"/>
  <c r="T1256" i="185"/>
  <c r="AF1256" i="185" s="1"/>
  <c r="T1268" i="185"/>
  <c r="AF1268" i="185" s="1"/>
  <c r="AJ1268" i="185" s="1"/>
  <c r="T1280" i="185"/>
  <c r="AF1280" i="185" s="1"/>
  <c r="T1290" i="185"/>
  <c r="AF1290" i="185" s="1"/>
  <c r="T1292" i="185"/>
  <c r="AF1292" i="185" s="1"/>
  <c r="T1294" i="185"/>
  <c r="AF1294" i="185" s="1"/>
  <c r="T1296" i="185"/>
  <c r="AF1296" i="185" s="1"/>
  <c r="T1298" i="185"/>
  <c r="AF1298" i="185" s="1"/>
  <c r="T1300" i="185"/>
  <c r="AF1300" i="185" s="1"/>
  <c r="T1302" i="185"/>
  <c r="AF1302" i="185" s="1"/>
  <c r="T1304" i="185"/>
  <c r="AF1304" i="185" s="1"/>
  <c r="T1306" i="185"/>
  <c r="AF1306" i="185" s="1"/>
  <c r="T1308" i="185"/>
  <c r="AF1308" i="185" s="1"/>
  <c r="T1310" i="185"/>
  <c r="AF1310" i="185" s="1"/>
  <c r="AJ1310" i="185" s="1"/>
  <c r="T1312" i="185"/>
  <c r="AF1312" i="185" s="1"/>
  <c r="T1314" i="185"/>
  <c r="AF1314" i="185" s="1"/>
  <c r="T1316" i="185"/>
  <c r="AF1316" i="185" s="1"/>
  <c r="T1318" i="185"/>
  <c r="AF1318" i="185" s="1"/>
  <c r="T1320" i="185"/>
  <c r="AF1320" i="185" s="1"/>
  <c r="T1322" i="185"/>
  <c r="AF1322" i="185" s="1"/>
  <c r="T1324" i="185"/>
  <c r="AF1324" i="185" s="1"/>
  <c r="T1326" i="185"/>
  <c r="AF1326" i="185" s="1"/>
  <c r="T1328" i="185"/>
  <c r="AF1328" i="185" s="1"/>
  <c r="T1330" i="185"/>
  <c r="AF1330" i="185" s="1"/>
  <c r="T1332" i="185"/>
  <c r="AF1332" i="185" s="1"/>
  <c r="T1334" i="185"/>
  <c r="AF1334" i="185" s="1"/>
  <c r="AG1334" i="185" s="1"/>
  <c r="T1346" i="185"/>
  <c r="AF1346" i="185" s="1"/>
  <c r="T1358" i="185"/>
  <c r="AF1358" i="185" s="1"/>
  <c r="BC1361" i="185"/>
  <c r="T1365" i="185"/>
  <c r="AF1365" i="185" s="1"/>
  <c r="T1377" i="185"/>
  <c r="AF1377" i="185" s="1"/>
  <c r="BC1385" i="185"/>
  <c r="T1389" i="185"/>
  <c r="AF1389" i="185" s="1"/>
  <c r="T1401" i="185"/>
  <c r="AF1401" i="185" s="1"/>
  <c r="T1413" i="185"/>
  <c r="AF1413" i="185" s="1"/>
  <c r="BC1421" i="185"/>
  <c r="T1425" i="185"/>
  <c r="AF1425" i="185" s="1"/>
  <c r="T1437" i="185"/>
  <c r="AF1437" i="185" s="1"/>
  <c r="AG1437" i="185" s="1"/>
  <c r="T1449" i="185"/>
  <c r="AF1449" i="185" s="1"/>
  <c r="BC1457" i="185"/>
  <c r="T1461" i="185"/>
  <c r="AF1461" i="185" s="1"/>
  <c r="BC1469" i="185"/>
  <c r="T1473" i="185"/>
  <c r="AF1473" i="185" s="1"/>
  <c r="T1485" i="185"/>
  <c r="AF1485" i="185" s="1"/>
  <c r="BC1493" i="185"/>
  <c r="T1497" i="185"/>
  <c r="AF1497" i="185" s="1"/>
  <c r="BC1505" i="185"/>
  <c r="T1509" i="185"/>
  <c r="AF1509" i="185" s="1"/>
  <c r="BC1517" i="185"/>
  <c r="T1521" i="185"/>
  <c r="AF1521" i="185" s="1"/>
  <c r="AJ1521" i="185" s="1"/>
  <c r="T1533" i="185"/>
  <c r="AF1533" i="185" s="1"/>
  <c r="T1545" i="185"/>
  <c r="AF1545" i="185" s="1"/>
  <c r="T1557" i="185"/>
  <c r="AF1557" i="185" s="1"/>
  <c r="T1569" i="185"/>
  <c r="AF1569" i="185" s="1"/>
  <c r="T1581" i="185"/>
  <c r="AF1581" i="185" s="1"/>
  <c r="AJ1581" i="185" s="1"/>
  <c r="T1593" i="185"/>
  <c r="AF1593" i="185" s="1"/>
  <c r="T1605" i="185"/>
  <c r="AF1605" i="185" s="1"/>
  <c r="T1617" i="185"/>
  <c r="AF1617" i="185" s="1"/>
  <c r="T1629" i="185"/>
  <c r="AF1629" i="185" s="1"/>
  <c r="T1641" i="185"/>
  <c r="AF1641" i="185" s="1"/>
  <c r="T1653" i="185"/>
  <c r="AF1653" i="185" s="1"/>
  <c r="T1665" i="185"/>
  <c r="AF1665" i="185" s="1"/>
  <c r="AJ1665" i="185" s="1"/>
  <c r="T1677" i="185"/>
  <c r="AF1677" i="185" s="1"/>
  <c r="T1689" i="185"/>
  <c r="AF1689" i="185" s="1"/>
  <c r="AG1689" i="185" s="1"/>
  <c r="T1701" i="185"/>
  <c r="AF1701" i="185" s="1"/>
  <c r="AG1701" i="185" s="1"/>
  <c r="T1713" i="185"/>
  <c r="AF1713" i="185" s="1"/>
  <c r="T1725" i="185"/>
  <c r="AF1725" i="185" s="1"/>
  <c r="AG1725" i="185" s="1"/>
  <c r="BC1049" i="185"/>
  <c r="T1053" i="185"/>
  <c r="AF1053" i="185" s="1"/>
  <c r="BC1061" i="185"/>
  <c r="T1065" i="185"/>
  <c r="AF1065" i="185" s="1"/>
  <c r="T1071" i="185"/>
  <c r="AF1071" i="185" s="1"/>
  <c r="BC1079" i="185"/>
  <c r="T1083" i="185"/>
  <c r="AF1083" i="185" s="1"/>
  <c r="BC1091" i="185"/>
  <c r="T1095" i="185"/>
  <c r="AF1095" i="185" s="1"/>
  <c r="BC1103" i="185"/>
  <c r="T1107" i="185"/>
  <c r="AF1107" i="185" s="1"/>
  <c r="BC1115" i="185"/>
  <c r="T1119" i="185"/>
  <c r="AF1119" i="185" s="1"/>
  <c r="BC1127" i="185"/>
  <c r="T1131" i="185"/>
  <c r="AF1131" i="185" s="1"/>
  <c r="BC1139" i="185"/>
  <c r="T1143" i="185"/>
  <c r="AF1143" i="185" s="1"/>
  <c r="BC1151" i="185"/>
  <c r="T1155" i="185"/>
  <c r="AF1155" i="185" s="1"/>
  <c r="AJ1155" i="185" s="1"/>
  <c r="BC1163" i="185"/>
  <c r="T1167" i="185"/>
  <c r="AF1167" i="185" s="1"/>
  <c r="BC1175" i="185"/>
  <c r="T1179" i="185"/>
  <c r="AF1179" i="185" s="1"/>
  <c r="BC1187" i="185"/>
  <c r="T1191" i="185"/>
  <c r="AF1191" i="185" s="1"/>
  <c r="BC1199" i="185"/>
  <c r="T1203" i="185"/>
  <c r="AF1203" i="185" s="1"/>
  <c r="BC1211" i="185"/>
  <c r="T1215" i="185"/>
  <c r="AF1215" i="185" s="1"/>
  <c r="BC1223" i="185"/>
  <c r="T1227" i="185"/>
  <c r="AF1227" i="185" s="1"/>
  <c r="AJ1227" i="185" s="1"/>
  <c r="BC1235" i="185"/>
  <c r="T1239" i="185"/>
  <c r="AF1239" i="185" s="1"/>
  <c r="BC1247" i="185"/>
  <c r="T1251" i="185"/>
  <c r="AF1251" i="185" s="1"/>
  <c r="BC1259" i="185"/>
  <c r="T1263" i="185"/>
  <c r="AF1263" i="185" s="1"/>
  <c r="BC1271" i="185"/>
  <c r="T1275" i="185"/>
  <c r="AF1275" i="185" s="1"/>
  <c r="BC1283" i="185"/>
  <c r="T1287" i="185"/>
  <c r="AF1287" i="185" s="1"/>
  <c r="BC1337" i="185"/>
  <c r="T1341" i="185"/>
  <c r="AF1341" i="185" s="1"/>
  <c r="AJ1341" i="185" s="1"/>
  <c r="BC1349" i="185"/>
  <c r="T1353" i="185"/>
  <c r="AF1353" i="185" s="1"/>
  <c r="BC1368" i="185"/>
  <c r="T1372" i="185"/>
  <c r="AF1372" i="185" s="1"/>
  <c r="BC1380" i="185"/>
  <c r="T1384" i="185"/>
  <c r="AF1384" i="185" s="1"/>
  <c r="BC1392" i="185"/>
  <c r="T1396" i="185"/>
  <c r="AF1396" i="185" s="1"/>
  <c r="BC1404" i="185"/>
  <c r="T1408" i="185"/>
  <c r="AF1408" i="185" s="1"/>
  <c r="BC1416" i="185"/>
  <c r="T1420" i="185"/>
  <c r="AF1420" i="185" s="1"/>
  <c r="AJ1420" i="185" s="1"/>
  <c r="BC1428" i="185"/>
  <c r="T1432" i="185"/>
  <c r="AF1432" i="185" s="1"/>
  <c r="BC1440" i="185"/>
  <c r="T1444" i="185"/>
  <c r="AF1444" i="185" s="1"/>
  <c r="BC1452" i="185"/>
  <c r="T1456" i="185"/>
  <c r="AF1456" i="185" s="1"/>
  <c r="BC1464" i="185"/>
  <c r="T1468" i="185"/>
  <c r="AF1468" i="185" s="1"/>
  <c r="BC1476" i="185"/>
  <c r="T1480" i="185"/>
  <c r="AF1480" i="185" s="1"/>
  <c r="BC1488" i="185"/>
  <c r="T1492" i="185"/>
  <c r="AF1492" i="185" s="1"/>
  <c r="AG1492" i="185" s="1"/>
  <c r="BC1500" i="185"/>
  <c r="T1504" i="185"/>
  <c r="AF1504" i="185" s="1"/>
  <c r="BC1512" i="185"/>
  <c r="BE1512" i="185" s="1"/>
  <c r="T1516" i="185"/>
  <c r="AF1516" i="185" s="1"/>
  <c r="BC1524" i="185"/>
  <c r="BE1524" i="185" s="1"/>
  <c r="T1528" i="185"/>
  <c r="AF1528" i="185" s="1"/>
  <c r="BC1536" i="185"/>
  <c r="T1540" i="185"/>
  <c r="AF1540" i="185" s="1"/>
  <c r="BC1548" i="185"/>
  <c r="BE1548" i="185" s="1"/>
  <c r="T1552" i="185"/>
  <c r="AF1552" i="185" s="1"/>
  <c r="BC1560" i="185"/>
  <c r="T1564" i="185"/>
  <c r="AF1564" i="185" s="1"/>
  <c r="AJ1564" i="185" s="1"/>
  <c r="BC1572" i="185"/>
  <c r="T1576" i="185"/>
  <c r="AF1576" i="185" s="1"/>
  <c r="BC1584" i="185"/>
  <c r="BD1584" i="185" s="1"/>
  <c r="AN1584" i="185" s="1"/>
  <c r="AO1584" i="185" s="1"/>
  <c r="AK1584" i="185" s="1"/>
  <c r="T1588" i="185"/>
  <c r="AF1588" i="185" s="1"/>
  <c r="BC1596" i="185"/>
  <c r="BD1596" i="185" s="1"/>
  <c r="AN1596" i="185" s="1"/>
  <c r="AO1596" i="185" s="1"/>
  <c r="AK1596" i="185" s="1"/>
  <c r="T1600" i="185"/>
  <c r="AF1600" i="185" s="1"/>
  <c r="BC1608" i="185"/>
  <c r="T1612" i="185"/>
  <c r="AF1612" i="185" s="1"/>
  <c r="BC1620" i="185"/>
  <c r="BE1620" i="185" s="1"/>
  <c r="T1624" i="185"/>
  <c r="AF1624" i="185" s="1"/>
  <c r="AJ1624" i="185" s="1"/>
  <c r="BC1632" i="185"/>
  <c r="T1636" i="185"/>
  <c r="AF1636" i="185" s="1"/>
  <c r="AG1636" i="185" s="1"/>
  <c r="BC1644" i="185"/>
  <c r="T1648" i="185"/>
  <c r="AF1648" i="185" s="1"/>
  <c r="AJ1648" i="185" s="1"/>
  <c r="BC1656" i="185"/>
  <c r="BE1656" i="185" s="1"/>
  <c r="T1660" i="185"/>
  <c r="AF1660" i="185" s="1"/>
  <c r="BC1668" i="185"/>
  <c r="BE1668" i="185" s="1"/>
  <c r="T1672" i="185"/>
  <c r="AF1672" i="185" s="1"/>
  <c r="AG1672" i="185" s="1"/>
  <c r="T1684" i="185"/>
  <c r="AF1684" i="185" s="1"/>
  <c r="BC1692" i="185"/>
  <c r="T1696" i="185"/>
  <c r="AF1696" i="185" s="1"/>
  <c r="BC1704" i="185"/>
  <c r="BE1704" i="185" s="1"/>
  <c r="T1708" i="185"/>
  <c r="AF1708" i="185" s="1"/>
  <c r="BC1716" i="185"/>
  <c r="BE1716" i="185" s="1"/>
  <c r="T1720" i="185"/>
  <c r="AF1720" i="185" s="1"/>
  <c r="AJ1670" i="185"/>
  <c r="AG1670" i="185"/>
  <c r="BE1670" i="185"/>
  <c r="BD1670" i="185"/>
  <c r="AN1670" i="185" s="1"/>
  <c r="AO1670" i="185" s="1"/>
  <c r="AK1670" i="185" s="1"/>
  <c r="AJ1671" i="185"/>
  <c r="AG1671" i="185"/>
  <c r="BD1671" i="185"/>
  <c r="AN1671" i="185" s="1"/>
  <c r="AO1671" i="185" s="1"/>
  <c r="AK1671" i="185" s="1"/>
  <c r="AJ1672" i="185"/>
  <c r="BE1672" i="185"/>
  <c r="BD1672" i="185"/>
  <c r="AN1672" i="185" s="1"/>
  <c r="AO1672" i="185" s="1"/>
  <c r="AJ1673" i="185"/>
  <c r="AG1673" i="185"/>
  <c r="BE1673" i="185"/>
  <c r="BD1673" i="185"/>
  <c r="AN1673" i="185" s="1"/>
  <c r="AO1673" i="185" s="1"/>
  <c r="AK1673" i="185" s="1"/>
  <c r="AJ1674" i="185"/>
  <c r="AG1674" i="185"/>
  <c r="BE1674" i="185"/>
  <c r="BD1674" i="185"/>
  <c r="AN1674" i="185" s="1"/>
  <c r="AO1674" i="185" s="1"/>
  <c r="AK1674" i="185" s="1"/>
  <c r="AJ1675" i="185"/>
  <c r="BE1675" i="185"/>
  <c r="BD1675" i="185"/>
  <c r="AN1675" i="185" s="1"/>
  <c r="AO1675" i="185" s="1"/>
  <c r="AJ1676" i="185"/>
  <c r="AG1676" i="185"/>
  <c r="BE1676" i="185"/>
  <c r="BD1676" i="185"/>
  <c r="AN1676" i="185" s="1"/>
  <c r="AO1676" i="185" s="1"/>
  <c r="AK1676" i="185" s="1"/>
  <c r="AJ1677" i="185"/>
  <c r="AG1677" i="185"/>
  <c r="BE1677" i="185"/>
  <c r="BD1677" i="185"/>
  <c r="AN1677" i="185" s="1"/>
  <c r="AO1677" i="185" s="1"/>
  <c r="AK1677" i="185" s="1"/>
  <c r="AJ1678" i="185"/>
  <c r="AG1678" i="185"/>
  <c r="AW1679" i="185"/>
  <c r="BC1679" i="185" s="1"/>
  <c r="BC1678" i="185"/>
  <c r="AJ1679" i="185"/>
  <c r="AG1679" i="185"/>
  <c r="BE1680" i="185"/>
  <c r="BD1680" i="185"/>
  <c r="AN1680" i="185" s="1"/>
  <c r="AO1680" i="185" s="1"/>
  <c r="AK1680" i="185" s="1"/>
  <c r="AJ1680" i="185"/>
  <c r="AG1680" i="185"/>
  <c r="AJ1681" i="185"/>
  <c r="AG1681" i="185"/>
  <c r="BD1681" i="185"/>
  <c r="AN1681" i="185" s="1"/>
  <c r="AO1681" i="185" s="1"/>
  <c r="AK1681" i="185" s="1"/>
  <c r="AJ1682" i="185"/>
  <c r="AG1682" i="185"/>
  <c r="BE1682" i="185"/>
  <c r="BD1682" i="185"/>
  <c r="AN1682" i="185" s="1"/>
  <c r="AO1682" i="185" s="1"/>
  <c r="AK1682" i="185" s="1"/>
  <c r="AJ1683" i="185"/>
  <c r="AG1683" i="185"/>
  <c r="BE1683" i="185"/>
  <c r="BD1683" i="185"/>
  <c r="AN1683" i="185" s="1"/>
  <c r="AO1683" i="185" s="1"/>
  <c r="AK1683" i="185" s="1"/>
  <c r="AJ1684" i="185"/>
  <c r="AG1684" i="185"/>
  <c r="BE1684" i="185"/>
  <c r="BD1684" i="185"/>
  <c r="AN1684" i="185" s="1"/>
  <c r="AO1684" i="185" s="1"/>
  <c r="AK1684" i="185" s="1"/>
  <c r="AJ1685" i="185"/>
  <c r="AG1685" i="185"/>
  <c r="BE1685" i="185"/>
  <c r="BD1685" i="185"/>
  <c r="AN1685" i="185" s="1"/>
  <c r="AO1685" i="185" s="1"/>
  <c r="AK1685" i="185" s="1"/>
  <c r="AJ1686" i="185"/>
  <c r="AG1686" i="185"/>
  <c r="AJ1687" i="185"/>
  <c r="AG1687" i="185"/>
  <c r="BE1687" i="185"/>
  <c r="BD1687" i="185"/>
  <c r="AN1687" i="185" s="1"/>
  <c r="AO1687" i="185" s="1"/>
  <c r="AK1687" i="185" s="1"/>
  <c r="AJ1688" i="185"/>
  <c r="AG1688" i="185"/>
  <c r="BE1688" i="185"/>
  <c r="BD1688" i="185"/>
  <c r="AN1688" i="185" s="1"/>
  <c r="AO1688" i="185" s="1"/>
  <c r="AK1688" i="185" s="1"/>
  <c r="AJ1689" i="185"/>
  <c r="BE1689" i="185"/>
  <c r="BD1689" i="185"/>
  <c r="AN1689" i="185" s="1"/>
  <c r="AO1689" i="185" s="1"/>
  <c r="AJ1690" i="185"/>
  <c r="AG1690" i="185"/>
  <c r="BE1690" i="185"/>
  <c r="BD1690" i="185"/>
  <c r="AN1690" i="185" s="1"/>
  <c r="AO1690" i="185" s="1"/>
  <c r="AK1690" i="185" s="1"/>
  <c r="AJ1691" i="185"/>
  <c r="AG1691" i="185"/>
  <c r="BE1691" i="185"/>
  <c r="BD1691" i="185"/>
  <c r="AN1691" i="185" s="1"/>
  <c r="AO1691" i="185" s="1"/>
  <c r="AK1691" i="185" s="1"/>
  <c r="AJ1692" i="185"/>
  <c r="AG1692" i="185"/>
  <c r="BE1692" i="185"/>
  <c r="BD1692" i="185"/>
  <c r="AN1692" i="185" s="1"/>
  <c r="AO1692" i="185" s="1"/>
  <c r="AK1692" i="185" s="1"/>
  <c r="AJ1693" i="185"/>
  <c r="AG1693" i="185"/>
  <c r="BE1693" i="185"/>
  <c r="BD1693" i="185"/>
  <c r="AN1693" i="185" s="1"/>
  <c r="AO1693" i="185" s="1"/>
  <c r="AK1693" i="185" s="1"/>
  <c r="AJ1694" i="185"/>
  <c r="AG1694" i="185"/>
  <c r="BE1694" i="185"/>
  <c r="BD1694" i="185"/>
  <c r="AN1694" i="185" s="1"/>
  <c r="AO1694" i="185" s="1"/>
  <c r="AK1694" i="185" s="1"/>
  <c r="AJ1695" i="185"/>
  <c r="AG1695" i="185"/>
  <c r="BE1695" i="185"/>
  <c r="BD1695" i="185"/>
  <c r="AN1695" i="185" s="1"/>
  <c r="AO1695" i="185" s="1"/>
  <c r="AK1695" i="185" s="1"/>
  <c r="AJ1696" i="185"/>
  <c r="AG1696" i="185"/>
  <c r="BE1696" i="185"/>
  <c r="BD1696" i="185"/>
  <c r="AN1696" i="185" s="1"/>
  <c r="AO1696" i="185" s="1"/>
  <c r="AK1696" i="185" s="1"/>
  <c r="AJ1697" i="185"/>
  <c r="AG1697" i="185"/>
  <c r="BE1697" i="185"/>
  <c r="BD1697" i="185"/>
  <c r="AN1697" i="185" s="1"/>
  <c r="AO1697" i="185" s="1"/>
  <c r="AK1697" i="185" s="1"/>
  <c r="AJ1698" i="185"/>
  <c r="AG1698" i="185"/>
  <c r="BE1698" i="185"/>
  <c r="BD1698" i="185"/>
  <c r="AN1698" i="185" s="1"/>
  <c r="AO1698" i="185" s="1"/>
  <c r="AK1698" i="185" s="1"/>
  <c r="AJ1699" i="185"/>
  <c r="AG1699" i="185"/>
  <c r="BE1699" i="185"/>
  <c r="BD1699" i="185"/>
  <c r="AN1699" i="185" s="1"/>
  <c r="AO1699" i="185" s="1"/>
  <c r="AK1699" i="185" s="1"/>
  <c r="AJ1700" i="185"/>
  <c r="AG1700" i="185"/>
  <c r="BE1700" i="185"/>
  <c r="BD1700" i="185"/>
  <c r="AN1700" i="185" s="1"/>
  <c r="AO1700" i="185" s="1"/>
  <c r="AK1700" i="185" s="1"/>
  <c r="AJ1701" i="185"/>
  <c r="BE1701" i="185"/>
  <c r="BD1701" i="185"/>
  <c r="AN1701" i="185" s="1"/>
  <c r="AO1701" i="185" s="1"/>
  <c r="AJ1702" i="185"/>
  <c r="AG1702" i="185"/>
  <c r="BE1702" i="185"/>
  <c r="BD1702" i="185"/>
  <c r="AN1702" i="185" s="1"/>
  <c r="AO1702" i="185" s="1"/>
  <c r="AK1702" i="185" s="1"/>
  <c r="AJ1703" i="185"/>
  <c r="AG1703" i="185"/>
  <c r="BE1703" i="185"/>
  <c r="BD1703" i="185"/>
  <c r="AN1703" i="185" s="1"/>
  <c r="AO1703" i="185" s="1"/>
  <c r="AK1703" i="185" s="1"/>
  <c r="AJ1704" i="185"/>
  <c r="AG1704" i="185"/>
  <c r="AJ1705" i="185"/>
  <c r="AG1705" i="185"/>
  <c r="BE1705" i="185"/>
  <c r="BD1705" i="185"/>
  <c r="AN1705" i="185" s="1"/>
  <c r="AO1705" i="185" s="1"/>
  <c r="AK1705" i="185" s="1"/>
  <c r="AJ1706" i="185"/>
  <c r="AG1706" i="185"/>
  <c r="BE1706" i="185"/>
  <c r="BD1706" i="185"/>
  <c r="AN1706" i="185" s="1"/>
  <c r="AO1706" i="185" s="1"/>
  <c r="AK1706" i="185" s="1"/>
  <c r="BE1707" i="185"/>
  <c r="BD1707" i="185"/>
  <c r="AN1707" i="185" s="1"/>
  <c r="AO1707" i="185" s="1"/>
  <c r="AJ1708" i="185"/>
  <c r="AG1708" i="185"/>
  <c r="BE1708" i="185"/>
  <c r="BD1708" i="185"/>
  <c r="AN1708" i="185" s="1"/>
  <c r="AO1708" i="185" s="1"/>
  <c r="AK1708" i="185" s="1"/>
  <c r="AJ1709" i="185"/>
  <c r="AG1709" i="185"/>
  <c r="BE1709" i="185"/>
  <c r="BD1709" i="185"/>
  <c r="AN1709" i="185" s="1"/>
  <c r="AO1709" i="185" s="1"/>
  <c r="AK1709" i="185" s="1"/>
  <c r="AJ1710" i="185"/>
  <c r="AG1710" i="185"/>
  <c r="BE1710" i="185"/>
  <c r="BD1710" i="185"/>
  <c r="AN1710" i="185" s="1"/>
  <c r="AO1710" i="185" s="1"/>
  <c r="AK1710" i="185" s="1"/>
  <c r="AJ1711" i="185"/>
  <c r="AG1711" i="185"/>
  <c r="BE1711" i="185"/>
  <c r="BD1711" i="185"/>
  <c r="AN1711" i="185" s="1"/>
  <c r="AO1711" i="185" s="1"/>
  <c r="AK1711" i="185" s="1"/>
  <c r="AJ1712" i="185"/>
  <c r="AG1712" i="185"/>
  <c r="BE1712" i="185"/>
  <c r="BD1712" i="185"/>
  <c r="AN1712" i="185" s="1"/>
  <c r="AO1712" i="185" s="1"/>
  <c r="AK1712" i="185" s="1"/>
  <c r="AJ1713" i="185"/>
  <c r="AG1713" i="185"/>
  <c r="BE1713" i="185"/>
  <c r="BD1713" i="185"/>
  <c r="AN1713" i="185" s="1"/>
  <c r="AO1713" i="185" s="1"/>
  <c r="AK1713" i="185" s="1"/>
  <c r="AJ1714" i="185"/>
  <c r="AG1714" i="185"/>
  <c r="BD1714" i="185"/>
  <c r="AN1714" i="185" s="1"/>
  <c r="AO1714" i="185" s="1"/>
  <c r="AK1714" i="185" s="1"/>
  <c r="AJ1715" i="185"/>
  <c r="AG1715" i="185"/>
  <c r="BE1715" i="185"/>
  <c r="BD1715" i="185"/>
  <c r="AN1715" i="185" s="1"/>
  <c r="AO1715" i="185" s="1"/>
  <c r="AK1715" i="185" s="1"/>
  <c r="AJ1716" i="185"/>
  <c r="AG1716" i="185"/>
  <c r="AJ1717" i="185"/>
  <c r="AG1717" i="185"/>
  <c r="BE1717" i="185"/>
  <c r="BD1717" i="185"/>
  <c r="AN1717" i="185" s="1"/>
  <c r="AO1717" i="185" s="1"/>
  <c r="AK1717" i="185" s="1"/>
  <c r="AJ1718" i="185"/>
  <c r="AG1718" i="185"/>
  <c r="BE1718" i="185"/>
  <c r="BD1718" i="185"/>
  <c r="AN1718" i="185" s="1"/>
  <c r="AO1718" i="185" s="1"/>
  <c r="AK1718" i="185" s="1"/>
  <c r="AJ1719" i="185"/>
  <c r="AG1719" i="185"/>
  <c r="BE1719" i="185"/>
  <c r="BD1719" i="185"/>
  <c r="AN1719" i="185" s="1"/>
  <c r="AO1719" i="185" s="1"/>
  <c r="AK1719" i="185" s="1"/>
  <c r="AJ1720" i="185"/>
  <c r="AG1720" i="185"/>
  <c r="BE1720" i="185"/>
  <c r="BD1720" i="185"/>
  <c r="AN1720" i="185" s="1"/>
  <c r="AO1720" i="185" s="1"/>
  <c r="AK1720" i="185" s="1"/>
  <c r="AG1721" i="185"/>
  <c r="BE1721" i="185"/>
  <c r="BD1721" i="185"/>
  <c r="AN1721" i="185" s="1"/>
  <c r="AO1721" i="185" s="1"/>
  <c r="AJ1722" i="185"/>
  <c r="AG1722" i="185"/>
  <c r="BE1722" i="185"/>
  <c r="BD1722" i="185"/>
  <c r="AN1722" i="185" s="1"/>
  <c r="AO1722" i="185" s="1"/>
  <c r="AK1722" i="185" s="1"/>
  <c r="AJ1723" i="185"/>
  <c r="AG1723" i="185"/>
  <c r="BE1723" i="185"/>
  <c r="BD1723" i="185"/>
  <c r="AN1723" i="185" s="1"/>
  <c r="AO1723" i="185" s="1"/>
  <c r="AK1723" i="185" s="1"/>
  <c r="AJ1724" i="185"/>
  <c r="AG1724" i="185"/>
  <c r="BE1724" i="185"/>
  <c r="BD1724" i="185"/>
  <c r="AN1724" i="185" s="1"/>
  <c r="AO1724" i="185" s="1"/>
  <c r="AK1724" i="185" s="1"/>
  <c r="AJ1725" i="185"/>
  <c r="BE1725" i="185"/>
  <c r="BD1725" i="185"/>
  <c r="AN1725" i="185" s="1"/>
  <c r="AO1725" i="185" s="1"/>
  <c r="AJ1614" i="185"/>
  <c r="AG1614" i="185"/>
  <c r="BE1614" i="185"/>
  <c r="BD1614" i="185"/>
  <c r="AN1614" i="185" s="1"/>
  <c r="AO1614" i="185" s="1"/>
  <c r="AK1614" i="185" s="1"/>
  <c r="AJ1615" i="185"/>
  <c r="AG1615" i="185"/>
  <c r="BE1615" i="185"/>
  <c r="BD1615" i="185"/>
  <c r="AN1615" i="185" s="1"/>
  <c r="AO1615" i="185" s="1"/>
  <c r="AK1615" i="185" s="1"/>
  <c r="AJ1616" i="185"/>
  <c r="AG1616" i="185"/>
  <c r="BE1616" i="185"/>
  <c r="BD1616" i="185"/>
  <c r="AN1616" i="185" s="1"/>
  <c r="AO1616" i="185" s="1"/>
  <c r="AK1616" i="185" s="1"/>
  <c r="AJ1617" i="185"/>
  <c r="AG1617" i="185"/>
  <c r="BE1617" i="185"/>
  <c r="BD1617" i="185"/>
  <c r="AN1617" i="185" s="1"/>
  <c r="AO1617" i="185" s="1"/>
  <c r="AK1617" i="185" s="1"/>
  <c r="AG1618" i="185"/>
  <c r="BE1618" i="185"/>
  <c r="BD1618" i="185"/>
  <c r="AN1618" i="185" s="1"/>
  <c r="AO1618" i="185" s="1"/>
  <c r="AJ1619" i="185"/>
  <c r="AG1619" i="185"/>
  <c r="BE1619" i="185"/>
  <c r="BD1619" i="185"/>
  <c r="AN1619" i="185" s="1"/>
  <c r="AO1619" i="185" s="1"/>
  <c r="AK1619" i="185" s="1"/>
  <c r="AJ1620" i="185"/>
  <c r="AG1620" i="185"/>
  <c r="BD1620" i="185"/>
  <c r="AN1620" i="185" s="1"/>
  <c r="AO1620" i="185" s="1"/>
  <c r="AK1620" i="185" s="1"/>
  <c r="AJ1621" i="185"/>
  <c r="AG1621" i="185"/>
  <c r="BE1621" i="185"/>
  <c r="BD1621" i="185"/>
  <c r="AN1621" i="185" s="1"/>
  <c r="AO1621" i="185" s="1"/>
  <c r="AK1621" i="185" s="1"/>
  <c r="AJ1622" i="185"/>
  <c r="AG1622" i="185"/>
  <c r="BE1622" i="185"/>
  <c r="BD1622" i="185"/>
  <c r="AN1622" i="185" s="1"/>
  <c r="AO1622" i="185" s="1"/>
  <c r="AK1622" i="185" s="1"/>
  <c r="AJ1623" i="185"/>
  <c r="AG1623" i="185"/>
  <c r="BE1624" i="185"/>
  <c r="BD1624" i="185"/>
  <c r="AN1624" i="185" s="1"/>
  <c r="AO1624" i="185" s="1"/>
  <c r="AK1624" i="185" s="1"/>
  <c r="AG1624" i="185"/>
  <c r="AJ1625" i="185"/>
  <c r="AG1625" i="185"/>
  <c r="BE1625" i="185"/>
  <c r="BD1625" i="185"/>
  <c r="AN1625" i="185" s="1"/>
  <c r="AO1625" i="185" s="1"/>
  <c r="AK1625" i="185" s="1"/>
  <c r="AJ1626" i="185"/>
  <c r="AG1626" i="185"/>
  <c r="AW1623" i="185"/>
  <c r="BC1623" i="185" s="1"/>
  <c r="BE1626" i="185"/>
  <c r="BD1626" i="185"/>
  <c r="AN1626" i="185" s="1"/>
  <c r="AO1626" i="185" s="1"/>
  <c r="AK1626" i="185" s="1"/>
  <c r="AJ1627" i="185"/>
  <c r="AG1627" i="185"/>
  <c r="BE1627" i="185"/>
  <c r="BD1627" i="185"/>
  <c r="AN1627" i="185" s="1"/>
  <c r="AO1627" i="185" s="1"/>
  <c r="AK1627" i="185" s="1"/>
  <c r="AJ1628" i="185"/>
  <c r="AG1628" i="185"/>
  <c r="BE1628" i="185"/>
  <c r="BD1628" i="185"/>
  <c r="AN1628" i="185" s="1"/>
  <c r="AO1628" i="185" s="1"/>
  <c r="AK1628" i="185" s="1"/>
  <c r="AJ1629" i="185"/>
  <c r="AG1629" i="185"/>
  <c r="BE1629" i="185"/>
  <c r="BD1629" i="185"/>
  <c r="AN1629" i="185" s="1"/>
  <c r="AO1629" i="185" s="1"/>
  <c r="AK1629" i="185" s="1"/>
  <c r="AJ1630" i="185"/>
  <c r="AG1630" i="185"/>
  <c r="BE1630" i="185"/>
  <c r="BD1630" i="185"/>
  <c r="AN1630" i="185" s="1"/>
  <c r="AO1630" i="185" s="1"/>
  <c r="AK1630" i="185" s="1"/>
  <c r="AJ1631" i="185"/>
  <c r="AG1631" i="185"/>
  <c r="BE1631" i="185"/>
  <c r="BD1631" i="185"/>
  <c r="AN1631" i="185" s="1"/>
  <c r="AO1631" i="185" s="1"/>
  <c r="AK1631" i="185" s="1"/>
  <c r="AJ1632" i="185"/>
  <c r="AG1632" i="185"/>
  <c r="BE1632" i="185"/>
  <c r="BD1632" i="185"/>
  <c r="AN1632" i="185" s="1"/>
  <c r="AO1632" i="185" s="1"/>
  <c r="AK1632" i="185" s="1"/>
  <c r="AJ1633" i="185"/>
  <c r="AG1633" i="185"/>
  <c r="BE1633" i="185"/>
  <c r="BD1633" i="185"/>
  <c r="AN1633" i="185" s="1"/>
  <c r="AO1633" i="185" s="1"/>
  <c r="AK1633" i="185" s="1"/>
  <c r="AJ1634" i="185"/>
  <c r="AG1634" i="185"/>
  <c r="BE1634" i="185"/>
  <c r="BD1634" i="185"/>
  <c r="AN1634" i="185" s="1"/>
  <c r="AO1634" i="185" s="1"/>
  <c r="AK1634" i="185" s="1"/>
  <c r="AJ1635" i="185"/>
  <c r="AG1635" i="185"/>
  <c r="BE1635" i="185"/>
  <c r="BD1635" i="185"/>
  <c r="AN1635" i="185" s="1"/>
  <c r="AO1635" i="185" s="1"/>
  <c r="AK1635" i="185" s="1"/>
  <c r="BE1636" i="185"/>
  <c r="BD1636" i="185"/>
  <c r="AN1636" i="185" s="1"/>
  <c r="AO1636" i="185" s="1"/>
  <c r="AJ1637" i="185"/>
  <c r="AG1637" i="185"/>
  <c r="BE1637" i="185"/>
  <c r="BD1637" i="185"/>
  <c r="AN1637" i="185" s="1"/>
  <c r="AO1637" i="185" s="1"/>
  <c r="AJ1638" i="185"/>
  <c r="AG1638" i="185"/>
  <c r="BE1638" i="185"/>
  <c r="BD1638" i="185"/>
  <c r="AN1638" i="185" s="1"/>
  <c r="AO1638" i="185" s="1"/>
  <c r="AK1638" i="185" s="1"/>
  <c r="AJ1639" i="185"/>
  <c r="AG1639" i="185"/>
  <c r="BE1639" i="185"/>
  <c r="BD1639" i="185"/>
  <c r="AN1639" i="185" s="1"/>
  <c r="AO1639" i="185" s="1"/>
  <c r="AK1639" i="185" s="1"/>
  <c r="AJ1640" i="185"/>
  <c r="AG1640" i="185"/>
  <c r="BE1640" i="185"/>
  <c r="BD1640" i="185"/>
  <c r="AN1640" i="185" s="1"/>
  <c r="AO1640" i="185" s="1"/>
  <c r="AK1640" i="185" s="1"/>
  <c r="AJ1641" i="185"/>
  <c r="AG1641" i="185"/>
  <c r="BE1641" i="185"/>
  <c r="BD1641" i="185"/>
  <c r="AN1641" i="185" s="1"/>
  <c r="AO1641" i="185" s="1"/>
  <c r="AK1641" i="185" s="1"/>
  <c r="AJ1642" i="185"/>
  <c r="AG1642" i="185"/>
  <c r="BE1642" i="185"/>
  <c r="BD1642" i="185"/>
  <c r="AN1642" i="185" s="1"/>
  <c r="AO1642" i="185" s="1"/>
  <c r="AK1642" i="185" s="1"/>
  <c r="AJ1643" i="185"/>
  <c r="AG1643" i="185"/>
  <c r="BE1643" i="185"/>
  <c r="BD1643" i="185"/>
  <c r="AN1643" i="185" s="1"/>
  <c r="AO1643" i="185" s="1"/>
  <c r="AK1643" i="185" s="1"/>
  <c r="AJ1644" i="185"/>
  <c r="AG1644" i="185"/>
  <c r="BE1644" i="185"/>
  <c r="BD1644" i="185"/>
  <c r="AN1644" i="185" s="1"/>
  <c r="AO1644" i="185" s="1"/>
  <c r="AK1644" i="185" s="1"/>
  <c r="AJ1645" i="185"/>
  <c r="AG1645" i="185"/>
  <c r="BE1645" i="185"/>
  <c r="BD1645" i="185"/>
  <c r="AN1645" i="185" s="1"/>
  <c r="AO1645" i="185" s="1"/>
  <c r="AK1645" i="185" s="1"/>
  <c r="AJ1646" i="185"/>
  <c r="AG1646" i="185"/>
  <c r="BE1646" i="185"/>
  <c r="BD1646" i="185"/>
  <c r="AN1646" i="185" s="1"/>
  <c r="AO1646" i="185" s="1"/>
  <c r="AK1646" i="185" s="1"/>
  <c r="AJ1647" i="185"/>
  <c r="AG1647" i="185"/>
  <c r="BE1647" i="185"/>
  <c r="BD1647" i="185"/>
  <c r="AN1647" i="185" s="1"/>
  <c r="AO1647" i="185" s="1"/>
  <c r="AK1647" i="185" s="1"/>
  <c r="AG1648" i="185"/>
  <c r="BE1648" i="185"/>
  <c r="BD1648" i="185"/>
  <c r="AN1648" i="185" s="1"/>
  <c r="AO1648" i="185" s="1"/>
  <c r="BE1649" i="185"/>
  <c r="BD1649" i="185"/>
  <c r="AN1649" i="185" s="1"/>
  <c r="AO1649" i="185" s="1"/>
  <c r="AJ1650" i="185"/>
  <c r="AG1650" i="185"/>
  <c r="BE1650" i="185"/>
  <c r="BD1650" i="185"/>
  <c r="AN1650" i="185" s="1"/>
  <c r="AO1650" i="185" s="1"/>
  <c r="AK1650" i="185" s="1"/>
  <c r="AJ1651" i="185"/>
  <c r="AG1651" i="185"/>
  <c r="BE1651" i="185"/>
  <c r="BD1651" i="185"/>
  <c r="AN1651" i="185" s="1"/>
  <c r="AO1651" i="185" s="1"/>
  <c r="AK1651" i="185" s="1"/>
  <c r="AJ1652" i="185"/>
  <c r="AG1652" i="185"/>
  <c r="BE1652" i="185"/>
  <c r="BD1652" i="185"/>
  <c r="AN1652" i="185" s="1"/>
  <c r="AO1652" i="185" s="1"/>
  <c r="AK1652" i="185" s="1"/>
  <c r="AJ1653" i="185"/>
  <c r="AG1653" i="185"/>
  <c r="BE1653" i="185"/>
  <c r="BD1653" i="185"/>
  <c r="AN1653" i="185" s="1"/>
  <c r="AO1653" i="185" s="1"/>
  <c r="AK1653" i="185" s="1"/>
  <c r="AG1654" i="185"/>
  <c r="BE1654" i="185"/>
  <c r="BD1654" i="185"/>
  <c r="AN1654" i="185" s="1"/>
  <c r="AO1654" i="185" s="1"/>
  <c r="AK1654" i="185" s="1"/>
  <c r="AJ1655" i="185"/>
  <c r="AG1655" i="185"/>
  <c r="BE1655" i="185"/>
  <c r="BD1655" i="185"/>
  <c r="AN1655" i="185" s="1"/>
  <c r="AO1655" i="185" s="1"/>
  <c r="AK1655" i="185" s="1"/>
  <c r="AJ1656" i="185"/>
  <c r="AG1656" i="185"/>
  <c r="BD1656" i="185"/>
  <c r="AN1656" i="185" s="1"/>
  <c r="AO1656" i="185" s="1"/>
  <c r="AK1656" i="185" s="1"/>
  <c r="AJ1657" i="185"/>
  <c r="AG1657" i="185"/>
  <c r="BE1657" i="185"/>
  <c r="BD1657" i="185"/>
  <c r="AN1657" i="185" s="1"/>
  <c r="AO1657" i="185" s="1"/>
  <c r="AK1657" i="185" s="1"/>
  <c r="AJ1658" i="185"/>
  <c r="AG1658" i="185"/>
  <c r="BE1658" i="185"/>
  <c r="BD1658" i="185"/>
  <c r="AN1658" i="185" s="1"/>
  <c r="AO1658" i="185" s="1"/>
  <c r="AK1658" i="185" s="1"/>
  <c r="AJ1659" i="185"/>
  <c r="AG1659" i="185"/>
  <c r="BD1659" i="185"/>
  <c r="AN1659" i="185" s="1"/>
  <c r="AO1659" i="185" s="1"/>
  <c r="AK1659" i="185" s="1"/>
  <c r="AJ1660" i="185"/>
  <c r="AG1660" i="185"/>
  <c r="BE1660" i="185"/>
  <c r="BD1660" i="185"/>
  <c r="AN1660" i="185" s="1"/>
  <c r="AO1660" i="185" s="1"/>
  <c r="AK1660" i="185" s="1"/>
  <c r="AJ1661" i="185"/>
  <c r="AG1661" i="185"/>
  <c r="BE1661" i="185"/>
  <c r="BD1661" i="185"/>
  <c r="AN1661" i="185" s="1"/>
  <c r="AO1661" i="185" s="1"/>
  <c r="AK1661" i="185" s="1"/>
  <c r="AJ1662" i="185"/>
  <c r="AG1662" i="185"/>
  <c r="BE1662" i="185"/>
  <c r="BD1662" i="185"/>
  <c r="AN1662" i="185" s="1"/>
  <c r="AO1662" i="185" s="1"/>
  <c r="AK1662" i="185" s="1"/>
  <c r="AJ1663" i="185"/>
  <c r="AG1663" i="185"/>
  <c r="BE1663" i="185"/>
  <c r="BD1663" i="185"/>
  <c r="AN1663" i="185" s="1"/>
  <c r="AO1663" i="185" s="1"/>
  <c r="AK1663" i="185" s="1"/>
  <c r="AJ1664" i="185"/>
  <c r="AG1664" i="185"/>
  <c r="BE1664" i="185"/>
  <c r="BD1664" i="185"/>
  <c r="AN1664" i="185" s="1"/>
  <c r="AO1664" i="185" s="1"/>
  <c r="AK1664" i="185" s="1"/>
  <c r="BE1665" i="185"/>
  <c r="BD1665" i="185"/>
  <c r="AN1665" i="185" s="1"/>
  <c r="AO1665" i="185" s="1"/>
  <c r="AK1665" i="185" s="1"/>
  <c r="BE1666" i="185"/>
  <c r="BD1666" i="185"/>
  <c r="AN1666" i="185" s="1"/>
  <c r="AO1666" i="185" s="1"/>
  <c r="AJ1667" i="185"/>
  <c r="AG1667" i="185"/>
  <c r="BE1667" i="185"/>
  <c r="BD1667" i="185"/>
  <c r="AN1667" i="185" s="1"/>
  <c r="AO1667" i="185" s="1"/>
  <c r="AK1667" i="185" s="1"/>
  <c r="AJ1668" i="185"/>
  <c r="AG1668" i="185"/>
  <c r="BD1668" i="185"/>
  <c r="AN1668" i="185" s="1"/>
  <c r="AO1668" i="185" s="1"/>
  <c r="AK1668" i="185" s="1"/>
  <c r="AJ1669" i="185"/>
  <c r="AG1669" i="185"/>
  <c r="BE1669" i="185"/>
  <c r="BD1669" i="185"/>
  <c r="AN1669" i="185" s="1"/>
  <c r="AO1669" i="185" s="1"/>
  <c r="AK1669" i="185" s="1"/>
  <c r="AJ1558" i="185"/>
  <c r="AG1558" i="185"/>
  <c r="BE1558" i="185"/>
  <c r="BD1558" i="185"/>
  <c r="AN1558" i="185" s="1"/>
  <c r="AO1558" i="185" s="1"/>
  <c r="AK1558" i="185" s="1"/>
  <c r="AJ1559" i="185"/>
  <c r="AG1559" i="185"/>
  <c r="BE1559" i="185"/>
  <c r="BD1559" i="185"/>
  <c r="AN1559" i="185" s="1"/>
  <c r="AO1559" i="185" s="1"/>
  <c r="AK1559" i="185" s="1"/>
  <c r="AG1560" i="185"/>
  <c r="BE1560" i="185"/>
  <c r="BD1560" i="185"/>
  <c r="AN1560" i="185" s="1"/>
  <c r="AO1560" i="185" s="1"/>
  <c r="AK1560" i="185" s="1"/>
  <c r="AJ1561" i="185"/>
  <c r="AG1561" i="185"/>
  <c r="BE1561" i="185"/>
  <c r="BD1561" i="185"/>
  <c r="AN1561" i="185" s="1"/>
  <c r="AO1561" i="185" s="1"/>
  <c r="AK1561" i="185" s="1"/>
  <c r="AJ1562" i="185"/>
  <c r="AG1562" i="185"/>
  <c r="BE1562" i="185"/>
  <c r="BD1562" i="185"/>
  <c r="AN1562" i="185" s="1"/>
  <c r="AO1562" i="185" s="1"/>
  <c r="AK1562" i="185" s="1"/>
  <c r="AJ1563" i="185"/>
  <c r="AG1563" i="185"/>
  <c r="BE1563" i="185"/>
  <c r="BD1563" i="185"/>
  <c r="AN1563" i="185" s="1"/>
  <c r="AO1563" i="185" s="1"/>
  <c r="AK1563" i="185" s="1"/>
  <c r="BE1564" i="185"/>
  <c r="BD1564" i="185"/>
  <c r="AN1564" i="185" s="1"/>
  <c r="AO1564" i="185" s="1"/>
  <c r="AJ1565" i="185"/>
  <c r="AG1565" i="185"/>
  <c r="BE1565" i="185"/>
  <c r="BD1565" i="185"/>
  <c r="AN1565" i="185" s="1"/>
  <c r="AO1565" i="185" s="1"/>
  <c r="AK1565" i="185" s="1"/>
  <c r="AJ1566" i="185"/>
  <c r="AG1566" i="185"/>
  <c r="BE1566" i="185"/>
  <c r="BD1566" i="185"/>
  <c r="AN1566" i="185" s="1"/>
  <c r="AO1566" i="185" s="1"/>
  <c r="AK1566" i="185" s="1"/>
  <c r="AJ1567" i="185"/>
  <c r="AG1567" i="185"/>
  <c r="BE1567" i="185"/>
  <c r="BD1567" i="185"/>
  <c r="AN1567" i="185" s="1"/>
  <c r="AO1567" i="185" s="1"/>
  <c r="AK1567" i="185" s="1"/>
  <c r="AJ1568" i="185"/>
  <c r="AG1568" i="185"/>
  <c r="BE1568" i="185"/>
  <c r="BD1568" i="185"/>
  <c r="AN1568" i="185" s="1"/>
  <c r="AO1568" i="185" s="1"/>
  <c r="AK1568" i="185" s="1"/>
  <c r="AJ1569" i="185"/>
  <c r="AG1569" i="185"/>
  <c r="BE1569" i="185"/>
  <c r="BD1569" i="185"/>
  <c r="AN1569" i="185" s="1"/>
  <c r="AO1569" i="185" s="1"/>
  <c r="AK1569" i="185" s="1"/>
  <c r="AJ1570" i="185"/>
  <c r="AG1570" i="185"/>
  <c r="BE1570" i="185"/>
  <c r="BD1570" i="185"/>
  <c r="AN1570" i="185" s="1"/>
  <c r="AO1570" i="185" s="1"/>
  <c r="AK1570" i="185" s="1"/>
  <c r="AJ1571" i="185"/>
  <c r="AG1571" i="185"/>
  <c r="BE1571" i="185"/>
  <c r="BD1571" i="185"/>
  <c r="AN1571" i="185" s="1"/>
  <c r="AO1571" i="185" s="1"/>
  <c r="AK1571" i="185" s="1"/>
  <c r="AJ1572" i="185"/>
  <c r="AG1572" i="185"/>
  <c r="BE1572" i="185"/>
  <c r="BD1572" i="185"/>
  <c r="AN1572" i="185" s="1"/>
  <c r="AO1572" i="185" s="1"/>
  <c r="AK1572" i="185" s="1"/>
  <c r="AJ1573" i="185"/>
  <c r="AG1573" i="185"/>
  <c r="BE1573" i="185"/>
  <c r="BD1573" i="185"/>
  <c r="AN1573" i="185" s="1"/>
  <c r="AO1573" i="185" s="1"/>
  <c r="AK1573" i="185" s="1"/>
  <c r="AJ1574" i="185"/>
  <c r="AG1574" i="185"/>
  <c r="BE1574" i="185"/>
  <c r="BD1574" i="185"/>
  <c r="AN1574" i="185" s="1"/>
  <c r="AO1574" i="185" s="1"/>
  <c r="AK1574" i="185" s="1"/>
  <c r="AJ1575" i="185"/>
  <c r="AG1575" i="185"/>
  <c r="BE1575" i="185"/>
  <c r="BD1575" i="185"/>
  <c r="AN1575" i="185" s="1"/>
  <c r="AO1575" i="185" s="1"/>
  <c r="AK1575" i="185" s="1"/>
  <c r="AJ1576" i="185"/>
  <c r="AG1576" i="185"/>
  <c r="BE1576" i="185"/>
  <c r="BD1576" i="185"/>
  <c r="AN1576" i="185" s="1"/>
  <c r="AO1576" i="185" s="1"/>
  <c r="AJ1577" i="185"/>
  <c r="AG1577" i="185"/>
  <c r="BE1577" i="185"/>
  <c r="BD1577" i="185"/>
  <c r="AN1577" i="185" s="1"/>
  <c r="AO1577" i="185" s="1"/>
  <c r="AK1577" i="185" s="1"/>
  <c r="AJ1578" i="185"/>
  <c r="AG1578" i="185"/>
  <c r="BE1578" i="185"/>
  <c r="BD1578" i="185"/>
  <c r="AN1578" i="185" s="1"/>
  <c r="AO1578" i="185" s="1"/>
  <c r="AK1578" i="185" s="1"/>
  <c r="AJ1579" i="185"/>
  <c r="AG1579" i="185"/>
  <c r="BE1579" i="185"/>
  <c r="BD1579" i="185"/>
  <c r="AN1579" i="185" s="1"/>
  <c r="AO1579" i="185" s="1"/>
  <c r="AK1579" i="185" s="1"/>
  <c r="BD1580" i="185"/>
  <c r="AN1580" i="185" s="1"/>
  <c r="AO1580" i="185" s="1"/>
  <c r="AK1580" i="185" s="1"/>
  <c r="AG1581" i="185"/>
  <c r="BE1581" i="185"/>
  <c r="BD1581" i="185"/>
  <c r="AN1581" i="185" s="1"/>
  <c r="AO1581" i="185" s="1"/>
  <c r="AK1581" i="185" s="1"/>
  <c r="AJ1582" i="185"/>
  <c r="AG1582" i="185"/>
  <c r="BE1582" i="185"/>
  <c r="BD1582" i="185"/>
  <c r="AN1582" i="185" s="1"/>
  <c r="AO1582" i="185" s="1"/>
  <c r="AK1582" i="185" s="1"/>
  <c r="AJ1583" i="185"/>
  <c r="AG1583" i="185"/>
  <c r="BE1583" i="185"/>
  <c r="BD1583" i="185"/>
  <c r="AN1583" i="185" s="1"/>
  <c r="AO1583" i="185" s="1"/>
  <c r="AK1583" i="185" s="1"/>
  <c r="AJ1584" i="185"/>
  <c r="AG1584" i="185"/>
  <c r="BE1584" i="185"/>
  <c r="AJ1585" i="185"/>
  <c r="AG1585" i="185"/>
  <c r="BE1585" i="185"/>
  <c r="BD1585" i="185"/>
  <c r="AN1585" i="185" s="1"/>
  <c r="AO1585" i="185" s="1"/>
  <c r="AK1585" i="185" s="1"/>
  <c r="AJ1586" i="185"/>
  <c r="AG1586" i="185"/>
  <c r="BE1586" i="185"/>
  <c r="BD1586" i="185"/>
  <c r="AN1586" i="185" s="1"/>
  <c r="AO1586" i="185" s="1"/>
  <c r="AK1586" i="185" s="1"/>
  <c r="AJ1587" i="185"/>
  <c r="AG1587" i="185"/>
  <c r="BE1587" i="185"/>
  <c r="BD1587" i="185"/>
  <c r="AN1587" i="185" s="1"/>
  <c r="AO1587" i="185" s="1"/>
  <c r="AK1587" i="185" s="1"/>
  <c r="AJ1588" i="185"/>
  <c r="AG1588" i="185"/>
  <c r="BE1588" i="185"/>
  <c r="BD1588" i="185"/>
  <c r="AN1588" i="185" s="1"/>
  <c r="AO1588" i="185" s="1"/>
  <c r="AK1588" i="185" s="1"/>
  <c r="AJ1589" i="185"/>
  <c r="AG1589" i="185"/>
  <c r="BE1589" i="185"/>
  <c r="BD1589" i="185"/>
  <c r="AN1589" i="185" s="1"/>
  <c r="AO1589" i="185" s="1"/>
  <c r="AK1589" i="185" s="1"/>
  <c r="AJ1590" i="185"/>
  <c r="AG1590" i="185"/>
  <c r="BE1590" i="185"/>
  <c r="BD1590" i="185"/>
  <c r="AN1590" i="185" s="1"/>
  <c r="AO1590" i="185" s="1"/>
  <c r="AK1590" i="185" s="1"/>
  <c r="AJ1591" i="185"/>
  <c r="AG1591" i="185"/>
  <c r="BE1591" i="185"/>
  <c r="BD1591" i="185"/>
  <c r="AN1591" i="185" s="1"/>
  <c r="AO1591" i="185" s="1"/>
  <c r="AK1591" i="185" s="1"/>
  <c r="AJ1592" i="185"/>
  <c r="AG1592" i="185"/>
  <c r="BE1592" i="185"/>
  <c r="BD1592" i="185"/>
  <c r="AN1592" i="185" s="1"/>
  <c r="AO1592" i="185" s="1"/>
  <c r="AK1592" i="185" s="1"/>
  <c r="AJ1593" i="185"/>
  <c r="AG1593" i="185"/>
  <c r="BE1593" i="185"/>
  <c r="BD1593" i="185"/>
  <c r="AN1593" i="185" s="1"/>
  <c r="AO1593" i="185" s="1"/>
  <c r="AK1593" i="185" s="1"/>
  <c r="AJ1594" i="185"/>
  <c r="AG1594" i="185"/>
  <c r="BE1594" i="185"/>
  <c r="BD1594" i="185"/>
  <c r="AN1594" i="185" s="1"/>
  <c r="AO1594" i="185" s="1"/>
  <c r="AK1594" i="185" s="1"/>
  <c r="AJ1595" i="185"/>
  <c r="AG1595" i="185"/>
  <c r="BE1595" i="185"/>
  <c r="BD1595" i="185"/>
  <c r="AN1595" i="185" s="1"/>
  <c r="AO1595" i="185" s="1"/>
  <c r="AK1595" i="185" s="1"/>
  <c r="AG1596" i="185"/>
  <c r="BE1596" i="185"/>
  <c r="AJ1597" i="185"/>
  <c r="AG1597" i="185"/>
  <c r="BE1597" i="185"/>
  <c r="BD1597" i="185"/>
  <c r="AN1597" i="185" s="1"/>
  <c r="AO1597" i="185" s="1"/>
  <c r="AK1597" i="185" s="1"/>
  <c r="AJ1598" i="185"/>
  <c r="AG1598" i="185"/>
  <c r="BE1598" i="185"/>
  <c r="BD1598" i="185"/>
  <c r="AN1598" i="185" s="1"/>
  <c r="AO1598" i="185" s="1"/>
  <c r="AK1598" i="185" s="1"/>
  <c r="AJ1599" i="185"/>
  <c r="AG1599" i="185"/>
  <c r="BE1599" i="185"/>
  <c r="BD1599" i="185"/>
  <c r="AN1599" i="185" s="1"/>
  <c r="AO1599" i="185" s="1"/>
  <c r="AK1599" i="185" s="1"/>
  <c r="AJ1600" i="185"/>
  <c r="AG1600" i="185"/>
  <c r="BE1600" i="185"/>
  <c r="BD1600" i="185"/>
  <c r="AN1600" i="185" s="1"/>
  <c r="AO1600" i="185" s="1"/>
  <c r="AK1600" i="185" s="1"/>
  <c r="AJ1601" i="185"/>
  <c r="AG1601" i="185"/>
  <c r="BE1601" i="185"/>
  <c r="BD1601" i="185"/>
  <c r="AN1601" i="185" s="1"/>
  <c r="AO1601" i="185" s="1"/>
  <c r="AK1601" i="185" s="1"/>
  <c r="AJ1602" i="185"/>
  <c r="AG1602" i="185"/>
  <c r="BE1602" i="185"/>
  <c r="BD1602" i="185"/>
  <c r="AN1602" i="185" s="1"/>
  <c r="AO1602" i="185" s="1"/>
  <c r="AK1602" i="185" s="1"/>
  <c r="AJ1603" i="185"/>
  <c r="AG1603" i="185"/>
  <c r="BE1603" i="185"/>
  <c r="BD1603" i="185"/>
  <c r="AN1603" i="185" s="1"/>
  <c r="AO1603" i="185" s="1"/>
  <c r="AK1603" i="185" s="1"/>
  <c r="AJ1604" i="185"/>
  <c r="AG1604" i="185"/>
  <c r="BE1604" i="185"/>
  <c r="BD1604" i="185"/>
  <c r="AN1604" i="185" s="1"/>
  <c r="AO1604" i="185" s="1"/>
  <c r="AK1604" i="185" s="1"/>
  <c r="AJ1605" i="185"/>
  <c r="AG1605" i="185"/>
  <c r="BE1605" i="185"/>
  <c r="BD1605" i="185"/>
  <c r="AN1605" i="185" s="1"/>
  <c r="AO1605" i="185" s="1"/>
  <c r="AK1605" i="185" s="1"/>
  <c r="AJ1606" i="185"/>
  <c r="AG1606" i="185"/>
  <c r="BE1606" i="185"/>
  <c r="BD1606" i="185"/>
  <c r="AN1606" i="185" s="1"/>
  <c r="AO1606" i="185" s="1"/>
  <c r="AK1606" i="185" s="1"/>
  <c r="AJ1607" i="185"/>
  <c r="AG1607" i="185"/>
  <c r="BE1607" i="185"/>
  <c r="BD1607" i="185"/>
  <c r="AN1607" i="185" s="1"/>
  <c r="AO1607" i="185" s="1"/>
  <c r="AK1607" i="185" s="1"/>
  <c r="AG1608" i="185"/>
  <c r="BE1608" i="185"/>
  <c r="BD1608" i="185"/>
  <c r="AN1608" i="185" s="1"/>
  <c r="AO1608" i="185" s="1"/>
  <c r="AK1608" i="185" s="1"/>
  <c r="AJ1609" i="185"/>
  <c r="AG1609" i="185"/>
  <c r="BE1609" i="185"/>
  <c r="BD1609" i="185"/>
  <c r="AN1609" i="185" s="1"/>
  <c r="AO1609" i="185" s="1"/>
  <c r="AK1609" i="185" s="1"/>
  <c r="AJ1610" i="185"/>
  <c r="AG1610" i="185"/>
  <c r="BE1610" i="185"/>
  <c r="BD1610" i="185"/>
  <c r="AN1610" i="185" s="1"/>
  <c r="AO1610" i="185" s="1"/>
  <c r="AK1610" i="185" s="1"/>
  <c r="AJ1611" i="185"/>
  <c r="AG1611" i="185"/>
  <c r="BE1611" i="185"/>
  <c r="BD1611" i="185"/>
  <c r="AN1611" i="185" s="1"/>
  <c r="AO1611" i="185" s="1"/>
  <c r="AK1611" i="185" s="1"/>
  <c r="AJ1612" i="185"/>
  <c r="AG1612" i="185"/>
  <c r="BE1612" i="185"/>
  <c r="BD1612" i="185"/>
  <c r="AN1612" i="185" s="1"/>
  <c r="AO1612" i="185" s="1"/>
  <c r="AK1612" i="185" s="1"/>
  <c r="AJ1613" i="185"/>
  <c r="AG1613" i="185"/>
  <c r="BE1613" i="185"/>
  <c r="BD1613" i="185"/>
  <c r="AN1613" i="185" s="1"/>
  <c r="AO1613" i="185" s="1"/>
  <c r="AK1613" i="185" s="1"/>
  <c r="AJ1502" i="185"/>
  <c r="AG1502" i="185"/>
  <c r="BE1502" i="185"/>
  <c r="BD1502" i="185"/>
  <c r="AN1502" i="185" s="1"/>
  <c r="AO1502" i="185" s="1"/>
  <c r="AK1502" i="185" s="1"/>
  <c r="AJ1503" i="185"/>
  <c r="AG1503" i="185"/>
  <c r="BE1503" i="185"/>
  <c r="BD1503" i="185"/>
  <c r="AN1503" i="185" s="1"/>
  <c r="AO1503" i="185" s="1"/>
  <c r="AK1503" i="185" s="1"/>
  <c r="AJ1504" i="185"/>
  <c r="AG1504" i="185"/>
  <c r="BE1504" i="185"/>
  <c r="BD1504" i="185"/>
  <c r="AN1504" i="185" s="1"/>
  <c r="AO1504" i="185" s="1"/>
  <c r="AK1504" i="185" s="1"/>
  <c r="AJ1505" i="185"/>
  <c r="AG1505" i="185"/>
  <c r="BE1505" i="185"/>
  <c r="BD1505" i="185"/>
  <c r="AN1505" i="185" s="1"/>
  <c r="AO1505" i="185" s="1"/>
  <c r="AK1505" i="185" s="1"/>
  <c r="AJ1506" i="185"/>
  <c r="AG1506" i="185"/>
  <c r="BE1506" i="185"/>
  <c r="BD1506" i="185"/>
  <c r="AN1506" i="185" s="1"/>
  <c r="AO1506" i="185" s="1"/>
  <c r="AK1506" i="185" s="1"/>
  <c r="AJ1507" i="185"/>
  <c r="AG1507" i="185"/>
  <c r="BE1507" i="185"/>
  <c r="BD1507" i="185"/>
  <c r="AN1507" i="185" s="1"/>
  <c r="AO1507" i="185" s="1"/>
  <c r="AK1507" i="185" s="1"/>
  <c r="AJ1508" i="185"/>
  <c r="AG1508" i="185"/>
  <c r="AJ1509" i="185"/>
  <c r="AG1509" i="185"/>
  <c r="BE1509" i="185"/>
  <c r="BD1509" i="185"/>
  <c r="AN1509" i="185" s="1"/>
  <c r="AO1509" i="185" s="1"/>
  <c r="AK1509" i="185" s="1"/>
  <c r="AJ1510" i="185"/>
  <c r="AG1510" i="185"/>
  <c r="BE1510" i="185"/>
  <c r="BD1510" i="185"/>
  <c r="AN1510" i="185" s="1"/>
  <c r="AO1510" i="185" s="1"/>
  <c r="AK1510" i="185" s="1"/>
  <c r="AJ1511" i="185"/>
  <c r="AG1511" i="185"/>
  <c r="BE1511" i="185"/>
  <c r="BD1511" i="185"/>
  <c r="AN1511" i="185" s="1"/>
  <c r="AO1511" i="185" s="1"/>
  <c r="AK1511" i="185" s="1"/>
  <c r="AJ1512" i="185"/>
  <c r="AG1512" i="185"/>
  <c r="BD1512" i="185"/>
  <c r="AN1512" i="185" s="1"/>
  <c r="AO1512" i="185" s="1"/>
  <c r="AK1512" i="185" s="1"/>
  <c r="AJ1513" i="185"/>
  <c r="AG1513" i="185"/>
  <c r="BE1513" i="185"/>
  <c r="BD1513" i="185"/>
  <c r="AN1513" i="185" s="1"/>
  <c r="AO1513" i="185" s="1"/>
  <c r="AK1513" i="185" s="1"/>
  <c r="AJ1514" i="185"/>
  <c r="AG1514" i="185"/>
  <c r="BE1514" i="185"/>
  <c r="BD1514" i="185"/>
  <c r="AN1514" i="185" s="1"/>
  <c r="AO1514" i="185" s="1"/>
  <c r="AK1514" i="185" s="1"/>
  <c r="AJ1515" i="185"/>
  <c r="AG1515" i="185"/>
  <c r="BE1515" i="185"/>
  <c r="BD1515" i="185"/>
  <c r="AN1515" i="185" s="1"/>
  <c r="AO1515" i="185" s="1"/>
  <c r="AK1515" i="185" s="1"/>
  <c r="AJ1516" i="185"/>
  <c r="AG1516" i="185"/>
  <c r="BE1516" i="185"/>
  <c r="BD1516" i="185"/>
  <c r="AN1516" i="185" s="1"/>
  <c r="AO1516" i="185" s="1"/>
  <c r="AK1516" i="185" s="1"/>
  <c r="AJ1517" i="185"/>
  <c r="AG1517" i="185"/>
  <c r="BE1517" i="185"/>
  <c r="BD1517" i="185"/>
  <c r="AN1517" i="185" s="1"/>
  <c r="AO1517" i="185" s="1"/>
  <c r="AK1517" i="185" s="1"/>
  <c r="AJ1518" i="185"/>
  <c r="AG1518" i="185"/>
  <c r="BE1518" i="185"/>
  <c r="BD1518" i="185"/>
  <c r="AN1518" i="185" s="1"/>
  <c r="AO1518" i="185" s="1"/>
  <c r="AK1518" i="185" s="1"/>
  <c r="AJ1519" i="185"/>
  <c r="AG1519" i="185"/>
  <c r="BE1519" i="185"/>
  <c r="BD1519" i="185"/>
  <c r="AN1519" i="185" s="1"/>
  <c r="AO1519" i="185" s="1"/>
  <c r="AK1519" i="185" s="1"/>
  <c r="AJ1520" i="185"/>
  <c r="AG1520" i="185"/>
  <c r="BE1520" i="185"/>
  <c r="BD1520" i="185"/>
  <c r="AN1520" i="185" s="1"/>
  <c r="AO1520" i="185" s="1"/>
  <c r="AK1520" i="185" s="1"/>
  <c r="BE1521" i="185"/>
  <c r="BD1521" i="185"/>
  <c r="AN1521" i="185" s="1"/>
  <c r="AO1521" i="185" s="1"/>
  <c r="AJ1522" i="185"/>
  <c r="AG1522" i="185"/>
  <c r="BE1522" i="185"/>
  <c r="BD1522" i="185"/>
  <c r="AN1522" i="185" s="1"/>
  <c r="AO1522" i="185" s="1"/>
  <c r="AK1522" i="185" s="1"/>
  <c r="AJ1523" i="185"/>
  <c r="AG1523" i="185"/>
  <c r="BE1523" i="185"/>
  <c r="BD1523" i="185"/>
  <c r="AN1523" i="185" s="1"/>
  <c r="AO1523" i="185" s="1"/>
  <c r="AK1523" i="185" s="1"/>
  <c r="AJ1524" i="185"/>
  <c r="AG1524" i="185"/>
  <c r="BD1524" i="185"/>
  <c r="AN1524" i="185" s="1"/>
  <c r="AO1524" i="185" s="1"/>
  <c r="AK1524" i="185" s="1"/>
  <c r="AJ1525" i="185"/>
  <c r="AG1525" i="185"/>
  <c r="BE1525" i="185"/>
  <c r="BD1525" i="185"/>
  <c r="AN1525" i="185" s="1"/>
  <c r="AO1525" i="185" s="1"/>
  <c r="AK1525" i="185" s="1"/>
  <c r="AJ1526" i="185"/>
  <c r="AG1526" i="185"/>
  <c r="BE1526" i="185"/>
  <c r="BD1526" i="185"/>
  <c r="AN1526" i="185" s="1"/>
  <c r="AO1526" i="185" s="1"/>
  <c r="AK1526" i="185" s="1"/>
  <c r="AJ1527" i="185"/>
  <c r="AG1527" i="185"/>
  <c r="BE1527" i="185"/>
  <c r="BD1527" i="185"/>
  <c r="AN1527" i="185" s="1"/>
  <c r="AO1527" i="185" s="1"/>
  <c r="AK1527" i="185" s="1"/>
  <c r="AJ1528" i="185"/>
  <c r="AG1528" i="185"/>
  <c r="BE1528" i="185"/>
  <c r="BD1528" i="185"/>
  <c r="AN1528" i="185" s="1"/>
  <c r="AO1528" i="185" s="1"/>
  <c r="AK1528" i="185" s="1"/>
  <c r="AJ1529" i="185"/>
  <c r="AG1529" i="185"/>
  <c r="BE1529" i="185"/>
  <c r="BD1529" i="185"/>
  <c r="AN1529" i="185" s="1"/>
  <c r="AO1529" i="185" s="1"/>
  <c r="AK1529" i="185" s="1"/>
  <c r="AJ1530" i="185"/>
  <c r="AG1530" i="185"/>
  <c r="BE1530" i="185"/>
  <c r="BD1530" i="185"/>
  <c r="AN1530" i="185" s="1"/>
  <c r="AO1530" i="185" s="1"/>
  <c r="AK1530" i="185" s="1"/>
  <c r="AJ1531" i="185"/>
  <c r="AG1531" i="185"/>
  <c r="BE1531" i="185"/>
  <c r="BD1531" i="185"/>
  <c r="AN1531" i="185" s="1"/>
  <c r="AO1531" i="185" s="1"/>
  <c r="AK1531" i="185" s="1"/>
  <c r="AJ1532" i="185"/>
  <c r="AG1532" i="185"/>
  <c r="BE1532" i="185"/>
  <c r="BD1532" i="185"/>
  <c r="AN1532" i="185" s="1"/>
  <c r="AO1532" i="185" s="1"/>
  <c r="AK1532" i="185" s="1"/>
  <c r="AJ1533" i="185"/>
  <c r="AG1533" i="185"/>
  <c r="BE1533" i="185"/>
  <c r="BD1533" i="185"/>
  <c r="AN1533" i="185" s="1"/>
  <c r="AO1533" i="185" s="1"/>
  <c r="AK1533" i="185" s="1"/>
  <c r="AJ1534" i="185"/>
  <c r="AG1534" i="185"/>
  <c r="BE1534" i="185"/>
  <c r="BD1534" i="185"/>
  <c r="AN1534" i="185" s="1"/>
  <c r="AO1534" i="185" s="1"/>
  <c r="AK1534" i="185" s="1"/>
  <c r="AJ1535" i="185"/>
  <c r="AG1535" i="185"/>
  <c r="BE1535" i="185"/>
  <c r="BD1535" i="185"/>
  <c r="AN1535" i="185" s="1"/>
  <c r="AO1535" i="185" s="1"/>
  <c r="AK1535" i="185" s="1"/>
  <c r="AJ1536" i="185"/>
  <c r="AG1536" i="185"/>
  <c r="BE1536" i="185"/>
  <c r="BD1536" i="185"/>
  <c r="AN1536" i="185" s="1"/>
  <c r="AO1536" i="185" s="1"/>
  <c r="AK1536" i="185" s="1"/>
  <c r="AJ1537" i="185"/>
  <c r="AG1537" i="185"/>
  <c r="BE1537" i="185"/>
  <c r="BD1537" i="185"/>
  <c r="AN1537" i="185" s="1"/>
  <c r="AO1537" i="185" s="1"/>
  <c r="AK1537" i="185" s="1"/>
  <c r="AJ1538" i="185"/>
  <c r="AG1538" i="185"/>
  <c r="BE1538" i="185"/>
  <c r="BD1538" i="185"/>
  <c r="AN1538" i="185" s="1"/>
  <c r="AO1538" i="185" s="1"/>
  <c r="AK1538" i="185" s="1"/>
  <c r="AJ1539" i="185"/>
  <c r="AG1539" i="185"/>
  <c r="BE1539" i="185"/>
  <c r="BD1539" i="185"/>
  <c r="AN1539" i="185" s="1"/>
  <c r="AO1539" i="185" s="1"/>
  <c r="AK1539" i="185" s="1"/>
  <c r="AJ1540" i="185"/>
  <c r="AG1540" i="185"/>
  <c r="BE1540" i="185"/>
  <c r="BD1540" i="185"/>
  <c r="AN1540" i="185" s="1"/>
  <c r="AO1540" i="185" s="1"/>
  <c r="AK1540" i="185" s="1"/>
  <c r="AJ1541" i="185"/>
  <c r="AG1541" i="185"/>
  <c r="BE1541" i="185"/>
  <c r="BD1541" i="185"/>
  <c r="AN1541" i="185" s="1"/>
  <c r="AO1541" i="185" s="1"/>
  <c r="AK1541" i="185" s="1"/>
  <c r="AJ1542" i="185"/>
  <c r="AG1542" i="185"/>
  <c r="BE1542" i="185"/>
  <c r="BD1542" i="185"/>
  <c r="AN1542" i="185" s="1"/>
  <c r="AO1542" i="185" s="1"/>
  <c r="AK1542" i="185" s="1"/>
  <c r="AJ1543" i="185"/>
  <c r="AG1543" i="185"/>
  <c r="BE1543" i="185"/>
  <c r="BD1543" i="185"/>
  <c r="AN1543" i="185" s="1"/>
  <c r="AO1543" i="185" s="1"/>
  <c r="AK1543" i="185" s="1"/>
  <c r="AJ1544" i="185"/>
  <c r="AG1544" i="185"/>
  <c r="BE1544" i="185"/>
  <c r="BD1544" i="185"/>
  <c r="AN1544" i="185" s="1"/>
  <c r="AO1544" i="185" s="1"/>
  <c r="AK1544" i="185" s="1"/>
  <c r="AJ1545" i="185"/>
  <c r="AG1545" i="185"/>
  <c r="BE1545" i="185"/>
  <c r="BD1545" i="185"/>
  <c r="AN1545" i="185" s="1"/>
  <c r="AO1545" i="185" s="1"/>
  <c r="AK1545" i="185" s="1"/>
  <c r="AJ1546" i="185"/>
  <c r="AG1546" i="185"/>
  <c r="BE1546" i="185"/>
  <c r="BD1546" i="185"/>
  <c r="AN1546" i="185" s="1"/>
  <c r="AO1546" i="185" s="1"/>
  <c r="AK1546" i="185" s="1"/>
  <c r="AJ1547" i="185"/>
  <c r="AG1547" i="185"/>
  <c r="BE1547" i="185"/>
  <c r="BD1547" i="185"/>
  <c r="AN1547" i="185" s="1"/>
  <c r="AO1547" i="185" s="1"/>
  <c r="AK1547" i="185" s="1"/>
  <c r="AJ1548" i="185"/>
  <c r="AG1548" i="185"/>
  <c r="BD1548" i="185"/>
  <c r="AN1548" i="185" s="1"/>
  <c r="AO1548" i="185" s="1"/>
  <c r="AK1548" i="185" s="1"/>
  <c r="AJ1549" i="185"/>
  <c r="AG1549" i="185"/>
  <c r="BE1549" i="185"/>
  <c r="BD1549" i="185"/>
  <c r="AN1549" i="185" s="1"/>
  <c r="AO1549" i="185" s="1"/>
  <c r="AK1549" i="185" s="1"/>
  <c r="AJ1550" i="185"/>
  <c r="AG1550" i="185"/>
  <c r="BE1550" i="185"/>
  <c r="BD1550" i="185"/>
  <c r="AN1550" i="185" s="1"/>
  <c r="AO1550" i="185" s="1"/>
  <c r="AK1550" i="185" s="1"/>
  <c r="AJ1551" i="185"/>
  <c r="AG1551" i="185"/>
  <c r="BE1551" i="185"/>
  <c r="BD1551" i="185"/>
  <c r="AN1551" i="185" s="1"/>
  <c r="AO1551" i="185" s="1"/>
  <c r="AK1551" i="185" s="1"/>
  <c r="AJ1552" i="185"/>
  <c r="AG1552" i="185"/>
  <c r="BE1552" i="185"/>
  <c r="BD1552" i="185"/>
  <c r="AN1552" i="185" s="1"/>
  <c r="AO1552" i="185" s="1"/>
  <c r="AK1552" i="185" s="1"/>
  <c r="BE1553" i="185"/>
  <c r="BD1553" i="185"/>
  <c r="AN1553" i="185" s="1"/>
  <c r="AO1553" i="185" s="1"/>
  <c r="AJ1554" i="185"/>
  <c r="AG1554" i="185"/>
  <c r="BE1554" i="185"/>
  <c r="BD1554" i="185"/>
  <c r="AN1554" i="185" s="1"/>
  <c r="AO1554" i="185" s="1"/>
  <c r="AK1554" i="185" s="1"/>
  <c r="AJ1555" i="185"/>
  <c r="AG1555" i="185"/>
  <c r="BE1555" i="185"/>
  <c r="BD1555" i="185"/>
  <c r="AN1555" i="185" s="1"/>
  <c r="AO1555" i="185" s="1"/>
  <c r="AK1555" i="185" s="1"/>
  <c r="AJ1556" i="185"/>
  <c r="AG1556" i="185"/>
  <c r="BE1556" i="185"/>
  <c r="BD1556" i="185"/>
  <c r="AN1556" i="185" s="1"/>
  <c r="AO1556" i="185" s="1"/>
  <c r="AK1556" i="185" s="1"/>
  <c r="AJ1557" i="185"/>
  <c r="AG1557" i="185"/>
  <c r="BE1557" i="185"/>
  <c r="BD1557" i="185"/>
  <c r="AN1557" i="185" s="1"/>
  <c r="AO1557" i="185" s="1"/>
  <c r="AK1557" i="185" s="1"/>
  <c r="AJ1446" i="185"/>
  <c r="AG1446" i="185"/>
  <c r="BE1446" i="185"/>
  <c r="BD1446" i="185"/>
  <c r="AN1446" i="185" s="1"/>
  <c r="AO1446" i="185" s="1"/>
  <c r="AK1446" i="185" s="1"/>
  <c r="AJ1447" i="185"/>
  <c r="AG1447" i="185"/>
  <c r="BE1447" i="185"/>
  <c r="BD1447" i="185"/>
  <c r="AN1447" i="185" s="1"/>
  <c r="AO1447" i="185" s="1"/>
  <c r="AK1447" i="185" s="1"/>
  <c r="AJ1448" i="185"/>
  <c r="AG1448" i="185"/>
  <c r="BE1448" i="185"/>
  <c r="BD1448" i="185"/>
  <c r="AN1448" i="185" s="1"/>
  <c r="AO1448" i="185" s="1"/>
  <c r="AK1448" i="185" s="1"/>
  <c r="AJ1449" i="185"/>
  <c r="AG1449" i="185"/>
  <c r="BE1449" i="185"/>
  <c r="BD1449" i="185"/>
  <c r="AN1449" i="185" s="1"/>
  <c r="AO1449" i="185" s="1"/>
  <c r="AK1449" i="185" s="1"/>
  <c r="AJ1450" i="185"/>
  <c r="AG1450" i="185"/>
  <c r="BE1450" i="185"/>
  <c r="BD1450" i="185"/>
  <c r="AN1450" i="185" s="1"/>
  <c r="AO1450" i="185" s="1"/>
  <c r="AK1450" i="185" s="1"/>
  <c r="AJ1451" i="185"/>
  <c r="AG1451" i="185"/>
  <c r="BE1451" i="185"/>
  <c r="BD1451" i="185"/>
  <c r="AN1451" i="185" s="1"/>
  <c r="AO1451" i="185" s="1"/>
  <c r="AK1451" i="185" s="1"/>
  <c r="AJ1452" i="185"/>
  <c r="AG1452" i="185"/>
  <c r="BE1452" i="185"/>
  <c r="BD1452" i="185"/>
  <c r="AN1452" i="185" s="1"/>
  <c r="AO1452" i="185" s="1"/>
  <c r="AK1452" i="185" s="1"/>
  <c r="AJ1453" i="185"/>
  <c r="AG1453" i="185"/>
  <c r="BE1453" i="185"/>
  <c r="BD1453" i="185"/>
  <c r="AN1453" i="185" s="1"/>
  <c r="AO1453" i="185" s="1"/>
  <c r="AK1453" i="185" s="1"/>
  <c r="AJ1454" i="185"/>
  <c r="AG1454" i="185"/>
  <c r="BE1454" i="185"/>
  <c r="BD1454" i="185"/>
  <c r="AN1454" i="185" s="1"/>
  <c r="AO1454" i="185" s="1"/>
  <c r="AK1454" i="185" s="1"/>
  <c r="AJ1455" i="185"/>
  <c r="AG1455" i="185"/>
  <c r="BE1455" i="185"/>
  <c r="BD1455" i="185"/>
  <c r="AN1455" i="185" s="1"/>
  <c r="AO1455" i="185" s="1"/>
  <c r="AK1455" i="185" s="1"/>
  <c r="AJ1456" i="185"/>
  <c r="AG1456" i="185"/>
  <c r="BE1456" i="185"/>
  <c r="BD1456" i="185"/>
  <c r="AN1456" i="185" s="1"/>
  <c r="AO1456" i="185" s="1"/>
  <c r="AK1456" i="185" s="1"/>
  <c r="AJ1457" i="185"/>
  <c r="AG1457" i="185"/>
  <c r="BE1457" i="185"/>
  <c r="BD1457" i="185"/>
  <c r="AN1457" i="185" s="1"/>
  <c r="AO1457" i="185" s="1"/>
  <c r="AK1457" i="185" s="1"/>
  <c r="AJ1458" i="185"/>
  <c r="AG1458" i="185"/>
  <c r="BE1458" i="185"/>
  <c r="BD1458" i="185"/>
  <c r="AN1458" i="185" s="1"/>
  <c r="AO1458" i="185" s="1"/>
  <c r="AK1458" i="185" s="1"/>
  <c r="AJ1459" i="185"/>
  <c r="AG1459" i="185"/>
  <c r="BE1459" i="185"/>
  <c r="BD1459" i="185"/>
  <c r="AN1459" i="185" s="1"/>
  <c r="AO1459" i="185" s="1"/>
  <c r="AK1459" i="185" s="1"/>
  <c r="AJ1460" i="185"/>
  <c r="AG1460" i="185"/>
  <c r="BE1460" i="185"/>
  <c r="BD1460" i="185"/>
  <c r="AN1460" i="185" s="1"/>
  <c r="AO1460" i="185" s="1"/>
  <c r="AK1460" i="185" s="1"/>
  <c r="AJ1461" i="185"/>
  <c r="AG1461" i="185"/>
  <c r="BE1461" i="185"/>
  <c r="BD1461" i="185"/>
  <c r="AN1461" i="185" s="1"/>
  <c r="AO1461" i="185" s="1"/>
  <c r="AK1461" i="185" s="1"/>
  <c r="AJ1462" i="185"/>
  <c r="AG1462" i="185"/>
  <c r="BE1462" i="185"/>
  <c r="BD1462" i="185"/>
  <c r="AN1462" i="185" s="1"/>
  <c r="AO1462" i="185" s="1"/>
  <c r="AK1462" i="185" s="1"/>
  <c r="AJ1463" i="185"/>
  <c r="AG1463" i="185"/>
  <c r="BE1463" i="185"/>
  <c r="BD1463" i="185"/>
  <c r="AN1463" i="185" s="1"/>
  <c r="AO1463" i="185" s="1"/>
  <c r="AK1463" i="185" s="1"/>
  <c r="AJ1464" i="185"/>
  <c r="AG1464" i="185"/>
  <c r="BE1464" i="185"/>
  <c r="BD1464" i="185"/>
  <c r="AN1464" i="185" s="1"/>
  <c r="AO1464" i="185" s="1"/>
  <c r="AK1464" i="185" s="1"/>
  <c r="AJ1465" i="185"/>
  <c r="AG1465" i="185"/>
  <c r="BE1465" i="185"/>
  <c r="BD1465" i="185"/>
  <c r="AN1465" i="185" s="1"/>
  <c r="AO1465" i="185" s="1"/>
  <c r="AK1465" i="185" s="1"/>
  <c r="AJ1466" i="185"/>
  <c r="AG1466" i="185"/>
  <c r="BE1466" i="185"/>
  <c r="BD1466" i="185"/>
  <c r="AN1466" i="185" s="1"/>
  <c r="AO1466" i="185" s="1"/>
  <c r="AK1466" i="185" s="1"/>
  <c r="AJ1467" i="185"/>
  <c r="AG1467" i="185"/>
  <c r="BE1467" i="185"/>
  <c r="BD1467" i="185"/>
  <c r="AN1467" i="185" s="1"/>
  <c r="AO1467" i="185" s="1"/>
  <c r="AK1467" i="185" s="1"/>
  <c r="AJ1468" i="185"/>
  <c r="AG1468" i="185"/>
  <c r="BE1468" i="185"/>
  <c r="BD1468" i="185"/>
  <c r="AN1468" i="185" s="1"/>
  <c r="AO1468" i="185" s="1"/>
  <c r="AK1468" i="185" s="1"/>
  <c r="AJ1469" i="185"/>
  <c r="AG1469" i="185"/>
  <c r="BE1469" i="185"/>
  <c r="BD1469" i="185"/>
  <c r="AN1469" i="185" s="1"/>
  <c r="AO1469" i="185" s="1"/>
  <c r="AK1469" i="185" s="1"/>
  <c r="AJ1470" i="185"/>
  <c r="AG1470" i="185"/>
  <c r="BE1470" i="185"/>
  <c r="BD1470" i="185"/>
  <c r="AN1470" i="185" s="1"/>
  <c r="AO1470" i="185" s="1"/>
  <c r="AK1470" i="185" s="1"/>
  <c r="AJ1471" i="185"/>
  <c r="AG1471" i="185"/>
  <c r="BE1471" i="185"/>
  <c r="BD1471" i="185"/>
  <c r="AN1471" i="185" s="1"/>
  <c r="AO1471" i="185" s="1"/>
  <c r="AK1471" i="185" s="1"/>
  <c r="AJ1472" i="185"/>
  <c r="AG1472" i="185"/>
  <c r="BE1472" i="185"/>
  <c r="BD1472" i="185"/>
  <c r="AN1472" i="185" s="1"/>
  <c r="AO1472" i="185" s="1"/>
  <c r="AK1472" i="185" s="1"/>
  <c r="AJ1473" i="185"/>
  <c r="AG1473" i="185"/>
  <c r="BE1473" i="185"/>
  <c r="BD1473" i="185"/>
  <c r="AN1473" i="185" s="1"/>
  <c r="AO1473" i="185" s="1"/>
  <c r="AK1473" i="185" s="1"/>
  <c r="AJ1474" i="185"/>
  <c r="AG1474" i="185"/>
  <c r="BE1474" i="185"/>
  <c r="BD1474" i="185"/>
  <c r="AN1474" i="185" s="1"/>
  <c r="AO1474" i="185" s="1"/>
  <c r="AK1474" i="185" s="1"/>
  <c r="AJ1475" i="185"/>
  <c r="AG1475" i="185"/>
  <c r="BE1475" i="185"/>
  <c r="BD1475" i="185"/>
  <c r="AN1475" i="185" s="1"/>
  <c r="AO1475" i="185" s="1"/>
  <c r="AK1475" i="185" s="1"/>
  <c r="AJ1476" i="185"/>
  <c r="AG1476" i="185"/>
  <c r="BE1476" i="185"/>
  <c r="BD1476" i="185"/>
  <c r="AN1476" i="185" s="1"/>
  <c r="AO1476" i="185" s="1"/>
  <c r="AK1476" i="185" s="1"/>
  <c r="AJ1477" i="185"/>
  <c r="AG1477" i="185"/>
  <c r="BE1477" i="185"/>
  <c r="BD1477" i="185"/>
  <c r="AN1477" i="185" s="1"/>
  <c r="AO1477" i="185" s="1"/>
  <c r="AK1477" i="185" s="1"/>
  <c r="AJ1478" i="185"/>
  <c r="AG1478" i="185"/>
  <c r="BE1478" i="185"/>
  <c r="BD1478" i="185"/>
  <c r="AN1478" i="185" s="1"/>
  <c r="AO1478" i="185" s="1"/>
  <c r="AK1478" i="185" s="1"/>
  <c r="AJ1479" i="185"/>
  <c r="AG1479" i="185"/>
  <c r="BE1479" i="185"/>
  <c r="BD1479" i="185"/>
  <c r="AN1479" i="185" s="1"/>
  <c r="AO1479" i="185" s="1"/>
  <c r="AK1479" i="185" s="1"/>
  <c r="AJ1480" i="185"/>
  <c r="AG1480" i="185"/>
  <c r="BE1480" i="185"/>
  <c r="BD1480" i="185"/>
  <c r="AN1480" i="185" s="1"/>
  <c r="AO1480" i="185" s="1"/>
  <c r="AK1480" i="185" s="1"/>
  <c r="AJ1481" i="185"/>
  <c r="AG1481" i="185"/>
  <c r="BE1481" i="185"/>
  <c r="BD1481" i="185"/>
  <c r="AN1481" i="185" s="1"/>
  <c r="AO1481" i="185" s="1"/>
  <c r="AK1481" i="185" s="1"/>
  <c r="AJ1482" i="185"/>
  <c r="AG1482" i="185"/>
  <c r="BE1482" i="185"/>
  <c r="BD1482" i="185"/>
  <c r="AN1482" i="185" s="1"/>
  <c r="AO1482" i="185" s="1"/>
  <c r="AK1482" i="185" s="1"/>
  <c r="AJ1483" i="185"/>
  <c r="AG1483" i="185"/>
  <c r="BE1483" i="185"/>
  <c r="BD1483" i="185"/>
  <c r="AN1483" i="185" s="1"/>
  <c r="AO1483" i="185" s="1"/>
  <c r="AK1483" i="185" s="1"/>
  <c r="AJ1484" i="185"/>
  <c r="AG1484" i="185"/>
  <c r="BE1484" i="185"/>
  <c r="BD1484" i="185"/>
  <c r="AN1484" i="185" s="1"/>
  <c r="AO1484" i="185" s="1"/>
  <c r="AK1484" i="185" s="1"/>
  <c r="AJ1485" i="185"/>
  <c r="AG1485" i="185"/>
  <c r="BE1485" i="185"/>
  <c r="BD1485" i="185"/>
  <c r="AN1485" i="185" s="1"/>
  <c r="AO1485" i="185" s="1"/>
  <c r="AK1485" i="185" s="1"/>
  <c r="AJ1486" i="185"/>
  <c r="AG1486" i="185"/>
  <c r="BE1486" i="185"/>
  <c r="BD1486" i="185"/>
  <c r="AN1486" i="185" s="1"/>
  <c r="AO1486" i="185" s="1"/>
  <c r="AK1486" i="185" s="1"/>
  <c r="AJ1487" i="185"/>
  <c r="AG1487" i="185"/>
  <c r="BE1487" i="185"/>
  <c r="BD1487" i="185"/>
  <c r="AN1487" i="185" s="1"/>
  <c r="AO1487" i="185" s="1"/>
  <c r="AK1487" i="185" s="1"/>
  <c r="AJ1488" i="185"/>
  <c r="AG1488" i="185"/>
  <c r="BE1488" i="185"/>
  <c r="BD1488" i="185"/>
  <c r="AN1488" i="185" s="1"/>
  <c r="AO1488" i="185" s="1"/>
  <c r="AK1488" i="185" s="1"/>
  <c r="AJ1489" i="185"/>
  <c r="AG1489" i="185"/>
  <c r="BE1489" i="185"/>
  <c r="BD1489" i="185"/>
  <c r="AN1489" i="185" s="1"/>
  <c r="AO1489" i="185" s="1"/>
  <c r="AK1489" i="185" s="1"/>
  <c r="AJ1490" i="185"/>
  <c r="AG1490" i="185"/>
  <c r="BE1490" i="185"/>
  <c r="BD1490" i="185"/>
  <c r="AN1490" i="185" s="1"/>
  <c r="AO1490" i="185" s="1"/>
  <c r="AK1490" i="185" s="1"/>
  <c r="AJ1491" i="185"/>
  <c r="AG1491" i="185"/>
  <c r="BE1491" i="185"/>
  <c r="BD1491" i="185"/>
  <c r="AN1491" i="185" s="1"/>
  <c r="AO1491" i="185" s="1"/>
  <c r="AK1491" i="185" s="1"/>
  <c r="AJ1493" i="185"/>
  <c r="AG1493" i="185"/>
  <c r="BE1493" i="185"/>
  <c r="BD1493" i="185"/>
  <c r="AN1493" i="185" s="1"/>
  <c r="AO1493" i="185" s="1"/>
  <c r="AK1493" i="185" s="1"/>
  <c r="AJ1494" i="185"/>
  <c r="AG1494" i="185"/>
  <c r="BE1494" i="185"/>
  <c r="BD1494" i="185"/>
  <c r="AN1494" i="185" s="1"/>
  <c r="AO1494" i="185" s="1"/>
  <c r="AK1494" i="185" s="1"/>
  <c r="AJ1495" i="185"/>
  <c r="AG1495" i="185"/>
  <c r="BE1495" i="185"/>
  <c r="BD1495" i="185"/>
  <c r="AN1495" i="185" s="1"/>
  <c r="AO1495" i="185" s="1"/>
  <c r="AK1495" i="185" s="1"/>
  <c r="AJ1496" i="185"/>
  <c r="AG1496" i="185"/>
  <c r="BE1496" i="185"/>
  <c r="BD1496" i="185"/>
  <c r="AN1496" i="185" s="1"/>
  <c r="AO1496" i="185" s="1"/>
  <c r="AK1496" i="185" s="1"/>
  <c r="AJ1497" i="185"/>
  <c r="AG1497" i="185"/>
  <c r="BE1497" i="185"/>
  <c r="BD1497" i="185"/>
  <c r="AN1497" i="185" s="1"/>
  <c r="AO1497" i="185" s="1"/>
  <c r="AK1497" i="185" s="1"/>
  <c r="AJ1498" i="185"/>
  <c r="AG1498" i="185"/>
  <c r="BE1498" i="185"/>
  <c r="BD1498" i="185"/>
  <c r="AN1498" i="185" s="1"/>
  <c r="AO1498" i="185" s="1"/>
  <c r="AK1498" i="185" s="1"/>
  <c r="AJ1499" i="185"/>
  <c r="AG1499" i="185"/>
  <c r="BE1499" i="185"/>
  <c r="BD1499" i="185"/>
  <c r="AN1499" i="185" s="1"/>
  <c r="AO1499" i="185" s="1"/>
  <c r="AK1499" i="185" s="1"/>
  <c r="AJ1500" i="185"/>
  <c r="AG1500" i="185"/>
  <c r="BE1500" i="185"/>
  <c r="BD1500" i="185"/>
  <c r="AN1500" i="185" s="1"/>
  <c r="AO1500" i="185" s="1"/>
  <c r="AK1500" i="185" s="1"/>
  <c r="AJ1501" i="185"/>
  <c r="AG1501" i="185"/>
  <c r="BE1501" i="185"/>
  <c r="BD1501" i="185"/>
  <c r="AN1501" i="185" s="1"/>
  <c r="AO1501" i="185" s="1"/>
  <c r="AK1501" i="185" s="1"/>
  <c r="AJ1390" i="185"/>
  <c r="AG1390" i="185"/>
  <c r="BE1390" i="185"/>
  <c r="BD1390" i="185"/>
  <c r="AN1390" i="185" s="1"/>
  <c r="AO1390" i="185" s="1"/>
  <c r="AK1390" i="185" s="1"/>
  <c r="AJ1391" i="185"/>
  <c r="AG1391" i="185"/>
  <c r="BE1391" i="185"/>
  <c r="BD1391" i="185"/>
  <c r="AN1391" i="185" s="1"/>
  <c r="AO1391" i="185" s="1"/>
  <c r="AK1391" i="185" s="1"/>
  <c r="AJ1392" i="185"/>
  <c r="AG1392" i="185"/>
  <c r="BE1392" i="185"/>
  <c r="BD1392" i="185"/>
  <c r="AN1392" i="185" s="1"/>
  <c r="AO1392" i="185" s="1"/>
  <c r="AK1392" i="185" s="1"/>
  <c r="AJ1393" i="185"/>
  <c r="AG1393" i="185"/>
  <c r="BE1393" i="185"/>
  <c r="BD1393" i="185"/>
  <c r="AN1393" i="185" s="1"/>
  <c r="AO1393" i="185" s="1"/>
  <c r="AK1393" i="185" s="1"/>
  <c r="AJ1394" i="185"/>
  <c r="AG1394" i="185"/>
  <c r="BE1394" i="185"/>
  <c r="BD1394" i="185"/>
  <c r="AN1394" i="185" s="1"/>
  <c r="AO1394" i="185" s="1"/>
  <c r="AK1394" i="185" s="1"/>
  <c r="AJ1395" i="185"/>
  <c r="AG1395" i="185"/>
  <c r="BE1395" i="185"/>
  <c r="BD1395" i="185"/>
  <c r="AN1395" i="185" s="1"/>
  <c r="AO1395" i="185" s="1"/>
  <c r="AK1395" i="185" s="1"/>
  <c r="AJ1396" i="185"/>
  <c r="AG1396" i="185"/>
  <c r="BE1396" i="185"/>
  <c r="BD1396" i="185"/>
  <c r="AN1396" i="185" s="1"/>
  <c r="AO1396" i="185" s="1"/>
  <c r="AK1396" i="185" s="1"/>
  <c r="AJ1397" i="185"/>
  <c r="AG1397" i="185"/>
  <c r="BE1397" i="185"/>
  <c r="BD1397" i="185"/>
  <c r="AN1397" i="185" s="1"/>
  <c r="AO1397" i="185" s="1"/>
  <c r="AK1397" i="185" s="1"/>
  <c r="AJ1398" i="185"/>
  <c r="AG1398" i="185"/>
  <c r="BE1398" i="185"/>
  <c r="BD1398" i="185"/>
  <c r="AN1398" i="185" s="1"/>
  <c r="AO1398" i="185" s="1"/>
  <c r="AK1398" i="185" s="1"/>
  <c r="AJ1399" i="185"/>
  <c r="AG1399" i="185"/>
  <c r="BE1399" i="185"/>
  <c r="BD1399" i="185"/>
  <c r="AN1399" i="185" s="1"/>
  <c r="AO1399" i="185" s="1"/>
  <c r="AK1399" i="185" s="1"/>
  <c r="AJ1400" i="185"/>
  <c r="AG1400" i="185"/>
  <c r="BE1400" i="185"/>
  <c r="BD1400" i="185"/>
  <c r="AN1400" i="185" s="1"/>
  <c r="AO1400" i="185" s="1"/>
  <c r="AK1400" i="185" s="1"/>
  <c r="AJ1401" i="185"/>
  <c r="AG1401" i="185"/>
  <c r="BE1401" i="185"/>
  <c r="BD1401" i="185"/>
  <c r="AN1401" i="185" s="1"/>
  <c r="AO1401" i="185" s="1"/>
  <c r="AK1401" i="185" s="1"/>
  <c r="AJ1402" i="185"/>
  <c r="AG1402" i="185"/>
  <c r="BE1402" i="185"/>
  <c r="BD1402" i="185"/>
  <c r="AN1402" i="185" s="1"/>
  <c r="AO1402" i="185" s="1"/>
  <c r="AK1402" i="185" s="1"/>
  <c r="AJ1403" i="185"/>
  <c r="AG1403" i="185"/>
  <c r="BE1403" i="185"/>
  <c r="BD1403" i="185"/>
  <c r="AN1403" i="185" s="1"/>
  <c r="AO1403" i="185" s="1"/>
  <c r="AK1403" i="185" s="1"/>
  <c r="AJ1404" i="185"/>
  <c r="AG1404" i="185"/>
  <c r="BE1404" i="185"/>
  <c r="BD1404" i="185"/>
  <c r="AN1404" i="185" s="1"/>
  <c r="AO1404" i="185" s="1"/>
  <c r="AK1404" i="185" s="1"/>
  <c r="AJ1405" i="185"/>
  <c r="AG1405" i="185"/>
  <c r="BE1405" i="185"/>
  <c r="BD1405" i="185"/>
  <c r="AN1405" i="185" s="1"/>
  <c r="AO1405" i="185" s="1"/>
  <c r="AK1405" i="185" s="1"/>
  <c r="AJ1406" i="185"/>
  <c r="AG1406" i="185"/>
  <c r="BE1406" i="185"/>
  <c r="BD1406" i="185"/>
  <c r="AN1406" i="185" s="1"/>
  <c r="AO1406" i="185" s="1"/>
  <c r="AK1406" i="185" s="1"/>
  <c r="AJ1407" i="185"/>
  <c r="AG1407" i="185"/>
  <c r="BE1407" i="185"/>
  <c r="BD1407" i="185"/>
  <c r="AN1407" i="185" s="1"/>
  <c r="AO1407" i="185" s="1"/>
  <c r="AK1407" i="185" s="1"/>
  <c r="AJ1408" i="185"/>
  <c r="AG1408" i="185"/>
  <c r="BE1408" i="185"/>
  <c r="BD1408" i="185"/>
  <c r="AN1408" i="185" s="1"/>
  <c r="AO1408" i="185" s="1"/>
  <c r="AK1408" i="185" s="1"/>
  <c r="BE1409" i="185"/>
  <c r="BD1409" i="185"/>
  <c r="AN1409" i="185" s="1"/>
  <c r="AO1409" i="185" s="1"/>
  <c r="AK1409" i="185" s="1"/>
  <c r="AJ1410" i="185"/>
  <c r="AG1410" i="185"/>
  <c r="BE1410" i="185"/>
  <c r="BD1410" i="185"/>
  <c r="AN1410" i="185" s="1"/>
  <c r="AO1410" i="185" s="1"/>
  <c r="AK1410" i="185" s="1"/>
  <c r="AJ1411" i="185"/>
  <c r="AG1411" i="185"/>
  <c r="BE1411" i="185"/>
  <c r="BD1411" i="185"/>
  <c r="AN1411" i="185" s="1"/>
  <c r="AO1411" i="185" s="1"/>
  <c r="AK1411" i="185" s="1"/>
  <c r="AJ1412" i="185"/>
  <c r="AG1412" i="185"/>
  <c r="BE1412" i="185"/>
  <c r="BD1412" i="185"/>
  <c r="AN1412" i="185" s="1"/>
  <c r="AO1412" i="185" s="1"/>
  <c r="AK1412" i="185" s="1"/>
  <c r="AJ1413" i="185"/>
  <c r="AG1413" i="185"/>
  <c r="BE1413" i="185"/>
  <c r="BD1413" i="185"/>
  <c r="AN1413" i="185" s="1"/>
  <c r="AO1413" i="185" s="1"/>
  <c r="AK1413" i="185" s="1"/>
  <c r="AJ1414" i="185"/>
  <c r="AG1414" i="185"/>
  <c r="BE1414" i="185"/>
  <c r="BD1414" i="185"/>
  <c r="AN1414" i="185" s="1"/>
  <c r="AO1414" i="185" s="1"/>
  <c r="AK1414" i="185" s="1"/>
  <c r="AJ1415" i="185"/>
  <c r="AG1415" i="185"/>
  <c r="BE1415" i="185"/>
  <c r="BD1415" i="185"/>
  <c r="AN1415" i="185" s="1"/>
  <c r="AO1415" i="185" s="1"/>
  <c r="AK1415" i="185" s="1"/>
  <c r="AJ1416" i="185"/>
  <c r="AG1416" i="185"/>
  <c r="BE1416" i="185"/>
  <c r="BD1416" i="185"/>
  <c r="AN1416" i="185" s="1"/>
  <c r="AO1416" i="185" s="1"/>
  <c r="AK1416" i="185" s="1"/>
  <c r="AJ1417" i="185"/>
  <c r="AG1417" i="185"/>
  <c r="BE1417" i="185"/>
  <c r="BD1417" i="185"/>
  <c r="AN1417" i="185" s="1"/>
  <c r="AO1417" i="185" s="1"/>
  <c r="AK1417" i="185" s="1"/>
  <c r="AJ1418" i="185"/>
  <c r="AG1418" i="185"/>
  <c r="BE1418" i="185"/>
  <c r="BD1418" i="185"/>
  <c r="AN1418" i="185" s="1"/>
  <c r="AO1418" i="185" s="1"/>
  <c r="AK1418" i="185" s="1"/>
  <c r="AJ1419" i="185"/>
  <c r="AG1419" i="185"/>
  <c r="BE1419" i="185"/>
  <c r="BD1419" i="185"/>
  <c r="AN1419" i="185" s="1"/>
  <c r="AO1419" i="185" s="1"/>
  <c r="AK1419" i="185" s="1"/>
  <c r="BE1420" i="185"/>
  <c r="BD1420" i="185"/>
  <c r="AN1420" i="185" s="1"/>
  <c r="AO1420" i="185" s="1"/>
  <c r="AJ1421" i="185"/>
  <c r="AG1421" i="185"/>
  <c r="BE1421" i="185"/>
  <c r="BD1421" i="185"/>
  <c r="AN1421" i="185" s="1"/>
  <c r="AO1421" i="185" s="1"/>
  <c r="AK1421" i="185" s="1"/>
  <c r="AJ1422" i="185"/>
  <c r="AG1422" i="185"/>
  <c r="BE1422" i="185"/>
  <c r="BD1422" i="185"/>
  <c r="AN1422" i="185" s="1"/>
  <c r="AO1422" i="185" s="1"/>
  <c r="AK1422" i="185" s="1"/>
  <c r="AJ1423" i="185"/>
  <c r="AG1423" i="185"/>
  <c r="BE1423" i="185"/>
  <c r="BD1423" i="185"/>
  <c r="AN1423" i="185" s="1"/>
  <c r="AO1423" i="185" s="1"/>
  <c r="AK1423" i="185" s="1"/>
  <c r="AJ1424" i="185"/>
  <c r="AG1424" i="185"/>
  <c r="BE1424" i="185"/>
  <c r="BD1424" i="185"/>
  <c r="AN1424" i="185" s="1"/>
  <c r="AO1424" i="185" s="1"/>
  <c r="AK1424" i="185" s="1"/>
  <c r="AJ1425" i="185"/>
  <c r="AG1425" i="185"/>
  <c r="BE1425" i="185"/>
  <c r="BD1425" i="185"/>
  <c r="AN1425" i="185" s="1"/>
  <c r="AO1425" i="185" s="1"/>
  <c r="AK1425" i="185" s="1"/>
  <c r="AJ1426" i="185"/>
  <c r="AG1426" i="185"/>
  <c r="BE1426" i="185"/>
  <c r="BD1426" i="185"/>
  <c r="AN1426" i="185" s="1"/>
  <c r="AO1426" i="185" s="1"/>
  <c r="AK1426" i="185" s="1"/>
  <c r="AJ1427" i="185"/>
  <c r="AG1427" i="185"/>
  <c r="BE1427" i="185"/>
  <c r="BD1427" i="185"/>
  <c r="AN1427" i="185" s="1"/>
  <c r="AO1427" i="185" s="1"/>
  <c r="AK1427" i="185" s="1"/>
  <c r="AJ1428" i="185"/>
  <c r="AG1428" i="185"/>
  <c r="BE1428" i="185"/>
  <c r="BD1428" i="185"/>
  <c r="AN1428" i="185" s="1"/>
  <c r="AO1428" i="185" s="1"/>
  <c r="AK1428" i="185" s="1"/>
  <c r="AJ1429" i="185"/>
  <c r="AG1429" i="185"/>
  <c r="BE1429" i="185"/>
  <c r="BD1429" i="185"/>
  <c r="AN1429" i="185" s="1"/>
  <c r="AO1429" i="185" s="1"/>
  <c r="AK1429" i="185" s="1"/>
  <c r="AJ1430" i="185"/>
  <c r="AG1430" i="185"/>
  <c r="BE1430" i="185"/>
  <c r="BD1430" i="185"/>
  <c r="AN1430" i="185" s="1"/>
  <c r="AO1430" i="185" s="1"/>
  <c r="AK1430" i="185" s="1"/>
  <c r="AJ1431" i="185"/>
  <c r="AG1431" i="185"/>
  <c r="BE1431" i="185"/>
  <c r="BD1431" i="185"/>
  <c r="AN1431" i="185" s="1"/>
  <c r="AO1431" i="185" s="1"/>
  <c r="AK1431" i="185" s="1"/>
  <c r="AJ1432" i="185"/>
  <c r="AG1432" i="185"/>
  <c r="BE1432" i="185"/>
  <c r="BD1432" i="185"/>
  <c r="AN1432" i="185" s="1"/>
  <c r="AO1432" i="185" s="1"/>
  <c r="AK1432" i="185" s="1"/>
  <c r="AJ1433" i="185"/>
  <c r="AG1433" i="185"/>
  <c r="BE1433" i="185"/>
  <c r="BD1433" i="185"/>
  <c r="AN1433" i="185" s="1"/>
  <c r="AO1433" i="185" s="1"/>
  <c r="AK1433" i="185" s="1"/>
  <c r="AJ1434" i="185"/>
  <c r="AG1434" i="185"/>
  <c r="BE1434" i="185"/>
  <c r="BD1434" i="185"/>
  <c r="AN1434" i="185" s="1"/>
  <c r="AO1434" i="185" s="1"/>
  <c r="AK1434" i="185" s="1"/>
  <c r="AJ1435" i="185"/>
  <c r="AG1435" i="185"/>
  <c r="BE1435" i="185"/>
  <c r="BD1435" i="185"/>
  <c r="AN1435" i="185" s="1"/>
  <c r="AO1435" i="185" s="1"/>
  <c r="AK1435" i="185" s="1"/>
  <c r="AJ1436" i="185"/>
  <c r="AG1436" i="185"/>
  <c r="BD1436" i="185"/>
  <c r="AN1436" i="185" s="1"/>
  <c r="AO1436" i="185" s="1"/>
  <c r="AK1436" i="185" s="1"/>
  <c r="BE1437" i="185"/>
  <c r="BD1437" i="185"/>
  <c r="AN1437" i="185" s="1"/>
  <c r="AO1437" i="185" s="1"/>
  <c r="AJ1438" i="185"/>
  <c r="AG1438" i="185"/>
  <c r="BE1438" i="185"/>
  <c r="BD1438" i="185"/>
  <c r="AN1438" i="185" s="1"/>
  <c r="AO1438" i="185" s="1"/>
  <c r="AK1438" i="185" s="1"/>
  <c r="AJ1439" i="185"/>
  <c r="AG1439" i="185"/>
  <c r="BE1439" i="185"/>
  <c r="BD1439" i="185"/>
  <c r="AN1439" i="185" s="1"/>
  <c r="AO1439" i="185" s="1"/>
  <c r="AK1439" i="185" s="1"/>
  <c r="AJ1440" i="185"/>
  <c r="AG1440" i="185"/>
  <c r="BE1440" i="185"/>
  <c r="BD1440" i="185"/>
  <c r="AN1440" i="185" s="1"/>
  <c r="AO1440" i="185" s="1"/>
  <c r="AK1440" i="185" s="1"/>
  <c r="AJ1441" i="185"/>
  <c r="AG1441" i="185"/>
  <c r="BE1441" i="185"/>
  <c r="BD1441" i="185"/>
  <c r="AN1441" i="185" s="1"/>
  <c r="AO1441" i="185" s="1"/>
  <c r="AK1441" i="185" s="1"/>
  <c r="AJ1442" i="185"/>
  <c r="AG1442" i="185"/>
  <c r="BE1442" i="185"/>
  <c r="BD1442" i="185"/>
  <c r="AN1442" i="185" s="1"/>
  <c r="AO1442" i="185" s="1"/>
  <c r="AK1442" i="185" s="1"/>
  <c r="AJ1443" i="185"/>
  <c r="AG1443" i="185"/>
  <c r="BE1443" i="185"/>
  <c r="BD1443" i="185"/>
  <c r="AN1443" i="185" s="1"/>
  <c r="AO1443" i="185" s="1"/>
  <c r="AK1443" i="185" s="1"/>
  <c r="AJ1444" i="185"/>
  <c r="AG1444" i="185"/>
  <c r="BE1444" i="185"/>
  <c r="BD1444" i="185"/>
  <c r="AN1444" i="185" s="1"/>
  <c r="AO1444" i="185" s="1"/>
  <c r="AK1444" i="185" s="1"/>
  <c r="AJ1445" i="185"/>
  <c r="AG1445" i="185"/>
  <c r="BE1445" i="185"/>
  <c r="BD1445" i="185"/>
  <c r="AN1445" i="185" s="1"/>
  <c r="AO1445" i="185" s="1"/>
  <c r="AK1445" i="185" s="1"/>
  <c r="BE1334" i="185"/>
  <c r="BD1334" i="185"/>
  <c r="AN1334" i="185" s="1"/>
  <c r="AO1334" i="185" s="1"/>
  <c r="AJ1335" i="185"/>
  <c r="AG1335" i="185"/>
  <c r="BE1335" i="185"/>
  <c r="BD1335" i="185"/>
  <c r="AN1335" i="185" s="1"/>
  <c r="AO1335" i="185" s="1"/>
  <c r="AJ1336" i="185"/>
  <c r="AG1336" i="185"/>
  <c r="BE1336" i="185"/>
  <c r="BD1336" i="185"/>
  <c r="AN1336" i="185" s="1"/>
  <c r="AO1336" i="185" s="1"/>
  <c r="AJ1337" i="185"/>
  <c r="AG1337" i="185"/>
  <c r="BE1337" i="185"/>
  <c r="BD1337" i="185"/>
  <c r="AN1337" i="185" s="1"/>
  <c r="AO1337" i="185" s="1"/>
  <c r="AJ1338" i="185"/>
  <c r="AG1338" i="185"/>
  <c r="BE1338" i="185"/>
  <c r="BD1338" i="185"/>
  <c r="AN1338" i="185" s="1"/>
  <c r="AO1338" i="185" s="1"/>
  <c r="AJ1339" i="185"/>
  <c r="AG1339" i="185"/>
  <c r="BE1339" i="185"/>
  <c r="BD1339" i="185"/>
  <c r="AN1339" i="185" s="1"/>
  <c r="AO1339" i="185" s="1"/>
  <c r="AJ1340" i="185"/>
  <c r="AG1340" i="185"/>
  <c r="BE1340" i="185"/>
  <c r="BD1340" i="185"/>
  <c r="AN1340" i="185" s="1"/>
  <c r="AO1340" i="185" s="1"/>
  <c r="BE1341" i="185"/>
  <c r="BD1341" i="185"/>
  <c r="AN1341" i="185" s="1"/>
  <c r="AO1341" i="185" s="1"/>
  <c r="AJ1342" i="185"/>
  <c r="AG1342" i="185"/>
  <c r="BE1342" i="185"/>
  <c r="BD1342" i="185"/>
  <c r="AN1342" i="185" s="1"/>
  <c r="AO1342" i="185" s="1"/>
  <c r="AJ1343" i="185"/>
  <c r="AG1343" i="185"/>
  <c r="BE1343" i="185"/>
  <c r="BD1343" i="185"/>
  <c r="AN1343" i="185" s="1"/>
  <c r="AO1343" i="185" s="1"/>
  <c r="AJ1344" i="185"/>
  <c r="AG1344" i="185"/>
  <c r="BE1344" i="185"/>
  <c r="BD1344" i="185"/>
  <c r="AN1344" i="185" s="1"/>
  <c r="AO1344" i="185" s="1"/>
  <c r="AJ1345" i="185"/>
  <c r="AG1345" i="185"/>
  <c r="BE1345" i="185"/>
  <c r="BD1345" i="185"/>
  <c r="AN1345" i="185" s="1"/>
  <c r="AO1345" i="185" s="1"/>
  <c r="AJ1346" i="185"/>
  <c r="AG1346" i="185"/>
  <c r="BE1346" i="185"/>
  <c r="BD1346" i="185"/>
  <c r="AN1346" i="185" s="1"/>
  <c r="AO1346" i="185" s="1"/>
  <c r="AJ1347" i="185"/>
  <c r="AG1347" i="185"/>
  <c r="BE1347" i="185"/>
  <c r="BD1347" i="185"/>
  <c r="AN1347" i="185" s="1"/>
  <c r="AO1347" i="185" s="1"/>
  <c r="AJ1348" i="185"/>
  <c r="AG1348" i="185"/>
  <c r="BE1348" i="185"/>
  <c r="BD1348" i="185"/>
  <c r="AN1348" i="185" s="1"/>
  <c r="AO1348" i="185" s="1"/>
  <c r="AJ1349" i="185"/>
  <c r="AG1349" i="185"/>
  <c r="BE1349" i="185"/>
  <c r="BD1349" i="185"/>
  <c r="AN1349" i="185" s="1"/>
  <c r="AO1349" i="185" s="1"/>
  <c r="AJ1350" i="185"/>
  <c r="AG1350" i="185"/>
  <c r="BE1350" i="185"/>
  <c r="BD1350" i="185"/>
  <c r="AN1350" i="185" s="1"/>
  <c r="AO1350" i="185" s="1"/>
  <c r="AJ1351" i="185"/>
  <c r="AG1351" i="185"/>
  <c r="BE1351" i="185"/>
  <c r="BD1351" i="185"/>
  <c r="AN1351" i="185" s="1"/>
  <c r="AO1351" i="185" s="1"/>
  <c r="AJ1352" i="185"/>
  <c r="AG1352" i="185"/>
  <c r="BE1352" i="185"/>
  <c r="BD1352" i="185"/>
  <c r="AN1352" i="185" s="1"/>
  <c r="AO1352" i="185" s="1"/>
  <c r="AJ1353" i="185"/>
  <c r="AG1353" i="185"/>
  <c r="BE1353" i="185"/>
  <c r="BD1353" i="185"/>
  <c r="AN1353" i="185" s="1"/>
  <c r="AO1353" i="185" s="1"/>
  <c r="AJ1354" i="185"/>
  <c r="AG1354" i="185"/>
  <c r="BE1354" i="185"/>
  <c r="BD1354" i="185"/>
  <c r="AN1354" i="185" s="1"/>
  <c r="AO1354" i="185" s="1"/>
  <c r="AJ1355" i="185"/>
  <c r="AG1355" i="185"/>
  <c r="BE1355" i="185"/>
  <c r="BD1355" i="185"/>
  <c r="AN1355" i="185" s="1"/>
  <c r="AO1355" i="185" s="1"/>
  <c r="AJ1356" i="185"/>
  <c r="AG1356" i="185"/>
  <c r="BE1356" i="185"/>
  <c r="BD1356" i="185"/>
  <c r="AN1356" i="185" s="1"/>
  <c r="AO1356" i="185" s="1"/>
  <c r="AJ1357" i="185"/>
  <c r="AG1357" i="185"/>
  <c r="BE1357" i="185"/>
  <c r="BD1357" i="185"/>
  <c r="AN1357" i="185" s="1"/>
  <c r="AO1357" i="185" s="1"/>
  <c r="AJ1358" i="185"/>
  <c r="AG1358" i="185"/>
  <c r="BE1358" i="185"/>
  <c r="BD1358" i="185"/>
  <c r="AN1358" i="185" s="1"/>
  <c r="AO1358" i="185" s="1"/>
  <c r="AJ1359" i="185"/>
  <c r="AG1359" i="185"/>
  <c r="BE1359" i="185"/>
  <c r="BD1359" i="185"/>
  <c r="AN1359" i="185" s="1"/>
  <c r="AO1359" i="185" s="1"/>
  <c r="AJ1360" i="185"/>
  <c r="AG1360" i="185"/>
  <c r="BE1360" i="185"/>
  <c r="BD1360" i="185"/>
  <c r="AN1360" i="185" s="1"/>
  <c r="AO1360" i="185" s="1"/>
  <c r="AJ1361" i="185"/>
  <c r="AG1361" i="185"/>
  <c r="BE1361" i="185"/>
  <c r="BD1361" i="185"/>
  <c r="AN1361" i="185" s="1"/>
  <c r="AO1361" i="185" s="1"/>
  <c r="AJ1362" i="185"/>
  <c r="AG1362" i="185"/>
  <c r="BE1362" i="185"/>
  <c r="BD1362" i="185"/>
  <c r="AN1362" i="185" s="1"/>
  <c r="AO1362" i="185" s="1"/>
  <c r="AJ1363" i="185"/>
  <c r="AG1363" i="185"/>
  <c r="BE1363" i="185"/>
  <c r="BD1363" i="185"/>
  <c r="AN1363" i="185" s="1"/>
  <c r="AO1363" i="185" s="1"/>
  <c r="BE1364" i="185"/>
  <c r="BD1364" i="185"/>
  <c r="AN1364" i="185" s="1"/>
  <c r="AO1364" i="185" s="1"/>
  <c r="AJ1365" i="185"/>
  <c r="AG1365" i="185"/>
  <c r="BE1365" i="185"/>
  <c r="BD1365" i="185"/>
  <c r="AN1365" i="185" s="1"/>
  <c r="AO1365" i="185" s="1"/>
  <c r="AJ1366" i="185"/>
  <c r="AG1366" i="185"/>
  <c r="BE1366" i="185"/>
  <c r="BD1366" i="185"/>
  <c r="AN1366" i="185" s="1"/>
  <c r="AO1366" i="185" s="1"/>
  <c r="AJ1367" i="185"/>
  <c r="AG1367" i="185"/>
  <c r="BE1367" i="185"/>
  <c r="BD1367" i="185"/>
  <c r="AN1367" i="185" s="1"/>
  <c r="AO1367" i="185" s="1"/>
  <c r="AJ1368" i="185"/>
  <c r="AG1368" i="185"/>
  <c r="BE1368" i="185"/>
  <c r="BD1368" i="185"/>
  <c r="AN1368" i="185" s="1"/>
  <c r="AO1368" i="185" s="1"/>
  <c r="AJ1369" i="185"/>
  <c r="AG1369" i="185"/>
  <c r="BE1369" i="185"/>
  <c r="BD1369" i="185"/>
  <c r="AN1369" i="185" s="1"/>
  <c r="AO1369" i="185" s="1"/>
  <c r="AJ1370" i="185"/>
  <c r="AG1370" i="185"/>
  <c r="BE1370" i="185"/>
  <c r="BD1370" i="185"/>
  <c r="AN1370" i="185" s="1"/>
  <c r="AO1370" i="185" s="1"/>
  <c r="AJ1371" i="185"/>
  <c r="AG1371" i="185"/>
  <c r="BE1371" i="185"/>
  <c r="BD1371" i="185"/>
  <c r="AN1371" i="185" s="1"/>
  <c r="AO1371" i="185" s="1"/>
  <c r="AJ1372" i="185"/>
  <c r="AG1372" i="185"/>
  <c r="BE1372" i="185"/>
  <c r="BD1372" i="185"/>
  <c r="AN1372" i="185" s="1"/>
  <c r="AO1372" i="185" s="1"/>
  <c r="AJ1373" i="185"/>
  <c r="AG1373" i="185"/>
  <c r="BE1373" i="185"/>
  <c r="BD1373" i="185"/>
  <c r="AN1373" i="185" s="1"/>
  <c r="AO1373" i="185" s="1"/>
  <c r="AJ1374" i="185"/>
  <c r="AG1374" i="185"/>
  <c r="BE1374" i="185"/>
  <c r="BD1374" i="185"/>
  <c r="AN1374" i="185" s="1"/>
  <c r="AO1374" i="185" s="1"/>
  <c r="AJ1375" i="185"/>
  <c r="AG1375" i="185"/>
  <c r="BE1375" i="185"/>
  <c r="BD1375" i="185"/>
  <c r="AN1375" i="185" s="1"/>
  <c r="AO1375" i="185" s="1"/>
  <c r="AJ1376" i="185"/>
  <c r="AG1376" i="185"/>
  <c r="BE1376" i="185"/>
  <c r="BD1376" i="185"/>
  <c r="AN1376" i="185" s="1"/>
  <c r="AO1376" i="185" s="1"/>
  <c r="AJ1377" i="185"/>
  <c r="AG1377" i="185"/>
  <c r="BE1377" i="185"/>
  <c r="BD1377" i="185"/>
  <c r="AN1377" i="185" s="1"/>
  <c r="AO1377" i="185" s="1"/>
  <c r="AJ1378" i="185"/>
  <c r="AG1378" i="185"/>
  <c r="BE1378" i="185"/>
  <c r="BD1378" i="185"/>
  <c r="AN1378" i="185" s="1"/>
  <c r="AO1378" i="185" s="1"/>
  <c r="AJ1379" i="185"/>
  <c r="AG1379" i="185"/>
  <c r="BE1379" i="185"/>
  <c r="BD1379" i="185"/>
  <c r="AN1379" i="185" s="1"/>
  <c r="AO1379" i="185" s="1"/>
  <c r="AJ1380" i="185"/>
  <c r="AG1380" i="185"/>
  <c r="BE1380" i="185"/>
  <c r="BD1380" i="185"/>
  <c r="AN1380" i="185" s="1"/>
  <c r="AO1380" i="185" s="1"/>
  <c r="AJ1381" i="185"/>
  <c r="AG1381" i="185"/>
  <c r="BE1381" i="185"/>
  <c r="BD1381" i="185"/>
  <c r="AN1381" i="185" s="1"/>
  <c r="AO1381" i="185" s="1"/>
  <c r="AJ1382" i="185"/>
  <c r="AG1382" i="185"/>
  <c r="BE1382" i="185"/>
  <c r="BD1382" i="185"/>
  <c r="AN1382" i="185" s="1"/>
  <c r="AO1382" i="185" s="1"/>
  <c r="AJ1383" i="185"/>
  <c r="AG1383" i="185"/>
  <c r="BE1383" i="185"/>
  <c r="BD1383" i="185"/>
  <c r="AN1383" i="185" s="1"/>
  <c r="AO1383" i="185" s="1"/>
  <c r="AJ1384" i="185"/>
  <c r="AG1384" i="185"/>
  <c r="BE1384" i="185"/>
  <c r="BD1384" i="185"/>
  <c r="AN1384" i="185" s="1"/>
  <c r="AO1384" i="185" s="1"/>
  <c r="AJ1385" i="185"/>
  <c r="AG1385" i="185"/>
  <c r="BE1385" i="185"/>
  <c r="BD1385" i="185"/>
  <c r="AN1385" i="185" s="1"/>
  <c r="AO1385" i="185" s="1"/>
  <c r="AJ1386" i="185"/>
  <c r="AG1386" i="185"/>
  <c r="BE1386" i="185"/>
  <c r="BD1386" i="185"/>
  <c r="AN1386" i="185" s="1"/>
  <c r="AO1386" i="185" s="1"/>
  <c r="AJ1387" i="185"/>
  <c r="AG1387" i="185"/>
  <c r="BE1387" i="185"/>
  <c r="BD1387" i="185"/>
  <c r="AN1387" i="185" s="1"/>
  <c r="AO1387" i="185" s="1"/>
  <c r="AJ1388" i="185"/>
  <c r="AG1388" i="185"/>
  <c r="BE1388" i="185"/>
  <c r="BD1388" i="185"/>
  <c r="AN1388" i="185" s="1"/>
  <c r="AO1388" i="185" s="1"/>
  <c r="AJ1389" i="185"/>
  <c r="AG1389" i="185"/>
  <c r="AJ1290" i="185"/>
  <c r="AG1290" i="185"/>
  <c r="BE1290" i="185"/>
  <c r="BD1290" i="185"/>
  <c r="AJ1291" i="185"/>
  <c r="AG1291" i="185"/>
  <c r="BE1291" i="185"/>
  <c r="BD1291" i="185"/>
  <c r="AJ1292" i="185"/>
  <c r="AG1292" i="185"/>
  <c r="BE1292" i="185"/>
  <c r="BD1292" i="185"/>
  <c r="AJ1293" i="185"/>
  <c r="AG1293" i="185"/>
  <c r="BE1293" i="185"/>
  <c r="BD1293" i="185"/>
  <c r="AJ1294" i="185"/>
  <c r="AG1294" i="185"/>
  <c r="BE1294" i="185"/>
  <c r="BD1294" i="185"/>
  <c r="AJ1295" i="185"/>
  <c r="AG1295" i="185"/>
  <c r="BE1295" i="185"/>
  <c r="BD1295" i="185"/>
  <c r="AJ1296" i="185"/>
  <c r="AG1296" i="185"/>
  <c r="BE1296" i="185"/>
  <c r="BD1296" i="185"/>
  <c r="AJ1297" i="185"/>
  <c r="AG1297" i="185"/>
  <c r="BE1297" i="185"/>
  <c r="BD1297" i="185"/>
  <c r="AJ1298" i="185"/>
  <c r="AG1298" i="185"/>
  <c r="BE1298" i="185"/>
  <c r="BD1298" i="185"/>
  <c r="AJ1299" i="185"/>
  <c r="AG1299" i="185"/>
  <c r="BE1299" i="185"/>
  <c r="BD1299" i="185"/>
  <c r="AJ1300" i="185"/>
  <c r="AG1300" i="185"/>
  <c r="BE1300" i="185"/>
  <c r="BD1300" i="185"/>
  <c r="AJ1301" i="185"/>
  <c r="AG1301" i="185"/>
  <c r="BE1301" i="185"/>
  <c r="BD1301" i="185"/>
  <c r="AJ1302" i="185"/>
  <c r="AG1302" i="185"/>
  <c r="BE1302" i="185"/>
  <c r="BD1302" i="185"/>
  <c r="AJ1303" i="185"/>
  <c r="AG1303" i="185"/>
  <c r="BE1303" i="185"/>
  <c r="BD1303" i="185"/>
  <c r="AJ1304" i="185"/>
  <c r="AG1304" i="185"/>
  <c r="BE1304" i="185"/>
  <c r="BD1304" i="185"/>
  <c r="AJ1305" i="185"/>
  <c r="AG1305" i="185"/>
  <c r="BE1305" i="185"/>
  <c r="BD1305" i="185"/>
  <c r="AJ1306" i="185"/>
  <c r="AG1306" i="185"/>
  <c r="BE1306" i="185"/>
  <c r="BD1306" i="185"/>
  <c r="AJ1307" i="185"/>
  <c r="AG1307" i="185"/>
  <c r="BE1307" i="185"/>
  <c r="BD1307" i="185"/>
  <c r="AJ1308" i="185"/>
  <c r="AG1308" i="185"/>
  <c r="BE1308" i="185"/>
  <c r="BD1308" i="185"/>
  <c r="AJ1309" i="185"/>
  <c r="AG1309" i="185"/>
  <c r="BE1309" i="185"/>
  <c r="BD1309" i="185"/>
  <c r="BE1310" i="185"/>
  <c r="BD1310" i="185"/>
  <c r="AJ1311" i="185"/>
  <c r="AG1311" i="185"/>
  <c r="BE1311" i="185"/>
  <c r="BD1311" i="185"/>
  <c r="AJ1312" i="185"/>
  <c r="AG1312" i="185"/>
  <c r="BE1312" i="185"/>
  <c r="BD1312" i="185"/>
  <c r="AJ1313" i="185"/>
  <c r="AG1313" i="185"/>
  <c r="BE1313" i="185"/>
  <c r="BD1313" i="185"/>
  <c r="AJ1314" i="185"/>
  <c r="AG1314" i="185"/>
  <c r="BE1314" i="185"/>
  <c r="BD1314" i="185"/>
  <c r="AJ1315" i="185"/>
  <c r="AG1315" i="185"/>
  <c r="BE1315" i="185"/>
  <c r="BD1315" i="185"/>
  <c r="AN1315" i="185" s="1"/>
  <c r="AO1315" i="185" s="1"/>
  <c r="AJ1316" i="185"/>
  <c r="AG1316" i="185"/>
  <c r="BE1316" i="185"/>
  <c r="BD1316" i="185"/>
  <c r="AJ1317" i="185"/>
  <c r="AG1317" i="185"/>
  <c r="BE1317" i="185"/>
  <c r="BD1317" i="185"/>
  <c r="AJ1318" i="185"/>
  <c r="AG1318" i="185"/>
  <c r="BE1318" i="185"/>
  <c r="BD1318" i="185"/>
  <c r="AJ1319" i="185"/>
  <c r="AG1319" i="185"/>
  <c r="BE1319" i="185"/>
  <c r="BD1319" i="185"/>
  <c r="AJ1320" i="185"/>
  <c r="AG1320" i="185"/>
  <c r="BE1320" i="185"/>
  <c r="BD1320" i="185"/>
  <c r="AJ1321" i="185"/>
  <c r="AG1321" i="185"/>
  <c r="BE1321" i="185"/>
  <c r="BD1321" i="185"/>
  <c r="AJ1322" i="185"/>
  <c r="AG1322" i="185"/>
  <c r="BE1322" i="185"/>
  <c r="BD1322" i="185"/>
  <c r="AJ1323" i="185"/>
  <c r="AG1323" i="185"/>
  <c r="BE1323" i="185"/>
  <c r="BD1323" i="185"/>
  <c r="AJ1324" i="185"/>
  <c r="AG1324" i="185"/>
  <c r="BE1324" i="185"/>
  <c r="BD1324" i="185"/>
  <c r="AJ1325" i="185"/>
  <c r="AG1325" i="185"/>
  <c r="BE1325" i="185"/>
  <c r="BD1325" i="185"/>
  <c r="AJ1326" i="185"/>
  <c r="AG1326" i="185"/>
  <c r="BE1326" i="185"/>
  <c r="BD1326" i="185"/>
  <c r="AJ1327" i="185"/>
  <c r="AG1327" i="185"/>
  <c r="BE1327" i="185"/>
  <c r="BD1327" i="185"/>
  <c r="AJ1328" i="185"/>
  <c r="AG1328" i="185"/>
  <c r="BE1328" i="185"/>
  <c r="BD1328" i="185"/>
  <c r="AJ1329" i="185"/>
  <c r="AG1329" i="185"/>
  <c r="BE1329" i="185"/>
  <c r="BD1329" i="185"/>
  <c r="AJ1330" i="185"/>
  <c r="AG1330" i="185"/>
  <c r="BE1330" i="185"/>
  <c r="BD1330" i="185"/>
  <c r="AJ1331" i="185"/>
  <c r="AG1331" i="185"/>
  <c r="BE1331" i="185"/>
  <c r="BD1331" i="185"/>
  <c r="AJ1332" i="185"/>
  <c r="AG1332" i="185"/>
  <c r="BE1332" i="185"/>
  <c r="BD1332" i="185"/>
  <c r="AJ1333" i="185"/>
  <c r="AG1333" i="185"/>
  <c r="BE1333" i="185"/>
  <c r="BD1333" i="185"/>
  <c r="AJ1234" i="185"/>
  <c r="AG1234" i="185"/>
  <c r="BE1234" i="185"/>
  <c r="BD1234" i="185"/>
  <c r="AN1234" i="185" s="1"/>
  <c r="AO1234" i="185" s="1"/>
  <c r="AK1234" i="185" s="1"/>
  <c r="AJ1235" i="185"/>
  <c r="AG1235" i="185"/>
  <c r="BE1235" i="185"/>
  <c r="BD1235" i="185"/>
  <c r="AN1235" i="185" s="1"/>
  <c r="AO1235" i="185" s="1"/>
  <c r="AK1235" i="185" s="1"/>
  <c r="AJ1236" i="185"/>
  <c r="AG1236" i="185"/>
  <c r="BE1236" i="185"/>
  <c r="BD1236" i="185"/>
  <c r="AN1236" i="185" s="1"/>
  <c r="AO1236" i="185" s="1"/>
  <c r="AK1236" i="185" s="1"/>
  <c r="AJ1237" i="185"/>
  <c r="AG1237" i="185"/>
  <c r="BE1237" i="185"/>
  <c r="BD1237" i="185"/>
  <c r="AN1237" i="185" s="1"/>
  <c r="AO1237" i="185" s="1"/>
  <c r="AK1237" i="185" s="1"/>
  <c r="AJ1238" i="185"/>
  <c r="AG1238" i="185"/>
  <c r="BE1238" i="185"/>
  <c r="BD1238" i="185"/>
  <c r="AN1238" i="185" s="1"/>
  <c r="AO1238" i="185" s="1"/>
  <c r="AK1238" i="185" s="1"/>
  <c r="AJ1239" i="185"/>
  <c r="AG1239" i="185"/>
  <c r="BE1239" i="185"/>
  <c r="BD1239" i="185"/>
  <c r="AN1239" i="185" s="1"/>
  <c r="AO1239" i="185" s="1"/>
  <c r="AK1239" i="185" s="1"/>
  <c r="AJ1240" i="185"/>
  <c r="AG1240" i="185"/>
  <c r="BE1240" i="185"/>
  <c r="BD1240" i="185"/>
  <c r="AN1240" i="185" s="1"/>
  <c r="AO1240" i="185" s="1"/>
  <c r="AK1240" i="185" s="1"/>
  <c r="AJ1241" i="185"/>
  <c r="AG1241" i="185"/>
  <c r="BE1241" i="185"/>
  <c r="BD1241" i="185"/>
  <c r="AN1241" i="185" s="1"/>
  <c r="AO1241" i="185" s="1"/>
  <c r="AK1241" i="185" s="1"/>
  <c r="AJ1242" i="185"/>
  <c r="AG1242" i="185"/>
  <c r="BE1242" i="185"/>
  <c r="BD1242" i="185"/>
  <c r="AN1242" i="185" s="1"/>
  <c r="AO1242" i="185" s="1"/>
  <c r="AK1242" i="185" s="1"/>
  <c r="AJ1243" i="185"/>
  <c r="AG1243" i="185"/>
  <c r="BE1243" i="185"/>
  <c r="BD1243" i="185"/>
  <c r="AN1243" i="185" s="1"/>
  <c r="AO1243" i="185" s="1"/>
  <c r="AK1243" i="185" s="1"/>
  <c r="AJ1244" i="185"/>
  <c r="AG1244" i="185"/>
  <c r="BE1244" i="185"/>
  <c r="BD1244" i="185"/>
  <c r="AN1244" i="185" s="1"/>
  <c r="AO1244" i="185" s="1"/>
  <c r="AK1244" i="185" s="1"/>
  <c r="BE1245" i="185"/>
  <c r="BD1245" i="185"/>
  <c r="AN1245" i="185" s="1"/>
  <c r="AO1245" i="185" s="1"/>
  <c r="AJ1246" i="185"/>
  <c r="AG1246" i="185"/>
  <c r="BE1246" i="185"/>
  <c r="BD1246" i="185"/>
  <c r="AN1246" i="185" s="1"/>
  <c r="AO1246" i="185" s="1"/>
  <c r="AK1246" i="185" s="1"/>
  <c r="AJ1247" i="185"/>
  <c r="AG1247" i="185"/>
  <c r="BE1247" i="185"/>
  <c r="BD1247" i="185"/>
  <c r="AN1247" i="185" s="1"/>
  <c r="AO1247" i="185" s="1"/>
  <c r="AK1247" i="185" s="1"/>
  <c r="AJ1248" i="185"/>
  <c r="AG1248" i="185"/>
  <c r="BE1248" i="185"/>
  <c r="BD1248" i="185"/>
  <c r="AN1248" i="185" s="1"/>
  <c r="AO1248" i="185" s="1"/>
  <c r="AK1248" i="185" s="1"/>
  <c r="AJ1249" i="185"/>
  <c r="AG1249" i="185"/>
  <c r="BE1249" i="185"/>
  <c r="BD1249" i="185"/>
  <c r="AN1249" i="185" s="1"/>
  <c r="AO1249" i="185" s="1"/>
  <c r="AK1249" i="185" s="1"/>
  <c r="AJ1250" i="185"/>
  <c r="AG1250" i="185"/>
  <c r="BE1250" i="185"/>
  <c r="BD1250" i="185"/>
  <c r="AN1250" i="185" s="1"/>
  <c r="AO1250" i="185" s="1"/>
  <c r="AK1250" i="185" s="1"/>
  <c r="AJ1251" i="185"/>
  <c r="AG1251" i="185"/>
  <c r="BE1251" i="185"/>
  <c r="BD1251" i="185"/>
  <c r="AN1251" i="185" s="1"/>
  <c r="AO1251" i="185" s="1"/>
  <c r="AK1251" i="185" s="1"/>
  <c r="BE1252" i="185"/>
  <c r="BD1252" i="185"/>
  <c r="AN1252" i="185" s="1"/>
  <c r="AO1252" i="185" s="1"/>
  <c r="AJ1253" i="185"/>
  <c r="AG1253" i="185"/>
  <c r="BE1253" i="185"/>
  <c r="BD1253" i="185"/>
  <c r="AN1253" i="185" s="1"/>
  <c r="AO1253" i="185" s="1"/>
  <c r="AK1253" i="185" s="1"/>
  <c r="AJ1254" i="185"/>
  <c r="AG1254" i="185"/>
  <c r="BE1254" i="185"/>
  <c r="BD1254" i="185"/>
  <c r="AN1254" i="185" s="1"/>
  <c r="AO1254" i="185" s="1"/>
  <c r="AK1254" i="185" s="1"/>
  <c r="AJ1255" i="185"/>
  <c r="AG1255" i="185"/>
  <c r="BE1255" i="185"/>
  <c r="BD1255" i="185"/>
  <c r="AN1255" i="185" s="1"/>
  <c r="AO1255" i="185" s="1"/>
  <c r="AK1255" i="185" s="1"/>
  <c r="AJ1256" i="185"/>
  <c r="AG1256" i="185"/>
  <c r="BE1256" i="185"/>
  <c r="BD1256" i="185"/>
  <c r="AN1256" i="185" s="1"/>
  <c r="AO1256" i="185" s="1"/>
  <c r="AK1256" i="185" s="1"/>
  <c r="AJ1257" i="185"/>
  <c r="AG1257" i="185"/>
  <c r="BE1257" i="185"/>
  <c r="BD1257" i="185"/>
  <c r="AN1257" i="185" s="1"/>
  <c r="AO1257" i="185" s="1"/>
  <c r="AK1257" i="185" s="1"/>
  <c r="AJ1258" i="185"/>
  <c r="AG1258" i="185"/>
  <c r="BE1258" i="185"/>
  <c r="BD1258" i="185"/>
  <c r="AN1258" i="185" s="1"/>
  <c r="AO1258" i="185" s="1"/>
  <c r="AK1258" i="185" s="1"/>
  <c r="AJ1259" i="185"/>
  <c r="AG1259" i="185"/>
  <c r="BE1259" i="185"/>
  <c r="BD1259" i="185"/>
  <c r="AN1259" i="185" s="1"/>
  <c r="AO1259" i="185" s="1"/>
  <c r="AK1259" i="185" s="1"/>
  <c r="AJ1260" i="185"/>
  <c r="AG1260" i="185"/>
  <c r="BE1260" i="185"/>
  <c r="BD1260" i="185"/>
  <c r="AN1260" i="185" s="1"/>
  <c r="AO1260" i="185" s="1"/>
  <c r="AK1260" i="185" s="1"/>
  <c r="AJ1261" i="185"/>
  <c r="AG1261" i="185"/>
  <c r="BE1261" i="185"/>
  <c r="BD1261" i="185"/>
  <c r="AN1261" i="185" s="1"/>
  <c r="AO1261" i="185" s="1"/>
  <c r="AK1261" i="185" s="1"/>
  <c r="AJ1262" i="185"/>
  <c r="AG1262" i="185"/>
  <c r="BE1262" i="185"/>
  <c r="BD1262" i="185"/>
  <c r="AN1262" i="185" s="1"/>
  <c r="AO1262" i="185" s="1"/>
  <c r="AK1262" i="185" s="1"/>
  <c r="AJ1263" i="185"/>
  <c r="AG1263" i="185"/>
  <c r="BE1263" i="185"/>
  <c r="BD1263" i="185"/>
  <c r="AN1263" i="185" s="1"/>
  <c r="AO1263" i="185" s="1"/>
  <c r="AK1263" i="185" s="1"/>
  <c r="AJ1264" i="185"/>
  <c r="AG1264" i="185"/>
  <c r="BE1264" i="185"/>
  <c r="BD1264" i="185"/>
  <c r="AN1264" i="185" s="1"/>
  <c r="AO1264" i="185" s="1"/>
  <c r="AK1264" i="185" s="1"/>
  <c r="AJ1265" i="185"/>
  <c r="AG1265" i="185"/>
  <c r="BE1265" i="185"/>
  <c r="BD1265" i="185"/>
  <c r="AN1265" i="185" s="1"/>
  <c r="AO1265" i="185" s="1"/>
  <c r="AK1265" i="185" s="1"/>
  <c r="AJ1266" i="185"/>
  <c r="AG1266" i="185"/>
  <c r="BE1266" i="185"/>
  <c r="BD1266" i="185"/>
  <c r="AN1266" i="185" s="1"/>
  <c r="AO1266" i="185" s="1"/>
  <c r="AK1266" i="185" s="1"/>
  <c r="AJ1267" i="185"/>
  <c r="AG1267" i="185"/>
  <c r="BE1267" i="185"/>
  <c r="BD1267" i="185"/>
  <c r="AN1267" i="185" s="1"/>
  <c r="AO1267" i="185" s="1"/>
  <c r="AK1267" i="185" s="1"/>
  <c r="BE1268" i="185"/>
  <c r="BD1268" i="185"/>
  <c r="AN1268" i="185" s="1"/>
  <c r="AO1268" i="185" s="1"/>
  <c r="AK1268" i="185" s="1"/>
  <c r="AJ1269" i="185"/>
  <c r="AG1269" i="185"/>
  <c r="BE1269" i="185"/>
  <c r="BD1269" i="185"/>
  <c r="AN1269" i="185" s="1"/>
  <c r="AO1269" i="185" s="1"/>
  <c r="AK1269" i="185" s="1"/>
  <c r="AJ1270" i="185"/>
  <c r="AG1270" i="185"/>
  <c r="BE1270" i="185"/>
  <c r="BD1270" i="185"/>
  <c r="AN1270" i="185" s="1"/>
  <c r="AO1270" i="185" s="1"/>
  <c r="AK1270" i="185" s="1"/>
  <c r="AJ1271" i="185"/>
  <c r="AG1271" i="185"/>
  <c r="BE1271" i="185"/>
  <c r="BD1271" i="185"/>
  <c r="AN1271" i="185" s="1"/>
  <c r="AO1271" i="185" s="1"/>
  <c r="AK1271" i="185" s="1"/>
  <c r="AJ1272" i="185"/>
  <c r="AG1272" i="185"/>
  <c r="BE1272" i="185"/>
  <c r="BD1272" i="185"/>
  <c r="AN1272" i="185" s="1"/>
  <c r="AO1272" i="185" s="1"/>
  <c r="AK1272" i="185" s="1"/>
  <c r="AJ1273" i="185"/>
  <c r="AG1273" i="185"/>
  <c r="BE1273" i="185"/>
  <c r="BD1273" i="185"/>
  <c r="AN1273" i="185" s="1"/>
  <c r="AO1273" i="185" s="1"/>
  <c r="AK1273" i="185" s="1"/>
  <c r="AJ1274" i="185"/>
  <c r="AG1274" i="185"/>
  <c r="BE1274" i="185"/>
  <c r="BD1274" i="185"/>
  <c r="AN1274" i="185" s="1"/>
  <c r="AO1274" i="185" s="1"/>
  <c r="AK1274" i="185" s="1"/>
  <c r="AJ1275" i="185"/>
  <c r="AG1275" i="185"/>
  <c r="BE1275" i="185"/>
  <c r="BD1275" i="185"/>
  <c r="AN1275" i="185" s="1"/>
  <c r="AO1275" i="185" s="1"/>
  <c r="AK1275" i="185" s="1"/>
  <c r="AJ1276" i="185"/>
  <c r="AG1276" i="185"/>
  <c r="BE1276" i="185"/>
  <c r="BD1276" i="185"/>
  <c r="AN1276" i="185" s="1"/>
  <c r="AO1276" i="185" s="1"/>
  <c r="AK1276" i="185" s="1"/>
  <c r="AJ1277" i="185"/>
  <c r="AG1277" i="185"/>
  <c r="BE1277" i="185"/>
  <c r="BD1277" i="185"/>
  <c r="AN1277" i="185" s="1"/>
  <c r="AO1277" i="185" s="1"/>
  <c r="AK1277" i="185" s="1"/>
  <c r="AJ1278" i="185"/>
  <c r="AG1278" i="185"/>
  <c r="BE1278" i="185"/>
  <c r="BD1278" i="185"/>
  <c r="AN1278" i="185" s="1"/>
  <c r="AO1278" i="185" s="1"/>
  <c r="AK1278" i="185" s="1"/>
  <c r="AJ1279" i="185"/>
  <c r="AG1279" i="185"/>
  <c r="AJ1280" i="185"/>
  <c r="AG1280" i="185"/>
  <c r="BE1280" i="185"/>
  <c r="BD1280" i="185"/>
  <c r="AN1280" i="185" s="1"/>
  <c r="AO1280" i="185" s="1"/>
  <c r="AK1280" i="185" s="1"/>
  <c r="AJ1281" i="185"/>
  <c r="AG1281" i="185"/>
  <c r="BE1281" i="185"/>
  <c r="BD1281" i="185"/>
  <c r="AN1281" i="185" s="1"/>
  <c r="AO1281" i="185" s="1"/>
  <c r="AK1281" i="185" s="1"/>
  <c r="AJ1282" i="185"/>
  <c r="AG1282" i="185"/>
  <c r="BE1282" i="185"/>
  <c r="BD1282" i="185"/>
  <c r="AN1282" i="185" s="1"/>
  <c r="AO1282" i="185" s="1"/>
  <c r="AK1282" i="185" s="1"/>
  <c r="AJ1283" i="185"/>
  <c r="AG1283" i="185"/>
  <c r="BE1283" i="185"/>
  <c r="BD1283" i="185"/>
  <c r="AN1283" i="185" s="1"/>
  <c r="AO1283" i="185" s="1"/>
  <c r="AK1283" i="185" s="1"/>
  <c r="AJ1284" i="185"/>
  <c r="AG1284" i="185"/>
  <c r="BE1284" i="185"/>
  <c r="BD1284" i="185"/>
  <c r="AN1284" i="185" s="1"/>
  <c r="AO1284" i="185" s="1"/>
  <c r="AK1284" i="185" s="1"/>
  <c r="AJ1285" i="185"/>
  <c r="AG1285" i="185"/>
  <c r="BE1285" i="185"/>
  <c r="BD1285" i="185"/>
  <c r="AN1285" i="185" s="1"/>
  <c r="AO1285" i="185" s="1"/>
  <c r="AK1285" i="185" s="1"/>
  <c r="AJ1286" i="185"/>
  <c r="AG1286" i="185"/>
  <c r="BE1286" i="185"/>
  <c r="BD1286" i="185"/>
  <c r="AN1286" i="185" s="1"/>
  <c r="AO1286" i="185" s="1"/>
  <c r="AK1286" i="185" s="1"/>
  <c r="AJ1287" i="185"/>
  <c r="AG1287" i="185"/>
  <c r="BE1287" i="185"/>
  <c r="BD1287" i="185"/>
  <c r="AN1287" i="185" s="1"/>
  <c r="AO1287" i="185" s="1"/>
  <c r="AK1287" i="185" s="1"/>
  <c r="AJ1288" i="185"/>
  <c r="AG1288" i="185"/>
  <c r="BE1288" i="185"/>
  <c r="BD1288" i="185"/>
  <c r="AN1288" i="185" s="1"/>
  <c r="AO1288" i="185" s="1"/>
  <c r="AK1288" i="185" s="1"/>
  <c r="AJ1289" i="185"/>
  <c r="AG1289" i="185"/>
  <c r="BE1289" i="185"/>
  <c r="BD1289" i="185"/>
  <c r="AN1289" i="185" s="1"/>
  <c r="AO1289" i="185" s="1"/>
  <c r="AK1289" i="185" s="1"/>
  <c r="AJ1178" i="185"/>
  <c r="AG1178" i="185"/>
  <c r="BE1178" i="185"/>
  <c r="BD1178" i="185"/>
  <c r="AN1178" i="185" s="1"/>
  <c r="AO1178" i="185" s="1"/>
  <c r="AK1178" i="185" s="1"/>
  <c r="AJ1179" i="185"/>
  <c r="AG1179" i="185"/>
  <c r="BE1179" i="185"/>
  <c r="BD1179" i="185"/>
  <c r="AN1179" i="185" s="1"/>
  <c r="AO1179" i="185" s="1"/>
  <c r="AK1179" i="185" s="1"/>
  <c r="BE1180" i="185"/>
  <c r="BD1180" i="185"/>
  <c r="AN1180" i="185" s="1"/>
  <c r="AO1180" i="185" s="1"/>
  <c r="AK1180" i="185" s="1"/>
  <c r="AJ1181" i="185"/>
  <c r="AG1181" i="185"/>
  <c r="BE1181" i="185"/>
  <c r="BD1181" i="185"/>
  <c r="AN1181" i="185" s="1"/>
  <c r="AO1181" i="185" s="1"/>
  <c r="AK1181" i="185" s="1"/>
  <c r="AJ1182" i="185"/>
  <c r="AG1182" i="185"/>
  <c r="AJ1183" i="185"/>
  <c r="AG1183" i="185"/>
  <c r="BE1183" i="185"/>
  <c r="BD1183" i="185"/>
  <c r="AN1183" i="185" s="1"/>
  <c r="AO1183" i="185" s="1"/>
  <c r="AK1183" i="185" s="1"/>
  <c r="AJ1184" i="185"/>
  <c r="AG1184" i="185"/>
  <c r="BE1184" i="185"/>
  <c r="BD1184" i="185"/>
  <c r="AN1184" i="185" s="1"/>
  <c r="AO1184" i="185" s="1"/>
  <c r="AK1184" i="185" s="1"/>
  <c r="AJ1185" i="185"/>
  <c r="AG1185" i="185"/>
  <c r="BE1185" i="185"/>
  <c r="BD1185" i="185"/>
  <c r="AN1185" i="185" s="1"/>
  <c r="AO1185" i="185" s="1"/>
  <c r="AK1185" i="185" s="1"/>
  <c r="AJ1186" i="185"/>
  <c r="AG1186" i="185"/>
  <c r="BE1186" i="185"/>
  <c r="BD1186" i="185"/>
  <c r="AN1186" i="185" s="1"/>
  <c r="AO1186" i="185" s="1"/>
  <c r="AK1186" i="185" s="1"/>
  <c r="AJ1187" i="185"/>
  <c r="AG1187" i="185"/>
  <c r="BE1187" i="185"/>
  <c r="BD1187" i="185"/>
  <c r="AN1187" i="185" s="1"/>
  <c r="AO1187" i="185" s="1"/>
  <c r="AK1187" i="185" s="1"/>
  <c r="AJ1188" i="185"/>
  <c r="AG1188" i="185"/>
  <c r="BE1188" i="185"/>
  <c r="BD1188" i="185"/>
  <c r="AN1188" i="185" s="1"/>
  <c r="AO1188" i="185" s="1"/>
  <c r="AK1188" i="185" s="1"/>
  <c r="AJ1189" i="185"/>
  <c r="AG1189" i="185"/>
  <c r="BE1189" i="185"/>
  <c r="BD1189" i="185"/>
  <c r="AN1189" i="185" s="1"/>
  <c r="AO1189" i="185" s="1"/>
  <c r="AK1189" i="185" s="1"/>
  <c r="AJ1190" i="185"/>
  <c r="AG1190" i="185"/>
  <c r="BE1190" i="185"/>
  <c r="BD1190" i="185"/>
  <c r="AN1190" i="185" s="1"/>
  <c r="AO1190" i="185" s="1"/>
  <c r="AK1190" i="185" s="1"/>
  <c r="AJ1191" i="185"/>
  <c r="AG1191" i="185"/>
  <c r="BE1191" i="185"/>
  <c r="BD1191" i="185"/>
  <c r="AN1191" i="185" s="1"/>
  <c r="AO1191" i="185" s="1"/>
  <c r="AK1191" i="185" s="1"/>
  <c r="AJ1192" i="185"/>
  <c r="AG1192" i="185"/>
  <c r="BE1192" i="185"/>
  <c r="BD1192" i="185"/>
  <c r="AN1192" i="185" s="1"/>
  <c r="AO1192" i="185" s="1"/>
  <c r="AK1192" i="185" s="1"/>
  <c r="AJ1193" i="185"/>
  <c r="AG1193" i="185"/>
  <c r="BE1193" i="185"/>
  <c r="BD1193" i="185"/>
  <c r="AN1193" i="185" s="1"/>
  <c r="AO1193" i="185" s="1"/>
  <c r="AK1193" i="185" s="1"/>
  <c r="AJ1194" i="185"/>
  <c r="AG1194" i="185"/>
  <c r="BE1194" i="185"/>
  <c r="BD1194" i="185"/>
  <c r="AN1194" i="185" s="1"/>
  <c r="AO1194" i="185" s="1"/>
  <c r="AK1194" i="185" s="1"/>
  <c r="AJ1195" i="185"/>
  <c r="AG1195" i="185"/>
  <c r="BE1195" i="185"/>
  <c r="BD1195" i="185"/>
  <c r="AN1195" i="185" s="1"/>
  <c r="AO1195" i="185" s="1"/>
  <c r="AK1195" i="185" s="1"/>
  <c r="AJ1196" i="185"/>
  <c r="AG1196" i="185"/>
  <c r="BE1196" i="185"/>
  <c r="BD1196" i="185"/>
  <c r="AN1196" i="185" s="1"/>
  <c r="AO1196" i="185" s="1"/>
  <c r="AK1196" i="185" s="1"/>
  <c r="AJ1197" i="185"/>
  <c r="AG1197" i="185"/>
  <c r="BE1197" i="185"/>
  <c r="BD1197" i="185"/>
  <c r="AN1197" i="185" s="1"/>
  <c r="AO1197" i="185" s="1"/>
  <c r="AK1197" i="185" s="1"/>
  <c r="AJ1198" i="185"/>
  <c r="AG1198" i="185"/>
  <c r="BE1198" i="185"/>
  <c r="BD1198" i="185"/>
  <c r="AN1198" i="185" s="1"/>
  <c r="AO1198" i="185" s="1"/>
  <c r="AK1198" i="185" s="1"/>
  <c r="AJ1199" i="185"/>
  <c r="AG1199" i="185"/>
  <c r="BE1199" i="185"/>
  <c r="BD1199" i="185"/>
  <c r="AN1199" i="185" s="1"/>
  <c r="AO1199" i="185" s="1"/>
  <c r="AK1199" i="185" s="1"/>
  <c r="AJ1200" i="185"/>
  <c r="AG1200" i="185"/>
  <c r="BE1200" i="185"/>
  <c r="BD1200" i="185"/>
  <c r="AN1200" i="185" s="1"/>
  <c r="AO1200" i="185" s="1"/>
  <c r="AK1200" i="185" s="1"/>
  <c r="AJ1201" i="185"/>
  <c r="AG1201" i="185"/>
  <c r="BE1201" i="185"/>
  <c r="BD1201" i="185"/>
  <c r="AN1201" i="185" s="1"/>
  <c r="AO1201" i="185" s="1"/>
  <c r="AK1201" i="185" s="1"/>
  <c r="AJ1202" i="185"/>
  <c r="AG1202" i="185"/>
  <c r="BE1202" i="185"/>
  <c r="BD1202" i="185"/>
  <c r="AN1202" i="185" s="1"/>
  <c r="AO1202" i="185" s="1"/>
  <c r="AK1202" i="185" s="1"/>
  <c r="AJ1203" i="185"/>
  <c r="AG1203" i="185"/>
  <c r="BE1203" i="185"/>
  <c r="BD1203" i="185"/>
  <c r="AN1203" i="185" s="1"/>
  <c r="AO1203" i="185" s="1"/>
  <c r="AK1203" i="185" s="1"/>
  <c r="AJ1204" i="185"/>
  <c r="AG1204" i="185"/>
  <c r="BE1204" i="185"/>
  <c r="BD1204" i="185"/>
  <c r="AN1204" i="185" s="1"/>
  <c r="AO1204" i="185" s="1"/>
  <c r="AK1204" i="185" s="1"/>
  <c r="AJ1205" i="185"/>
  <c r="AG1205" i="185"/>
  <c r="BE1205" i="185"/>
  <c r="BD1205" i="185"/>
  <c r="AN1205" i="185" s="1"/>
  <c r="AO1205" i="185" s="1"/>
  <c r="AK1205" i="185" s="1"/>
  <c r="AJ1206" i="185"/>
  <c r="AG1206" i="185"/>
  <c r="BE1206" i="185"/>
  <c r="BD1206" i="185"/>
  <c r="AN1206" i="185" s="1"/>
  <c r="AO1206" i="185" s="1"/>
  <c r="AK1206" i="185" s="1"/>
  <c r="AJ1207" i="185"/>
  <c r="AG1207" i="185"/>
  <c r="BE1207" i="185"/>
  <c r="BD1207" i="185"/>
  <c r="AN1207" i="185" s="1"/>
  <c r="AO1207" i="185" s="1"/>
  <c r="AK1207" i="185" s="1"/>
  <c r="AJ1208" i="185"/>
  <c r="AG1208" i="185"/>
  <c r="BE1208" i="185"/>
  <c r="BD1208" i="185"/>
  <c r="AN1208" i="185" s="1"/>
  <c r="AO1208" i="185" s="1"/>
  <c r="AK1208" i="185" s="1"/>
  <c r="AJ1209" i="185"/>
  <c r="AG1209" i="185"/>
  <c r="BE1209" i="185"/>
  <c r="BD1209" i="185"/>
  <c r="AN1209" i="185" s="1"/>
  <c r="AO1209" i="185" s="1"/>
  <c r="AK1209" i="185" s="1"/>
  <c r="AJ1210" i="185"/>
  <c r="AG1210" i="185"/>
  <c r="BE1210" i="185"/>
  <c r="BD1210" i="185"/>
  <c r="AN1210" i="185" s="1"/>
  <c r="AO1210" i="185" s="1"/>
  <c r="AK1210" i="185" s="1"/>
  <c r="AJ1211" i="185"/>
  <c r="AG1211" i="185"/>
  <c r="BE1211" i="185"/>
  <c r="BD1211" i="185"/>
  <c r="AN1211" i="185" s="1"/>
  <c r="AO1211" i="185" s="1"/>
  <c r="AK1211" i="185" s="1"/>
  <c r="BE1212" i="185"/>
  <c r="BD1212" i="185"/>
  <c r="AN1212" i="185" s="1"/>
  <c r="AO1212" i="185" s="1"/>
  <c r="AJ1213" i="185"/>
  <c r="AG1213" i="185"/>
  <c r="BE1213" i="185"/>
  <c r="BD1213" i="185"/>
  <c r="AN1213" i="185" s="1"/>
  <c r="AO1213" i="185" s="1"/>
  <c r="AK1213" i="185" s="1"/>
  <c r="AJ1214" i="185"/>
  <c r="AG1214" i="185"/>
  <c r="BE1214" i="185"/>
  <c r="BD1214" i="185"/>
  <c r="AN1214" i="185" s="1"/>
  <c r="AO1214" i="185" s="1"/>
  <c r="AK1214" i="185" s="1"/>
  <c r="AJ1215" i="185"/>
  <c r="AG1215" i="185"/>
  <c r="AJ1216" i="185"/>
  <c r="AG1216" i="185"/>
  <c r="BE1216" i="185"/>
  <c r="BD1216" i="185"/>
  <c r="AN1216" i="185" s="1"/>
  <c r="AO1216" i="185" s="1"/>
  <c r="AK1216" i="185" s="1"/>
  <c r="AJ1217" i="185"/>
  <c r="AG1217" i="185"/>
  <c r="BE1217" i="185"/>
  <c r="BD1217" i="185"/>
  <c r="AN1217" i="185" s="1"/>
  <c r="AO1217" i="185" s="1"/>
  <c r="AK1217" i="185" s="1"/>
  <c r="AJ1218" i="185"/>
  <c r="AG1218" i="185"/>
  <c r="BE1218" i="185"/>
  <c r="BD1218" i="185"/>
  <c r="AN1218" i="185" s="1"/>
  <c r="AO1218" i="185" s="1"/>
  <c r="AK1218" i="185" s="1"/>
  <c r="AJ1219" i="185"/>
  <c r="AG1219" i="185"/>
  <c r="BE1219" i="185"/>
  <c r="BD1219" i="185"/>
  <c r="AN1219" i="185" s="1"/>
  <c r="AO1219" i="185" s="1"/>
  <c r="AK1219" i="185" s="1"/>
  <c r="AJ1220" i="185"/>
  <c r="AG1220" i="185"/>
  <c r="BE1220" i="185"/>
  <c r="BD1220" i="185"/>
  <c r="AN1220" i="185" s="1"/>
  <c r="AO1220" i="185" s="1"/>
  <c r="AK1220" i="185" s="1"/>
  <c r="AJ1221" i="185"/>
  <c r="AG1221" i="185"/>
  <c r="BE1221" i="185"/>
  <c r="BD1221" i="185"/>
  <c r="AN1221" i="185" s="1"/>
  <c r="AO1221" i="185" s="1"/>
  <c r="AK1221" i="185" s="1"/>
  <c r="AJ1222" i="185"/>
  <c r="AG1222" i="185"/>
  <c r="BE1222" i="185"/>
  <c r="BD1222" i="185"/>
  <c r="AN1222" i="185" s="1"/>
  <c r="AO1222" i="185" s="1"/>
  <c r="AK1222" i="185" s="1"/>
  <c r="AJ1223" i="185"/>
  <c r="AG1223" i="185"/>
  <c r="BE1223" i="185"/>
  <c r="BD1223" i="185"/>
  <c r="AN1223" i="185" s="1"/>
  <c r="AO1223" i="185" s="1"/>
  <c r="AK1223" i="185" s="1"/>
  <c r="AJ1224" i="185"/>
  <c r="AG1224" i="185"/>
  <c r="BE1224" i="185"/>
  <c r="BD1224" i="185"/>
  <c r="AN1224" i="185" s="1"/>
  <c r="AO1224" i="185" s="1"/>
  <c r="AK1224" i="185" s="1"/>
  <c r="AJ1225" i="185"/>
  <c r="AG1225" i="185"/>
  <c r="BE1225" i="185"/>
  <c r="BD1225" i="185"/>
  <c r="AN1225" i="185" s="1"/>
  <c r="AO1225" i="185" s="1"/>
  <c r="AK1225" i="185" s="1"/>
  <c r="AJ1226" i="185"/>
  <c r="AG1226" i="185"/>
  <c r="BE1226" i="185"/>
  <c r="BD1226" i="185"/>
  <c r="AN1226" i="185" s="1"/>
  <c r="AO1226" i="185" s="1"/>
  <c r="AK1226" i="185" s="1"/>
  <c r="BE1227" i="185"/>
  <c r="BD1227" i="185"/>
  <c r="AN1227" i="185" s="1"/>
  <c r="AO1227" i="185" s="1"/>
  <c r="AJ1228" i="185"/>
  <c r="AG1228" i="185"/>
  <c r="BE1228" i="185"/>
  <c r="BD1228" i="185"/>
  <c r="AN1228" i="185" s="1"/>
  <c r="AO1228" i="185" s="1"/>
  <c r="AK1228" i="185" s="1"/>
  <c r="AJ1229" i="185"/>
  <c r="AG1229" i="185"/>
  <c r="BE1229" i="185"/>
  <c r="BD1229" i="185"/>
  <c r="AN1229" i="185" s="1"/>
  <c r="AO1229" i="185" s="1"/>
  <c r="AK1229" i="185" s="1"/>
  <c r="AJ1230" i="185"/>
  <c r="AG1230" i="185"/>
  <c r="BE1230" i="185"/>
  <c r="BD1230" i="185"/>
  <c r="AN1230" i="185" s="1"/>
  <c r="AO1230" i="185" s="1"/>
  <c r="AK1230" i="185" s="1"/>
  <c r="AJ1231" i="185"/>
  <c r="AG1231" i="185"/>
  <c r="BE1231" i="185"/>
  <c r="BD1231" i="185"/>
  <c r="AN1231" i="185" s="1"/>
  <c r="AO1231" i="185" s="1"/>
  <c r="AK1231" i="185" s="1"/>
  <c r="AJ1232" i="185"/>
  <c r="AG1232" i="185"/>
  <c r="BE1232" i="185"/>
  <c r="BD1232" i="185"/>
  <c r="AN1232" i="185" s="1"/>
  <c r="AO1232" i="185" s="1"/>
  <c r="AK1232" i="185" s="1"/>
  <c r="AJ1233" i="185"/>
  <c r="AG1233" i="185"/>
  <c r="BE1233" i="185"/>
  <c r="BD1233" i="185"/>
  <c r="AN1233" i="185" s="1"/>
  <c r="AO1233" i="185" s="1"/>
  <c r="AK1233" i="185" s="1"/>
  <c r="AJ1122" i="185"/>
  <c r="AG1122" i="185"/>
  <c r="BE1122" i="185"/>
  <c r="BD1122" i="185"/>
  <c r="AN1122" i="185" s="1"/>
  <c r="AO1122" i="185" s="1"/>
  <c r="AK1122" i="185" s="1"/>
  <c r="AJ1123" i="185"/>
  <c r="AG1123" i="185"/>
  <c r="BE1123" i="185"/>
  <c r="BD1123" i="185"/>
  <c r="AN1123" i="185" s="1"/>
  <c r="AO1123" i="185" s="1"/>
  <c r="AK1123" i="185" s="1"/>
  <c r="BE1124" i="185"/>
  <c r="BD1124" i="185"/>
  <c r="AN1124" i="185" s="1"/>
  <c r="AO1124" i="185" s="1"/>
  <c r="AJ1125" i="185"/>
  <c r="AG1125" i="185"/>
  <c r="BE1125" i="185"/>
  <c r="BD1125" i="185"/>
  <c r="AN1125" i="185" s="1"/>
  <c r="AO1125" i="185" s="1"/>
  <c r="AK1125" i="185" s="1"/>
  <c r="AJ1126" i="185"/>
  <c r="AG1126" i="185"/>
  <c r="BE1126" i="185"/>
  <c r="BD1126" i="185"/>
  <c r="AN1126" i="185" s="1"/>
  <c r="AO1126" i="185" s="1"/>
  <c r="AK1126" i="185" s="1"/>
  <c r="AJ1127" i="185"/>
  <c r="AG1127" i="185"/>
  <c r="BE1127" i="185"/>
  <c r="BD1127" i="185"/>
  <c r="AN1127" i="185" s="1"/>
  <c r="AO1127" i="185" s="1"/>
  <c r="AK1127" i="185" s="1"/>
  <c r="AJ1128" i="185"/>
  <c r="AG1128" i="185"/>
  <c r="BE1128" i="185"/>
  <c r="BD1128" i="185"/>
  <c r="AN1128" i="185" s="1"/>
  <c r="AO1128" i="185" s="1"/>
  <c r="AK1128" i="185" s="1"/>
  <c r="AJ1129" i="185"/>
  <c r="AG1129" i="185"/>
  <c r="BE1129" i="185"/>
  <c r="BD1129" i="185"/>
  <c r="AN1129" i="185" s="1"/>
  <c r="AO1129" i="185" s="1"/>
  <c r="AK1129" i="185" s="1"/>
  <c r="AJ1130" i="185"/>
  <c r="AG1130" i="185"/>
  <c r="BE1130" i="185"/>
  <c r="BD1130" i="185"/>
  <c r="AN1130" i="185" s="1"/>
  <c r="AO1130" i="185" s="1"/>
  <c r="AK1130" i="185" s="1"/>
  <c r="AJ1131" i="185"/>
  <c r="AG1131" i="185"/>
  <c r="BE1131" i="185"/>
  <c r="BD1131" i="185"/>
  <c r="AN1131" i="185" s="1"/>
  <c r="AO1131" i="185" s="1"/>
  <c r="AK1131" i="185" s="1"/>
  <c r="AJ1132" i="185"/>
  <c r="AG1132" i="185"/>
  <c r="BE1132" i="185"/>
  <c r="BD1132" i="185"/>
  <c r="AN1132" i="185" s="1"/>
  <c r="AO1132" i="185" s="1"/>
  <c r="AK1132" i="185" s="1"/>
  <c r="AJ1133" i="185"/>
  <c r="AG1133" i="185"/>
  <c r="BE1133" i="185"/>
  <c r="BD1133" i="185"/>
  <c r="AN1133" i="185" s="1"/>
  <c r="AO1133" i="185" s="1"/>
  <c r="AK1133" i="185" s="1"/>
  <c r="AJ1134" i="185"/>
  <c r="AG1134" i="185"/>
  <c r="BE1134" i="185"/>
  <c r="BD1134" i="185"/>
  <c r="AN1134" i="185" s="1"/>
  <c r="AO1134" i="185" s="1"/>
  <c r="AK1134" i="185" s="1"/>
  <c r="AJ1135" i="185"/>
  <c r="AG1135" i="185"/>
  <c r="BE1135" i="185"/>
  <c r="BD1135" i="185"/>
  <c r="AN1135" i="185" s="1"/>
  <c r="AO1135" i="185" s="1"/>
  <c r="AK1135" i="185" s="1"/>
  <c r="AJ1136" i="185"/>
  <c r="AG1136" i="185"/>
  <c r="AJ1137" i="185"/>
  <c r="AG1137" i="185"/>
  <c r="BE1137" i="185"/>
  <c r="BD1137" i="185"/>
  <c r="AN1137" i="185" s="1"/>
  <c r="AO1137" i="185" s="1"/>
  <c r="AK1137" i="185" s="1"/>
  <c r="AJ1138" i="185"/>
  <c r="AG1138" i="185"/>
  <c r="BE1138" i="185"/>
  <c r="BD1138" i="185"/>
  <c r="AN1138" i="185" s="1"/>
  <c r="AO1138" i="185" s="1"/>
  <c r="AK1138" i="185" s="1"/>
  <c r="AJ1139" i="185"/>
  <c r="AG1139" i="185"/>
  <c r="BE1139" i="185"/>
  <c r="BD1139" i="185"/>
  <c r="AN1139" i="185" s="1"/>
  <c r="AO1139" i="185" s="1"/>
  <c r="AK1139" i="185" s="1"/>
  <c r="AJ1140" i="185"/>
  <c r="AG1140" i="185"/>
  <c r="BE1140" i="185"/>
  <c r="BD1140" i="185"/>
  <c r="AN1140" i="185" s="1"/>
  <c r="AO1140" i="185" s="1"/>
  <c r="AK1140" i="185" s="1"/>
  <c r="AJ1141" i="185"/>
  <c r="AG1141" i="185"/>
  <c r="BE1141" i="185"/>
  <c r="BD1141" i="185"/>
  <c r="AN1141" i="185" s="1"/>
  <c r="AO1141" i="185" s="1"/>
  <c r="AK1141" i="185" s="1"/>
  <c r="AJ1142" i="185"/>
  <c r="AG1142" i="185"/>
  <c r="BE1142" i="185"/>
  <c r="BD1142" i="185"/>
  <c r="AN1142" i="185" s="1"/>
  <c r="AO1142" i="185" s="1"/>
  <c r="AK1142" i="185" s="1"/>
  <c r="AJ1143" i="185"/>
  <c r="AG1143" i="185"/>
  <c r="BE1143" i="185"/>
  <c r="BD1143" i="185"/>
  <c r="AN1143" i="185" s="1"/>
  <c r="AO1143" i="185" s="1"/>
  <c r="AK1143" i="185" s="1"/>
  <c r="AJ1144" i="185"/>
  <c r="AG1144" i="185"/>
  <c r="BE1144" i="185"/>
  <c r="BD1144" i="185"/>
  <c r="AN1144" i="185" s="1"/>
  <c r="AO1144" i="185" s="1"/>
  <c r="AK1144" i="185" s="1"/>
  <c r="AJ1145" i="185"/>
  <c r="AG1145" i="185"/>
  <c r="AJ1146" i="185"/>
  <c r="AG1146" i="185"/>
  <c r="BE1146" i="185"/>
  <c r="BD1146" i="185"/>
  <c r="AN1146" i="185" s="1"/>
  <c r="AO1146" i="185" s="1"/>
  <c r="AK1146" i="185" s="1"/>
  <c r="AJ1147" i="185"/>
  <c r="AG1147" i="185"/>
  <c r="BE1147" i="185"/>
  <c r="BD1147" i="185"/>
  <c r="AN1147" i="185" s="1"/>
  <c r="AO1147" i="185" s="1"/>
  <c r="AK1147" i="185" s="1"/>
  <c r="AJ1148" i="185"/>
  <c r="AG1148" i="185"/>
  <c r="BE1148" i="185"/>
  <c r="BD1148" i="185"/>
  <c r="AN1148" i="185" s="1"/>
  <c r="AO1148" i="185" s="1"/>
  <c r="AK1148" i="185" s="1"/>
  <c r="AJ1149" i="185"/>
  <c r="AG1149" i="185"/>
  <c r="BE1149" i="185"/>
  <c r="BD1149" i="185"/>
  <c r="AN1149" i="185" s="1"/>
  <c r="AO1149" i="185" s="1"/>
  <c r="AK1149" i="185" s="1"/>
  <c r="AJ1150" i="185"/>
  <c r="AG1150" i="185"/>
  <c r="BE1150" i="185"/>
  <c r="BD1150" i="185"/>
  <c r="AN1150" i="185" s="1"/>
  <c r="AO1150" i="185" s="1"/>
  <c r="AK1150" i="185" s="1"/>
  <c r="AJ1151" i="185"/>
  <c r="AG1151" i="185"/>
  <c r="BE1151" i="185"/>
  <c r="BD1151" i="185"/>
  <c r="AN1151" i="185" s="1"/>
  <c r="AO1151" i="185" s="1"/>
  <c r="AK1151" i="185" s="1"/>
  <c r="AJ1152" i="185"/>
  <c r="AG1152" i="185"/>
  <c r="BE1152" i="185"/>
  <c r="BD1152" i="185"/>
  <c r="AN1152" i="185" s="1"/>
  <c r="AO1152" i="185" s="1"/>
  <c r="AK1152" i="185" s="1"/>
  <c r="AJ1153" i="185"/>
  <c r="AG1153" i="185"/>
  <c r="BE1153" i="185"/>
  <c r="BD1153" i="185"/>
  <c r="AN1153" i="185" s="1"/>
  <c r="AO1153" i="185" s="1"/>
  <c r="AK1153" i="185" s="1"/>
  <c r="AJ1154" i="185"/>
  <c r="AG1154" i="185"/>
  <c r="BE1154" i="185"/>
  <c r="BD1154" i="185"/>
  <c r="AN1154" i="185" s="1"/>
  <c r="AO1154" i="185" s="1"/>
  <c r="AK1154" i="185" s="1"/>
  <c r="BE1155" i="185"/>
  <c r="BD1155" i="185"/>
  <c r="AN1155" i="185" s="1"/>
  <c r="AO1155" i="185" s="1"/>
  <c r="AK1155" i="185" s="1"/>
  <c r="AJ1156" i="185"/>
  <c r="AG1156" i="185"/>
  <c r="BE1156" i="185"/>
  <c r="BD1156" i="185"/>
  <c r="AN1156" i="185" s="1"/>
  <c r="AO1156" i="185" s="1"/>
  <c r="AK1156" i="185" s="1"/>
  <c r="AJ1157" i="185"/>
  <c r="AG1157" i="185"/>
  <c r="BE1157" i="185"/>
  <c r="BD1157" i="185"/>
  <c r="AN1157" i="185" s="1"/>
  <c r="AO1157" i="185" s="1"/>
  <c r="AK1157" i="185" s="1"/>
  <c r="AJ1158" i="185"/>
  <c r="AG1158" i="185"/>
  <c r="BE1158" i="185"/>
  <c r="BD1158" i="185"/>
  <c r="AN1158" i="185" s="1"/>
  <c r="AO1158" i="185" s="1"/>
  <c r="AK1158" i="185" s="1"/>
  <c r="AJ1159" i="185"/>
  <c r="AG1159" i="185"/>
  <c r="BE1159" i="185"/>
  <c r="BD1159" i="185"/>
  <c r="AN1159" i="185" s="1"/>
  <c r="AO1159" i="185" s="1"/>
  <c r="AK1159" i="185" s="1"/>
  <c r="AJ1160" i="185"/>
  <c r="AG1160" i="185"/>
  <c r="BE1160" i="185"/>
  <c r="BD1160" i="185"/>
  <c r="AN1160" i="185" s="1"/>
  <c r="AO1160" i="185" s="1"/>
  <c r="AK1160" i="185" s="1"/>
  <c r="AJ1161" i="185"/>
  <c r="AG1161" i="185"/>
  <c r="BE1161" i="185"/>
  <c r="BD1161" i="185"/>
  <c r="AN1161" i="185" s="1"/>
  <c r="AO1161" i="185" s="1"/>
  <c r="AK1161" i="185" s="1"/>
  <c r="AJ1162" i="185"/>
  <c r="AG1162" i="185"/>
  <c r="BE1162" i="185"/>
  <c r="BD1162" i="185"/>
  <c r="AN1162" i="185" s="1"/>
  <c r="AO1162" i="185" s="1"/>
  <c r="AK1162" i="185" s="1"/>
  <c r="AJ1163" i="185"/>
  <c r="AG1163" i="185"/>
  <c r="BE1163" i="185"/>
  <c r="BD1163" i="185"/>
  <c r="AN1163" i="185" s="1"/>
  <c r="AO1163" i="185" s="1"/>
  <c r="AK1163" i="185" s="1"/>
  <c r="AJ1164" i="185"/>
  <c r="AG1164" i="185"/>
  <c r="BE1164" i="185"/>
  <c r="BD1164" i="185"/>
  <c r="AN1164" i="185" s="1"/>
  <c r="AO1164" i="185" s="1"/>
  <c r="AK1164" i="185" s="1"/>
  <c r="BE1165" i="185"/>
  <c r="BD1165" i="185"/>
  <c r="AN1165" i="185" s="1"/>
  <c r="AO1165" i="185" s="1"/>
  <c r="AJ1166" i="185"/>
  <c r="AG1166" i="185"/>
  <c r="BE1166" i="185"/>
  <c r="BD1166" i="185"/>
  <c r="AN1166" i="185" s="1"/>
  <c r="AO1166" i="185" s="1"/>
  <c r="AK1166" i="185" s="1"/>
  <c r="AJ1167" i="185"/>
  <c r="AG1167" i="185"/>
  <c r="BE1167" i="185"/>
  <c r="BD1167" i="185"/>
  <c r="AN1167" i="185" s="1"/>
  <c r="AO1167" i="185" s="1"/>
  <c r="AK1167" i="185" s="1"/>
  <c r="AJ1168" i="185"/>
  <c r="AG1168" i="185"/>
  <c r="BE1168" i="185"/>
  <c r="BD1168" i="185"/>
  <c r="AN1168" i="185" s="1"/>
  <c r="AO1168" i="185" s="1"/>
  <c r="AK1168" i="185" s="1"/>
  <c r="AJ1169" i="185"/>
  <c r="AG1169" i="185"/>
  <c r="BE1169" i="185"/>
  <c r="BD1169" i="185"/>
  <c r="AN1169" i="185" s="1"/>
  <c r="AO1169" i="185" s="1"/>
  <c r="AK1169" i="185" s="1"/>
  <c r="AJ1170" i="185"/>
  <c r="AG1170" i="185"/>
  <c r="BE1170" i="185"/>
  <c r="BD1170" i="185"/>
  <c r="AN1170" i="185" s="1"/>
  <c r="AO1170" i="185" s="1"/>
  <c r="AK1170" i="185" s="1"/>
  <c r="AJ1171" i="185"/>
  <c r="AG1171" i="185"/>
  <c r="BE1171" i="185"/>
  <c r="BD1171" i="185"/>
  <c r="AN1171" i="185" s="1"/>
  <c r="AO1171" i="185" s="1"/>
  <c r="AK1171" i="185" s="1"/>
  <c r="AJ1172" i="185"/>
  <c r="AG1172" i="185"/>
  <c r="BE1172" i="185"/>
  <c r="BD1172" i="185"/>
  <c r="AN1172" i="185" s="1"/>
  <c r="AO1172" i="185" s="1"/>
  <c r="AK1172" i="185" s="1"/>
  <c r="AJ1173" i="185"/>
  <c r="AG1173" i="185"/>
  <c r="BE1173" i="185"/>
  <c r="BD1173" i="185"/>
  <c r="AN1173" i="185" s="1"/>
  <c r="AO1173" i="185" s="1"/>
  <c r="AK1173" i="185" s="1"/>
  <c r="AJ1174" i="185"/>
  <c r="AG1174" i="185"/>
  <c r="BE1174" i="185"/>
  <c r="BD1174" i="185"/>
  <c r="AN1174" i="185" s="1"/>
  <c r="AO1174" i="185" s="1"/>
  <c r="AK1174" i="185" s="1"/>
  <c r="AJ1175" i="185"/>
  <c r="AG1175" i="185"/>
  <c r="BE1175" i="185"/>
  <c r="BD1175" i="185"/>
  <c r="AN1175" i="185" s="1"/>
  <c r="AO1175" i="185" s="1"/>
  <c r="AK1175" i="185" s="1"/>
  <c r="AJ1176" i="185"/>
  <c r="AG1176" i="185"/>
  <c r="BE1176" i="185"/>
  <c r="BD1176" i="185"/>
  <c r="AN1176" i="185" s="1"/>
  <c r="AO1176" i="185" s="1"/>
  <c r="AK1176" i="185" s="1"/>
  <c r="AJ1177" i="185"/>
  <c r="AG1177" i="185"/>
  <c r="BE1177" i="185"/>
  <c r="BD1177" i="185"/>
  <c r="AN1177" i="185" s="1"/>
  <c r="AO1177" i="185" s="1"/>
  <c r="AK1177" i="185" s="1"/>
  <c r="AJ1066" i="185"/>
  <c r="AG1066" i="185"/>
  <c r="AK1066" i="185"/>
  <c r="AJ1067" i="185"/>
  <c r="AG1067" i="185"/>
  <c r="AK1067" i="185"/>
  <c r="AJ1068" i="185"/>
  <c r="AG1068" i="185"/>
  <c r="BE1068" i="185"/>
  <c r="BD1068" i="185"/>
  <c r="AN1068" i="185" s="1"/>
  <c r="AO1068" i="185" s="1"/>
  <c r="AK1068" i="185" s="1"/>
  <c r="AJ1069" i="185"/>
  <c r="AG1069" i="185"/>
  <c r="BE1069" i="185"/>
  <c r="BD1069" i="185"/>
  <c r="AN1069" i="185" s="1"/>
  <c r="AO1069" i="185" s="1"/>
  <c r="AK1069" i="185" s="1"/>
  <c r="AJ1070" i="185"/>
  <c r="AG1070" i="185"/>
  <c r="BE1070" i="185"/>
  <c r="BD1070" i="185"/>
  <c r="AN1070" i="185" s="1"/>
  <c r="AO1070" i="185" s="1"/>
  <c r="AK1070" i="185" s="1"/>
  <c r="AJ1071" i="185"/>
  <c r="AG1071" i="185"/>
  <c r="AJ1072" i="185"/>
  <c r="AG1072" i="185"/>
  <c r="BE1072" i="185"/>
  <c r="BD1072" i="185"/>
  <c r="AN1072" i="185" s="1"/>
  <c r="AO1072" i="185" s="1"/>
  <c r="AK1072" i="185" s="1"/>
  <c r="AJ1073" i="185"/>
  <c r="AG1073" i="185"/>
  <c r="BE1073" i="185"/>
  <c r="BD1073" i="185"/>
  <c r="AN1073" i="185" s="1"/>
  <c r="AO1073" i="185" s="1"/>
  <c r="AK1073" i="185" s="1"/>
  <c r="AJ1074" i="185"/>
  <c r="AG1074" i="185"/>
  <c r="BE1074" i="185"/>
  <c r="BD1074" i="185"/>
  <c r="AN1074" i="185" s="1"/>
  <c r="AO1074" i="185" s="1"/>
  <c r="AK1074" i="185" s="1"/>
  <c r="AJ1075" i="185"/>
  <c r="AG1075" i="185"/>
  <c r="BE1075" i="185"/>
  <c r="BD1075" i="185"/>
  <c r="AN1075" i="185" s="1"/>
  <c r="AO1075" i="185" s="1"/>
  <c r="AK1075" i="185" s="1"/>
  <c r="AJ1076" i="185"/>
  <c r="AG1076" i="185"/>
  <c r="BE1076" i="185"/>
  <c r="BD1076" i="185"/>
  <c r="AN1076" i="185" s="1"/>
  <c r="AO1076" i="185" s="1"/>
  <c r="AK1076" i="185" s="1"/>
  <c r="AJ1077" i="185"/>
  <c r="AG1077" i="185"/>
  <c r="BE1077" i="185"/>
  <c r="BD1077" i="185"/>
  <c r="AN1077" i="185" s="1"/>
  <c r="AO1077" i="185" s="1"/>
  <c r="AK1077" i="185" s="1"/>
  <c r="AE1078" i="185"/>
  <c r="AM1078" i="185" s="1"/>
  <c r="BE1078" i="185"/>
  <c r="BD1078" i="185"/>
  <c r="AN1078" i="185" s="1"/>
  <c r="BE1079" i="185"/>
  <c r="BD1079" i="185"/>
  <c r="AN1079" i="185" s="1"/>
  <c r="BE1080" i="185"/>
  <c r="BD1080" i="185"/>
  <c r="AN1080" i="185" s="1"/>
  <c r="BE1081" i="185"/>
  <c r="BD1081" i="185"/>
  <c r="AN1081" i="185" s="1"/>
  <c r="BE1082" i="185"/>
  <c r="BD1082" i="185"/>
  <c r="AN1082" i="185" s="1"/>
  <c r="BE1083" i="185"/>
  <c r="BD1083" i="185"/>
  <c r="AN1083" i="185" s="1"/>
  <c r="BE1084" i="185"/>
  <c r="BD1084" i="185"/>
  <c r="AN1084" i="185" s="1"/>
  <c r="BE1085" i="185"/>
  <c r="BD1085" i="185"/>
  <c r="AN1085" i="185" s="1"/>
  <c r="BE1086" i="185"/>
  <c r="BD1086" i="185"/>
  <c r="AN1086" i="185" s="1"/>
  <c r="BE1087" i="185"/>
  <c r="BD1087" i="185"/>
  <c r="AN1087" i="185" s="1"/>
  <c r="BE1088" i="185"/>
  <c r="BD1088" i="185"/>
  <c r="AN1088" i="185" s="1"/>
  <c r="BE1089" i="185"/>
  <c r="BD1089" i="185"/>
  <c r="AN1089" i="185" s="1"/>
  <c r="BE1090" i="185"/>
  <c r="BD1090" i="185"/>
  <c r="AN1090" i="185" s="1"/>
  <c r="AJ1091" i="185"/>
  <c r="AG1091" i="185"/>
  <c r="BE1091" i="185"/>
  <c r="BD1091" i="185"/>
  <c r="AN1091" i="185" s="1"/>
  <c r="AO1091" i="185" s="1"/>
  <c r="AK1091" i="185" s="1"/>
  <c r="AJ1092" i="185"/>
  <c r="AG1092" i="185"/>
  <c r="BE1092" i="185"/>
  <c r="BD1092" i="185"/>
  <c r="AN1092" i="185" s="1"/>
  <c r="AO1092" i="185" s="1"/>
  <c r="AK1092" i="185" s="1"/>
  <c r="AJ1093" i="185"/>
  <c r="AG1093" i="185"/>
  <c r="BE1093" i="185"/>
  <c r="BD1093" i="185"/>
  <c r="AN1093" i="185" s="1"/>
  <c r="AO1093" i="185" s="1"/>
  <c r="AK1093" i="185" s="1"/>
  <c r="AJ1094" i="185"/>
  <c r="AG1094" i="185"/>
  <c r="BE1094" i="185"/>
  <c r="BD1094" i="185"/>
  <c r="AN1094" i="185" s="1"/>
  <c r="AO1094" i="185" s="1"/>
  <c r="AK1094" i="185" s="1"/>
  <c r="AJ1095" i="185"/>
  <c r="AG1095" i="185"/>
  <c r="BE1095" i="185"/>
  <c r="BD1095" i="185"/>
  <c r="AN1095" i="185" s="1"/>
  <c r="AO1095" i="185" s="1"/>
  <c r="AK1095" i="185" s="1"/>
  <c r="AJ1096" i="185"/>
  <c r="AG1096" i="185"/>
  <c r="BE1096" i="185"/>
  <c r="BD1096" i="185"/>
  <c r="AN1096" i="185" s="1"/>
  <c r="AO1096" i="185" s="1"/>
  <c r="AK1096" i="185" s="1"/>
  <c r="AJ1097" i="185"/>
  <c r="AG1097" i="185"/>
  <c r="BE1097" i="185"/>
  <c r="BD1097" i="185"/>
  <c r="AN1097" i="185" s="1"/>
  <c r="AO1097" i="185" s="1"/>
  <c r="AK1097" i="185" s="1"/>
  <c r="BE1098" i="185"/>
  <c r="BD1098" i="185"/>
  <c r="AN1098" i="185" s="1"/>
  <c r="AO1098" i="185" s="1"/>
  <c r="AJ1099" i="185"/>
  <c r="AG1099" i="185"/>
  <c r="BE1099" i="185"/>
  <c r="BD1099" i="185"/>
  <c r="AN1099" i="185" s="1"/>
  <c r="AO1099" i="185" s="1"/>
  <c r="AK1099" i="185" s="1"/>
  <c r="AJ1100" i="185"/>
  <c r="AG1100" i="185"/>
  <c r="BE1100" i="185"/>
  <c r="BD1100" i="185"/>
  <c r="AN1100" i="185" s="1"/>
  <c r="AO1100" i="185" s="1"/>
  <c r="AK1100" i="185" s="1"/>
  <c r="AJ1101" i="185"/>
  <c r="AG1101" i="185"/>
  <c r="BE1101" i="185"/>
  <c r="BD1101" i="185"/>
  <c r="AN1101" i="185" s="1"/>
  <c r="AO1101" i="185" s="1"/>
  <c r="AK1101" i="185" s="1"/>
  <c r="AJ1102" i="185"/>
  <c r="AG1102" i="185"/>
  <c r="BE1102" i="185"/>
  <c r="BD1102" i="185"/>
  <c r="AN1102" i="185" s="1"/>
  <c r="AO1102" i="185" s="1"/>
  <c r="AK1102" i="185" s="1"/>
  <c r="AJ1103" i="185"/>
  <c r="AG1103" i="185"/>
  <c r="AE1079" i="185"/>
  <c r="AM1079" i="185" s="1"/>
  <c r="AO1079" i="185" s="1"/>
  <c r="AK1079" i="185" s="1"/>
  <c r="AE1080" i="185"/>
  <c r="AM1080" i="185" s="1"/>
  <c r="AO1080" i="185" s="1"/>
  <c r="AK1080" i="185" s="1"/>
  <c r="AE1081" i="185"/>
  <c r="AM1081" i="185" s="1"/>
  <c r="AO1081" i="185" s="1"/>
  <c r="AK1081" i="185" s="1"/>
  <c r="AE1082" i="185"/>
  <c r="AM1082" i="185" s="1"/>
  <c r="AO1082" i="185" s="1"/>
  <c r="AK1082" i="185" s="1"/>
  <c r="AE1083" i="185"/>
  <c r="AM1083" i="185" s="1"/>
  <c r="AO1083" i="185" s="1"/>
  <c r="AK1083" i="185" s="1"/>
  <c r="AE1084" i="185"/>
  <c r="AM1084" i="185" s="1"/>
  <c r="AE1085" i="185"/>
  <c r="AM1085" i="185" s="1"/>
  <c r="AO1085" i="185" s="1"/>
  <c r="AK1085" i="185" s="1"/>
  <c r="AE1086" i="185"/>
  <c r="AM1086" i="185" s="1"/>
  <c r="AE1087" i="185"/>
  <c r="AM1087" i="185" s="1"/>
  <c r="AO1087" i="185" s="1"/>
  <c r="AK1087" i="185" s="1"/>
  <c r="AE1088" i="185"/>
  <c r="AM1088" i="185" s="1"/>
  <c r="AO1088" i="185" s="1"/>
  <c r="AK1088" i="185" s="1"/>
  <c r="AE1089" i="185"/>
  <c r="AM1089" i="185" s="1"/>
  <c r="AE1090" i="185"/>
  <c r="AM1090" i="185" s="1"/>
  <c r="BE1103" i="185"/>
  <c r="BD1103" i="185"/>
  <c r="AN1103" i="185" s="1"/>
  <c r="AO1103" i="185" s="1"/>
  <c r="AK1103" i="185" s="1"/>
  <c r="AJ1104" i="185"/>
  <c r="AG1104" i="185"/>
  <c r="BE1104" i="185"/>
  <c r="BD1104" i="185"/>
  <c r="AN1104" i="185" s="1"/>
  <c r="AO1104" i="185" s="1"/>
  <c r="AK1104" i="185" s="1"/>
  <c r="AJ1105" i="185"/>
  <c r="AG1105" i="185"/>
  <c r="BE1105" i="185"/>
  <c r="BD1105" i="185"/>
  <c r="AN1105" i="185" s="1"/>
  <c r="AO1105" i="185" s="1"/>
  <c r="AK1105" i="185" s="1"/>
  <c r="AJ1106" i="185"/>
  <c r="AG1106" i="185"/>
  <c r="BE1106" i="185"/>
  <c r="BD1106" i="185"/>
  <c r="AN1106" i="185" s="1"/>
  <c r="AO1106" i="185" s="1"/>
  <c r="AK1106" i="185" s="1"/>
  <c r="AJ1107" i="185"/>
  <c r="AG1107" i="185"/>
  <c r="BE1107" i="185"/>
  <c r="BD1107" i="185"/>
  <c r="AN1107" i="185" s="1"/>
  <c r="AO1107" i="185" s="1"/>
  <c r="AK1107" i="185" s="1"/>
  <c r="AJ1108" i="185"/>
  <c r="AG1108" i="185"/>
  <c r="BE1108" i="185"/>
  <c r="BD1108" i="185"/>
  <c r="AN1108" i="185" s="1"/>
  <c r="AO1108" i="185" s="1"/>
  <c r="AK1108" i="185" s="1"/>
  <c r="AJ1109" i="185"/>
  <c r="AG1109" i="185"/>
  <c r="BE1109" i="185"/>
  <c r="BD1109" i="185"/>
  <c r="AN1109" i="185" s="1"/>
  <c r="AO1109" i="185" s="1"/>
  <c r="AK1109" i="185" s="1"/>
  <c r="AJ1110" i="185"/>
  <c r="AG1110" i="185"/>
  <c r="BE1110" i="185"/>
  <c r="BD1110" i="185"/>
  <c r="AN1110" i="185" s="1"/>
  <c r="AO1110" i="185" s="1"/>
  <c r="AK1110" i="185" s="1"/>
  <c r="AJ1111" i="185"/>
  <c r="AG1111" i="185"/>
  <c r="BE1111" i="185"/>
  <c r="BD1111" i="185"/>
  <c r="AN1111" i="185" s="1"/>
  <c r="AO1111" i="185" s="1"/>
  <c r="AK1111" i="185" s="1"/>
  <c r="AJ1112" i="185"/>
  <c r="AG1112" i="185"/>
  <c r="BE1112" i="185"/>
  <c r="BD1112" i="185"/>
  <c r="AN1112" i="185" s="1"/>
  <c r="AO1112" i="185" s="1"/>
  <c r="AK1112" i="185" s="1"/>
  <c r="AJ1113" i="185"/>
  <c r="AG1113" i="185"/>
  <c r="BE1113" i="185"/>
  <c r="BD1113" i="185"/>
  <c r="AN1113" i="185" s="1"/>
  <c r="AO1113" i="185" s="1"/>
  <c r="AK1113" i="185" s="1"/>
  <c r="AJ1114" i="185"/>
  <c r="AG1114" i="185"/>
  <c r="BE1114" i="185"/>
  <c r="BD1114" i="185"/>
  <c r="AN1114" i="185" s="1"/>
  <c r="AO1114" i="185" s="1"/>
  <c r="AK1114" i="185" s="1"/>
  <c r="AJ1115" i="185"/>
  <c r="AG1115" i="185"/>
  <c r="BE1115" i="185"/>
  <c r="BD1115" i="185"/>
  <c r="AN1115" i="185" s="1"/>
  <c r="AO1115" i="185" s="1"/>
  <c r="AK1115" i="185" s="1"/>
  <c r="AJ1116" i="185"/>
  <c r="AG1116" i="185"/>
  <c r="BE1116" i="185"/>
  <c r="BD1116" i="185"/>
  <c r="AN1116" i="185" s="1"/>
  <c r="AO1116" i="185" s="1"/>
  <c r="AK1116" i="185" s="1"/>
  <c r="AJ1117" i="185"/>
  <c r="AG1117" i="185"/>
  <c r="BE1117" i="185"/>
  <c r="BD1117" i="185"/>
  <c r="AN1117" i="185" s="1"/>
  <c r="AO1117" i="185" s="1"/>
  <c r="AK1117" i="185" s="1"/>
  <c r="AJ1118" i="185"/>
  <c r="AG1118" i="185"/>
  <c r="BE1118" i="185"/>
  <c r="BD1118" i="185"/>
  <c r="AN1118" i="185" s="1"/>
  <c r="AO1118" i="185" s="1"/>
  <c r="AK1118" i="185" s="1"/>
  <c r="AJ1119" i="185"/>
  <c r="AG1119" i="185"/>
  <c r="BE1119" i="185"/>
  <c r="BD1119" i="185"/>
  <c r="AN1119" i="185" s="1"/>
  <c r="AO1119" i="185" s="1"/>
  <c r="AK1119" i="185" s="1"/>
  <c r="AJ1120" i="185"/>
  <c r="AG1120" i="185"/>
  <c r="BE1120" i="185"/>
  <c r="BD1120" i="185"/>
  <c r="AN1120" i="185" s="1"/>
  <c r="AO1120" i="185" s="1"/>
  <c r="AK1120" i="185" s="1"/>
  <c r="AJ1121" i="185"/>
  <c r="AG1121" i="185"/>
  <c r="BE1121" i="185"/>
  <c r="BD1121" i="185"/>
  <c r="AN1121" i="185" s="1"/>
  <c r="AO1121" i="185" s="1"/>
  <c r="AK1121" i="185" s="1"/>
  <c r="AJ1010" i="185"/>
  <c r="AG1010" i="185"/>
  <c r="BE1010" i="185"/>
  <c r="BD1010" i="185"/>
  <c r="AN1010" i="185" s="1"/>
  <c r="AO1010" i="185" s="1"/>
  <c r="AK1010" i="185" s="1"/>
  <c r="AJ1011" i="185"/>
  <c r="AG1011" i="185"/>
  <c r="BE1011" i="185"/>
  <c r="BD1011" i="185"/>
  <c r="AN1011" i="185" s="1"/>
  <c r="AO1011" i="185" s="1"/>
  <c r="AK1011" i="185" s="1"/>
  <c r="AJ1012" i="185"/>
  <c r="AG1012" i="185"/>
  <c r="BE1012" i="185"/>
  <c r="BD1012" i="185"/>
  <c r="AN1012" i="185" s="1"/>
  <c r="AO1012" i="185" s="1"/>
  <c r="AK1012" i="185" s="1"/>
  <c r="AJ1013" i="185"/>
  <c r="AG1013" i="185"/>
  <c r="BE1013" i="185"/>
  <c r="BD1013" i="185"/>
  <c r="AN1013" i="185" s="1"/>
  <c r="AO1013" i="185" s="1"/>
  <c r="AK1013" i="185" s="1"/>
  <c r="AJ1014" i="185"/>
  <c r="AG1014" i="185"/>
  <c r="BE1014" i="185"/>
  <c r="BD1014" i="185"/>
  <c r="AN1014" i="185" s="1"/>
  <c r="AO1014" i="185" s="1"/>
  <c r="AK1014" i="185" s="1"/>
  <c r="AJ1015" i="185"/>
  <c r="AG1015" i="185"/>
  <c r="BE1015" i="185"/>
  <c r="BD1015" i="185"/>
  <c r="AN1015" i="185" s="1"/>
  <c r="AO1015" i="185" s="1"/>
  <c r="AK1015" i="185" s="1"/>
  <c r="AJ1016" i="185"/>
  <c r="AG1016" i="185"/>
  <c r="BE1016" i="185"/>
  <c r="BD1016" i="185"/>
  <c r="AN1016" i="185" s="1"/>
  <c r="AO1016" i="185" s="1"/>
  <c r="AK1016" i="185" s="1"/>
  <c r="AJ1017" i="185"/>
  <c r="AG1017" i="185"/>
  <c r="BE1017" i="185"/>
  <c r="BD1017" i="185"/>
  <c r="AN1017" i="185" s="1"/>
  <c r="AO1017" i="185" s="1"/>
  <c r="AK1017" i="185" s="1"/>
  <c r="AJ1018" i="185"/>
  <c r="AG1018" i="185"/>
  <c r="BE1018" i="185"/>
  <c r="BD1018" i="185"/>
  <c r="AN1018" i="185" s="1"/>
  <c r="AO1018" i="185" s="1"/>
  <c r="AK1018" i="185" s="1"/>
  <c r="AJ1019" i="185"/>
  <c r="AG1019" i="185"/>
  <c r="BE1019" i="185"/>
  <c r="BD1019" i="185"/>
  <c r="AN1019" i="185" s="1"/>
  <c r="AO1019" i="185" s="1"/>
  <c r="AK1019" i="185" s="1"/>
  <c r="AJ1020" i="185"/>
  <c r="AG1020" i="185"/>
  <c r="BE1020" i="185"/>
  <c r="BD1020" i="185"/>
  <c r="AN1020" i="185" s="1"/>
  <c r="AO1020" i="185" s="1"/>
  <c r="AK1020" i="185" s="1"/>
  <c r="AJ1021" i="185"/>
  <c r="AG1021" i="185"/>
  <c r="BE1021" i="185"/>
  <c r="BD1021" i="185"/>
  <c r="AN1021" i="185" s="1"/>
  <c r="AO1021" i="185" s="1"/>
  <c r="AK1021" i="185" s="1"/>
  <c r="AJ1022" i="185"/>
  <c r="AG1022" i="185"/>
  <c r="BE1022" i="185"/>
  <c r="BD1022" i="185"/>
  <c r="AN1022" i="185" s="1"/>
  <c r="AO1022" i="185" s="1"/>
  <c r="AK1022" i="185" s="1"/>
  <c r="AJ1023" i="185"/>
  <c r="AG1023" i="185"/>
  <c r="BE1023" i="185"/>
  <c r="BD1023" i="185"/>
  <c r="AN1023" i="185" s="1"/>
  <c r="AO1023" i="185" s="1"/>
  <c r="AK1023" i="185" s="1"/>
  <c r="AJ1024" i="185"/>
  <c r="AG1024" i="185"/>
  <c r="BE1024" i="185"/>
  <c r="BD1024" i="185"/>
  <c r="AN1024" i="185" s="1"/>
  <c r="AO1024" i="185" s="1"/>
  <c r="AK1024" i="185" s="1"/>
  <c r="AJ1025" i="185"/>
  <c r="AG1025" i="185"/>
  <c r="BE1025" i="185"/>
  <c r="BD1025" i="185"/>
  <c r="AN1025" i="185" s="1"/>
  <c r="AO1025" i="185" s="1"/>
  <c r="AK1025" i="185" s="1"/>
  <c r="AJ1026" i="185"/>
  <c r="AG1026" i="185"/>
  <c r="BE1026" i="185"/>
  <c r="BD1026" i="185"/>
  <c r="AN1026" i="185" s="1"/>
  <c r="AO1026" i="185" s="1"/>
  <c r="AK1026" i="185" s="1"/>
  <c r="AJ1027" i="185"/>
  <c r="AG1027" i="185"/>
  <c r="AJ1028" i="185"/>
  <c r="AG1028" i="185"/>
  <c r="BE1028" i="185"/>
  <c r="BD1028" i="185"/>
  <c r="AN1028" i="185" s="1"/>
  <c r="AO1028" i="185" s="1"/>
  <c r="AK1028" i="185" s="1"/>
  <c r="AJ1029" i="185"/>
  <c r="AG1029" i="185"/>
  <c r="BE1029" i="185"/>
  <c r="BD1029" i="185"/>
  <c r="AN1029" i="185" s="1"/>
  <c r="AO1029" i="185" s="1"/>
  <c r="AK1029" i="185" s="1"/>
  <c r="AJ1030" i="185"/>
  <c r="AG1030" i="185"/>
  <c r="BE1030" i="185"/>
  <c r="BD1030" i="185"/>
  <c r="AN1030" i="185" s="1"/>
  <c r="AO1030" i="185" s="1"/>
  <c r="AK1030" i="185" s="1"/>
  <c r="AJ1031" i="185"/>
  <c r="AG1031" i="185"/>
  <c r="BE1031" i="185"/>
  <c r="BD1031" i="185"/>
  <c r="AN1031" i="185" s="1"/>
  <c r="AO1031" i="185" s="1"/>
  <c r="AK1031" i="185" s="1"/>
  <c r="AJ1032" i="185"/>
  <c r="AG1032" i="185"/>
  <c r="BE1032" i="185"/>
  <c r="BD1032" i="185"/>
  <c r="AN1032" i="185" s="1"/>
  <c r="AO1032" i="185" s="1"/>
  <c r="AK1032" i="185" s="1"/>
  <c r="AJ1033" i="185"/>
  <c r="AG1033" i="185"/>
  <c r="AJ1034" i="185"/>
  <c r="AG1034" i="185"/>
  <c r="BE1034" i="185"/>
  <c r="BD1034" i="185"/>
  <c r="AN1034" i="185" s="1"/>
  <c r="AO1034" i="185" s="1"/>
  <c r="AK1034" i="185" s="1"/>
  <c r="AJ1035" i="185"/>
  <c r="AG1035" i="185"/>
  <c r="BE1035" i="185"/>
  <c r="BD1035" i="185"/>
  <c r="AN1035" i="185" s="1"/>
  <c r="AO1035" i="185" s="1"/>
  <c r="AK1035" i="185" s="1"/>
  <c r="AJ1036" i="185"/>
  <c r="AG1036" i="185"/>
  <c r="BE1036" i="185"/>
  <c r="BD1036" i="185"/>
  <c r="AN1036" i="185" s="1"/>
  <c r="AO1036" i="185" s="1"/>
  <c r="AK1036" i="185" s="1"/>
  <c r="AJ1037" i="185"/>
  <c r="AG1037" i="185"/>
  <c r="BE1037" i="185"/>
  <c r="BD1037" i="185"/>
  <c r="AN1037" i="185" s="1"/>
  <c r="AO1037" i="185" s="1"/>
  <c r="AK1037" i="185" s="1"/>
  <c r="AJ1038" i="185"/>
  <c r="AG1038" i="185"/>
  <c r="BE1038" i="185"/>
  <c r="BD1038" i="185"/>
  <c r="AN1038" i="185" s="1"/>
  <c r="AO1038" i="185" s="1"/>
  <c r="AK1038" i="185" s="1"/>
  <c r="AJ1039" i="185"/>
  <c r="AG1039" i="185"/>
  <c r="BE1039" i="185"/>
  <c r="BD1039" i="185"/>
  <c r="AN1039" i="185" s="1"/>
  <c r="AO1039" i="185" s="1"/>
  <c r="AK1039" i="185" s="1"/>
  <c r="AJ1040" i="185"/>
  <c r="AG1040" i="185"/>
  <c r="BE1040" i="185"/>
  <c r="BD1040" i="185"/>
  <c r="AN1040" i="185" s="1"/>
  <c r="AO1040" i="185" s="1"/>
  <c r="AK1040" i="185" s="1"/>
  <c r="AJ1041" i="185"/>
  <c r="AG1041" i="185"/>
  <c r="BE1041" i="185"/>
  <c r="BD1041" i="185"/>
  <c r="AN1041" i="185" s="1"/>
  <c r="AO1041" i="185" s="1"/>
  <c r="AK1041" i="185" s="1"/>
  <c r="AJ1042" i="185"/>
  <c r="AG1042" i="185"/>
  <c r="BE1042" i="185"/>
  <c r="BD1042" i="185"/>
  <c r="AN1042" i="185" s="1"/>
  <c r="AO1042" i="185" s="1"/>
  <c r="AK1042" i="185" s="1"/>
  <c r="AJ1043" i="185"/>
  <c r="AG1043" i="185"/>
  <c r="BE1043" i="185"/>
  <c r="BD1043" i="185"/>
  <c r="AN1043" i="185" s="1"/>
  <c r="AO1043" i="185" s="1"/>
  <c r="AK1043" i="185" s="1"/>
  <c r="AJ1044" i="185"/>
  <c r="AG1044" i="185"/>
  <c r="BE1044" i="185"/>
  <c r="BD1044" i="185"/>
  <c r="AN1044" i="185" s="1"/>
  <c r="AO1044" i="185" s="1"/>
  <c r="AK1044" i="185" s="1"/>
  <c r="AJ1045" i="185"/>
  <c r="AG1045" i="185"/>
  <c r="BE1045" i="185"/>
  <c r="BD1045" i="185"/>
  <c r="AN1045" i="185" s="1"/>
  <c r="AO1045" i="185" s="1"/>
  <c r="AK1045" i="185" s="1"/>
  <c r="AJ1046" i="185"/>
  <c r="AG1046" i="185"/>
  <c r="BE1046" i="185"/>
  <c r="BD1046" i="185"/>
  <c r="AN1046" i="185" s="1"/>
  <c r="AO1046" i="185" s="1"/>
  <c r="AK1046" i="185" s="1"/>
  <c r="AJ1047" i="185"/>
  <c r="AG1047" i="185"/>
  <c r="BE1047" i="185"/>
  <c r="BD1047" i="185"/>
  <c r="AN1047" i="185" s="1"/>
  <c r="AO1047" i="185" s="1"/>
  <c r="AK1047" i="185" s="1"/>
  <c r="AJ1048" i="185"/>
  <c r="AG1048" i="185"/>
  <c r="BE1048" i="185"/>
  <c r="BD1048" i="185"/>
  <c r="AN1048" i="185" s="1"/>
  <c r="AO1048" i="185" s="1"/>
  <c r="AK1048" i="185" s="1"/>
  <c r="BE1049" i="185"/>
  <c r="BD1049" i="185"/>
  <c r="AN1049" i="185" s="1"/>
  <c r="AO1049" i="185" s="1"/>
  <c r="AJ1050" i="185"/>
  <c r="AG1050" i="185"/>
  <c r="BE1050" i="185"/>
  <c r="BD1050" i="185"/>
  <c r="AN1050" i="185" s="1"/>
  <c r="AO1050" i="185" s="1"/>
  <c r="AK1050" i="185" s="1"/>
  <c r="AJ1051" i="185"/>
  <c r="AG1051" i="185"/>
  <c r="BE1051" i="185"/>
  <c r="BD1051" i="185"/>
  <c r="AN1051" i="185" s="1"/>
  <c r="AO1051" i="185" s="1"/>
  <c r="AK1051" i="185" s="1"/>
  <c r="BE1052" i="185"/>
  <c r="BD1052" i="185"/>
  <c r="AN1052" i="185" s="1"/>
  <c r="AO1052" i="185" s="1"/>
  <c r="AJ1053" i="185"/>
  <c r="AG1053" i="185"/>
  <c r="BE1053" i="185"/>
  <c r="BD1053" i="185"/>
  <c r="AN1053" i="185" s="1"/>
  <c r="AO1053" i="185" s="1"/>
  <c r="AK1053" i="185" s="1"/>
  <c r="AJ1054" i="185"/>
  <c r="AG1054" i="185"/>
  <c r="BE1054" i="185"/>
  <c r="BD1054" i="185"/>
  <c r="AN1054" i="185" s="1"/>
  <c r="AO1054" i="185" s="1"/>
  <c r="AK1054" i="185" s="1"/>
  <c r="AJ1055" i="185"/>
  <c r="AG1055" i="185"/>
  <c r="BE1055" i="185"/>
  <c r="BD1055" i="185"/>
  <c r="AN1055" i="185" s="1"/>
  <c r="AO1055" i="185" s="1"/>
  <c r="AK1055" i="185" s="1"/>
  <c r="AJ1056" i="185"/>
  <c r="AG1056" i="185"/>
  <c r="BE1056" i="185"/>
  <c r="BD1056" i="185"/>
  <c r="AN1056" i="185" s="1"/>
  <c r="AO1056" i="185" s="1"/>
  <c r="AK1056" i="185" s="1"/>
  <c r="AJ1057" i="185"/>
  <c r="AG1057" i="185"/>
  <c r="BE1057" i="185"/>
  <c r="BD1057" i="185"/>
  <c r="AN1057" i="185" s="1"/>
  <c r="AO1057" i="185" s="1"/>
  <c r="AK1057" i="185" s="1"/>
  <c r="AJ1058" i="185"/>
  <c r="AG1058" i="185"/>
  <c r="BE1058" i="185"/>
  <c r="BD1058" i="185"/>
  <c r="AN1058" i="185" s="1"/>
  <c r="AO1058" i="185" s="1"/>
  <c r="AK1058" i="185" s="1"/>
  <c r="AJ1059" i="185"/>
  <c r="AG1059" i="185"/>
  <c r="BE1059" i="185"/>
  <c r="BD1059" i="185"/>
  <c r="AN1059" i="185" s="1"/>
  <c r="AO1059" i="185" s="1"/>
  <c r="AK1059" i="185" s="1"/>
  <c r="AJ1060" i="185"/>
  <c r="AG1060" i="185"/>
  <c r="BE1060" i="185"/>
  <c r="BD1060" i="185"/>
  <c r="AN1060" i="185" s="1"/>
  <c r="AO1060" i="185" s="1"/>
  <c r="AK1060" i="185" s="1"/>
  <c r="AJ1061" i="185"/>
  <c r="AG1061" i="185"/>
  <c r="BE1061" i="185"/>
  <c r="BD1061" i="185"/>
  <c r="AN1061" i="185" s="1"/>
  <c r="AO1061" i="185" s="1"/>
  <c r="AK1061" i="185" s="1"/>
  <c r="BE1062" i="185"/>
  <c r="BD1062" i="185"/>
  <c r="AN1062" i="185" s="1"/>
  <c r="AO1062" i="185" s="1"/>
  <c r="AJ1063" i="185"/>
  <c r="AG1063" i="185"/>
  <c r="BE1063" i="185"/>
  <c r="BD1063" i="185"/>
  <c r="AN1063" i="185" s="1"/>
  <c r="AO1063" i="185" s="1"/>
  <c r="AK1063" i="185" s="1"/>
  <c r="AJ1064" i="185"/>
  <c r="AG1064" i="185"/>
  <c r="BE1064" i="185"/>
  <c r="BD1064" i="185"/>
  <c r="AN1064" i="185" s="1"/>
  <c r="AO1064" i="185" s="1"/>
  <c r="AK1064" i="185" s="1"/>
  <c r="AJ1065" i="185"/>
  <c r="AG1065" i="185"/>
  <c r="BE1065" i="185"/>
  <c r="BD1065" i="185"/>
  <c r="AN1065" i="185" s="1"/>
  <c r="AO1065" i="185" s="1"/>
  <c r="AK1065" i="185" s="1"/>
  <c r="AJ954" i="185"/>
  <c r="AG954" i="185"/>
  <c r="BE954" i="185"/>
  <c r="BD954" i="185"/>
  <c r="AN954" i="185" s="1"/>
  <c r="AO954" i="185" s="1"/>
  <c r="AJ955" i="185"/>
  <c r="AG955" i="185"/>
  <c r="BE955" i="185"/>
  <c r="AJ956" i="185"/>
  <c r="AG956" i="185"/>
  <c r="AJ957" i="185"/>
  <c r="AG957" i="185"/>
  <c r="BE957" i="185"/>
  <c r="BD957" i="185"/>
  <c r="AN957" i="185" s="1"/>
  <c r="AO957" i="185" s="1"/>
  <c r="AJ958" i="185"/>
  <c r="AG958" i="185"/>
  <c r="BE958" i="185"/>
  <c r="BD958" i="185"/>
  <c r="AN958" i="185" s="1"/>
  <c r="AO958" i="185" s="1"/>
  <c r="AJ959" i="185"/>
  <c r="AG959" i="185"/>
  <c r="BE959" i="185"/>
  <c r="BD959" i="185"/>
  <c r="AN959" i="185" s="1"/>
  <c r="AO959" i="185" s="1"/>
  <c r="AJ960" i="185"/>
  <c r="AG960" i="185"/>
  <c r="BE960" i="185"/>
  <c r="BD960" i="185"/>
  <c r="AN960" i="185" s="1"/>
  <c r="AO960" i="185" s="1"/>
  <c r="AJ961" i="185"/>
  <c r="AG961" i="185"/>
  <c r="BE961" i="185"/>
  <c r="AJ962" i="185"/>
  <c r="AG962" i="185"/>
  <c r="BE962" i="185"/>
  <c r="BD962" i="185"/>
  <c r="AN962" i="185" s="1"/>
  <c r="AO962" i="185" s="1"/>
  <c r="AJ963" i="185"/>
  <c r="AG963" i="185"/>
  <c r="BE963" i="185"/>
  <c r="BD963" i="185"/>
  <c r="AN963" i="185" s="1"/>
  <c r="AO963" i="185" s="1"/>
  <c r="AJ964" i="185"/>
  <c r="AG964" i="185"/>
  <c r="BE964" i="185"/>
  <c r="BD964" i="185"/>
  <c r="AN964" i="185" s="1"/>
  <c r="AO964" i="185" s="1"/>
  <c r="AJ965" i="185"/>
  <c r="AG965" i="185"/>
  <c r="BE965" i="185"/>
  <c r="BD965" i="185"/>
  <c r="AN965" i="185" s="1"/>
  <c r="AO965" i="185" s="1"/>
  <c r="AJ966" i="185"/>
  <c r="AG966" i="185"/>
  <c r="BE966" i="185"/>
  <c r="BD966" i="185"/>
  <c r="AN966" i="185" s="1"/>
  <c r="AO966" i="185" s="1"/>
  <c r="AJ967" i="185"/>
  <c r="AG967" i="185"/>
  <c r="BE967" i="185"/>
  <c r="BD967" i="185"/>
  <c r="AN967" i="185" s="1"/>
  <c r="AO967" i="185" s="1"/>
  <c r="AJ968" i="185"/>
  <c r="AG968" i="185"/>
  <c r="BE968" i="185"/>
  <c r="BD968" i="185"/>
  <c r="AN968" i="185" s="1"/>
  <c r="AO968" i="185" s="1"/>
  <c r="AJ969" i="185"/>
  <c r="AG969" i="185"/>
  <c r="BE969" i="185"/>
  <c r="BD969" i="185"/>
  <c r="AN969" i="185" s="1"/>
  <c r="AO969" i="185" s="1"/>
  <c r="AJ970" i="185"/>
  <c r="AG970" i="185"/>
  <c r="BE970" i="185"/>
  <c r="BD970" i="185"/>
  <c r="AN970" i="185" s="1"/>
  <c r="AO970" i="185" s="1"/>
  <c r="AJ971" i="185"/>
  <c r="AG971" i="185"/>
  <c r="BE971" i="185"/>
  <c r="BD971" i="185"/>
  <c r="AN971" i="185" s="1"/>
  <c r="AO971" i="185" s="1"/>
  <c r="AJ972" i="185"/>
  <c r="AG972" i="185"/>
  <c r="BE972" i="185"/>
  <c r="BD972" i="185"/>
  <c r="AN972" i="185" s="1"/>
  <c r="AO972" i="185" s="1"/>
  <c r="AJ973" i="185"/>
  <c r="AG973" i="185"/>
  <c r="BE973" i="185"/>
  <c r="BD973" i="185"/>
  <c r="AN973" i="185" s="1"/>
  <c r="AO973" i="185" s="1"/>
  <c r="AJ974" i="185"/>
  <c r="AG974" i="185"/>
  <c r="BE974" i="185"/>
  <c r="BD974" i="185"/>
  <c r="AN974" i="185" s="1"/>
  <c r="AO974" i="185" s="1"/>
  <c r="AJ975" i="185"/>
  <c r="AG975" i="185"/>
  <c r="BE975" i="185"/>
  <c r="BD975" i="185"/>
  <c r="AN975" i="185" s="1"/>
  <c r="AO975" i="185" s="1"/>
  <c r="AJ976" i="185"/>
  <c r="AG976" i="185"/>
  <c r="BE976" i="185"/>
  <c r="AJ977" i="185"/>
  <c r="AG977" i="185"/>
  <c r="BE977" i="185"/>
  <c r="BD977" i="185"/>
  <c r="AN977" i="185" s="1"/>
  <c r="AO977" i="185" s="1"/>
  <c r="AJ978" i="185"/>
  <c r="AG978" i="185"/>
  <c r="BE978" i="185"/>
  <c r="BD978" i="185"/>
  <c r="AN978" i="185" s="1"/>
  <c r="AO978" i="185" s="1"/>
  <c r="AJ979" i="185"/>
  <c r="AG979" i="185"/>
  <c r="BE979" i="185"/>
  <c r="BD979" i="185"/>
  <c r="AN979" i="185" s="1"/>
  <c r="AO979" i="185" s="1"/>
  <c r="AJ980" i="185"/>
  <c r="AG980" i="185"/>
  <c r="BE980" i="185"/>
  <c r="BD980" i="185"/>
  <c r="AN980" i="185" s="1"/>
  <c r="AO980" i="185" s="1"/>
  <c r="AJ981" i="185"/>
  <c r="AG981" i="185"/>
  <c r="BE981" i="185"/>
  <c r="BD981" i="185"/>
  <c r="AN981" i="185" s="1"/>
  <c r="AO981" i="185" s="1"/>
  <c r="AJ982" i="185"/>
  <c r="AG982" i="185"/>
  <c r="BE982" i="185"/>
  <c r="BD982" i="185"/>
  <c r="AN982" i="185" s="1"/>
  <c r="AO982" i="185" s="1"/>
  <c r="AJ983" i="185"/>
  <c r="AG983" i="185"/>
  <c r="BE983" i="185"/>
  <c r="BD983" i="185"/>
  <c r="AN983" i="185" s="1"/>
  <c r="AO983" i="185" s="1"/>
  <c r="AJ984" i="185"/>
  <c r="AG984" i="185"/>
  <c r="BE984" i="185"/>
  <c r="BD984" i="185"/>
  <c r="AN984" i="185" s="1"/>
  <c r="AO984" i="185" s="1"/>
  <c r="AJ985" i="185"/>
  <c r="AG985" i="185"/>
  <c r="BE985" i="185"/>
  <c r="BD985" i="185"/>
  <c r="AN985" i="185" s="1"/>
  <c r="AO985" i="185" s="1"/>
  <c r="AJ986" i="185"/>
  <c r="AG986" i="185"/>
  <c r="BE986" i="185"/>
  <c r="BD986" i="185"/>
  <c r="AN986" i="185" s="1"/>
  <c r="AO986" i="185" s="1"/>
  <c r="AJ987" i="185"/>
  <c r="AG987" i="185"/>
  <c r="BE987" i="185"/>
  <c r="BD987" i="185"/>
  <c r="AN987" i="185" s="1"/>
  <c r="AO987" i="185" s="1"/>
  <c r="AJ988" i="185"/>
  <c r="AG988" i="185"/>
  <c r="BE988" i="185"/>
  <c r="BD988" i="185"/>
  <c r="AN988" i="185" s="1"/>
  <c r="AO988" i="185" s="1"/>
  <c r="AJ989" i="185"/>
  <c r="AG989" i="185"/>
  <c r="BE989" i="185"/>
  <c r="BD989" i="185"/>
  <c r="AN989" i="185" s="1"/>
  <c r="AO989" i="185" s="1"/>
  <c r="AJ990" i="185"/>
  <c r="AG990" i="185"/>
  <c r="BE990" i="185"/>
  <c r="BD990" i="185"/>
  <c r="AN990" i="185" s="1"/>
  <c r="AO990" i="185" s="1"/>
  <c r="AJ991" i="185"/>
  <c r="AG991" i="185"/>
  <c r="BE991" i="185"/>
  <c r="BD991" i="185"/>
  <c r="AN991" i="185" s="1"/>
  <c r="AO991" i="185" s="1"/>
  <c r="AJ992" i="185"/>
  <c r="AG992" i="185"/>
  <c r="BE992" i="185"/>
  <c r="BD992" i="185"/>
  <c r="AN992" i="185" s="1"/>
  <c r="AO992" i="185" s="1"/>
  <c r="AJ993" i="185"/>
  <c r="AG993" i="185"/>
  <c r="BE993" i="185"/>
  <c r="BD993" i="185"/>
  <c r="AN993" i="185" s="1"/>
  <c r="AO993" i="185" s="1"/>
  <c r="AJ994" i="185"/>
  <c r="AG994" i="185"/>
  <c r="BE994" i="185"/>
  <c r="AJ995" i="185"/>
  <c r="AG995" i="185"/>
  <c r="AJ996" i="185"/>
  <c r="AG996" i="185"/>
  <c r="BE996" i="185"/>
  <c r="BD996" i="185"/>
  <c r="AN996" i="185" s="1"/>
  <c r="AO996" i="185" s="1"/>
  <c r="AJ997" i="185"/>
  <c r="AG997" i="185"/>
  <c r="BE997" i="185"/>
  <c r="BD997" i="185"/>
  <c r="AN997" i="185" s="1"/>
  <c r="AO997" i="185" s="1"/>
  <c r="AJ998" i="185"/>
  <c r="AG998" i="185"/>
  <c r="BE998" i="185"/>
  <c r="BD998" i="185"/>
  <c r="AN998" i="185" s="1"/>
  <c r="AO998" i="185" s="1"/>
  <c r="AJ999" i="185"/>
  <c r="AG999" i="185"/>
  <c r="BE999" i="185"/>
  <c r="BD999" i="185"/>
  <c r="AN999" i="185" s="1"/>
  <c r="AO999" i="185" s="1"/>
  <c r="AJ1000" i="185"/>
  <c r="AG1000" i="185"/>
  <c r="BE1000" i="185"/>
  <c r="BD1000" i="185"/>
  <c r="AN1000" i="185" s="1"/>
  <c r="AO1000" i="185" s="1"/>
  <c r="AJ1001" i="185"/>
  <c r="AG1001" i="185"/>
  <c r="BE1001" i="185"/>
  <c r="BD1001" i="185"/>
  <c r="AN1001" i="185" s="1"/>
  <c r="AO1001" i="185" s="1"/>
  <c r="AJ1002" i="185"/>
  <c r="AG1002" i="185"/>
  <c r="BE1002" i="185"/>
  <c r="BD1002" i="185"/>
  <c r="AN1002" i="185" s="1"/>
  <c r="AO1002" i="185" s="1"/>
  <c r="AJ1003" i="185"/>
  <c r="AG1003" i="185"/>
  <c r="BE1003" i="185"/>
  <c r="BD1003" i="185"/>
  <c r="AN1003" i="185" s="1"/>
  <c r="AO1003" i="185" s="1"/>
  <c r="AJ1004" i="185"/>
  <c r="AG1004" i="185"/>
  <c r="BE1004" i="185"/>
  <c r="BD1004" i="185"/>
  <c r="AN1004" i="185" s="1"/>
  <c r="AO1004" i="185" s="1"/>
  <c r="AJ1005" i="185"/>
  <c r="AG1005" i="185"/>
  <c r="BE1005" i="185"/>
  <c r="BD1005" i="185"/>
  <c r="AN1005" i="185" s="1"/>
  <c r="AO1005" i="185" s="1"/>
  <c r="AJ1006" i="185"/>
  <c r="AG1006" i="185"/>
  <c r="BE1006" i="185"/>
  <c r="BD1006" i="185"/>
  <c r="AN1006" i="185" s="1"/>
  <c r="AO1006" i="185" s="1"/>
  <c r="AJ1007" i="185"/>
  <c r="AG1007" i="185"/>
  <c r="BE1007" i="185"/>
  <c r="BD1007" i="185"/>
  <c r="AN1007" i="185" s="1"/>
  <c r="AO1007" i="185" s="1"/>
  <c r="AJ1008" i="185"/>
  <c r="AG1008" i="185"/>
  <c r="BE1008" i="185"/>
  <c r="BD1008" i="185"/>
  <c r="AN1008" i="185" s="1"/>
  <c r="AO1008" i="185" s="1"/>
  <c r="AJ1009" i="185"/>
  <c r="AG1009" i="185"/>
  <c r="BE1009" i="185"/>
  <c r="BD1009" i="185"/>
  <c r="AN1009" i="185" s="1"/>
  <c r="AO1009" i="185" s="1"/>
  <c r="AJ898" i="185"/>
  <c r="AG898" i="185"/>
  <c r="BE898" i="185"/>
  <c r="BD898" i="185"/>
  <c r="AN898" i="185" s="1"/>
  <c r="AO898" i="185" s="1"/>
  <c r="AK898" i="185" s="1"/>
  <c r="AJ899" i="185"/>
  <c r="AG899" i="185"/>
  <c r="BE899" i="185"/>
  <c r="BD899" i="185"/>
  <c r="AN899" i="185" s="1"/>
  <c r="AO899" i="185" s="1"/>
  <c r="AK899" i="185" s="1"/>
  <c r="AJ900" i="185"/>
  <c r="AG900" i="185"/>
  <c r="BE900" i="185"/>
  <c r="BD900" i="185"/>
  <c r="AN900" i="185" s="1"/>
  <c r="AO900" i="185" s="1"/>
  <c r="AK900" i="185" s="1"/>
  <c r="AJ901" i="185"/>
  <c r="AG901" i="185"/>
  <c r="BE901" i="185"/>
  <c r="BD901" i="185"/>
  <c r="AN901" i="185" s="1"/>
  <c r="AO901" i="185" s="1"/>
  <c r="AK901" i="185" s="1"/>
  <c r="AJ902" i="185"/>
  <c r="AG902" i="185"/>
  <c r="BE902" i="185"/>
  <c r="BD902" i="185"/>
  <c r="AN902" i="185" s="1"/>
  <c r="AO902" i="185" s="1"/>
  <c r="AK902" i="185" s="1"/>
  <c r="AJ903" i="185"/>
  <c r="AG903" i="185"/>
  <c r="BE903" i="185"/>
  <c r="BD903" i="185"/>
  <c r="AN903" i="185" s="1"/>
  <c r="AO903" i="185" s="1"/>
  <c r="AK903" i="185" s="1"/>
  <c r="AJ904" i="185"/>
  <c r="AG904" i="185"/>
  <c r="BE904" i="185"/>
  <c r="BD904" i="185"/>
  <c r="AN904" i="185" s="1"/>
  <c r="AO904" i="185" s="1"/>
  <c r="AK904" i="185" s="1"/>
  <c r="AJ905" i="185"/>
  <c r="AG905" i="185"/>
  <c r="BE905" i="185"/>
  <c r="BD905" i="185"/>
  <c r="AN905" i="185" s="1"/>
  <c r="AO905" i="185" s="1"/>
  <c r="AK905" i="185" s="1"/>
  <c r="AJ906" i="185"/>
  <c r="AG906" i="185"/>
  <c r="BE906" i="185"/>
  <c r="BD906" i="185"/>
  <c r="AN906" i="185" s="1"/>
  <c r="AO906" i="185" s="1"/>
  <c r="AK906" i="185" s="1"/>
  <c r="AJ907" i="185"/>
  <c r="AG907" i="185"/>
  <c r="BE907" i="185"/>
  <c r="BD907" i="185"/>
  <c r="AN907" i="185" s="1"/>
  <c r="AO907" i="185" s="1"/>
  <c r="AK907" i="185" s="1"/>
  <c r="AJ908" i="185"/>
  <c r="AG908" i="185"/>
  <c r="BE908" i="185"/>
  <c r="BD908" i="185"/>
  <c r="AN908" i="185" s="1"/>
  <c r="AO908" i="185" s="1"/>
  <c r="AK908" i="185" s="1"/>
  <c r="AJ909" i="185"/>
  <c r="AG909" i="185"/>
  <c r="BE909" i="185"/>
  <c r="BD909" i="185"/>
  <c r="AN909" i="185" s="1"/>
  <c r="AO909" i="185" s="1"/>
  <c r="AK909" i="185" s="1"/>
  <c r="AJ910" i="185"/>
  <c r="AG910" i="185"/>
  <c r="BE910" i="185"/>
  <c r="BD910" i="185"/>
  <c r="AN910" i="185" s="1"/>
  <c r="AO910" i="185" s="1"/>
  <c r="AK910" i="185" s="1"/>
  <c r="AJ911" i="185"/>
  <c r="AG911" i="185"/>
  <c r="BE911" i="185"/>
  <c r="BD911" i="185"/>
  <c r="AN911" i="185" s="1"/>
  <c r="AO911" i="185" s="1"/>
  <c r="AK911" i="185" s="1"/>
  <c r="AJ912" i="185"/>
  <c r="AG912" i="185"/>
  <c r="BE912" i="185"/>
  <c r="BD912" i="185"/>
  <c r="AN912" i="185" s="1"/>
  <c r="AO912" i="185" s="1"/>
  <c r="AK912" i="185" s="1"/>
  <c r="AJ913" i="185"/>
  <c r="AG913" i="185"/>
  <c r="BE913" i="185"/>
  <c r="BD913" i="185"/>
  <c r="AN913" i="185" s="1"/>
  <c r="AO913" i="185" s="1"/>
  <c r="AK913" i="185" s="1"/>
  <c r="AJ914" i="185"/>
  <c r="AG914" i="185"/>
  <c r="BE914" i="185"/>
  <c r="BD914" i="185"/>
  <c r="AN914" i="185" s="1"/>
  <c r="AO914" i="185" s="1"/>
  <c r="AK914" i="185" s="1"/>
  <c r="AJ915" i="185"/>
  <c r="AG915" i="185"/>
  <c r="BE915" i="185"/>
  <c r="BD915" i="185"/>
  <c r="AN915" i="185" s="1"/>
  <c r="AO915" i="185" s="1"/>
  <c r="AK915" i="185" s="1"/>
  <c r="AJ916" i="185"/>
  <c r="AG916" i="185"/>
  <c r="BE916" i="185"/>
  <c r="BD916" i="185"/>
  <c r="AN916" i="185" s="1"/>
  <c r="AO916" i="185" s="1"/>
  <c r="AK916" i="185" s="1"/>
  <c r="AJ917" i="185"/>
  <c r="AG917" i="185"/>
  <c r="BE917" i="185"/>
  <c r="BD917" i="185"/>
  <c r="AN917" i="185" s="1"/>
  <c r="AO917" i="185" s="1"/>
  <c r="AK917" i="185" s="1"/>
  <c r="AJ918" i="185"/>
  <c r="AG918" i="185"/>
  <c r="BE918" i="185"/>
  <c r="BD918" i="185"/>
  <c r="AN918" i="185" s="1"/>
  <c r="AO918" i="185" s="1"/>
  <c r="AK918" i="185" s="1"/>
  <c r="AJ919" i="185"/>
  <c r="AG919" i="185"/>
  <c r="BE919" i="185"/>
  <c r="BD919" i="185"/>
  <c r="AN919" i="185" s="1"/>
  <c r="AO919" i="185" s="1"/>
  <c r="AK919" i="185" s="1"/>
  <c r="AJ920" i="185"/>
  <c r="AG920" i="185"/>
  <c r="BE920" i="185"/>
  <c r="BD920" i="185"/>
  <c r="AN920" i="185" s="1"/>
  <c r="AO920" i="185" s="1"/>
  <c r="AK920" i="185" s="1"/>
  <c r="AJ921" i="185"/>
  <c r="AG921" i="185"/>
  <c r="BE921" i="185"/>
  <c r="BD921" i="185"/>
  <c r="AN921" i="185" s="1"/>
  <c r="AO921" i="185" s="1"/>
  <c r="AK921" i="185" s="1"/>
  <c r="AJ922" i="185"/>
  <c r="AG922" i="185"/>
  <c r="BE922" i="185"/>
  <c r="BD922" i="185"/>
  <c r="AN922" i="185" s="1"/>
  <c r="AO922" i="185" s="1"/>
  <c r="AK922" i="185" s="1"/>
  <c r="AJ923" i="185"/>
  <c r="AG923" i="185"/>
  <c r="BE923" i="185"/>
  <c r="BD923" i="185"/>
  <c r="AN923" i="185" s="1"/>
  <c r="AO923" i="185" s="1"/>
  <c r="AK923" i="185" s="1"/>
  <c r="AJ924" i="185"/>
  <c r="AG924" i="185"/>
  <c r="BE924" i="185"/>
  <c r="BD924" i="185"/>
  <c r="AN924" i="185" s="1"/>
  <c r="AO924" i="185" s="1"/>
  <c r="AK924" i="185" s="1"/>
  <c r="AJ925" i="185"/>
  <c r="AG925" i="185"/>
  <c r="BE925" i="185"/>
  <c r="BD925" i="185"/>
  <c r="AN925" i="185" s="1"/>
  <c r="AO925" i="185" s="1"/>
  <c r="AK925" i="185" s="1"/>
  <c r="AJ926" i="185"/>
  <c r="AG926" i="185"/>
  <c r="BE926" i="185"/>
  <c r="BD926" i="185"/>
  <c r="AN926" i="185" s="1"/>
  <c r="AO926" i="185" s="1"/>
  <c r="AK926" i="185" s="1"/>
  <c r="AJ927" i="185"/>
  <c r="AG927" i="185"/>
  <c r="BE927" i="185"/>
  <c r="AJ928" i="185"/>
  <c r="AG928" i="185"/>
  <c r="BE928" i="185"/>
  <c r="BD928" i="185"/>
  <c r="AN928" i="185" s="1"/>
  <c r="AO928" i="185" s="1"/>
  <c r="AK928" i="185" s="1"/>
  <c r="AJ929" i="185"/>
  <c r="AG929" i="185"/>
  <c r="BE929" i="185"/>
  <c r="BD929" i="185"/>
  <c r="AN929" i="185" s="1"/>
  <c r="AO929" i="185" s="1"/>
  <c r="AK929" i="185" s="1"/>
  <c r="BE930" i="185"/>
  <c r="BD930" i="185"/>
  <c r="AN930" i="185" s="1"/>
  <c r="AO930" i="185" s="1"/>
  <c r="AJ931" i="185"/>
  <c r="AG931" i="185"/>
  <c r="BE931" i="185"/>
  <c r="BD931" i="185"/>
  <c r="AN931" i="185" s="1"/>
  <c r="AO931" i="185" s="1"/>
  <c r="AK931" i="185" s="1"/>
  <c r="AJ932" i="185"/>
  <c r="AG932" i="185"/>
  <c r="BE932" i="185"/>
  <c r="BD932" i="185"/>
  <c r="AN932" i="185" s="1"/>
  <c r="AO932" i="185" s="1"/>
  <c r="AK932" i="185" s="1"/>
  <c r="AJ933" i="185"/>
  <c r="AG933" i="185"/>
  <c r="BE933" i="185"/>
  <c r="BD933" i="185"/>
  <c r="AN933" i="185" s="1"/>
  <c r="AO933" i="185" s="1"/>
  <c r="AK933" i="185" s="1"/>
  <c r="AJ934" i="185"/>
  <c r="AG934" i="185"/>
  <c r="BE934" i="185"/>
  <c r="BD934" i="185"/>
  <c r="AN934" i="185" s="1"/>
  <c r="AO934" i="185" s="1"/>
  <c r="AK934" i="185" s="1"/>
  <c r="AJ935" i="185"/>
  <c r="AG935" i="185"/>
  <c r="BE935" i="185"/>
  <c r="BD935" i="185"/>
  <c r="AN935" i="185" s="1"/>
  <c r="AO935" i="185" s="1"/>
  <c r="AK935" i="185" s="1"/>
  <c r="AJ936" i="185"/>
  <c r="AG936" i="185"/>
  <c r="BE936" i="185"/>
  <c r="BD936" i="185"/>
  <c r="AN936" i="185" s="1"/>
  <c r="AO936" i="185" s="1"/>
  <c r="AK936" i="185" s="1"/>
  <c r="AJ937" i="185"/>
  <c r="AG937" i="185"/>
  <c r="BE937" i="185"/>
  <c r="BD937" i="185"/>
  <c r="AN937" i="185" s="1"/>
  <c r="AO937" i="185" s="1"/>
  <c r="AK937" i="185" s="1"/>
  <c r="AJ938" i="185"/>
  <c r="AG938" i="185"/>
  <c r="BE938" i="185"/>
  <c r="BD938" i="185"/>
  <c r="AN938" i="185" s="1"/>
  <c r="AO938" i="185" s="1"/>
  <c r="AK938" i="185" s="1"/>
  <c r="AJ939" i="185"/>
  <c r="AG939" i="185"/>
  <c r="BE939" i="185"/>
  <c r="BD939" i="185"/>
  <c r="AN939" i="185" s="1"/>
  <c r="AO939" i="185" s="1"/>
  <c r="AK939" i="185" s="1"/>
  <c r="AJ940" i="185"/>
  <c r="AG940" i="185"/>
  <c r="BE940" i="185"/>
  <c r="BD940" i="185"/>
  <c r="AN940" i="185" s="1"/>
  <c r="AO940" i="185" s="1"/>
  <c r="AK940" i="185" s="1"/>
  <c r="AJ941" i="185"/>
  <c r="AG941" i="185"/>
  <c r="BE941" i="185"/>
  <c r="BD941" i="185"/>
  <c r="AN941" i="185" s="1"/>
  <c r="AO941" i="185" s="1"/>
  <c r="AK941" i="185" s="1"/>
  <c r="AJ942" i="185"/>
  <c r="AG942" i="185"/>
  <c r="BE942" i="185"/>
  <c r="BD942" i="185"/>
  <c r="AN942" i="185" s="1"/>
  <c r="AO942" i="185" s="1"/>
  <c r="AK942" i="185" s="1"/>
  <c r="BE943" i="185"/>
  <c r="BD943" i="185"/>
  <c r="AN943" i="185" s="1"/>
  <c r="AO943" i="185" s="1"/>
  <c r="AJ944" i="185"/>
  <c r="AG944" i="185"/>
  <c r="BE944" i="185"/>
  <c r="BD944" i="185"/>
  <c r="AN944" i="185" s="1"/>
  <c r="AO944" i="185" s="1"/>
  <c r="AK944" i="185" s="1"/>
  <c r="AJ945" i="185"/>
  <c r="AG945" i="185"/>
  <c r="BE945" i="185"/>
  <c r="BD945" i="185"/>
  <c r="AN945" i="185" s="1"/>
  <c r="AO945" i="185" s="1"/>
  <c r="AK945" i="185" s="1"/>
  <c r="AJ946" i="185"/>
  <c r="AG946" i="185"/>
  <c r="BE946" i="185"/>
  <c r="BD946" i="185"/>
  <c r="AN946" i="185" s="1"/>
  <c r="AO946" i="185" s="1"/>
  <c r="AK946" i="185" s="1"/>
  <c r="AJ947" i="185"/>
  <c r="AG947" i="185"/>
  <c r="BE947" i="185"/>
  <c r="BD947" i="185"/>
  <c r="AN947" i="185" s="1"/>
  <c r="AO947" i="185" s="1"/>
  <c r="AK947" i="185" s="1"/>
  <c r="AJ948" i="185"/>
  <c r="AG948" i="185"/>
  <c r="BE948" i="185"/>
  <c r="BD948" i="185"/>
  <c r="AN948" i="185" s="1"/>
  <c r="AO948" i="185" s="1"/>
  <c r="AK948" i="185" s="1"/>
  <c r="AJ949" i="185"/>
  <c r="AG949" i="185"/>
  <c r="BE949" i="185"/>
  <c r="BD949" i="185"/>
  <c r="AN949" i="185" s="1"/>
  <c r="AO949" i="185" s="1"/>
  <c r="AK949" i="185" s="1"/>
  <c r="AJ950" i="185"/>
  <c r="AG950" i="185"/>
  <c r="BE950" i="185"/>
  <c r="BD950" i="185"/>
  <c r="AN950" i="185" s="1"/>
  <c r="AO950" i="185" s="1"/>
  <c r="AK950" i="185" s="1"/>
  <c r="AJ951" i="185"/>
  <c r="AG951" i="185"/>
  <c r="BE951" i="185"/>
  <c r="BD951" i="185"/>
  <c r="AN951" i="185" s="1"/>
  <c r="AO951" i="185" s="1"/>
  <c r="AK951" i="185" s="1"/>
  <c r="AJ952" i="185"/>
  <c r="AG952" i="185"/>
  <c r="BE952" i="185"/>
  <c r="BD952" i="185"/>
  <c r="AN952" i="185" s="1"/>
  <c r="AO952" i="185" s="1"/>
  <c r="AK952" i="185" s="1"/>
  <c r="AJ953" i="185"/>
  <c r="AG953" i="185"/>
  <c r="BE953" i="185"/>
  <c r="BD953" i="185"/>
  <c r="AN953" i="185" s="1"/>
  <c r="AO953" i="185" s="1"/>
  <c r="AK953" i="185" s="1"/>
  <c r="AJ842" i="185"/>
  <c r="AG842" i="185"/>
  <c r="BE842" i="185"/>
  <c r="BD842" i="185"/>
  <c r="AN842" i="185" s="1"/>
  <c r="AO842" i="185" s="1"/>
  <c r="AK842" i="185" s="1"/>
  <c r="AJ843" i="185"/>
  <c r="AG843" i="185"/>
  <c r="BE843" i="185"/>
  <c r="BD843" i="185"/>
  <c r="AN843" i="185" s="1"/>
  <c r="AO843" i="185" s="1"/>
  <c r="AK843" i="185" s="1"/>
  <c r="AJ844" i="185"/>
  <c r="AG844" i="185"/>
  <c r="BE844" i="185"/>
  <c r="BD844" i="185"/>
  <c r="AN844" i="185" s="1"/>
  <c r="AO844" i="185" s="1"/>
  <c r="AK844" i="185" s="1"/>
  <c r="AJ845" i="185"/>
  <c r="AG845" i="185"/>
  <c r="BE845" i="185"/>
  <c r="BD845" i="185"/>
  <c r="AN845" i="185" s="1"/>
  <c r="AO845" i="185" s="1"/>
  <c r="AK845" i="185" s="1"/>
  <c r="AJ846" i="185"/>
  <c r="AG846" i="185"/>
  <c r="BE846" i="185"/>
  <c r="BD846" i="185"/>
  <c r="AN846" i="185" s="1"/>
  <c r="AO846" i="185" s="1"/>
  <c r="AK846" i="185" s="1"/>
  <c r="AJ847" i="185"/>
  <c r="AG847" i="185"/>
  <c r="BE847" i="185"/>
  <c r="BD847" i="185"/>
  <c r="AN847" i="185" s="1"/>
  <c r="AO847" i="185" s="1"/>
  <c r="AK847" i="185" s="1"/>
  <c r="AJ848" i="185"/>
  <c r="AG848" i="185"/>
  <c r="BE848" i="185"/>
  <c r="BD848" i="185"/>
  <c r="AN848" i="185" s="1"/>
  <c r="AO848" i="185" s="1"/>
  <c r="AK848" i="185" s="1"/>
  <c r="AJ849" i="185"/>
  <c r="AG849" i="185"/>
  <c r="BE849" i="185"/>
  <c r="BD849" i="185"/>
  <c r="AN849" i="185" s="1"/>
  <c r="AO849" i="185" s="1"/>
  <c r="AK849" i="185" s="1"/>
  <c r="AJ850" i="185"/>
  <c r="AG850" i="185"/>
  <c r="BE850" i="185"/>
  <c r="BD850" i="185"/>
  <c r="AN850" i="185" s="1"/>
  <c r="AO850" i="185" s="1"/>
  <c r="AK850" i="185" s="1"/>
  <c r="AJ851" i="185"/>
  <c r="AG851" i="185"/>
  <c r="BE851" i="185"/>
  <c r="BD851" i="185"/>
  <c r="AN851" i="185" s="1"/>
  <c r="AO851" i="185" s="1"/>
  <c r="AK851" i="185" s="1"/>
  <c r="AJ852" i="185"/>
  <c r="AG852" i="185"/>
  <c r="BE852" i="185"/>
  <c r="BD852" i="185"/>
  <c r="AN852" i="185" s="1"/>
  <c r="AO852" i="185" s="1"/>
  <c r="AK852" i="185" s="1"/>
  <c r="AJ853" i="185"/>
  <c r="AG853" i="185"/>
  <c r="BE853" i="185"/>
  <c r="BD853" i="185"/>
  <c r="AN853" i="185" s="1"/>
  <c r="AO853" i="185" s="1"/>
  <c r="AK853" i="185" s="1"/>
  <c r="AJ854" i="185"/>
  <c r="AG854" i="185"/>
  <c r="BE854" i="185"/>
  <c r="BD854" i="185"/>
  <c r="AN854" i="185" s="1"/>
  <c r="AO854" i="185" s="1"/>
  <c r="AK854" i="185" s="1"/>
  <c r="AJ855" i="185"/>
  <c r="AG855" i="185"/>
  <c r="AJ856" i="185"/>
  <c r="AG856" i="185"/>
  <c r="AJ857" i="185"/>
  <c r="AG857" i="185"/>
  <c r="BE857" i="185"/>
  <c r="BD857" i="185"/>
  <c r="AN857" i="185" s="1"/>
  <c r="AO857" i="185" s="1"/>
  <c r="AK857" i="185" s="1"/>
  <c r="BE858" i="185"/>
  <c r="BD858" i="185"/>
  <c r="AN858" i="185" s="1"/>
  <c r="AO858" i="185" s="1"/>
  <c r="AJ859" i="185"/>
  <c r="AG859" i="185"/>
  <c r="BE859" i="185"/>
  <c r="BD859" i="185"/>
  <c r="AN859" i="185" s="1"/>
  <c r="AO859" i="185" s="1"/>
  <c r="AK859" i="185" s="1"/>
  <c r="AJ860" i="185"/>
  <c r="AG860" i="185"/>
  <c r="BE860" i="185"/>
  <c r="BD860" i="185"/>
  <c r="AN860" i="185" s="1"/>
  <c r="AO860" i="185" s="1"/>
  <c r="AK860" i="185" s="1"/>
  <c r="AJ861" i="185"/>
  <c r="AG861" i="185"/>
  <c r="BE861" i="185"/>
  <c r="BD861" i="185"/>
  <c r="AN861" i="185" s="1"/>
  <c r="AO861" i="185" s="1"/>
  <c r="AK861" i="185" s="1"/>
  <c r="AJ862" i="185"/>
  <c r="AG862" i="185"/>
  <c r="BE862" i="185"/>
  <c r="BD862" i="185"/>
  <c r="AN862" i="185" s="1"/>
  <c r="AO862" i="185" s="1"/>
  <c r="AK862" i="185" s="1"/>
  <c r="AJ863" i="185"/>
  <c r="AG863" i="185"/>
  <c r="BE863" i="185"/>
  <c r="BD863" i="185"/>
  <c r="AN863" i="185" s="1"/>
  <c r="AO863" i="185" s="1"/>
  <c r="AK863" i="185" s="1"/>
  <c r="AJ864" i="185"/>
  <c r="AG864" i="185"/>
  <c r="BE864" i="185"/>
  <c r="BD864" i="185"/>
  <c r="AN864" i="185" s="1"/>
  <c r="AO864" i="185" s="1"/>
  <c r="AK864" i="185" s="1"/>
  <c r="AJ865" i="185"/>
  <c r="AG865" i="185"/>
  <c r="BE865" i="185"/>
  <c r="BD865" i="185"/>
  <c r="AN865" i="185" s="1"/>
  <c r="AO865" i="185" s="1"/>
  <c r="AK865" i="185" s="1"/>
  <c r="AJ866" i="185"/>
  <c r="AG866" i="185"/>
  <c r="BE866" i="185"/>
  <c r="BD866" i="185"/>
  <c r="AN866" i="185" s="1"/>
  <c r="AO866" i="185" s="1"/>
  <c r="AK866" i="185" s="1"/>
  <c r="AJ867" i="185"/>
  <c r="AG867" i="185"/>
  <c r="BE867" i="185"/>
  <c r="BD867" i="185"/>
  <c r="AN867" i="185" s="1"/>
  <c r="AO867" i="185" s="1"/>
  <c r="AK867" i="185" s="1"/>
  <c r="AJ868" i="185"/>
  <c r="AG868" i="185"/>
  <c r="BE868" i="185"/>
  <c r="BD868" i="185"/>
  <c r="AN868" i="185" s="1"/>
  <c r="AO868" i="185" s="1"/>
  <c r="AK868" i="185" s="1"/>
  <c r="AJ869" i="185"/>
  <c r="AG869" i="185"/>
  <c r="BE869" i="185"/>
  <c r="BD869" i="185"/>
  <c r="AN869" i="185" s="1"/>
  <c r="AO869" i="185" s="1"/>
  <c r="AK869" i="185" s="1"/>
  <c r="AJ870" i="185"/>
  <c r="AG870" i="185"/>
  <c r="BE870" i="185"/>
  <c r="BD870" i="185"/>
  <c r="AN870" i="185" s="1"/>
  <c r="AO870" i="185" s="1"/>
  <c r="AK870" i="185" s="1"/>
  <c r="AJ871" i="185"/>
  <c r="AG871" i="185"/>
  <c r="BE871" i="185"/>
  <c r="BD871" i="185"/>
  <c r="AN871" i="185" s="1"/>
  <c r="AO871" i="185" s="1"/>
  <c r="AK871" i="185" s="1"/>
  <c r="AJ872" i="185"/>
  <c r="AG872" i="185"/>
  <c r="BE872" i="185"/>
  <c r="BD872" i="185"/>
  <c r="AN872" i="185" s="1"/>
  <c r="AO872" i="185" s="1"/>
  <c r="AK872" i="185" s="1"/>
  <c r="AJ873" i="185"/>
  <c r="AG873" i="185"/>
  <c r="BE873" i="185"/>
  <c r="BD873" i="185"/>
  <c r="AN873" i="185" s="1"/>
  <c r="AO873" i="185" s="1"/>
  <c r="AK873" i="185" s="1"/>
  <c r="AJ874" i="185"/>
  <c r="AG874" i="185"/>
  <c r="BE874" i="185"/>
  <c r="BD874" i="185"/>
  <c r="AN874" i="185" s="1"/>
  <c r="AO874" i="185" s="1"/>
  <c r="AK874" i="185" s="1"/>
  <c r="AJ875" i="185"/>
  <c r="AG875" i="185"/>
  <c r="BE875" i="185"/>
  <c r="BD875" i="185"/>
  <c r="AN875" i="185" s="1"/>
  <c r="AO875" i="185" s="1"/>
  <c r="AK875" i="185" s="1"/>
  <c r="AJ876" i="185"/>
  <c r="AG876" i="185"/>
  <c r="BE876" i="185"/>
  <c r="BD876" i="185"/>
  <c r="AN876" i="185" s="1"/>
  <c r="AO876" i="185" s="1"/>
  <c r="AK876" i="185" s="1"/>
  <c r="AJ877" i="185"/>
  <c r="AG877" i="185"/>
  <c r="BE877" i="185"/>
  <c r="BD877" i="185"/>
  <c r="AN877" i="185" s="1"/>
  <c r="AO877" i="185" s="1"/>
  <c r="AK877" i="185" s="1"/>
  <c r="AJ878" i="185"/>
  <c r="AG878" i="185"/>
  <c r="BE878" i="185"/>
  <c r="BD878" i="185"/>
  <c r="AN878" i="185" s="1"/>
  <c r="AO878" i="185" s="1"/>
  <c r="AK878" i="185" s="1"/>
  <c r="AJ879" i="185"/>
  <c r="AG879" i="185"/>
  <c r="BE879" i="185"/>
  <c r="BD879" i="185"/>
  <c r="AN879" i="185" s="1"/>
  <c r="AO879" i="185" s="1"/>
  <c r="AK879" i="185" s="1"/>
  <c r="AJ880" i="185"/>
  <c r="AG880" i="185"/>
  <c r="BE880" i="185"/>
  <c r="BD880" i="185"/>
  <c r="AN880" i="185" s="1"/>
  <c r="AO880" i="185" s="1"/>
  <c r="AK880" i="185" s="1"/>
  <c r="AJ881" i="185"/>
  <c r="AG881" i="185"/>
  <c r="BE881" i="185"/>
  <c r="BD881" i="185"/>
  <c r="AN881" i="185" s="1"/>
  <c r="AO881" i="185" s="1"/>
  <c r="AK881" i="185" s="1"/>
  <c r="AJ882" i="185"/>
  <c r="AG882" i="185"/>
  <c r="BE882" i="185"/>
  <c r="BD882" i="185"/>
  <c r="AN882" i="185" s="1"/>
  <c r="AO882" i="185" s="1"/>
  <c r="AK882" i="185" s="1"/>
  <c r="AJ883" i="185"/>
  <c r="AG883" i="185"/>
  <c r="BE883" i="185"/>
  <c r="BD883" i="185"/>
  <c r="AN883" i="185" s="1"/>
  <c r="AO883" i="185" s="1"/>
  <c r="AK883" i="185" s="1"/>
  <c r="AJ884" i="185"/>
  <c r="AG884" i="185"/>
  <c r="BE884" i="185"/>
  <c r="BD884" i="185"/>
  <c r="AN884" i="185" s="1"/>
  <c r="AO884" i="185" s="1"/>
  <c r="AK884" i="185" s="1"/>
  <c r="AJ885" i="185"/>
  <c r="AG885" i="185"/>
  <c r="BE885" i="185"/>
  <c r="BD885" i="185"/>
  <c r="AN885" i="185" s="1"/>
  <c r="AO885" i="185" s="1"/>
  <c r="AK885" i="185" s="1"/>
  <c r="BE886" i="185"/>
  <c r="BD886" i="185"/>
  <c r="AN886" i="185" s="1"/>
  <c r="AO886" i="185" s="1"/>
  <c r="AJ887" i="185"/>
  <c r="AG887" i="185"/>
  <c r="BE887" i="185"/>
  <c r="BD887" i="185"/>
  <c r="AN887" i="185" s="1"/>
  <c r="AO887" i="185" s="1"/>
  <c r="AK887" i="185" s="1"/>
  <c r="AJ888" i="185"/>
  <c r="AG888" i="185"/>
  <c r="BE888" i="185"/>
  <c r="BD888" i="185"/>
  <c r="AN888" i="185" s="1"/>
  <c r="AO888" i="185" s="1"/>
  <c r="AK888" i="185" s="1"/>
  <c r="AJ889" i="185"/>
  <c r="AG889" i="185"/>
  <c r="BE889" i="185"/>
  <c r="BD889" i="185"/>
  <c r="AN889" i="185" s="1"/>
  <c r="AO889" i="185" s="1"/>
  <c r="AK889" i="185" s="1"/>
  <c r="AJ890" i="185"/>
  <c r="AG890" i="185"/>
  <c r="BE890" i="185"/>
  <c r="BD890" i="185"/>
  <c r="AN890" i="185" s="1"/>
  <c r="AO890" i="185" s="1"/>
  <c r="AK890" i="185" s="1"/>
  <c r="AJ891" i="185"/>
  <c r="AG891" i="185"/>
  <c r="BE891" i="185"/>
  <c r="BD891" i="185"/>
  <c r="AN891" i="185" s="1"/>
  <c r="AO891" i="185" s="1"/>
  <c r="AK891" i="185" s="1"/>
  <c r="AJ892" i="185"/>
  <c r="AG892" i="185"/>
  <c r="BE892" i="185"/>
  <c r="BD892" i="185"/>
  <c r="AN892" i="185" s="1"/>
  <c r="AO892" i="185" s="1"/>
  <c r="AK892" i="185" s="1"/>
  <c r="AJ893" i="185"/>
  <c r="AG893" i="185"/>
  <c r="BE893" i="185"/>
  <c r="BD893" i="185"/>
  <c r="AN893" i="185" s="1"/>
  <c r="AO893" i="185" s="1"/>
  <c r="AK893" i="185" s="1"/>
  <c r="AJ894" i="185"/>
  <c r="AG894" i="185"/>
  <c r="BE894" i="185"/>
  <c r="BD894" i="185"/>
  <c r="AN894" i="185" s="1"/>
  <c r="AO894" i="185" s="1"/>
  <c r="AK894" i="185" s="1"/>
  <c r="AJ895" i="185"/>
  <c r="AG895" i="185"/>
  <c r="BE895" i="185"/>
  <c r="BD895" i="185"/>
  <c r="AN895" i="185" s="1"/>
  <c r="AO895" i="185" s="1"/>
  <c r="AK895" i="185" s="1"/>
  <c r="AJ896" i="185"/>
  <c r="AG896" i="185"/>
  <c r="BE896" i="185"/>
  <c r="BD896" i="185"/>
  <c r="AN896" i="185" s="1"/>
  <c r="AO896" i="185" s="1"/>
  <c r="AK896" i="185" s="1"/>
  <c r="AJ897" i="185"/>
  <c r="AG897" i="185"/>
  <c r="BE786" i="185"/>
  <c r="BD786" i="185"/>
  <c r="AN786" i="185" s="1"/>
  <c r="AO786" i="185" s="1"/>
  <c r="AJ787" i="185"/>
  <c r="AG787" i="185"/>
  <c r="BE787" i="185"/>
  <c r="BD787" i="185"/>
  <c r="AN787" i="185" s="1"/>
  <c r="AO787" i="185" s="1"/>
  <c r="AK787" i="185" s="1"/>
  <c r="AJ788" i="185"/>
  <c r="AG788" i="185"/>
  <c r="BE788" i="185"/>
  <c r="BD788" i="185"/>
  <c r="AN788" i="185" s="1"/>
  <c r="AO788" i="185" s="1"/>
  <c r="AK788" i="185" s="1"/>
  <c r="AJ789" i="185"/>
  <c r="AG789" i="185"/>
  <c r="BE789" i="185"/>
  <c r="BD789" i="185"/>
  <c r="AN789" i="185" s="1"/>
  <c r="AO789" i="185" s="1"/>
  <c r="AK789" i="185" s="1"/>
  <c r="AJ790" i="185"/>
  <c r="AG790" i="185"/>
  <c r="BE790" i="185"/>
  <c r="BD790" i="185"/>
  <c r="AN790" i="185" s="1"/>
  <c r="AO790" i="185" s="1"/>
  <c r="AK790" i="185" s="1"/>
  <c r="AJ791" i="185"/>
  <c r="AG791" i="185"/>
  <c r="BE791" i="185"/>
  <c r="BD791" i="185"/>
  <c r="AN791" i="185" s="1"/>
  <c r="AO791" i="185" s="1"/>
  <c r="AK791" i="185" s="1"/>
  <c r="BE792" i="185"/>
  <c r="BD792" i="185"/>
  <c r="AN792" i="185" s="1"/>
  <c r="AO792" i="185" s="1"/>
  <c r="AJ793" i="185"/>
  <c r="AG793" i="185"/>
  <c r="BE793" i="185"/>
  <c r="BD793" i="185"/>
  <c r="AN793" i="185" s="1"/>
  <c r="AO793" i="185" s="1"/>
  <c r="AK793" i="185" s="1"/>
  <c r="AJ794" i="185"/>
  <c r="AG794" i="185"/>
  <c r="BE794" i="185"/>
  <c r="BD794" i="185"/>
  <c r="AN794" i="185" s="1"/>
  <c r="AO794" i="185" s="1"/>
  <c r="AK794" i="185" s="1"/>
  <c r="AJ795" i="185"/>
  <c r="AG795" i="185"/>
  <c r="BE795" i="185"/>
  <c r="BD795" i="185"/>
  <c r="AN795" i="185" s="1"/>
  <c r="AO795" i="185" s="1"/>
  <c r="AK795" i="185" s="1"/>
  <c r="AJ796" i="185"/>
  <c r="AG796" i="185"/>
  <c r="BE796" i="185"/>
  <c r="BD796" i="185"/>
  <c r="AN796" i="185" s="1"/>
  <c r="AO796" i="185" s="1"/>
  <c r="AK796" i="185" s="1"/>
  <c r="AJ797" i="185"/>
  <c r="AG797" i="185"/>
  <c r="BE797" i="185"/>
  <c r="BD797" i="185"/>
  <c r="AN797" i="185" s="1"/>
  <c r="AO797" i="185" s="1"/>
  <c r="AK797" i="185" s="1"/>
  <c r="AJ798" i="185"/>
  <c r="AG798" i="185"/>
  <c r="BE798" i="185"/>
  <c r="BD798" i="185"/>
  <c r="AN798" i="185" s="1"/>
  <c r="AO798" i="185" s="1"/>
  <c r="AK798" i="185" s="1"/>
  <c r="AJ799" i="185"/>
  <c r="AG799" i="185"/>
  <c r="BE799" i="185"/>
  <c r="BD799" i="185"/>
  <c r="AN799" i="185" s="1"/>
  <c r="AO799" i="185" s="1"/>
  <c r="AK799" i="185" s="1"/>
  <c r="AJ800" i="185"/>
  <c r="AG800" i="185"/>
  <c r="BE800" i="185"/>
  <c r="BD800" i="185"/>
  <c r="AN800" i="185" s="1"/>
  <c r="AO800" i="185" s="1"/>
  <c r="AK800" i="185" s="1"/>
  <c r="AJ801" i="185"/>
  <c r="AG801" i="185"/>
  <c r="BE801" i="185"/>
  <c r="BD801" i="185"/>
  <c r="AN801" i="185" s="1"/>
  <c r="AO801" i="185" s="1"/>
  <c r="AK801" i="185" s="1"/>
  <c r="AJ802" i="185"/>
  <c r="AG802" i="185"/>
  <c r="BE802" i="185"/>
  <c r="BD802" i="185"/>
  <c r="AN802" i="185" s="1"/>
  <c r="AO802" i="185" s="1"/>
  <c r="AK802" i="185" s="1"/>
  <c r="AJ803" i="185"/>
  <c r="AG803" i="185"/>
  <c r="BE803" i="185"/>
  <c r="BD803" i="185"/>
  <c r="AN803" i="185" s="1"/>
  <c r="AO803" i="185" s="1"/>
  <c r="AK803" i="185" s="1"/>
  <c r="AJ804" i="185"/>
  <c r="AG804" i="185"/>
  <c r="BE804" i="185"/>
  <c r="BD804" i="185"/>
  <c r="AN804" i="185" s="1"/>
  <c r="AO804" i="185" s="1"/>
  <c r="AK804" i="185" s="1"/>
  <c r="AJ805" i="185"/>
  <c r="AG805" i="185"/>
  <c r="BE805" i="185"/>
  <c r="BD805" i="185"/>
  <c r="AN805" i="185" s="1"/>
  <c r="AO805" i="185" s="1"/>
  <c r="AK805" i="185" s="1"/>
  <c r="AJ806" i="185"/>
  <c r="AG806" i="185"/>
  <c r="BE806" i="185"/>
  <c r="BD806" i="185"/>
  <c r="AN806" i="185" s="1"/>
  <c r="AO806" i="185" s="1"/>
  <c r="AK806" i="185" s="1"/>
  <c r="AJ807" i="185"/>
  <c r="AG807" i="185"/>
  <c r="BE807" i="185"/>
  <c r="BD807" i="185"/>
  <c r="AN807" i="185" s="1"/>
  <c r="AO807" i="185" s="1"/>
  <c r="AK807" i="185" s="1"/>
  <c r="AJ808" i="185"/>
  <c r="AG808" i="185"/>
  <c r="BE808" i="185"/>
  <c r="BD808" i="185"/>
  <c r="AN808" i="185" s="1"/>
  <c r="AO808" i="185" s="1"/>
  <c r="AK808" i="185" s="1"/>
  <c r="AJ809" i="185"/>
  <c r="AG809" i="185"/>
  <c r="BE809" i="185"/>
  <c r="BD809" i="185"/>
  <c r="AN809" i="185" s="1"/>
  <c r="AO809" i="185" s="1"/>
  <c r="AK809" i="185" s="1"/>
  <c r="AJ810" i="185"/>
  <c r="AG810" i="185"/>
  <c r="BE810" i="185"/>
  <c r="BD810" i="185"/>
  <c r="AN810" i="185" s="1"/>
  <c r="AO810" i="185" s="1"/>
  <c r="AK810" i="185" s="1"/>
  <c r="AJ811" i="185"/>
  <c r="AG811" i="185"/>
  <c r="BE811" i="185"/>
  <c r="BD811" i="185"/>
  <c r="AN811" i="185" s="1"/>
  <c r="AO811" i="185" s="1"/>
  <c r="AK811" i="185" s="1"/>
  <c r="AJ812" i="185"/>
  <c r="AG812" i="185"/>
  <c r="BE812" i="185"/>
  <c r="BD812" i="185"/>
  <c r="AN812" i="185" s="1"/>
  <c r="AO812" i="185" s="1"/>
  <c r="AK812" i="185" s="1"/>
  <c r="AJ813" i="185"/>
  <c r="AG813" i="185"/>
  <c r="BE813" i="185"/>
  <c r="BD813" i="185"/>
  <c r="AN813" i="185" s="1"/>
  <c r="AO813" i="185" s="1"/>
  <c r="AK813" i="185" s="1"/>
  <c r="BE814" i="185"/>
  <c r="BD814" i="185"/>
  <c r="AN814" i="185" s="1"/>
  <c r="AO814" i="185" s="1"/>
  <c r="AJ815" i="185"/>
  <c r="AG815" i="185"/>
  <c r="BE815" i="185"/>
  <c r="BD815" i="185"/>
  <c r="AN815" i="185" s="1"/>
  <c r="AO815" i="185" s="1"/>
  <c r="AK815" i="185" s="1"/>
  <c r="AJ816" i="185"/>
  <c r="AG816" i="185"/>
  <c r="AJ817" i="185"/>
  <c r="AG817" i="185"/>
  <c r="BE817" i="185"/>
  <c r="BD817" i="185"/>
  <c r="AN817" i="185" s="1"/>
  <c r="AO817" i="185" s="1"/>
  <c r="AK817" i="185" s="1"/>
  <c r="AJ818" i="185"/>
  <c r="AG818" i="185"/>
  <c r="BE818" i="185"/>
  <c r="BD818" i="185"/>
  <c r="AN818" i="185" s="1"/>
  <c r="AO818" i="185" s="1"/>
  <c r="AK818" i="185" s="1"/>
  <c r="AJ819" i="185"/>
  <c r="AG819" i="185"/>
  <c r="BE819" i="185"/>
  <c r="BD819" i="185"/>
  <c r="AN819" i="185" s="1"/>
  <c r="AO819" i="185" s="1"/>
  <c r="AK819" i="185" s="1"/>
  <c r="AJ820" i="185"/>
  <c r="AG820" i="185"/>
  <c r="BE820" i="185"/>
  <c r="BD820" i="185"/>
  <c r="AN820" i="185" s="1"/>
  <c r="AO820" i="185" s="1"/>
  <c r="AK820" i="185" s="1"/>
  <c r="AJ821" i="185"/>
  <c r="AG821" i="185"/>
  <c r="BE821" i="185"/>
  <c r="BD821" i="185"/>
  <c r="AN821" i="185" s="1"/>
  <c r="AO821" i="185" s="1"/>
  <c r="AK821" i="185" s="1"/>
  <c r="AJ822" i="185"/>
  <c r="AG822" i="185"/>
  <c r="BE822" i="185"/>
  <c r="BD822" i="185"/>
  <c r="AN822" i="185" s="1"/>
  <c r="AO822" i="185" s="1"/>
  <c r="AK822" i="185" s="1"/>
  <c r="AJ823" i="185"/>
  <c r="AG823" i="185"/>
  <c r="BE823" i="185"/>
  <c r="BD823" i="185"/>
  <c r="AN823" i="185" s="1"/>
  <c r="AO823" i="185" s="1"/>
  <c r="AK823" i="185" s="1"/>
  <c r="AJ824" i="185"/>
  <c r="AG824" i="185"/>
  <c r="BE824" i="185"/>
  <c r="BD824" i="185"/>
  <c r="AN824" i="185" s="1"/>
  <c r="AO824" i="185" s="1"/>
  <c r="AK824" i="185" s="1"/>
  <c r="AJ825" i="185"/>
  <c r="AG825" i="185"/>
  <c r="AJ826" i="185"/>
  <c r="AG826" i="185"/>
  <c r="BE826" i="185"/>
  <c r="BD826" i="185"/>
  <c r="AN826" i="185" s="1"/>
  <c r="AO826" i="185" s="1"/>
  <c r="AK826" i="185" s="1"/>
  <c r="AJ827" i="185"/>
  <c r="AG827" i="185"/>
  <c r="BE827" i="185"/>
  <c r="BD827" i="185"/>
  <c r="AN827" i="185" s="1"/>
  <c r="AO827" i="185" s="1"/>
  <c r="AK827" i="185" s="1"/>
  <c r="AJ828" i="185"/>
  <c r="AG828" i="185"/>
  <c r="BE828" i="185"/>
  <c r="BD828" i="185"/>
  <c r="AN828" i="185" s="1"/>
  <c r="AO828" i="185" s="1"/>
  <c r="AK828" i="185" s="1"/>
  <c r="AJ829" i="185"/>
  <c r="AG829" i="185"/>
  <c r="BE829" i="185"/>
  <c r="BD829" i="185"/>
  <c r="AN829" i="185" s="1"/>
  <c r="AO829" i="185" s="1"/>
  <c r="AK829" i="185" s="1"/>
  <c r="AJ830" i="185"/>
  <c r="AG830" i="185"/>
  <c r="BE830" i="185"/>
  <c r="BD830" i="185"/>
  <c r="AN830" i="185" s="1"/>
  <c r="AO830" i="185" s="1"/>
  <c r="AK830" i="185" s="1"/>
  <c r="AJ831" i="185"/>
  <c r="AG831" i="185"/>
  <c r="BE831" i="185"/>
  <c r="BD831" i="185"/>
  <c r="AN831" i="185" s="1"/>
  <c r="AO831" i="185" s="1"/>
  <c r="AK831" i="185" s="1"/>
  <c r="AJ832" i="185"/>
  <c r="AG832" i="185"/>
  <c r="BE832" i="185"/>
  <c r="BD832" i="185"/>
  <c r="AN832" i="185" s="1"/>
  <c r="AO832" i="185" s="1"/>
  <c r="AK832" i="185" s="1"/>
  <c r="AJ833" i="185"/>
  <c r="AG833" i="185"/>
  <c r="BE833" i="185"/>
  <c r="BD833" i="185"/>
  <c r="AN833" i="185" s="1"/>
  <c r="AO833" i="185" s="1"/>
  <c r="AK833" i="185" s="1"/>
  <c r="AJ834" i="185"/>
  <c r="AG834" i="185"/>
  <c r="BE834" i="185"/>
  <c r="BD834" i="185"/>
  <c r="AN834" i="185" s="1"/>
  <c r="AO834" i="185" s="1"/>
  <c r="AK834" i="185" s="1"/>
  <c r="AJ835" i="185"/>
  <c r="AG835" i="185"/>
  <c r="BE835" i="185"/>
  <c r="BD835" i="185"/>
  <c r="AN835" i="185" s="1"/>
  <c r="AO835" i="185" s="1"/>
  <c r="AK835" i="185" s="1"/>
  <c r="AJ836" i="185"/>
  <c r="AG836" i="185"/>
  <c r="BE836" i="185"/>
  <c r="BD836" i="185"/>
  <c r="AN836" i="185" s="1"/>
  <c r="AO836" i="185" s="1"/>
  <c r="AK836" i="185" s="1"/>
  <c r="AJ837" i="185"/>
  <c r="AG837" i="185"/>
  <c r="BE837" i="185"/>
  <c r="BD837" i="185"/>
  <c r="AN837" i="185" s="1"/>
  <c r="AO837" i="185" s="1"/>
  <c r="AK837" i="185" s="1"/>
  <c r="AJ838" i="185"/>
  <c r="AG838" i="185"/>
  <c r="BE838" i="185"/>
  <c r="BD838" i="185"/>
  <c r="AN838" i="185" s="1"/>
  <c r="AO838" i="185" s="1"/>
  <c r="AK838" i="185" s="1"/>
  <c r="AJ839" i="185"/>
  <c r="AG839" i="185"/>
  <c r="BE839" i="185"/>
  <c r="BD839" i="185"/>
  <c r="AN839" i="185" s="1"/>
  <c r="AO839" i="185" s="1"/>
  <c r="AK839" i="185" s="1"/>
  <c r="AJ840" i="185"/>
  <c r="AG840" i="185"/>
  <c r="BE840" i="185"/>
  <c r="BD840" i="185"/>
  <c r="AN840" i="185" s="1"/>
  <c r="AO840" i="185" s="1"/>
  <c r="AK840" i="185" s="1"/>
  <c r="AJ841" i="185"/>
  <c r="AG841" i="185"/>
  <c r="BE841" i="185"/>
  <c r="BD841" i="185"/>
  <c r="AN841" i="185" s="1"/>
  <c r="AO841" i="185" s="1"/>
  <c r="AK841" i="185" s="1"/>
  <c r="AJ730" i="185"/>
  <c r="AG730" i="185"/>
  <c r="BE730" i="185"/>
  <c r="BD730" i="185"/>
  <c r="AN730" i="185" s="1"/>
  <c r="AO730" i="185" s="1"/>
  <c r="AK730" i="185" s="1"/>
  <c r="AJ731" i="185"/>
  <c r="AG731" i="185"/>
  <c r="BE731" i="185"/>
  <c r="BD731" i="185"/>
  <c r="AN731" i="185" s="1"/>
  <c r="AO731" i="185" s="1"/>
  <c r="AK731" i="185" s="1"/>
  <c r="AJ732" i="185"/>
  <c r="AG732" i="185"/>
  <c r="BE732" i="185"/>
  <c r="BD732" i="185"/>
  <c r="AN732" i="185" s="1"/>
  <c r="AO732" i="185" s="1"/>
  <c r="AK732" i="185" s="1"/>
  <c r="AJ733" i="185"/>
  <c r="AG733" i="185"/>
  <c r="BE733" i="185"/>
  <c r="BD733" i="185"/>
  <c r="AN733" i="185" s="1"/>
  <c r="AO733" i="185" s="1"/>
  <c r="AK733" i="185" s="1"/>
  <c r="AJ734" i="185"/>
  <c r="AG734" i="185"/>
  <c r="BE734" i="185"/>
  <c r="BD734" i="185"/>
  <c r="AN734" i="185" s="1"/>
  <c r="AO734" i="185" s="1"/>
  <c r="AK734" i="185" s="1"/>
  <c r="AJ735" i="185"/>
  <c r="AG735" i="185"/>
  <c r="BE735" i="185"/>
  <c r="BD735" i="185"/>
  <c r="AN735" i="185" s="1"/>
  <c r="AO735" i="185" s="1"/>
  <c r="AK735" i="185" s="1"/>
  <c r="AJ736" i="185"/>
  <c r="AG736" i="185"/>
  <c r="BE736" i="185"/>
  <c r="BD736" i="185"/>
  <c r="AN736" i="185" s="1"/>
  <c r="AO736" i="185" s="1"/>
  <c r="AK736" i="185" s="1"/>
  <c r="AJ737" i="185"/>
  <c r="AG737" i="185"/>
  <c r="BE737" i="185"/>
  <c r="BD737" i="185"/>
  <c r="AN737" i="185" s="1"/>
  <c r="AO737" i="185" s="1"/>
  <c r="AK737" i="185" s="1"/>
  <c r="AJ738" i="185"/>
  <c r="AG738" i="185"/>
  <c r="BE738" i="185"/>
  <c r="BD738" i="185"/>
  <c r="AN738" i="185" s="1"/>
  <c r="AO738" i="185" s="1"/>
  <c r="AK738" i="185" s="1"/>
  <c r="AJ739" i="185"/>
  <c r="AG739" i="185"/>
  <c r="BE739" i="185"/>
  <c r="BD739" i="185"/>
  <c r="AN739" i="185" s="1"/>
  <c r="AO739" i="185" s="1"/>
  <c r="AK739" i="185" s="1"/>
  <c r="AJ740" i="185"/>
  <c r="AG740" i="185"/>
  <c r="BE740" i="185"/>
  <c r="BD740" i="185"/>
  <c r="AN740" i="185" s="1"/>
  <c r="AO740" i="185" s="1"/>
  <c r="AK740" i="185" s="1"/>
  <c r="AJ741" i="185"/>
  <c r="AG741" i="185"/>
  <c r="BE741" i="185"/>
  <c r="BD741" i="185"/>
  <c r="AN741" i="185" s="1"/>
  <c r="AO741" i="185" s="1"/>
  <c r="AK741" i="185" s="1"/>
  <c r="BE742" i="185"/>
  <c r="BD742" i="185"/>
  <c r="AN742" i="185" s="1"/>
  <c r="AO742" i="185" s="1"/>
  <c r="AJ743" i="185"/>
  <c r="AG743" i="185"/>
  <c r="BE743" i="185"/>
  <c r="BD743" i="185"/>
  <c r="AN743" i="185" s="1"/>
  <c r="AO743" i="185" s="1"/>
  <c r="AK743" i="185" s="1"/>
  <c r="AJ744" i="185"/>
  <c r="AG744" i="185"/>
  <c r="BE744" i="185"/>
  <c r="BD744" i="185"/>
  <c r="AN744" i="185" s="1"/>
  <c r="AO744" i="185" s="1"/>
  <c r="AK744" i="185" s="1"/>
  <c r="AJ745" i="185"/>
  <c r="AG745" i="185"/>
  <c r="BE745" i="185"/>
  <c r="BD745" i="185"/>
  <c r="AN745" i="185" s="1"/>
  <c r="AO745" i="185" s="1"/>
  <c r="AK745" i="185" s="1"/>
  <c r="AJ746" i="185"/>
  <c r="AG746" i="185"/>
  <c r="BE746" i="185"/>
  <c r="BD746" i="185"/>
  <c r="AN746" i="185" s="1"/>
  <c r="AO746" i="185" s="1"/>
  <c r="AK746" i="185" s="1"/>
  <c r="AJ747" i="185"/>
  <c r="AG747" i="185"/>
  <c r="BE747" i="185"/>
  <c r="BD747" i="185"/>
  <c r="AN747" i="185" s="1"/>
  <c r="AO747" i="185" s="1"/>
  <c r="AK747" i="185" s="1"/>
  <c r="AJ748" i="185"/>
  <c r="AG748" i="185"/>
  <c r="BE748" i="185"/>
  <c r="BD748" i="185"/>
  <c r="AN748" i="185" s="1"/>
  <c r="AO748" i="185" s="1"/>
  <c r="AK748" i="185" s="1"/>
  <c r="AJ749" i="185"/>
  <c r="AG749" i="185"/>
  <c r="BE749" i="185"/>
  <c r="BD749" i="185"/>
  <c r="AN749" i="185" s="1"/>
  <c r="AO749" i="185" s="1"/>
  <c r="AK749" i="185" s="1"/>
  <c r="AJ750" i="185"/>
  <c r="AG750" i="185"/>
  <c r="BE750" i="185"/>
  <c r="BD750" i="185"/>
  <c r="AN750" i="185" s="1"/>
  <c r="AO750" i="185" s="1"/>
  <c r="AK750" i="185" s="1"/>
  <c r="AJ751" i="185"/>
  <c r="AG751" i="185"/>
  <c r="BE751" i="185"/>
  <c r="BD751" i="185"/>
  <c r="AN751" i="185" s="1"/>
  <c r="AO751" i="185" s="1"/>
  <c r="AK751" i="185" s="1"/>
  <c r="AJ752" i="185"/>
  <c r="AG752" i="185"/>
  <c r="BE752" i="185"/>
  <c r="BD752" i="185"/>
  <c r="AN752" i="185" s="1"/>
  <c r="AO752" i="185" s="1"/>
  <c r="AK752" i="185" s="1"/>
  <c r="AJ753" i="185"/>
  <c r="AG753" i="185"/>
  <c r="BE753" i="185"/>
  <c r="AJ754" i="185"/>
  <c r="AG754" i="185"/>
  <c r="BE754" i="185"/>
  <c r="BD754" i="185"/>
  <c r="AN754" i="185" s="1"/>
  <c r="AO754" i="185" s="1"/>
  <c r="AK754" i="185" s="1"/>
  <c r="AJ755" i="185"/>
  <c r="AG755" i="185"/>
  <c r="BE755" i="185"/>
  <c r="BD755" i="185"/>
  <c r="AN755" i="185" s="1"/>
  <c r="AO755" i="185" s="1"/>
  <c r="AK755" i="185" s="1"/>
  <c r="AJ756" i="185"/>
  <c r="AG756" i="185"/>
  <c r="BE756" i="185"/>
  <c r="BD756" i="185"/>
  <c r="AN756" i="185" s="1"/>
  <c r="AO756" i="185" s="1"/>
  <c r="AK756" i="185" s="1"/>
  <c r="AJ757" i="185"/>
  <c r="AG757" i="185"/>
  <c r="BE757" i="185"/>
  <c r="BD757" i="185"/>
  <c r="AN757" i="185" s="1"/>
  <c r="AO757" i="185" s="1"/>
  <c r="AK757" i="185" s="1"/>
  <c r="AJ758" i="185"/>
  <c r="AG758" i="185"/>
  <c r="BE758" i="185"/>
  <c r="BD758" i="185"/>
  <c r="AN758" i="185" s="1"/>
  <c r="AO758" i="185" s="1"/>
  <c r="AK758" i="185" s="1"/>
  <c r="BE759" i="185"/>
  <c r="BD759" i="185"/>
  <c r="AN759" i="185" s="1"/>
  <c r="AO759" i="185" s="1"/>
  <c r="AJ760" i="185"/>
  <c r="AG760" i="185"/>
  <c r="BE760" i="185"/>
  <c r="BD760" i="185"/>
  <c r="AN760" i="185" s="1"/>
  <c r="AO760" i="185" s="1"/>
  <c r="AK760" i="185" s="1"/>
  <c r="AJ761" i="185"/>
  <c r="AG761" i="185"/>
  <c r="BE761" i="185"/>
  <c r="BD761" i="185"/>
  <c r="AN761" i="185" s="1"/>
  <c r="AO761" i="185" s="1"/>
  <c r="AK761" i="185" s="1"/>
  <c r="AJ762" i="185"/>
  <c r="AG762" i="185"/>
  <c r="BE762" i="185"/>
  <c r="BD762" i="185"/>
  <c r="AN762" i="185" s="1"/>
  <c r="AO762" i="185" s="1"/>
  <c r="AK762" i="185" s="1"/>
  <c r="AJ763" i="185"/>
  <c r="AG763" i="185"/>
  <c r="BE763" i="185"/>
  <c r="BD763" i="185"/>
  <c r="AN763" i="185" s="1"/>
  <c r="AO763" i="185" s="1"/>
  <c r="AK763" i="185" s="1"/>
  <c r="AJ764" i="185"/>
  <c r="AG764" i="185"/>
  <c r="BE764" i="185"/>
  <c r="BD764" i="185"/>
  <c r="AN764" i="185" s="1"/>
  <c r="AO764" i="185" s="1"/>
  <c r="AK764" i="185" s="1"/>
  <c r="AJ765" i="185"/>
  <c r="AG765" i="185"/>
  <c r="BE765" i="185"/>
  <c r="BD765" i="185"/>
  <c r="AN765" i="185" s="1"/>
  <c r="AO765" i="185" s="1"/>
  <c r="AK765" i="185" s="1"/>
  <c r="AJ766" i="185"/>
  <c r="AG766" i="185"/>
  <c r="BE766" i="185"/>
  <c r="BD766" i="185"/>
  <c r="AN766" i="185" s="1"/>
  <c r="AO766" i="185" s="1"/>
  <c r="AK766" i="185" s="1"/>
  <c r="AJ767" i="185"/>
  <c r="AG767" i="185"/>
  <c r="BE767" i="185"/>
  <c r="BD767" i="185"/>
  <c r="AN767" i="185" s="1"/>
  <c r="AO767" i="185" s="1"/>
  <c r="AK767" i="185" s="1"/>
  <c r="AJ768" i="185"/>
  <c r="AG768" i="185"/>
  <c r="BE768" i="185"/>
  <c r="BD768" i="185"/>
  <c r="AN768" i="185" s="1"/>
  <c r="AO768" i="185" s="1"/>
  <c r="AK768" i="185" s="1"/>
  <c r="AJ769" i="185"/>
  <c r="AG769" i="185"/>
  <c r="BE769" i="185"/>
  <c r="BD769" i="185"/>
  <c r="AN769" i="185" s="1"/>
  <c r="AO769" i="185" s="1"/>
  <c r="AK769" i="185" s="1"/>
  <c r="AJ770" i="185"/>
  <c r="AG770" i="185"/>
  <c r="BE770" i="185"/>
  <c r="BD770" i="185"/>
  <c r="AN770" i="185" s="1"/>
  <c r="AO770" i="185" s="1"/>
  <c r="AK770" i="185" s="1"/>
  <c r="AJ771" i="185"/>
  <c r="AG771" i="185"/>
  <c r="BE771" i="185"/>
  <c r="BD771" i="185"/>
  <c r="AN771" i="185" s="1"/>
  <c r="AO771" i="185" s="1"/>
  <c r="AK771" i="185" s="1"/>
  <c r="AJ772" i="185"/>
  <c r="AG772" i="185"/>
  <c r="BE772" i="185"/>
  <c r="BD772" i="185"/>
  <c r="AN772" i="185" s="1"/>
  <c r="AO772" i="185" s="1"/>
  <c r="AK772" i="185" s="1"/>
  <c r="AJ773" i="185"/>
  <c r="AG773" i="185"/>
  <c r="BE773" i="185"/>
  <c r="BD773" i="185"/>
  <c r="AN773" i="185" s="1"/>
  <c r="AO773" i="185" s="1"/>
  <c r="AK773" i="185" s="1"/>
  <c r="AJ774" i="185"/>
  <c r="AG774" i="185"/>
  <c r="BE774" i="185"/>
  <c r="BD774" i="185"/>
  <c r="AN774" i="185" s="1"/>
  <c r="AO774" i="185" s="1"/>
  <c r="AK774" i="185" s="1"/>
  <c r="AJ775" i="185"/>
  <c r="AG775" i="185"/>
  <c r="BE775" i="185"/>
  <c r="BD775" i="185"/>
  <c r="AN775" i="185" s="1"/>
  <c r="AO775" i="185" s="1"/>
  <c r="AK775" i="185" s="1"/>
  <c r="AJ776" i="185"/>
  <c r="AG776" i="185"/>
  <c r="BE776" i="185"/>
  <c r="BD776" i="185"/>
  <c r="AN776" i="185" s="1"/>
  <c r="AO776" i="185" s="1"/>
  <c r="AK776" i="185" s="1"/>
  <c r="AJ777" i="185"/>
  <c r="AG777" i="185"/>
  <c r="BE777" i="185"/>
  <c r="BD777" i="185"/>
  <c r="AN777" i="185" s="1"/>
  <c r="AO777" i="185" s="1"/>
  <c r="AK777" i="185" s="1"/>
  <c r="AJ778" i="185"/>
  <c r="AG778" i="185"/>
  <c r="BE778" i="185"/>
  <c r="BD778" i="185"/>
  <c r="AN778" i="185" s="1"/>
  <c r="AO778" i="185" s="1"/>
  <c r="AK778" i="185" s="1"/>
  <c r="AJ779" i="185"/>
  <c r="AG779" i="185"/>
  <c r="BE779" i="185"/>
  <c r="BD779" i="185"/>
  <c r="AN779" i="185" s="1"/>
  <c r="AO779" i="185" s="1"/>
  <c r="AK779" i="185" s="1"/>
  <c r="AJ780" i="185"/>
  <c r="AG780" i="185"/>
  <c r="BE780" i="185"/>
  <c r="BD780" i="185"/>
  <c r="AN780" i="185" s="1"/>
  <c r="AO780" i="185" s="1"/>
  <c r="AK780" i="185" s="1"/>
  <c r="AJ781" i="185"/>
  <c r="AG781" i="185"/>
  <c r="BE781" i="185"/>
  <c r="BD781" i="185"/>
  <c r="AN781" i="185" s="1"/>
  <c r="AO781" i="185" s="1"/>
  <c r="AK781" i="185" s="1"/>
  <c r="AJ782" i="185"/>
  <c r="AG782" i="185"/>
  <c r="BE782" i="185"/>
  <c r="BD782" i="185"/>
  <c r="AN782" i="185" s="1"/>
  <c r="AO782" i="185" s="1"/>
  <c r="AK782" i="185" s="1"/>
  <c r="AJ783" i="185"/>
  <c r="AG783" i="185"/>
  <c r="BE783" i="185"/>
  <c r="AJ784" i="185"/>
  <c r="AG784" i="185"/>
  <c r="BE784" i="185"/>
  <c r="BD784" i="185"/>
  <c r="AN784" i="185" s="1"/>
  <c r="AO784" i="185" s="1"/>
  <c r="AK784" i="185" s="1"/>
  <c r="AJ785" i="185"/>
  <c r="AG785" i="185"/>
  <c r="BE785" i="185"/>
  <c r="BD785" i="185"/>
  <c r="AN785" i="185" s="1"/>
  <c r="AO785" i="185" s="1"/>
  <c r="AK785" i="185" s="1"/>
  <c r="AJ674" i="185"/>
  <c r="AG674" i="185"/>
  <c r="BE674" i="185"/>
  <c r="BD674" i="185"/>
  <c r="AN674" i="185" s="1"/>
  <c r="AO674" i="185" s="1"/>
  <c r="AK674" i="185" s="1"/>
  <c r="AJ675" i="185"/>
  <c r="AG675" i="185"/>
  <c r="BE675" i="185"/>
  <c r="BD675" i="185"/>
  <c r="AN675" i="185" s="1"/>
  <c r="AO675" i="185" s="1"/>
  <c r="AK675" i="185" s="1"/>
  <c r="AJ676" i="185"/>
  <c r="AG676" i="185"/>
  <c r="BE676" i="185"/>
  <c r="BD676" i="185"/>
  <c r="AN676" i="185" s="1"/>
  <c r="AO676" i="185" s="1"/>
  <c r="AK676" i="185" s="1"/>
  <c r="AJ677" i="185"/>
  <c r="AG677" i="185"/>
  <c r="BE677" i="185"/>
  <c r="BD677" i="185"/>
  <c r="AN677" i="185" s="1"/>
  <c r="AO677" i="185" s="1"/>
  <c r="AK677" i="185" s="1"/>
  <c r="AJ678" i="185"/>
  <c r="AG678" i="185"/>
  <c r="BE678" i="185"/>
  <c r="BD678" i="185"/>
  <c r="AN678" i="185" s="1"/>
  <c r="AO678" i="185" s="1"/>
  <c r="AK678" i="185" s="1"/>
  <c r="AJ679" i="185"/>
  <c r="AG679" i="185"/>
  <c r="BE679" i="185"/>
  <c r="BD679" i="185"/>
  <c r="AN679" i="185" s="1"/>
  <c r="AO679" i="185" s="1"/>
  <c r="AK679" i="185" s="1"/>
  <c r="AJ680" i="185"/>
  <c r="AG680" i="185"/>
  <c r="BE680" i="185"/>
  <c r="BD680" i="185"/>
  <c r="AN680" i="185" s="1"/>
  <c r="AO680" i="185" s="1"/>
  <c r="AK680" i="185" s="1"/>
  <c r="AJ681" i="185"/>
  <c r="AG681" i="185"/>
  <c r="AJ682" i="185"/>
  <c r="AG682" i="185"/>
  <c r="BE682" i="185"/>
  <c r="BD682" i="185"/>
  <c r="AN682" i="185" s="1"/>
  <c r="AO682" i="185" s="1"/>
  <c r="AK682" i="185" s="1"/>
  <c r="AJ683" i="185"/>
  <c r="AG683" i="185"/>
  <c r="BE683" i="185"/>
  <c r="BD683" i="185"/>
  <c r="AN683" i="185" s="1"/>
  <c r="AO683" i="185" s="1"/>
  <c r="AK683" i="185" s="1"/>
  <c r="AJ684" i="185"/>
  <c r="AG684" i="185"/>
  <c r="BE684" i="185"/>
  <c r="BD684" i="185"/>
  <c r="AN684" i="185" s="1"/>
  <c r="AO684" i="185" s="1"/>
  <c r="AK684" i="185" s="1"/>
  <c r="AJ685" i="185"/>
  <c r="AG685" i="185"/>
  <c r="BE685" i="185"/>
  <c r="BD685" i="185"/>
  <c r="AN685" i="185" s="1"/>
  <c r="AO685" i="185" s="1"/>
  <c r="AK685" i="185" s="1"/>
  <c r="AJ686" i="185"/>
  <c r="AG686" i="185"/>
  <c r="BE686" i="185"/>
  <c r="BD686" i="185"/>
  <c r="AN686" i="185" s="1"/>
  <c r="AO686" i="185" s="1"/>
  <c r="AK686" i="185" s="1"/>
  <c r="AJ687" i="185"/>
  <c r="AG687" i="185"/>
  <c r="BE687" i="185"/>
  <c r="BD687" i="185"/>
  <c r="AN687" i="185" s="1"/>
  <c r="AO687" i="185" s="1"/>
  <c r="AK687" i="185" s="1"/>
  <c r="AJ688" i="185"/>
  <c r="AG688" i="185"/>
  <c r="BE688" i="185"/>
  <c r="BD688" i="185"/>
  <c r="AN688" i="185" s="1"/>
  <c r="AO688" i="185" s="1"/>
  <c r="AK688" i="185" s="1"/>
  <c r="AJ689" i="185"/>
  <c r="AG689" i="185"/>
  <c r="BE689" i="185"/>
  <c r="BD689" i="185"/>
  <c r="AN689" i="185" s="1"/>
  <c r="AO689" i="185" s="1"/>
  <c r="AK689" i="185" s="1"/>
  <c r="AJ690" i="185"/>
  <c r="AG690" i="185"/>
  <c r="BE690" i="185"/>
  <c r="BD690" i="185"/>
  <c r="AN690" i="185" s="1"/>
  <c r="AO690" i="185" s="1"/>
  <c r="AK690" i="185" s="1"/>
  <c r="AJ691" i="185"/>
  <c r="AG691" i="185"/>
  <c r="BE691" i="185"/>
  <c r="BD691" i="185"/>
  <c r="AN691" i="185" s="1"/>
  <c r="AO691" i="185" s="1"/>
  <c r="AK691" i="185" s="1"/>
  <c r="AJ692" i="185"/>
  <c r="AG692" i="185"/>
  <c r="BE692" i="185"/>
  <c r="BD692" i="185"/>
  <c r="AN692" i="185" s="1"/>
  <c r="AO692" i="185" s="1"/>
  <c r="AK692" i="185" s="1"/>
  <c r="AJ693" i="185"/>
  <c r="AG693" i="185"/>
  <c r="BE693" i="185"/>
  <c r="BD693" i="185"/>
  <c r="AN693" i="185" s="1"/>
  <c r="AO693" i="185" s="1"/>
  <c r="AK693" i="185" s="1"/>
  <c r="AJ694" i="185"/>
  <c r="AG694" i="185"/>
  <c r="BE694" i="185"/>
  <c r="BD694" i="185"/>
  <c r="AN694" i="185" s="1"/>
  <c r="AO694" i="185" s="1"/>
  <c r="AK694" i="185" s="1"/>
  <c r="AJ695" i="185"/>
  <c r="AG695" i="185"/>
  <c r="BE695" i="185"/>
  <c r="BD695" i="185"/>
  <c r="AN695" i="185" s="1"/>
  <c r="AO695" i="185" s="1"/>
  <c r="AK695" i="185" s="1"/>
  <c r="AJ696" i="185"/>
  <c r="AG696" i="185"/>
  <c r="BE696" i="185"/>
  <c r="BD696" i="185"/>
  <c r="AN696" i="185" s="1"/>
  <c r="AO696" i="185" s="1"/>
  <c r="AK696" i="185" s="1"/>
  <c r="AJ697" i="185"/>
  <c r="AG697" i="185"/>
  <c r="BE697" i="185"/>
  <c r="BD697" i="185"/>
  <c r="AN697" i="185" s="1"/>
  <c r="AO697" i="185" s="1"/>
  <c r="AK697" i="185" s="1"/>
  <c r="AJ698" i="185"/>
  <c r="AG698" i="185"/>
  <c r="BE698" i="185"/>
  <c r="BD698" i="185"/>
  <c r="AN698" i="185" s="1"/>
  <c r="AO698" i="185" s="1"/>
  <c r="AK698" i="185" s="1"/>
  <c r="AJ699" i="185"/>
  <c r="AG699" i="185"/>
  <c r="BE699" i="185"/>
  <c r="BD699" i="185"/>
  <c r="AN699" i="185" s="1"/>
  <c r="AO699" i="185" s="1"/>
  <c r="AK699" i="185" s="1"/>
  <c r="AJ700" i="185"/>
  <c r="AG700" i="185"/>
  <c r="BE700" i="185"/>
  <c r="BD700" i="185"/>
  <c r="AN700" i="185" s="1"/>
  <c r="AO700" i="185" s="1"/>
  <c r="AK700" i="185" s="1"/>
  <c r="AJ701" i="185"/>
  <c r="AG701" i="185"/>
  <c r="BE701" i="185"/>
  <c r="BD701" i="185"/>
  <c r="AN701" i="185" s="1"/>
  <c r="AO701" i="185" s="1"/>
  <c r="AK701" i="185" s="1"/>
  <c r="AJ702" i="185"/>
  <c r="AG702" i="185"/>
  <c r="BE702" i="185"/>
  <c r="BD702" i="185"/>
  <c r="AN702" i="185" s="1"/>
  <c r="AO702" i="185" s="1"/>
  <c r="AK702" i="185" s="1"/>
  <c r="AJ703" i="185"/>
  <c r="AG703" i="185"/>
  <c r="BE703" i="185"/>
  <c r="BD703" i="185"/>
  <c r="AN703" i="185" s="1"/>
  <c r="AO703" i="185" s="1"/>
  <c r="AK703" i="185" s="1"/>
  <c r="AJ704" i="185"/>
  <c r="AG704" i="185"/>
  <c r="BE704" i="185"/>
  <c r="BD704" i="185"/>
  <c r="AN704" i="185" s="1"/>
  <c r="AO704" i="185" s="1"/>
  <c r="AK704" i="185" s="1"/>
  <c r="AJ705" i="185"/>
  <c r="AG705" i="185"/>
  <c r="BE705" i="185"/>
  <c r="BD705" i="185"/>
  <c r="AN705" i="185" s="1"/>
  <c r="AO705" i="185" s="1"/>
  <c r="AK705" i="185" s="1"/>
  <c r="AJ706" i="185"/>
  <c r="AG706" i="185"/>
  <c r="BE706" i="185"/>
  <c r="BD706" i="185"/>
  <c r="AN706" i="185" s="1"/>
  <c r="AO706" i="185" s="1"/>
  <c r="AK706" i="185" s="1"/>
  <c r="AJ707" i="185"/>
  <c r="AG707" i="185"/>
  <c r="BE707" i="185"/>
  <c r="BD707" i="185"/>
  <c r="AN707" i="185" s="1"/>
  <c r="AO707" i="185" s="1"/>
  <c r="AK707" i="185" s="1"/>
  <c r="AJ708" i="185"/>
  <c r="AG708" i="185"/>
  <c r="BE708" i="185"/>
  <c r="BD708" i="185"/>
  <c r="AN708" i="185" s="1"/>
  <c r="AO708" i="185" s="1"/>
  <c r="AK708" i="185" s="1"/>
  <c r="AJ709" i="185"/>
  <c r="AG709" i="185"/>
  <c r="BE709" i="185"/>
  <c r="BD709" i="185"/>
  <c r="AN709" i="185" s="1"/>
  <c r="AO709" i="185" s="1"/>
  <c r="AK709" i="185" s="1"/>
  <c r="AJ710" i="185"/>
  <c r="AG710" i="185"/>
  <c r="BE710" i="185"/>
  <c r="BD710" i="185"/>
  <c r="AN710" i="185" s="1"/>
  <c r="AO710" i="185" s="1"/>
  <c r="AK710" i="185" s="1"/>
  <c r="AJ711" i="185"/>
  <c r="AG711" i="185"/>
  <c r="AJ712" i="185"/>
  <c r="AG712" i="185"/>
  <c r="BE712" i="185"/>
  <c r="BD712" i="185"/>
  <c r="AN712" i="185" s="1"/>
  <c r="AO712" i="185" s="1"/>
  <c r="AK712" i="185" s="1"/>
  <c r="AJ713" i="185"/>
  <c r="AG713" i="185"/>
  <c r="BE713" i="185"/>
  <c r="BD713" i="185"/>
  <c r="AN713" i="185" s="1"/>
  <c r="AO713" i="185" s="1"/>
  <c r="AK713" i="185" s="1"/>
  <c r="BE714" i="185"/>
  <c r="BD714" i="185"/>
  <c r="AN714" i="185" s="1"/>
  <c r="AO714" i="185" s="1"/>
  <c r="AJ715" i="185"/>
  <c r="AG715" i="185"/>
  <c r="BE715" i="185"/>
  <c r="BD715" i="185"/>
  <c r="AN715" i="185" s="1"/>
  <c r="AO715" i="185" s="1"/>
  <c r="AK715" i="185" s="1"/>
  <c r="AJ716" i="185"/>
  <c r="AG716" i="185"/>
  <c r="BE716" i="185"/>
  <c r="BD716" i="185"/>
  <c r="AN716" i="185" s="1"/>
  <c r="AO716" i="185" s="1"/>
  <c r="AK716" i="185" s="1"/>
  <c r="AJ717" i="185"/>
  <c r="AG717" i="185"/>
  <c r="BE717" i="185"/>
  <c r="BD717" i="185"/>
  <c r="AN717" i="185" s="1"/>
  <c r="AO717" i="185" s="1"/>
  <c r="AK717" i="185" s="1"/>
  <c r="AJ718" i="185"/>
  <c r="AG718" i="185"/>
  <c r="BE718" i="185"/>
  <c r="BD718" i="185"/>
  <c r="AN718" i="185" s="1"/>
  <c r="AO718" i="185" s="1"/>
  <c r="AK718" i="185" s="1"/>
  <c r="AJ719" i="185"/>
  <c r="AG719" i="185"/>
  <c r="BE719" i="185"/>
  <c r="BD719" i="185"/>
  <c r="AN719" i="185" s="1"/>
  <c r="AO719" i="185" s="1"/>
  <c r="AK719" i="185" s="1"/>
  <c r="AJ720" i="185"/>
  <c r="AG720" i="185"/>
  <c r="BE720" i="185"/>
  <c r="BD720" i="185"/>
  <c r="AN720" i="185" s="1"/>
  <c r="AO720" i="185" s="1"/>
  <c r="AK720" i="185" s="1"/>
  <c r="AJ721" i="185"/>
  <c r="AG721" i="185"/>
  <c r="BE721" i="185"/>
  <c r="BD721" i="185"/>
  <c r="AN721" i="185" s="1"/>
  <c r="AO721" i="185" s="1"/>
  <c r="AK721" i="185" s="1"/>
  <c r="AJ722" i="185"/>
  <c r="AG722" i="185"/>
  <c r="BE722" i="185"/>
  <c r="BD722" i="185"/>
  <c r="AN722" i="185" s="1"/>
  <c r="AO722" i="185" s="1"/>
  <c r="AK722" i="185" s="1"/>
  <c r="AJ723" i="185"/>
  <c r="AG723" i="185"/>
  <c r="BE723" i="185"/>
  <c r="BD723" i="185"/>
  <c r="AN723" i="185" s="1"/>
  <c r="AO723" i="185" s="1"/>
  <c r="AK723" i="185" s="1"/>
  <c r="AJ724" i="185"/>
  <c r="AG724" i="185"/>
  <c r="BE724" i="185"/>
  <c r="BD724" i="185"/>
  <c r="AN724" i="185" s="1"/>
  <c r="AO724" i="185" s="1"/>
  <c r="AK724" i="185" s="1"/>
  <c r="AJ725" i="185"/>
  <c r="AG725" i="185"/>
  <c r="BE725" i="185"/>
  <c r="BD725" i="185"/>
  <c r="AN725" i="185" s="1"/>
  <c r="AO725" i="185" s="1"/>
  <c r="AK725" i="185" s="1"/>
  <c r="AJ726" i="185"/>
  <c r="AG726" i="185"/>
  <c r="BE726" i="185"/>
  <c r="BD726" i="185"/>
  <c r="AN726" i="185" s="1"/>
  <c r="AO726" i="185" s="1"/>
  <c r="AK726" i="185" s="1"/>
  <c r="AJ727" i="185"/>
  <c r="AG727" i="185"/>
  <c r="BE727" i="185"/>
  <c r="BD727" i="185"/>
  <c r="AN727" i="185" s="1"/>
  <c r="AO727" i="185" s="1"/>
  <c r="AK727" i="185" s="1"/>
  <c r="AJ728" i="185"/>
  <c r="AG728" i="185"/>
  <c r="BE728" i="185"/>
  <c r="BD728" i="185"/>
  <c r="AN728" i="185" s="1"/>
  <c r="AO728" i="185" s="1"/>
  <c r="AK728" i="185" s="1"/>
  <c r="AJ729" i="185"/>
  <c r="AG729" i="185"/>
  <c r="BE729" i="185"/>
  <c r="BD729" i="185"/>
  <c r="AN729" i="185" s="1"/>
  <c r="AO729" i="185" s="1"/>
  <c r="AK729" i="185" s="1"/>
  <c r="AJ618" i="185"/>
  <c r="AG618" i="185"/>
  <c r="BE618" i="185"/>
  <c r="BD618" i="185"/>
  <c r="AN618" i="185" s="1"/>
  <c r="AO618" i="185" s="1"/>
  <c r="AK618" i="185" s="1"/>
  <c r="AJ619" i="185"/>
  <c r="AG619" i="185"/>
  <c r="BE619" i="185"/>
  <c r="BD619" i="185"/>
  <c r="AN619" i="185" s="1"/>
  <c r="AO619" i="185" s="1"/>
  <c r="AK619" i="185" s="1"/>
  <c r="AJ620" i="185"/>
  <c r="AG620" i="185"/>
  <c r="BE620" i="185"/>
  <c r="BD620" i="185"/>
  <c r="AN620" i="185" s="1"/>
  <c r="AO620" i="185" s="1"/>
  <c r="AK620" i="185" s="1"/>
  <c r="AJ621" i="185"/>
  <c r="AG621" i="185"/>
  <c r="BE621" i="185"/>
  <c r="BD621" i="185"/>
  <c r="AN621" i="185" s="1"/>
  <c r="AO621" i="185" s="1"/>
  <c r="AK621" i="185" s="1"/>
  <c r="AJ622" i="185"/>
  <c r="AG622" i="185"/>
  <c r="BE622" i="185"/>
  <c r="BD622" i="185"/>
  <c r="AN622" i="185" s="1"/>
  <c r="AO622" i="185" s="1"/>
  <c r="AK622" i="185" s="1"/>
  <c r="AJ623" i="185"/>
  <c r="AG623" i="185"/>
  <c r="BE623" i="185"/>
  <c r="BD623" i="185"/>
  <c r="AN623" i="185" s="1"/>
  <c r="AO623" i="185" s="1"/>
  <c r="AK623" i="185" s="1"/>
  <c r="AJ624" i="185"/>
  <c r="AG624" i="185"/>
  <c r="BE624" i="185"/>
  <c r="BD624" i="185"/>
  <c r="AN624" i="185" s="1"/>
  <c r="AO624" i="185" s="1"/>
  <c r="AK624" i="185" s="1"/>
  <c r="AJ625" i="185"/>
  <c r="AG625" i="185"/>
  <c r="BE625" i="185"/>
  <c r="BD625" i="185"/>
  <c r="AN625" i="185" s="1"/>
  <c r="AO625" i="185" s="1"/>
  <c r="AK625" i="185" s="1"/>
  <c r="AJ626" i="185"/>
  <c r="AG626" i="185"/>
  <c r="BE626" i="185"/>
  <c r="BD626" i="185"/>
  <c r="AN626" i="185" s="1"/>
  <c r="AO626" i="185" s="1"/>
  <c r="AK626" i="185" s="1"/>
  <c r="AJ627" i="185"/>
  <c r="AG627" i="185"/>
  <c r="BE627" i="185"/>
  <c r="BD627" i="185"/>
  <c r="AN627" i="185" s="1"/>
  <c r="AO627" i="185" s="1"/>
  <c r="AK627" i="185" s="1"/>
  <c r="AJ628" i="185"/>
  <c r="AG628" i="185"/>
  <c r="BE628" i="185"/>
  <c r="BD628" i="185"/>
  <c r="AN628" i="185" s="1"/>
  <c r="AO628" i="185" s="1"/>
  <c r="AK628" i="185" s="1"/>
  <c r="AJ629" i="185"/>
  <c r="AG629" i="185"/>
  <c r="BE629" i="185"/>
  <c r="BD629" i="185"/>
  <c r="AN629" i="185" s="1"/>
  <c r="AO629" i="185" s="1"/>
  <c r="AK629" i="185" s="1"/>
  <c r="BE630" i="185"/>
  <c r="BD630" i="185"/>
  <c r="AN630" i="185" s="1"/>
  <c r="AO630" i="185" s="1"/>
  <c r="AJ631" i="185"/>
  <c r="AG631" i="185"/>
  <c r="BE631" i="185"/>
  <c r="BD631" i="185"/>
  <c r="AN631" i="185" s="1"/>
  <c r="AO631" i="185" s="1"/>
  <c r="AK631" i="185" s="1"/>
  <c r="AJ632" i="185"/>
  <c r="AG632" i="185"/>
  <c r="BE632" i="185"/>
  <c r="BD632" i="185"/>
  <c r="AN632" i="185" s="1"/>
  <c r="AO632" i="185" s="1"/>
  <c r="AK632" i="185" s="1"/>
  <c r="AJ633" i="185"/>
  <c r="AG633" i="185"/>
  <c r="BE633" i="185"/>
  <c r="BD633" i="185"/>
  <c r="AN633" i="185" s="1"/>
  <c r="AO633" i="185" s="1"/>
  <c r="AK633" i="185" s="1"/>
  <c r="AJ634" i="185"/>
  <c r="AG634" i="185"/>
  <c r="BE634" i="185"/>
  <c r="BD634" i="185"/>
  <c r="AN634" i="185" s="1"/>
  <c r="AO634" i="185" s="1"/>
  <c r="AK634" i="185" s="1"/>
  <c r="AJ635" i="185"/>
  <c r="AG635" i="185"/>
  <c r="BE635" i="185"/>
  <c r="BD635" i="185"/>
  <c r="AN635" i="185" s="1"/>
  <c r="AO635" i="185" s="1"/>
  <c r="AK635" i="185" s="1"/>
  <c r="AJ636" i="185"/>
  <c r="AG636" i="185"/>
  <c r="BE636" i="185"/>
  <c r="BD636" i="185"/>
  <c r="AN636" i="185" s="1"/>
  <c r="AO636" i="185" s="1"/>
  <c r="AK636" i="185" s="1"/>
  <c r="AJ637" i="185"/>
  <c r="AG637" i="185"/>
  <c r="BE637" i="185"/>
  <c r="BD637" i="185"/>
  <c r="AN637" i="185" s="1"/>
  <c r="AO637" i="185" s="1"/>
  <c r="AK637" i="185" s="1"/>
  <c r="AJ638" i="185"/>
  <c r="AG638" i="185"/>
  <c r="BE638" i="185"/>
  <c r="BD638" i="185"/>
  <c r="AN638" i="185" s="1"/>
  <c r="AO638" i="185" s="1"/>
  <c r="AK638" i="185" s="1"/>
  <c r="AJ639" i="185"/>
  <c r="AG639" i="185"/>
  <c r="AJ640" i="185"/>
  <c r="AG640" i="185"/>
  <c r="BE640" i="185"/>
  <c r="BD640" i="185"/>
  <c r="AN640" i="185" s="1"/>
  <c r="AO640" i="185" s="1"/>
  <c r="AK640" i="185" s="1"/>
  <c r="AJ641" i="185"/>
  <c r="AG641" i="185"/>
  <c r="BE641" i="185"/>
  <c r="BD641" i="185"/>
  <c r="AN641" i="185" s="1"/>
  <c r="AO641" i="185" s="1"/>
  <c r="AK641" i="185" s="1"/>
  <c r="AJ642" i="185"/>
  <c r="AG642" i="185"/>
  <c r="BE642" i="185"/>
  <c r="BD642" i="185"/>
  <c r="AN642" i="185" s="1"/>
  <c r="AO642" i="185" s="1"/>
  <c r="AK642" i="185" s="1"/>
  <c r="AJ643" i="185"/>
  <c r="AG643" i="185"/>
  <c r="BE643" i="185"/>
  <c r="BD643" i="185"/>
  <c r="AN643" i="185" s="1"/>
  <c r="AO643" i="185" s="1"/>
  <c r="AK643" i="185" s="1"/>
  <c r="AJ644" i="185"/>
  <c r="AG644" i="185"/>
  <c r="BE644" i="185"/>
  <c r="BD644" i="185"/>
  <c r="AN644" i="185" s="1"/>
  <c r="AO644" i="185" s="1"/>
  <c r="AK644" i="185" s="1"/>
  <c r="AJ645" i="185"/>
  <c r="AG645" i="185"/>
  <c r="BE645" i="185"/>
  <c r="BD645" i="185"/>
  <c r="AN645" i="185" s="1"/>
  <c r="AO645" i="185" s="1"/>
  <c r="AK645" i="185" s="1"/>
  <c r="AJ646" i="185"/>
  <c r="AG646" i="185"/>
  <c r="BE646" i="185"/>
  <c r="BD646" i="185"/>
  <c r="AN646" i="185" s="1"/>
  <c r="AO646" i="185" s="1"/>
  <c r="AK646" i="185" s="1"/>
  <c r="AJ647" i="185"/>
  <c r="AG647" i="185"/>
  <c r="BE647" i="185"/>
  <c r="BD647" i="185"/>
  <c r="AN647" i="185" s="1"/>
  <c r="AO647" i="185" s="1"/>
  <c r="AK647" i="185" s="1"/>
  <c r="BE648" i="185"/>
  <c r="BD648" i="185"/>
  <c r="AN648" i="185" s="1"/>
  <c r="AO648" i="185" s="1"/>
  <c r="AJ649" i="185"/>
  <c r="AG649" i="185"/>
  <c r="BE649" i="185"/>
  <c r="BD649" i="185"/>
  <c r="AN649" i="185" s="1"/>
  <c r="AO649" i="185" s="1"/>
  <c r="AK649" i="185" s="1"/>
  <c r="AJ650" i="185"/>
  <c r="AG650" i="185"/>
  <c r="BE650" i="185"/>
  <c r="BD650" i="185"/>
  <c r="AN650" i="185" s="1"/>
  <c r="AO650" i="185" s="1"/>
  <c r="AK650" i="185" s="1"/>
  <c r="AJ651" i="185"/>
  <c r="AG651" i="185"/>
  <c r="BE651" i="185"/>
  <c r="BD651" i="185"/>
  <c r="AN651" i="185" s="1"/>
  <c r="AO651" i="185" s="1"/>
  <c r="AK651" i="185" s="1"/>
  <c r="AJ652" i="185"/>
  <c r="AG652" i="185"/>
  <c r="BE652" i="185"/>
  <c r="BD652" i="185"/>
  <c r="AN652" i="185" s="1"/>
  <c r="AO652" i="185" s="1"/>
  <c r="AK652" i="185" s="1"/>
  <c r="AJ653" i="185"/>
  <c r="AG653" i="185"/>
  <c r="BE653" i="185"/>
  <c r="BD653" i="185"/>
  <c r="AN653" i="185" s="1"/>
  <c r="AO653" i="185" s="1"/>
  <c r="AK653" i="185" s="1"/>
  <c r="AJ654" i="185"/>
  <c r="AG654" i="185"/>
  <c r="BE654" i="185"/>
  <c r="BD654" i="185"/>
  <c r="AN654" i="185" s="1"/>
  <c r="AO654" i="185" s="1"/>
  <c r="AK654" i="185" s="1"/>
  <c r="AJ655" i="185"/>
  <c r="AG655" i="185"/>
  <c r="BE655" i="185"/>
  <c r="BD655" i="185"/>
  <c r="AN655" i="185" s="1"/>
  <c r="AO655" i="185" s="1"/>
  <c r="AK655" i="185" s="1"/>
  <c r="AJ656" i="185"/>
  <c r="AG656" i="185"/>
  <c r="BE656" i="185"/>
  <c r="BD656" i="185"/>
  <c r="AN656" i="185" s="1"/>
  <c r="AO656" i="185" s="1"/>
  <c r="AK656" i="185" s="1"/>
  <c r="AJ657" i="185"/>
  <c r="AG657" i="185"/>
  <c r="BE657" i="185"/>
  <c r="BD657" i="185"/>
  <c r="AN657" i="185" s="1"/>
  <c r="AO657" i="185" s="1"/>
  <c r="AK657" i="185" s="1"/>
  <c r="AJ658" i="185"/>
  <c r="AG658" i="185"/>
  <c r="BE658" i="185"/>
  <c r="BD658" i="185"/>
  <c r="AN658" i="185" s="1"/>
  <c r="AO658" i="185" s="1"/>
  <c r="AK658" i="185" s="1"/>
  <c r="AJ659" i="185"/>
  <c r="AG659" i="185"/>
  <c r="BE659" i="185"/>
  <c r="BD659" i="185"/>
  <c r="AN659" i="185" s="1"/>
  <c r="AO659" i="185" s="1"/>
  <c r="AK659" i="185" s="1"/>
  <c r="AJ660" i="185"/>
  <c r="AG660" i="185"/>
  <c r="BE660" i="185"/>
  <c r="BD660" i="185"/>
  <c r="AN660" i="185" s="1"/>
  <c r="AO660" i="185" s="1"/>
  <c r="AK660" i="185" s="1"/>
  <c r="AJ661" i="185"/>
  <c r="AG661" i="185"/>
  <c r="BE661" i="185"/>
  <c r="BD661" i="185"/>
  <c r="AN661" i="185" s="1"/>
  <c r="AO661" i="185" s="1"/>
  <c r="AK661" i="185" s="1"/>
  <c r="AJ662" i="185"/>
  <c r="AG662" i="185"/>
  <c r="BE662" i="185"/>
  <c r="BD662" i="185"/>
  <c r="AN662" i="185" s="1"/>
  <c r="AO662" i="185" s="1"/>
  <c r="AK662" i="185" s="1"/>
  <c r="AJ663" i="185"/>
  <c r="AG663" i="185"/>
  <c r="BE663" i="185"/>
  <c r="BD663" i="185"/>
  <c r="AN663" i="185" s="1"/>
  <c r="AO663" i="185" s="1"/>
  <c r="AK663" i="185" s="1"/>
  <c r="AJ664" i="185"/>
  <c r="AG664" i="185"/>
  <c r="BE664" i="185"/>
  <c r="BD664" i="185"/>
  <c r="AN664" i="185" s="1"/>
  <c r="AO664" i="185" s="1"/>
  <c r="AK664" i="185" s="1"/>
  <c r="AJ665" i="185"/>
  <c r="AG665" i="185"/>
  <c r="BE665" i="185"/>
  <c r="BD665" i="185"/>
  <c r="AN665" i="185" s="1"/>
  <c r="AO665" i="185" s="1"/>
  <c r="AK665" i="185" s="1"/>
  <c r="AJ666" i="185"/>
  <c r="AG666" i="185"/>
  <c r="BE666" i="185"/>
  <c r="BD666" i="185"/>
  <c r="AN666" i="185" s="1"/>
  <c r="AO666" i="185" s="1"/>
  <c r="AK666" i="185" s="1"/>
  <c r="AJ667" i="185"/>
  <c r="AG667" i="185"/>
  <c r="BE667" i="185"/>
  <c r="BD667" i="185"/>
  <c r="AN667" i="185" s="1"/>
  <c r="AO667" i="185" s="1"/>
  <c r="AK667" i="185" s="1"/>
  <c r="AJ668" i="185"/>
  <c r="AG668" i="185"/>
  <c r="BE668" i="185"/>
  <c r="BD668" i="185"/>
  <c r="AN668" i="185" s="1"/>
  <c r="AO668" i="185" s="1"/>
  <c r="AK668" i="185" s="1"/>
  <c r="AJ669" i="185"/>
  <c r="AG669" i="185"/>
  <c r="BE669" i="185"/>
  <c r="BD669" i="185"/>
  <c r="AN669" i="185" s="1"/>
  <c r="AO669" i="185" s="1"/>
  <c r="AK669" i="185" s="1"/>
  <c r="BE670" i="185"/>
  <c r="BD670" i="185"/>
  <c r="AN670" i="185" s="1"/>
  <c r="AO670" i="185" s="1"/>
  <c r="AJ671" i="185"/>
  <c r="AG671" i="185"/>
  <c r="BE671" i="185"/>
  <c r="BD671" i="185"/>
  <c r="AN671" i="185" s="1"/>
  <c r="AO671" i="185" s="1"/>
  <c r="AK671" i="185" s="1"/>
  <c r="AJ672" i="185"/>
  <c r="AG672" i="185"/>
  <c r="AJ673" i="185"/>
  <c r="AG673" i="185"/>
  <c r="BE673" i="185"/>
  <c r="BD673" i="185"/>
  <c r="AN673" i="185" s="1"/>
  <c r="AO673" i="185" s="1"/>
  <c r="AK673" i="185" s="1"/>
  <c r="AJ562" i="185"/>
  <c r="AG562" i="185"/>
  <c r="BE562" i="185"/>
  <c r="BD562" i="185"/>
  <c r="AN562" i="185" s="1"/>
  <c r="AO562" i="185" s="1"/>
  <c r="AK562" i="185" s="1"/>
  <c r="AJ563" i="185"/>
  <c r="AG563" i="185"/>
  <c r="BE563" i="185"/>
  <c r="BD563" i="185"/>
  <c r="AN563" i="185" s="1"/>
  <c r="AO563" i="185" s="1"/>
  <c r="AK563" i="185" s="1"/>
  <c r="AJ564" i="185"/>
  <c r="AG564" i="185"/>
  <c r="BE564" i="185"/>
  <c r="BD564" i="185"/>
  <c r="AN564" i="185" s="1"/>
  <c r="AO564" i="185" s="1"/>
  <c r="AK564" i="185" s="1"/>
  <c r="AJ565" i="185"/>
  <c r="AG565" i="185"/>
  <c r="BE565" i="185"/>
  <c r="BD565" i="185"/>
  <c r="AN565" i="185" s="1"/>
  <c r="AO565" i="185" s="1"/>
  <c r="AK565" i="185" s="1"/>
  <c r="AJ566" i="185"/>
  <c r="AG566" i="185"/>
  <c r="BE566" i="185"/>
  <c r="BD566" i="185"/>
  <c r="AN566" i="185" s="1"/>
  <c r="AO566" i="185" s="1"/>
  <c r="AK566" i="185" s="1"/>
  <c r="AJ567" i="185"/>
  <c r="AG567" i="185"/>
  <c r="BE567" i="185"/>
  <c r="AJ568" i="185"/>
  <c r="AG568" i="185"/>
  <c r="BE568" i="185"/>
  <c r="BD568" i="185"/>
  <c r="AN568" i="185" s="1"/>
  <c r="AO568" i="185" s="1"/>
  <c r="AK568" i="185" s="1"/>
  <c r="AJ569" i="185"/>
  <c r="AG569" i="185"/>
  <c r="BE569" i="185"/>
  <c r="BD569" i="185"/>
  <c r="AN569" i="185" s="1"/>
  <c r="AO569" i="185" s="1"/>
  <c r="AK569" i="185" s="1"/>
  <c r="AJ570" i="185"/>
  <c r="AG570" i="185"/>
  <c r="BE570" i="185"/>
  <c r="BD570" i="185"/>
  <c r="AN570" i="185" s="1"/>
  <c r="AO570" i="185" s="1"/>
  <c r="AK570" i="185" s="1"/>
  <c r="AJ571" i="185"/>
  <c r="AG571" i="185"/>
  <c r="BE571" i="185"/>
  <c r="BD571" i="185"/>
  <c r="AN571" i="185" s="1"/>
  <c r="AO571" i="185" s="1"/>
  <c r="AK571" i="185" s="1"/>
  <c r="AJ572" i="185"/>
  <c r="AG572" i="185"/>
  <c r="BE572" i="185"/>
  <c r="BD572" i="185"/>
  <c r="AN572" i="185" s="1"/>
  <c r="AO572" i="185" s="1"/>
  <c r="AK572" i="185" s="1"/>
  <c r="AJ573" i="185"/>
  <c r="AG573" i="185"/>
  <c r="BE573" i="185"/>
  <c r="BD573" i="185"/>
  <c r="AN573" i="185" s="1"/>
  <c r="AO573" i="185" s="1"/>
  <c r="AK573" i="185" s="1"/>
  <c r="AJ574" i="185"/>
  <c r="AG574" i="185"/>
  <c r="BE574" i="185"/>
  <c r="BD574" i="185"/>
  <c r="AN574" i="185" s="1"/>
  <c r="AO574" i="185" s="1"/>
  <c r="AK574" i="185" s="1"/>
  <c r="AJ575" i="185"/>
  <c r="AG575" i="185"/>
  <c r="BE575" i="185"/>
  <c r="BD575" i="185"/>
  <c r="AN575" i="185" s="1"/>
  <c r="AO575" i="185" s="1"/>
  <c r="AK575" i="185" s="1"/>
  <c r="AJ576" i="185"/>
  <c r="AG576" i="185"/>
  <c r="BE576" i="185"/>
  <c r="BD576" i="185"/>
  <c r="AN576" i="185" s="1"/>
  <c r="AO576" i="185" s="1"/>
  <c r="AK576" i="185" s="1"/>
  <c r="AJ577" i="185"/>
  <c r="AG577" i="185"/>
  <c r="BE577" i="185"/>
  <c r="BD577" i="185"/>
  <c r="AN577" i="185" s="1"/>
  <c r="AO577" i="185" s="1"/>
  <c r="AK577" i="185" s="1"/>
  <c r="AJ578" i="185"/>
  <c r="AG578" i="185"/>
  <c r="BE578" i="185"/>
  <c r="BD578" i="185"/>
  <c r="AN578" i="185" s="1"/>
  <c r="AO578" i="185" s="1"/>
  <c r="AK578" i="185" s="1"/>
  <c r="AJ579" i="185"/>
  <c r="AG579" i="185"/>
  <c r="BE579" i="185"/>
  <c r="BD579" i="185"/>
  <c r="AN579" i="185" s="1"/>
  <c r="AO579" i="185" s="1"/>
  <c r="AK579" i="185" s="1"/>
  <c r="AJ580" i="185"/>
  <c r="AG580" i="185"/>
  <c r="BE580" i="185"/>
  <c r="BD580" i="185"/>
  <c r="AN580" i="185" s="1"/>
  <c r="AO580" i="185" s="1"/>
  <c r="AK580" i="185" s="1"/>
  <c r="AJ581" i="185"/>
  <c r="AG581" i="185"/>
  <c r="BE581" i="185"/>
  <c r="BD581" i="185"/>
  <c r="AN581" i="185" s="1"/>
  <c r="AO581" i="185" s="1"/>
  <c r="AK581" i="185" s="1"/>
  <c r="AJ582" i="185"/>
  <c r="AG582" i="185"/>
  <c r="BE582" i="185"/>
  <c r="BD582" i="185"/>
  <c r="AN582" i="185" s="1"/>
  <c r="AO582" i="185" s="1"/>
  <c r="AK582" i="185" s="1"/>
  <c r="AJ583" i="185"/>
  <c r="AG583" i="185"/>
  <c r="BE583" i="185"/>
  <c r="BD583" i="185"/>
  <c r="AN583" i="185" s="1"/>
  <c r="AO583" i="185" s="1"/>
  <c r="AK583" i="185" s="1"/>
  <c r="AJ584" i="185"/>
  <c r="AG584" i="185"/>
  <c r="BE584" i="185"/>
  <c r="BD584" i="185"/>
  <c r="AN584" i="185" s="1"/>
  <c r="AO584" i="185" s="1"/>
  <c r="AK584" i="185" s="1"/>
  <c r="AJ585" i="185"/>
  <c r="AG585" i="185"/>
  <c r="BE585" i="185"/>
  <c r="BD585" i="185"/>
  <c r="AN585" i="185" s="1"/>
  <c r="AO585" i="185" s="1"/>
  <c r="AK585" i="185" s="1"/>
  <c r="AJ586" i="185"/>
  <c r="AG586" i="185"/>
  <c r="BE586" i="185"/>
  <c r="BD586" i="185"/>
  <c r="AN586" i="185" s="1"/>
  <c r="AO586" i="185" s="1"/>
  <c r="AK586" i="185" s="1"/>
  <c r="AJ587" i="185"/>
  <c r="AG587" i="185"/>
  <c r="BE587" i="185"/>
  <c r="BD587" i="185"/>
  <c r="AN587" i="185" s="1"/>
  <c r="AO587" i="185" s="1"/>
  <c r="AK587" i="185" s="1"/>
  <c r="AJ588" i="185"/>
  <c r="AG588" i="185"/>
  <c r="BE588" i="185"/>
  <c r="BD588" i="185"/>
  <c r="AN588" i="185" s="1"/>
  <c r="AO588" i="185" s="1"/>
  <c r="AK588" i="185" s="1"/>
  <c r="AJ589" i="185"/>
  <c r="AG589" i="185"/>
  <c r="BE589" i="185"/>
  <c r="BD589" i="185"/>
  <c r="AN589" i="185" s="1"/>
  <c r="AO589" i="185" s="1"/>
  <c r="AK589" i="185" s="1"/>
  <c r="AJ590" i="185"/>
  <c r="AG590" i="185"/>
  <c r="BE590" i="185"/>
  <c r="BD590" i="185"/>
  <c r="AN590" i="185" s="1"/>
  <c r="AO590" i="185" s="1"/>
  <c r="AK590" i="185" s="1"/>
  <c r="AJ591" i="185"/>
  <c r="AG591" i="185"/>
  <c r="BE591" i="185"/>
  <c r="BD591" i="185"/>
  <c r="AN591" i="185" s="1"/>
  <c r="AO591" i="185" s="1"/>
  <c r="AK591" i="185" s="1"/>
  <c r="AJ592" i="185"/>
  <c r="AG592" i="185"/>
  <c r="BE592" i="185"/>
  <c r="BD592" i="185"/>
  <c r="AN592" i="185" s="1"/>
  <c r="AO592" i="185" s="1"/>
  <c r="AK592" i="185" s="1"/>
  <c r="AJ593" i="185"/>
  <c r="AG593" i="185"/>
  <c r="BE593" i="185"/>
  <c r="BD593" i="185"/>
  <c r="AN593" i="185" s="1"/>
  <c r="AO593" i="185" s="1"/>
  <c r="AK593" i="185" s="1"/>
  <c r="AJ594" i="185"/>
  <c r="AG594" i="185"/>
  <c r="BE594" i="185"/>
  <c r="BD594" i="185"/>
  <c r="AN594" i="185" s="1"/>
  <c r="AO594" i="185" s="1"/>
  <c r="AK594" i="185" s="1"/>
  <c r="AJ595" i="185"/>
  <c r="AG595" i="185"/>
  <c r="BE595" i="185"/>
  <c r="BD595" i="185"/>
  <c r="AN595" i="185" s="1"/>
  <c r="AO595" i="185" s="1"/>
  <c r="AK595" i="185" s="1"/>
  <c r="AJ596" i="185"/>
  <c r="AG596" i="185"/>
  <c r="BE596" i="185"/>
  <c r="BD596" i="185"/>
  <c r="AN596" i="185" s="1"/>
  <c r="AO596" i="185" s="1"/>
  <c r="AK596" i="185" s="1"/>
  <c r="AJ597" i="185"/>
  <c r="AG597" i="185"/>
  <c r="BE597" i="185"/>
  <c r="BD597" i="185"/>
  <c r="AN597" i="185" s="1"/>
  <c r="AO597" i="185" s="1"/>
  <c r="AK597" i="185" s="1"/>
  <c r="BE598" i="185"/>
  <c r="BD598" i="185"/>
  <c r="AN598" i="185" s="1"/>
  <c r="AO598" i="185" s="1"/>
  <c r="AJ599" i="185"/>
  <c r="AG599" i="185"/>
  <c r="BE599" i="185"/>
  <c r="BD599" i="185"/>
  <c r="AN599" i="185" s="1"/>
  <c r="AO599" i="185" s="1"/>
  <c r="AK599" i="185" s="1"/>
  <c r="AJ600" i="185"/>
  <c r="AG600" i="185"/>
  <c r="BE600" i="185"/>
  <c r="BD600" i="185"/>
  <c r="AN600" i="185" s="1"/>
  <c r="AO600" i="185" s="1"/>
  <c r="AK600" i="185" s="1"/>
  <c r="AJ601" i="185"/>
  <c r="AG601" i="185"/>
  <c r="BE601" i="185"/>
  <c r="BD601" i="185"/>
  <c r="AN601" i="185" s="1"/>
  <c r="AO601" i="185" s="1"/>
  <c r="AK601" i="185" s="1"/>
  <c r="AJ602" i="185"/>
  <c r="AG602" i="185"/>
  <c r="BE602" i="185"/>
  <c r="BD602" i="185"/>
  <c r="AN602" i="185" s="1"/>
  <c r="AO602" i="185" s="1"/>
  <c r="AK602" i="185" s="1"/>
  <c r="AJ603" i="185"/>
  <c r="AG603" i="185"/>
  <c r="BE603" i="185"/>
  <c r="BD603" i="185"/>
  <c r="AN603" i="185" s="1"/>
  <c r="AO603" i="185" s="1"/>
  <c r="AK603" i="185" s="1"/>
  <c r="AJ604" i="185"/>
  <c r="AG604" i="185"/>
  <c r="BE604" i="185"/>
  <c r="BD604" i="185"/>
  <c r="AN604" i="185" s="1"/>
  <c r="AO604" i="185" s="1"/>
  <c r="AK604" i="185" s="1"/>
  <c r="AJ605" i="185"/>
  <c r="AG605" i="185"/>
  <c r="BE605" i="185"/>
  <c r="BD605" i="185"/>
  <c r="AN605" i="185" s="1"/>
  <c r="AO605" i="185" s="1"/>
  <c r="AK605" i="185" s="1"/>
  <c r="AJ606" i="185"/>
  <c r="AG606" i="185"/>
  <c r="BE606" i="185"/>
  <c r="BD606" i="185"/>
  <c r="AN606" i="185" s="1"/>
  <c r="AO606" i="185" s="1"/>
  <c r="AK606" i="185" s="1"/>
  <c r="AJ607" i="185"/>
  <c r="AG607" i="185"/>
  <c r="BE607" i="185"/>
  <c r="BD607" i="185"/>
  <c r="AN607" i="185" s="1"/>
  <c r="AO607" i="185" s="1"/>
  <c r="AK607" i="185" s="1"/>
  <c r="AJ608" i="185"/>
  <c r="AG608" i="185"/>
  <c r="BE608" i="185"/>
  <c r="BD608" i="185"/>
  <c r="AN608" i="185" s="1"/>
  <c r="AO608" i="185" s="1"/>
  <c r="AK608" i="185" s="1"/>
  <c r="AJ609" i="185"/>
  <c r="AG609" i="185"/>
  <c r="BE609" i="185"/>
  <c r="AJ610" i="185"/>
  <c r="AG610" i="185"/>
  <c r="BE610" i="185"/>
  <c r="BD610" i="185"/>
  <c r="AN610" i="185" s="1"/>
  <c r="AO610" i="185" s="1"/>
  <c r="AK610" i="185" s="1"/>
  <c r="AJ611" i="185"/>
  <c r="AG611" i="185"/>
  <c r="BE611" i="185"/>
  <c r="BD611" i="185"/>
  <c r="AN611" i="185" s="1"/>
  <c r="AO611" i="185" s="1"/>
  <c r="AK611" i="185" s="1"/>
  <c r="AJ612" i="185"/>
  <c r="AG612" i="185"/>
  <c r="BE612" i="185"/>
  <c r="BD612" i="185"/>
  <c r="AN612" i="185" s="1"/>
  <c r="AO612" i="185" s="1"/>
  <c r="AK612" i="185" s="1"/>
  <c r="AJ613" i="185"/>
  <c r="AG613" i="185"/>
  <c r="BE613" i="185"/>
  <c r="BD613" i="185"/>
  <c r="AN613" i="185" s="1"/>
  <c r="AO613" i="185" s="1"/>
  <c r="AK613" i="185" s="1"/>
  <c r="AJ614" i="185"/>
  <c r="AG614" i="185"/>
  <c r="BE614" i="185"/>
  <c r="BD614" i="185"/>
  <c r="AN614" i="185" s="1"/>
  <c r="AO614" i="185" s="1"/>
  <c r="AK614" i="185" s="1"/>
  <c r="BE615" i="185"/>
  <c r="BD615" i="185"/>
  <c r="AN615" i="185" s="1"/>
  <c r="AO615" i="185" s="1"/>
  <c r="AJ616" i="185"/>
  <c r="AG616" i="185"/>
  <c r="BE616" i="185"/>
  <c r="BD616" i="185"/>
  <c r="AN616" i="185" s="1"/>
  <c r="AO616" i="185" s="1"/>
  <c r="AK616" i="185" s="1"/>
  <c r="AJ617" i="185"/>
  <c r="AG617" i="185"/>
  <c r="BE617" i="185"/>
  <c r="BD617" i="185"/>
  <c r="AN617" i="185" s="1"/>
  <c r="AO617" i="185" s="1"/>
  <c r="AK617" i="185" s="1"/>
  <c r="AJ506" i="185"/>
  <c r="AG506" i="185"/>
  <c r="BE506" i="185"/>
  <c r="BD506" i="185"/>
  <c r="AN506" i="185" s="1"/>
  <c r="AO506" i="185" s="1"/>
  <c r="AK506" i="185" s="1"/>
  <c r="AJ507" i="185"/>
  <c r="AG507" i="185"/>
  <c r="BE507" i="185"/>
  <c r="BD507" i="185"/>
  <c r="AN507" i="185" s="1"/>
  <c r="AO507" i="185" s="1"/>
  <c r="AK507" i="185" s="1"/>
  <c r="AJ508" i="185"/>
  <c r="AG508" i="185"/>
  <c r="BE508" i="185"/>
  <c r="BD508" i="185"/>
  <c r="AN508" i="185" s="1"/>
  <c r="AO508" i="185" s="1"/>
  <c r="AK508" i="185" s="1"/>
  <c r="AJ509" i="185"/>
  <c r="AG509" i="185"/>
  <c r="BE509" i="185"/>
  <c r="BD509" i="185"/>
  <c r="AN509" i="185" s="1"/>
  <c r="AO509" i="185" s="1"/>
  <c r="AK509" i="185" s="1"/>
  <c r="AJ510" i="185"/>
  <c r="AG510" i="185"/>
  <c r="BE510" i="185"/>
  <c r="BD510" i="185"/>
  <c r="AN510" i="185" s="1"/>
  <c r="AO510" i="185" s="1"/>
  <c r="AK510" i="185" s="1"/>
  <c r="AJ511" i="185"/>
  <c r="AG511" i="185"/>
  <c r="BE511" i="185"/>
  <c r="BD511" i="185"/>
  <c r="AN511" i="185" s="1"/>
  <c r="AO511" i="185" s="1"/>
  <c r="AK511" i="185" s="1"/>
  <c r="AJ512" i="185"/>
  <c r="AG512" i="185"/>
  <c r="BE512" i="185"/>
  <c r="BD512" i="185"/>
  <c r="AN512" i="185" s="1"/>
  <c r="AO512" i="185" s="1"/>
  <c r="AK512" i="185" s="1"/>
  <c r="AJ513" i="185"/>
  <c r="AG513" i="185"/>
  <c r="BE513" i="185"/>
  <c r="BD513" i="185"/>
  <c r="AN513" i="185" s="1"/>
  <c r="AO513" i="185" s="1"/>
  <c r="AK513" i="185" s="1"/>
  <c r="AJ514" i="185"/>
  <c r="AG514" i="185"/>
  <c r="BE514" i="185"/>
  <c r="BD514" i="185"/>
  <c r="AN514" i="185" s="1"/>
  <c r="AO514" i="185" s="1"/>
  <c r="AK514" i="185" s="1"/>
  <c r="AJ515" i="185"/>
  <c r="AG515" i="185"/>
  <c r="BE515" i="185"/>
  <c r="BD515" i="185"/>
  <c r="AN515" i="185" s="1"/>
  <c r="AO515" i="185" s="1"/>
  <c r="AK515" i="185" s="1"/>
  <c r="BE516" i="185"/>
  <c r="BD516" i="185"/>
  <c r="AN516" i="185" s="1"/>
  <c r="AO516" i="185" s="1"/>
  <c r="AJ517" i="185"/>
  <c r="AG517" i="185"/>
  <c r="BE517" i="185"/>
  <c r="BD517" i="185"/>
  <c r="AN517" i="185" s="1"/>
  <c r="AO517" i="185" s="1"/>
  <c r="AK517" i="185" s="1"/>
  <c r="AJ518" i="185"/>
  <c r="AG518" i="185"/>
  <c r="BE518" i="185"/>
  <c r="BD518" i="185"/>
  <c r="AN518" i="185" s="1"/>
  <c r="AO518" i="185" s="1"/>
  <c r="AK518" i="185" s="1"/>
  <c r="BE519" i="185"/>
  <c r="BD519" i="185"/>
  <c r="AN519" i="185" s="1"/>
  <c r="AO519" i="185" s="1"/>
  <c r="AJ520" i="185"/>
  <c r="AG520" i="185"/>
  <c r="BE520" i="185"/>
  <c r="BD520" i="185"/>
  <c r="AN520" i="185" s="1"/>
  <c r="AO520" i="185" s="1"/>
  <c r="AK520" i="185" s="1"/>
  <c r="AJ521" i="185"/>
  <c r="AG521" i="185"/>
  <c r="BE521" i="185"/>
  <c r="BD521" i="185"/>
  <c r="AN521" i="185" s="1"/>
  <c r="AO521" i="185" s="1"/>
  <c r="AK521" i="185" s="1"/>
  <c r="AJ522" i="185"/>
  <c r="AG522" i="185"/>
  <c r="BE522" i="185"/>
  <c r="BD522" i="185"/>
  <c r="AN522" i="185" s="1"/>
  <c r="AO522" i="185" s="1"/>
  <c r="AK522" i="185" s="1"/>
  <c r="AJ523" i="185"/>
  <c r="AG523" i="185"/>
  <c r="BE523" i="185"/>
  <c r="BD523" i="185"/>
  <c r="AN523" i="185" s="1"/>
  <c r="AO523" i="185" s="1"/>
  <c r="AK523" i="185" s="1"/>
  <c r="AJ524" i="185"/>
  <c r="AG524" i="185"/>
  <c r="BE524" i="185"/>
  <c r="BD524" i="185"/>
  <c r="AN524" i="185" s="1"/>
  <c r="AO524" i="185" s="1"/>
  <c r="AK524" i="185" s="1"/>
  <c r="AJ525" i="185"/>
  <c r="AG525" i="185"/>
  <c r="BE525" i="185"/>
  <c r="BD525" i="185"/>
  <c r="AN525" i="185" s="1"/>
  <c r="AO525" i="185" s="1"/>
  <c r="AK525" i="185" s="1"/>
  <c r="AJ526" i="185"/>
  <c r="AG526" i="185"/>
  <c r="BE526" i="185"/>
  <c r="BD526" i="185"/>
  <c r="AN526" i="185" s="1"/>
  <c r="AO526" i="185" s="1"/>
  <c r="AK526" i="185" s="1"/>
  <c r="AJ527" i="185"/>
  <c r="AG527" i="185"/>
  <c r="BE527" i="185"/>
  <c r="BD527" i="185"/>
  <c r="AN527" i="185" s="1"/>
  <c r="AO527" i="185" s="1"/>
  <c r="AK527" i="185" s="1"/>
  <c r="AJ528" i="185"/>
  <c r="AG528" i="185"/>
  <c r="AJ529" i="185"/>
  <c r="AG529" i="185"/>
  <c r="BE529" i="185"/>
  <c r="BD529" i="185"/>
  <c r="AN529" i="185" s="1"/>
  <c r="AO529" i="185" s="1"/>
  <c r="AK529" i="185" s="1"/>
  <c r="AJ530" i="185"/>
  <c r="AG530" i="185"/>
  <c r="BE530" i="185"/>
  <c r="BD530" i="185"/>
  <c r="AN530" i="185" s="1"/>
  <c r="AO530" i="185" s="1"/>
  <c r="AK530" i="185" s="1"/>
  <c r="AJ531" i="185"/>
  <c r="AG531" i="185"/>
  <c r="BE531" i="185"/>
  <c r="BD531" i="185"/>
  <c r="AN531" i="185" s="1"/>
  <c r="AO531" i="185" s="1"/>
  <c r="AK531" i="185" s="1"/>
  <c r="AJ532" i="185"/>
  <c r="AG532" i="185"/>
  <c r="BE532" i="185"/>
  <c r="BD532" i="185"/>
  <c r="AN532" i="185" s="1"/>
  <c r="AO532" i="185" s="1"/>
  <c r="AK532" i="185" s="1"/>
  <c r="AJ533" i="185"/>
  <c r="AG533" i="185"/>
  <c r="BE533" i="185"/>
  <c r="BD533" i="185"/>
  <c r="AN533" i="185" s="1"/>
  <c r="AO533" i="185" s="1"/>
  <c r="AK533" i="185" s="1"/>
  <c r="AJ534" i="185"/>
  <c r="AG534" i="185"/>
  <c r="BE534" i="185"/>
  <c r="BD534" i="185"/>
  <c r="AN534" i="185" s="1"/>
  <c r="AO534" i="185" s="1"/>
  <c r="AK534" i="185" s="1"/>
  <c r="AJ535" i="185"/>
  <c r="AG535" i="185"/>
  <c r="BE535" i="185"/>
  <c r="BD535" i="185"/>
  <c r="AN535" i="185" s="1"/>
  <c r="AO535" i="185" s="1"/>
  <c r="AK535" i="185" s="1"/>
  <c r="AJ536" i="185"/>
  <c r="AG536" i="185"/>
  <c r="BE536" i="185"/>
  <c r="BD536" i="185"/>
  <c r="AN536" i="185" s="1"/>
  <c r="AO536" i="185" s="1"/>
  <c r="AK536" i="185" s="1"/>
  <c r="AJ537" i="185"/>
  <c r="AG537" i="185"/>
  <c r="BE537" i="185"/>
  <c r="BD537" i="185"/>
  <c r="AN537" i="185" s="1"/>
  <c r="AO537" i="185" s="1"/>
  <c r="AK537" i="185" s="1"/>
  <c r="AJ538" i="185"/>
  <c r="AG538" i="185"/>
  <c r="BE538" i="185"/>
  <c r="BD538" i="185"/>
  <c r="AN538" i="185" s="1"/>
  <c r="AO538" i="185" s="1"/>
  <c r="AK538" i="185" s="1"/>
  <c r="AJ539" i="185"/>
  <c r="AG539" i="185"/>
  <c r="BE539" i="185"/>
  <c r="BD539" i="185"/>
  <c r="AN539" i="185" s="1"/>
  <c r="AO539" i="185" s="1"/>
  <c r="AK539" i="185" s="1"/>
  <c r="AJ540" i="185"/>
  <c r="AG540" i="185"/>
  <c r="BE540" i="185"/>
  <c r="BD540" i="185"/>
  <c r="AN540" i="185" s="1"/>
  <c r="AO540" i="185" s="1"/>
  <c r="AK540" i="185" s="1"/>
  <c r="AJ541" i="185"/>
  <c r="AG541" i="185"/>
  <c r="BE541" i="185"/>
  <c r="BD541" i="185"/>
  <c r="AN541" i="185" s="1"/>
  <c r="AO541" i="185" s="1"/>
  <c r="AK541" i="185" s="1"/>
  <c r="AJ542" i="185"/>
  <c r="AG542" i="185"/>
  <c r="BE542" i="185"/>
  <c r="BD542" i="185"/>
  <c r="AN542" i="185" s="1"/>
  <c r="AO542" i="185" s="1"/>
  <c r="AK542" i="185" s="1"/>
  <c r="AJ543" i="185"/>
  <c r="AG543" i="185"/>
  <c r="BE543" i="185"/>
  <c r="BD543" i="185"/>
  <c r="AN543" i="185" s="1"/>
  <c r="AO543" i="185" s="1"/>
  <c r="AK543" i="185" s="1"/>
  <c r="AJ544" i="185"/>
  <c r="AG544" i="185"/>
  <c r="BE544" i="185"/>
  <c r="BD544" i="185"/>
  <c r="AN544" i="185" s="1"/>
  <c r="AO544" i="185" s="1"/>
  <c r="AK544" i="185" s="1"/>
  <c r="AJ545" i="185"/>
  <c r="AG545" i="185"/>
  <c r="BE545" i="185"/>
  <c r="BD545" i="185"/>
  <c r="AN545" i="185" s="1"/>
  <c r="AO545" i="185" s="1"/>
  <c r="AK545" i="185" s="1"/>
  <c r="AJ546" i="185"/>
  <c r="AG546" i="185"/>
  <c r="BE546" i="185"/>
  <c r="BD546" i="185"/>
  <c r="AN546" i="185" s="1"/>
  <c r="AO546" i="185" s="1"/>
  <c r="AK546" i="185" s="1"/>
  <c r="AJ547" i="185"/>
  <c r="AG547" i="185"/>
  <c r="BE547" i="185"/>
  <c r="BD547" i="185"/>
  <c r="AN547" i="185" s="1"/>
  <c r="AO547" i="185" s="1"/>
  <c r="AK547" i="185" s="1"/>
  <c r="AJ548" i="185"/>
  <c r="AG548" i="185"/>
  <c r="BE548" i="185"/>
  <c r="BD548" i="185"/>
  <c r="AN548" i="185" s="1"/>
  <c r="AO548" i="185" s="1"/>
  <c r="AK548" i="185" s="1"/>
  <c r="AJ549" i="185"/>
  <c r="AG549" i="185"/>
  <c r="BE549" i="185"/>
  <c r="BD549" i="185"/>
  <c r="AN549" i="185" s="1"/>
  <c r="AO549" i="185" s="1"/>
  <c r="AK549" i="185" s="1"/>
  <c r="AJ550" i="185"/>
  <c r="AG550" i="185"/>
  <c r="BE550" i="185"/>
  <c r="BD550" i="185"/>
  <c r="AN550" i="185" s="1"/>
  <c r="AO550" i="185" s="1"/>
  <c r="AK550" i="185" s="1"/>
  <c r="AJ551" i="185"/>
  <c r="AG551" i="185"/>
  <c r="BE551" i="185"/>
  <c r="BD551" i="185"/>
  <c r="AN551" i="185" s="1"/>
  <c r="AO551" i="185" s="1"/>
  <c r="AK551" i="185" s="1"/>
  <c r="AJ552" i="185"/>
  <c r="AG552" i="185"/>
  <c r="BE552" i="185"/>
  <c r="BD552" i="185"/>
  <c r="AN552" i="185" s="1"/>
  <c r="AO552" i="185" s="1"/>
  <c r="AK552" i="185" s="1"/>
  <c r="AJ553" i="185"/>
  <c r="AG553" i="185"/>
  <c r="BE553" i="185"/>
  <c r="BD553" i="185"/>
  <c r="AN553" i="185" s="1"/>
  <c r="AO553" i="185" s="1"/>
  <c r="AK553" i="185" s="1"/>
  <c r="AJ554" i="185"/>
  <c r="AG554" i="185"/>
  <c r="BE554" i="185"/>
  <c r="AJ555" i="185"/>
  <c r="AG555" i="185"/>
  <c r="BE555" i="185"/>
  <c r="BD555" i="185"/>
  <c r="AN555" i="185" s="1"/>
  <c r="AO555" i="185" s="1"/>
  <c r="AK555" i="185" s="1"/>
  <c r="AJ556" i="185"/>
  <c r="AG556" i="185"/>
  <c r="BE556" i="185"/>
  <c r="BD556" i="185"/>
  <c r="AN556" i="185" s="1"/>
  <c r="AO556" i="185" s="1"/>
  <c r="AK556" i="185" s="1"/>
  <c r="AJ557" i="185"/>
  <c r="AG557" i="185"/>
  <c r="BE557" i="185"/>
  <c r="BD557" i="185"/>
  <c r="AN557" i="185" s="1"/>
  <c r="AO557" i="185" s="1"/>
  <c r="AK557" i="185" s="1"/>
  <c r="AJ558" i="185"/>
  <c r="AG558" i="185"/>
  <c r="BE558" i="185"/>
  <c r="BD558" i="185"/>
  <c r="AN558" i="185" s="1"/>
  <c r="AO558" i="185" s="1"/>
  <c r="AK558" i="185" s="1"/>
  <c r="AJ559" i="185"/>
  <c r="AG559" i="185"/>
  <c r="BE559" i="185"/>
  <c r="BD559" i="185"/>
  <c r="AN559" i="185" s="1"/>
  <c r="AO559" i="185" s="1"/>
  <c r="AK559" i="185" s="1"/>
  <c r="AJ560" i="185"/>
  <c r="AG560" i="185"/>
  <c r="BE560" i="185"/>
  <c r="BD560" i="185"/>
  <c r="AN560" i="185" s="1"/>
  <c r="AO560" i="185" s="1"/>
  <c r="AK560" i="185" s="1"/>
  <c r="AJ561" i="185"/>
  <c r="AG561" i="185"/>
  <c r="BE561" i="185"/>
  <c r="BD561" i="185"/>
  <c r="AN561" i="185" s="1"/>
  <c r="AO561" i="185" s="1"/>
  <c r="AK561" i="185" s="1"/>
  <c r="AJ450" i="185"/>
  <c r="AG450" i="185"/>
  <c r="BE450" i="185"/>
  <c r="BD450" i="185"/>
  <c r="AN450" i="185" s="1"/>
  <c r="AO450" i="185" s="1"/>
  <c r="AK450" i="185" s="1"/>
  <c r="AJ451" i="185"/>
  <c r="AG451" i="185"/>
  <c r="BE451" i="185"/>
  <c r="BD451" i="185"/>
  <c r="AN451" i="185" s="1"/>
  <c r="AO451" i="185" s="1"/>
  <c r="AK451" i="185" s="1"/>
  <c r="AJ452" i="185"/>
  <c r="AG452" i="185"/>
  <c r="BE452" i="185"/>
  <c r="BD452" i="185"/>
  <c r="AN452" i="185" s="1"/>
  <c r="AO452" i="185" s="1"/>
  <c r="AK452" i="185" s="1"/>
  <c r="AJ453" i="185"/>
  <c r="AG453" i="185"/>
  <c r="BE453" i="185"/>
  <c r="BD453" i="185"/>
  <c r="AN453" i="185" s="1"/>
  <c r="AO453" i="185" s="1"/>
  <c r="AK453" i="185" s="1"/>
  <c r="AJ454" i="185"/>
  <c r="AG454" i="185"/>
  <c r="BE454" i="185"/>
  <c r="BD454" i="185"/>
  <c r="AN454" i="185" s="1"/>
  <c r="AO454" i="185" s="1"/>
  <c r="AK454" i="185" s="1"/>
  <c r="AJ455" i="185"/>
  <c r="AG455" i="185"/>
  <c r="BE455" i="185"/>
  <c r="BD455" i="185"/>
  <c r="AN455" i="185" s="1"/>
  <c r="AO455" i="185" s="1"/>
  <c r="AK455" i="185" s="1"/>
  <c r="AJ456" i="185"/>
  <c r="AG456" i="185"/>
  <c r="BE456" i="185"/>
  <c r="BD456" i="185"/>
  <c r="AN456" i="185" s="1"/>
  <c r="AO456" i="185" s="1"/>
  <c r="AK456" i="185" s="1"/>
  <c r="AJ457" i="185"/>
  <c r="AG457" i="185"/>
  <c r="BE457" i="185"/>
  <c r="BD457" i="185"/>
  <c r="AN457" i="185" s="1"/>
  <c r="AO457" i="185" s="1"/>
  <c r="AK457" i="185" s="1"/>
  <c r="AJ458" i="185"/>
  <c r="AG458" i="185"/>
  <c r="BE458" i="185"/>
  <c r="BD458" i="185"/>
  <c r="AN458" i="185" s="1"/>
  <c r="AO458" i="185" s="1"/>
  <c r="AK458" i="185" s="1"/>
  <c r="AJ459" i="185"/>
  <c r="AG459" i="185"/>
  <c r="BE459" i="185"/>
  <c r="BD459" i="185"/>
  <c r="AN459" i="185" s="1"/>
  <c r="AO459" i="185" s="1"/>
  <c r="AK459" i="185" s="1"/>
  <c r="AJ460" i="185"/>
  <c r="AG460" i="185"/>
  <c r="BE460" i="185"/>
  <c r="BD460" i="185"/>
  <c r="AN460" i="185" s="1"/>
  <c r="AO460" i="185" s="1"/>
  <c r="AK460" i="185" s="1"/>
  <c r="AJ461" i="185"/>
  <c r="AG461" i="185"/>
  <c r="BE461" i="185"/>
  <c r="BD461" i="185"/>
  <c r="AN461" i="185" s="1"/>
  <c r="AO461" i="185" s="1"/>
  <c r="AK461" i="185" s="1"/>
  <c r="AJ462" i="185"/>
  <c r="AG462" i="185"/>
  <c r="BE462" i="185"/>
  <c r="BD462" i="185"/>
  <c r="AN462" i="185" s="1"/>
  <c r="AO462" i="185" s="1"/>
  <c r="AK462" i="185" s="1"/>
  <c r="BE463" i="185"/>
  <c r="BD463" i="185"/>
  <c r="AN463" i="185" s="1"/>
  <c r="AO463" i="185" s="1"/>
  <c r="AJ464" i="185"/>
  <c r="AG464" i="185"/>
  <c r="BE464" i="185"/>
  <c r="BD464" i="185"/>
  <c r="AN464" i="185" s="1"/>
  <c r="AO464" i="185" s="1"/>
  <c r="AK464" i="185" s="1"/>
  <c r="AJ465" i="185"/>
  <c r="AG465" i="185"/>
  <c r="AJ466" i="185"/>
  <c r="AG466" i="185"/>
  <c r="BE466" i="185"/>
  <c r="BD466" i="185"/>
  <c r="AN466" i="185" s="1"/>
  <c r="AO466" i="185" s="1"/>
  <c r="AK466" i="185" s="1"/>
  <c r="AJ467" i="185"/>
  <c r="AG467" i="185"/>
  <c r="BE467" i="185"/>
  <c r="BD467" i="185"/>
  <c r="AN467" i="185" s="1"/>
  <c r="AO467" i="185" s="1"/>
  <c r="AK467" i="185" s="1"/>
  <c r="AJ468" i="185"/>
  <c r="AG468" i="185"/>
  <c r="BE468" i="185"/>
  <c r="BD468" i="185"/>
  <c r="AN468" i="185" s="1"/>
  <c r="AO468" i="185" s="1"/>
  <c r="AK468" i="185" s="1"/>
  <c r="AJ469" i="185"/>
  <c r="AG469" i="185"/>
  <c r="BE469" i="185"/>
  <c r="BD469" i="185"/>
  <c r="AN469" i="185" s="1"/>
  <c r="AO469" i="185" s="1"/>
  <c r="AK469" i="185" s="1"/>
  <c r="AJ470" i="185"/>
  <c r="AG470" i="185"/>
  <c r="BE470" i="185"/>
  <c r="BD470" i="185"/>
  <c r="AN470" i="185" s="1"/>
  <c r="AO470" i="185" s="1"/>
  <c r="AK470" i="185" s="1"/>
  <c r="AJ471" i="185"/>
  <c r="AG471" i="185"/>
  <c r="BE471" i="185"/>
  <c r="BD471" i="185"/>
  <c r="AN471" i="185" s="1"/>
  <c r="AO471" i="185" s="1"/>
  <c r="AK471" i="185" s="1"/>
  <c r="AJ472" i="185"/>
  <c r="AG472" i="185"/>
  <c r="BE472" i="185"/>
  <c r="BD472" i="185"/>
  <c r="AN472" i="185" s="1"/>
  <c r="AO472" i="185" s="1"/>
  <c r="AK472" i="185" s="1"/>
  <c r="AJ473" i="185"/>
  <c r="AG473" i="185"/>
  <c r="BE473" i="185"/>
  <c r="BD473" i="185"/>
  <c r="AN473" i="185" s="1"/>
  <c r="AO473" i="185" s="1"/>
  <c r="AK473" i="185" s="1"/>
  <c r="AJ474" i="185"/>
  <c r="AG474" i="185"/>
  <c r="BE474" i="185"/>
  <c r="BD474" i="185"/>
  <c r="AN474" i="185" s="1"/>
  <c r="AO474" i="185" s="1"/>
  <c r="AK474" i="185" s="1"/>
  <c r="AJ475" i="185"/>
  <c r="AG475" i="185"/>
  <c r="BE475" i="185"/>
  <c r="BD475" i="185"/>
  <c r="AN475" i="185" s="1"/>
  <c r="AO475" i="185" s="1"/>
  <c r="AK475" i="185" s="1"/>
  <c r="AJ476" i="185"/>
  <c r="AG476" i="185"/>
  <c r="BE476" i="185"/>
  <c r="BD476" i="185"/>
  <c r="AN476" i="185" s="1"/>
  <c r="AO476" i="185" s="1"/>
  <c r="AK476" i="185" s="1"/>
  <c r="AJ477" i="185"/>
  <c r="AG477" i="185"/>
  <c r="BE477" i="185"/>
  <c r="BD477" i="185"/>
  <c r="AN477" i="185" s="1"/>
  <c r="AO477" i="185" s="1"/>
  <c r="AK477" i="185" s="1"/>
  <c r="AJ478" i="185"/>
  <c r="AG478" i="185"/>
  <c r="BE478" i="185"/>
  <c r="BD478" i="185"/>
  <c r="AN478" i="185" s="1"/>
  <c r="AO478" i="185" s="1"/>
  <c r="AK478" i="185" s="1"/>
  <c r="AJ479" i="185"/>
  <c r="AG479" i="185"/>
  <c r="BE479" i="185"/>
  <c r="BD479" i="185"/>
  <c r="AN479" i="185" s="1"/>
  <c r="AO479" i="185" s="1"/>
  <c r="AK479" i="185" s="1"/>
  <c r="AJ480" i="185"/>
  <c r="AG480" i="185"/>
  <c r="AJ481" i="185"/>
  <c r="AG481" i="185"/>
  <c r="BE481" i="185"/>
  <c r="BD481" i="185"/>
  <c r="AN481" i="185" s="1"/>
  <c r="AO481" i="185" s="1"/>
  <c r="AK481" i="185" s="1"/>
  <c r="AJ482" i="185"/>
  <c r="AG482" i="185"/>
  <c r="AJ483" i="185"/>
  <c r="AG483" i="185"/>
  <c r="BE483" i="185"/>
  <c r="BD483" i="185"/>
  <c r="AN483" i="185" s="1"/>
  <c r="AO483" i="185" s="1"/>
  <c r="AK483" i="185" s="1"/>
  <c r="AJ484" i="185"/>
  <c r="AG484" i="185"/>
  <c r="BE484" i="185"/>
  <c r="BD484" i="185"/>
  <c r="AN484" i="185" s="1"/>
  <c r="AO484" i="185" s="1"/>
  <c r="AK484" i="185" s="1"/>
  <c r="AJ485" i="185"/>
  <c r="AG485" i="185"/>
  <c r="BE485" i="185"/>
  <c r="BD485" i="185"/>
  <c r="AN485" i="185" s="1"/>
  <c r="AO485" i="185" s="1"/>
  <c r="AK485" i="185" s="1"/>
  <c r="AJ486" i="185"/>
  <c r="AG486" i="185"/>
  <c r="BE486" i="185"/>
  <c r="BD486" i="185"/>
  <c r="AN486" i="185" s="1"/>
  <c r="AO486" i="185" s="1"/>
  <c r="AK486" i="185" s="1"/>
  <c r="AJ487" i="185"/>
  <c r="AG487" i="185"/>
  <c r="BE487" i="185"/>
  <c r="BD487" i="185"/>
  <c r="AN487" i="185" s="1"/>
  <c r="AO487" i="185" s="1"/>
  <c r="AK487" i="185" s="1"/>
  <c r="AJ488" i="185"/>
  <c r="AG488" i="185"/>
  <c r="BE488" i="185"/>
  <c r="BD488" i="185"/>
  <c r="AN488" i="185" s="1"/>
  <c r="AO488" i="185" s="1"/>
  <c r="AK488" i="185" s="1"/>
  <c r="AJ489" i="185"/>
  <c r="AG489" i="185"/>
  <c r="AJ490" i="185"/>
  <c r="AG490" i="185"/>
  <c r="BE490" i="185"/>
  <c r="BD490" i="185"/>
  <c r="AN490" i="185" s="1"/>
  <c r="AO490" i="185" s="1"/>
  <c r="AK490" i="185" s="1"/>
  <c r="AJ491" i="185"/>
  <c r="AG491" i="185"/>
  <c r="BE491" i="185"/>
  <c r="BD491" i="185"/>
  <c r="AN491" i="185" s="1"/>
  <c r="AO491" i="185" s="1"/>
  <c r="AK491" i="185" s="1"/>
  <c r="AJ492" i="185"/>
  <c r="AG492" i="185"/>
  <c r="BE492" i="185"/>
  <c r="BD492" i="185"/>
  <c r="AN492" i="185" s="1"/>
  <c r="AO492" i="185" s="1"/>
  <c r="AK492" i="185" s="1"/>
  <c r="AJ493" i="185"/>
  <c r="AG493" i="185"/>
  <c r="BE493" i="185"/>
  <c r="BD493" i="185"/>
  <c r="AN493" i="185" s="1"/>
  <c r="AO493" i="185" s="1"/>
  <c r="AK493" i="185" s="1"/>
  <c r="AJ494" i="185"/>
  <c r="AG494" i="185"/>
  <c r="BE494" i="185"/>
  <c r="BD494" i="185"/>
  <c r="AN494" i="185" s="1"/>
  <c r="AO494" i="185" s="1"/>
  <c r="AK494" i="185" s="1"/>
  <c r="AJ495" i="185"/>
  <c r="AG495" i="185"/>
  <c r="AJ496" i="185"/>
  <c r="AG496" i="185"/>
  <c r="BE496" i="185"/>
  <c r="BD496" i="185"/>
  <c r="AN496" i="185" s="1"/>
  <c r="AO496" i="185" s="1"/>
  <c r="AK496" i="185" s="1"/>
  <c r="AJ497" i="185"/>
  <c r="AG497" i="185"/>
  <c r="BE497" i="185"/>
  <c r="BD497" i="185"/>
  <c r="AN497" i="185" s="1"/>
  <c r="AO497" i="185" s="1"/>
  <c r="AK497" i="185" s="1"/>
  <c r="AJ498" i="185"/>
  <c r="AG498" i="185"/>
  <c r="BE498" i="185"/>
  <c r="BD498" i="185"/>
  <c r="AN498" i="185" s="1"/>
  <c r="AO498" i="185" s="1"/>
  <c r="AK498" i="185" s="1"/>
  <c r="AJ499" i="185"/>
  <c r="AG499" i="185"/>
  <c r="BE499" i="185"/>
  <c r="BD499" i="185"/>
  <c r="AN499" i="185" s="1"/>
  <c r="AO499" i="185" s="1"/>
  <c r="AK499" i="185" s="1"/>
  <c r="AJ500" i="185"/>
  <c r="AG500" i="185"/>
  <c r="BE500" i="185"/>
  <c r="BD500" i="185"/>
  <c r="AN500" i="185" s="1"/>
  <c r="AO500" i="185" s="1"/>
  <c r="AK500" i="185" s="1"/>
  <c r="AJ501" i="185"/>
  <c r="AG501" i="185"/>
  <c r="BE501" i="185"/>
  <c r="BD501" i="185"/>
  <c r="AN501" i="185" s="1"/>
  <c r="AO501" i="185" s="1"/>
  <c r="AK501" i="185" s="1"/>
  <c r="AJ502" i="185"/>
  <c r="AG502" i="185"/>
  <c r="BE502" i="185"/>
  <c r="BD502" i="185"/>
  <c r="AN502" i="185" s="1"/>
  <c r="AO502" i="185" s="1"/>
  <c r="AK502" i="185" s="1"/>
  <c r="AJ503" i="185"/>
  <c r="AG503" i="185"/>
  <c r="BE503" i="185"/>
  <c r="BD503" i="185"/>
  <c r="AN503" i="185" s="1"/>
  <c r="AO503" i="185" s="1"/>
  <c r="AK503" i="185" s="1"/>
  <c r="AJ504" i="185"/>
  <c r="AG504" i="185"/>
  <c r="BE504" i="185"/>
  <c r="BD504" i="185"/>
  <c r="AN504" i="185" s="1"/>
  <c r="AO504" i="185" s="1"/>
  <c r="AK504" i="185" s="1"/>
  <c r="AJ505" i="185"/>
  <c r="AG505" i="185"/>
  <c r="BE505" i="185"/>
  <c r="BD505" i="185"/>
  <c r="AN505" i="185" s="1"/>
  <c r="AO505" i="185" s="1"/>
  <c r="AK505" i="185" s="1"/>
  <c r="AJ394" i="185"/>
  <c r="AG394" i="185"/>
  <c r="BE394" i="185"/>
  <c r="BD394" i="185"/>
  <c r="AN394" i="185" s="1"/>
  <c r="AO394" i="185" s="1"/>
  <c r="AK394" i="185" s="1"/>
  <c r="AJ395" i="185"/>
  <c r="AG395" i="185"/>
  <c r="AK395" i="185"/>
  <c r="AJ396" i="185"/>
  <c r="AG396" i="185"/>
  <c r="AK396" i="185"/>
  <c r="AJ397" i="185"/>
  <c r="AG397" i="185"/>
  <c r="AJ398" i="185"/>
  <c r="AG398" i="185"/>
  <c r="AK398" i="185"/>
  <c r="AJ399" i="185"/>
  <c r="AG399" i="185"/>
  <c r="AK399" i="185"/>
  <c r="AJ400" i="185"/>
  <c r="AG400" i="185"/>
  <c r="AJ401" i="185"/>
  <c r="AG401" i="185"/>
  <c r="AK401" i="185"/>
  <c r="AJ402" i="185"/>
  <c r="AG402" i="185"/>
  <c r="AJ403" i="185"/>
  <c r="AG403" i="185"/>
  <c r="AK403" i="185"/>
  <c r="AJ404" i="185"/>
  <c r="AG404" i="185"/>
  <c r="AK404" i="185"/>
  <c r="AJ405" i="185"/>
  <c r="AG405" i="185"/>
  <c r="AK405" i="185"/>
  <c r="AJ406" i="185"/>
  <c r="AG406" i="185"/>
  <c r="AK406" i="185"/>
  <c r="AJ407" i="185"/>
  <c r="AG407" i="185"/>
  <c r="AJ408" i="185"/>
  <c r="AG408" i="185"/>
  <c r="AK408" i="185"/>
  <c r="AJ409" i="185"/>
  <c r="AG409" i="185"/>
  <c r="AJ411" i="185"/>
  <c r="AG411" i="185"/>
  <c r="AK411" i="185"/>
  <c r="AJ412" i="185"/>
  <c r="AG412" i="185"/>
  <c r="AK412" i="185"/>
  <c r="AJ413" i="185"/>
  <c r="AG413" i="185"/>
  <c r="AK413" i="185"/>
  <c r="AJ414" i="185"/>
  <c r="AG414" i="185"/>
  <c r="AK414" i="185"/>
  <c r="AJ415" i="185"/>
  <c r="AG415" i="185"/>
  <c r="AK415" i="185"/>
  <c r="AJ416" i="185"/>
  <c r="AG416" i="185"/>
  <c r="AK416" i="185"/>
  <c r="AJ417" i="185"/>
  <c r="AG417" i="185"/>
  <c r="AK417" i="185"/>
  <c r="AJ418" i="185"/>
  <c r="AG418" i="185"/>
  <c r="AJ419" i="185"/>
  <c r="AG419" i="185"/>
  <c r="AK419" i="185"/>
  <c r="AJ420" i="185"/>
  <c r="AG420" i="185"/>
  <c r="AK420" i="185"/>
  <c r="AJ421" i="185"/>
  <c r="AG421" i="185"/>
  <c r="AJ422" i="185"/>
  <c r="AG422" i="185"/>
  <c r="AK422" i="185"/>
  <c r="AJ423" i="185"/>
  <c r="AG423" i="185"/>
  <c r="AK423" i="185"/>
  <c r="AJ424" i="185"/>
  <c r="AG424" i="185"/>
  <c r="AJ425" i="185"/>
  <c r="AG425" i="185"/>
  <c r="AK425" i="185"/>
  <c r="AJ426" i="185"/>
  <c r="AG426" i="185"/>
  <c r="AK426" i="185"/>
  <c r="AJ427" i="185"/>
  <c r="AG427" i="185"/>
  <c r="AK427" i="185"/>
  <c r="AJ428" i="185"/>
  <c r="AG428" i="185"/>
  <c r="AK428" i="185"/>
  <c r="AJ429" i="185"/>
  <c r="AG429" i="185"/>
  <c r="AK429" i="185"/>
  <c r="AJ430" i="185"/>
  <c r="AG430" i="185"/>
  <c r="AK430" i="185"/>
  <c r="AJ431" i="185"/>
  <c r="AG431" i="185"/>
  <c r="AJ432" i="185"/>
  <c r="AG432" i="185"/>
  <c r="AJ433" i="185"/>
  <c r="AG433" i="185"/>
  <c r="AK433" i="185"/>
  <c r="AJ434" i="185"/>
  <c r="AG434" i="185"/>
  <c r="AK434" i="185"/>
  <c r="AJ435" i="185"/>
  <c r="AG435" i="185"/>
  <c r="AK435" i="185"/>
  <c r="AJ436" i="185"/>
  <c r="AG436" i="185"/>
  <c r="AK436" i="185"/>
  <c r="AJ437" i="185"/>
  <c r="AG437" i="185"/>
  <c r="AK437" i="185"/>
  <c r="AJ438" i="185"/>
  <c r="AG438" i="185"/>
  <c r="AJ439" i="185"/>
  <c r="AG439" i="185"/>
  <c r="AK439" i="185"/>
  <c r="AJ440" i="185"/>
  <c r="AG440" i="185"/>
  <c r="AK440" i="185"/>
  <c r="AJ441" i="185"/>
  <c r="AG441" i="185"/>
  <c r="AJ442" i="185"/>
  <c r="AG442" i="185"/>
  <c r="AK442" i="185"/>
  <c r="AJ443" i="185"/>
  <c r="AG443" i="185"/>
  <c r="AK443" i="185"/>
  <c r="AJ444" i="185"/>
  <c r="AG444" i="185"/>
  <c r="AK444" i="185"/>
  <c r="AJ445" i="185"/>
  <c r="AG445" i="185"/>
  <c r="AK445" i="185"/>
  <c r="AJ446" i="185"/>
  <c r="AG446" i="185"/>
  <c r="AK446" i="185"/>
  <c r="AJ447" i="185"/>
  <c r="AG447" i="185"/>
  <c r="AJ448" i="185"/>
  <c r="AG448" i="185"/>
  <c r="AK448" i="185"/>
  <c r="AJ449" i="185"/>
  <c r="AG449" i="185"/>
  <c r="AK449" i="185"/>
  <c r="AJ338" i="185"/>
  <c r="AG338" i="185"/>
  <c r="BE338" i="185"/>
  <c r="BD338" i="185"/>
  <c r="AN338" i="185" s="1"/>
  <c r="AO338" i="185" s="1"/>
  <c r="AJ339" i="185"/>
  <c r="AG339" i="185"/>
  <c r="BE339" i="185"/>
  <c r="BD339" i="185"/>
  <c r="AN339" i="185" s="1"/>
  <c r="AO339" i="185" s="1"/>
  <c r="AJ340" i="185"/>
  <c r="AG340" i="185"/>
  <c r="BE340" i="185"/>
  <c r="BD340" i="185"/>
  <c r="AN340" i="185" s="1"/>
  <c r="AO340" i="185" s="1"/>
  <c r="AJ341" i="185"/>
  <c r="AG341" i="185"/>
  <c r="BE341" i="185"/>
  <c r="BD341" i="185"/>
  <c r="AN341" i="185" s="1"/>
  <c r="AO341" i="185" s="1"/>
  <c r="AJ342" i="185"/>
  <c r="AG342" i="185"/>
  <c r="BE342" i="185"/>
  <c r="BD342" i="185"/>
  <c r="AN342" i="185" s="1"/>
  <c r="AO342" i="185" s="1"/>
  <c r="AJ343" i="185"/>
  <c r="AG343" i="185"/>
  <c r="BE343" i="185"/>
  <c r="BD343" i="185"/>
  <c r="AN343" i="185" s="1"/>
  <c r="AO343" i="185" s="1"/>
  <c r="BE344" i="185"/>
  <c r="BD344" i="185"/>
  <c r="AN344" i="185" s="1"/>
  <c r="AO344" i="185" s="1"/>
  <c r="AJ345" i="185"/>
  <c r="AG345" i="185"/>
  <c r="BE345" i="185"/>
  <c r="BD345" i="185"/>
  <c r="AN345" i="185" s="1"/>
  <c r="AO345" i="185" s="1"/>
  <c r="AJ346" i="185"/>
  <c r="AG346" i="185"/>
  <c r="AJ347" i="185"/>
  <c r="AG347" i="185"/>
  <c r="BE347" i="185"/>
  <c r="BD347" i="185"/>
  <c r="AN347" i="185" s="1"/>
  <c r="AO347" i="185" s="1"/>
  <c r="AJ348" i="185"/>
  <c r="AG348" i="185"/>
  <c r="BE348" i="185"/>
  <c r="BD348" i="185"/>
  <c r="AN348" i="185" s="1"/>
  <c r="AO348" i="185" s="1"/>
  <c r="AG349" i="185"/>
  <c r="BE349" i="185"/>
  <c r="BD349" i="185"/>
  <c r="AN349" i="185" s="1"/>
  <c r="AO349" i="185" s="1"/>
  <c r="AJ350" i="185"/>
  <c r="AG350" i="185"/>
  <c r="BE350" i="185"/>
  <c r="BD350" i="185"/>
  <c r="AN350" i="185" s="1"/>
  <c r="AO350" i="185" s="1"/>
  <c r="AJ351" i="185"/>
  <c r="AG351" i="185"/>
  <c r="BE351" i="185"/>
  <c r="BD351" i="185"/>
  <c r="AN351" i="185" s="1"/>
  <c r="AO351" i="185" s="1"/>
  <c r="AJ352" i="185"/>
  <c r="AG352" i="185"/>
  <c r="BE352" i="185"/>
  <c r="BD352" i="185"/>
  <c r="AN352" i="185" s="1"/>
  <c r="AO352" i="185" s="1"/>
  <c r="AJ353" i="185"/>
  <c r="AG353" i="185"/>
  <c r="BE353" i="185"/>
  <c r="BD353" i="185"/>
  <c r="AN353" i="185" s="1"/>
  <c r="AO353" i="185" s="1"/>
  <c r="AJ354" i="185"/>
  <c r="AG354" i="185"/>
  <c r="BE354" i="185"/>
  <c r="BD354" i="185"/>
  <c r="AN354" i="185" s="1"/>
  <c r="AO354" i="185" s="1"/>
  <c r="AG355" i="185"/>
  <c r="BE355" i="185"/>
  <c r="BD355" i="185"/>
  <c r="AN355" i="185" s="1"/>
  <c r="AO355" i="185" s="1"/>
  <c r="AJ356" i="185"/>
  <c r="AG356" i="185"/>
  <c r="BE356" i="185"/>
  <c r="BD356" i="185"/>
  <c r="AN356" i="185" s="1"/>
  <c r="AO356" i="185" s="1"/>
  <c r="AJ357" i="185"/>
  <c r="AG357" i="185"/>
  <c r="BE357" i="185"/>
  <c r="BD357" i="185"/>
  <c r="AN357" i="185" s="1"/>
  <c r="AO357" i="185" s="1"/>
  <c r="AJ358" i="185"/>
  <c r="AG358" i="185"/>
  <c r="BE358" i="185"/>
  <c r="BD358" i="185"/>
  <c r="AN358" i="185" s="1"/>
  <c r="AO358" i="185" s="1"/>
  <c r="AJ359" i="185"/>
  <c r="AG359" i="185"/>
  <c r="BE359" i="185"/>
  <c r="BD359" i="185"/>
  <c r="AN359" i="185" s="1"/>
  <c r="AO359" i="185" s="1"/>
  <c r="AJ360" i="185"/>
  <c r="AG360" i="185"/>
  <c r="BE360" i="185"/>
  <c r="BD360" i="185"/>
  <c r="AN360" i="185" s="1"/>
  <c r="AO360" i="185" s="1"/>
  <c r="AJ361" i="185"/>
  <c r="AG361" i="185"/>
  <c r="BE361" i="185"/>
  <c r="BD361" i="185"/>
  <c r="AN361" i="185" s="1"/>
  <c r="AO361" i="185" s="1"/>
  <c r="AJ362" i="185"/>
  <c r="AG362" i="185"/>
  <c r="BE362" i="185"/>
  <c r="BD362" i="185"/>
  <c r="AN362" i="185" s="1"/>
  <c r="AO362" i="185" s="1"/>
  <c r="AJ363" i="185"/>
  <c r="AG363" i="185"/>
  <c r="BE363" i="185"/>
  <c r="BD363" i="185"/>
  <c r="AN363" i="185" s="1"/>
  <c r="AO363" i="185" s="1"/>
  <c r="AJ364" i="185"/>
  <c r="AG364" i="185"/>
  <c r="BE364" i="185"/>
  <c r="BD364" i="185"/>
  <c r="AN364" i="185" s="1"/>
  <c r="AO364" i="185" s="1"/>
  <c r="AJ365" i="185"/>
  <c r="AG365" i="185"/>
  <c r="BE365" i="185"/>
  <c r="BD365" i="185"/>
  <c r="AN365" i="185" s="1"/>
  <c r="AO365" i="185" s="1"/>
  <c r="AJ366" i="185"/>
  <c r="AG366" i="185"/>
  <c r="BE366" i="185"/>
  <c r="BD366" i="185"/>
  <c r="AN366" i="185" s="1"/>
  <c r="AO366" i="185" s="1"/>
  <c r="AJ367" i="185"/>
  <c r="AG367" i="185"/>
  <c r="BE367" i="185"/>
  <c r="BD367" i="185"/>
  <c r="AN367" i="185" s="1"/>
  <c r="AO367" i="185" s="1"/>
  <c r="AJ368" i="185"/>
  <c r="AG368" i="185"/>
  <c r="BE368" i="185"/>
  <c r="BD368" i="185"/>
  <c r="AN368" i="185" s="1"/>
  <c r="AO368" i="185" s="1"/>
  <c r="AJ369" i="185"/>
  <c r="AG369" i="185"/>
  <c r="BE369" i="185"/>
  <c r="BD369" i="185"/>
  <c r="AN369" i="185" s="1"/>
  <c r="AO369" i="185" s="1"/>
  <c r="AJ370" i="185"/>
  <c r="AG370" i="185"/>
  <c r="BE370" i="185"/>
  <c r="BD370" i="185"/>
  <c r="AN370" i="185" s="1"/>
  <c r="AO370" i="185" s="1"/>
  <c r="AJ371" i="185"/>
  <c r="AG371" i="185"/>
  <c r="BE371" i="185"/>
  <c r="BD371" i="185"/>
  <c r="AN371" i="185" s="1"/>
  <c r="AO371" i="185" s="1"/>
  <c r="AJ372" i="185"/>
  <c r="AG372" i="185"/>
  <c r="BE372" i="185"/>
  <c r="BD372" i="185"/>
  <c r="AN372" i="185" s="1"/>
  <c r="AO372" i="185" s="1"/>
  <c r="AJ373" i="185"/>
  <c r="AG373" i="185"/>
  <c r="BE373" i="185"/>
  <c r="BD373" i="185"/>
  <c r="AN373" i="185" s="1"/>
  <c r="AO373" i="185" s="1"/>
  <c r="AJ374" i="185"/>
  <c r="AG374" i="185"/>
  <c r="BE374" i="185"/>
  <c r="BD374" i="185"/>
  <c r="AN374" i="185" s="1"/>
  <c r="AO374" i="185" s="1"/>
  <c r="AJ375" i="185"/>
  <c r="AG375" i="185"/>
  <c r="BE375" i="185"/>
  <c r="BD375" i="185"/>
  <c r="AN375" i="185" s="1"/>
  <c r="AO375" i="185" s="1"/>
  <c r="AJ376" i="185"/>
  <c r="AG376" i="185"/>
  <c r="BE376" i="185"/>
  <c r="BD376" i="185"/>
  <c r="AN376" i="185" s="1"/>
  <c r="AO376" i="185" s="1"/>
  <c r="AJ377" i="185"/>
  <c r="AG377" i="185"/>
  <c r="BE377" i="185"/>
  <c r="BD377" i="185"/>
  <c r="AN377" i="185" s="1"/>
  <c r="AO377" i="185" s="1"/>
  <c r="AJ378" i="185"/>
  <c r="AG378" i="185"/>
  <c r="BE378" i="185"/>
  <c r="BD378" i="185"/>
  <c r="AN378" i="185" s="1"/>
  <c r="AO378" i="185" s="1"/>
  <c r="AJ379" i="185"/>
  <c r="AG379" i="185"/>
  <c r="AJ380" i="185"/>
  <c r="AG380" i="185"/>
  <c r="BE380" i="185"/>
  <c r="BD380" i="185"/>
  <c r="AN380" i="185" s="1"/>
  <c r="AO380" i="185" s="1"/>
  <c r="AJ381" i="185"/>
  <c r="AG381" i="185"/>
  <c r="BE381" i="185"/>
  <c r="BD381" i="185"/>
  <c r="AN381" i="185" s="1"/>
  <c r="AO381" i="185" s="1"/>
  <c r="AJ382" i="185"/>
  <c r="AG382" i="185"/>
  <c r="BE382" i="185"/>
  <c r="BD382" i="185"/>
  <c r="AN382" i="185" s="1"/>
  <c r="AO382" i="185" s="1"/>
  <c r="AJ383" i="185"/>
  <c r="AG383" i="185"/>
  <c r="BE383" i="185"/>
  <c r="BD383" i="185"/>
  <c r="AN383" i="185" s="1"/>
  <c r="AO383" i="185" s="1"/>
  <c r="AJ384" i="185"/>
  <c r="AG384" i="185"/>
  <c r="BE384" i="185"/>
  <c r="BD384" i="185"/>
  <c r="AN384" i="185" s="1"/>
  <c r="AO384" i="185" s="1"/>
  <c r="AJ385" i="185"/>
  <c r="AG385" i="185"/>
  <c r="BE385" i="185"/>
  <c r="BD385" i="185"/>
  <c r="AN385" i="185" s="1"/>
  <c r="AO385" i="185" s="1"/>
  <c r="AJ386" i="185"/>
  <c r="AG386" i="185"/>
  <c r="BE386" i="185"/>
  <c r="BD386" i="185"/>
  <c r="AN386" i="185" s="1"/>
  <c r="AO386" i="185" s="1"/>
  <c r="AJ387" i="185"/>
  <c r="AG387" i="185"/>
  <c r="BE387" i="185"/>
  <c r="BD387" i="185"/>
  <c r="AN387" i="185" s="1"/>
  <c r="AO387" i="185" s="1"/>
  <c r="AJ388" i="185"/>
  <c r="AG388" i="185"/>
  <c r="BE388" i="185"/>
  <c r="BD388" i="185"/>
  <c r="AN388" i="185" s="1"/>
  <c r="AO388" i="185" s="1"/>
  <c r="AJ389" i="185"/>
  <c r="AG389" i="185"/>
  <c r="BE389" i="185"/>
  <c r="BD389" i="185"/>
  <c r="AN389" i="185" s="1"/>
  <c r="AO389" i="185" s="1"/>
  <c r="AJ390" i="185"/>
  <c r="AG390" i="185"/>
  <c r="AJ391" i="185"/>
  <c r="AG391" i="185"/>
  <c r="BE391" i="185"/>
  <c r="BD391" i="185"/>
  <c r="AN391" i="185" s="1"/>
  <c r="AO391" i="185" s="1"/>
  <c r="AJ392" i="185"/>
  <c r="AG392" i="185"/>
  <c r="BE392" i="185"/>
  <c r="BD392" i="185"/>
  <c r="AN392" i="185" s="1"/>
  <c r="AO392" i="185" s="1"/>
  <c r="AJ393" i="185"/>
  <c r="AG393" i="185"/>
  <c r="BE393" i="185"/>
  <c r="BD393" i="185"/>
  <c r="AN393" i="185" s="1"/>
  <c r="AO393" i="185" s="1"/>
  <c r="AJ282" i="185"/>
  <c r="AG282" i="185"/>
  <c r="BE282" i="185"/>
  <c r="BD282" i="185"/>
  <c r="AN282" i="185" s="1"/>
  <c r="AO282" i="185" s="1"/>
  <c r="AJ283" i="185"/>
  <c r="AG283" i="185"/>
  <c r="BE283" i="185"/>
  <c r="BD283" i="185"/>
  <c r="AN283" i="185" s="1"/>
  <c r="AO283" i="185" s="1"/>
  <c r="AJ284" i="185"/>
  <c r="AG284" i="185"/>
  <c r="BE284" i="185"/>
  <c r="BD284" i="185"/>
  <c r="AN284" i="185" s="1"/>
  <c r="AO284" i="185" s="1"/>
  <c r="AJ285" i="185"/>
  <c r="AG285" i="185"/>
  <c r="BE285" i="185"/>
  <c r="BD285" i="185"/>
  <c r="AN285" i="185" s="1"/>
  <c r="AO285" i="185" s="1"/>
  <c r="AJ286" i="185"/>
  <c r="AG286" i="185"/>
  <c r="BE286" i="185"/>
  <c r="BD286" i="185"/>
  <c r="AN286" i="185" s="1"/>
  <c r="AO286" i="185" s="1"/>
  <c r="AJ287" i="185"/>
  <c r="AG287" i="185"/>
  <c r="BE287" i="185"/>
  <c r="BD287" i="185"/>
  <c r="AN287" i="185" s="1"/>
  <c r="AO287" i="185" s="1"/>
  <c r="AJ288" i="185"/>
  <c r="AG288" i="185"/>
  <c r="BE288" i="185"/>
  <c r="BD288" i="185"/>
  <c r="AN288" i="185" s="1"/>
  <c r="AO288" i="185" s="1"/>
  <c r="AJ289" i="185"/>
  <c r="AG289" i="185"/>
  <c r="BE289" i="185"/>
  <c r="BD289" i="185"/>
  <c r="AN289" i="185" s="1"/>
  <c r="AO289" i="185" s="1"/>
  <c r="AJ290" i="185"/>
  <c r="AG290" i="185"/>
  <c r="BE290" i="185"/>
  <c r="BD290" i="185"/>
  <c r="AN290" i="185" s="1"/>
  <c r="AO290" i="185" s="1"/>
  <c r="AJ291" i="185"/>
  <c r="AG291" i="185"/>
  <c r="BE291" i="185"/>
  <c r="BD291" i="185"/>
  <c r="AN291" i="185" s="1"/>
  <c r="AO291" i="185" s="1"/>
  <c r="AJ292" i="185"/>
  <c r="AG292" i="185"/>
  <c r="BE292" i="185"/>
  <c r="BD292" i="185"/>
  <c r="AN292" i="185" s="1"/>
  <c r="AO292" i="185" s="1"/>
  <c r="AJ293" i="185"/>
  <c r="AG293" i="185"/>
  <c r="BE293" i="185"/>
  <c r="BD293" i="185"/>
  <c r="AN293" i="185" s="1"/>
  <c r="AO293" i="185" s="1"/>
  <c r="AJ294" i="185"/>
  <c r="AG294" i="185"/>
  <c r="BE294" i="185"/>
  <c r="BD294" i="185"/>
  <c r="AN294" i="185" s="1"/>
  <c r="AO294" i="185" s="1"/>
  <c r="AJ295" i="185"/>
  <c r="AG295" i="185"/>
  <c r="BE295" i="185"/>
  <c r="BD295" i="185"/>
  <c r="AN295" i="185" s="1"/>
  <c r="AO295" i="185" s="1"/>
  <c r="AJ296" i="185"/>
  <c r="AG296" i="185"/>
  <c r="BE296" i="185"/>
  <c r="BD296" i="185"/>
  <c r="AN296" i="185" s="1"/>
  <c r="AO296" i="185" s="1"/>
  <c r="AJ297" i="185"/>
  <c r="AG297" i="185"/>
  <c r="BE297" i="185"/>
  <c r="BD297" i="185"/>
  <c r="AN297" i="185" s="1"/>
  <c r="AO297" i="185" s="1"/>
  <c r="AJ298" i="185"/>
  <c r="AG298" i="185"/>
  <c r="BE298" i="185"/>
  <c r="BD298" i="185"/>
  <c r="AN298" i="185" s="1"/>
  <c r="AO298" i="185" s="1"/>
  <c r="AJ299" i="185"/>
  <c r="AG299" i="185"/>
  <c r="BE299" i="185"/>
  <c r="BD299" i="185"/>
  <c r="AN299" i="185" s="1"/>
  <c r="AO299" i="185" s="1"/>
  <c r="AJ300" i="185"/>
  <c r="AG300" i="185"/>
  <c r="BE300" i="185"/>
  <c r="BD300" i="185"/>
  <c r="AN300" i="185" s="1"/>
  <c r="AO300" i="185" s="1"/>
  <c r="AJ301" i="185"/>
  <c r="AG301" i="185"/>
  <c r="BE301" i="185"/>
  <c r="BD301" i="185"/>
  <c r="AN301" i="185" s="1"/>
  <c r="AO301" i="185" s="1"/>
  <c r="AJ302" i="185"/>
  <c r="AG302" i="185"/>
  <c r="BE302" i="185"/>
  <c r="BD302" i="185"/>
  <c r="AN302" i="185" s="1"/>
  <c r="AO302" i="185" s="1"/>
  <c r="AJ303" i="185"/>
  <c r="AG303" i="185"/>
  <c r="BE303" i="185"/>
  <c r="BD303" i="185"/>
  <c r="AN303" i="185" s="1"/>
  <c r="AO303" i="185" s="1"/>
  <c r="AJ304" i="185"/>
  <c r="AG304" i="185"/>
  <c r="BE304" i="185"/>
  <c r="BD304" i="185"/>
  <c r="AN304" i="185" s="1"/>
  <c r="AO304" i="185" s="1"/>
  <c r="AJ305" i="185"/>
  <c r="AG305" i="185"/>
  <c r="BE305" i="185"/>
  <c r="BD305" i="185"/>
  <c r="AN305" i="185" s="1"/>
  <c r="AO305" i="185" s="1"/>
  <c r="AJ306" i="185"/>
  <c r="AG306" i="185"/>
  <c r="BE306" i="185"/>
  <c r="BD306" i="185"/>
  <c r="AN306" i="185" s="1"/>
  <c r="AO306" i="185" s="1"/>
  <c r="AJ307" i="185"/>
  <c r="AG307" i="185"/>
  <c r="BE307" i="185"/>
  <c r="BD307" i="185"/>
  <c r="AN307" i="185" s="1"/>
  <c r="AO307" i="185" s="1"/>
  <c r="AJ308" i="185"/>
  <c r="AG308" i="185"/>
  <c r="BE308" i="185"/>
  <c r="BD308" i="185"/>
  <c r="AN308" i="185" s="1"/>
  <c r="AO308" i="185" s="1"/>
  <c r="AJ309" i="185"/>
  <c r="AG309" i="185"/>
  <c r="BE309" i="185"/>
  <c r="BD309" i="185"/>
  <c r="AN309" i="185" s="1"/>
  <c r="AO309" i="185" s="1"/>
  <c r="AJ310" i="185"/>
  <c r="AG310" i="185"/>
  <c r="BE310" i="185"/>
  <c r="BD310" i="185"/>
  <c r="AN310" i="185" s="1"/>
  <c r="AO310" i="185" s="1"/>
  <c r="AJ311" i="185"/>
  <c r="AG311" i="185"/>
  <c r="BE311" i="185"/>
  <c r="BD311" i="185"/>
  <c r="AN311" i="185" s="1"/>
  <c r="AO311" i="185" s="1"/>
  <c r="AJ312" i="185"/>
  <c r="AG312" i="185"/>
  <c r="BE312" i="185"/>
  <c r="BD312" i="185"/>
  <c r="AN312" i="185" s="1"/>
  <c r="AO312" i="185" s="1"/>
  <c r="AJ313" i="185"/>
  <c r="AG313" i="185"/>
  <c r="BE313" i="185"/>
  <c r="BD313" i="185"/>
  <c r="AN313" i="185" s="1"/>
  <c r="AO313" i="185" s="1"/>
  <c r="AJ314" i="185"/>
  <c r="AG314" i="185"/>
  <c r="BE314" i="185"/>
  <c r="BD314" i="185"/>
  <c r="AN314" i="185" s="1"/>
  <c r="AO314" i="185" s="1"/>
  <c r="AJ315" i="185"/>
  <c r="AG315" i="185"/>
  <c r="BE315" i="185"/>
  <c r="BD315" i="185"/>
  <c r="AN315" i="185" s="1"/>
  <c r="AO315" i="185" s="1"/>
  <c r="AJ316" i="185"/>
  <c r="AG316" i="185"/>
  <c r="BE316" i="185"/>
  <c r="BD316" i="185"/>
  <c r="AN316" i="185" s="1"/>
  <c r="AO316" i="185" s="1"/>
  <c r="AJ317" i="185"/>
  <c r="AG317" i="185"/>
  <c r="BE317" i="185"/>
  <c r="BD317" i="185"/>
  <c r="AN317" i="185" s="1"/>
  <c r="AO317" i="185" s="1"/>
  <c r="AJ318" i="185"/>
  <c r="AG318" i="185"/>
  <c r="AJ319" i="185"/>
  <c r="AG319" i="185"/>
  <c r="BE319" i="185"/>
  <c r="BD319" i="185"/>
  <c r="AN319" i="185" s="1"/>
  <c r="AO319" i="185" s="1"/>
  <c r="AJ320" i="185"/>
  <c r="AG320" i="185"/>
  <c r="BE320" i="185"/>
  <c r="BD320" i="185"/>
  <c r="AN320" i="185" s="1"/>
  <c r="AO320" i="185" s="1"/>
  <c r="AJ321" i="185"/>
  <c r="AG321" i="185"/>
  <c r="BE321" i="185"/>
  <c r="BD321" i="185"/>
  <c r="AN321" i="185" s="1"/>
  <c r="AO321" i="185" s="1"/>
  <c r="AJ322" i="185"/>
  <c r="AG322" i="185"/>
  <c r="BE322" i="185"/>
  <c r="BD322" i="185"/>
  <c r="AN322" i="185" s="1"/>
  <c r="AO322" i="185" s="1"/>
  <c r="AJ323" i="185"/>
  <c r="AG323" i="185"/>
  <c r="BE323" i="185"/>
  <c r="BD323" i="185"/>
  <c r="AN323" i="185" s="1"/>
  <c r="AO323" i="185" s="1"/>
  <c r="AJ324" i="185"/>
  <c r="AG324" i="185"/>
  <c r="BE324" i="185"/>
  <c r="BD324" i="185"/>
  <c r="AN324" i="185" s="1"/>
  <c r="AO324" i="185" s="1"/>
  <c r="AJ325" i="185"/>
  <c r="AG325" i="185"/>
  <c r="BE325" i="185"/>
  <c r="BD325" i="185"/>
  <c r="AN325" i="185" s="1"/>
  <c r="AO325" i="185" s="1"/>
  <c r="AJ326" i="185"/>
  <c r="AG326" i="185"/>
  <c r="BE326" i="185"/>
  <c r="BD326" i="185"/>
  <c r="AN326" i="185" s="1"/>
  <c r="AO326" i="185" s="1"/>
  <c r="AJ327" i="185"/>
  <c r="AG327" i="185"/>
  <c r="BE327" i="185"/>
  <c r="BD327" i="185"/>
  <c r="AN327" i="185" s="1"/>
  <c r="AO327" i="185" s="1"/>
  <c r="AJ328" i="185"/>
  <c r="AG328" i="185"/>
  <c r="BE328" i="185"/>
  <c r="BD328" i="185"/>
  <c r="AN328" i="185" s="1"/>
  <c r="AO328" i="185" s="1"/>
  <c r="AJ329" i="185"/>
  <c r="AG329" i="185"/>
  <c r="BE329" i="185"/>
  <c r="BD329" i="185"/>
  <c r="AN329" i="185" s="1"/>
  <c r="AO329" i="185" s="1"/>
  <c r="AJ330" i="185"/>
  <c r="AG330" i="185"/>
  <c r="BE330" i="185"/>
  <c r="BD330" i="185"/>
  <c r="AN330" i="185" s="1"/>
  <c r="AO330" i="185" s="1"/>
  <c r="AJ331" i="185"/>
  <c r="AG331" i="185"/>
  <c r="BE331" i="185"/>
  <c r="BD331" i="185"/>
  <c r="AN331" i="185" s="1"/>
  <c r="AO331" i="185" s="1"/>
  <c r="AJ332" i="185"/>
  <c r="AG332" i="185"/>
  <c r="BE332" i="185"/>
  <c r="BD332" i="185"/>
  <c r="AN332" i="185" s="1"/>
  <c r="AO332" i="185" s="1"/>
  <c r="AJ333" i="185"/>
  <c r="AG333" i="185"/>
  <c r="BE333" i="185"/>
  <c r="BD333" i="185"/>
  <c r="AN333" i="185" s="1"/>
  <c r="AO333" i="185" s="1"/>
  <c r="AJ334" i="185"/>
  <c r="AG334" i="185"/>
  <c r="BE334" i="185"/>
  <c r="BD334" i="185"/>
  <c r="AN334" i="185" s="1"/>
  <c r="AO334" i="185" s="1"/>
  <c r="AJ335" i="185"/>
  <c r="AG335" i="185"/>
  <c r="BE335" i="185"/>
  <c r="BD335" i="185"/>
  <c r="AN335" i="185" s="1"/>
  <c r="AO335" i="185" s="1"/>
  <c r="AJ336" i="185"/>
  <c r="AG336" i="185"/>
  <c r="BE336" i="185"/>
  <c r="BD336" i="185"/>
  <c r="AN336" i="185" s="1"/>
  <c r="AO336" i="185" s="1"/>
  <c r="AJ337" i="185"/>
  <c r="AG337" i="185"/>
  <c r="BE337" i="185"/>
  <c r="BD337" i="185"/>
  <c r="AN337" i="185" s="1"/>
  <c r="AO337" i="185" s="1"/>
  <c r="AJ226" i="185"/>
  <c r="AG226" i="185"/>
  <c r="BE226" i="185"/>
  <c r="BD226" i="185"/>
  <c r="AN226" i="185" s="1"/>
  <c r="AO226" i="185" s="1"/>
  <c r="AK226" i="185" s="1"/>
  <c r="AJ227" i="185"/>
  <c r="AG227" i="185"/>
  <c r="BE227" i="185"/>
  <c r="BD227" i="185"/>
  <c r="AN227" i="185" s="1"/>
  <c r="AO227" i="185" s="1"/>
  <c r="AK227" i="185" s="1"/>
  <c r="AJ228" i="185"/>
  <c r="AG228" i="185"/>
  <c r="AJ229" i="185"/>
  <c r="AG229" i="185"/>
  <c r="BE229" i="185"/>
  <c r="BD229" i="185"/>
  <c r="AN229" i="185" s="1"/>
  <c r="AO229" i="185" s="1"/>
  <c r="AK229" i="185" s="1"/>
  <c r="AJ230" i="185"/>
  <c r="AG230" i="185"/>
  <c r="BE230" i="185"/>
  <c r="BD230" i="185"/>
  <c r="AN230" i="185" s="1"/>
  <c r="AO230" i="185" s="1"/>
  <c r="AK230" i="185" s="1"/>
  <c r="AJ231" i="185"/>
  <c r="AG231" i="185"/>
  <c r="BE231" i="185"/>
  <c r="BD231" i="185"/>
  <c r="AN231" i="185" s="1"/>
  <c r="AO231" i="185" s="1"/>
  <c r="AK231" i="185" s="1"/>
  <c r="AJ232" i="185"/>
  <c r="AG232" i="185"/>
  <c r="BE232" i="185"/>
  <c r="BD232" i="185"/>
  <c r="AN232" i="185" s="1"/>
  <c r="AO232" i="185" s="1"/>
  <c r="AK232" i="185" s="1"/>
  <c r="AJ233" i="185"/>
  <c r="AG233" i="185"/>
  <c r="BE233" i="185"/>
  <c r="BD233" i="185"/>
  <c r="AN233" i="185" s="1"/>
  <c r="AO233" i="185" s="1"/>
  <c r="AK233" i="185" s="1"/>
  <c r="AJ234" i="185"/>
  <c r="AG234" i="185"/>
  <c r="BE234" i="185"/>
  <c r="BD234" i="185"/>
  <c r="AN234" i="185" s="1"/>
  <c r="AO234" i="185" s="1"/>
  <c r="AK234" i="185" s="1"/>
  <c r="AJ235" i="185"/>
  <c r="AG235" i="185"/>
  <c r="BE235" i="185"/>
  <c r="BD235" i="185"/>
  <c r="AN235" i="185" s="1"/>
  <c r="AO235" i="185" s="1"/>
  <c r="AK235" i="185" s="1"/>
  <c r="AJ236" i="185"/>
  <c r="AG236" i="185"/>
  <c r="BE236" i="185"/>
  <c r="BD236" i="185"/>
  <c r="AN236" i="185" s="1"/>
  <c r="AO236" i="185" s="1"/>
  <c r="AK236" i="185" s="1"/>
  <c r="AJ237" i="185"/>
  <c r="AG237" i="185"/>
  <c r="BE237" i="185"/>
  <c r="BD237" i="185"/>
  <c r="AN237" i="185" s="1"/>
  <c r="AO237" i="185" s="1"/>
  <c r="AK237" i="185" s="1"/>
  <c r="AJ238" i="185"/>
  <c r="AG238" i="185"/>
  <c r="BE238" i="185"/>
  <c r="BD238" i="185"/>
  <c r="AN238" i="185" s="1"/>
  <c r="AO238" i="185" s="1"/>
  <c r="AK238" i="185" s="1"/>
  <c r="AJ239" i="185"/>
  <c r="AG239" i="185"/>
  <c r="BE239" i="185"/>
  <c r="BD239" i="185"/>
  <c r="AN239" i="185" s="1"/>
  <c r="AO239" i="185" s="1"/>
  <c r="AK239" i="185" s="1"/>
  <c r="AJ240" i="185"/>
  <c r="AG240" i="185"/>
  <c r="BE240" i="185"/>
  <c r="BD240" i="185"/>
  <c r="AN240" i="185" s="1"/>
  <c r="AO240" i="185" s="1"/>
  <c r="AK240" i="185" s="1"/>
  <c r="AJ241" i="185"/>
  <c r="AG241" i="185"/>
  <c r="BE241" i="185"/>
  <c r="BD241" i="185"/>
  <c r="AN241" i="185" s="1"/>
  <c r="AO241" i="185" s="1"/>
  <c r="AK241" i="185" s="1"/>
  <c r="AJ242" i="185"/>
  <c r="AG242" i="185"/>
  <c r="BE242" i="185"/>
  <c r="BD242" i="185"/>
  <c r="AN242" i="185" s="1"/>
  <c r="AO242" i="185" s="1"/>
  <c r="AK242" i="185" s="1"/>
  <c r="BE243" i="185"/>
  <c r="BD243" i="185"/>
  <c r="AN243" i="185" s="1"/>
  <c r="AO243" i="185" s="1"/>
  <c r="AJ244" i="185"/>
  <c r="AG244" i="185"/>
  <c r="BE244" i="185"/>
  <c r="BD244" i="185"/>
  <c r="AN244" i="185" s="1"/>
  <c r="AO244" i="185" s="1"/>
  <c r="AK244" i="185" s="1"/>
  <c r="AJ245" i="185"/>
  <c r="AG245" i="185"/>
  <c r="BE245" i="185"/>
  <c r="BD245" i="185"/>
  <c r="AN245" i="185" s="1"/>
  <c r="AO245" i="185" s="1"/>
  <c r="AK245" i="185" s="1"/>
  <c r="AJ246" i="185"/>
  <c r="AG246" i="185"/>
  <c r="BE246" i="185"/>
  <c r="BD246" i="185"/>
  <c r="AN246" i="185" s="1"/>
  <c r="AO246" i="185" s="1"/>
  <c r="AK246" i="185" s="1"/>
  <c r="AJ247" i="185"/>
  <c r="AG247" i="185"/>
  <c r="BE247" i="185"/>
  <c r="BD247" i="185"/>
  <c r="AN247" i="185" s="1"/>
  <c r="AO247" i="185" s="1"/>
  <c r="AK247" i="185" s="1"/>
  <c r="AJ248" i="185"/>
  <c r="AG248" i="185"/>
  <c r="BE248" i="185"/>
  <c r="BD248" i="185"/>
  <c r="AN248" i="185" s="1"/>
  <c r="AO248" i="185" s="1"/>
  <c r="AK248" i="185" s="1"/>
  <c r="AJ249" i="185"/>
  <c r="AG249" i="185"/>
  <c r="BE249" i="185"/>
  <c r="BD249" i="185"/>
  <c r="AN249" i="185" s="1"/>
  <c r="AO249" i="185" s="1"/>
  <c r="AK249" i="185" s="1"/>
  <c r="AJ250" i="185"/>
  <c r="AG250" i="185"/>
  <c r="BE250" i="185"/>
  <c r="BD250" i="185"/>
  <c r="AN250" i="185" s="1"/>
  <c r="AO250" i="185" s="1"/>
  <c r="AK250" i="185" s="1"/>
  <c r="AJ251" i="185"/>
  <c r="AG251" i="185"/>
  <c r="BE251" i="185"/>
  <c r="BD251" i="185"/>
  <c r="AN251" i="185" s="1"/>
  <c r="AO251" i="185" s="1"/>
  <c r="AK251" i="185" s="1"/>
  <c r="AJ252" i="185"/>
  <c r="AG252" i="185"/>
  <c r="BE252" i="185"/>
  <c r="BD252" i="185"/>
  <c r="AN252" i="185" s="1"/>
  <c r="AO252" i="185" s="1"/>
  <c r="AK252" i="185" s="1"/>
  <c r="AJ253" i="185"/>
  <c r="AG253" i="185"/>
  <c r="BE253" i="185"/>
  <c r="BD253" i="185"/>
  <c r="AN253" i="185" s="1"/>
  <c r="AO253" i="185" s="1"/>
  <c r="AK253" i="185" s="1"/>
  <c r="AJ254" i="185"/>
  <c r="AG254" i="185"/>
  <c r="BE254" i="185"/>
  <c r="BD254" i="185"/>
  <c r="AN254" i="185" s="1"/>
  <c r="AO254" i="185" s="1"/>
  <c r="AK254" i="185" s="1"/>
  <c r="AJ255" i="185"/>
  <c r="AG255" i="185"/>
  <c r="BE255" i="185"/>
  <c r="BD255" i="185"/>
  <c r="AN255" i="185" s="1"/>
  <c r="AO255" i="185" s="1"/>
  <c r="AK255" i="185" s="1"/>
  <c r="AJ256" i="185"/>
  <c r="AG256" i="185"/>
  <c r="BE256" i="185"/>
  <c r="BD256" i="185"/>
  <c r="AN256" i="185" s="1"/>
  <c r="AO256" i="185" s="1"/>
  <c r="AK256" i="185" s="1"/>
  <c r="AJ257" i="185"/>
  <c r="AG257" i="185"/>
  <c r="BE257" i="185"/>
  <c r="BD257" i="185"/>
  <c r="AN257" i="185" s="1"/>
  <c r="AO257" i="185" s="1"/>
  <c r="AK257" i="185" s="1"/>
  <c r="AJ258" i="185"/>
  <c r="AG258" i="185"/>
  <c r="AJ259" i="185"/>
  <c r="AG259" i="185"/>
  <c r="BE259" i="185"/>
  <c r="BD259" i="185"/>
  <c r="AN259" i="185" s="1"/>
  <c r="AO259" i="185" s="1"/>
  <c r="AK259" i="185" s="1"/>
  <c r="AJ260" i="185"/>
  <c r="AG260" i="185"/>
  <c r="BE260" i="185"/>
  <c r="BD260" i="185"/>
  <c r="AN260" i="185" s="1"/>
  <c r="AO260" i="185" s="1"/>
  <c r="AK260" i="185" s="1"/>
  <c r="AJ261" i="185"/>
  <c r="AG261" i="185"/>
  <c r="BE261" i="185"/>
  <c r="BD261" i="185"/>
  <c r="AN261" i="185" s="1"/>
  <c r="AO261" i="185" s="1"/>
  <c r="AK261" i="185" s="1"/>
  <c r="AJ262" i="185"/>
  <c r="AG262" i="185"/>
  <c r="BE262" i="185"/>
  <c r="BD262" i="185"/>
  <c r="AN262" i="185" s="1"/>
  <c r="AO262" i="185" s="1"/>
  <c r="AK262" i="185" s="1"/>
  <c r="AJ263" i="185"/>
  <c r="AG263" i="185"/>
  <c r="BE263" i="185"/>
  <c r="BD263" i="185"/>
  <c r="AN263" i="185" s="1"/>
  <c r="AO263" i="185" s="1"/>
  <c r="AK263" i="185" s="1"/>
  <c r="AJ264" i="185"/>
  <c r="AG264" i="185"/>
  <c r="BE264" i="185"/>
  <c r="BD264" i="185"/>
  <c r="AN264" i="185" s="1"/>
  <c r="AO264" i="185" s="1"/>
  <c r="AK264" i="185" s="1"/>
  <c r="AJ265" i="185"/>
  <c r="AG265" i="185"/>
  <c r="BE265" i="185"/>
  <c r="BD265" i="185"/>
  <c r="AN265" i="185" s="1"/>
  <c r="AO265" i="185" s="1"/>
  <c r="AK265" i="185" s="1"/>
  <c r="AJ266" i="185"/>
  <c r="AG266" i="185"/>
  <c r="BE266" i="185"/>
  <c r="BD266" i="185"/>
  <c r="AN266" i="185" s="1"/>
  <c r="AO266" i="185" s="1"/>
  <c r="AK266" i="185" s="1"/>
  <c r="AJ267" i="185"/>
  <c r="AG267" i="185"/>
  <c r="BE267" i="185"/>
  <c r="BD267" i="185"/>
  <c r="AN267" i="185" s="1"/>
  <c r="AO267" i="185" s="1"/>
  <c r="AK267" i="185" s="1"/>
  <c r="AJ268" i="185"/>
  <c r="AG268" i="185"/>
  <c r="BE268" i="185"/>
  <c r="BD268" i="185"/>
  <c r="AN268" i="185" s="1"/>
  <c r="AO268" i="185" s="1"/>
  <c r="AK268" i="185" s="1"/>
  <c r="AJ269" i="185"/>
  <c r="AG269" i="185"/>
  <c r="BE269" i="185"/>
  <c r="BD269" i="185"/>
  <c r="AN269" i="185" s="1"/>
  <c r="AO269" i="185" s="1"/>
  <c r="AK269" i="185" s="1"/>
  <c r="AJ270" i="185"/>
  <c r="AG270" i="185"/>
  <c r="BE270" i="185"/>
  <c r="BD270" i="185"/>
  <c r="AN270" i="185" s="1"/>
  <c r="AO270" i="185" s="1"/>
  <c r="AK270" i="185" s="1"/>
  <c r="AJ271" i="185"/>
  <c r="AG271" i="185"/>
  <c r="BE271" i="185"/>
  <c r="BD271" i="185"/>
  <c r="AN271" i="185" s="1"/>
  <c r="AO271" i="185" s="1"/>
  <c r="AK271" i="185" s="1"/>
  <c r="AG272" i="185"/>
  <c r="BE272" i="185"/>
  <c r="BD272" i="185"/>
  <c r="AN272" i="185" s="1"/>
  <c r="AO272" i="185" s="1"/>
  <c r="AJ273" i="185"/>
  <c r="AG273" i="185"/>
  <c r="BE273" i="185"/>
  <c r="BD273" i="185"/>
  <c r="AN273" i="185" s="1"/>
  <c r="AO273" i="185" s="1"/>
  <c r="AK273" i="185" s="1"/>
  <c r="AJ274" i="185"/>
  <c r="AG274" i="185"/>
  <c r="AJ275" i="185"/>
  <c r="AG275" i="185"/>
  <c r="BE275" i="185"/>
  <c r="BD275" i="185"/>
  <c r="AN275" i="185" s="1"/>
  <c r="AO275" i="185" s="1"/>
  <c r="AK275" i="185" s="1"/>
  <c r="AJ276" i="185"/>
  <c r="AG276" i="185"/>
  <c r="BE276" i="185"/>
  <c r="BD276" i="185"/>
  <c r="AN276" i="185" s="1"/>
  <c r="AO276" i="185" s="1"/>
  <c r="AK276" i="185" s="1"/>
  <c r="AJ277" i="185"/>
  <c r="AG277" i="185"/>
  <c r="BE277" i="185"/>
  <c r="BD277" i="185"/>
  <c r="AN277" i="185" s="1"/>
  <c r="AO277" i="185" s="1"/>
  <c r="AK277" i="185" s="1"/>
  <c r="AJ278" i="185"/>
  <c r="AG278" i="185"/>
  <c r="BE278" i="185"/>
  <c r="BD278" i="185"/>
  <c r="AN278" i="185" s="1"/>
  <c r="AO278" i="185" s="1"/>
  <c r="AK278" i="185" s="1"/>
  <c r="AJ279" i="185"/>
  <c r="AG279" i="185"/>
  <c r="BE279" i="185"/>
  <c r="BD279" i="185"/>
  <c r="AN279" i="185" s="1"/>
  <c r="AO279" i="185" s="1"/>
  <c r="AK279" i="185" s="1"/>
  <c r="AJ280" i="185"/>
  <c r="AG280" i="185"/>
  <c r="BE280" i="185"/>
  <c r="BD280" i="185"/>
  <c r="AN280" i="185" s="1"/>
  <c r="AO280" i="185" s="1"/>
  <c r="AK280" i="185" s="1"/>
  <c r="AJ281" i="185"/>
  <c r="AG281" i="185"/>
  <c r="BE281" i="185"/>
  <c r="BD281" i="185"/>
  <c r="AN281" i="185" s="1"/>
  <c r="AO281" i="185" s="1"/>
  <c r="AK281" i="185" s="1"/>
  <c r="AJ170" i="185"/>
  <c r="AG170" i="185"/>
  <c r="BE170" i="185"/>
  <c r="BD170" i="185"/>
  <c r="AN170" i="185" s="1"/>
  <c r="AO170" i="185" s="1"/>
  <c r="AK170" i="185" s="1"/>
  <c r="BE171" i="185"/>
  <c r="BD171" i="185"/>
  <c r="AN171" i="185" s="1"/>
  <c r="AO171" i="185" s="1"/>
  <c r="AJ172" i="185"/>
  <c r="AG172" i="185"/>
  <c r="BE172" i="185"/>
  <c r="BD172" i="185"/>
  <c r="AN172" i="185" s="1"/>
  <c r="AO172" i="185" s="1"/>
  <c r="AK172" i="185" s="1"/>
  <c r="AJ173" i="185"/>
  <c r="AG173" i="185"/>
  <c r="BE173" i="185"/>
  <c r="BD173" i="185"/>
  <c r="AN173" i="185" s="1"/>
  <c r="AO173" i="185" s="1"/>
  <c r="AK173" i="185" s="1"/>
  <c r="AJ174" i="185"/>
  <c r="AG174" i="185"/>
  <c r="BE174" i="185"/>
  <c r="BD174" i="185"/>
  <c r="AN174" i="185" s="1"/>
  <c r="AO174" i="185" s="1"/>
  <c r="AK174" i="185" s="1"/>
  <c r="AJ175" i="185"/>
  <c r="AG175" i="185"/>
  <c r="BE175" i="185"/>
  <c r="BD175" i="185"/>
  <c r="AN175" i="185" s="1"/>
  <c r="AO175" i="185" s="1"/>
  <c r="AK175" i="185" s="1"/>
  <c r="AJ176" i="185"/>
  <c r="AG176" i="185"/>
  <c r="BE176" i="185"/>
  <c r="BD176" i="185"/>
  <c r="AN176" i="185" s="1"/>
  <c r="AO176" i="185" s="1"/>
  <c r="AK176" i="185" s="1"/>
  <c r="AJ177" i="185"/>
  <c r="AG177" i="185"/>
  <c r="AJ178" i="185"/>
  <c r="AG178" i="185"/>
  <c r="BE178" i="185"/>
  <c r="BD178" i="185"/>
  <c r="AN178" i="185" s="1"/>
  <c r="AO178" i="185" s="1"/>
  <c r="AK178" i="185" s="1"/>
  <c r="AJ179" i="185"/>
  <c r="AG179" i="185"/>
  <c r="BE179" i="185"/>
  <c r="BD179" i="185"/>
  <c r="AN179" i="185" s="1"/>
  <c r="AO179" i="185" s="1"/>
  <c r="AK179" i="185" s="1"/>
  <c r="AJ180" i="185"/>
  <c r="AG180" i="185"/>
  <c r="BE180" i="185"/>
  <c r="BD180" i="185"/>
  <c r="AN180" i="185" s="1"/>
  <c r="AO180" i="185" s="1"/>
  <c r="AK180" i="185" s="1"/>
  <c r="AJ181" i="185"/>
  <c r="AG181" i="185"/>
  <c r="BE181" i="185"/>
  <c r="BD181" i="185"/>
  <c r="AN181" i="185" s="1"/>
  <c r="AO181" i="185" s="1"/>
  <c r="AK181" i="185" s="1"/>
  <c r="AJ182" i="185"/>
  <c r="AG182" i="185"/>
  <c r="BE182" i="185"/>
  <c r="BD182" i="185"/>
  <c r="AN182" i="185" s="1"/>
  <c r="AO182" i="185" s="1"/>
  <c r="AK182" i="185" s="1"/>
  <c r="AJ183" i="185"/>
  <c r="AG183" i="185"/>
  <c r="BE183" i="185"/>
  <c r="BD183" i="185"/>
  <c r="AN183" i="185" s="1"/>
  <c r="AO183" i="185" s="1"/>
  <c r="AK183" i="185" s="1"/>
  <c r="AJ184" i="185"/>
  <c r="AG184" i="185"/>
  <c r="BE184" i="185"/>
  <c r="BD184" i="185"/>
  <c r="AN184" i="185" s="1"/>
  <c r="AO184" i="185" s="1"/>
  <c r="AK184" i="185" s="1"/>
  <c r="AJ185" i="185"/>
  <c r="AG185" i="185"/>
  <c r="BE185" i="185"/>
  <c r="BD185" i="185"/>
  <c r="AN185" i="185" s="1"/>
  <c r="AO185" i="185" s="1"/>
  <c r="AK185" i="185" s="1"/>
  <c r="AJ186" i="185"/>
  <c r="AG186" i="185"/>
  <c r="BE186" i="185"/>
  <c r="BD186" i="185"/>
  <c r="AN186" i="185" s="1"/>
  <c r="AO186" i="185" s="1"/>
  <c r="AK186" i="185" s="1"/>
  <c r="AJ187" i="185"/>
  <c r="AG187" i="185"/>
  <c r="BE187" i="185"/>
  <c r="BD187" i="185"/>
  <c r="AN187" i="185" s="1"/>
  <c r="AO187" i="185" s="1"/>
  <c r="AK187" i="185" s="1"/>
  <c r="AJ188" i="185"/>
  <c r="AG188" i="185"/>
  <c r="BE188" i="185"/>
  <c r="BD188" i="185"/>
  <c r="AN188" i="185" s="1"/>
  <c r="AO188" i="185" s="1"/>
  <c r="AK188" i="185" s="1"/>
  <c r="AJ189" i="185"/>
  <c r="AG189" i="185"/>
  <c r="BE189" i="185"/>
  <c r="BD189" i="185"/>
  <c r="AN189" i="185" s="1"/>
  <c r="AO189" i="185" s="1"/>
  <c r="AK189" i="185" s="1"/>
  <c r="AJ190" i="185"/>
  <c r="AG190" i="185"/>
  <c r="BE190" i="185"/>
  <c r="BD190" i="185"/>
  <c r="AN190" i="185" s="1"/>
  <c r="AO190" i="185" s="1"/>
  <c r="AK190" i="185" s="1"/>
  <c r="AJ191" i="185"/>
  <c r="AG191" i="185"/>
  <c r="BE191" i="185"/>
  <c r="BD191" i="185"/>
  <c r="AN191" i="185" s="1"/>
  <c r="AO191" i="185" s="1"/>
  <c r="AK191" i="185" s="1"/>
  <c r="AJ192" i="185"/>
  <c r="AG192" i="185"/>
  <c r="BE192" i="185"/>
  <c r="BD192" i="185"/>
  <c r="AN192" i="185" s="1"/>
  <c r="AO192" i="185" s="1"/>
  <c r="AK192" i="185" s="1"/>
  <c r="AJ193" i="185"/>
  <c r="AG193" i="185"/>
  <c r="BE193" i="185"/>
  <c r="BD193" i="185"/>
  <c r="AN193" i="185" s="1"/>
  <c r="AO193" i="185" s="1"/>
  <c r="AK193" i="185" s="1"/>
  <c r="AJ194" i="185"/>
  <c r="AG194" i="185"/>
  <c r="BE194" i="185"/>
  <c r="BD194" i="185"/>
  <c r="AN194" i="185" s="1"/>
  <c r="AO194" i="185" s="1"/>
  <c r="AK194" i="185" s="1"/>
  <c r="AJ195" i="185"/>
  <c r="AG195" i="185"/>
  <c r="BE195" i="185"/>
  <c r="BD195" i="185"/>
  <c r="AN195" i="185" s="1"/>
  <c r="AO195" i="185" s="1"/>
  <c r="AK195" i="185" s="1"/>
  <c r="AJ196" i="185"/>
  <c r="AG196" i="185"/>
  <c r="BE196" i="185"/>
  <c r="BD196" i="185"/>
  <c r="AN196" i="185" s="1"/>
  <c r="AO196" i="185" s="1"/>
  <c r="AK196" i="185" s="1"/>
  <c r="AJ197" i="185"/>
  <c r="AG197" i="185"/>
  <c r="BE197" i="185"/>
  <c r="BD197" i="185"/>
  <c r="AN197" i="185" s="1"/>
  <c r="AO197" i="185" s="1"/>
  <c r="AK197" i="185" s="1"/>
  <c r="AJ198" i="185"/>
  <c r="AG198" i="185"/>
  <c r="BE198" i="185"/>
  <c r="BD198" i="185"/>
  <c r="AN198" i="185" s="1"/>
  <c r="AO198" i="185" s="1"/>
  <c r="AK198" i="185" s="1"/>
  <c r="AG199" i="185"/>
  <c r="BE199" i="185"/>
  <c r="BD199" i="185"/>
  <c r="AN199" i="185" s="1"/>
  <c r="AO199" i="185" s="1"/>
  <c r="AJ200" i="185"/>
  <c r="AG200" i="185"/>
  <c r="BE200" i="185"/>
  <c r="BD200" i="185"/>
  <c r="AN200" i="185" s="1"/>
  <c r="AO200" i="185" s="1"/>
  <c r="AK200" i="185" s="1"/>
  <c r="AJ201" i="185"/>
  <c r="AG201" i="185"/>
  <c r="BE201" i="185"/>
  <c r="BD201" i="185"/>
  <c r="AN201" i="185" s="1"/>
  <c r="AO201" i="185" s="1"/>
  <c r="AK201" i="185" s="1"/>
  <c r="AJ202" i="185"/>
  <c r="AG202" i="185"/>
  <c r="BE202" i="185"/>
  <c r="BD202" i="185"/>
  <c r="AN202" i="185" s="1"/>
  <c r="AO202" i="185" s="1"/>
  <c r="AK202" i="185" s="1"/>
  <c r="AJ203" i="185"/>
  <c r="AG203" i="185"/>
  <c r="BE203" i="185"/>
  <c r="BD203" i="185"/>
  <c r="AN203" i="185" s="1"/>
  <c r="AO203" i="185" s="1"/>
  <c r="AK203" i="185" s="1"/>
  <c r="BE204" i="185"/>
  <c r="BD204" i="185"/>
  <c r="AN204" i="185" s="1"/>
  <c r="AO204" i="185" s="1"/>
  <c r="AJ205" i="185"/>
  <c r="AG205" i="185"/>
  <c r="BE205" i="185"/>
  <c r="BD205" i="185"/>
  <c r="AN205" i="185" s="1"/>
  <c r="AO205" i="185" s="1"/>
  <c r="AK205" i="185" s="1"/>
  <c r="AJ206" i="185"/>
  <c r="AG206" i="185"/>
  <c r="BE206" i="185"/>
  <c r="BD206" i="185"/>
  <c r="AN206" i="185" s="1"/>
  <c r="AO206" i="185" s="1"/>
  <c r="AK206" i="185" s="1"/>
  <c r="AJ207" i="185"/>
  <c r="AG207" i="185"/>
  <c r="BE207" i="185"/>
  <c r="BD207" i="185"/>
  <c r="AN207" i="185" s="1"/>
  <c r="AO207" i="185" s="1"/>
  <c r="AK207" i="185" s="1"/>
  <c r="AJ208" i="185"/>
  <c r="AG208" i="185"/>
  <c r="BE208" i="185"/>
  <c r="BD208" i="185"/>
  <c r="AN208" i="185" s="1"/>
  <c r="AO208" i="185" s="1"/>
  <c r="AK208" i="185" s="1"/>
  <c r="AJ209" i="185"/>
  <c r="AG209" i="185"/>
  <c r="BE209" i="185"/>
  <c r="BD209" i="185"/>
  <c r="AN209" i="185" s="1"/>
  <c r="AO209" i="185" s="1"/>
  <c r="AK209" i="185" s="1"/>
  <c r="BE210" i="185"/>
  <c r="BD210" i="185"/>
  <c r="AN210" i="185" s="1"/>
  <c r="AO210" i="185" s="1"/>
  <c r="AJ211" i="185"/>
  <c r="AG211" i="185"/>
  <c r="BE211" i="185"/>
  <c r="BD211" i="185"/>
  <c r="AN211" i="185" s="1"/>
  <c r="AO211" i="185" s="1"/>
  <c r="AK211" i="185" s="1"/>
  <c r="AJ212" i="185"/>
  <c r="AG212" i="185"/>
  <c r="BE212" i="185"/>
  <c r="BD212" i="185"/>
  <c r="AN212" i="185" s="1"/>
  <c r="AO212" i="185" s="1"/>
  <c r="AK212" i="185" s="1"/>
  <c r="AJ213" i="185"/>
  <c r="AG213" i="185"/>
  <c r="BE213" i="185"/>
  <c r="BD213" i="185"/>
  <c r="AN213" i="185" s="1"/>
  <c r="AO213" i="185" s="1"/>
  <c r="AK213" i="185" s="1"/>
  <c r="AJ214" i="185"/>
  <c r="AG214" i="185"/>
  <c r="BE214" i="185"/>
  <c r="BD214" i="185"/>
  <c r="AN214" i="185" s="1"/>
  <c r="AO214" i="185" s="1"/>
  <c r="AK214" i="185" s="1"/>
  <c r="AJ215" i="185"/>
  <c r="AG215" i="185"/>
  <c r="BE215" i="185"/>
  <c r="BD215" i="185"/>
  <c r="AN215" i="185" s="1"/>
  <c r="AO215" i="185" s="1"/>
  <c r="AK215" i="185" s="1"/>
  <c r="AJ216" i="185"/>
  <c r="AG216" i="185"/>
  <c r="BE216" i="185"/>
  <c r="BD216" i="185"/>
  <c r="AN216" i="185" s="1"/>
  <c r="AO216" i="185" s="1"/>
  <c r="AK216" i="185" s="1"/>
  <c r="AJ217" i="185"/>
  <c r="AG217" i="185"/>
  <c r="BE217" i="185"/>
  <c r="BD217" i="185"/>
  <c r="AN217" i="185" s="1"/>
  <c r="AO217" i="185" s="1"/>
  <c r="AK217" i="185" s="1"/>
  <c r="AJ218" i="185"/>
  <c r="AG218" i="185"/>
  <c r="BE218" i="185"/>
  <c r="BD218" i="185"/>
  <c r="AN218" i="185" s="1"/>
  <c r="AO218" i="185" s="1"/>
  <c r="AK218" i="185" s="1"/>
  <c r="AJ219" i="185"/>
  <c r="AG219" i="185"/>
  <c r="BE219" i="185"/>
  <c r="BD219" i="185"/>
  <c r="AN219" i="185" s="1"/>
  <c r="AO219" i="185" s="1"/>
  <c r="AK219" i="185" s="1"/>
  <c r="AJ220" i="185"/>
  <c r="AG220" i="185"/>
  <c r="BE220" i="185"/>
  <c r="BD220" i="185"/>
  <c r="AN220" i="185" s="1"/>
  <c r="AO220" i="185" s="1"/>
  <c r="AK220" i="185" s="1"/>
  <c r="AJ221" i="185"/>
  <c r="AG221" i="185"/>
  <c r="BE221" i="185"/>
  <c r="BD221" i="185"/>
  <c r="AN221" i="185" s="1"/>
  <c r="AO221" i="185" s="1"/>
  <c r="AK221" i="185" s="1"/>
  <c r="AJ222" i="185"/>
  <c r="AG222" i="185"/>
  <c r="BE222" i="185"/>
  <c r="BD222" i="185"/>
  <c r="AN222" i="185" s="1"/>
  <c r="AO222" i="185" s="1"/>
  <c r="AK222" i="185" s="1"/>
  <c r="AJ223" i="185"/>
  <c r="AG223" i="185"/>
  <c r="BE223" i="185"/>
  <c r="BD223" i="185"/>
  <c r="AN223" i="185" s="1"/>
  <c r="AO223" i="185" s="1"/>
  <c r="AK223" i="185" s="1"/>
  <c r="AJ224" i="185"/>
  <c r="AG224" i="185"/>
  <c r="BE224" i="185"/>
  <c r="BD224" i="185"/>
  <c r="AN224" i="185" s="1"/>
  <c r="AO224" i="185" s="1"/>
  <c r="AK224" i="185" s="1"/>
  <c r="AJ225" i="185"/>
  <c r="AG225" i="185"/>
  <c r="BE225" i="185"/>
  <c r="BD225" i="185"/>
  <c r="AN225" i="185" s="1"/>
  <c r="AO225" i="185" s="1"/>
  <c r="AK225" i="185" s="1"/>
  <c r="AJ114" i="185"/>
  <c r="AG114" i="185"/>
  <c r="AJ115" i="185"/>
  <c r="AG115" i="185"/>
  <c r="BE115" i="185"/>
  <c r="BD115" i="185"/>
  <c r="AN115" i="185" s="1"/>
  <c r="AO115" i="185" s="1"/>
  <c r="AK115" i="185" s="1"/>
  <c r="AJ116" i="185"/>
  <c r="AG116" i="185"/>
  <c r="BE116" i="185"/>
  <c r="BD116" i="185"/>
  <c r="AN116" i="185" s="1"/>
  <c r="AO116" i="185" s="1"/>
  <c r="AK116" i="185" s="1"/>
  <c r="AJ117" i="185"/>
  <c r="AG117" i="185"/>
  <c r="BE117" i="185"/>
  <c r="BD117" i="185"/>
  <c r="AN117" i="185" s="1"/>
  <c r="AO117" i="185" s="1"/>
  <c r="AK117" i="185" s="1"/>
  <c r="AJ118" i="185"/>
  <c r="AG118" i="185"/>
  <c r="BE118" i="185"/>
  <c r="BD118" i="185"/>
  <c r="AN118" i="185" s="1"/>
  <c r="AO118" i="185" s="1"/>
  <c r="AK118" i="185" s="1"/>
  <c r="AJ119" i="185"/>
  <c r="AG119" i="185"/>
  <c r="BE119" i="185"/>
  <c r="BD119" i="185"/>
  <c r="AN119" i="185" s="1"/>
  <c r="AO119" i="185" s="1"/>
  <c r="AK119" i="185" s="1"/>
  <c r="AJ120" i="185"/>
  <c r="AG120" i="185"/>
  <c r="BE120" i="185"/>
  <c r="BD120" i="185"/>
  <c r="AN120" i="185" s="1"/>
  <c r="AO120" i="185" s="1"/>
  <c r="AK120" i="185" s="1"/>
  <c r="AJ121" i="185"/>
  <c r="AG121" i="185"/>
  <c r="BE121" i="185"/>
  <c r="BD121" i="185"/>
  <c r="AN121" i="185" s="1"/>
  <c r="AO121" i="185" s="1"/>
  <c r="AK121" i="185" s="1"/>
  <c r="AJ122" i="185"/>
  <c r="AG122" i="185"/>
  <c r="BE122" i="185"/>
  <c r="BD122" i="185"/>
  <c r="AN122" i="185" s="1"/>
  <c r="AO122" i="185" s="1"/>
  <c r="AK122" i="185" s="1"/>
  <c r="AJ123" i="185"/>
  <c r="AG123" i="185"/>
  <c r="BE123" i="185"/>
  <c r="BD123" i="185"/>
  <c r="AN123" i="185" s="1"/>
  <c r="AO123" i="185" s="1"/>
  <c r="AK123" i="185" s="1"/>
  <c r="AJ124" i="185"/>
  <c r="AG124" i="185"/>
  <c r="BE124" i="185"/>
  <c r="BD124" i="185"/>
  <c r="AN124" i="185" s="1"/>
  <c r="AO124" i="185" s="1"/>
  <c r="AK124" i="185" s="1"/>
  <c r="AJ125" i="185"/>
  <c r="AG125" i="185"/>
  <c r="BE125" i="185"/>
  <c r="BD125" i="185"/>
  <c r="AN125" i="185" s="1"/>
  <c r="AO125" i="185" s="1"/>
  <c r="AK125" i="185" s="1"/>
  <c r="AJ126" i="185"/>
  <c r="AG126" i="185"/>
  <c r="BE126" i="185"/>
  <c r="BD126" i="185"/>
  <c r="AN126" i="185" s="1"/>
  <c r="AO126" i="185" s="1"/>
  <c r="AK126" i="185" s="1"/>
  <c r="BE127" i="185"/>
  <c r="BD127" i="185"/>
  <c r="AN127" i="185" s="1"/>
  <c r="AO127" i="185" s="1"/>
  <c r="AJ128" i="185"/>
  <c r="AG128" i="185"/>
  <c r="BE128" i="185"/>
  <c r="BD128" i="185"/>
  <c r="AN128" i="185" s="1"/>
  <c r="AO128" i="185" s="1"/>
  <c r="AK128" i="185" s="1"/>
  <c r="AJ129" i="185"/>
  <c r="AG129" i="185"/>
  <c r="BE129" i="185"/>
  <c r="BD129" i="185"/>
  <c r="AN129" i="185" s="1"/>
  <c r="AO129" i="185" s="1"/>
  <c r="AK129" i="185" s="1"/>
  <c r="AJ130" i="185"/>
  <c r="AG130" i="185"/>
  <c r="BE130" i="185"/>
  <c r="BD130" i="185"/>
  <c r="AN130" i="185" s="1"/>
  <c r="AO130" i="185" s="1"/>
  <c r="AK130" i="185" s="1"/>
  <c r="AJ131" i="185"/>
  <c r="AG131" i="185"/>
  <c r="BE131" i="185"/>
  <c r="BD131" i="185"/>
  <c r="AN131" i="185" s="1"/>
  <c r="AO131" i="185" s="1"/>
  <c r="AK131" i="185" s="1"/>
  <c r="AJ132" i="185"/>
  <c r="AG132" i="185"/>
  <c r="BE132" i="185"/>
  <c r="BD132" i="185"/>
  <c r="AN132" i="185" s="1"/>
  <c r="AO132" i="185" s="1"/>
  <c r="AK132" i="185" s="1"/>
  <c r="AJ133" i="185"/>
  <c r="AG133" i="185"/>
  <c r="BE133" i="185"/>
  <c r="BD133" i="185"/>
  <c r="AN133" i="185" s="1"/>
  <c r="AO133" i="185" s="1"/>
  <c r="AK133" i="185" s="1"/>
  <c r="AJ134" i="185"/>
  <c r="AG134" i="185"/>
  <c r="BE134" i="185"/>
  <c r="BD134" i="185"/>
  <c r="AN134" i="185" s="1"/>
  <c r="AO134" i="185" s="1"/>
  <c r="AK134" i="185" s="1"/>
  <c r="AJ135" i="185"/>
  <c r="AG135" i="185"/>
  <c r="BE135" i="185"/>
  <c r="BD135" i="185"/>
  <c r="AN135" i="185" s="1"/>
  <c r="AO135" i="185" s="1"/>
  <c r="AK135" i="185" s="1"/>
  <c r="AJ136" i="185"/>
  <c r="AG136" i="185"/>
  <c r="BE136" i="185"/>
  <c r="BD136" i="185"/>
  <c r="AN136" i="185" s="1"/>
  <c r="AO136" i="185" s="1"/>
  <c r="AK136" i="185" s="1"/>
  <c r="AJ137" i="185"/>
  <c r="AG137" i="185"/>
  <c r="BE137" i="185"/>
  <c r="BD137" i="185"/>
  <c r="AN137" i="185" s="1"/>
  <c r="AO137" i="185" s="1"/>
  <c r="AK137" i="185" s="1"/>
  <c r="AJ138" i="185"/>
  <c r="AG138" i="185"/>
  <c r="BE138" i="185"/>
  <c r="BD138" i="185"/>
  <c r="AN138" i="185" s="1"/>
  <c r="AO138" i="185" s="1"/>
  <c r="AK138" i="185" s="1"/>
  <c r="AJ139" i="185"/>
  <c r="AG139" i="185"/>
  <c r="BE139" i="185"/>
  <c r="BD139" i="185"/>
  <c r="AN139" i="185" s="1"/>
  <c r="AO139" i="185" s="1"/>
  <c r="AK139" i="185" s="1"/>
  <c r="AJ140" i="185"/>
  <c r="AG140" i="185"/>
  <c r="BE140" i="185"/>
  <c r="BD140" i="185"/>
  <c r="AN140" i="185" s="1"/>
  <c r="AO140" i="185" s="1"/>
  <c r="AK140" i="185" s="1"/>
  <c r="AJ141" i="185"/>
  <c r="AG141" i="185"/>
  <c r="BE141" i="185"/>
  <c r="BD141" i="185"/>
  <c r="AN141" i="185" s="1"/>
  <c r="AO141" i="185" s="1"/>
  <c r="AK141" i="185" s="1"/>
  <c r="AJ142" i="185"/>
  <c r="AG142" i="185"/>
  <c r="BE142" i="185"/>
  <c r="BD142" i="185"/>
  <c r="AN142" i="185" s="1"/>
  <c r="AO142" i="185" s="1"/>
  <c r="AK142" i="185" s="1"/>
  <c r="AJ143" i="185"/>
  <c r="AG143" i="185"/>
  <c r="BE143" i="185"/>
  <c r="BD143" i="185"/>
  <c r="AN143" i="185" s="1"/>
  <c r="AO143" i="185" s="1"/>
  <c r="AK143" i="185" s="1"/>
  <c r="AJ144" i="185"/>
  <c r="AG144" i="185"/>
  <c r="BE144" i="185"/>
  <c r="BD144" i="185"/>
  <c r="AN144" i="185" s="1"/>
  <c r="AO144" i="185" s="1"/>
  <c r="AK144" i="185" s="1"/>
  <c r="AJ145" i="185"/>
  <c r="AG145" i="185"/>
  <c r="BE145" i="185"/>
  <c r="BD145" i="185"/>
  <c r="AN145" i="185" s="1"/>
  <c r="AO145" i="185" s="1"/>
  <c r="AK145" i="185" s="1"/>
  <c r="AJ146" i="185"/>
  <c r="AG146" i="185"/>
  <c r="BE146" i="185"/>
  <c r="BD146" i="185"/>
  <c r="AN146" i="185" s="1"/>
  <c r="AO146" i="185" s="1"/>
  <c r="AK146" i="185" s="1"/>
  <c r="AJ147" i="185"/>
  <c r="AG147" i="185"/>
  <c r="BE147" i="185"/>
  <c r="BD147" i="185"/>
  <c r="AN147" i="185" s="1"/>
  <c r="AO147" i="185" s="1"/>
  <c r="AK147" i="185" s="1"/>
  <c r="AJ148" i="185"/>
  <c r="AG148" i="185"/>
  <c r="BE148" i="185"/>
  <c r="BD148" i="185"/>
  <c r="AN148" i="185" s="1"/>
  <c r="AO148" i="185" s="1"/>
  <c r="AK148" i="185" s="1"/>
  <c r="AJ149" i="185"/>
  <c r="AG149" i="185"/>
  <c r="BE149" i="185"/>
  <c r="BD149" i="185"/>
  <c r="AN149" i="185" s="1"/>
  <c r="AO149" i="185" s="1"/>
  <c r="AK149" i="185" s="1"/>
  <c r="AJ150" i="185"/>
  <c r="AG150" i="185"/>
  <c r="BE150" i="185"/>
  <c r="BD150" i="185"/>
  <c r="AN150" i="185" s="1"/>
  <c r="AO150" i="185" s="1"/>
  <c r="AK150" i="185" s="1"/>
  <c r="AJ151" i="185"/>
  <c r="AG151" i="185"/>
  <c r="BE151" i="185"/>
  <c r="BD151" i="185"/>
  <c r="AN151" i="185" s="1"/>
  <c r="AO151" i="185" s="1"/>
  <c r="AK151" i="185" s="1"/>
  <c r="AJ152" i="185"/>
  <c r="AG152" i="185"/>
  <c r="BE152" i="185"/>
  <c r="BD152" i="185"/>
  <c r="AN152" i="185" s="1"/>
  <c r="AO152" i="185" s="1"/>
  <c r="AK152" i="185" s="1"/>
  <c r="AJ153" i="185"/>
  <c r="AG153" i="185"/>
  <c r="BE153" i="185"/>
  <c r="BD153" i="185"/>
  <c r="AN153" i="185" s="1"/>
  <c r="AO153" i="185" s="1"/>
  <c r="AK153" i="185" s="1"/>
  <c r="AJ154" i="185"/>
  <c r="AG154" i="185"/>
  <c r="BE154" i="185"/>
  <c r="BD154" i="185"/>
  <c r="AN154" i="185" s="1"/>
  <c r="AO154" i="185" s="1"/>
  <c r="AK154" i="185" s="1"/>
  <c r="AJ155" i="185"/>
  <c r="AG155" i="185"/>
  <c r="BE155" i="185"/>
  <c r="BD155" i="185"/>
  <c r="AN155" i="185" s="1"/>
  <c r="AO155" i="185" s="1"/>
  <c r="AK155" i="185" s="1"/>
  <c r="AJ156" i="185"/>
  <c r="AG156" i="185"/>
  <c r="BE156" i="185"/>
  <c r="BD156" i="185"/>
  <c r="AN156" i="185" s="1"/>
  <c r="AO156" i="185" s="1"/>
  <c r="AK156" i="185" s="1"/>
  <c r="AJ157" i="185"/>
  <c r="AG157" i="185"/>
  <c r="BE157" i="185"/>
  <c r="BD157" i="185"/>
  <c r="AN157" i="185" s="1"/>
  <c r="AO157" i="185" s="1"/>
  <c r="AK157" i="185" s="1"/>
  <c r="AJ158" i="185"/>
  <c r="AG158" i="185"/>
  <c r="BE158" i="185"/>
  <c r="BD158" i="185"/>
  <c r="AN158" i="185" s="1"/>
  <c r="AO158" i="185" s="1"/>
  <c r="AK158" i="185" s="1"/>
  <c r="AJ159" i="185"/>
  <c r="AG159" i="185"/>
  <c r="BE159" i="185"/>
  <c r="BD159" i="185"/>
  <c r="AN159" i="185" s="1"/>
  <c r="AO159" i="185" s="1"/>
  <c r="AK159" i="185" s="1"/>
  <c r="AJ160" i="185"/>
  <c r="AG160" i="185"/>
  <c r="BE160" i="185"/>
  <c r="BD160" i="185"/>
  <c r="AN160" i="185" s="1"/>
  <c r="AO160" i="185" s="1"/>
  <c r="AK160" i="185" s="1"/>
  <c r="AJ161" i="185"/>
  <c r="AG161" i="185"/>
  <c r="BE161" i="185"/>
  <c r="BD161" i="185"/>
  <c r="AN161" i="185" s="1"/>
  <c r="AO161" i="185" s="1"/>
  <c r="AK161" i="185" s="1"/>
  <c r="AJ162" i="185"/>
  <c r="AG162" i="185"/>
  <c r="BE162" i="185"/>
  <c r="BD162" i="185"/>
  <c r="AN162" i="185" s="1"/>
  <c r="AO162" i="185" s="1"/>
  <c r="AK162" i="185" s="1"/>
  <c r="AJ163" i="185"/>
  <c r="AG163" i="185"/>
  <c r="BE163" i="185"/>
  <c r="BD163" i="185"/>
  <c r="AN163" i="185" s="1"/>
  <c r="AO163" i="185" s="1"/>
  <c r="AK163" i="185" s="1"/>
  <c r="AJ164" i="185"/>
  <c r="AG164" i="185"/>
  <c r="BE164" i="185"/>
  <c r="BD164" i="185"/>
  <c r="AN164" i="185" s="1"/>
  <c r="AO164" i="185" s="1"/>
  <c r="AK164" i="185" s="1"/>
  <c r="AJ165" i="185"/>
  <c r="AG165" i="185"/>
  <c r="BE165" i="185"/>
  <c r="BD165" i="185"/>
  <c r="AN165" i="185" s="1"/>
  <c r="AO165" i="185" s="1"/>
  <c r="AK165" i="185" s="1"/>
  <c r="AJ166" i="185"/>
  <c r="AG166" i="185"/>
  <c r="BE166" i="185"/>
  <c r="BD166" i="185"/>
  <c r="AN166" i="185" s="1"/>
  <c r="AO166" i="185" s="1"/>
  <c r="AK166" i="185" s="1"/>
  <c r="AJ167" i="185"/>
  <c r="AG167" i="185"/>
  <c r="BE167" i="185"/>
  <c r="BD167" i="185"/>
  <c r="AN167" i="185" s="1"/>
  <c r="AO167" i="185" s="1"/>
  <c r="AK167" i="185" s="1"/>
  <c r="AJ168" i="185"/>
  <c r="AG168" i="185"/>
  <c r="BE168" i="185"/>
  <c r="BD168" i="185"/>
  <c r="AN168" i="185" s="1"/>
  <c r="AO168" i="185" s="1"/>
  <c r="AK168" i="185" s="1"/>
  <c r="AJ169" i="185"/>
  <c r="AG169" i="185"/>
  <c r="BE169" i="185"/>
  <c r="BD169" i="185"/>
  <c r="AN169" i="185" s="1"/>
  <c r="AO169" i="185" s="1"/>
  <c r="AK169" i="185" s="1"/>
  <c r="AJ58" i="185"/>
  <c r="AG58" i="185"/>
  <c r="BE58" i="185"/>
  <c r="BD58" i="185"/>
  <c r="AN58" i="185" s="1"/>
  <c r="AO58" i="185" s="1"/>
  <c r="AK58" i="185" s="1"/>
  <c r="AJ59" i="185"/>
  <c r="AG59" i="185"/>
  <c r="BE59" i="185"/>
  <c r="BD59" i="185"/>
  <c r="AN59" i="185" s="1"/>
  <c r="AO59" i="185" s="1"/>
  <c r="AK59" i="185" s="1"/>
  <c r="BE60" i="185"/>
  <c r="BD60" i="185"/>
  <c r="AN60" i="185" s="1"/>
  <c r="AO60" i="185" s="1"/>
  <c r="AJ61" i="185"/>
  <c r="AG61" i="185"/>
  <c r="BE61" i="185"/>
  <c r="BD61" i="185"/>
  <c r="AN61" i="185" s="1"/>
  <c r="AO61" i="185" s="1"/>
  <c r="AK61" i="185" s="1"/>
  <c r="AJ62" i="185"/>
  <c r="AG62" i="185"/>
  <c r="BE62" i="185"/>
  <c r="BD62" i="185"/>
  <c r="AN62" i="185" s="1"/>
  <c r="AO62" i="185" s="1"/>
  <c r="AK62" i="185" s="1"/>
  <c r="AJ63" i="185"/>
  <c r="AG63" i="185"/>
  <c r="BE63" i="185"/>
  <c r="BD63" i="185"/>
  <c r="AN63" i="185" s="1"/>
  <c r="AO63" i="185" s="1"/>
  <c r="AK63" i="185" s="1"/>
  <c r="AJ64" i="185"/>
  <c r="AG64" i="185"/>
  <c r="BE64" i="185"/>
  <c r="BD64" i="185"/>
  <c r="AN64" i="185" s="1"/>
  <c r="AO64" i="185" s="1"/>
  <c r="AK64" i="185" s="1"/>
  <c r="AJ65" i="185"/>
  <c r="AG65" i="185"/>
  <c r="BE65" i="185"/>
  <c r="BD65" i="185"/>
  <c r="AN65" i="185" s="1"/>
  <c r="AO65" i="185" s="1"/>
  <c r="AK65" i="185" s="1"/>
  <c r="BE66" i="185"/>
  <c r="BD66" i="185"/>
  <c r="AN66" i="185" s="1"/>
  <c r="AO66" i="185" s="1"/>
  <c r="AJ67" i="185"/>
  <c r="AG67" i="185"/>
  <c r="BE67" i="185"/>
  <c r="BD67" i="185"/>
  <c r="AN67" i="185" s="1"/>
  <c r="AO67" i="185" s="1"/>
  <c r="AK67" i="185" s="1"/>
  <c r="AJ68" i="185"/>
  <c r="AG68" i="185"/>
  <c r="BE68" i="185"/>
  <c r="BD68" i="185"/>
  <c r="AN68" i="185" s="1"/>
  <c r="AO68" i="185" s="1"/>
  <c r="AK68" i="185" s="1"/>
  <c r="AJ69" i="185"/>
  <c r="AG69" i="185"/>
  <c r="BE69" i="185"/>
  <c r="BD69" i="185"/>
  <c r="AN69" i="185" s="1"/>
  <c r="AO69" i="185" s="1"/>
  <c r="AK69" i="185" s="1"/>
  <c r="AJ70" i="185"/>
  <c r="AG70" i="185"/>
  <c r="BE70" i="185"/>
  <c r="BD70" i="185"/>
  <c r="AN70" i="185" s="1"/>
  <c r="AO70" i="185" s="1"/>
  <c r="AK70" i="185" s="1"/>
  <c r="AJ71" i="185"/>
  <c r="AG71" i="185"/>
  <c r="BE71" i="185"/>
  <c r="BD71" i="185"/>
  <c r="AN71" i="185" s="1"/>
  <c r="AO71" i="185" s="1"/>
  <c r="AK71" i="185" s="1"/>
  <c r="AJ72" i="185"/>
  <c r="AG72" i="185"/>
  <c r="BE72" i="185"/>
  <c r="BD72" i="185"/>
  <c r="AN72" i="185" s="1"/>
  <c r="AO72" i="185" s="1"/>
  <c r="AK72" i="185" s="1"/>
  <c r="AJ73" i="185"/>
  <c r="AG73" i="185"/>
  <c r="BE73" i="185"/>
  <c r="BD73" i="185"/>
  <c r="AN73" i="185" s="1"/>
  <c r="AO73" i="185" s="1"/>
  <c r="AK73" i="185" s="1"/>
  <c r="AJ74" i="185"/>
  <c r="AG74" i="185"/>
  <c r="BE74" i="185"/>
  <c r="BD74" i="185"/>
  <c r="AN74" i="185" s="1"/>
  <c r="AO74" i="185" s="1"/>
  <c r="AK74" i="185" s="1"/>
  <c r="AJ75" i="185"/>
  <c r="AG75" i="185"/>
  <c r="BE75" i="185"/>
  <c r="BD75" i="185"/>
  <c r="AN75" i="185" s="1"/>
  <c r="AO75" i="185" s="1"/>
  <c r="AK75" i="185" s="1"/>
  <c r="AJ76" i="185"/>
  <c r="AG76" i="185"/>
  <c r="BE76" i="185"/>
  <c r="BD76" i="185"/>
  <c r="AN76" i="185" s="1"/>
  <c r="AO76" i="185" s="1"/>
  <c r="AK76" i="185" s="1"/>
  <c r="AJ77" i="185"/>
  <c r="AG77" i="185"/>
  <c r="BE77" i="185"/>
  <c r="BD77" i="185"/>
  <c r="AN77" i="185" s="1"/>
  <c r="AO77" i="185" s="1"/>
  <c r="AK77" i="185" s="1"/>
  <c r="AJ78" i="185"/>
  <c r="AG78" i="185"/>
  <c r="BE78" i="185"/>
  <c r="BD78" i="185"/>
  <c r="AN78" i="185" s="1"/>
  <c r="AO78" i="185" s="1"/>
  <c r="AK78" i="185" s="1"/>
  <c r="AJ79" i="185"/>
  <c r="AG79" i="185"/>
  <c r="BE79" i="185"/>
  <c r="BD79" i="185"/>
  <c r="AN79" i="185" s="1"/>
  <c r="AO79" i="185" s="1"/>
  <c r="AK79" i="185" s="1"/>
  <c r="AJ80" i="185"/>
  <c r="AG80" i="185"/>
  <c r="BE80" i="185"/>
  <c r="BD80" i="185"/>
  <c r="AN80" i="185" s="1"/>
  <c r="AO80" i="185" s="1"/>
  <c r="AK80" i="185" s="1"/>
  <c r="AJ81" i="185"/>
  <c r="AG81" i="185"/>
  <c r="BE81" i="185"/>
  <c r="BD81" i="185"/>
  <c r="AN81" i="185" s="1"/>
  <c r="AO81" i="185" s="1"/>
  <c r="AK81" i="185" s="1"/>
  <c r="AJ82" i="185"/>
  <c r="AG82" i="185"/>
  <c r="BE82" i="185"/>
  <c r="BD82" i="185"/>
  <c r="AN82" i="185" s="1"/>
  <c r="AO82" i="185" s="1"/>
  <c r="AK82" i="185" s="1"/>
  <c r="AJ83" i="185"/>
  <c r="AG83" i="185"/>
  <c r="BE83" i="185"/>
  <c r="BD83" i="185"/>
  <c r="AN83" i="185" s="1"/>
  <c r="AO83" i="185" s="1"/>
  <c r="AK83" i="185" s="1"/>
  <c r="AJ84" i="185"/>
  <c r="AG84" i="185"/>
  <c r="BE84" i="185"/>
  <c r="BD84" i="185"/>
  <c r="AN84" i="185" s="1"/>
  <c r="AO84" i="185" s="1"/>
  <c r="AK84" i="185" s="1"/>
  <c r="AJ85" i="185"/>
  <c r="AG85" i="185"/>
  <c r="BE85" i="185"/>
  <c r="BD85" i="185"/>
  <c r="AN85" i="185" s="1"/>
  <c r="AO85" i="185" s="1"/>
  <c r="AK85" i="185" s="1"/>
  <c r="AJ86" i="185"/>
  <c r="AG86" i="185"/>
  <c r="BE86" i="185"/>
  <c r="BD86" i="185"/>
  <c r="AN86" i="185" s="1"/>
  <c r="AO86" i="185" s="1"/>
  <c r="AK86" i="185" s="1"/>
  <c r="AJ87" i="185"/>
  <c r="AG87" i="185"/>
  <c r="BE87" i="185"/>
  <c r="BD87" i="185"/>
  <c r="AN87" i="185" s="1"/>
  <c r="AO87" i="185" s="1"/>
  <c r="AK87" i="185" s="1"/>
  <c r="AJ88" i="185"/>
  <c r="AG88" i="185"/>
  <c r="BE88" i="185"/>
  <c r="BD88" i="185"/>
  <c r="AN88" i="185" s="1"/>
  <c r="AO88" i="185" s="1"/>
  <c r="AK88" i="185" s="1"/>
  <c r="AJ89" i="185"/>
  <c r="AG89" i="185"/>
  <c r="BE89" i="185"/>
  <c r="BD89" i="185"/>
  <c r="AN89" i="185" s="1"/>
  <c r="AO89" i="185" s="1"/>
  <c r="AK89" i="185" s="1"/>
  <c r="AJ90" i="185"/>
  <c r="AG90" i="185"/>
  <c r="BE90" i="185"/>
  <c r="BD90" i="185"/>
  <c r="AN90" i="185" s="1"/>
  <c r="AO90" i="185" s="1"/>
  <c r="AK90" i="185" s="1"/>
  <c r="AJ91" i="185"/>
  <c r="AG91" i="185"/>
  <c r="BE91" i="185"/>
  <c r="BD91" i="185"/>
  <c r="AN91" i="185" s="1"/>
  <c r="AO91" i="185" s="1"/>
  <c r="AK91" i="185" s="1"/>
  <c r="AJ92" i="185"/>
  <c r="AG92" i="185"/>
  <c r="BE92" i="185"/>
  <c r="BD92" i="185"/>
  <c r="AN92" i="185" s="1"/>
  <c r="AO92" i="185" s="1"/>
  <c r="AK92" i="185" s="1"/>
  <c r="AJ93" i="185"/>
  <c r="AG93" i="185"/>
  <c r="BE93" i="185"/>
  <c r="BD93" i="185"/>
  <c r="AN93" i="185" s="1"/>
  <c r="AO93" i="185" s="1"/>
  <c r="AK93" i="185" s="1"/>
  <c r="AJ94" i="185"/>
  <c r="AG94" i="185"/>
  <c r="BE94" i="185"/>
  <c r="BD94" i="185"/>
  <c r="AN94" i="185" s="1"/>
  <c r="AO94" i="185" s="1"/>
  <c r="AK94" i="185" s="1"/>
  <c r="AJ95" i="185"/>
  <c r="AG95" i="185"/>
  <c r="BE95" i="185"/>
  <c r="BD95" i="185"/>
  <c r="AN95" i="185" s="1"/>
  <c r="AO95" i="185" s="1"/>
  <c r="AK95" i="185" s="1"/>
  <c r="AJ96" i="185"/>
  <c r="AG96" i="185"/>
  <c r="AJ97" i="185"/>
  <c r="AG97" i="185"/>
  <c r="BE97" i="185"/>
  <c r="BD97" i="185"/>
  <c r="AN97" i="185" s="1"/>
  <c r="AO97" i="185" s="1"/>
  <c r="AK97" i="185" s="1"/>
  <c r="AJ98" i="185"/>
  <c r="AG98" i="185"/>
  <c r="BE98" i="185"/>
  <c r="BD98" i="185"/>
  <c r="AN98" i="185" s="1"/>
  <c r="AO98" i="185" s="1"/>
  <c r="AK98" i="185" s="1"/>
  <c r="BE99" i="185"/>
  <c r="BD99" i="185"/>
  <c r="AN99" i="185" s="1"/>
  <c r="AO99" i="185" s="1"/>
  <c r="AJ100" i="185"/>
  <c r="AG100" i="185"/>
  <c r="BE100" i="185"/>
  <c r="BD100" i="185"/>
  <c r="AN100" i="185" s="1"/>
  <c r="AO100" i="185" s="1"/>
  <c r="AK100" i="185" s="1"/>
  <c r="AJ101" i="185"/>
  <c r="AG101" i="185"/>
  <c r="BE101" i="185"/>
  <c r="BD101" i="185"/>
  <c r="AN101" i="185" s="1"/>
  <c r="AO101" i="185" s="1"/>
  <c r="AK101" i="185" s="1"/>
  <c r="AJ102" i="185"/>
  <c r="AG102" i="185"/>
  <c r="BE102" i="185"/>
  <c r="BD102" i="185"/>
  <c r="AN102" i="185" s="1"/>
  <c r="AO102" i="185" s="1"/>
  <c r="AK102" i="185" s="1"/>
  <c r="AJ103" i="185"/>
  <c r="AG103" i="185"/>
  <c r="BE103" i="185"/>
  <c r="BD103" i="185"/>
  <c r="AN103" i="185" s="1"/>
  <c r="AO103" i="185" s="1"/>
  <c r="AK103" i="185" s="1"/>
  <c r="AJ104" i="185"/>
  <c r="AG104" i="185"/>
  <c r="BE104" i="185"/>
  <c r="BD104" i="185"/>
  <c r="AN104" i="185" s="1"/>
  <c r="AO104" i="185" s="1"/>
  <c r="AK104" i="185" s="1"/>
  <c r="AJ105" i="185"/>
  <c r="AG105" i="185"/>
  <c r="BE105" i="185"/>
  <c r="BD105" i="185"/>
  <c r="AN105" i="185" s="1"/>
  <c r="AO105" i="185" s="1"/>
  <c r="AK105" i="185" s="1"/>
  <c r="AJ106" i="185"/>
  <c r="AG106" i="185"/>
  <c r="BE106" i="185"/>
  <c r="BD106" i="185"/>
  <c r="AN106" i="185" s="1"/>
  <c r="AO106" i="185" s="1"/>
  <c r="AK106" i="185" s="1"/>
  <c r="AJ107" i="185"/>
  <c r="AG107" i="185"/>
  <c r="BE107" i="185"/>
  <c r="BD107" i="185"/>
  <c r="AN107" i="185" s="1"/>
  <c r="AO107" i="185" s="1"/>
  <c r="AK107" i="185" s="1"/>
  <c r="AJ108" i="185"/>
  <c r="AG108" i="185"/>
  <c r="BE108" i="185"/>
  <c r="BD108" i="185"/>
  <c r="AN108" i="185" s="1"/>
  <c r="AO108" i="185" s="1"/>
  <c r="AK108" i="185" s="1"/>
  <c r="AJ109" i="185"/>
  <c r="AG109" i="185"/>
  <c r="BE109" i="185"/>
  <c r="BD109" i="185"/>
  <c r="AN109" i="185" s="1"/>
  <c r="AO109" i="185" s="1"/>
  <c r="AK109" i="185" s="1"/>
  <c r="AJ110" i="185"/>
  <c r="AG110" i="185"/>
  <c r="BE110" i="185"/>
  <c r="BD110" i="185"/>
  <c r="AN110" i="185" s="1"/>
  <c r="AO110" i="185" s="1"/>
  <c r="AK110" i="185" s="1"/>
  <c r="AJ111" i="185"/>
  <c r="AG111" i="185"/>
  <c r="BE111" i="185"/>
  <c r="BD111" i="185"/>
  <c r="AN111" i="185" s="1"/>
  <c r="AO111" i="185" s="1"/>
  <c r="AK111" i="185" s="1"/>
  <c r="AJ112" i="185"/>
  <c r="AG112" i="185"/>
  <c r="BE112" i="185"/>
  <c r="BD112" i="185"/>
  <c r="AN112" i="185" s="1"/>
  <c r="AO112" i="185" s="1"/>
  <c r="AK112" i="185" s="1"/>
  <c r="AJ113" i="185"/>
  <c r="AG113" i="185"/>
  <c r="BE113" i="185"/>
  <c r="BD113" i="185"/>
  <c r="AN113" i="185" s="1"/>
  <c r="AO113" i="185" s="1"/>
  <c r="AK113" i="185" s="1"/>
  <c r="AJ2" i="185"/>
  <c r="AG2" i="185"/>
  <c r="BE2" i="185"/>
  <c r="BD2" i="185"/>
  <c r="AJ3" i="185"/>
  <c r="AG3" i="185"/>
  <c r="BE3" i="185"/>
  <c r="BD3" i="185"/>
  <c r="AJ4" i="185"/>
  <c r="AG4" i="185"/>
  <c r="BE4" i="185"/>
  <c r="BD4" i="185"/>
  <c r="AJ5" i="185"/>
  <c r="AG5" i="185"/>
  <c r="BE5" i="185"/>
  <c r="BD5" i="185"/>
  <c r="AJ6" i="185"/>
  <c r="AG6" i="185"/>
  <c r="BE6" i="185"/>
  <c r="BD6" i="185"/>
  <c r="AJ7" i="185"/>
  <c r="AG7" i="185"/>
  <c r="BE7" i="185"/>
  <c r="BD7" i="185"/>
  <c r="AJ8" i="185"/>
  <c r="AG8" i="185"/>
  <c r="BE8" i="185"/>
  <c r="BD8" i="185"/>
  <c r="AJ9" i="185"/>
  <c r="AG9" i="185"/>
  <c r="BE9" i="185"/>
  <c r="BD9" i="185"/>
  <c r="AJ10" i="185"/>
  <c r="AG10" i="185"/>
  <c r="BE10" i="185"/>
  <c r="BD10" i="185"/>
  <c r="AJ11" i="185"/>
  <c r="AG11" i="185"/>
  <c r="BE11" i="185"/>
  <c r="BD11" i="185"/>
  <c r="AJ12" i="185"/>
  <c r="AG12" i="185"/>
  <c r="BE12" i="185"/>
  <c r="BD12" i="185"/>
  <c r="AJ13" i="185"/>
  <c r="AG13" i="185"/>
  <c r="AJ14" i="185"/>
  <c r="AG14" i="185"/>
  <c r="BE14" i="185"/>
  <c r="BD14" i="185"/>
  <c r="AJ15" i="185"/>
  <c r="AG15" i="185"/>
  <c r="BE15" i="185"/>
  <c r="BD15" i="185"/>
  <c r="AJ16" i="185"/>
  <c r="AG16" i="185"/>
  <c r="BE16" i="185"/>
  <c r="BD16" i="185"/>
  <c r="AJ17" i="185"/>
  <c r="AG17" i="185"/>
  <c r="BE17" i="185"/>
  <c r="BD17" i="185"/>
  <c r="AJ18" i="185"/>
  <c r="AG18" i="185"/>
  <c r="BE18" i="185"/>
  <c r="BD18" i="185"/>
  <c r="AJ19" i="185"/>
  <c r="AG19" i="185"/>
  <c r="BE19" i="185"/>
  <c r="BD19" i="185"/>
  <c r="AJ20" i="185"/>
  <c r="AG20" i="185"/>
  <c r="BE20" i="185"/>
  <c r="BD20" i="185"/>
  <c r="AJ21" i="185"/>
  <c r="AG21" i="185"/>
  <c r="BE21" i="185"/>
  <c r="BD21" i="185"/>
  <c r="AJ22" i="185"/>
  <c r="AG22" i="185"/>
  <c r="BE22" i="185"/>
  <c r="BD22" i="185"/>
  <c r="AJ23" i="185"/>
  <c r="AG23" i="185"/>
  <c r="BE23" i="185"/>
  <c r="BD23" i="185"/>
  <c r="AJ24" i="185"/>
  <c r="AG24" i="185"/>
  <c r="BE24" i="185"/>
  <c r="BD24" i="185"/>
  <c r="AJ25" i="185"/>
  <c r="AG25" i="185"/>
  <c r="BE25" i="185"/>
  <c r="BD25" i="185"/>
  <c r="AJ26" i="185"/>
  <c r="AG26" i="185"/>
  <c r="BE26" i="185"/>
  <c r="BD26" i="185"/>
  <c r="BE27" i="185"/>
  <c r="BD27" i="185"/>
  <c r="AJ28" i="185"/>
  <c r="AG28" i="185"/>
  <c r="BE28" i="185"/>
  <c r="BD28" i="185"/>
  <c r="AJ29" i="185"/>
  <c r="AG29" i="185"/>
  <c r="BE29" i="185"/>
  <c r="BD29" i="185"/>
  <c r="AJ30" i="185"/>
  <c r="AG30" i="185"/>
  <c r="BE30" i="185"/>
  <c r="BD30" i="185"/>
  <c r="AJ31" i="185"/>
  <c r="AG31" i="185"/>
  <c r="BE31" i="185"/>
  <c r="BD31" i="185"/>
  <c r="AJ32" i="185"/>
  <c r="AG32" i="185"/>
  <c r="BE32" i="185"/>
  <c r="BD32" i="185"/>
  <c r="AJ33" i="185"/>
  <c r="AG33" i="185"/>
  <c r="BE33" i="185"/>
  <c r="BD33" i="185"/>
  <c r="AG34" i="185"/>
  <c r="BE34" i="185"/>
  <c r="BD34" i="185"/>
  <c r="AJ35" i="185"/>
  <c r="AG35" i="185"/>
  <c r="BE35" i="185"/>
  <c r="BD35" i="185"/>
  <c r="AJ36" i="185"/>
  <c r="AG36" i="185"/>
  <c r="BE36" i="185"/>
  <c r="BD36" i="185"/>
  <c r="AJ37" i="185"/>
  <c r="AG37" i="185"/>
  <c r="BE37" i="185"/>
  <c r="BD37" i="185"/>
  <c r="AJ38" i="185"/>
  <c r="AG38" i="185"/>
  <c r="BE38" i="185"/>
  <c r="BD38" i="185"/>
  <c r="AJ39" i="185"/>
  <c r="AG39" i="185"/>
  <c r="BE39" i="185"/>
  <c r="BD39" i="185"/>
  <c r="AJ40" i="185"/>
  <c r="AG40" i="185"/>
  <c r="BE40" i="185"/>
  <c r="BD40" i="185"/>
  <c r="AJ41" i="185"/>
  <c r="AG41" i="185"/>
  <c r="BE41" i="185"/>
  <c r="BD41" i="185"/>
  <c r="AJ42" i="185"/>
  <c r="AG42" i="185"/>
  <c r="BE42" i="185"/>
  <c r="BD42" i="185"/>
  <c r="AJ43" i="185"/>
  <c r="AG43" i="185"/>
  <c r="BE43" i="185"/>
  <c r="BD43" i="185"/>
  <c r="AJ44" i="185"/>
  <c r="AG44" i="185"/>
  <c r="BE44" i="185"/>
  <c r="BD44" i="185"/>
  <c r="AJ45" i="185"/>
  <c r="AG45" i="185"/>
  <c r="BE45" i="185"/>
  <c r="BD45" i="185"/>
  <c r="AJ46" i="185"/>
  <c r="AG46" i="185"/>
  <c r="BE46" i="185"/>
  <c r="BD46" i="185"/>
  <c r="AJ47" i="185"/>
  <c r="AG47" i="185"/>
  <c r="BE47" i="185"/>
  <c r="BD47" i="185"/>
  <c r="AJ48" i="185"/>
  <c r="AG48" i="185"/>
  <c r="BE48" i="185"/>
  <c r="BD48" i="185"/>
  <c r="AJ49" i="185"/>
  <c r="AG49" i="185"/>
  <c r="BE49" i="185"/>
  <c r="BD49" i="185"/>
  <c r="AJ50" i="185"/>
  <c r="AG50" i="185"/>
  <c r="BE50" i="185"/>
  <c r="BD50" i="185"/>
  <c r="AJ51" i="185"/>
  <c r="AG51" i="185"/>
  <c r="BE51" i="185"/>
  <c r="BD51" i="185"/>
  <c r="AJ52" i="185"/>
  <c r="AG52" i="185"/>
  <c r="BE52" i="185"/>
  <c r="BD52" i="185"/>
  <c r="AJ53" i="185"/>
  <c r="AG53" i="185"/>
  <c r="BE53" i="185"/>
  <c r="BD53" i="185"/>
  <c r="AJ54" i="185"/>
  <c r="AG54" i="185"/>
  <c r="BE54" i="185"/>
  <c r="BD54" i="185"/>
  <c r="AG55" i="185"/>
  <c r="BE55" i="185"/>
  <c r="BD55" i="185"/>
  <c r="AJ56" i="185"/>
  <c r="AG56" i="185"/>
  <c r="BE56" i="185"/>
  <c r="BD56" i="185"/>
  <c r="AJ57" i="185"/>
  <c r="AG57" i="185"/>
  <c r="BE13" i="185" l="1"/>
  <c r="BE114" i="185"/>
  <c r="BE318" i="185"/>
  <c r="BE379" i="185"/>
  <c r="BE346" i="185"/>
  <c r="AK463" i="185"/>
  <c r="AK615" i="185"/>
  <c r="AK670" i="185"/>
  <c r="AK759" i="185"/>
  <c r="AK814" i="185"/>
  <c r="AK930" i="185"/>
  <c r="AK1052" i="185"/>
  <c r="AK1049" i="185"/>
  <c r="AO1084" i="185"/>
  <c r="AK1084" i="185" s="1"/>
  <c r="AK1098" i="185"/>
  <c r="BE1071" i="185"/>
  <c r="AJ1165" i="185"/>
  <c r="AJ1245" i="185"/>
  <c r="AJ1364" i="185"/>
  <c r="AJ1334" i="185"/>
  <c r="AJ1437" i="185"/>
  <c r="AJ1492" i="185"/>
  <c r="AJ1553" i="185"/>
  <c r="AJ1666" i="185"/>
  <c r="AJ1636" i="185"/>
  <c r="AK1675" i="185"/>
  <c r="AK1672" i="185"/>
  <c r="AG463" i="185"/>
  <c r="AG615" i="185"/>
  <c r="AG670" i="185"/>
  <c r="AG759" i="185"/>
  <c r="AG814" i="185"/>
  <c r="AG930" i="185"/>
  <c r="AG1052" i="185"/>
  <c r="AG1049" i="185"/>
  <c r="AG1098" i="185"/>
  <c r="BD57" i="185"/>
  <c r="AK210" i="185"/>
  <c r="AK204" i="185"/>
  <c r="BD177" i="185"/>
  <c r="AN177" i="185" s="1"/>
  <c r="AO177" i="185" s="1"/>
  <c r="AK177" i="185" s="1"/>
  <c r="AK171" i="185"/>
  <c r="BD274" i="185"/>
  <c r="AN274" i="185" s="1"/>
  <c r="AO274" i="185" s="1"/>
  <c r="AK274" i="185" s="1"/>
  <c r="BD390" i="185"/>
  <c r="AN390" i="185" s="1"/>
  <c r="AO390" i="185" s="1"/>
  <c r="AG1155" i="185"/>
  <c r="AG1180" i="185"/>
  <c r="AG1268" i="185"/>
  <c r="AG1409" i="185"/>
  <c r="AG1580" i="185"/>
  <c r="AG1665" i="185"/>
  <c r="BD825" i="185"/>
  <c r="AN825" i="185" s="1"/>
  <c r="AO825" i="185" s="1"/>
  <c r="AK825" i="185" s="1"/>
  <c r="BD816" i="185"/>
  <c r="AN816" i="185" s="1"/>
  <c r="AO816" i="185" s="1"/>
  <c r="AK816" i="185" s="1"/>
  <c r="AK792" i="185"/>
  <c r="AK786" i="185"/>
  <c r="AK886" i="185"/>
  <c r="BD856" i="185"/>
  <c r="AN856" i="185" s="1"/>
  <c r="AO856" i="185" s="1"/>
  <c r="AK856" i="185" s="1"/>
  <c r="BD1033" i="185"/>
  <c r="AN1033" i="185" s="1"/>
  <c r="AO1033" i="185" s="1"/>
  <c r="AK1033" i="185" s="1"/>
  <c r="BD1027" i="185"/>
  <c r="AN1027" i="185" s="1"/>
  <c r="AO1027" i="185" s="1"/>
  <c r="AK1027" i="185" s="1"/>
  <c r="BD489" i="185"/>
  <c r="AN489" i="185" s="1"/>
  <c r="AO489" i="185" s="1"/>
  <c r="AK489" i="185" s="1"/>
  <c r="AK648" i="185"/>
  <c r="AG210" i="185"/>
  <c r="AG204" i="185"/>
  <c r="AG171" i="185"/>
  <c r="BE495" i="185"/>
  <c r="BE480" i="185"/>
  <c r="BE465" i="185"/>
  <c r="BE672" i="185"/>
  <c r="BE639" i="185"/>
  <c r="BD1145" i="185"/>
  <c r="AN1145" i="185" s="1"/>
  <c r="AO1145" i="185" s="1"/>
  <c r="AK1145" i="185" s="1"/>
  <c r="BD1136" i="185"/>
  <c r="AN1136" i="185" s="1"/>
  <c r="AO1136" i="185" s="1"/>
  <c r="AK1136" i="185" s="1"/>
  <c r="AK1124" i="185"/>
  <c r="AK1227" i="185"/>
  <c r="BD1215" i="185"/>
  <c r="AN1215" i="185" s="1"/>
  <c r="AO1215" i="185" s="1"/>
  <c r="AK1215" i="185" s="1"/>
  <c r="AK1212" i="185"/>
  <c r="BD1182" i="185"/>
  <c r="AN1182" i="185" s="1"/>
  <c r="AO1182" i="185" s="1"/>
  <c r="AK1182" i="185" s="1"/>
  <c r="BD1279" i="185"/>
  <c r="AN1279" i="185" s="1"/>
  <c r="AO1279" i="185" s="1"/>
  <c r="AK1279" i="185" s="1"/>
  <c r="AK1252" i="185"/>
  <c r="BD1389" i="185"/>
  <c r="AN1389" i="185" s="1"/>
  <c r="AO1389" i="185" s="1"/>
  <c r="AK1420" i="185"/>
  <c r="AK1521" i="185"/>
  <c r="AK1576" i="185"/>
  <c r="AK1564" i="185"/>
  <c r="AK1649" i="185"/>
  <c r="AK1637" i="185"/>
  <c r="AK1725" i="185"/>
  <c r="BD1716" i="185"/>
  <c r="AN1716" i="185" s="1"/>
  <c r="AO1716" i="185" s="1"/>
  <c r="AK1716" i="185" s="1"/>
  <c r="AK1707" i="185"/>
  <c r="BD1704" i="185"/>
  <c r="AN1704" i="185" s="1"/>
  <c r="AO1704" i="185" s="1"/>
  <c r="AK1704" i="185" s="1"/>
  <c r="AK1701" i="185"/>
  <c r="AK1689" i="185"/>
  <c r="BD1686" i="185"/>
  <c r="AN1686" i="185" s="1"/>
  <c r="AO1686" i="185" s="1"/>
  <c r="AK1686" i="185" s="1"/>
  <c r="AK630" i="185"/>
  <c r="AG27" i="185"/>
  <c r="AG648" i="185"/>
  <c r="AG630" i="185"/>
  <c r="AG792" i="185"/>
  <c r="AG786" i="185"/>
  <c r="AG886" i="185"/>
  <c r="AO1090" i="185"/>
  <c r="AK1090" i="185" s="1"/>
  <c r="AK99" i="185"/>
  <c r="BD96" i="185"/>
  <c r="AN96" i="185" s="1"/>
  <c r="AO96" i="185" s="1"/>
  <c r="AK96" i="185" s="1"/>
  <c r="AK66" i="185"/>
  <c r="AK60" i="185"/>
  <c r="AK127" i="185"/>
  <c r="BD258" i="185"/>
  <c r="AN258" i="185" s="1"/>
  <c r="AO258" i="185" s="1"/>
  <c r="AK258" i="185" s="1"/>
  <c r="AK243" i="185"/>
  <c r="BD228" i="185"/>
  <c r="AN228" i="185" s="1"/>
  <c r="AO228" i="185" s="1"/>
  <c r="AK228" i="185" s="1"/>
  <c r="AO1089" i="185"/>
  <c r="AK1089" i="185" s="1"/>
  <c r="AG1124" i="185"/>
  <c r="AG1227" i="185"/>
  <c r="AG1212" i="185"/>
  <c r="AG1252" i="185"/>
  <c r="AG1310" i="185"/>
  <c r="AG1341" i="185"/>
  <c r="AG1420" i="185"/>
  <c r="AG1521" i="185"/>
  <c r="AG1564" i="185"/>
  <c r="AG1649" i="185"/>
  <c r="AG1707" i="185"/>
  <c r="AK410" i="185"/>
  <c r="BD482" i="185"/>
  <c r="AN482" i="185" s="1"/>
  <c r="AO482" i="185" s="1"/>
  <c r="AK482" i="185" s="1"/>
  <c r="BD528" i="185"/>
  <c r="AN528" i="185" s="1"/>
  <c r="AO528" i="185" s="1"/>
  <c r="AK528" i="185" s="1"/>
  <c r="AK519" i="185"/>
  <c r="AK516" i="185"/>
  <c r="AK598" i="185"/>
  <c r="AK714" i="185"/>
  <c r="BD711" i="185"/>
  <c r="AN711" i="185" s="1"/>
  <c r="AO711" i="185" s="1"/>
  <c r="AK711" i="185" s="1"/>
  <c r="BD681" i="185"/>
  <c r="AN681" i="185" s="1"/>
  <c r="AO681" i="185" s="1"/>
  <c r="AK681" i="185" s="1"/>
  <c r="AK742" i="185"/>
  <c r="BD897" i="185"/>
  <c r="AN897" i="185" s="1"/>
  <c r="AO897" i="185" s="1"/>
  <c r="AK897" i="185" s="1"/>
  <c r="AK858" i="185"/>
  <c r="BD855" i="185"/>
  <c r="AN855" i="185" s="1"/>
  <c r="AO855" i="185" s="1"/>
  <c r="AK855" i="185" s="1"/>
  <c r="AK943" i="185"/>
  <c r="BD995" i="185"/>
  <c r="AN995" i="185" s="1"/>
  <c r="AO995" i="185" s="1"/>
  <c r="BD956" i="185"/>
  <c r="AN956" i="185" s="1"/>
  <c r="AO956" i="185" s="1"/>
  <c r="AK1062" i="185"/>
  <c r="AG99" i="185"/>
  <c r="AG66" i="185"/>
  <c r="AG60" i="185"/>
  <c r="AG243" i="185"/>
  <c r="AG344" i="185"/>
  <c r="AG410" i="185"/>
  <c r="AK1165" i="185"/>
  <c r="AK1245" i="185"/>
  <c r="AK1437" i="185"/>
  <c r="BD1492" i="185"/>
  <c r="AN1492" i="185" s="1"/>
  <c r="AO1492" i="185" s="1"/>
  <c r="AK1492" i="185" s="1"/>
  <c r="AK1553" i="185"/>
  <c r="BD1508" i="185"/>
  <c r="AN1508" i="185" s="1"/>
  <c r="AO1508" i="185" s="1"/>
  <c r="AK1508" i="185" s="1"/>
  <c r="AK1666" i="185"/>
  <c r="AK1648" i="185"/>
  <c r="AK1636" i="185"/>
  <c r="AK1618" i="185"/>
  <c r="AK1721" i="185"/>
  <c r="AG127" i="185"/>
  <c r="AG519" i="185"/>
  <c r="AG516" i="185"/>
  <c r="AG598" i="185"/>
  <c r="AG714" i="185"/>
  <c r="AG742" i="185"/>
  <c r="AG858" i="185"/>
  <c r="AG943" i="185"/>
  <c r="AG1062" i="185"/>
  <c r="AO1086" i="185"/>
  <c r="AK1086" i="185" s="1"/>
  <c r="AK199" i="185"/>
  <c r="AK272" i="185"/>
  <c r="BE1678" i="185"/>
  <c r="BD1678" i="185"/>
  <c r="AN1678" i="185" s="1"/>
  <c r="AO1678" i="185" s="1"/>
  <c r="AK1678" i="185" s="1"/>
  <c r="BE1679" i="185"/>
  <c r="BD1679" i="185"/>
  <c r="AN1679" i="185" s="1"/>
  <c r="AO1679" i="185" s="1"/>
  <c r="AK1679" i="185" s="1"/>
  <c r="BE1623" i="185"/>
  <c r="BD1623" i="185"/>
  <c r="AN1623" i="185" s="1"/>
  <c r="AO1623" i="185" s="1"/>
  <c r="AK1623" i="185" s="1"/>
  <c r="AJ1090" i="185"/>
  <c r="AG1090" i="185"/>
  <c r="AJ1089" i="185"/>
  <c r="AG1089" i="185"/>
  <c r="AJ1088" i="185"/>
  <c r="AG1088" i="185"/>
  <c r="AJ1087" i="185"/>
  <c r="AG1087" i="185"/>
  <c r="AJ1086" i="185"/>
  <c r="AG1086" i="185"/>
  <c r="AJ1085" i="185"/>
  <c r="AG1085" i="185"/>
  <c r="AJ1084" i="185"/>
  <c r="AG1084" i="185"/>
  <c r="AJ1083" i="185"/>
  <c r="AG1083" i="185"/>
  <c r="AJ1082" i="185"/>
  <c r="AG1082" i="185"/>
  <c r="AJ1081" i="185"/>
  <c r="AG1081" i="185"/>
  <c r="AJ1080" i="185"/>
  <c r="AG1080" i="185"/>
  <c r="AJ1079" i="185"/>
  <c r="AG1079" i="185"/>
  <c r="AO1078" i="185"/>
  <c r="AK1078" i="185" s="1"/>
  <c r="AJ1078" i="185"/>
  <c r="AG1078" i="185"/>
  <c r="R39" i="61" l="1"/>
  <c r="Q39" i="61"/>
  <c r="P39" i="61"/>
  <c r="O39" i="61"/>
  <c r="N39" i="61"/>
  <c r="M39" i="61"/>
  <c r="H55" i="182" l="1"/>
  <c r="I55" i="182"/>
  <c r="AU60" i="182"/>
  <c r="BA60" i="182" s="1"/>
  <c r="AU61" i="182"/>
  <c r="BA61" i="182" s="1"/>
  <c r="AU62" i="182"/>
  <c r="BA62" i="182" s="1"/>
  <c r="BB62" i="182" s="1"/>
  <c r="AL62" i="182" s="1"/>
  <c r="AU63" i="182"/>
  <c r="BA63" i="182" s="1"/>
  <c r="AZ60" i="182"/>
  <c r="AZ61" i="182"/>
  <c r="AZ62" i="182"/>
  <c r="AZ63" i="182"/>
  <c r="AZ64" i="182"/>
  <c r="AZ65" i="182"/>
  <c r="AT60" i="182"/>
  <c r="AT61" i="182"/>
  <c r="AT62" i="182"/>
  <c r="AT63" i="182"/>
  <c r="AT64" i="182"/>
  <c r="AU64" i="182" s="1"/>
  <c r="BA64" i="182" s="1"/>
  <c r="AT65" i="182"/>
  <c r="AU65" i="182" s="1"/>
  <c r="BA65" i="182" s="1"/>
  <c r="H61" i="181"/>
  <c r="I61" i="181"/>
  <c r="H59" i="181"/>
  <c r="I59" i="181"/>
  <c r="H57" i="181"/>
  <c r="I57" i="181"/>
  <c r="H51" i="181"/>
  <c r="I51" i="181"/>
  <c r="H49" i="181"/>
  <c r="I49" i="181"/>
  <c r="H47" i="181"/>
  <c r="I47" i="181"/>
  <c r="H55" i="181"/>
  <c r="I55" i="181"/>
  <c r="H53" i="181"/>
  <c r="I53" i="181"/>
  <c r="H61" i="180"/>
  <c r="I61" i="180"/>
  <c r="H59" i="180"/>
  <c r="I59" i="180"/>
  <c r="H57" i="180"/>
  <c r="I57" i="180"/>
  <c r="H55" i="180"/>
  <c r="I55" i="180"/>
  <c r="H53" i="180"/>
  <c r="I53" i="180"/>
  <c r="H51" i="180"/>
  <c r="I51" i="180"/>
  <c r="H49" i="180"/>
  <c r="I49" i="180"/>
  <c r="H47" i="180"/>
  <c r="I47" i="180"/>
  <c r="BC63" i="182" l="1"/>
  <c r="BB63" i="182"/>
  <c r="AL63" i="182" s="1"/>
  <c r="BC65" i="182"/>
  <c r="BB65" i="182"/>
  <c r="AL65" i="182" s="1"/>
  <c r="BB64" i="182"/>
  <c r="AL64" i="182" s="1"/>
  <c r="BC64" i="182"/>
  <c r="BC61" i="182"/>
  <c r="BB61" i="182"/>
  <c r="AL61" i="182" s="1"/>
  <c r="BB60" i="182"/>
  <c r="AL60" i="182" s="1"/>
  <c r="BC60" i="182"/>
  <c r="BC62" i="182"/>
  <c r="H61" i="179"/>
  <c r="I61" i="179"/>
  <c r="H59" i="179"/>
  <c r="I59" i="179"/>
  <c r="H57" i="179"/>
  <c r="I57" i="179"/>
  <c r="H55" i="179" l="1"/>
  <c r="I55" i="179"/>
  <c r="H53" i="179"/>
  <c r="I53" i="179"/>
  <c r="H51" i="179"/>
  <c r="I51" i="179"/>
  <c r="H49" i="179"/>
  <c r="I49" i="179"/>
  <c r="H47" i="179"/>
  <c r="I47" i="179"/>
  <c r="H46" i="178"/>
  <c r="H45" i="178"/>
  <c r="X39" i="177" l="1"/>
  <c r="X38" i="177"/>
  <c r="X37" i="177"/>
  <c r="X36" i="177"/>
  <c r="X35" i="177"/>
  <c r="X34" i="177"/>
  <c r="X33" i="177"/>
  <c r="X32" i="177"/>
  <c r="X31" i="177"/>
  <c r="H61" i="174" l="1"/>
  <c r="I61" i="174"/>
  <c r="H59" i="174"/>
  <c r="I59" i="174"/>
  <c r="H57" i="174"/>
  <c r="I57" i="174"/>
  <c r="H55" i="174"/>
  <c r="I55" i="174"/>
  <c r="H53" i="174"/>
  <c r="I53" i="174"/>
  <c r="H51" i="174"/>
  <c r="I51" i="174"/>
  <c r="H49" i="174"/>
  <c r="I49" i="174"/>
  <c r="H47" i="174"/>
  <c r="I47" i="174"/>
  <c r="H57" i="173" l="1"/>
  <c r="I57" i="173"/>
  <c r="H51" i="173" l="1"/>
  <c r="I51" i="173"/>
  <c r="H49" i="173"/>
  <c r="I49" i="173"/>
  <c r="P20" i="173"/>
  <c r="H42" i="153"/>
  <c r="H43" i="153"/>
  <c r="H44" i="153"/>
  <c r="H45" i="153"/>
  <c r="H46" i="153"/>
  <c r="H47" i="153"/>
  <c r="H48" i="153"/>
  <c r="H49" i="153"/>
  <c r="H50" i="153"/>
  <c r="H51" i="153"/>
  <c r="H52" i="153"/>
  <c r="H53" i="153"/>
  <c r="H54" i="153"/>
  <c r="H55" i="153"/>
  <c r="H56" i="153"/>
  <c r="H57" i="153"/>
  <c r="H58" i="153"/>
  <c r="H59" i="153"/>
  <c r="H60" i="153"/>
  <c r="H61" i="153"/>
  <c r="H62" i="153"/>
  <c r="H63" i="153"/>
  <c r="H64" i="153"/>
  <c r="H65" i="153"/>
  <c r="H50" i="171" l="1"/>
  <c r="AU65" i="171" l="1"/>
  <c r="AT65" i="171"/>
  <c r="I49" i="170"/>
  <c r="H49" i="170"/>
  <c r="I61" i="169" l="1"/>
  <c r="H61" i="169"/>
  <c r="I59" i="169"/>
  <c r="H59" i="169"/>
  <c r="I57" i="169"/>
  <c r="H57" i="169"/>
  <c r="I55" i="169"/>
  <c r="H55" i="169"/>
  <c r="I54" i="169" l="1"/>
  <c r="H54" i="169"/>
  <c r="I53" i="169"/>
  <c r="H53" i="169"/>
  <c r="I52" i="169"/>
  <c r="H52" i="169"/>
  <c r="I51" i="169"/>
  <c r="H51" i="169"/>
  <c r="I50" i="169"/>
  <c r="H50" i="169"/>
  <c r="I49" i="169"/>
  <c r="H49" i="169"/>
  <c r="I48" i="169"/>
  <c r="H48" i="169"/>
  <c r="I47" i="169"/>
  <c r="H47" i="169"/>
  <c r="I22" i="169" l="1"/>
  <c r="I61" i="153"/>
  <c r="I59" i="153"/>
  <c r="I57" i="153"/>
  <c r="I55" i="153"/>
  <c r="I53" i="153"/>
  <c r="I51" i="153"/>
  <c r="I49" i="153"/>
  <c r="I47" i="153"/>
  <c r="I59" i="168"/>
  <c r="H59" i="168"/>
  <c r="I57" i="168"/>
  <c r="H57" i="168"/>
  <c r="AT10" i="166" l="1"/>
  <c r="I58" i="165" l="1"/>
  <c r="I49" i="165"/>
  <c r="H49" i="165"/>
  <c r="I51" i="165"/>
  <c r="H51" i="165"/>
  <c r="I50" i="165"/>
  <c r="H50" i="165"/>
  <c r="AC54" i="164" l="1"/>
  <c r="AK54" i="164" s="1"/>
  <c r="I53" i="164" l="1"/>
  <c r="H53" i="164"/>
  <c r="I51" i="164"/>
  <c r="H51" i="164"/>
  <c r="H49" i="164"/>
  <c r="H61" i="163" l="1"/>
  <c r="I61" i="163"/>
  <c r="H59" i="163"/>
  <c r="I59" i="163"/>
  <c r="H55" i="163"/>
  <c r="I55" i="163"/>
  <c r="H53" i="163"/>
  <c r="I53" i="163"/>
  <c r="H49" i="163" l="1"/>
  <c r="I49" i="163"/>
  <c r="P46" i="163"/>
  <c r="Q46" i="163"/>
  <c r="P47" i="163"/>
  <c r="Q47" i="163"/>
  <c r="P48" i="163"/>
  <c r="Q48" i="163"/>
  <c r="P49" i="163"/>
  <c r="Q49" i="163"/>
  <c r="P50" i="163"/>
  <c r="Q50" i="163"/>
  <c r="P51" i="163"/>
  <c r="Q51" i="163"/>
  <c r="P52" i="163"/>
  <c r="Q52" i="163"/>
  <c r="P53" i="163"/>
  <c r="Q53" i="163"/>
  <c r="P54" i="163"/>
  <c r="Q54" i="163"/>
  <c r="P55" i="163"/>
  <c r="Q55" i="163"/>
  <c r="P56" i="163"/>
  <c r="Q56" i="163"/>
  <c r="P57" i="163"/>
  <c r="Q57" i="163"/>
  <c r="P58" i="163"/>
  <c r="Q58" i="163"/>
  <c r="P59" i="163"/>
  <c r="Q59" i="163"/>
  <c r="P60" i="163"/>
  <c r="Q60" i="163"/>
  <c r="P61" i="163"/>
  <c r="Q61" i="163"/>
  <c r="P62" i="163"/>
  <c r="Q62" i="163"/>
  <c r="P63" i="163"/>
  <c r="Q63" i="163"/>
  <c r="P64" i="163"/>
  <c r="Q64" i="163"/>
  <c r="P65" i="163"/>
  <c r="Q65" i="163"/>
  <c r="H59" i="162" l="1"/>
  <c r="I59" i="162"/>
  <c r="H57" i="162"/>
  <c r="I57" i="162"/>
  <c r="H55" i="162" l="1"/>
  <c r="I55" i="162"/>
  <c r="H51" i="162"/>
  <c r="I51" i="162"/>
  <c r="AA25" i="162"/>
  <c r="AC25" i="162"/>
  <c r="H38" i="160" l="1"/>
  <c r="I61" i="159"/>
  <c r="H61" i="159"/>
  <c r="I57" i="159"/>
  <c r="H57" i="159"/>
  <c r="I55" i="159"/>
  <c r="H55" i="159"/>
  <c r="I53" i="159"/>
  <c r="H53" i="159"/>
  <c r="AT39" i="159"/>
  <c r="AT40" i="159"/>
  <c r="AT41" i="159"/>
  <c r="AT42" i="159"/>
  <c r="AT43" i="159"/>
  <c r="AT44" i="159"/>
  <c r="AT45" i="159"/>
  <c r="AT46" i="159"/>
  <c r="AT47" i="159"/>
  <c r="AT48" i="159"/>
  <c r="AT49" i="159"/>
  <c r="AT50" i="159"/>
  <c r="AT51" i="159"/>
  <c r="AT52" i="159"/>
  <c r="AT53" i="159"/>
  <c r="AT54" i="159"/>
  <c r="AT55" i="159"/>
  <c r="AT56" i="159"/>
  <c r="AT57" i="159"/>
  <c r="AT58" i="159"/>
  <c r="AT59" i="159"/>
  <c r="AT60" i="159"/>
  <c r="AT61" i="159"/>
  <c r="AT62" i="159"/>
  <c r="AT63" i="159"/>
  <c r="AT64" i="159"/>
  <c r="AT65" i="159"/>
  <c r="H61" i="157" l="1"/>
  <c r="I61" i="157"/>
  <c r="H59" i="157"/>
  <c r="I59" i="157"/>
  <c r="H57" i="157"/>
  <c r="I57" i="157"/>
  <c r="H55" i="157"/>
  <c r="I55" i="157"/>
  <c r="H53" i="157"/>
  <c r="I53" i="157"/>
  <c r="H51" i="157"/>
  <c r="I51" i="157"/>
  <c r="H49" i="157"/>
  <c r="I49" i="157"/>
  <c r="H47" i="157" l="1"/>
  <c r="I47" i="157"/>
  <c r="H51" i="156" l="1"/>
  <c r="I51" i="156"/>
  <c r="H49" i="156"/>
  <c r="I49" i="156"/>
  <c r="H47" i="156"/>
  <c r="I47" i="156"/>
  <c r="I61" i="155" l="1"/>
  <c r="H61" i="155"/>
  <c r="I59" i="155"/>
  <c r="H59" i="155"/>
  <c r="I57" i="155"/>
  <c r="H57" i="155"/>
  <c r="I55" i="155"/>
  <c r="H55" i="155"/>
  <c r="I53" i="155"/>
  <c r="H53" i="155"/>
  <c r="I61" i="154" l="1"/>
  <c r="H61" i="154"/>
  <c r="I59" i="154"/>
  <c r="H59" i="154"/>
  <c r="I57" i="154"/>
  <c r="H57" i="154"/>
  <c r="I55" i="154"/>
  <c r="H55" i="154"/>
  <c r="I53" i="154"/>
  <c r="H53" i="154"/>
  <c r="AT11" i="154" l="1"/>
  <c r="AT12" i="154"/>
  <c r="AT13" i="154"/>
  <c r="AT14" i="154"/>
  <c r="AT15" i="154"/>
  <c r="AT16" i="154"/>
  <c r="AT17" i="154"/>
  <c r="AT18" i="154"/>
  <c r="AT19" i="154"/>
  <c r="AT20" i="154"/>
  <c r="AT21" i="154"/>
  <c r="AT22" i="154"/>
  <c r="AT23" i="154"/>
  <c r="AT24" i="154"/>
  <c r="AT25" i="154"/>
  <c r="AT26" i="154"/>
  <c r="AT27" i="154"/>
  <c r="AT28" i="154"/>
  <c r="AT29" i="154"/>
  <c r="AT30" i="154"/>
  <c r="AT31" i="154"/>
  <c r="AT32" i="154"/>
  <c r="AT33" i="154"/>
  <c r="AT34" i="154"/>
  <c r="AT35" i="154"/>
  <c r="AT36" i="154"/>
  <c r="AT37" i="154"/>
  <c r="AT38" i="154"/>
  <c r="AT39" i="154"/>
  <c r="AT40" i="154"/>
  <c r="AT41" i="154"/>
  <c r="AT42" i="154"/>
  <c r="AT43" i="154"/>
  <c r="AT44" i="154"/>
  <c r="AT45" i="154"/>
  <c r="AT46" i="154"/>
  <c r="AT47" i="154"/>
  <c r="AT48" i="154"/>
  <c r="AT49" i="154"/>
  <c r="AT50" i="154"/>
  <c r="AT51" i="154"/>
  <c r="AT52" i="154"/>
  <c r="AT53" i="154"/>
  <c r="AT54" i="154"/>
  <c r="AT55" i="154"/>
  <c r="AT56" i="154"/>
  <c r="AT57" i="154"/>
  <c r="AT58" i="154"/>
  <c r="AT59" i="154"/>
  <c r="AT60" i="154"/>
  <c r="AT61" i="154"/>
  <c r="AT62" i="154"/>
  <c r="AT63" i="154"/>
  <c r="AT64" i="154"/>
  <c r="AT65" i="154"/>
  <c r="AT20" i="182"/>
  <c r="H11" i="182"/>
  <c r="I11" i="182"/>
  <c r="P11" i="182"/>
  <c r="Q11" i="182"/>
  <c r="AA11" i="182"/>
  <c r="AC11" i="182" s="1"/>
  <c r="AK11" i="182" s="1"/>
  <c r="H12" i="182"/>
  <c r="I12" i="182"/>
  <c r="P12" i="182"/>
  <c r="Q12" i="182"/>
  <c r="AA12" i="182"/>
  <c r="AC12" i="182" s="1"/>
  <c r="AK12" i="182" s="1"/>
  <c r="H13" i="182"/>
  <c r="I13" i="182"/>
  <c r="P13" i="182"/>
  <c r="Q13" i="182"/>
  <c r="AA13" i="182"/>
  <c r="AC13" i="182" s="1"/>
  <c r="AK13" i="182" s="1"/>
  <c r="H14" i="182"/>
  <c r="I14" i="182"/>
  <c r="R14" i="182" s="1"/>
  <c r="P14" i="182"/>
  <c r="Q14" i="182"/>
  <c r="AA14" i="182"/>
  <c r="AC14" i="182" s="1"/>
  <c r="AK14" i="182" s="1"/>
  <c r="H15" i="182"/>
  <c r="I15" i="182"/>
  <c r="P15" i="182"/>
  <c r="Q15" i="182"/>
  <c r="AA15" i="182"/>
  <c r="AC15" i="182" s="1"/>
  <c r="AK15" i="182" s="1"/>
  <c r="H16" i="182"/>
  <c r="I16" i="182"/>
  <c r="P16" i="182"/>
  <c r="Q16" i="182"/>
  <c r="AA16" i="182"/>
  <c r="AC16" i="182"/>
  <c r="AK16" i="182" s="1"/>
  <c r="H17" i="182"/>
  <c r="I17" i="182"/>
  <c r="P17" i="182"/>
  <c r="Q17" i="182"/>
  <c r="AA17" i="182"/>
  <c r="AC17" i="182" s="1"/>
  <c r="AK17" i="182" s="1"/>
  <c r="H18" i="182"/>
  <c r="I18" i="182"/>
  <c r="P18" i="182"/>
  <c r="Q18" i="182"/>
  <c r="AA18" i="182"/>
  <c r="AC18" i="182" s="1"/>
  <c r="AK18" i="182" s="1"/>
  <c r="H19" i="182"/>
  <c r="I19" i="182"/>
  <c r="P19" i="182"/>
  <c r="Q19" i="182"/>
  <c r="AA19" i="182"/>
  <c r="AC19" i="182" s="1"/>
  <c r="AK19" i="182" s="1"/>
  <c r="H20" i="182"/>
  <c r="I20" i="182"/>
  <c r="P20" i="182"/>
  <c r="Q20" i="182"/>
  <c r="AA20" i="182"/>
  <c r="AC20" i="182" s="1"/>
  <c r="AK20" i="182" s="1"/>
  <c r="H21" i="182"/>
  <c r="I21" i="182"/>
  <c r="P21" i="182"/>
  <c r="Q21" i="182"/>
  <c r="AA21" i="182"/>
  <c r="AC21" i="182" s="1"/>
  <c r="AK21" i="182" s="1"/>
  <c r="H22" i="182"/>
  <c r="I22" i="182"/>
  <c r="P22" i="182"/>
  <c r="Q22" i="182"/>
  <c r="AA22" i="182"/>
  <c r="AC22" i="182"/>
  <c r="AK22" i="182" s="1"/>
  <c r="H23" i="182"/>
  <c r="I23" i="182"/>
  <c r="P23" i="182"/>
  <c r="Q23" i="182"/>
  <c r="AA23" i="182"/>
  <c r="AC23" i="182" s="1"/>
  <c r="AK23" i="182" s="1"/>
  <c r="H24" i="182"/>
  <c r="I24" i="182"/>
  <c r="P24" i="182"/>
  <c r="Q24" i="182"/>
  <c r="AA24" i="182"/>
  <c r="AC24" i="182" s="1"/>
  <c r="AK24" i="182" s="1"/>
  <c r="H25" i="182"/>
  <c r="I25" i="182"/>
  <c r="P25" i="182"/>
  <c r="Q25" i="182"/>
  <c r="AA25" i="182"/>
  <c r="AC25" i="182" s="1"/>
  <c r="AK25" i="182" s="1"/>
  <c r="H26" i="182"/>
  <c r="I26" i="182"/>
  <c r="P26" i="182"/>
  <c r="Q26" i="182"/>
  <c r="AA26" i="182"/>
  <c r="AC26" i="182" s="1"/>
  <c r="AK26" i="182" s="1"/>
  <c r="H27" i="182"/>
  <c r="I27" i="182"/>
  <c r="P27" i="182"/>
  <c r="Q27" i="182"/>
  <c r="AA27" i="182"/>
  <c r="AC27" i="182" s="1"/>
  <c r="AK27" i="182" s="1"/>
  <c r="H28" i="182"/>
  <c r="I28" i="182"/>
  <c r="P28" i="182"/>
  <c r="Q28" i="182"/>
  <c r="AA28" i="182"/>
  <c r="AC28" i="182"/>
  <c r="AK28" i="182" s="1"/>
  <c r="H29" i="182"/>
  <c r="I29" i="182"/>
  <c r="P29" i="182"/>
  <c r="Q29" i="182"/>
  <c r="AA29" i="182"/>
  <c r="AC29" i="182" s="1"/>
  <c r="AK29" i="182" s="1"/>
  <c r="H30" i="182"/>
  <c r="I30" i="182"/>
  <c r="P30" i="182"/>
  <c r="Q30" i="182"/>
  <c r="AA30" i="182"/>
  <c r="AC30" i="182"/>
  <c r="AK30" i="182" s="1"/>
  <c r="H31" i="182"/>
  <c r="I31" i="182"/>
  <c r="P31" i="182"/>
  <c r="Q31" i="182"/>
  <c r="AA31" i="182"/>
  <c r="AC31" i="182" s="1"/>
  <c r="AK31" i="182" s="1"/>
  <c r="H32" i="182"/>
  <c r="I32" i="182"/>
  <c r="P32" i="182"/>
  <c r="Q32" i="182"/>
  <c r="AA32" i="182"/>
  <c r="AC32" i="182"/>
  <c r="AK32" i="182" s="1"/>
  <c r="H33" i="182"/>
  <c r="I33" i="182"/>
  <c r="P33" i="182"/>
  <c r="Q33" i="182"/>
  <c r="AA33" i="182"/>
  <c r="AC33" i="182" s="1"/>
  <c r="AK33" i="182" s="1"/>
  <c r="H34" i="182"/>
  <c r="I34" i="182"/>
  <c r="P34" i="182"/>
  <c r="Q34" i="182"/>
  <c r="R34" i="182" s="1"/>
  <c r="AA34" i="182"/>
  <c r="AC34" i="182" s="1"/>
  <c r="AK34" i="182" s="1"/>
  <c r="H35" i="182"/>
  <c r="I35" i="182"/>
  <c r="P35" i="182"/>
  <c r="Q35" i="182"/>
  <c r="AA35" i="182"/>
  <c r="AC35" i="182" s="1"/>
  <c r="AK35" i="182" s="1"/>
  <c r="H36" i="182"/>
  <c r="I36" i="182"/>
  <c r="P36" i="182"/>
  <c r="Q36" i="182"/>
  <c r="AA36" i="182"/>
  <c r="AC36" i="182"/>
  <c r="AK36" i="182" s="1"/>
  <c r="H37" i="182"/>
  <c r="I37" i="182"/>
  <c r="P37" i="182"/>
  <c r="Q37" i="182"/>
  <c r="AA37" i="182"/>
  <c r="AC37" i="182" s="1"/>
  <c r="AK37" i="182" s="1"/>
  <c r="H38" i="182"/>
  <c r="I38" i="182"/>
  <c r="R38" i="182" s="1"/>
  <c r="P38" i="182"/>
  <c r="Q38" i="182"/>
  <c r="AA38" i="182"/>
  <c r="AC38" i="182"/>
  <c r="AK38" i="182" s="1"/>
  <c r="H39" i="182"/>
  <c r="I39" i="182"/>
  <c r="P39" i="182"/>
  <c r="Q39" i="182"/>
  <c r="AA39" i="182"/>
  <c r="AC39" i="182" s="1"/>
  <c r="AK39" i="182" s="1"/>
  <c r="H40" i="182"/>
  <c r="I40" i="182"/>
  <c r="P40" i="182"/>
  <c r="Q40" i="182"/>
  <c r="AA40" i="182"/>
  <c r="AC40" i="182" s="1"/>
  <c r="AK40" i="182" s="1"/>
  <c r="H41" i="182"/>
  <c r="I41" i="182"/>
  <c r="P41" i="182"/>
  <c r="Q41" i="182"/>
  <c r="AA41" i="182"/>
  <c r="AC41" i="182" s="1"/>
  <c r="AK41" i="182" s="1"/>
  <c r="H42" i="182"/>
  <c r="I42" i="182"/>
  <c r="P42" i="182"/>
  <c r="Q42" i="182"/>
  <c r="R42" i="182" s="1"/>
  <c r="AA42" i="182"/>
  <c r="AC42" i="182" s="1"/>
  <c r="AK42" i="182" s="1"/>
  <c r="H43" i="182"/>
  <c r="I43" i="182"/>
  <c r="P43" i="182"/>
  <c r="Q43" i="182"/>
  <c r="AA43" i="182"/>
  <c r="AC43" i="182" s="1"/>
  <c r="AK43" i="182" s="1"/>
  <c r="H44" i="182"/>
  <c r="I44" i="182"/>
  <c r="P44" i="182"/>
  <c r="Q44" i="182"/>
  <c r="AA44" i="182"/>
  <c r="AC44" i="182" s="1"/>
  <c r="AK44" i="182" s="1"/>
  <c r="H45" i="182"/>
  <c r="I45" i="182"/>
  <c r="P45" i="182"/>
  <c r="Q45" i="182"/>
  <c r="AA45" i="182"/>
  <c r="AC45" i="182" s="1"/>
  <c r="AK45" i="182" s="1"/>
  <c r="H46" i="182"/>
  <c r="I46" i="182"/>
  <c r="P46" i="182"/>
  <c r="Q46" i="182"/>
  <c r="AA46" i="182"/>
  <c r="AC46" i="182" s="1"/>
  <c r="AK46" i="182" s="1"/>
  <c r="H47" i="182"/>
  <c r="I47" i="182"/>
  <c r="P47" i="182"/>
  <c r="Q47" i="182"/>
  <c r="AA47" i="182"/>
  <c r="AC47" i="182" s="1"/>
  <c r="AK47" i="182" s="1"/>
  <c r="H48" i="182"/>
  <c r="I48" i="182"/>
  <c r="P48" i="182"/>
  <c r="Q48" i="182"/>
  <c r="AA48" i="182"/>
  <c r="AC48" i="182"/>
  <c r="AK48" i="182" s="1"/>
  <c r="H49" i="182"/>
  <c r="I49" i="182"/>
  <c r="P49" i="182"/>
  <c r="Q49" i="182"/>
  <c r="AA49" i="182"/>
  <c r="AC49" i="182" s="1"/>
  <c r="AK49" i="182" s="1"/>
  <c r="H50" i="182"/>
  <c r="I50" i="182"/>
  <c r="P50" i="182"/>
  <c r="Q50" i="182"/>
  <c r="AA50" i="182"/>
  <c r="AC50" i="182" s="1"/>
  <c r="AK50" i="182" s="1"/>
  <c r="H51" i="182"/>
  <c r="I51" i="182"/>
  <c r="P51" i="182"/>
  <c r="Q51" i="182"/>
  <c r="AA51" i="182"/>
  <c r="AC51" i="182" s="1"/>
  <c r="AK51" i="182" s="1"/>
  <c r="H52" i="182"/>
  <c r="I52" i="182"/>
  <c r="P52" i="182"/>
  <c r="Q52" i="182"/>
  <c r="AA52" i="182"/>
  <c r="AC52" i="182" s="1"/>
  <c r="AK52" i="182" s="1"/>
  <c r="H53" i="182"/>
  <c r="I53" i="182"/>
  <c r="P53" i="182"/>
  <c r="Q53" i="182"/>
  <c r="AA53" i="182"/>
  <c r="AC53" i="182" s="1"/>
  <c r="AK53" i="182" s="1"/>
  <c r="H54" i="182"/>
  <c r="I54" i="182"/>
  <c r="P54" i="182"/>
  <c r="Q54" i="182"/>
  <c r="AA54" i="182"/>
  <c r="AC54" i="182" s="1"/>
  <c r="AK54" i="182" s="1"/>
  <c r="P55" i="182"/>
  <c r="Q55" i="182"/>
  <c r="R55" i="182"/>
  <c r="AA55" i="182"/>
  <c r="AC55" i="182" s="1"/>
  <c r="AK55" i="182" s="1"/>
  <c r="H56" i="182"/>
  <c r="I56" i="182"/>
  <c r="P56" i="182"/>
  <c r="Q56" i="182"/>
  <c r="AA56" i="182"/>
  <c r="AC56" i="182" s="1"/>
  <c r="AK56" i="182" s="1"/>
  <c r="H57" i="182"/>
  <c r="I57" i="182"/>
  <c r="R57" i="182" s="1"/>
  <c r="P57" i="182"/>
  <c r="Q57" i="182"/>
  <c r="AA57" i="182"/>
  <c r="AC57" i="182" s="1"/>
  <c r="AK57" i="182" s="1"/>
  <c r="H58" i="182"/>
  <c r="I58" i="182"/>
  <c r="P58" i="182"/>
  <c r="Q58" i="182"/>
  <c r="AA58" i="182"/>
  <c r="AC58" i="182" s="1"/>
  <c r="AK58" i="182" s="1"/>
  <c r="H59" i="182"/>
  <c r="I59" i="182"/>
  <c r="R59" i="182" s="1"/>
  <c r="P59" i="182"/>
  <c r="Q59" i="182"/>
  <c r="AA59" i="182"/>
  <c r="AC59" i="182" s="1"/>
  <c r="AK59" i="182" s="1"/>
  <c r="H10" i="182"/>
  <c r="AA11" i="177"/>
  <c r="AC11" i="177" s="1"/>
  <c r="AK11" i="177" s="1"/>
  <c r="AA12" i="177"/>
  <c r="AC12" i="177" s="1"/>
  <c r="AK12" i="177" s="1"/>
  <c r="AA13" i="177"/>
  <c r="AC13" i="177" s="1"/>
  <c r="AK13" i="177" s="1"/>
  <c r="AA14" i="177"/>
  <c r="AC14" i="177" s="1"/>
  <c r="AK14" i="177" s="1"/>
  <c r="AA15" i="177"/>
  <c r="AC15" i="177" s="1"/>
  <c r="AK15" i="177" s="1"/>
  <c r="AA16" i="177"/>
  <c r="AC16" i="177" s="1"/>
  <c r="AK16" i="177" s="1"/>
  <c r="AA17" i="177"/>
  <c r="AC17" i="177" s="1"/>
  <c r="AK17" i="177" s="1"/>
  <c r="AA18" i="177"/>
  <c r="AC18" i="177" s="1"/>
  <c r="AK18" i="177" s="1"/>
  <c r="AA19" i="177"/>
  <c r="AC19" i="177" s="1"/>
  <c r="AK19" i="177" s="1"/>
  <c r="AA20" i="177"/>
  <c r="AC20" i="177" s="1"/>
  <c r="AK20" i="177" s="1"/>
  <c r="AA21" i="177"/>
  <c r="AC21" i="177" s="1"/>
  <c r="AK21" i="177" s="1"/>
  <c r="AA22" i="177"/>
  <c r="AC22" i="177" s="1"/>
  <c r="AK22" i="177" s="1"/>
  <c r="AA23" i="177"/>
  <c r="AC23" i="177" s="1"/>
  <c r="AK23" i="177" s="1"/>
  <c r="AA24" i="177"/>
  <c r="AC24" i="177" s="1"/>
  <c r="AK24" i="177" s="1"/>
  <c r="AA25" i="177"/>
  <c r="AC25" i="177" s="1"/>
  <c r="AK25" i="177" s="1"/>
  <c r="AA26" i="177"/>
  <c r="AC26" i="177" s="1"/>
  <c r="AK26" i="177" s="1"/>
  <c r="AA27" i="177"/>
  <c r="AC27" i="177" s="1"/>
  <c r="AK27" i="177" s="1"/>
  <c r="AA28" i="177"/>
  <c r="AC28" i="177" s="1"/>
  <c r="AK28" i="177" s="1"/>
  <c r="AA29" i="177"/>
  <c r="AC29" i="177" s="1"/>
  <c r="AK29" i="177" s="1"/>
  <c r="AA30" i="177"/>
  <c r="AC30" i="177" s="1"/>
  <c r="AK30" i="177" s="1"/>
  <c r="AA31" i="177"/>
  <c r="AC31" i="177" s="1"/>
  <c r="AK31" i="177" s="1"/>
  <c r="AA32" i="177"/>
  <c r="AC32" i="177" s="1"/>
  <c r="AK32" i="177" s="1"/>
  <c r="AA33" i="177"/>
  <c r="AC33" i="177" s="1"/>
  <c r="AK33" i="177" s="1"/>
  <c r="AA34" i="177"/>
  <c r="AC34" i="177" s="1"/>
  <c r="AK34" i="177" s="1"/>
  <c r="AA35" i="177"/>
  <c r="AC35" i="177" s="1"/>
  <c r="AK35" i="177" s="1"/>
  <c r="AA36" i="177"/>
  <c r="AC36" i="177" s="1"/>
  <c r="AK36" i="177" s="1"/>
  <c r="AA37" i="177"/>
  <c r="AC37" i="177" s="1"/>
  <c r="AK37" i="177" s="1"/>
  <c r="AA38" i="177"/>
  <c r="AC38" i="177" s="1"/>
  <c r="AK38" i="177" s="1"/>
  <c r="AA39" i="177"/>
  <c r="AC39" i="177" s="1"/>
  <c r="AK39" i="177" s="1"/>
  <c r="AA40" i="177"/>
  <c r="AC40" i="177" s="1"/>
  <c r="AK40" i="177" s="1"/>
  <c r="AA41" i="177"/>
  <c r="AC41" i="177" s="1"/>
  <c r="AK41" i="177" s="1"/>
  <c r="AA42" i="177"/>
  <c r="AC42" i="177" s="1"/>
  <c r="AK42" i="177" s="1"/>
  <c r="AA43" i="177"/>
  <c r="AC43" i="177" s="1"/>
  <c r="AK43" i="177" s="1"/>
  <c r="AA44" i="177"/>
  <c r="AC44" i="177" s="1"/>
  <c r="AK44" i="177" s="1"/>
  <c r="AA45" i="177"/>
  <c r="AC45" i="177" s="1"/>
  <c r="AK45" i="177" s="1"/>
  <c r="AA46" i="177"/>
  <c r="AC46" i="177" s="1"/>
  <c r="AK46" i="177" s="1"/>
  <c r="AA47" i="177"/>
  <c r="AC47" i="177" s="1"/>
  <c r="AK47" i="177" s="1"/>
  <c r="AA48" i="177"/>
  <c r="AC48" i="177" s="1"/>
  <c r="AK48" i="177" s="1"/>
  <c r="AA49" i="177"/>
  <c r="AC49" i="177" s="1"/>
  <c r="AK49" i="177" s="1"/>
  <c r="AA50" i="177"/>
  <c r="AC50" i="177" s="1"/>
  <c r="AK50" i="177" s="1"/>
  <c r="AA51" i="177"/>
  <c r="AC51" i="177" s="1"/>
  <c r="AK51" i="177" s="1"/>
  <c r="AA52" i="177"/>
  <c r="AC52" i="177" s="1"/>
  <c r="AK52" i="177" s="1"/>
  <c r="AA53" i="177"/>
  <c r="AC53" i="177" s="1"/>
  <c r="AK53" i="177" s="1"/>
  <c r="AA54" i="177"/>
  <c r="AC54" i="177" s="1"/>
  <c r="AK54" i="177" s="1"/>
  <c r="AA55" i="177"/>
  <c r="AC55" i="177" s="1"/>
  <c r="AK55" i="177" s="1"/>
  <c r="AA56" i="177"/>
  <c r="AC56" i="177" s="1"/>
  <c r="AK56" i="177" s="1"/>
  <c r="AA57" i="177"/>
  <c r="AC57" i="177" s="1"/>
  <c r="AK57" i="177" s="1"/>
  <c r="AA58" i="177"/>
  <c r="AC58" i="177" s="1"/>
  <c r="AK58" i="177" s="1"/>
  <c r="AA59" i="177"/>
  <c r="AC59" i="177" s="1"/>
  <c r="AK59" i="177" s="1"/>
  <c r="AA60" i="177"/>
  <c r="AC60" i="177" s="1"/>
  <c r="AK60" i="177" s="1"/>
  <c r="AA61" i="177"/>
  <c r="AC61" i="177" s="1"/>
  <c r="AK61" i="177" s="1"/>
  <c r="AA62" i="177"/>
  <c r="AC62" i="177" s="1"/>
  <c r="AK62" i="177" s="1"/>
  <c r="AA63" i="177"/>
  <c r="AC63" i="177" s="1"/>
  <c r="AK63" i="177" s="1"/>
  <c r="AA64" i="177"/>
  <c r="AC64" i="177" s="1"/>
  <c r="AK64" i="177" s="1"/>
  <c r="AA65" i="177"/>
  <c r="AC65" i="177" s="1"/>
  <c r="AK65" i="177" s="1"/>
  <c r="H11" i="177"/>
  <c r="I11" i="177"/>
  <c r="R11" i="177" s="1"/>
  <c r="P11" i="177"/>
  <c r="Q11" i="177"/>
  <c r="H12" i="177"/>
  <c r="I12" i="177"/>
  <c r="P12" i="177"/>
  <c r="Q12" i="177"/>
  <c r="R12" i="177" s="1"/>
  <c r="H13" i="177"/>
  <c r="I13" i="177"/>
  <c r="P13" i="177"/>
  <c r="Q13" i="177"/>
  <c r="H14" i="177"/>
  <c r="I14" i="177"/>
  <c r="P14" i="177"/>
  <c r="Q14" i="177"/>
  <c r="H15" i="177"/>
  <c r="I15" i="177"/>
  <c r="P15" i="177"/>
  <c r="Q15" i="177"/>
  <c r="H16" i="177"/>
  <c r="I16" i="177"/>
  <c r="P16" i="177"/>
  <c r="Q16" i="177"/>
  <c r="H17" i="177"/>
  <c r="I17" i="177"/>
  <c r="R17" i="177" s="1"/>
  <c r="P17" i="177"/>
  <c r="Q17" i="177"/>
  <c r="H18" i="177"/>
  <c r="I18" i="177"/>
  <c r="R18" i="177" s="1"/>
  <c r="P18" i="177"/>
  <c r="Q18" i="177"/>
  <c r="H19" i="177"/>
  <c r="I19" i="177"/>
  <c r="P19" i="177"/>
  <c r="Q19" i="177"/>
  <c r="H20" i="177"/>
  <c r="I20" i="177"/>
  <c r="P20" i="177"/>
  <c r="Q20" i="177"/>
  <c r="H21" i="177"/>
  <c r="I21" i="177"/>
  <c r="P21" i="177"/>
  <c r="Q21" i="177"/>
  <c r="H22" i="177"/>
  <c r="I22" i="177"/>
  <c r="P22" i="177"/>
  <c r="Q22" i="177"/>
  <c r="H23" i="177"/>
  <c r="I23" i="177"/>
  <c r="P23" i="177"/>
  <c r="Q23" i="177"/>
  <c r="H24" i="177"/>
  <c r="I24" i="177"/>
  <c r="P24" i="177"/>
  <c r="Q24" i="177"/>
  <c r="H25" i="177"/>
  <c r="I25" i="177"/>
  <c r="P25" i="177"/>
  <c r="Q25" i="177"/>
  <c r="H26" i="177"/>
  <c r="I26" i="177"/>
  <c r="P26" i="177"/>
  <c r="Q26" i="177"/>
  <c r="H27" i="177"/>
  <c r="I27" i="177"/>
  <c r="P27" i="177"/>
  <c r="Q27" i="177"/>
  <c r="H28" i="177"/>
  <c r="I28" i="177"/>
  <c r="P28" i="177"/>
  <c r="Q28" i="177"/>
  <c r="H29" i="177"/>
  <c r="I29" i="177"/>
  <c r="P29" i="177"/>
  <c r="Q29" i="177"/>
  <c r="H30" i="177"/>
  <c r="I30" i="177"/>
  <c r="P30" i="177"/>
  <c r="Q30" i="177"/>
  <c r="H31" i="177"/>
  <c r="I31" i="177"/>
  <c r="P31" i="177"/>
  <c r="Q31" i="177"/>
  <c r="H32" i="177"/>
  <c r="I32" i="177"/>
  <c r="P32" i="177"/>
  <c r="Q32" i="177"/>
  <c r="H33" i="177"/>
  <c r="I33" i="177"/>
  <c r="P33" i="177"/>
  <c r="Q33" i="177"/>
  <c r="H34" i="177"/>
  <c r="I34" i="177"/>
  <c r="P34" i="177"/>
  <c r="Q34" i="177"/>
  <c r="H35" i="177"/>
  <c r="I35" i="177"/>
  <c r="P35" i="177"/>
  <c r="Q35" i="177"/>
  <c r="H36" i="177"/>
  <c r="I36" i="177"/>
  <c r="R36" i="177" s="1"/>
  <c r="AD36" i="177" s="1"/>
  <c r="P36" i="177"/>
  <c r="Q36" i="177"/>
  <c r="I37" i="177"/>
  <c r="P37" i="177"/>
  <c r="Q37" i="177"/>
  <c r="H38" i="177"/>
  <c r="I38" i="177"/>
  <c r="P38" i="177"/>
  <c r="Q38" i="177"/>
  <c r="H39" i="177"/>
  <c r="I39" i="177"/>
  <c r="P39" i="177"/>
  <c r="Q39" i="177"/>
  <c r="H40" i="177"/>
  <c r="I40" i="177"/>
  <c r="P40" i="177"/>
  <c r="Q40" i="177"/>
  <c r="H41" i="177"/>
  <c r="I41" i="177"/>
  <c r="P41" i="177"/>
  <c r="Q41" i="177"/>
  <c r="H42" i="177"/>
  <c r="I42" i="177"/>
  <c r="P42" i="177"/>
  <c r="Q42" i="177"/>
  <c r="H43" i="177"/>
  <c r="I43" i="177"/>
  <c r="P43" i="177"/>
  <c r="Q43" i="177"/>
  <c r="H44" i="177"/>
  <c r="I44" i="177"/>
  <c r="P44" i="177"/>
  <c r="Q44" i="177"/>
  <c r="H45" i="177"/>
  <c r="I45" i="177"/>
  <c r="P45" i="177"/>
  <c r="Q45" i="177"/>
  <c r="H46" i="177"/>
  <c r="I46" i="177"/>
  <c r="P46" i="177"/>
  <c r="Q46" i="177"/>
  <c r="H47" i="177"/>
  <c r="I47" i="177"/>
  <c r="P47" i="177"/>
  <c r="Q47" i="177"/>
  <c r="H48" i="177"/>
  <c r="I48" i="177"/>
  <c r="P48" i="177"/>
  <c r="Q48" i="177"/>
  <c r="H49" i="177"/>
  <c r="I49" i="177"/>
  <c r="P49" i="177"/>
  <c r="Q49" i="177"/>
  <c r="H50" i="177"/>
  <c r="I50" i="177"/>
  <c r="P50" i="177"/>
  <c r="Q50" i="177"/>
  <c r="H51" i="177"/>
  <c r="I51" i="177"/>
  <c r="P51" i="177"/>
  <c r="Q51" i="177"/>
  <c r="H52" i="177"/>
  <c r="I52" i="177"/>
  <c r="P52" i="177"/>
  <c r="Q52" i="177"/>
  <c r="H53" i="177"/>
  <c r="I53" i="177"/>
  <c r="P53" i="177"/>
  <c r="Q53" i="177"/>
  <c r="H54" i="177"/>
  <c r="I54" i="177"/>
  <c r="P54" i="177"/>
  <c r="Q54" i="177"/>
  <c r="H55" i="177"/>
  <c r="I55" i="177"/>
  <c r="P55" i="177"/>
  <c r="Q55" i="177"/>
  <c r="H56" i="177"/>
  <c r="I56" i="177"/>
  <c r="P56" i="177"/>
  <c r="Q56" i="177"/>
  <c r="H57" i="177"/>
  <c r="I57" i="177"/>
  <c r="P57" i="177"/>
  <c r="Q57" i="177"/>
  <c r="H58" i="177"/>
  <c r="I58" i="177"/>
  <c r="P58" i="177"/>
  <c r="Q58" i="177"/>
  <c r="H59" i="177"/>
  <c r="I59" i="177"/>
  <c r="P59" i="177"/>
  <c r="Q59" i="177"/>
  <c r="H60" i="177"/>
  <c r="I60" i="177"/>
  <c r="P60" i="177"/>
  <c r="Q60" i="177"/>
  <c r="H61" i="177"/>
  <c r="I61" i="177"/>
  <c r="P61" i="177"/>
  <c r="Q61" i="177"/>
  <c r="H62" i="177"/>
  <c r="I62" i="177"/>
  <c r="P62" i="177"/>
  <c r="Q62" i="177"/>
  <c r="H63" i="177"/>
  <c r="I63" i="177"/>
  <c r="P63" i="177"/>
  <c r="Q63" i="177"/>
  <c r="H64" i="177"/>
  <c r="I64" i="177"/>
  <c r="P64" i="177"/>
  <c r="Q64" i="177"/>
  <c r="H65" i="177"/>
  <c r="I65" i="177"/>
  <c r="P65" i="177"/>
  <c r="Q65" i="177"/>
  <c r="H11" i="176"/>
  <c r="I11" i="176"/>
  <c r="P11" i="176"/>
  <c r="Q11" i="176"/>
  <c r="AA11" i="176"/>
  <c r="AC11" i="176" s="1"/>
  <c r="H12" i="176"/>
  <c r="I12" i="176"/>
  <c r="P12" i="176"/>
  <c r="Q12" i="176"/>
  <c r="AA12" i="176"/>
  <c r="AC12" i="176"/>
  <c r="H13" i="176"/>
  <c r="I13" i="176"/>
  <c r="P13" i="176"/>
  <c r="Q13" i="176"/>
  <c r="AA13" i="176"/>
  <c r="AC13" i="176" s="1"/>
  <c r="H14" i="176"/>
  <c r="I14" i="176"/>
  <c r="P14" i="176"/>
  <c r="Q14" i="176"/>
  <c r="AA14" i="176"/>
  <c r="AC14" i="176" s="1"/>
  <c r="H15" i="176"/>
  <c r="I15" i="176"/>
  <c r="P15" i="176"/>
  <c r="Q15" i="176"/>
  <c r="AA15" i="176"/>
  <c r="AC15" i="176" s="1"/>
  <c r="H16" i="176"/>
  <c r="I16" i="176"/>
  <c r="P16" i="176"/>
  <c r="Q16" i="176"/>
  <c r="AA16" i="176"/>
  <c r="AC16" i="176" s="1"/>
  <c r="H17" i="176"/>
  <c r="I17" i="176"/>
  <c r="P17" i="176"/>
  <c r="Q17" i="176"/>
  <c r="AA17" i="176"/>
  <c r="AC17" i="176" s="1"/>
  <c r="H18" i="176"/>
  <c r="I18" i="176"/>
  <c r="P18" i="176"/>
  <c r="Q18" i="176"/>
  <c r="R18" i="176" s="1"/>
  <c r="AA18" i="176"/>
  <c r="AC18" i="176"/>
  <c r="H19" i="176"/>
  <c r="I19" i="176"/>
  <c r="P19" i="176"/>
  <c r="Q19" i="176"/>
  <c r="AA19" i="176"/>
  <c r="AC19" i="176" s="1"/>
  <c r="H20" i="176"/>
  <c r="I20" i="176"/>
  <c r="P20" i="176"/>
  <c r="Q20" i="176"/>
  <c r="AA20" i="176"/>
  <c r="AC20" i="176" s="1"/>
  <c r="H21" i="176"/>
  <c r="I21" i="176"/>
  <c r="P21" i="176"/>
  <c r="Q21" i="176"/>
  <c r="AA21" i="176"/>
  <c r="AC21" i="176" s="1"/>
  <c r="H22" i="176"/>
  <c r="I22" i="176"/>
  <c r="P22" i="176"/>
  <c r="Q22" i="176"/>
  <c r="AA22" i="176"/>
  <c r="AC22" i="176" s="1"/>
  <c r="H23" i="176"/>
  <c r="I23" i="176"/>
  <c r="P23" i="176"/>
  <c r="Q23" i="176"/>
  <c r="AA23" i="176"/>
  <c r="AC23" i="176" s="1"/>
  <c r="H24" i="176"/>
  <c r="I24" i="176"/>
  <c r="P24" i="176"/>
  <c r="Q24" i="176"/>
  <c r="AA24" i="176"/>
  <c r="AC24" i="176" s="1"/>
  <c r="H25" i="176"/>
  <c r="I25" i="176"/>
  <c r="P25" i="176"/>
  <c r="Q25" i="176"/>
  <c r="AA25" i="176"/>
  <c r="AC25" i="176" s="1"/>
  <c r="H26" i="176"/>
  <c r="I26" i="176"/>
  <c r="P26" i="176"/>
  <c r="Q26" i="176"/>
  <c r="AA26" i="176"/>
  <c r="AC26" i="176" s="1"/>
  <c r="H27" i="176"/>
  <c r="I27" i="176"/>
  <c r="P27" i="176"/>
  <c r="Q27" i="176"/>
  <c r="AA27" i="176"/>
  <c r="AC27" i="176" s="1"/>
  <c r="H28" i="176"/>
  <c r="I28" i="176"/>
  <c r="P28" i="176"/>
  <c r="Q28" i="176"/>
  <c r="AA28" i="176"/>
  <c r="AC28" i="176"/>
  <c r="H29" i="176"/>
  <c r="I29" i="176"/>
  <c r="P29" i="176"/>
  <c r="Q29" i="176"/>
  <c r="AA29" i="176"/>
  <c r="AC29" i="176" s="1"/>
  <c r="H30" i="176"/>
  <c r="I30" i="176"/>
  <c r="P30" i="176"/>
  <c r="Q30" i="176"/>
  <c r="AA30" i="176"/>
  <c r="AC30" i="176" s="1"/>
  <c r="H31" i="176"/>
  <c r="I31" i="176"/>
  <c r="P31" i="176"/>
  <c r="Q31" i="176"/>
  <c r="AA31" i="176"/>
  <c r="AC31" i="176" s="1"/>
  <c r="H32" i="176"/>
  <c r="I32" i="176"/>
  <c r="P32" i="176"/>
  <c r="Q32" i="176"/>
  <c r="AA32" i="176"/>
  <c r="AC32" i="176" s="1"/>
  <c r="H33" i="176"/>
  <c r="I33" i="176"/>
  <c r="P33" i="176"/>
  <c r="Q33" i="176"/>
  <c r="AA33" i="176"/>
  <c r="AC33" i="176" s="1"/>
  <c r="H34" i="176"/>
  <c r="I34" i="176"/>
  <c r="P34" i="176"/>
  <c r="Q34" i="176"/>
  <c r="AA34" i="176"/>
  <c r="AC34" i="176" s="1"/>
  <c r="H35" i="176"/>
  <c r="I35" i="176"/>
  <c r="P35" i="176"/>
  <c r="Q35" i="176"/>
  <c r="AA35" i="176"/>
  <c r="AC35" i="176" s="1"/>
  <c r="H36" i="176"/>
  <c r="I36" i="176"/>
  <c r="P36" i="176"/>
  <c r="Q36" i="176"/>
  <c r="AA36" i="176"/>
  <c r="AC36" i="176" s="1"/>
  <c r="H37" i="176"/>
  <c r="I37" i="176"/>
  <c r="P37" i="176"/>
  <c r="Q37" i="176"/>
  <c r="AA37" i="176"/>
  <c r="AC37" i="176" s="1"/>
  <c r="H38" i="176"/>
  <c r="I38" i="176"/>
  <c r="P38" i="176"/>
  <c r="Q38" i="176"/>
  <c r="AA38" i="176"/>
  <c r="AC38" i="176"/>
  <c r="H39" i="176"/>
  <c r="I39" i="176"/>
  <c r="P39" i="176"/>
  <c r="Q39" i="176"/>
  <c r="AA39" i="176"/>
  <c r="AC39" i="176" s="1"/>
  <c r="H40" i="176"/>
  <c r="I40" i="176"/>
  <c r="P40" i="176"/>
  <c r="Q40" i="176"/>
  <c r="AA40" i="176"/>
  <c r="AC40" i="176" s="1"/>
  <c r="H41" i="176"/>
  <c r="I41" i="176"/>
  <c r="P41" i="176"/>
  <c r="Q41" i="176"/>
  <c r="AA41" i="176"/>
  <c r="AC41" i="176" s="1"/>
  <c r="H42" i="176"/>
  <c r="I42" i="176"/>
  <c r="P42" i="176"/>
  <c r="Q42" i="176"/>
  <c r="AA42" i="176"/>
  <c r="AC42" i="176"/>
  <c r="H43" i="176"/>
  <c r="I43" i="176"/>
  <c r="P43" i="176"/>
  <c r="Q43" i="176"/>
  <c r="AA43" i="176"/>
  <c r="AC43" i="176" s="1"/>
  <c r="H44" i="176"/>
  <c r="I44" i="176"/>
  <c r="P44" i="176"/>
  <c r="Q44" i="176"/>
  <c r="AA44" i="176"/>
  <c r="AC44" i="176" s="1"/>
  <c r="H45" i="176"/>
  <c r="I45" i="176"/>
  <c r="P45" i="176"/>
  <c r="Q45" i="176"/>
  <c r="AA45" i="176"/>
  <c r="AC45" i="176" s="1"/>
  <c r="H46" i="176"/>
  <c r="I46" i="176"/>
  <c r="P46" i="176"/>
  <c r="Q46" i="176"/>
  <c r="AA46" i="176"/>
  <c r="AC46" i="176" s="1"/>
  <c r="H47" i="176"/>
  <c r="I47" i="176"/>
  <c r="P47" i="176"/>
  <c r="Q47" i="176"/>
  <c r="AA47" i="176"/>
  <c r="AC47" i="176" s="1"/>
  <c r="AK47" i="176" s="1"/>
  <c r="H48" i="176"/>
  <c r="I48" i="176"/>
  <c r="P48" i="176"/>
  <c r="Q48" i="176"/>
  <c r="AA48" i="176"/>
  <c r="AC48" i="176" s="1"/>
  <c r="H49" i="176"/>
  <c r="I49" i="176"/>
  <c r="P49" i="176"/>
  <c r="Q49" i="176"/>
  <c r="AA49" i="176"/>
  <c r="AC49" i="176" s="1"/>
  <c r="H50" i="176"/>
  <c r="I50" i="176"/>
  <c r="P50" i="176"/>
  <c r="Q50" i="176"/>
  <c r="AA50" i="176"/>
  <c r="AC50" i="176" s="1"/>
  <c r="H51" i="176"/>
  <c r="I51" i="176"/>
  <c r="P51" i="176"/>
  <c r="Q51" i="176"/>
  <c r="AA51" i="176"/>
  <c r="AC51" i="176" s="1"/>
  <c r="H52" i="176"/>
  <c r="I52" i="176"/>
  <c r="P52" i="176"/>
  <c r="Q52" i="176"/>
  <c r="AA52" i="176"/>
  <c r="AC52" i="176" s="1"/>
  <c r="H53" i="176"/>
  <c r="I53" i="176"/>
  <c r="P53" i="176"/>
  <c r="Q53" i="176"/>
  <c r="AA53" i="176"/>
  <c r="AC53" i="176" s="1"/>
  <c r="H54" i="176"/>
  <c r="I54" i="176"/>
  <c r="P54" i="176"/>
  <c r="Q54" i="176"/>
  <c r="AA54" i="176"/>
  <c r="AC54" i="176" s="1"/>
  <c r="H55" i="176"/>
  <c r="I55" i="176"/>
  <c r="P55" i="176"/>
  <c r="Q55" i="176"/>
  <c r="AA55" i="176"/>
  <c r="AC55" i="176" s="1"/>
  <c r="H56" i="176"/>
  <c r="I56" i="176"/>
  <c r="P56" i="176"/>
  <c r="Q56" i="176"/>
  <c r="AA56" i="176"/>
  <c r="AC56" i="176" s="1"/>
  <c r="H57" i="176"/>
  <c r="I57" i="176"/>
  <c r="R57" i="176" s="1"/>
  <c r="P57" i="176"/>
  <c r="Q57" i="176"/>
  <c r="AA57" i="176"/>
  <c r="AC57" i="176" s="1"/>
  <c r="H58" i="176"/>
  <c r="I58" i="176"/>
  <c r="P58" i="176"/>
  <c r="Q58" i="176"/>
  <c r="AA58" i="176"/>
  <c r="AC58" i="176" s="1"/>
  <c r="H59" i="176"/>
  <c r="I59" i="176"/>
  <c r="R59" i="176" s="1"/>
  <c r="P59" i="176"/>
  <c r="Q59" i="176"/>
  <c r="AA59" i="176"/>
  <c r="AC59" i="176"/>
  <c r="H60" i="176"/>
  <c r="I60" i="176"/>
  <c r="P60" i="176"/>
  <c r="Q60" i="176"/>
  <c r="AA60" i="176"/>
  <c r="AC60" i="176" s="1"/>
  <c r="H61" i="176"/>
  <c r="I61" i="176"/>
  <c r="P61" i="176"/>
  <c r="Q61" i="176"/>
  <c r="AA61" i="176"/>
  <c r="AC61" i="176" s="1"/>
  <c r="H62" i="176"/>
  <c r="I62" i="176"/>
  <c r="P62" i="176"/>
  <c r="Q62" i="176"/>
  <c r="AA62" i="176"/>
  <c r="AC62" i="176" s="1"/>
  <c r="H63" i="176"/>
  <c r="I63" i="176"/>
  <c r="P63" i="176"/>
  <c r="Q63" i="176"/>
  <c r="AA63" i="176"/>
  <c r="AC63" i="176" s="1"/>
  <c r="H64" i="176"/>
  <c r="I64" i="176"/>
  <c r="P64" i="176"/>
  <c r="Q64" i="176"/>
  <c r="AA64" i="176"/>
  <c r="AC64" i="176" s="1"/>
  <c r="H65" i="176"/>
  <c r="I65" i="176"/>
  <c r="R65" i="176" s="1"/>
  <c r="P65" i="176"/>
  <c r="Q65" i="176"/>
  <c r="AA65" i="176"/>
  <c r="AC65" i="176" s="1"/>
  <c r="H11" i="171"/>
  <c r="I11" i="171"/>
  <c r="P11" i="171"/>
  <c r="Q11" i="171"/>
  <c r="AA11" i="171"/>
  <c r="AC11" i="171" s="1"/>
  <c r="AK11" i="171" s="1"/>
  <c r="H12" i="171"/>
  <c r="I12" i="171"/>
  <c r="P12" i="171"/>
  <c r="Q12" i="171"/>
  <c r="AA12" i="171"/>
  <c r="AC12" i="171" s="1"/>
  <c r="AK12" i="171" s="1"/>
  <c r="H13" i="171"/>
  <c r="I13" i="171"/>
  <c r="P13" i="171"/>
  <c r="Q13" i="171"/>
  <c r="AA13" i="171"/>
  <c r="AC13" i="171" s="1"/>
  <c r="AK13" i="171" s="1"/>
  <c r="H14" i="171"/>
  <c r="I14" i="171"/>
  <c r="P14" i="171"/>
  <c r="Q14" i="171"/>
  <c r="AA14" i="171"/>
  <c r="AC14" i="171"/>
  <c r="AK14" i="171" s="1"/>
  <c r="H15" i="171"/>
  <c r="I15" i="171"/>
  <c r="P15" i="171"/>
  <c r="Q15" i="171"/>
  <c r="AA15" i="171"/>
  <c r="AC15" i="171" s="1"/>
  <c r="AK15" i="171" s="1"/>
  <c r="H16" i="171"/>
  <c r="I16" i="171"/>
  <c r="P16" i="171"/>
  <c r="Q16" i="171"/>
  <c r="AA16" i="171"/>
  <c r="AC16" i="171" s="1"/>
  <c r="AK16" i="171" s="1"/>
  <c r="H17" i="171"/>
  <c r="I17" i="171"/>
  <c r="P17" i="171"/>
  <c r="Q17" i="171"/>
  <c r="AA17" i="171"/>
  <c r="AC17" i="171" s="1"/>
  <c r="AK17" i="171" s="1"/>
  <c r="H18" i="171"/>
  <c r="I18" i="171"/>
  <c r="P18" i="171"/>
  <c r="Q18" i="171"/>
  <c r="AA18" i="171"/>
  <c r="AC18" i="171"/>
  <c r="AK18" i="171" s="1"/>
  <c r="H19" i="171"/>
  <c r="I19" i="171"/>
  <c r="P19" i="171"/>
  <c r="Q19" i="171"/>
  <c r="AA19" i="171"/>
  <c r="AC19" i="171" s="1"/>
  <c r="AK19" i="171" s="1"/>
  <c r="H20" i="171"/>
  <c r="I20" i="171"/>
  <c r="P20" i="171"/>
  <c r="Q20" i="171"/>
  <c r="AA20" i="171"/>
  <c r="AC20" i="171" s="1"/>
  <c r="AK20" i="171" s="1"/>
  <c r="H21" i="171"/>
  <c r="I21" i="171"/>
  <c r="P21" i="171"/>
  <c r="Q21" i="171"/>
  <c r="AA21" i="171"/>
  <c r="AC21" i="171" s="1"/>
  <c r="AK21" i="171" s="1"/>
  <c r="H22" i="171"/>
  <c r="I22" i="171"/>
  <c r="P22" i="171"/>
  <c r="Q22" i="171"/>
  <c r="AA22" i="171"/>
  <c r="AC22" i="171" s="1"/>
  <c r="AK22" i="171" s="1"/>
  <c r="H23" i="171"/>
  <c r="I23" i="171"/>
  <c r="P23" i="171"/>
  <c r="Q23" i="171"/>
  <c r="AA23" i="171"/>
  <c r="AC23" i="171" s="1"/>
  <c r="AK23" i="171" s="1"/>
  <c r="H24" i="171"/>
  <c r="I24" i="171"/>
  <c r="P24" i="171"/>
  <c r="Q24" i="171"/>
  <c r="AA24" i="171"/>
  <c r="AC24" i="171" s="1"/>
  <c r="AK24" i="171" s="1"/>
  <c r="H25" i="171"/>
  <c r="I25" i="171"/>
  <c r="P25" i="171"/>
  <c r="Q25" i="171"/>
  <c r="AA25" i="171"/>
  <c r="AC25" i="171" s="1"/>
  <c r="AK25" i="171" s="1"/>
  <c r="H26" i="171"/>
  <c r="I26" i="171"/>
  <c r="P26" i="171"/>
  <c r="Q26" i="171"/>
  <c r="AA26" i="171"/>
  <c r="AC26" i="171" s="1"/>
  <c r="AK26" i="171" s="1"/>
  <c r="H27" i="171"/>
  <c r="I27" i="171"/>
  <c r="P27" i="171"/>
  <c r="Q27" i="171"/>
  <c r="AA27" i="171"/>
  <c r="AC27" i="171" s="1"/>
  <c r="AK27" i="171" s="1"/>
  <c r="H28" i="171"/>
  <c r="I28" i="171"/>
  <c r="P28" i="171"/>
  <c r="Q28" i="171"/>
  <c r="AA28" i="171"/>
  <c r="AC28" i="171"/>
  <c r="AK28" i="171" s="1"/>
  <c r="H29" i="171"/>
  <c r="I29" i="171"/>
  <c r="P29" i="171"/>
  <c r="Q29" i="171"/>
  <c r="AA29" i="171"/>
  <c r="AC29" i="171" s="1"/>
  <c r="AK29" i="171" s="1"/>
  <c r="H30" i="171"/>
  <c r="I30" i="171"/>
  <c r="P30" i="171"/>
  <c r="Q30" i="171"/>
  <c r="AA30" i="171"/>
  <c r="AC30" i="171" s="1"/>
  <c r="AK30" i="171" s="1"/>
  <c r="H31" i="171"/>
  <c r="I31" i="171"/>
  <c r="P31" i="171"/>
  <c r="Q31" i="171"/>
  <c r="AA31" i="171"/>
  <c r="AC31" i="171" s="1"/>
  <c r="AK31" i="171" s="1"/>
  <c r="H32" i="171"/>
  <c r="I32" i="171"/>
  <c r="P32" i="171"/>
  <c r="Q32" i="171"/>
  <c r="AA32" i="171"/>
  <c r="AC32" i="171" s="1"/>
  <c r="AK32" i="171" s="1"/>
  <c r="H33" i="171"/>
  <c r="I33" i="171"/>
  <c r="P33" i="171"/>
  <c r="Q33" i="171"/>
  <c r="AA33" i="171"/>
  <c r="AC33" i="171" s="1"/>
  <c r="AK33" i="171" s="1"/>
  <c r="H34" i="171"/>
  <c r="I34" i="171"/>
  <c r="P34" i="171"/>
  <c r="Q34" i="171"/>
  <c r="AA34" i="171"/>
  <c r="AC34" i="171" s="1"/>
  <c r="AK34" i="171" s="1"/>
  <c r="H35" i="171"/>
  <c r="I35" i="171"/>
  <c r="P35" i="171"/>
  <c r="Q35" i="171"/>
  <c r="AA35" i="171"/>
  <c r="AC35" i="171" s="1"/>
  <c r="AK35" i="171" s="1"/>
  <c r="H36" i="171"/>
  <c r="I36" i="171"/>
  <c r="P36" i="171"/>
  <c r="Q36" i="171"/>
  <c r="AA36" i="171"/>
  <c r="AC36" i="171" s="1"/>
  <c r="AK36" i="171" s="1"/>
  <c r="H37" i="171"/>
  <c r="I37" i="171"/>
  <c r="P37" i="171"/>
  <c r="Q37" i="171"/>
  <c r="AA37" i="171"/>
  <c r="AC37" i="171" s="1"/>
  <c r="AK37" i="171" s="1"/>
  <c r="H38" i="171"/>
  <c r="I38" i="171"/>
  <c r="R38" i="171" s="1"/>
  <c r="P38" i="171"/>
  <c r="Q38" i="171"/>
  <c r="AA38" i="171"/>
  <c r="AC38" i="171" s="1"/>
  <c r="AK38" i="171" s="1"/>
  <c r="H39" i="171"/>
  <c r="I39" i="171"/>
  <c r="P39" i="171"/>
  <c r="Q39" i="171"/>
  <c r="AA39" i="171"/>
  <c r="AC39" i="171" s="1"/>
  <c r="AK39" i="171" s="1"/>
  <c r="H40" i="171"/>
  <c r="I40" i="171"/>
  <c r="P40" i="171"/>
  <c r="Q40" i="171"/>
  <c r="R40" i="171" s="1"/>
  <c r="AD40" i="171" s="1"/>
  <c r="AA40" i="171"/>
  <c r="AC40" i="171" s="1"/>
  <c r="AK40" i="171" s="1"/>
  <c r="H41" i="171"/>
  <c r="I41" i="171"/>
  <c r="P41" i="171"/>
  <c r="Q41" i="171"/>
  <c r="AA41" i="171"/>
  <c r="AC41" i="171" s="1"/>
  <c r="AK41" i="171" s="1"/>
  <c r="H42" i="171"/>
  <c r="I42" i="171"/>
  <c r="P42" i="171"/>
  <c r="Q42" i="171"/>
  <c r="R42" i="171" s="1"/>
  <c r="AD42" i="171" s="1"/>
  <c r="AA42" i="171"/>
  <c r="AC42" i="171" s="1"/>
  <c r="AK42" i="171" s="1"/>
  <c r="H43" i="171"/>
  <c r="I43" i="171"/>
  <c r="P43" i="171"/>
  <c r="Q43" i="171"/>
  <c r="AA43" i="171"/>
  <c r="AC43" i="171" s="1"/>
  <c r="AK43" i="171" s="1"/>
  <c r="H44" i="171"/>
  <c r="I44" i="171"/>
  <c r="P44" i="171"/>
  <c r="Q44" i="171"/>
  <c r="AA44" i="171"/>
  <c r="AC44" i="171"/>
  <c r="AK44" i="171" s="1"/>
  <c r="H45" i="171"/>
  <c r="I45" i="171"/>
  <c r="P45" i="171"/>
  <c r="Q45" i="171"/>
  <c r="AA45" i="171"/>
  <c r="AC45" i="171" s="1"/>
  <c r="AK45" i="171" s="1"/>
  <c r="H46" i="171"/>
  <c r="I46" i="171"/>
  <c r="P46" i="171"/>
  <c r="Q46" i="171"/>
  <c r="AA46" i="171"/>
  <c r="AC46" i="171"/>
  <c r="AK46" i="171" s="1"/>
  <c r="H47" i="171"/>
  <c r="I47" i="171"/>
  <c r="P47" i="171"/>
  <c r="Q47" i="171"/>
  <c r="AA47" i="171"/>
  <c r="AC47" i="171" s="1"/>
  <c r="AK47" i="171" s="1"/>
  <c r="H48" i="171"/>
  <c r="I48" i="171"/>
  <c r="P48" i="171"/>
  <c r="Q48" i="171"/>
  <c r="AA48" i="171"/>
  <c r="AC48" i="171"/>
  <c r="AK48" i="171" s="1"/>
  <c r="H49" i="171"/>
  <c r="I49" i="171"/>
  <c r="P49" i="171"/>
  <c r="Q49" i="171"/>
  <c r="AA49" i="171"/>
  <c r="AC49" i="171" s="1"/>
  <c r="AK49" i="171" s="1"/>
  <c r="I50" i="171"/>
  <c r="P50" i="171"/>
  <c r="Q50" i="171"/>
  <c r="AA50" i="171"/>
  <c r="AC50" i="171" s="1"/>
  <c r="AK50" i="171" s="1"/>
  <c r="H51" i="171"/>
  <c r="I51" i="171"/>
  <c r="P51" i="171"/>
  <c r="Q51" i="171"/>
  <c r="AA51" i="171"/>
  <c r="AC51" i="171" s="1"/>
  <c r="AK51" i="171" s="1"/>
  <c r="H52" i="171"/>
  <c r="I52" i="171"/>
  <c r="P52" i="171"/>
  <c r="Q52" i="171"/>
  <c r="AA52" i="171"/>
  <c r="AC52" i="171"/>
  <c r="AK52" i="171" s="1"/>
  <c r="H53" i="171"/>
  <c r="I53" i="171"/>
  <c r="P53" i="171"/>
  <c r="Q53" i="171"/>
  <c r="AA53" i="171"/>
  <c r="AC53" i="171" s="1"/>
  <c r="AK53" i="171" s="1"/>
  <c r="H54" i="171"/>
  <c r="I54" i="171"/>
  <c r="P54" i="171"/>
  <c r="Q54" i="171"/>
  <c r="AA54" i="171"/>
  <c r="AC54" i="171" s="1"/>
  <c r="AK54" i="171" s="1"/>
  <c r="H55" i="171"/>
  <c r="I55" i="171"/>
  <c r="P55" i="171"/>
  <c r="Q55" i="171"/>
  <c r="AA55" i="171"/>
  <c r="AC55" i="171"/>
  <c r="AK55" i="171" s="1"/>
  <c r="H56" i="171"/>
  <c r="I56" i="171"/>
  <c r="P56" i="171"/>
  <c r="Q56" i="171"/>
  <c r="AA56" i="171"/>
  <c r="AC56" i="171" s="1"/>
  <c r="AK56" i="171" s="1"/>
  <c r="H57" i="171"/>
  <c r="I57" i="171"/>
  <c r="P57" i="171"/>
  <c r="Q57" i="171"/>
  <c r="AA57" i="171"/>
  <c r="AC57" i="171" s="1"/>
  <c r="AK57" i="171" s="1"/>
  <c r="H58" i="171"/>
  <c r="I58" i="171"/>
  <c r="P58" i="171"/>
  <c r="Q58" i="171"/>
  <c r="AA58" i="171"/>
  <c r="AC58" i="171" s="1"/>
  <c r="AK58" i="171" s="1"/>
  <c r="H59" i="171"/>
  <c r="I59" i="171"/>
  <c r="P59" i="171"/>
  <c r="Q59" i="171"/>
  <c r="AA59" i="171"/>
  <c r="AC59" i="171"/>
  <c r="AK59" i="171" s="1"/>
  <c r="H60" i="171"/>
  <c r="I60" i="171"/>
  <c r="P60" i="171"/>
  <c r="Q60" i="171"/>
  <c r="AA60" i="171"/>
  <c r="AC60" i="171" s="1"/>
  <c r="AK60" i="171" s="1"/>
  <c r="H61" i="171"/>
  <c r="I61" i="171"/>
  <c r="P61" i="171"/>
  <c r="Q61" i="171"/>
  <c r="AA61" i="171"/>
  <c r="AC61" i="171" s="1"/>
  <c r="AK61" i="171" s="1"/>
  <c r="H62" i="171"/>
  <c r="I62" i="171"/>
  <c r="P62" i="171"/>
  <c r="Q62" i="171"/>
  <c r="AA62" i="171"/>
  <c r="AC62" i="171" s="1"/>
  <c r="AK62" i="171" s="1"/>
  <c r="H63" i="171"/>
  <c r="I63" i="171"/>
  <c r="P63" i="171"/>
  <c r="Q63" i="171"/>
  <c r="AA63" i="171"/>
  <c r="AC63" i="171" s="1"/>
  <c r="AK63" i="171" s="1"/>
  <c r="H64" i="171"/>
  <c r="I64" i="171"/>
  <c r="P64" i="171"/>
  <c r="Q64" i="171"/>
  <c r="AA64" i="171"/>
  <c r="AC64" i="171" s="1"/>
  <c r="AK64" i="171" s="1"/>
  <c r="H65" i="171"/>
  <c r="I65" i="171"/>
  <c r="P65" i="171"/>
  <c r="Q65" i="171"/>
  <c r="AA65" i="171"/>
  <c r="AC65" i="171"/>
  <c r="AK65" i="171" s="1"/>
  <c r="H11" i="170"/>
  <c r="I11" i="170"/>
  <c r="P11" i="170"/>
  <c r="Q11" i="170"/>
  <c r="AA11" i="170"/>
  <c r="AC11" i="170" s="1"/>
  <c r="AK11" i="170" s="1"/>
  <c r="H12" i="170"/>
  <c r="I12" i="170"/>
  <c r="P12" i="170"/>
  <c r="Q12" i="170"/>
  <c r="R12" i="170" s="1"/>
  <c r="AA12" i="170"/>
  <c r="AC12" i="170" s="1"/>
  <c r="AK12" i="170" s="1"/>
  <c r="H13" i="170"/>
  <c r="I13" i="170"/>
  <c r="P13" i="170"/>
  <c r="Q13" i="170"/>
  <c r="AA13" i="170"/>
  <c r="AC13" i="170" s="1"/>
  <c r="AK13" i="170" s="1"/>
  <c r="H14" i="170"/>
  <c r="I14" i="170"/>
  <c r="P14" i="170"/>
  <c r="Q14" i="170"/>
  <c r="AA14" i="170"/>
  <c r="AC14" i="170" s="1"/>
  <c r="AK14" i="170" s="1"/>
  <c r="H15" i="170"/>
  <c r="I15" i="170"/>
  <c r="P15" i="170"/>
  <c r="Q15" i="170"/>
  <c r="R15" i="170"/>
  <c r="AD15" i="170" s="1"/>
  <c r="AA15" i="170"/>
  <c r="AC15" i="170" s="1"/>
  <c r="AK15" i="170" s="1"/>
  <c r="H16" i="170"/>
  <c r="I16" i="170"/>
  <c r="P16" i="170"/>
  <c r="Q16" i="170"/>
  <c r="AA16" i="170"/>
  <c r="AC16" i="170" s="1"/>
  <c r="AK16" i="170" s="1"/>
  <c r="H17" i="170"/>
  <c r="I17" i="170"/>
  <c r="P17" i="170"/>
  <c r="Q17" i="170"/>
  <c r="AA17" i="170"/>
  <c r="AC17" i="170" s="1"/>
  <c r="AK17" i="170" s="1"/>
  <c r="H18" i="170"/>
  <c r="I18" i="170"/>
  <c r="P18" i="170"/>
  <c r="Q18" i="170"/>
  <c r="AA18" i="170"/>
  <c r="AC18" i="170" s="1"/>
  <c r="AK18" i="170" s="1"/>
  <c r="H19" i="170"/>
  <c r="I19" i="170"/>
  <c r="P19" i="170"/>
  <c r="Q19" i="170"/>
  <c r="AA19" i="170"/>
  <c r="AC19" i="170" s="1"/>
  <c r="AK19" i="170" s="1"/>
  <c r="H20" i="170"/>
  <c r="I20" i="170"/>
  <c r="P20" i="170"/>
  <c r="Q20" i="170"/>
  <c r="R20" i="170" s="1"/>
  <c r="AD20" i="170" s="1"/>
  <c r="AA20" i="170"/>
  <c r="AC20" i="170" s="1"/>
  <c r="AK20" i="170" s="1"/>
  <c r="H21" i="170"/>
  <c r="I21" i="170"/>
  <c r="P21" i="170"/>
  <c r="Q21" i="170"/>
  <c r="AA21" i="170"/>
  <c r="AC21" i="170" s="1"/>
  <c r="AK21" i="170" s="1"/>
  <c r="H22" i="170"/>
  <c r="I22" i="170"/>
  <c r="P22" i="170"/>
  <c r="Q22" i="170"/>
  <c r="AA22" i="170"/>
  <c r="AC22" i="170" s="1"/>
  <c r="AK22" i="170" s="1"/>
  <c r="H23" i="170"/>
  <c r="I23" i="170"/>
  <c r="P23" i="170"/>
  <c r="Q23" i="170"/>
  <c r="AA23" i="170"/>
  <c r="AC23" i="170" s="1"/>
  <c r="AK23" i="170" s="1"/>
  <c r="H24" i="170"/>
  <c r="I24" i="170"/>
  <c r="P24" i="170"/>
  <c r="Q24" i="170"/>
  <c r="AA24" i="170"/>
  <c r="AC24" i="170" s="1"/>
  <c r="AK24" i="170" s="1"/>
  <c r="H25" i="170"/>
  <c r="I25" i="170"/>
  <c r="P25" i="170"/>
  <c r="Q25" i="170"/>
  <c r="AA25" i="170"/>
  <c r="AC25" i="170" s="1"/>
  <c r="AK25" i="170" s="1"/>
  <c r="H26" i="170"/>
  <c r="I26" i="170"/>
  <c r="P26" i="170"/>
  <c r="Q26" i="170"/>
  <c r="AA26" i="170"/>
  <c r="AC26" i="170" s="1"/>
  <c r="AK26" i="170" s="1"/>
  <c r="H27" i="170"/>
  <c r="I27" i="170"/>
  <c r="P27" i="170"/>
  <c r="Q27" i="170"/>
  <c r="AA27" i="170"/>
  <c r="AC27" i="170" s="1"/>
  <c r="AK27" i="170" s="1"/>
  <c r="H28" i="170"/>
  <c r="I28" i="170"/>
  <c r="P28" i="170"/>
  <c r="Q28" i="170"/>
  <c r="AA28" i="170"/>
  <c r="AC28" i="170" s="1"/>
  <c r="AK28" i="170" s="1"/>
  <c r="H29" i="170"/>
  <c r="I29" i="170"/>
  <c r="P29" i="170"/>
  <c r="Q29" i="170"/>
  <c r="AA29" i="170"/>
  <c r="AC29" i="170" s="1"/>
  <c r="AK29" i="170" s="1"/>
  <c r="H30" i="170"/>
  <c r="I30" i="170"/>
  <c r="P30" i="170"/>
  <c r="Q30" i="170"/>
  <c r="AA30" i="170"/>
  <c r="AC30" i="170" s="1"/>
  <c r="AK30" i="170" s="1"/>
  <c r="H31" i="170"/>
  <c r="I31" i="170"/>
  <c r="P31" i="170"/>
  <c r="Q31" i="170"/>
  <c r="AA31" i="170"/>
  <c r="AC31" i="170" s="1"/>
  <c r="AK31" i="170" s="1"/>
  <c r="H32" i="170"/>
  <c r="I32" i="170"/>
  <c r="P32" i="170"/>
  <c r="Q32" i="170"/>
  <c r="AA32" i="170"/>
  <c r="AC32" i="170" s="1"/>
  <c r="AK32" i="170" s="1"/>
  <c r="H33" i="170"/>
  <c r="I33" i="170"/>
  <c r="P33" i="170"/>
  <c r="Q33" i="170"/>
  <c r="AA33" i="170"/>
  <c r="AC33" i="170" s="1"/>
  <c r="AK33" i="170" s="1"/>
  <c r="H34" i="170"/>
  <c r="I34" i="170"/>
  <c r="P34" i="170"/>
  <c r="Q34" i="170"/>
  <c r="AA34" i="170"/>
  <c r="AC34" i="170" s="1"/>
  <c r="AK34" i="170" s="1"/>
  <c r="H35" i="170"/>
  <c r="I35" i="170"/>
  <c r="P35" i="170"/>
  <c r="Q35" i="170"/>
  <c r="AA35" i="170"/>
  <c r="AC35" i="170" s="1"/>
  <c r="AK35" i="170" s="1"/>
  <c r="H36" i="170"/>
  <c r="I36" i="170"/>
  <c r="P36" i="170"/>
  <c r="Q36" i="170"/>
  <c r="AA36" i="170"/>
  <c r="AC36" i="170" s="1"/>
  <c r="AK36" i="170" s="1"/>
  <c r="H37" i="170"/>
  <c r="I37" i="170"/>
  <c r="P37" i="170"/>
  <c r="Q37" i="170"/>
  <c r="AA37" i="170"/>
  <c r="AC37" i="170" s="1"/>
  <c r="AK37" i="170" s="1"/>
  <c r="H38" i="170"/>
  <c r="I38" i="170"/>
  <c r="P38" i="170"/>
  <c r="Q38" i="170"/>
  <c r="AA38" i="170"/>
  <c r="AC38" i="170" s="1"/>
  <c r="AK38" i="170" s="1"/>
  <c r="H39" i="170"/>
  <c r="I39" i="170"/>
  <c r="P39" i="170"/>
  <c r="Q39" i="170"/>
  <c r="AA39" i="170"/>
  <c r="AC39" i="170" s="1"/>
  <c r="AK39" i="170" s="1"/>
  <c r="H40" i="170"/>
  <c r="I40" i="170"/>
  <c r="P40" i="170"/>
  <c r="Q40" i="170"/>
  <c r="AA40" i="170"/>
  <c r="AC40" i="170" s="1"/>
  <c r="AK40" i="170" s="1"/>
  <c r="H41" i="170"/>
  <c r="I41" i="170"/>
  <c r="P41" i="170"/>
  <c r="Q41" i="170"/>
  <c r="R41" i="170" s="1"/>
  <c r="AD41" i="170" s="1"/>
  <c r="AA41" i="170"/>
  <c r="AC41" i="170" s="1"/>
  <c r="AK41" i="170" s="1"/>
  <c r="H42" i="170"/>
  <c r="I42" i="170"/>
  <c r="P42" i="170"/>
  <c r="Q42" i="170"/>
  <c r="AA42" i="170"/>
  <c r="AC42" i="170" s="1"/>
  <c r="AK42" i="170" s="1"/>
  <c r="H43" i="170"/>
  <c r="I43" i="170"/>
  <c r="P43" i="170"/>
  <c r="Q43" i="170"/>
  <c r="R43" i="170" s="1"/>
  <c r="AD43" i="170" s="1"/>
  <c r="AA43" i="170"/>
  <c r="AC43" i="170" s="1"/>
  <c r="AK43" i="170" s="1"/>
  <c r="H44" i="170"/>
  <c r="I44" i="170"/>
  <c r="P44" i="170"/>
  <c r="Q44" i="170"/>
  <c r="R44" i="170" s="1"/>
  <c r="AD44" i="170" s="1"/>
  <c r="AA44" i="170"/>
  <c r="AC44" i="170" s="1"/>
  <c r="AK44" i="170" s="1"/>
  <c r="H45" i="170"/>
  <c r="I45" i="170"/>
  <c r="P45" i="170"/>
  <c r="Q45" i="170"/>
  <c r="AA45" i="170"/>
  <c r="AC45" i="170" s="1"/>
  <c r="AK45" i="170" s="1"/>
  <c r="H46" i="170"/>
  <c r="I46" i="170"/>
  <c r="P46" i="170"/>
  <c r="Q46" i="170"/>
  <c r="AA46" i="170"/>
  <c r="AC46" i="170" s="1"/>
  <c r="AK46" i="170" s="1"/>
  <c r="H47" i="170"/>
  <c r="I47" i="170"/>
  <c r="P47" i="170"/>
  <c r="Q47" i="170"/>
  <c r="AA47" i="170"/>
  <c r="AC47" i="170" s="1"/>
  <c r="AK47" i="170" s="1"/>
  <c r="H48" i="170"/>
  <c r="I48" i="170"/>
  <c r="P48" i="170"/>
  <c r="Q48" i="170"/>
  <c r="AA48" i="170"/>
  <c r="AC48" i="170" s="1"/>
  <c r="AK48" i="170" s="1"/>
  <c r="P49" i="170"/>
  <c r="Q49" i="170"/>
  <c r="R49" i="170"/>
  <c r="AA49" i="170"/>
  <c r="AC49" i="170" s="1"/>
  <c r="AK49" i="170" s="1"/>
  <c r="H50" i="170"/>
  <c r="I50" i="170"/>
  <c r="P50" i="170"/>
  <c r="Q50" i="170"/>
  <c r="AA50" i="170"/>
  <c r="AC50" i="170" s="1"/>
  <c r="AK50" i="170" s="1"/>
  <c r="H51" i="170"/>
  <c r="I51" i="170"/>
  <c r="P51" i="170"/>
  <c r="Q51" i="170"/>
  <c r="AA51" i="170"/>
  <c r="AC51" i="170" s="1"/>
  <c r="AK51" i="170" s="1"/>
  <c r="H52" i="170"/>
  <c r="I52" i="170"/>
  <c r="P52" i="170"/>
  <c r="Q52" i="170"/>
  <c r="AA52" i="170"/>
  <c r="AC52" i="170" s="1"/>
  <c r="AK52" i="170" s="1"/>
  <c r="H53" i="170"/>
  <c r="I53" i="170"/>
  <c r="P53" i="170"/>
  <c r="Q53" i="170"/>
  <c r="AA53" i="170"/>
  <c r="AC53" i="170" s="1"/>
  <c r="AK53" i="170" s="1"/>
  <c r="H54" i="170"/>
  <c r="I54" i="170"/>
  <c r="P54" i="170"/>
  <c r="Q54" i="170"/>
  <c r="AA54" i="170"/>
  <c r="AC54" i="170" s="1"/>
  <c r="AK54" i="170" s="1"/>
  <c r="H55" i="170"/>
  <c r="I55" i="170"/>
  <c r="P55" i="170"/>
  <c r="Q55" i="170"/>
  <c r="AA55" i="170"/>
  <c r="AC55" i="170" s="1"/>
  <c r="AK55" i="170" s="1"/>
  <c r="H56" i="170"/>
  <c r="I56" i="170"/>
  <c r="P56" i="170"/>
  <c r="Q56" i="170"/>
  <c r="R56" i="170" s="1"/>
  <c r="AD56" i="170" s="1"/>
  <c r="AA56" i="170"/>
  <c r="AC56" i="170" s="1"/>
  <c r="AK56" i="170" s="1"/>
  <c r="H57" i="170"/>
  <c r="I57" i="170"/>
  <c r="P57" i="170"/>
  <c r="Q57" i="170"/>
  <c r="R57" i="170" s="1"/>
  <c r="AD57" i="170" s="1"/>
  <c r="AA57" i="170"/>
  <c r="AC57" i="170" s="1"/>
  <c r="AK57" i="170" s="1"/>
  <c r="H58" i="170"/>
  <c r="I58" i="170"/>
  <c r="P58" i="170"/>
  <c r="Q58" i="170"/>
  <c r="AA58" i="170"/>
  <c r="AC58" i="170" s="1"/>
  <c r="AK58" i="170" s="1"/>
  <c r="H59" i="170"/>
  <c r="I59" i="170"/>
  <c r="R59" i="170" s="1"/>
  <c r="AD59" i="170" s="1"/>
  <c r="P59" i="170"/>
  <c r="Q59" i="170"/>
  <c r="AA59" i="170"/>
  <c r="AC59" i="170" s="1"/>
  <c r="AK59" i="170" s="1"/>
  <c r="H60" i="170"/>
  <c r="I60" i="170"/>
  <c r="P60" i="170"/>
  <c r="Q60" i="170"/>
  <c r="AA60" i="170"/>
  <c r="AC60" i="170" s="1"/>
  <c r="AK60" i="170" s="1"/>
  <c r="H61" i="170"/>
  <c r="I61" i="170"/>
  <c r="P61" i="170"/>
  <c r="Q61" i="170"/>
  <c r="AA61" i="170"/>
  <c r="AC61" i="170" s="1"/>
  <c r="AK61" i="170" s="1"/>
  <c r="H62" i="170"/>
  <c r="I62" i="170"/>
  <c r="P62" i="170"/>
  <c r="Q62" i="170"/>
  <c r="AA62" i="170"/>
  <c r="AC62" i="170" s="1"/>
  <c r="AK62" i="170" s="1"/>
  <c r="H63" i="170"/>
  <c r="I63" i="170"/>
  <c r="P63" i="170"/>
  <c r="Q63" i="170"/>
  <c r="AA63" i="170"/>
  <c r="AC63" i="170" s="1"/>
  <c r="AK63" i="170" s="1"/>
  <c r="H64" i="170"/>
  <c r="I64" i="170"/>
  <c r="P64" i="170"/>
  <c r="Q64" i="170"/>
  <c r="AA64" i="170"/>
  <c r="AC64" i="170" s="1"/>
  <c r="AK64" i="170" s="1"/>
  <c r="H65" i="170"/>
  <c r="I65" i="170"/>
  <c r="P65" i="170"/>
  <c r="Q65" i="170"/>
  <c r="AA65" i="170"/>
  <c r="AC65" i="170" s="1"/>
  <c r="AK65" i="170" s="1"/>
  <c r="AA11" i="166"/>
  <c r="AC11" i="166"/>
  <c r="AK11" i="166" s="1"/>
  <c r="AA12" i="166"/>
  <c r="AC12" i="166" s="1"/>
  <c r="AK12" i="166" s="1"/>
  <c r="AA13" i="166"/>
  <c r="AC13" i="166"/>
  <c r="AK13" i="166" s="1"/>
  <c r="AA14" i="166"/>
  <c r="AC14" i="166" s="1"/>
  <c r="AK14" i="166" s="1"/>
  <c r="AA15" i="166"/>
  <c r="AC15" i="166" s="1"/>
  <c r="AK15" i="166" s="1"/>
  <c r="AA16" i="166"/>
  <c r="AC16" i="166" s="1"/>
  <c r="AK16" i="166" s="1"/>
  <c r="AA17" i="166"/>
  <c r="AC17" i="166"/>
  <c r="AK17" i="166" s="1"/>
  <c r="AA18" i="166"/>
  <c r="AC18" i="166" s="1"/>
  <c r="AK18" i="166" s="1"/>
  <c r="AA19" i="166"/>
  <c r="AC19" i="166"/>
  <c r="AK19" i="166" s="1"/>
  <c r="AA20" i="166"/>
  <c r="AC20" i="166" s="1"/>
  <c r="AK20" i="166" s="1"/>
  <c r="AA21" i="166"/>
  <c r="AC21" i="166" s="1"/>
  <c r="AK21" i="166" s="1"/>
  <c r="AA22" i="166"/>
  <c r="AC22" i="166" s="1"/>
  <c r="AK22" i="166" s="1"/>
  <c r="AA23" i="166"/>
  <c r="AC23" i="166"/>
  <c r="AK23" i="166" s="1"/>
  <c r="AA24" i="166"/>
  <c r="AC24" i="166" s="1"/>
  <c r="AK24" i="166" s="1"/>
  <c r="AA25" i="166"/>
  <c r="AC25" i="166" s="1"/>
  <c r="AK25" i="166" s="1"/>
  <c r="AA26" i="166"/>
  <c r="AC26" i="166" s="1"/>
  <c r="AK26" i="166" s="1"/>
  <c r="AA27" i="166"/>
  <c r="AC27" i="166" s="1"/>
  <c r="AK27" i="166" s="1"/>
  <c r="AA28" i="166"/>
  <c r="AC28" i="166"/>
  <c r="AK28" i="166" s="1"/>
  <c r="AA29" i="166"/>
  <c r="AC29" i="166" s="1"/>
  <c r="AK29" i="166" s="1"/>
  <c r="AA30" i="166"/>
  <c r="AC30" i="166" s="1"/>
  <c r="AK30" i="166" s="1"/>
  <c r="AA31" i="166"/>
  <c r="AC31" i="166"/>
  <c r="AK31" i="166" s="1"/>
  <c r="AA32" i="166"/>
  <c r="AC32" i="166" s="1"/>
  <c r="AK32" i="166" s="1"/>
  <c r="AA33" i="166"/>
  <c r="AC33" i="166" s="1"/>
  <c r="AK33" i="166" s="1"/>
  <c r="AA34" i="166"/>
  <c r="AC34" i="166"/>
  <c r="AK34" i="166" s="1"/>
  <c r="AA35" i="166"/>
  <c r="AC35" i="166" s="1"/>
  <c r="AK35" i="166" s="1"/>
  <c r="AA36" i="166"/>
  <c r="AC36" i="166" s="1"/>
  <c r="AK36" i="166" s="1"/>
  <c r="AA37" i="166"/>
  <c r="AC37" i="166" s="1"/>
  <c r="AK37" i="166" s="1"/>
  <c r="AA38" i="166"/>
  <c r="AC38" i="166" s="1"/>
  <c r="AK38" i="166" s="1"/>
  <c r="AA39" i="166"/>
  <c r="AC39" i="166" s="1"/>
  <c r="AK39" i="166" s="1"/>
  <c r="AA40" i="166"/>
  <c r="AC40" i="166" s="1"/>
  <c r="AK40" i="166" s="1"/>
  <c r="AA41" i="166"/>
  <c r="AC41" i="166" s="1"/>
  <c r="AK41" i="166" s="1"/>
  <c r="AA42" i="166"/>
  <c r="AC42" i="166"/>
  <c r="AK42" i="166" s="1"/>
  <c r="AA43" i="166"/>
  <c r="AC43" i="166" s="1"/>
  <c r="AK43" i="166" s="1"/>
  <c r="AA44" i="166"/>
  <c r="AC44" i="166" s="1"/>
  <c r="AK44" i="166" s="1"/>
  <c r="AA45" i="166"/>
  <c r="AC45" i="166" s="1"/>
  <c r="AK45" i="166" s="1"/>
  <c r="AA46" i="166"/>
  <c r="AC46" i="166" s="1"/>
  <c r="AK46" i="166" s="1"/>
  <c r="AA47" i="166"/>
  <c r="AC47" i="166"/>
  <c r="AK47" i="166" s="1"/>
  <c r="AA48" i="166"/>
  <c r="AC48" i="166" s="1"/>
  <c r="AK48" i="166" s="1"/>
  <c r="AA49" i="166"/>
  <c r="AC49" i="166" s="1"/>
  <c r="AK49" i="166" s="1"/>
  <c r="AA50" i="166"/>
  <c r="AC50" i="166"/>
  <c r="AK50" i="166" s="1"/>
  <c r="AA51" i="166"/>
  <c r="AC51" i="166" s="1"/>
  <c r="AK51" i="166" s="1"/>
  <c r="AA52" i="166"/>
  <c r="AC52" i="166" s="1"/>
  <c r="AK52" i="166" s="1"/>
  <c r="AA53" i="166"/>
  <c r="AC53" i="166"/>
  <c r="AK53" i="166" s="1"/>
  <c r="AA54" i="166"/>
  <c r="AC54" i="166" s="1"/>
  <c r="AK54" i="166" s="1"/>
  <c r="AA55" i="166"/>
  <c r="AC55" i="166" s="1"/>
  <c r="AK55" i="166" s="1"/>
  <c r="AA56" i="166"/>
  <c r="AC56" i="166"/>
  <c r="AK56" i="166" s="1"/>
  <c r="AA57" i="166"/>
  <c r="AC57" i="166" s="1"/>
  <c r="AK57" i="166" s="1"/>
  <c r="AA58" i="166"/>
  <c r="AC58" i="166" s="1"/>
  <c r="AK58" i="166" s="1"/>
  <c r="AA59" i="166"/>
  <c r="AC59" i="166"/>
  <c r="AK59" i="166" s="1"/>
  <c r="AA60" i="166"/>
  <c r="AC60" i="166" s="1"/>
  <c r="AK60" i="166" s="1"/>
  <c r="AA61" i="166"/>
  <c r="AC61" i="166" s="1"/>
  <c r="AK61" i="166" s="1"/>
  <c r="AA62" i="166"/>
  <c r="AC62" i="166" s="1"/>
  <c r="AK62" i="166" s="1"/>
  <c r="AA63" i="166"/>
  <c r="AC63" i="166" s="1"/>
  <c r="AK63" i="166" s="1"/>
  <c r="AA64" i="166"/>
  <c r="AC64" i="166"/>
  <c r="AK64" i="166" s="1"/>
  <c r="AA65" i="166"/>
  <c r="AC65" i="166" s="1"/>
  <c r="AK65" i="166" s="1"/>
  <c r="H11" i="166"/>
  <c r="I11" i="166"/>
  <c r="P11" i="166"/>
  <c r="Q11" i="166"/>
  <c r="H12" i="166"/>
  <c r="I12" i="166"/>
  <c r="P12" i="166"/>
  <c r="Q12" i="166"/>
  <c r="R12" i="166" s="1"/>
  <c r="H13" i="166"/>
  <c r="I13" i="166"/>
  <c r="P13" i="166"/>
  <c r="Q13" i="166"/>
  <c r="H14" i="166"/>
  <c r="I14" i="166"/>
  <c r="P14" i="166"/>
  <c r="Q14" i="166"/>
  <c r="R14" i="166" s="1"/>
  <c r="AD14" i="166" s="1"/>
  <c r="H15" i="166"/>
  <c r="I15" i="166"/>
  <c r="P15" i="166"/>
  <c r="Q15" i="166"/>
  <c r="R15" i="166" s="1"/>
  <c r="AD15" i="166" s="1"/>
  <c r="H16" i="166"/>
  <c r="I16" i="166"/>
  <c r="P16" i="166"/>
  <c r="Q16" i="166"/>
  <c r="H17" i="166"/>
  <c r="I17" i="166"/>
  <c r="P17" i="166"/>
  <c r="Q17" i="166"/>
  <c r="R17" i="166" s="1"/>
  <c r="AD17" i="166" s="1"/>
  <c r="H18" i="166"/>
  <c r="I18" i="166"/>
  <c r="P18" i="166"/>
  <c r="Q18" i="166"/>
  <c r="R18" i="166" s="1"/>
  <c r="AD18" i="166" s="1"/>
  <c r="H19" i="166"/>
  <c r="I19" i="166"/>
  <c r="P19" i="166"/>
  <c r="Q19" i="166"/>
  <c r="R19" i="166" s="1"/>
  <c r="AD19" i="166" s="1"/>
  <c r="H20" i="166"/>
  <c r="I20" i="166"/>
  <c r="P20" i="166"/>
  <c r="Q20" i="166"/>
  <c r="H21" i="166"/>
  <c r="I21" i="166"/>
  <c r="P21" i="166"/>
  <c r="Q21" i="166"/>
  <c r="R21" i="166" s="1"/>
  <c r="H22" i="166"/>
  <c r="I22" i="166"/>
  <c r="P22" i="166"/>
  <c r="Q22" i="166"/>
  <c r="H23" i="166"/>
  <c r="I23" i="166"/>
  <c r="P23" i="166"/>
  <c r="Q23" i="166"/>
  <c r="H24" i="166"/>
  <c r="I24" i="166"/>
  <c r="P24" i="166"/>
  <c r="Q24" i="166"/>
  <c r="H25" i="166"/>
  <c r="I25" i="166"/>
  <c r="P25" i="166"/>
  <c r="Q25" i="166"/>
  <c r="H26" i="166"/>
  <c r="I26" i="166"/>
  <c r="P26" i="166"/>
  <c r="Q26" i="166"/>
  <c r="H27" i="166"/>
  <c r="I27" i="166"/>
  <c r="P27" i="166"/>
  <c r="Q27" i="166"/>
  <c r="H28" i="166"/>
  <c r="I28" i="166"/>
  <c r="P28" i="166"/>
  <c r="Q28" i="166"/>
  <c r="R28" i="166" s="1"/>
  <c r="AD28" i="166" s="1"/>
  <c r="H29" i="166"/>
  <c r="I29" i="166"/>
  <c r="P29" i="166"/>
  <c r="Q29" i="166"/>
  <c r="R29" i="166" s="1"/>
  <c r="AD29" i="166" s="1"/>
  <c r="H30" i="166"/>
  <c r="I30" i="166"/>
  <c r="P30" i="166"/>
  <c r="Q30" i="166"/>
  <c r="R30" i="166" s="1"/>
  <c r="AD30" i="166" s="1"/>
  <c r="H31" i="166"/>
  <c r="I31" i="166"/>
  <c r="P31" i="166"/>
  <c r="Q31" i="166"/>
  <c r="R31" i="166" s="1"/>
  <c r="AD31" i="166" s="1"/>
  <c r="H32" i="166"/>
  <c r="I32" i="166"/>
  <c r="P32" i="166"/>
  <c r="Q32" i="166"/>
  <c r="R32" i="166" s="1"/>
  <c r="AD32" i="166" s="1"/>
  <c r="H33" i="166"/>
  <c r="I33" i="166"/>
  <c r="P33" i="166"/>
  <c r="Q33" i="166"/>
  <c r="R33" i="166" s="1"/>
  <c r="AD33" i="166" s="1"/>
  <c r="H34" i="166"/>
  <c r="I34" i="166"/>
  <c r="P34" i="166"/>
  <c r="Q34" i="166"/>
  <c r="H35" i="166"/>
  <c r="I35" i="166"/>
  <c r="P35" i="166"/>
  <c r="Q35" i="166"/>
  <c r="H36" i="166"/>
  <c r="I36" i="166"/>
  <c r="P36" i="166"/>
  <c r="Q36" i="166"/>
  <c r="H37" i="166"/>
  <c r="I37" i="166"/>
  <c r="P37" i="166"/>
  <c r="Q37" i="166"/>
  <c r="H38" i="166"/>
  <c r="I38" i="166"/>
  <c r="P38" i="166"/>
  <c r="Q38" i="166"/>
  <c r="H39" i="166"/>
  <c r="I39" i="166"/>
  <c r="P39" i="166"/>
  <c r="Q39" i="166"/>
  <c r="H40" i="166"/>
  <c r="I40" i="166"/>
  <c r="P40" i="166"/>
  <c r="Q40" i="166"/>
  <c r="H41" i="166"/>
  <c r="I41" i="166"/>
  <c r="P41" i="166"/>
  <c r="Q41" i="166"/>
  <c r="H42" i="166"/>
  <c r="I42" i="166"/>
  <c r="P42" i="166"/>
  <c r="Q42" i="166"/>
  <c r="H43" i="166"/>
  <c r="I43" i="166"/>
  <c r="P43" i="166"/>
  <c r="Q43" i="166"/>
  <c r="H44" i="166"/>
  <c r="I44" i="166"/>
  <c r="P44" i="166"/>
  <c r="Q44" i="166"/>
  <c r="H45" i="166"/>
  <c r="I45" i="166"/>
  <c r="P45" i="166"/>
  <c r="Q45" i="166"/>
  <c r="H46" i="166"/>
  <c r="I46" i="166"/>
  <c r="P46" i="166"/>
  <c r="Q46" i="166"/>
  <c r="R46" i="166" s="1"/>
  <c r="AD46" i="166" s="1"/>
  <c r="H47" i="166"/>
  <c r="I47" i="166"/>
  <c r="P47" i="166"/>
  <c r="Q47" i="166"/>
  <c r="H48" i="166"/>
  <c r="I48" i="166"/>
  <c r="P48" i="166"/>
  <c r="Q48" i="166"/>
  <c r="R48" i="166" s="1"/>
  <c r="AD48" i="166" s="1"/>
  <c r="H49" i="166"/>
  <c r="I49" i="166"/>
  <c r="P49" i="166"/>
  <c r="Q49" i="166"/>
  <c r="H50" i="166"/>
  <c r="I50" i="166"/>
  <c r="P50" i="166"/>
  <c r="Q50" i="166"/>
  <c r="R50" i="166" s="1"/>
  <c r="AD50" i="166" s="1"/>
  <c r="H51" i="166"/>
  <c r="I51" i="166"/>
  <c r="P51" i="166"/>
  <c r="Q51" i="166"/>
  <c r="H52" i="166"/>
  <c r="I52" i="166"/>
  <c r="P52" i="166"/>
  <c r="Q52" i="166"/>
  <c r="R52" i="166" s="1"/>
  <c r="AD52" i="166" s="1"/>
  <c r="H53" i="166"/>
  <c r="I53" i="166"/>
  <c r="P53" i="166"/>
  <c r="Q53" i="166"/>
  <c r="H54" i="166"/>
  <c r="I54" i="166"/>
  <c r="P54" i="166"/>
  <c r="Q54" i="166"/>
  <c r="H55" i="166"/>
  <c r="I55" i="166"/>
  <c r="R55" i="166" s="1"/>
  <c r="AD55" i="166" s="1"/>
  <c r="P55" i="166"/>
  <c r="Q55" i="166"/>
  <c r="H56" i="166"/>
  <c r="I56" i="166"/>
  <c r="P56" i="166"/>
  <c r="Q56" i="166"/>
  <c r="H57" i="166"/>
  <c r="I57" i="166"/>
  <c r="P57" i="166"/>
  <c r="Q57" i="166"/>
  <c r="H58" i="166"/>
  <c r="I58" i="166"/>
  <c r="P58" i="166"/>
  <c r="Q58" i="166"/>
  <c r="H59" i="166"/>
  <c r="I59" i="166"/>
  <c r="P59" i="166"/>
  <c r="Q59" i="166"/>
  <c r="H60" i="166"/>
  <c r="I60" i="166"/>
  <c r="P60" i="166"/>
  <c r="Q60" i="166"/>
  <c r="H61" i="166"/>
  <c r="I61" i="166"/>
  <c r="P61" i="166"/>
  <c r="Q61" i="166"/>
  <c r="H62" i="166"/>
  <c r="I62" i="166"/>
  <c r="P62" i="166"/>
  <c r="Q62" i="166"/>
  <c r="H63" i="166"/>
  <c r="I63" i="166"/>
  <c r="P63" i="166"/>
  <c r="Q63" i="166"/>
  <c r="H64" i="166"/>
  <c r="I64" i="166"/>
  <c r="P64" i="166"/>
  <c r="Q64" i="166"/>
  <c r="H65" i="166"/>
  <c r="I65" i="166"/>
  <c r="P65" i="166"/>
  <c r="Q65" i="166"/>
  <c r="H10" i="166"/>
  <c r="AA11" i="165"/>
  <c r="AC11" i="165" s="1"/>
  <c r="AK11" i="165" s="1"/>
  <c r="AA12" i="165"/>
  <c r="AC12" i="165" s="1"/>
  <c r="AK12" i="165" s="1"/>
  <c r="AA13" i="165"/>
  <c r="AC13" i="165" s="1"/>
  <c r="AK13" i="165" s="1"/>
  <c r="AA14" i="165"/>
  <c r="AC14" i="165" s="1"/>
  <c r="AK14" i="165" s="1"/>
  <c r="AA15" i="165"/>
  <c r="AC15" i="165" s="1"/>
  <c r="AK15" i="165" s="1"/>
  <c r="AA16" i="165"/>
  <c r="AC16" i="165" s="1"/>
  <c r="AK16" i="165" s="1"/>
  <c r="AA17" i="165"/>
  <c r="AC17" i="165" s="1"/>
  <c r="AK17" i="165" s="1"/>
  <c r="AA18" i="165"/>
  <c r="AC18" i="165" s="1"/>
  <c r="AK18" i="165" s="1"/>
  <c r="AA19" i="165"/>
  <c r="AC19" i="165" s="1"/>
  <c r="AK19" i="165" s="1"/>
  <c r="AA20" i="165"/>
  <c r="AC20" i="165" s="1"/>
  <c r="AK20" i="165" s="1"/>
  <c r="AA21" i="165"/>
  <c r="AC21" i="165" s="1"/>
  <c r="AK21" i="165" s="1"/>
  <c r="AA22" i="165"/>
  <c r="AC22" i="165" s="1"/>
  <c r="AK22" i="165" s="1"/>
  <c r="AA23" i="165"/>
  <c r="AC23" i="165" s="1"/>
  <c r="AK23" i="165" s="1"/>
  <c r="AA24" i="165"/>
  <c r="AC24" i="165" s="1"/>
  <c r="AK24" i="165" s="1"/>
  <c r="AA25" i="165"/>
  <c r="AC25" i="165" s="1"/>
  <c r="AK25" i="165" s="1"/>
  <c r="AA26" i="165"/>
  <c r="AC26" i="165" s="1"/>
  <c r="AK26" i="165" s="1"/>
  <c r="AA27" i="165"/>
  <c r="AC27" i="165" s="1"/>
  <c r="AK27" i="165" s="1"/>
  <c r="AA28" i="165"/>
  <c r="AC28" i="165" s="1"/>
  <c r="AK28" i="165" s="1"/>
  <c r="AA29" i="165"/>
  <c r="AC29" i="165" s="1"/>
  <c r="AK29" i="165" s="1"/>
  <c r="AA30" i="165"/>
  <c r="AC30" i="165" s="1"/>
  <c r="AK30" i="165" s="1"/>
  <c r="AA31" i="165"/>
  <c r="AC31" i="165" s="1"/>
  <c r="AK31" i="165" s="1"/>
  <c r="AA32" i="165"/>
  <c r="AC32" i="165" s="1"/>
  <c r="AK32" i="165" s="1"/>
  <c r="AA33" i="165"/>
  <c r="AC33" i="165" s="1"/>
  <c r="AK33" i="165" s="1"/>
  <c r="AA34" i="165"/>
  <c r="AC34" i="165" s="1"/>
  <c r="AK34" i="165" s="1"/>
  <c r="AA35" i="165"/>
  <c r="AC35" i="165" s="1"/>
  <c r="AK35" i="165" s="1"/>
  <c r="AA36" i="165"/>
  <c r="AC36" i="165" s="1"/>
  <c r="AK36" i="165" s="1"/>
  <c r="AA37" i="165"/>
  <c r="AC37" i="165" s="1"/>
  <c r="AK37" i="165" s="1"/>
  <c r="AA38" i="165"/>
  <c r="AC38" i="165" s="1"/>
  <c r="AK38" i="165" s="1"/>
  <c r="AA39" i="165"/>
  <c r="AC39" i="165" s="1"/>
  <c r="AK39" i="165" s="1"/>
  <c r="AA40" i="165"/>
  <c r="AC40" i="165" s="1"/>
  <c r="AK40" i="165" s="1"/>
  <c r="AA41" i="165"/>
  <c r="AC41" i="165" s="1"/>
  <c r="AK41" i="165" s="1"/>
  <c r="AA42" i="165"/>
  <c r="AC42" i="165" s="1"/>
  <c r="AK42" i="165" s="1"/>
  <c r="AA43" i="165"/>
  <c r="AC43" i="165" s="1"/>
  <c r="AK43" i="165" s="1"/>
  <c r="AA44" i="165"/>
  <c r="AC44" i="165" s="1"/>
  <c r="AK44" i="165" s="1"/>
  <c r="AA45" i="165"/>
  <c r="AC45" i="165" s="1"/>
  <c r="AK45" i="165" s="1"/>
  <c r="AA46" i="165"/>
  <c r="AC46" i="165" s="1"/>
  <c r="AK46" i="165" s="1"/>
  <c r="AA47" i="165"/>
  <c r="AC47" i="165" s="1"/>
  <c r="AK47" i="165" s="1"/>
  <c r="AA48" i="165"/>
  <c r="AC48" i="165" s="1"/>
  <c r="AK48" i="165" s="1"/>
  <c r="AA49" i="165"/>
  <c r="AC49" i="165" s="1"/>
  <c r="AK49" i="165" s="1"/>
  <c r="AA50" i="165"/>
  <c r="AC50" i="165" s="1"/>
  <c r="AK50" i="165" s="1"/>
  <c r="AA51" i="165"/>
  <c r="AC51" i="165" s="1"/>
  <c r="AK51" i="165" s="1"/>
  <c r="AA52" i="165"/>
  <c r="AC52" i="165" s="1"/>
  <c r="AK52" i="165" s="1"/>
  <c r="AA53" i="165"/>
  <c r="AC53" i="165" s="1"/>
  <c r="AK53" i="165" s="1"/>
  <c r="AA54" i="165"/>
  <c r="AC54" i="165" s="1"/>
  <c r="AK54" i="165" s="1"/>
  <c r="AA55" i="165"/>
  <c r="AC55" i="165"/>
  <c r="AK55" i="165" s="1"/>
  <c r="AA56" i="165"/>
  <c r="AC56" i="165" s="1"/>
  <c r="AK56" i="165" s="1"/>
  <c r="AA57" i="165"/>
  <c r="AC57" i="165"/>
  <c r="AK57" i="165" s="1"/>
  <c r="AA58" i="165"/>
  <c r="AC58" i="165" s="1"/>
  <c r="AK58" i="165" s="1"/>
  <c r="AA59" i="165"/>
  <c r="AC59" i="165" s="1"/>
  <c r="AK59" i="165" s="1"/>
  <c r="AA60" i="165"/>
  <c r="AC60" i="165" s="1"/>
  <c r="AK60" i="165" s="1"/>
  <c r="AA61" i="165"/>
  <c r="AC61" i="165" s="1"/>
  <c r="AK61" i="165" s="1"/>
  <c r="AA62" i="165"/>
  <c r="AC62" i="165" s="1"/>
  <c r="AK62" i="165" s="1"/>
  <c r="AA63" i="165"/>
  <c r="AC63" i="165"/>
  <c r="AK63" i="165" s="1"/>
  <c r="AA64" i="165"/>
  <c r="AC64" i="165" s="1"/>
  <c r="AK64" i="165" s="1"/>
  <c r="AA65" i="165"/>
  <c r="AC65" i="165"/>
  <c r="AK65" i="165" s="1"/>
  <c r="H11" i="165"/>
  <c r="I11" i="165"/>
  <c r="P11" i="165"/>
  <c r="Q11" i="165"/>
  <c r="H12" i="165"/>
  <c r="I12" i="165"/>
  <c r="P12" i="165"/>
  <c r="Q12" i="165"/>
  <c r="H13" i="165"/>
  <c r="I13" i="165"/>
  <c r="P13" i="165"/>
  <c r="Q13" i="165"/>
  <c r="H14" i="165"/>
  <c r="I14" i="165"/>
  <c r="P14" i="165"/>
  <c r="Q14" i="165"/>
  <c r="H15" i="165"/>
  <c r="I15" i="165"/>
  <c r="P15" i="165"/>
  <c r="Q15" i="165"/>
  <c r="H16" i="165"/>
  <c r="I16" i="165"/>
  <c r="P16" i="165"/>
  <c r="Q16" i="165"/>
  <c r="H17" i="165"/>
  <c r="I17" i="165"/>
  <c r="P17" i="165"/>
  <c r="Q17" i="165"/>
  <c r="H18" i="165"/>
  <c r="I18" i="165"/>
  <c r="P18" i="165"/>
  <c r="Q18" i="165"/>
  <c r="H19" i="165"/>
  <c r="I19" i="165"/>
  <c r="P19" i="165"/>
  <c r="Q19" i="165"/>
  <c r="H20" i="165"/>
  <c r="I20" i="165"/>
  <c r="P20" i="165"/>
  <c r="Q20" i="165"/>
  <c r="H21" i="165"/>
  <c r="I21" i="165"/>
  <c r="P21" i="165"/>
  <c r="Q21" i="165"/>
  <c r="H22" i="165"/>
  <c r="I22" i="165"/>
  <c r="P22" i="165"/>
  <c r="Q22" i="165"/>
  <c r="H23" i="165"/>
  <c r="I23" i="165"/>
  <c r="P23" i="165"/>
  <c r="Q23" i="165"/>
  <c r="H24" i="165"/>
  <c r="I24" i="165"/>
  <c r="P24" i="165"/>
  <c r="Q24" i="165"/>
  <c r="H25" i="165"/>
  <c r="I25" i="165"/>
  <c r="P25" i="165"/>
  <c r="Q25" i="165"/>
  <c r="H26" i="165"/>
  <c r="I26" i="165"/>
  <c r="P26" i="165"/>
  <c r="Q26" i="165"/>
  <c r="H27" i="165"/>
  <c r="I27" i="165"/>
  <c r="P27" i="165"/>
  <c r="Q27" i="165"/>
  <c r="H28" i="165"/>
  <c r="I28" i="165"/>
  <c r="P28" i="165"/>
  <c r="Q28" i="165"/>
  <c r="H29" i="165"/>
  <c r="I29" i="165"/>
  <c r="P29" i="165"/>
  <c r="Q29" i="165"/>
  <c r="H30" i="165"/>
  <c r="I30" i="165"/>
  <c r="P30" i="165"/>
  <c r="Q30" i="165"/>
  <c r="H31" i="165"/>
  <c r="I31" i="165"/>
  <c r="P31" i="165"/>
  <c r="Q31" i="165"/>
  <c r="H32" i="165"/>
  <c r="I32" i="165"/>
  <c r="P32" i="165"/>
  <c r="Q32" i="165"/>
  <c r="R32" i="165" s="1"/>
  <c r="H33" i="165"/>
  <c r="I33" i="165"/>
  <c r="P33" i="165"/>
  <c r="Q33" i="165"/>
  <c r="H34" i="165"/>
  <c r="I34" i="165"/>
  <c r="P34" i="165"/>
  <c r="Q34" i="165"/>
  <c r="H35" i="165"/>
  <c r="I35" i="165"/>
  <c r="P35" i="165"/>
  <c r="Q35" i="165"/>
  <c r="H36" i="165"/>
  <c r="I36" i="165"/>
  <c r="P36" i="165"/>
  <c r="Q36" i="165"/>
  <c r="H37" i="165"/>
  <c r="I37" i="165"/>
  <c r="P37" i="165"/>
  <c r="Q37" i="165"/>
  <c r="R37" i="165" s="1"/>
  <c r="H38" i="165"/>
  <c r="I38" i="165"/>
  <c r="P38" i="165"/>
  <c r="Q38" i="165"/>
  <c r="H39" i="165"/>
  <c r="I39" i="165"/>
  <c r="P39" i="165"/>
  <c r="Q39" i="165"/>
  <c r="H40" i="165"/>
  <c r="I40" i="165"/>
  <c r="P40" i="165"/>
  <c r="Q40" i="165"/>
  <c r="R40" i="165" s="1"/>
  <c r="H41" i="165"/>
  <c r="I41" i="165"/>
  <c r="P41" i="165"/>
  <c r="Q41" i="165"/>
  <c r="H42" i="165"/>
  <c r="I42" i="165"/>
  <c r="P42" i="165"/>
  <c r="Q42" i="165"/>
  <c r="H43" i="165"/>
  <c r="I43" i="165"/>
  <c r="P43" i="165"/>
  <c r="Q43" i="165"/>
  <c r="R43" i="165" s="1"/>
  <c r="H44" i="165"/>
  <c r="I44" i="165"/>
  <c r="P44" i="165"/>
  <c r="Q44" i="165"/>
  <c r="H45" i="165"/>
  <c r="I45" i="165"/>
  <c r="P45" i="165"/>
  <c r="Q45" i="165"/>
  <c r="R45" i="165" s="1"/>
  <c r="H46" i="165"/>
  <c r="I46" i="165"/>
  <c r="P46" i="165"/>
  <c r="Q46" i="165"/>
  <c r="H47" i="165"/>
  <c r="I47" i="165"/>
  <c r="P47" i="165"/>
  <c r="Q47" i="165"/>
  <c r="H48" i="165"/>
  <c r="I48" i="165"/>
  <c r="P48" i="165"/>
  <c r="Q48" i="165"/>
  <c r="P49" i="165"/>
  <c r="Q49" i="165"/>
  <c r="P50" i="165"/>
  <c r="Q50" i="165"/>
  <c r="R50" i="165" s="1"/>
  <c r="P51" i="165"/>
  <c r="Q51" i="165"/>
  <c r="H52" i="165"/>
  <c r="I52" i="165"/>
  <c r="P52" i="165"/>
  <c r="Q52" i="165"/>
  <c r="H53" i="165"/>
  <c r="I53" i="165"/>
  <c r="P53" i="165"/>
  <c r="Q53" i="165"/>
  <c r="H54" i="165"/>
  <c r="I54" i="165"/>
  <c r="P54" i="165"/>
  <c r="Q54" i="165"/>
  <c r="H55" i="165"/>
  <c r="I55" i="165"/>
  <c r="P55" i="165"/>
  <c r="Q55" i="165"/>
  <c r="H56" i="165"/>
  <c r="I56" i="165"/>
  <c r="P56" i="165"/>
  <c r="Q56" i="165"/>
  <c r="R56" i="165" s="1"/>
  <c r="H57" i="165"/>
  <c r="I57" i="165"/>
  <c r="P57" i="165"/>
  <c r="Q57" i="165"/>
  <c r="H58" i="165"/>
  <c r="P58" i="165"/>
  <c r="Q58" i="165"/>
  <c r="R58" i="165" s="1"/>
  <c r="H59" i="165"/>
  <c r="I59" i="165"/>
  <c r="P59" i="165"/>
  <c r="Q59" i="165"/>
  <c r="H60" i="165"/>
  <c r="I60" i="165"/>
  <c r="P60" i="165"/>
  <c r="Q60" i="165"/>
  <c r="H61" i="165"/>
  <c r="I61" i="165"/>
  <c r="P61" i="165"/>
  <c r="Q61" i="165"/>
  <c r="H62" i="165"/>
  <c r="I62" i="165"/>
  <c r="P62" i="165"/>
  <c r="Q62" i="165"/>
  <c r="H63" i="165"/>
  <c r="I63" i="165"/>
  <c r="P63" i="165"/>
  <c r="Q63" i="165"/>
  <c r="H64" i="165"/>
  <c r="I64" i="165"/>
  <c r="P64" i="165"/>
  <c r="Q64" i="165"/>
  <c r="R64" i="165" s="1"/>
  <c r="H65" i="165"/>
  <c r="I65" i="165"/>
  <c r="P65" i="165"/>
  <c r="Q65" i="165"/>
  <c r="AA11" i="160"/>
  <c r="AC11" i="160" s="1"/>
  <c r="AK11" i="160" s="1"/>
  <c r="AA12" i="160"/>
  <c r="AC12" i="160" s="1"/>
  <c r="AK12" i="160" s="1"/>
  <c r="AA13" i="160"/>
  <c r="AC13" i="160"/>
  <c r="AK13" i="160" s="1"/>
  <c r="AA14" i="160"/>
  <c r="AC14" i="160"/>
  <c r="AK14" i="160" s="1"/>
  <c r="AA15" i="160"/>
  <c r="AC15" i="160"/>
  <c r="AK15" i="160" s="1"/>
  <c r="AA16" i="160"/>
  <c r="AC16" i="160" s="1"/>
  <c r="AK16" i="160" s="1"/>
  <c r="AA17" i="160"/>
  <c r="AC17" i="160" s="1"/>
  <c r="AK17" i="160" s="1"/>
  <c r="AA18" i="160"/>
  <c r="AC18" i="160" s="1"/>
  <c r="AK18" i="160" s="1"/>
  <c r="AA19" i="160"/>
  <c r="AC19" i="160" s="1"/>
  <c r="AK19" i="160" s="1"/>
  <c r="AA20" i="160"/>
  <c r="AC20" i="160"/>
  <c r="AK20" i="160" s="1"/>
  <c r="AA21" i="160"/>
  <c r="AC21" i="160"/>
  <c r="AK21" i="160" s="1"/>
  <c r="AA22" i="160"/>
  <c r="AC22" i="160"/>
  <c r="AK22" i="160" s="1"/>
  <c r="AA23" i="160"/>
  <c r="AC23" i="160" s="1"/>
  <c r="AK23" i="160" s="1"/>
  <c r="AA24" i="160"/>
  <c r="AC24" i="160" s="1"/>
  <c r="AK24" i="160" s="1"/>
  <c r="AA25" i="160"/>
  <c r="AC25" i="160" s="1"/>
  <c r="AK25" i="160" s="1"/>
  <c r="AA26" i="160"/>
  <c r="AC26" i="160"/>
  <c r="AK26" i="160" s="1"/>
  <c r="AA27" i="160"/>
  <c r="AC27" i="160"/>
  <c r="AK27" i="160" s="1"/>
  <c r="AA28" i="160"/>
  <c r="AC28" i="160" s="1"/>
  <c r="AK28" i="160" s="1"/>
  <c r="AA29" i="160"/>
  <c r="AC29" i="160" s="1"/>
  <c r="AK29" i="160" s="1"/>
  <c r="AA30" i="160"/>
  <c r="AC30" i="160" s="1"/>
  <c r="AK30" i="160" s="1"/>
  <c r="AA31" i="160"/>
  <c r="AC31" i="160" s="1"/>
  <c r="AK31" i="160" s="1"/>
  <c r="AA32" i="160"/>
  <c r="AC32" i="160" s="1"/>
  <c r="AK32" i="160" s="1"/>
  <c r="AA33" i="160"/>
  <c r="AC33" i="160" s="1"/>
  <c r="AK33" i="160" s="1"/>
  <c r="AA34" i="160"/>
  <c r="AC34" i="160" s="1"/>
  <c r="AK34" i="160" s="1"/>
  <c r="AA35" i="160"/>
  <c r="AC35" i="160" s="1"/>
  <c r="AK35" i="160" s="1"/>
  <c r="AA36" i="160"/>
  <c r="AC36" i="160" s="1"/>
  <c r="AK36" i="160" s="1"/>
  <c r="AA37" i="160"/>
  <c r="AC37" i="160" s="1"/>
  <c r="AK37" i="160" s="1"/>
  <c r="AA38" i="160"/>
  <c r="AC38" i="160" s="1"/>
  <c r="AK38" i="160" s="1"/>
  <c r="AA39" i="160"/>
  <c r="AC39" i="160" s="1"/>
  <c r="AK39" i="160" s="1"/>
  <c r="AA40" i="160"/>
  <c r="AC40" i="160" s="1"/>
  <c r="AK40" i="160" s="1"/>
  <c r="AA41" i="160"/>
  <c r="AC41" i="160" s="1"/>
  <c r="AK41" i="160" s="1"/>
  <c r="AA42" i="160"/>
  <c r="AC42" i="160" s="1"/>
  <c r="AK42" i="160" s="1"/>
  <c r="AA43" i="160"/>
  <c r="AC43" i="160" s="1"/>
  <c r="AK43" i="160" s="1"/>
  <c r="AA44" i="160"/>
  <c r="AC44" i="160" s="1"/>
  <c r="AK44" i="160" s="1"/>
  <c r="AA45" i="160"/>
  <c r="AC45" i="160" s="1"/>
  <c r="AK45" i="160" s="1"/>
  <c r="AA46" i="160"/>
  <c r="AC46" i="160" s="1"/>
  <c r="AK46" i="160" s="1"/>
  <c r="AA47" i="160"/>
  <c r="AC47" i="160" s="1"/>
  <c r="AK47" i="160" s="1"/>
  <c r="AA48" i="160"/>
  <c r="AC48" i="160" s="1"/>
  <c r="AK48" i="160" s="1"/>
  <c r="AA49" i="160"/>
  <c r="AC49" i="160" s="1"/>
  <c r="AK49" i="160" s="1"/>
  <c r="AA50" i="160"/>
  <c r="AC50" i="160" s="1"/>
  <c r="AK50" i="160" s="1"/>
  <c r="AA51" i="160"/>
  <c r="AC51" i="160" s="1"/>
  <c r="AK51" i="160" s="1"/>
  <c r="AA52" i="160"/>
  <c r="AC52" i="160" s="1"/>
  <c r="AK52" i="160" s="1"/>
  <c r="AA53" i="160"/>
  <c r="AC53" i="160" s="1"/>
  <c r="AK53" i="160" s="1"/>
  <c r="AA54" i="160"/>
  <c r="AC54" i="160" s="1"/>
  <c r="AK54" i="160" s="1"/>
  <c r="AA55" i="160"/>
  <c r="AC55" i="160" s="1"/>
  <c r="AK55" i="160" s="1"/>
  <c r="AA56" i="160"/>
  <c r="AC56" i="160" s="1"/>
  <c r="AK56" i="160" s="1"/>
  <c r="AA57" i="160"/>
  <c r="AC57" i="160" s="1"/>
  <c r="AK57" i="160" s="1"/>
  <c r="AA58" i="160"/>
  <c r="AC58" i="160" s="1"/>
  <c r="AK58" i="160" s="1"/>
  <c r="AA59" i="160"/>
  <c r="AC59" i="160" s="1"/>
  <c r="AK59" i="160" s="1"/>
  <c r="AA60" i="160"/>
  <c r="AC60" i="160" s="1"/>
  <c r="AK60" i="160" s="1"/>
  <c r="AA61" i="160"/>
  <c r="AC61" i="160" s="1"/>
  <c r="AK61" i="160" s="1"/>
  <c r="AA62" i="160"/>
  <c r="AC62" i="160" s="1"/>
  <c r="AK62" i="160" s="1"/>
  <c r="AA63" i="160"/>
  <c r="AC63" i="160" s="1"/>
  <c r="AK63" i="160" s="1"/>
  <c r="AA64" i="160"/>
  <c r="AC64" i="160" s="1"/>
  <c r="AK64" i="160" s="1"/>
  <c r="AA65" i="160"/>
  <c r="AC65" i="160" s="1"/>
  <c r="AK65" i="160" s="1"/>
  <c r="H11" i="160"/>
  <c r="I11" i="160"/>
  <c r="H12" i="160"/>
  <c r="I12" i="160"/>
  <c r="H13" i="160"/>
  <c r="I13" i="160"/>
  <c r="H14" i="160"/>
  <c r="I14" i="160"/>
  <c r="H15" i="160"/>
  <c r="I15" i="160"/>
  <c r="H16" i="160"/>
  <c r="I16" i="160"/>
  <c r="H17" i="160"/>
  <c r="I17" i="160"/>
  <c r="H18" i="160"/>
  <c r="I18" i="160"/>
  <c r="H19" i="160"/>
  <c r="I19" i="160"/>
  <c r="H20" i="160"/>
  <c r="I20" i="160"/>
  <c r="H21" i="160"/>
  <c r="I21" i="160"/>
  <c r="H22" i="160"/>
  <c r="I22" i="160"/>
  <c r="H23" i="160"/>
  <c r="I23" i="160"/>
  <c r="H24" i="160"/>
  <c r="I24" i="160"/>
  <c r="H25" i="160"/>
  <c r="I25" i="160"/>
  <c r="H26" i="160"/>
  <c r="I26" i="160"/>
  <c r="H27" i="160"/>
  <c r="I27" i="160"/>
  <c r="H28" i="160"/>
  <c r="I28" i="160"/>
  <c r="H29" i="160"/>
  <c r="I29" i="160"/>
  <c r="H30" i="160"/>
  <c r="I30" i="160"/>
  <c r="H31" i="160"/>
  <c r="I31" i="160"/>
  <c r="H32" i="160"/>
  <c r="I32" i="160"/>
  <c r="H33" i="160"/>
  <c r="I33" i="160"/>
  <c r="H34" i="160"/>
  <c r="I34" i="160"/>
  <c r="H35" i="160"/>
  <c r="I35" i="160"/>
  <c r="H36" i="160"/>
  <c r="I36" i="160"/>
  <c r="H37" i="160"/>
  <c r="I37" i="160"/>
  <c r="I38" i="160"/>
  <c r="H39" i="160"/>
  <c r="I39" i="160"/>
  <c r="H40" i="160"/>
  <c r="I40" i="160"/>
  <c r="H41" i="160"/>
  <c r="I41" i="160"/>
  <c r="R41" i="160" s="1"/>
  <c r="AD41" i="160" s="1"/>
  <c r="H42" i="160"/>
  <c r="I42" i="160"/>
  <c r="H43" i="160"/>
  <c r="I43" i="160"/>
  <c r="H44" i="160"/>
  <c r="I44" i="160"/>
  <c r="H45" i="160"/>
  <c r="I45" i="160"/>
  <c r="H46" i="160"/>
  <c r="I46" i="160"/>
  <c r="H47" i="160"/>
  <c r="I47" i="160"/>
  <c r="H48" i="160"/>
  <c r="I48" i="160"/>
  <c r="H49" i="160"/>
  <c r="I49" i="160"/>
  <c r="H50" i="160"/>
  <c r="I50" i="160"/>
  <c r="H51" i="160"/>
  <c r="I51" i="160"/>
  <c r="H52" i="160"/>
  <c r="I52" i="160"/>
  <c r="H53" i="160"/>
  <c r="I53" i="160"/>
  <c r="H54" i="160"/>
  <c r="I54" i="160"/>
  <c r="H55" i="160"/>
  <c r="I55" i="160"/>
  <c r="H56" i="160"/>
  <c r="I56" i="160"/>
  <c r="H57" i="160"/>
  <c r="I57" i="160"/>
  <c r="H58" i="160"/>
  <c r="I58" i="160"/>
  <c r="H59" i="160"/>
  <c r="I59" i="160"/>
  <c r="H60" i="160"/>
  <c r="I60" i="160"/>
  <c r="H61" i="160"/>
  <c r="I61" i="160"/>
  <c r="H62" i="160"/>
  <c r="I62" i="160"/>
  <c r="H63" i="160"/>
  <c r="I63" i="160"/>
  <c r="H64" i="160"/>
  <c r="I64" i="160"/>
  <c r="H65" i="160"/>
  <c r="I65" i="160"/>
  <c r="P11" i="160"/>
  <c r="Q11" i="160"/>
  <c r="P12" i="160"/>
  <c r="Q12" i="160"/>
  <c r="P13" i="160"/>
  <c r="Q13" i="160"/>
  <c r="P14" i="160"/>
  <c r="Q14" i="160"/>
  <c r="R14" i="160" s="1"/>
  <c r="AD14" i="160" s="1"/>
  <c r="P15" i="160"/>
  <c r="Q15" i="160"/>
  <c r="P16" i="160"/>
  <c r="Q16" i="160"/>
  <c r="P17" i="160"/>
  <c r="Q17" i="160"/>
  <c r="P18" i="160"/>
  <c r="Q18" i="160"/>
  <c r="P19" i="160"/>
  <c r="Q19" i="160"/>
  <c r="P20" i="160"/>
  <c r="Q20" i="160"/>
  <c r="P21" i="160"/>
  <c r="Q21" i="160"/>
  <c r="R21" i="160" s="1"/>
  <c r="AD21" i="160" s="1"/>
  <c r="P22" i="160"/>
  <c r="Q22" i="160"/>
  <c r="P23" i="160"/>
  <c r="Q23" i="160"/>
  <c r="P24" i="160"/>
  <c r="Q24" i="160"/>
  <c r="P25" i="160"/>
  <c r="Q25" i="160"/>
  <c r="P26" i="160"/>
  <c r="Q26" i="160"/>
  <c r="R26" i="160" s="1"/>
  <c r="AD26" i="160" s="1"/>
  <c r="P27" i="160"/>
  <c r="Q27" i="160"/>
  <c r="P28" i="160"/>
  <c r="Q28" i="160"/>
  <c r="P29" i="160"/>
  <c r="Q29" i="160"/>
  <c r="P30" i="160"/>
  <c r="Q30" i="160"/>
  <c r="R30" i="160" s="1"/>
  <c r="P31" i="160"/>
  <c r="Q31" i="160"/>
  <c r="P32" i="160"/>
  <c r="Q32" i="160"/>
  <c r="P33" i="160"/>
  <c r="Q33" i="160"/>
  <c r="P34" i="160"/>
  <c r="Q34" i="160"/>
  <c r="P35" i="160"/>
  <c r="Q35" i="160"/>
  <c r="P36" i="160"/>
  <c r="Q36" i="160"/>
  <c r="P37" i="160"/>
  <c r="Q37" i="160"/>
  <c r="R37" i="160" s="1"/>
  <c r="P38" i="160"/>
  <c r="Q38" i="160"/>
  <c r="P39" i="160"/>
  <c r="Q39" i="160"/>
  <c r="P40" i="160"/>
  <c r="Q40" i="160"/>
  <c r="P41" i="160"/>
  <c r="Q41" i="160"/>
  <c r="P42" i="160"/>
  <c r="Q42" i="160"/>
  <c r="P43" i="160"/>
  <c r="Q43" i="160"/>
  <c r="P44" i="160"/>
  <c r="Q44" i="160"/>
  <c r="P45" i="160"/>
  <c r="Q45" i="160"/>
  <c r="P46" i="160"/>
  <c r="Q46" i="160"/>
  <c r="P47" i="160"/>
  <c r="Q47" i="160"/>
  <c r="P48" i="160"/>
  <c r="Q48" i="160"/>
  <c r="P49" i="160"/>
  <c r="Q49" i="160"/>
  <c r="P50" i="160"/>
  <c r="Q50" i="160"/>
  <c r="P51" i="160"/>
  <c r="Q51" i="160"/>
  <c r="P52" i="160"/>
  <c r="Q52" i="160"/>
  <c r="P53" i="160"/>
  <c r="Q53" i="160"/>
  <c r="P54" i="160"/>
  <c r="Q54" i="160"/>
  <c r="R54" i="160" s="1"/>
  <c r="AD54" i="160" s="1"/>
  <c r="P55" i="160"/>
  <c r="Q55" i="160"/>
  <c r="P56" i="160"/>
  <c r="Q56" i="160"/>
  <c r="P57" i="160"/>
  <c r="Q57" i="160"/>
  <c r="P58" i="160"/>
  <c r="Q58" i="160"/>
  <c r="P59" i="160"/>
  <c r="Q59" i="160"/>
  <c r="P60" i="160"/>
  <c r="Q60" i="160"/>
  <c r="P61" i="160"/>
  <c r="Q61" i="160"/>
  <c r="P62" i="160"/>
  <c r="Q62" i="160"/>
  <c r="P63" i="160"/>
  <c r="Q63" i="160"/>
  <c r="P64" i="160"/>
  <c r="Q64" i="160"/>
  <c r="P65" i="160"/>
  <c r="Q65" i="160"/>
  <c r="AA11" i="159"/>
  <c r="AC11" i="159" s="1"/>
  <c r="AK11" i="159" s="1"/>
  <c r="AA12" i="159"/>
  <c r="AC12" i="159" s="1"/>
  <c r="AK12" i="159" s="1"/>
  <c r="AA13" i="159"/>
  <c r="AC13" i="159" s="1"/>
  <c r="AK13" i="159" s="1"/>
  <c r="AA14" i="159"/>
  <c r="AC14" i="159" s="1"/>
  <c r="AK14" i="159" s="1"/>
  <c r="AA15" i="159"/>
  <c r="AC15" i="159" s="1"/>
  <c r="AK15" i="159" s="1"/>
  <c r="AA16" i="159"/>
  <c r="AC16" i="159" s="1"/>
  <c r="AK16" i="159" s="1"/>
  <c r="AA17" i="159"/>
  <c r="AC17" i="159" s="1"/>
  <c r="AK17" i="159" s="1"/>
  <c r="AA18" i="159"/>
  <c r="AC18" i="159" s="1"/>
  <c r="AK18" i="159" s="1"/>
  <c r="AA19" i="159"/>
  <c r="AC19" i="159" s="1"/>
  <c r="AK19" i="159" s="1"/>
  <c r="AA20" i="159"/>
  <c r="AC20" i="159" s="1"/>
  <c r="AK20" i="159" s="1"/>
  <c r="AA21" i="159"/>
  <c r="AC21" i="159" s="1"/>
  <c r="AK21" i="159" s="1"/>
  <c r="AA22" i="159"/>
  <c r="AC22" i="159" s="1"/>
  <c r="AK22" i="159" s="1"/>
  <c r="AA23" i="159"/>
  <c r="AC23" i="159" s="1"/>
  <c r="AK23" i="159" s="1"/>
  <c r="AA24" i="159"/>
  <c r="AC24" i="159" s="1"/>
  <c r="AK24" i="159" s="1"/>
  <c r="AA25" i="159"/>
  <c r="AC25" i="159" s="1"/>
  <c r="AK25" i="159" s="1"/>
  <c r="AA26" i="159"/>
  <c r="AC26" i="159" s="1"/>
  <c r="AK26" i="159" s="1"/>
  <c r="AA27" i="159"/>
  <c r="AC27" i="159" s="1"/>
  <c r="AK27" i="159" s="1"/>
  <c r="AA28" i="159"/>
  <c r="AC28" i="159" s="1"/>
  <c r="AK28" i="159" s="1"/>
  <c r="AA29" i="159"/>
  <c r="AC29" i="159" s="1"/>
  <c r="AK29" i="159" s="1"/>
  <c r="AA30" i="159"/>
  <c r="AC30" i="159" s="1"/>
  <c r="AK30" i="159" s="1"/>
  <c r="AA31" i="159"/>
  <c r="AC31" i="159" s="1"/>
  <c r="AK31" i="159" s="1"/>
  <c r="AA32" i="159"/>
  <c r="AC32" i="159" s="1"/>
  <c r="AK32" i="159" s="1"/>
  <c r="AA33" i="159"/>
  <c r="AC33" i="159" s="1"/>
  <c r="AK33" i="159" s="1"/>
  <c r="AA34" i="159"/>
  <c r="AC34" i="159" s="1"/>
  <c r="AK34" i="159" s="1"/>
  <c r="AA35" i="159"/>
  <c r="AC35" i="159" s="1"/>
  <c r="AK35" i="159" s="1"/>
  <c r="AA36" i="159"/>
  <c r="AC36" i="159" s="1"/>
  <c r="AK36" i="159" s="1"/>
  <c r="AA37" i="159"/>
  <c r="AC37" i="159" s="1"/>
  <c r="AK37" i="159" s="1"/>
  <c r="AA38" i="159"/>
  <c r="AC38" i="159" s="1"/>
  <c r="AK38" i="159" s="1"/>
  <c r="AA39" i="159"/>
  <c r="AC39" i="159" s="1"/>
  <c r="AK39" i="159" s="1"/>
  <c r="AA40" i="159"/>
  <c r="AC40" i="159" s="1"/>
  <c r="AK40" i="159" s="1"/>
  <c r="AA41" i="159"/>
  <c r="AC41" i="159" s="1"/>
  <c r="AK41" i="159" s="1"/>
  <c r="AA42" i="159"/>
  <c r="AC42" i="159" s="1"/>
  <c r="AK42" i="159" s="1"/>
  <c r="AA43" i="159"/>
  <c r="AC43" i="159" s="1"/>
  <c r="AK43" i="159" s="1"/>
  <c r="AA44" i="159"/>
  <c r="AC44" i="159" s="1"/>
  <c r="AK44" i="159" s="1"/>
  <c r="AA45" i="159"/>
  <c r="AC45" i="159" s="1"/>
  <c r="AK45" i="159" s="1"/>
  <c r="AA46" i="159"/>
  <c r="AC46" i="159" s="1"/>
  <c r="AK46" i="159" s="1"/>
  <c r="AA47" i="159"/>
  <c r="AC47" i="159" s="1"/>
  <c r="AK47" i="159" s="1"/>
  <c r="AA48" i="159"/>
  <c r="AC48" i="159" s="1"/>
  <c r="AK48" i="159" s="1"/>
  <c r="AA49" i="159"/>
  <c r="AC49" i="159" s="1"/>
  <c r="AK49" i="159" s="1"/>
  <c r="AA50" i="159"/>
  <c r="AC50" i="159" s="1"/>
  <c r="AK50" i="159" s="1"/>
  <c r="AA51" i="159"/>
  <c r="AC51" i="159" s="1"/>
  <c r="AK51" i="159" s="1"/>
  <c r="AA52" i="159"/>
  <c r="AC52" i="159" s="1"/>
  <c r="AK52" i="159" s="1"/>
  <c r="AA53" i="159"/>
  <c r="AC53" i="159" s="1"/>
  <c r="AK53" i="159" s="1"/>
  <c r="AA54" i="159"/>
  <c r="AC54" i="159" s="1"/>
  <c r="AK54" i="159" s="1"/>
  <c r="AA55" i="159"/>
  <c r="AC55" i="159" s="1"/>
  <c r="AK55" i="159" s="1"/>
  <c r="AA56" i="159"/>
  <c r="AC56" i="159" s="1"/>
  <c r="AK56" i="159" s="1"/>
  <c r="AA57" i="159"/>
  <c r="AC57" i="159" s="1"/>
  <c r="AK57" i="159" s="1"/>
  <c r="AA58" i="159"/>
  <c r="AC58" i="159" s="1"/>
  <c r="AK58" i="159" s="1"/>
  <c r="AA59" i="159"/>
  <c r="AC59" i="159" s="1"/>
  <c r="AK59" i="159" s="1"/>
  <c r="AA60" i="159"/>
  <c r="AC60" i="159" s="1"/>
  <c r="AK60" i="159" s="1"/>
  <c r="AA61" i="159"/>
  <c r="AC61" i="159" s="1"/>
  <c r="AK61" i="159" s="1"/>
  <c r="AA62" i="159"/>
  <c r="AC62" i="159" s="1"/>
  <c r="AK62" i="159" s="1"/>
  <c r="AA63" i="159"/>
  <c r="AC63" i="159" s="1"/>
  <c r="AK63" i="159" s="1"/>
  <c r="AA64" i="159"/>
  <c r="AC64" i="159" s="1"/>
  <c r="AK64" i="159" s="1"/>
  <c r="AA65" i="159"/>
  <c r="AC65" i="159" s="1"/>
  <c r="AK65" i="159" s="1"/>
  <c r="P11" i="159"/>
  <c r="Q11" i="159"/>
  <c r="P12" i="159"/>
  <c r="Q12" i="159"/>
  <c r="P13" i="159"/>
  <c r="Q13" i="159"/>
  <c r="P14" i="159"/>
  <c r="Q14" i="159"/>
  <c r="P15" i="159"/>
  <c r="Q15" i="159"/>
  <c r="P16" i="159"/>
  <c r="Q16" i="159"/>
  <c r="P17" i="159"/>
  <c r="Q17" i="159"/>
  <c r="P18" i="159"/>
  <c r="Q18" i="159"/>
  <c r="P19" i="159"/>
  <c r="Q19" i="159"/>
  <c r="P20" i="159"/>
  <c r="Q20" i="159"/>
  <c r="P21" i="159"/>
  <c r="Q21" i="159"/>
  <c r="P22" i="159"/>
  <c r="Q22" i="159"/>
  <c r="P23" i="159"/>
  <c r="Q23" i="159"/>
  <c r="P24" i="159"/>
  <c r="Q24" i="159"/>
  <c r="P25" i="159"/>
  <c r="Q25" i="159"/>
  <c r="P26" i="159"/>
  <c r="Q26" i="159"/>
  <c r="P27" i="159"/>
  <c r="Q27" i="159"/>
  <c r="P28" i="159"/>
  <c r="Q28" i="159"/>
  <c r="P29" i="159"/>
  <c r="Q29" i="159"/>
  <c r="P30" i="159"/>
  <c r="Q30" i="159"/>
  <c r="P31" i="159"/>
  <c r="Q31" i="159"/>
  <c r="P32" i="159"/>
  <c r="Q32" i="159"/>
  <c r="P33" i="159"/>
  <c r="Q33" i="159"/>
  <c r="P34" i="159"/>
  <c r="Q34" i="159"/>
  <c r="P35" i="159"/>
  <c r="Q35" i="159"/>
  <c r="P36" i="159"/>
  <c r="Q36" i="159"/>
  <c r="P37" i="159"/>
  <c r="Q37" i="159"/>
  <c r="P38" i="159"/>
  <c r="Q38" i="159"/>
  <c r="P39" i="159"/>
  <c r="Q39" i="159"/>
  <c r="P40" i="159"/>
  <c r="Q40" i="159"/>
  <c r="P41" i="159"/>
  <c r="Q41" i="159"/>
  <c r="P42" i="159"/>
  <c r="Q42" i="159"/>
  <c r="P43" i="159"/>
  <c r="Q43" i="159"/>
  <c r="P44" i="159"/>
  <c r="Q44" i="159"/>
  <c r="P45" i="159"/>
  <c r="Q45" i="159"/>
  <c r="P46" i="159"/>
  <c r="Q46" i="159"/>
  <c r="P47" i="159"/>
  <c r="Q47" i="159"/>
  <c r="P48" i="159"/>
  <c r="Q48" i="159"/>
  <c r="P49" i="159"/>
  <c r="Q49" i="159"/>
  <c r="P50" i="159"/>
  <c r="Q50" i="159"/>
  <c r="P51" i="159"/>
  <c r="Q51" i="159"/>
  <c r="P52" i="159"/>
  <c r="Q52" i="159"/>
  <c r="P53" i="159"/>
  <c r="Q53" i="159"/>
  <c r="R53" i="159" s="1"/>
  <c r="AD53" i="159" s="1"/>
  <c r="P54" i="159"/>
  <c r="Q54" i="159"/>
  <c r="P55" i="159"/>
  <c r="Q55" i="159"/>
  <c r="P56" i="159"/>
  <c r="Q56" i="159"/>
  <c r="P57" i="159"/>
  <c r="Q57" i="159"/>
  <c r="R57" i="159" s="1"/>
  <c r="AD57" i="159" s="1"/>
  <c r="P58" i="159"/>
  <c r="Q58" i="159"/>
  <c r="P59" i="159"/>
  <c r="Q59" i="159"/>
  <c r="P60" i="159"/>
  <c r="Q60" i="159"/>
  <c r="P61" i="159"/>
  <c r="Q61" i="159"/>
  <c r="P62" i="159"/>
  <c r="Q62" i="159"/>
  <c r="P63" i="159"/>
  <c r="Q63" i="159"/>
  <c r="P64" i="159"/>
  <c r="Q64" i="159"/>
  <c r="P65" i="159"/>
  <c r="Q65" i="159"/>
  <c r="H11" i="159"/>
  <c r="I11" i="159"/>
  <c r="H12" i="159"/>
  <c r="I12" i="159"/>
  <c r="H13" i="159"/>
  <c r="I13" i="159"/>
  <c r="H14" i="159"/>
  <c r="I14" i="159"/>
  <c r="H15" i="159"/>
  <c r="I15" i="159"/>
  <c r="H16" i="159"/>
  <c r="I16" i="159"/>
  <c r="H17" i="159"/>
  <c r="I17" i="159"/>
  <c r="H18" i="159"/>
  <c r="I18" i="159"/>
  <c r="H19" i="159"/>
  <c r="I19" i="159"/>
  <c r="H20" i="159"/>
  <c r="I20" i="159"/>
  <c r="H21" i="159"/>
  <c r="I21" i="159"/>
  <c r="H22" i="159"/>
  <c r="I22" i="159"/>
  <c r="H23" i="159"/>
  <c r="I23" i="159"/>
  <c r="H24" i="159"/>
  <c r="I24" i="159"/>
  <c r="R24" i="159" s="1"/>
  <c r="AD24" i="159" s="1"/>
  <c r="H25" i="159"/>
  <c r="I25" i="159"/>
  <c r="R25" i="159" s="1"/>
  <c r="AD25" i="159" s="1"/>
  <c r="H26" i="159"/>
  <c r="I26" i="159"/>
  <c r="R26" i="159" s="1"/>
  <c r="AD26" i="159" s="1"/>
  <c r="H27" i="159"/>
  <c r="I27" i="159"/>
  <c r="R27" i="159" s="1"/>
  <c r="AD27" i="159" s="1"/>
  <c r="H28" i="159"/>
  <c r="I28" i="159"/>
  <c r="H29" i="159"/>
  <c r="I29" i="159"/>
  <c r="H30" i="159"/>
  <c r="I30" i="159"/>
  <c r="H31" i="159"/>
  <c r="I31" i="159"/>
  <c r="R31" i="159" s="1"/>
  <c r="AD31" i="159" s="1"/>
  <c r="H32" i="159"/>
  <c r="I32" i="159"/>
  <c r="R32" i="159" s="1"/>
  <c r="AD32" i="159" s="1"/>
  <c r="H33" i="159"/>
  <c r="I33" i="159"/>
  <c r="R33" i="159" s="1"/>
  <c r="AD33" i="159" s="1"/>
  <c r="H34" i="159"/>
  <c r="I34" i="159"/>
  <c r="R34" i="159" s="1"/>
  <c r="AD34" i="159" s="1"/>
  <c r="H35" i="159"/>
  <c r="I35" i="159"/>
  <c r="H36" i="159"/>
  <c r="I36" i="159"/>
  <c r="R36" i="159" s="1"/>
  <c r="AD36" i="159" s="1"/>
  <c r="H37" i="159"/>
  <c r="I37" i="159"/>
  <c r="R37" i="159" s="1"/>
  <c r="AD37" i="159" s="1"/>
  <c r="H38" i="159"/>
  <c r="I38" i="159"/>
  <c r="R38" i="159" s="1"/>
  <c r="AD38" i="159" s="1"/>
  <c r="H39" i="159"/>
  <c r="I39" i="159"/>
  <c r="R39" i="159" s="1"/>
  <c r="AD39" i="159" s="1"/>
  <c r="H40" i="159"/>
  <c r="I40" i="159"/>
  <c r="R40" i="159" s="1"/>
  <c r="AD40" i="159" s="1"/>
  <c r="H41" i="159"/>
  <c r="I41" i="159"/>
  <c r="H42" i="159"/>
  <c r="I42" i="159"/>
  <c r="R42" i="159" s="1"/>
  <c r="AD42" i="159" s="1"/>
  <c r="H43" i="159"/>
  <c r="I43" i="159"/>
  <c r="R43" i="159" s="1"/>
  <c r="AD43" i="159" s="1"/>
  <c r="H44" i="159"/>
  <c r="I44" i="159"/>
  <c r="R44" i="159" s="1"/>
  <c r="AD44" i="159" s="1"/>
  <c r="H45" i="159"/>
  <c r="I45" i="159"/>
  <c r="R45" i="159" s="1"/>
  <c r="AD45" i="159" s="1"/>
  <c r="H46" i="159"/>
  <c r="I46" i="159"/>
  <c r="R46" i="159" s="1"/>
  <c r="AD46" i="159" s="1"/>
  <c r="H47" i="159"/>
  <c r="I47" i="159"/>
  <c r="H48" i="159"/>
  <c r="I48" i="159"/>
  <c r="R48" i="159" s="1"/>
  <c r="AD48" i="159" s="1"/>
  <c r="H49" i="159"/>
  <c r="I49" i="159"/>
  <c r="R49" i="159" s="1"/>
  <c r="AD49" i="159" s="1"/>
  <c r="H50" i="159"/>
  <c r="I50" i="159"/>
  <c r="R50" i="159" s="1"/>
  <c r="AD50" i="159" s="1"/>
  <c r="H51" i="159"/>
  <c r="I51" i="159"/>
  <c r="R51" i="159" s="1"/>
  <c r="AD51" i="159" s="1"/>
  <c r="H52" i="159"/>
  <c r="I52" i="159"/>
  <c r="R52" i="159" s="1"/>
  <c r="AD52" i="159" s="1"/>
  <c r="H54" i="159"/>
  <c r="I54" i="159"/>
  <c r="R54" i="159" s="1"/>
  <c r="AD54" i="159" s="1"/>
  <c r="R55" i="159"/>
  <c r="AD55" i="159" s="1"/>
  <c r="H56" i="159"/>
  <c r="I56" i="159"/>
  <c r="R56" i="159" s="1"/>
  <c r="AD56" i="159" s="1"/>
  <c r="H58" i="159"/>
  <c r="I58" i="159"/>
  <c r="H59" i="159"/>
  <c r="I59" i="159"/>
  <c r="H60" i="159"/>
  <c r="I60" i="159"/>
  <c r="R60" i="159" s="1"/>
  <c r="AD60" i="159" s="1"/>
  <c r="R61" i="159"/>
  <c r="AD61" i="159" s="1"/>
  <c r="H62" i="159"/>
  <c r="I62" i="159"/>
  <c r="H63" i="159"/>
  <c r="I63" i="159"/>
  <c r="H64" i="159"/>
  <c r="I64" i="159"/>
  <c r="H65" i="159"/>
  <c r="I65" i="159"/>
  <c r="AC11" i="154"/>
  <c r="AC13" i="154"/>
  <c r="AC14" i="154"/>
  <c r="AC17" i="154"/>
  <c r="AC19" i="154"/>
  <c r="AC23" i="154"/>
  <c r="AC25" i="154"/>
  <c r="AC26" i="154"/>
  <c r="AC29" i="154"/>
  <c r="AC31" i="154"/>
  <c r="AC35" i="154"/>
  <c r="AC37" i="154"/>
  <c r="AC39" i="154"/>
  <c r="AC49" i="154"/>
  <c r="AC51" i="154"/>
  <c r="AC52" i="154"/>
  <c r="AC55" i="154"/>
  <c r="AC61" i="154"/>
  <c r="AC63" i="154"/>
  <c r="AC64" i="154"/>
  <c r="AA11" i="154"/>
  <c r="AA12" i="154"/>
  <c r="AC12" i="154" s="1"/>
  <c r="AA13" i="154"/>
  <c r="AA14" i="154"/>
  <c r="AA15" i="154"/>
  <c r="AC15" i="154" s="1"/>
  <c r="AA16" i="154"/>
  <c r="AC16" i="154" s="1"/>
  <c r="AA17" i="154"/>
  <c r="AA18" i="154"/>
  <c r="AC18" i="154" s="1"/>
  <c r="AA19" i="154"/>
  <c r="AA20" i="154"/>
  <c r="AC20" i="154" s="1"/>
  <c r="AA21" i="154"/>
  <c r="AC21" i="154" s="1"/>
  <c r="AA22" i="154"/>
  <c r="AC22" i="154" s="1"/>
  <c r="AA23" i="154"/>
  <c r="AA24" i="154"/>
  <c r="AC24" i="154" s="1"/>
  <c r="AA25" i="154"/>
  <c r="AA26" i="154"/>
  <c r="AA27" i="154"/>
  <c r="AC27" i="154" s="1"/>
  <c r="AA28" i="154"/>
  <c r="AC28" i="154" s="1"/>
  <c r="AA29" i="154"/>
  <c r="AA30" i="154"/>
  <c r="AC30" i="154" s="1"/>
  <c r="AA31" i="154"/>
  <c r="AA32" i="154"/>
  <c r="AC32" i="154" s="1"/>
  <c r="AA33" i="154"/>
  <c r="AC33" i="154" s="1"/>
  <c r="AA34" i="154"/>
  <c r="AC34" i="154" s="1"/>
  <c r="AA35" i="154"/>
  <c r="AA36" i="154"/>
  <c r="AC36" i="154" s="1"/>
  <c r="AA37" i="154"/>
  <c r="AA38" i="154"/>
  <c r="AC38" i="154" s="1"/>
  <c r="AA39" i="154"/>
  <c r="AA40" i="154"/>
  <c r="AC40" i="154" s="1"/>
  <c r="AA41" i="154"/>
  <c r="AC41" i="154" s="1"/>
  <c r="AA42" i="154"/>
  <c r="AC42" i="154" s="1"/>
  <c r="AA43" i="154"/>
  <c r="AC43" i="154" s="1"/>
  <c r="AA44" i="154"/>
  <c r="AC44" i="154" s="1"/>
  <c r="AA45" i="154"/>
  <c r="AC45" i="154" s="1"/>
  <c r="AA46" i="154"/>
  <c r="AC46" i="154" s="1"/>
  <c r="AA47" i="154"/>
  <c r="AC47" i="154" s="1"/>
  <c r="AA48" i="154"/>
  <c r="AC48" i="154" s="1"/>
  <c r="AA49" i="154"/>
  <c r="AA50" i="154"/>
  <c r="AC50" i="154" s="1"/>
  <c r="AA51" i="154"/>
  <c r="AA52" i="154"/>
  <c r="AA53" i="154"/>
  <c r="AC53" i="154" s="1"/>
  <c r="AA54" i="154"/>
  <c r="AC54" i="154" s="1"/>
  <c r="AA55" i="154"/>
  <c r="AA56" i="154"/>
  <c r="AC56" i="154" s="1"/>
  <c r="AA57" i="154"/>
  <c r="AC57" i="154" s="1"/>
  <c r="AA58" i="154"/>
  <c r="AC58" i="154" s="1"/>
  <c r="AA59" i="154"/>
  <c r="AC59" i="154" s="1"/>
  <c r="AA60" i="154"/>
  <c r="AC60" i="154" s="1"/>
  <c r="AA61" i="154"/>
  <c r="AA62" i="154"/>
  <c r="AC62" i="154" s="1"/>
  <c r="AA63" i="154"/>
  <c r="AA64" i="154"/>
  <c r="AA65" i="154"/>
  <c r="AC65" i="154" s="1"/>
  <c r="AA10" i="154"/>
  <c r="P11" i="154"/>
  <c r="Q11" i="154"/>
  <c r="P12" i="154"/>
  <c r="Q12" i="154"/>
  <c r="P13" i="154"/>
  <c r="Q13" i="154"/>
  <c r="P14" i="154"/>
  <c r="Q14" i="154"/>
  <c r="P15" i="154"/>
  <c r="Q15" i="154"/>
  <c r="P16" i="154"/>
  <c r="Q16" i="154"/>
  <c r="P17" i="154"/>
  <c r="Q17" i="154"/>
  <c r="P18" i="154"/>
  <c r="Q18" i="154"/>
  <c r="P19" i="154"/>
  <c r="Q19" i="154"/>
  <c r="P20" i="154"/>
  <c r="Q20" i="154"/>
  <c r="P21" i="154"/>
  <c r="Q21" i="154"/>
  <c r="P22" i="154"/>
  <c r="Q22" i="154"/>
  <c r="P23" i="154"/>
  <c r="Q23" i="154"/>
  <c r="P24" i="154"/>
  <c r="Q24" i="154"/>
  <c r="P25" i="154"/>
  <c r="Q25" i="154"/>
  <c r="P26" i="154"/>
  <c r="Q26" i="154"/>
  <c r="P27" i="154"/>
  <c r="Q27" i="154"/>
  <c r="P28" i="154"/>
  <c r="Q28" i="154"/>
  <c r="P29" i="154"/>
  <c r="Q29" i="154"/>
  <c r="P30" i="154"/>
  <c r="Q30" i="154"/>
  <c r="P31" i="154"/>
  <c r="Q31" i="154"/>
  <c r="P32" i="154"/>
  <c r="Q32" i="154"/>
  <c r="P33" i="154"/>
  <c r="Q33" i="154"/>
  <c r="P34" i="154"/>
  <c r="Q34" i="154"/>
  <c r="P35" i="154"/>
  <c r="Q35" i="154"/>
  <c r="P36" i="154"/>
  <c r="Q36" i="154"/>
  <c r="P37" i="154"/>
  <c r="Q37" i="154"/>
  <c r="P38" i="154"/>
  <c r="Q38" i="154"/>
  <c r="P39" i="154"/>
  <c r="Q39" i="154"/>
  <c r="P40" i="154"/>
  <c r="Q40" i="154"/>
  <c r="P41" i="154"/>
  <c r="Q41" i="154"/>
  <c r="P42" i="154"/>
  <c r="Q42" i="154"/>
  <c r="P43" i="154"/>
  <c r="Q43" i="154"/>
  <c r="P44" i="154"/>
  <c r="Q44" i="154"/>
  <c r="P45" i="154"/>
  <c r="Q45" i="154"/>
  <c r="P46" i="154"/>
  <c r="Q46" i="154"/>
  <c r="P47" i="154"/>
  <c r="Q47" i="154"/>
  <c r="P48" i="154"/>
  <c r="Q48" i="154"/>
  <c r="P49" i="154"/>
  <c r="Q49" i="154"/>
  <c r="P50" i="154"/>
  <c r="Q50" i="154"/>
  <c r="P51" i="154"/>
  <c r="Q51" i="154"/>
  <c r="P52" i="154"/>
  <c r="Q52" i="154"/>
  <c r="P53" i="154"/>
  <c r="Q53" i="154"/>
  <c r="R53" i="154" s="1"/>
  <c r="AD53" i="154" s="1"/>
  <c r="AE53" i="154" s="1"/>
  <c r="P54" i="154"/>
  <c r="Q54" i="154"/>
  <c r="P55" i="154"/>
  <c r="Q55" i="154"/>
  <c r="R55" i="154" s="1"/>
  <c r="AD55" i="154" s="1"/>
  <c r="AH55" i="154" s="1"/>
  <c r="P56" i="154"/>
  <c r="Q56" i="154"/>
  <c r="P57" i="154"/>
  <c r="Q57" i="154"/>
  <c r="R57" i="154" s="1"/>
  <c r="AD57" i="154" s="1"/>
  <c r="AE57" i="154" s="1"/>
  <c r="P58" i="154"/>
  <c r="Q58" i="154"/>
  <c r="P59" i="154"/>
  <c r="Q59" i="154"/>
  <c r="R59" i="154" s="1"/>
  <c r="AD59" i="154" s="1"/>
  <c r="AH59" i="154" s="1"/>
  <c r="P60" i="154"/>
  <c r="Q60" i="154"/>
  <c r="P61" i="154"/>
  <c r="Q61" i="154"/>
  <c r="R61" i="154" s="1"/>
  <c r="AD61" i="154" s="1"/>
  <c r="AH61" i="154" s="1"/>
  <c r="P62" i="154"/>
  <c r="Q62" i="154"/>
  <c r="P63" i="154"/>
  <c r="Q63" i="154"/>
  <c r="P64" i="154"/>
  <c r="Q64" i="154"/>
  <c r="P65" i="154"/>
  <c r="Q65" i="154"/>
  <c r="H11" i="154"/>
  <c r="I11" i="154"/>
  <c r="R11" i="154" s="1"/>
  <c r="AD11" i="154" s="1"/>
  <c r="AH11" i="154" s="1"/>
  <c r="H12" i="154"/>
  <c r="I12" i="154"/>
  <c r="R12" i="154" s="1"/>
  <c r="AD12" i="154" s="1"/>
  <c r="AH12" i="154" s="1"/>
  <c r="H13" i="154"/>
  <c r="I13" i="154"/>
  <c r="R13" i="154" s="1"/>
  <c r="AD13" i="154" s="1"/>
  <c r="AH13" i="154" s="1"/>
  <c r="H14" i="154"/>
  <c r="I14" i="154"/>
  <c r="R14" i="154" s="1"/>
  <c r="AD14" i="154" s="1"/>
  <c r="AE14" i="154" s="1"/>
  <c r="H15" i="154"/>
  <c r="I15" i="154"/>
  <c r="R15" i="154" s="1"/>
  <c r="AD15" i="154" s="1"/>
  <c r="AH15" i="154" s="1"/>
  <c r="H16" i="154"/>
  <c r="I16" i="154"/>
  <c r="R16" i="154" s="1"/>
  <c r="AD16" i="154" s="1"/>
  <c r="AH16" i="154" s="1"/>
  <c r="H17" i="154"/>
  <c r="I17" i="154"/>
  <c r="R17" i="154" s="1"/>
  <c r="AD17" i="154" s="1"/>
  <c r="AH17" i="154" s="1"/>
  <c r="H18" i="154"/>
  <c r="I18" i="154"/>
  <c r="R18" i="154" s="1"/>
  <c r="AD18" i="154" s="1"/>
  <c r="AE18" i="154" s="1"/>
  <c r="H19" i="154"/>
  <c r="I19" i="154"/>
  <c r="R19" i="154" s="1"/>
  <c r="AD19" i="154" s="1"/>
  <c r="AH19" i="154" s="1"/>
  <c r="H20" i="154"/>
  <c r="I20" i="154"/>
  <c r="R20" i="154" s="1"/>
  <c r="AD20" i="154" s="1"/>
  <c r="AE20" i="154" s="1"/>
  <c r="H21" i="154"/>
  <c r="I21" i="154"/>
  <c r="R21" i="154" s="1"/>
  <c r="AD21" i="154" s="1"/>
  <c r="AH21" i="154" s="1"/>
  <c r="H22" i="154"/>
  <c r="I22" i="154"/>
  <c r="R22" i="154" s="1"/>
  <c r="AD22" i="154" s="1"/>
  <c r="AH22" i="154" s="1"/>
  <c r="H23" i="154"/>
  <c r="I23" i="154"/>
  <c r="H24" i="154"/>
  <c r="I24" i="154"/>
  <c r="R24" i="154" s="1"/>
  <c r="AD24" i="154" s="1"/>
  <c r="AH24" i="154" s="1"/>
  <c r="H25" i="154"/>
  <c r="I25" i="154"/>
  <c r="R25" i="154" s="1"/>
  <c r="AD25" i="154" s="1"/>
  <c r="H26" i="154"/>
  <c r="I26" i="154"/>
  <c r="R26" i="154" s="1"/>
  <c r="AD26" i="154" s="1"/>
  <c r="AH26" i="154" s="1"/>
  <c r="H27" i="154"/>
  <c r="I27" i="154"/>
  <c r="R27" i="154" s="1"/>
  <c r="AD27" i="154" s="1"/>
  <c r="AH27" i="154" s="1"/>
  <c r="H28" i="154"/>
  <c r="I28" i="154"/>
  <c r="H29" i="154"/>
  <c r="I29" i="154"/>
  <c r="H30" i="154"/>
  <c r="I30" i="154"/>
  <c r="R30" i="154" s="1"/>
  <c r="AD30" i="154" s="1"/>
  <c r="AH30" i="154" s="1"/>
  <c r="H31" i="154"/>
  <c r="I31" i="154"/>
  <c r="R31" i="154" s="1"/>
  <c r="AD31" i="154" s="1"/>
  <c r="H32" i="154"/>
  <c r="I32" i="154"/>
  <c r="R32" i="154" s="1"/>
  <c r="AD32" i="154" s="1"/>
  <c r="AH32" i="154" s="1"/>
  <c r="H33" i="154"/>
  <c r="I33" i="154"/>
  <c r="R33" i="154" s="1"/>
  <c r="AD33" i="154" s="1"/>
  <c r="AH33" i="154" s="1"/>
  <c r="H34" i="154"/>
  <c r="I34" i="154"/>
  <c r="R34" i="154" s="1"/>
  <c r="AD34" i="154" s="1"/>
  <c r="AH34" i="154" s="1"/>
  <c r="H35" i="154"/>
  <c r="I35" i="154"/>
  <c r="H36" i="154"/>
  <c r="I36" i="154"/>
  <c r="R36" i="154" s="1"/>
  <c r="AD36" i="154" s="1"/>
  <c r="AH36" i="154" s="1"/>
  <c r="H37" i="154"/>
  <c r="I37" i="154"/>
  <c r="R37" i="154" s="1"/>
  <c r="AD37" i="154" s="1"/>
  <c r="AH37" i="154" s="1"/>
  <c r="H38" i="154"/>
  <c r="I38" i="154"/>
  <c r="R38" i="154" s="1"/>
  <c r="AD38" i="154" s="1"/>
  <c r="AH38" i="154" s="1"/>
  <c r="H39" i="154"/>
  <c r="I39" i="154"/>
  <c r="R39" i="154" s="1"/>
  <c r="AD39" i="154" s="1"/>
  <c r="AH39" i="154" s="1"/>
  <c r="H40" i="154"/>
  <c r="I40" i="154"/>
  <c r="R40" i="154" s="1"/>
  <c r="AD40" i="154" s="1"/>
  <c r="AH40" i="154" s="1"/>
  <c r="H41" i="154"/>
  <c r="I41" i="154"/>
  <c r="H42" i="154"/>
  <c r="I42" i="154"/>
  <c r="R42" i="154" s="1"/>
  <c r="AD42" i="154" s="1"/>
  <c r="AH42" i="154" s="1"/>
  <c r="H43" i="154"/>
  <c r="I43" i="154"/>
  <c r="R43" i="154" s="1"/>
  <c r="AD43" i="154" s="1"/>
  <c r="AH43" i="154" s="1"/>
  <c r="H44" i="154"/>
  <c r="I44" i="154"/>
  <c r="R44" i="154" s="1"/>
  <c r="AD44" i="154" s="1"/>
  <c r="AH44" i="154" s="1"/>
  <c r="H45" i="154"/>
  <c r="I45" i="154"/>
  <c r="R45" i="154" s="1"/>
  <c r="AD45" i="154" s="1"/>
  <c r="AH45" i="154" s="1"/>
  <c r="H46" i="154"/>
  <c r="I46" i="154"/>
  <c r="R46" i="154" s="1"/>
  <c r="AD46" i="154" s="1"/>
  <c r="AH46" i="154" s="1"/>
  <c r="H47" i="154"/>
  <c r="I47" i="154"/>
  <c r="H48" i="154"/>
  <c r="I48" i="154"/>
  <c r="H49" i="154"/>
  <c r="I49" i="154"/>
  <c r="R49" i="154" s="1"/>
  <c r="AD49" i="154" s="1"/>
  <c r="H50" i="154"/>
  <c r="I50" i="154"/>
  <c r="H51" i="154"/>
  <c r="I51" i="154"/>
  <c r="H52" i="154"/>
  <c r="I52" i="154"/>
  <c r="R52" i="154" s="1"/>
  <c r="AD52" i="154" s="1"/>
  <c r="AH52" i="154" s="1"/>
  <c r="H54" i="154"/>
  <c r="I54" i="154"/>
  <c r="R54" i="154" s="1"/>
  <c r="AD54" i="154" s="1"/>
  <c r="AH54" i="154" s="1"/>
  <c r="H56" i="154"/>
  <c r="I56" i="154"/>
  <c r="R56" i="154" s="1"/>
  <c r="AD56" i="154" s="1"/>
  <c r="AH56" i="154" s="1"/>
  <c r="H58" i="154"/>
  <c r="I58" i="154"/>
  <c r="H60" i="154"/>
  <c r="I60" i="154"/>
  <c r="R60" i="154" s="1"/>
  <c r="AD60" i="154" s="1"/>
  <c r="AH60" i="154" s="1"/>
  <c r="H62" i="154"/>
  <c r="I62" i="154"/>
  <c r="R62" i="154" s="1"/>
  <c r="AD62" i="154" s="1"/>
  <c r="AH62" i="154" s="1"/>
  <c r="H63" i="154"/>
  <c r="I63" i="154"/>
  <c r="R63" i="154" s="1"/>
  <c r="AD63" i="154" s="1"/>
  <c r="AH63" i="154" s="1"/>
  <c r="H64" i="154"/>
  <c r="I64" i="154"/>
  <c r="H65" i="154"/>
  <c r="I65" i="154"/>
  <c r="AE18" i="177" l="1"/>
  <c r="AD18" i="177"/>
  <c r="AD38" i="182"/>
  <c r="AH59" i="182"/>
  <c r="AD59" i="182"/>
  <c r="AD14" i="182"/>
  <c r="AH14" i="182" s="1"/>
  <c r="R59" i="159"/>
  <c r="AD59" i="159" s="1"/>
  <c r="R64" i="159"/>
  <c r="AD64" i="159" s="1"/>
  <c r="AD37" i="160"/>
  <c r="AH37" i="160" s="1"/>
  <c r="R47" i="166"/>
  <c r="R20" i="166"/>
  <c r="R11" i="166"/>
  <c r="AH12" i="170"/>
  <c r="AD12" i="170"/>
  <c r="AD38" i="171"/>
  <c r="R18" i="171"/>
  <c r="AD18" i="171" s="1"/>
  <c r="R58" i="176"/>
  <c r="R58" i="154"/>
  <c r="AD58" i="154" s="1"/>
  <c r="AH58" i="154" s="1"/>
  <c r="R52" i="165"/>
  <c r="R48" i="165"/>
  <c r="R61" i="166"/>
  <c r="R44" i="171"/>
  <c r="R60" i="176"/>
  <c r="AD57" i="182"/>
  <c r="AH57" i="182" s="1"/>
  <c r="AD37" i="165"/>
  <c r="AE37" i="165" s="1"/>
  <c r="AD30" i="160"/>
  <c r="AH30" i="160" s="1"/>
  <c r="AD64" i="165"/>
  <c r="AH64" i="165" s="1"/>
  <c r="AH58" i="165"/>
  <c r="AD58" i="165"/>
  <c r="R16" i="166"/>
  <c r="AD16" i="166" s="1"/>
  <c r="R13" i="166"/>
  <c r="R50" i="170"/>
  <c r="AD50" i="170" s="1"/>
  <c r="AD32" i="165"/>
  <c r="AE32" i="165" s="1"/>
  <c r="AD18" i="176"/>
  <c r="AE18" i="176" s="1"/>
  <c r="R40" i="177"/>
  <c r="AD40" i="177" s="1"/>
  <c r="R65" i="154"/>
  <c r="AD65" i="154" s="1"/>
  <c r="AE65" i="154" s="1"/>
  <c r="R53" i="160"/>
  <c r="AD53" i="160" s="1"/>
  <c r="R49" i="166"/>
  <c r="AD49" i="166" s="1"/>
  <c r="R34" i="166"/>
  <c r="AD34" i="166" s="1"/>
  <c r="R52" i="170"/>
  <c r="AD52" i="170" s="1"/>
  <c r="R47" i="170"/>
  <c r="AD47" i="170" s="1"/>
  <c r="R20" i="176"/>
  <c r="R28" i="159"/>
  <c r="AD28" i="159" s="1"/>
  <c r="R64" i="154"/>
  <c r="AD64" i="154" s="1"/>
  <c r="AH64" i="154" s="1"/>
  <c r="R41" i="154"/>
  <c r="AD41" i="154" s="1"/>
  <c r="AH41" i="154" s="1"/>
  <c r="R35" i="154"/>
  <c r="AD35" i="154" s="1"/>
  <c r="AH35" i="154" s="1"/>
  <c r="R29" i="154"/>
  <c r="AD29" i="154" s="1"/>
  <c r="R23" i="154"/>
  <c r="AD23" i="154" s="1"/>
  <c r="AE23" i="154" s="1"/>
  <c r="R47" i="159"/>
  <c r="AD47" i="159" s="1"/>
  <c r="R41" i="159"/>
  <c r="AD41" i="159" s="1"/>
  <c r="R35" i="159"/>
  <c r="AD35" i="159" s="1"/>
  <c r="R29" i="159"/>
  <c r="AD29" i="159" s="1"/>
  <c r="R23" i="159"/>
  <c r="AD23" i="159" s="1"/>
  <c r="R42" i="170"/>
  <c r="AD42" i="170" s="1"/>
  <c r="R22" i="176"/>
  <c r="AD22" i="176" s="1"/>
  <c r="AE12" i="177"/>
  <c r="AD12" i="177"/>
  <c r="R22" i="160"/>
  <c r="AD22" i="160" s="1"/>
  <c r="AE21" i="166"/>
  <c r="AD21" i="166"/>
  <c r="AH12" i="166"/>
  <c r="AD12" i="166"/>
  <c r="R61" i="170"/>
  <c r="AD61" i="170" s="1"/>
  <c r="AD57" i="176"/>
  <c r="AE57" i="176" s="1"/>
  <c r="AD34" i="182"/>
  <c r="R30" i="182"/>
  <c r="AD50" i="165"/>
  <c r="AE50" i="165" s="1"/>
  <c r="AE40" i="165"/>
  <c r="AD40" i="165"/>
  <c r="AH49" i="170"/>
  <c r="AD49" i="170"/>
  <c r="AE59" i="176"/>
  <c r="AD59" i="176"/>
  <c r="R15" i="177"/>
  <c r="R58" i="182"/>
  <c r="R32" i="182"/>
  <c r="AD32" i="182" s="1"/>
  <c r="AD43" i="165"/>
  <c r="AE43" i="165" s="1"/>
  <c r="R60" i="165"/>
  <c r="R61" i="176"/>
  <c r="AD56" i="165"/>
  <c r="AH56" i="165" s="1"/>
  <c r="AD42" i="182"/>
  <c r="AE42" i="182" s="1"/>
  <c r="R36" i="182"/>
  <c r="R16" i="182"/>
  <c r="AE65" i="176"/>
  <c r="AD65" i="176"/>
  <c r="R28" i="176"/>
  <c r="AD28" i="176" s="1"/>
  <c r="AH55" i="182"/>
  <c r="AD55" i="182"/>
  <c r="R58" i="159"/>
  <c r="AD58" i="159" s="1"/>
  <c r="AD45" i="165"/>
  <c r="AE45" i="165" s="1"/>
  <c r="R53" i="170"/>
  <c r="R16" i="171"/>
  <c r="AD17" i="177"/>
  <c r="AE17" i="177" s="1"/>
  <c r="AD11" i="177"/>
  <c r="AE11" i="177" s="1"/>
  <c r="R56" i="182"/>
  <c r="AE59" i="182"/>
  <c r="AE55" i="182"/>
  <c r="R54" i="182"/>
  <c r="R52" i="182"/>
  <c r="R50" i="182"/>
  <c r="R48" i="182"/>
  <c r="AD48" i="182" s="1"/>
  <c r="R46" i="182"/>
  <c r="R44" i="182"/>
  <c r="R40" i="182"/>
  <c r="AE38" i="182"/>
  <c r="AH38" i="182"/>
  <c r="AE34" i="182"/>
  <c r="AH34" i="182"/>
  <c r="AE32" i="182"/>
  <c r="AH32" i="182"/>
  <c r="R28" i="182"/>
  <c r="R26" i="182"/>
  <c r="R24" i="182"/>
  <c r="R22" i="182"/>
  <c r="R18" i="182"/>
  <c r="R20" i="182"/>
  <c r="R12" i="182"/>
  <c r="AE14" i="182"/>
  <c r="R65" i="177"/>
  <c r="R63" i="177"/>
  <c r="R64" i="177"/>
  <c r="R62" i="177"/>
  <c r="R60" i="177"/>
  <c r="R58" i="177"/>
  <c r="R56" i="177"/>
  <c r="R54" i="177"/>
  <c r="R57" i="177"/>
  <c r="R55" i="177"/>
  <c r="AE40" i="177"/>
  <c r="R52" i="177"/>
  <c r="R50" i="177"/>
  <c r="R46" i="177"/>
  <c r="R48" i="177"/>
  <c r="R44" i="177"/>
  <c r="R42" i="177"/>
  <c r="R61" i="177"/>
  <c r="AD61" i="177" s="1"/>
  <c r="R51" i="177"/>
  <c r="R59" i="177"/>
  <c r="AD59" i="177" s="1"/>
  <c r="R53" i="177"/>
  <c r="AD53" i="177" s="1"/>
  <c r="R49" i="177"/>
  <c r="AD49" i="177" s="1"/>
  <c r="R45" i="177"/>
  <c r="R43" i="177"/>
  <c r="R41" i="177"/>
  <c r="R47" i="177"/>
  <c r="AD47" i="177" s="1"/>
  <c r="R39" i="177"/>
  <c r="AH40" i="177"/>
  <c r="R28" i="177"/>
  <c r="R38" i="177"/>
  <c r="R37" i="177"/>
  <c r="R35" i="177"/>
  <c r="R34" i="177"/>
  <c r="R33" i="177"/>
  <c r="R32" i="177"/>
  <c r="R31" i="177"/>
  <c r="R30" i="177"/>
  <c r="R29" i="177"/>
  <c r="R27" i="177"/>
  <c r="R26" i="177"/>
  <c r="R25" i="177"/>
  <c r="R24" i="177"/>
  <c r="AE36" i="177"/>
  <c r="AH36" i="177"/>
  <c r="R55" i="176"/>
  <c r="R21" i="177"/>
  <c r="R23" i="177"/>
  <c r="R20" i="177"/>
  <c r="R19" i="177"/>
  <c r="R22" i="177"/>
  <c r="R16" i="177"/>
  <c r="R14" i="177"/>
  <c r="R13" i="177"/>
  <c r="R64" i="176"/>
  <c r="R63" i="176"/>
  <c r="R62" i="176"/>
  <c r="AH18" i="177"/>
  <c r="AH12" i="177"/>
  <c r="AH11" i="177"/>
  <c r="R56" i="176"/>
  <c r="R54" i="176"/>
  <c r="R52" i="176"/>
  <c r="AH65" i="176"/>
  <c r="AH57" i="176"/>
  <c r="AH59" i="176"/>
  <c r="R50" i="176"/>
  <c r="R48" i="176"/>
  <c r="R46" i="176"/>
  <c r="R44" i="176"/>
  <c r="R42" i="176"/>
  <c r="R40" i="176"/>
  <c r="R38" i="176"/>
  <c r="R36" i="176"/>
  <c r="R34" i="176"/>
  <c r="R32" i="176"/>
  <c r="R30" i="176"/>
  <c r="AH28" i="176"/>
  <c r="AE28" i="176"/>
  <c r="R26" i="176"/>
  <c r="R24" i="176"/>
  <c r="R12" i="176"/>
  <c r="AE22" i="176"/>
  <c r="AH22" i="176"/>
  <c r="R16" i="176"/>
  <c r="R14" i="176"/>
  <c r="AH18" i="176"/>
  <c r="AE42" i="170"/>
  <c r="AE61" i="170"/>
  <c r="AE59" i="170"/>
  <c r="AE43" i="170"/>
  <c r="R61" i="171"/>
  <c r="R59" i="171"/>
  <c r="R65" i="171"/>
  <c r="R64" i="171"/>
  <c r="R63" i="171"/>
  <c r="R62" i="171"/>
  <c r="R60" i="171"/>
  <c r="R57" i="171"/>
  <c r="R58" i="171"/>
  <c r="R56" i="171"/>
  <c r="R55" i="171"/>
  <c r="R54" i="171"/>
  <c r="R52" i="171"/>
  <c r="R50" i="171"/>
  <c r="R48" i="171"/>
  <c r="R46" i="171"/>
  <c r="AH42" i="171"/>
  <c r="AE42" i="171"/>
  <c r="AH40" i="171"/>
  <c r="AE40" i="171"/>
  <c r="AE38" i="171"/>
  <c r="AH38" i="171"/>
  <c r="R30" i="171"/>
  <c r="R32" i="171"/>
  <c r="R26" i="171"/>
  <c r="R28" i="171"/>
  <c r="R34" i="171"/>
  <c r="R36" i="171"/>
  <c r="R24" i="171"/>
  <c r="R55" i="170"/>
  <c r="R51" i="170"/>
  <c r="AH61" i="170"/>
  <c r="R20" i="171"/>
  <c r="R22" i="171"/>
  <c r="AD22" i="171" s="1"/>
  <c r="AH18" i="171"/>
  <c r="AE18" i="171"/>
  <c r="R14" i="171"/>
  <c r="R12" i="171"/>
  <c r="R65" i="170"/>
  <c r="R64" i="170"/>
  <c r="R63" i="170"/>
  <c r="R62" i="170"/>
  <c r="R60" i="170"/>
  <c r="R58" i="170"/>
  <c r="AE57" i="170"/>
  <c r="AH57" i="170"/>
  <c r="AH59" i="170"/>
  <c r="AH56" i="170"/>
  <c r="AE56" i="170"/>
  <c r="R54" i="170"/>
  <c r="AH52" i="170"/>
  <c r="AE52" i="170"/>
  <c r="AH50" i="170"/>
  <c r="AE50" i="170"/>
  <c r="R48" i="170"/>
  <c r="AE49" i="170"/>
  <c r="AE47" i="170"/>
  <c r="AH47" i="170"/>
  <c r="R46" i="170"/>
  <c r="R45" i="170"/>
  <c r="AH44" i="170"/>
  <c r="AE44" i="170"/>
  <c r="AH43" i="170"/>
  <c r="AH42" i="170"/>
  <c r="AE41" i="170"/>
  <c r="AH41" i="170"/>
  <c r="R40" i="170"/>
  <c r="R39" i="170"/>
  <c r="R38" i="170"/>
  <c r="R37" i="170"/>
  <c r="R36" i="170"/>
  <c r="R35" i="170"/>
  <c r="R34" i="170"/>
  <c r="R33" i="170"/>
  <c r="R32" i="170"/>
  <c r="R31" i="170"/>
  <c r="R30" i="170"/>
  <c r="R29" i="170"/>
  <c r="R28" i="170"/>
  <c r="AD28" i="170" s="1"/>
  <c r="AE28" i="170" s="1"/>
  <c r="R27" i="170"/>
  <c r="R26" i="170"/>
  <c r="R25" i="170"/>
  <c r="R24" i="170"/>
  <c r="R17" i="170"/>
  <c r="R18" i="170"/>
  <c r="R16" i="170"/>
  <c r="R19" i="170"/>
  <c r="R23" i="170"/>
  <c r="R22" i="170"/>
  <c r="R21" i="170"/>
  <c r="R14" i="170"/>
  <c r="R13" i="170"/>
  <c r="R11" i="170"/>
  <c r="AE20" i="170"/>
  <c r="AH20" i="170"/>
  <c r="AE15" i="170"/>
  <c r="AH15" i="170"/>
  <c r="AE12" i="170"/>
  <c r="R59" i="166"/>
  <c r="R57" i="166"/>
  <c r="AD57" i="166" s="1"/>
  <c r="R65" i="166"/>
  <c r="R64" i="166"/>
  <c r="R63" i="166"/>
  <c r="R62" i="166"/>
  <c r="R60" i="166"/>
  <c r="R58" i="166"/>
  <c r="AH57" i="166"/>
  <c r="AE57" i="166"/>
  <c r="R54" i="166"/>
  <c r="R56" i="166"/>
  <c r="AE55" i="166"/>
  <c r="AH55" i="166"/>
  <c r="R53" i="166"/>
  <c r="AH52" i="166"/>
  <c r="AE52" i="166"/>
  <c r="AH50" i="166"/>
  <c r="AE50" i="166"/>
  <c r="AE49" i="166"/>
  <c r="AH49" i="166"/>
  <c r="R51" i="166"/>
  <c r="AH46" i="166"/>
  <c r="AE46" i="166"/>
  <c r="AH48" i="166"/>
  <c r="AE48" i="166"/>
  <c r="R45" i="166"/>
  <c r="R44" i="166"/>
  <c r="R43" i="166"/>
  <c r="R42" i="166"/>
  <c r="R41" i="166"/>
  <c r="R40" i="166"/>
  <c r="R39" i="166"/>
  <c r="R38" i="166"/>
  <c r="R37" i="166"/>
  <c r="R36" i="166"/>
  <c r="R35" i="166"/>
  <c r="AH34" i="166"/>
  <c r="AE34" i="166"/>
  <c r="AH33" i="166"/>
  <c r="AE33" i="166"/>
  <c r="AH32" i="166"/>
  <c r="AE32" i="166"/>
  <c r="AH31" i="166"/>
  <c r="AE31" i="166"/>
  <c r="AH30" i="166"/>
  <c r="AE30" i="166"/>
  <c r="AH29" i="166"/>
  <c r="AE29" i="166"/>
  <c r="AE28" i="166"/>
  <c r="AH28" i="166"/>
  <c r="R27" i="166"/>
  <c r="AD27" i="166" s="1"/>
  <c r="AH27" i="166" s="1"/>
  <c r="R26" i="166"/>
  <c r="AD26" i="166" s="1"/>
  <c r="R25" i="166"/>
  <c r="AD25" i="166" s="1"/>
  <c r="R24" i="166"/>
  <c r="AD24" i="166" s="1"/>
  <c r="R23" i="166"/>
  <c r="R22" i="166"/>
  <c r="AE26" i="166"/>
  <c r="AH19" i="166"/>
  <c r="AE19" i="166"/>
  <c r="AE18" i="166"/>
  <c r="AH18" i="166"/>
  <c r="AH17" i="166"/>
  <c r="AE17" i="166"/>
  <c r="AH16" i="166"/>
  <c r="AE16" i="166"/>
  <c r="AH15" i="166"/>
  <c r="AE15" i="166"/>
  <c r="AH14" i="166"/>
  <c r="AE14" i="166"/>
  <c r="R62" i="165"/>
  <c r="AH21" i="166"/>
  <c r="AE12" i="166"/>
  <c r="R54" i="165"/>
  <c r="R46" i="165"/>
  <c r="R42" i="165"/>
  <c r="R44" i="165"/>
  <c r="R41" i="165"/>
  <c r="R39" i="165"/>
  <c r="R38" i="165"/>
  <c r="R36" i="165"/>
  <c r="R34" i="165"/>
  <c r="R33" i="165"/>
  <c r="R31" i="165"/>
  <c r="R29" i="165"/>
  <c r="R27" i="165"/>
  <c r="R25" i="165"/>
  <c r="R23" i="165"/>
  <c r="R65" i="165"/>
  <c r="R61" i="165"/>
  <c r="R57" i="165"/>
  <c r="R53" i="165"/>
  <c r="R49" i="165"/>
  <c r="R35" i="165"/>
  <c r="R28" i="165"/>
  <c r="R24" i="165"/>
  <c r="R63" i="165"/>
  <c r="R59" i="165"/>
  <c r="R55" i="165"/>
  <c r="R51" i="165"/>
  <c r="R47" i="165"/>
  <c r="R30" i="165"/>
  <c r="R26" i="165"/>
  <c r="R22" i="165"/>
  <c r="AE64" i="165"/>
  <c r="AE58" i="165"/>
  <c r="AE56" i="165"/>
  <c r="AH45" i="165"/>
  <c r="AH43" i="165"/>
  <c r="AH37" i="165"/>
  <c r="AH50" i="165"/>
  <c r="AH40" i="165"/>
  <c r="AH32" i="165"/>
  <c r="R20" i="165"/>
  <c r="AD20" i="165" s="1"/>
  <c r="AH20" i="165" s="1"/>
  <c r="R19" i="165"/>
  <c r="R18" i="165"/>
  <c r="R17" i="165"/>
  <c r="R16" i="165"/>
  <c r="R21" i="165"/>
  <c r="R15" i="165"/>
  <c r="R14" i="165"/>
  <c r="R13" i="165"/>
  <c r="R12" i="165"/>
  <c r="R11" i="165"/>
  <c r="AE20" i="165"/>
  <c r="R57" i="160"/>
  <c r="R65" i="160"/>
  <c r="R49" i="160"/>
  <c r="R50" i="160"/>
  <c r="R62" i="160"/>
  <c r="R61" i="160"/>
  <c r="R58" i="160"/>
  <c r="R46" i="160"/>
  <c r="R45" i="160"/>
  <c r="AH54" i="160"/>
  <c r="AE54" i="160"/>
  <c r="AH53" i="160"/>
  <c r="AE53" i="160"/>
  <c r="R63" i="160"/>
  <c r="AD63" i="160" s="1"/>
  <c r="R59" i="160"/>
  <c r="AD59" i="160" s="1"/>
  <c r="R55" i="160"/>
  <c r="AD55" i="160" s="1"/>
  <c r="R51" i="160"/>
  <c r="AD51" i="160" s="1"/>
  <c r="R47" i="160"/>
  <c r="AD47" i="160" s="1"/>
  <c r="R43" i="160"/>
  <c r="AD43" i="160" s="1"/>
  <c r="R39" i="160"/>
  <c r="R35" i="160"/>
  <c r="R33" i="160"/>
  <c r="R31" i="160"/>
  <c r="R34" i="160"/>
  <c r="R38" i="160"/>
  <c r="R42" i="160"/>
  <c r="AD42" i="160" s="1"/>
  <c r="AE41" i="160"/>
  <c r="AH41" i="160"/>
  <c r="AE37" i="160"/>
  <c r="AE30" i="160"/>
  <c r="R29" i="160"/>
  <c r="R27" i="160"/>
  <c r="R25" i="160"/>
  <c r="R23" i="160"/>
  <c r="AH26" i="160"/>
  <c r="AE26" i="160"/>
  <c r="R63" i="159"/>
  <c r="R62" i="159"/>
  <c r="AH22" i="160"/>
  <c r="AE22" i="160"/>
  <c r="AH21" i="160"/>
  <c r="AE21" i="160"/>
  <c r="R19" i="160"/>
  <c r="R17" i="160"/>
  <c r="R15" i="160"/>
  <c r="R13" i="160"/>
  <c r="R11" i="160"/>
  <c r="R65" i="159"/>
  <c r="R18" i="160"/>
  <c r="AH14" i="160"/>
  <c r="AE14" i="160"/>
  <c r="R30" i="159"/>
  <c r="R22" i="159"/>
  <c r="AH64" i="159"/>
  <c r="AE64" i="159"/>
  <c r="AH60" i="159"/>
  <c r="AE60" i="159"/>
  <c r="AH58" i="159"/>
  <c r="AE58" i="159"/>
  <c r="AH56" i="159"/>
  <c r="AE56" i="159"/>
  <c r="AH54" i="159"/>
  <c r="AE54" i="159"/>
  <c r="AH52" i="159"/>
  <c r="AE52" i="159"/>
  <c r="AH50" i="159"/>
  <c r="AE50" i="159"/>
  <c r="AH48" i="159"/>
  <c r="AE48" i="159"/>
  <c r="AH46" i="159"/>
  <c r="AE46" i="159"/>
  <c r="AH44" i="159"/>
  <c r="AE44" i="159"/>
  <c r="AH42" i="159"/>
  <c r="AE42" i="159"/>
  <c r="AE41" i="159"/>
  <c r="AH41" i="159"/>
  <c r="AE39" i="159"/>
  <c r="AH39" i="159"/>
  <c r="AE37" i="159"/>
  <c r="AH37" i="159"/>
  <c r="AE35" i="159"/>
  <c r="AH35" i="159"/>
  <c r="AE33" i="159"/>
  <c r="AH33" i="159"/>
  <c r="AH32" i="159"/>
  <c r="AE32" i="159"/>
  <c r="AE29" i="159"/>
  <c r="AH29" i="159"/>
  <c r="AH28" i="159"/>
  <c r="AE28" i="159"/>
  <c r="AE27" i="159"/>
  <c r="AH27" i="159"/>
  <c r="AH26" i="159"/>
  <c r="AE26" i="159"/>
  <c r="AE25" i="159"/>
  <c r="AH25" i="159"/>
  <c r="AH24" i="159"/>
  <c r="AE24" i="159"/>
  <c r="AE23" i="159"/>
  <c r="AH23" i="159"/>
  <c r="AE61" i="159"/>
  <c r="AH61" i="159"/>
  <c r="AE59" i="159"/>
  <c r="AH59" i="159"/>
  <c r="AE57" i="159"/>
  <c r="AH57" i="159"/>
  <c r="AE55" i="159"/>
  <c r="AH55" i="159"/>
  <c r="AE53" i="159"/>
  <c r="AH53" i="159"/>
  <c r="AE51" i="159"/>
  <c r="AH51" i="159"/>
  <c r="AE49" i="159"/>
  <c r="AH49" i="159"/>
  <c r="AE47" i="159"/>
  <c r="AH47" i="159"/>
  <c r="AE45" i="159"/>
  <c r="AH45" i="159"/>
  <c r="AE43" i="159"/>
  <c r="AH43" i="159"/>
  <c r="AH40" i="159"/>
  <c r="AE40" i="159"/>
  <c r="AH38" i="159"/>
  <c r="AE38" i="159"/>
  <c r="AH36" i="159"/>
  <c r="AE36" i="159"/>
  <c r="AH34" i="159"/>
  <c r="AE34" i="159"/>
  <c r="AE31" i="159"/>
  <c r="AH31" i="159"/>
  <c r="R21" i="159"/>
  <c r="AD21" i="159" s="1"/>
  <c r="AH21" i="159" s="1"/>
  <c r="R20" i="159"/>
  <c r="R19" i="159"/>
  <c r="R18" i="159"/>
  <c r="R17" i="159"/>
  <c r="R16" i="159"/>
  <c r="R15" i="159"/>
  <c r="R14" i="159"/>
  <c r="R13" i="159"/>
  <c r="R12" i="159"/>
  <c r="R11" i="159"/>
  <c r="AH65" i="154"/>
  <c r="AE63" i="154"/>
  <c r="AE61" i="154"/>
  <c r="AE59" i="154"/>
  <c r="AH57" i="154"/>
  <c r="AE55" i="154"/>
  <c r="AH53" i="154"/>
  <c r="R51" i="154"/>
  <c r="AD51" i="154" s="1"/>
  <c r="AH51" i="154" s="1"/>
  <c r="R50" i="154"/>
  <c r="AD50" i="154" s="1"/>
  <c r="AH50" i="154" s="1"/>
  <c r="R48" i="154"/>
  <c r="AD48" i="154" s="1"/>
  <c r="AH48" i="154" s="1"/>
  <c r="R47" i="154"/>
  <c r="AD47" i="154" s="1"/>
  <c r="AH47" i="154" s="1"/>
  <c r="AH49" i="154"/>
  <c r="AE49" i="154"/>
  <c r="AE37" i="154"/>
  <c r="AE45" i="154"/>
  <c r="AE39" i="154"/>
  <c r="AE41" i="154"/>
  <c r="AE43" i="154"/>
  <c r="AE33" i="154"/>
  <c r="AE35" i="154"/>
  <c r="AH31" i="154"/>
  <c r="AE31" i="154"/>
  <c r="AH29" i="154"/>
  <c r="AE29" i="154"/>
  <c r="R28" i="154"/>
  <c r="AD28" i="154" s="1"/>
  <c r="AH28" i="154" s="1"/>
  <c r="AE27" i="154"/>
  <c r="AH25" i="154"/>
  <c r="AE25" i="154"/>
  <c r="AE64" i="154"/>
  <c r="AE62" i="154"/>
  <c r="AE60" i="154"/>
  <c r="AE58" i="154"/>
  <c r="AE56" i="154"/>
  <c r="AE54" i="154"/>
  <c r="AE52" i="154"/>
  <c r="AE46" i="154"/>
  <c r="AE44" i="154"/>
  <c r="AE42" i="154"/>
  <c r="AE40" i="154"/>
  <c r="AE38" i="154"/>
  <c r="AE36" i="154"/>
  <c r="AE34" i="154"/>
  <c r="AE32" i="154"/>
  <c r="AE30" i="154"/>
  <c r="AE28" i="154"/>
  <c r="AE26" i="154"/>
  <c r="AE24" i="154"/>
  <c r="AH23" i="154"/>
  <c r="AH14" i="154"/>
  <c r="AH18" i="154"/>
  <c r="AE15" i="154"/>
  <c r="AE13" i="154"/>
  <c r="AE19" i="154"/>
  <c r="AE17" i="154"/>
  <c r="AE22" i="154"/>
  <c r="AE21" i="154"/>
  <c r="AE16" i="154"/>
  <c r="AH20" i="154"/>
  <c r="AE12" i="154"/>
  <c r="AE11" i="154"/>
  <c r="R53" i="182"/>
  <c r="AD53" i="182" s="1"/>
  <c r="R51" i="182"/>
  <c r="AD51" i="182" s="1"/>
  <c r="R49" i="182"/>
  <c r="AD49" i="182" s="1"/>
  <c r="R47" i="182"/>
  <c r="AD47" i="182" s="1"/>
  <c r="R45" i="182"/>
  <c r="AD45" i="182" s="1"/>
  <c r="R43" i="182"/>
  <c r="AD43" i="182" s="1"/>
  <c r="R41" i="182"/>
  <c r="AD41" i="182" s="1"/>
  <c r="R39" i="182"/>
  <c r="AD39" i="182" s="1"/>
  <c r="R37" i="182"/>
  <c r="AD37" i="182" s="1"/>
  <c r="R35" i="182"/>
  <c r="AD35" i="182" s="1"/>
  <c r="R33" i="182"/>
  <c r="AD33" i="182" s="1"/>
  <c r="R31" i="182"/>
  <c r="AD31" i="182" s="1"/>
  <c r="R29" i="182"/>
  <c r="AD29" i="182" s="1"/>
  <c r="R27" i="182"/>
  <c r="AD27" i="182" s="1"/>
  <c r="R25" i="182"/>
  <c r="R23" i="182"/>
  <c r="R21" i="182"/>
  <c r="AD21" i="182" s="1"/>
  <c r="R19" i="182"/>
  <c r="AD19" i="182" s="1"/>
  <c r="R17" i="182"/>
  <c r="AD17" i="182" s="1"/>
  <c r="R15" i="182"/>
  <c r="AD15" i="182" s="1"/>
  <c r="R13" i="182"/>
  <c r="AD13" i="182" s="1"/>
  <c r="R11" i="182"/>
  <c r="AD11" i="182" s="1"/>
  <c r="R53" i="176"/>
  <c r="AD53" i="176" s="1"/>
  <c r="R51" i="176"/>
  <c r="AD51" i="176" s="1"/>
  <c r="R49" i="176"/>
  <c r="AD49" i="176" s="1"/>
  <c r="R47" i="176"/>
  <c r="AD47" i="176" s="1"/>
  <c r="R45" i="176"/>
  <c r="AD45" i="176" s="1"/>
  <c r="R43" i="176"/>
  <c r="AD43" i="176" s="1"/>
  <c r="R41" i="176"/>
  <c r="AD41" i="176" s="1"/>
  <c r="R39" i="176"/>
  <c r="AD39" i="176" s="1"/>
  <c r="R37" i="176"/>
  <c r="AD37" i="176" s="1"/>
  <c r="R35" i="176"/>
  <c r="AD35" i="176" s="1"/>
  <c r="R33" i="176"/>
  <c r="AD33" i="176" s="1"/>
  <c r="R31" i="176"/>
  <c r="AD31" i="176" s="1"/>
  <c r="R29" i="176"/>
  <c r="AD29" i="176" s="1"/>
  <c r="R27" i="176"/>
  <c r="AD27" i="176" s="1"/>
  <c r="R25" i="176"/>
  <c r="AD25" i="176" s="1"/>
  <c r="R23" i="176"/>
  <c r="AD23" i="176" s="1"/>
  <c r="R21" i="176"/>
  <c r="AD21" i="176" s="1"/>
  <c r="R19" i="176"/>
  <c r="AD19" i="176" s="1"/>
  <c r="R17" i="176"/>
  <c r="AD17" i="176" s="1"/>
  <c r="R15" i="176"/>
  <c r="AD15" i="176" s="1"/>
  <c r="R13" i="176"/>
  <c r="AD13" i="176" s="1"/>
  <c r="R11" i="176"/>
  <c r="AD11" i="176" s="1"/>
  <c r="R53" i="171"/>
  <c r="AD53" i="171" s="1"/>
  <c r="R51" i="171"/>
  <c r="AD51" i="171" s="1"/>
  <c r="R49" i="171"/>
  <c r="AD49" i="171" s="1"/>
  <c r="R47" i="171"/>
  <c r="AD47" i="171" s="1"/>
  <c r="R45" i="171"/>
  <c r="AD45" i="171" s="1"/>
  <c r="R43" i="171"/>
  <c r="AD43" i="171" s="1"/>
  <c r="R41" i="171"/>
  <c r="AD41" i="171" s="1"/>
  <c r="R39" i="171"/>
  <c r="R37" i="171"/>
  <c r="AD37" i="171" s="1"/>
  <c r="R35" i="171"/>
  <c r="AD35" i="171" s="1"/>
  <c r="R33" i="171"/>
  <c r="AD33" i="171" s="1"/>
  <c r="R31" i="171"/>
  <c r="AD31" i="171" s="1"/>
  <c r="R29" i="171"/>
  <c r="AD29" i="171" s="1"/>
  <c r="R27" i="171"/>
  <c r="AD27" i="171" s="1"/>
  <c r="R25" i="171"/>
  <c r="AD25" i="171" s="1"/>
  <c r="R23" i="171"/>
  <c r="R21" i="171"/>
  <c r="AD21" i="171" s="1"/>
  <c r="R19" i="171"/>
  <c r="AD19" i="171" s="1"/>
  <c r="R17" i="171"/>
  <c r="AD17" i="171" s="1"/>
  <c r="R15" i="171"/>
  <c r="AD15" i="171" s="1"/>
  <c r="R13" i="171"/>
  <c r="AD13" i="171" s="1"/>
  <c r="R11" i="171"/>
  <c r="AD11" i="171" s="1"/>
  <c r="R64" i="160"/>
  <c r="AD64" i="160" s="1"/>
  <c r="R60" i="160"/>
  <c r="AD60" i="160" s="1"/>
  <c r="R56" i="160"/>
  <c r="AD56" i="160" s="1"/>
  <c r="R52" i="160"/>
  <c r="AD52" i="160" s="1"/>
  <c r="R48" i="160"/>
  <c r="AD48" i="160" s="1"/>
  <c r="R44" i="160"/>
  <c r="AD44" i="160" s="1"/>
  <c r="R40" i="160"/>
  <c r="AD40" i="160" s="1"/>
  <c r="R36" i="160"/>
  <c r="R32" i="160"/>
  <c r="AD32" i="160" s="1"/>
  <c r="R28" i="160"/>
  <c r="AD28" i="160" s="1"/>
  <c r="R24" i="160"/>
  <c r="AD24" i="160" s="1"/>
  <c r="R20" i="160"/>
  <c r="AD20" i="160" s="1"/>
  <c r="R16" i="160"/>
  <c r="AD16" i="160" s="1"/>
  <c r="R12" i="160"/>
  <c r="AD12" i="160" s="1"/>
  <c r="AT20" i="184"/>
  <c r="AT19" i="184"/>
  <c r="AZ65" i="184"/>
  <c r="AT65" i="184"/>
  <c r="AU65" i="184" s="1"/>
  <c r="AC65" i="184"/>
  <c r="AK65" i="184" s="1"/>
  <c r="AA65" i="184"/>
  <c r="Q65" i="184"/>
  <c r="P65" i="184"/>
  <c r="I65" i="184"/>
  <c r="H65" i="184"/>
  <c r="AZ64" i="184"/>
  <c r="AT64" i="184"/>
  <c r="AU64" i="184" s="1"/>
  <c r="BA64" i="184" s="1"/>
  <c r="AA64" i="184"/>
  <c r="AC64" i="184" s="1"/>
  <c r="AK64" i="184" s="1"/>
  <c r="Q64" i="184"/>
  <c r="P64" i="184"/>
  <c r="I64" i="184"/>
  <c r="H64" i="184"/>
  <c r="AZ63" i="184"/>
  <c r="AT63" i="184"/>
  <c r="AU63" i="184" s="1"/>
  <c r="AA63" i="184"/>
  <c r="AC63" i="184" s="1"/>
  <c r="AK63" i="184" s="1"/>
  <c r="Q63" i="184"/>
  <c r="P63" i="184"/>
  <c r="I63" i="184"/>
  <c r="H63" i="184"/>
  <c r="AZ62" i="184"/>
  <c r="AT62" i="184"/>
  <c r="AU62" i="184" s="1"/>
  <c r="AA62" i="184"/>
  <c r="AC62" i="184" s="1"/>
  <c r="Q62" i="184"/>
  <c r="P62" i="184"/>
  <c r="I62" i="184"/>
  <c r="H62" i="184"/>
  <c r="AZ61" i="184"/>
  <c r="AT61" i="184"/>
  <c r="AU61" i="184" s="1"/>
  <c r="AA61" i="184"/>
  <c r="AC61" i="184" s="1"/>
  <c r="AK61" i="184" s="1"/>
  <c r="Q61" i="184"/>
  <c r="P61" i="184"/>
  <c r="I61" i="184"/>
  <c r="H61" i="184"/>
  <c r="AZ60" i="184"/>
  <c r="AT60" i="184"/>
  <c r="AU60" i="184" s="1"/>
  <c r="AC60" i="184"/>
  <c r="AK60" i="184" s="1"/>
  <c r="AA60" i="184"/>
  <c r="Q60" i="184"/>
  <c r="P60" i="184"/>
  <c r="I60" i="184"/>
  <c r="H60" i="184"/>
  <c r="AZ59" i="184"/>
  <c r="AT59" i="184"/>
  <c r="AU59" i="184" s="1"/>
  <c r="AA59" i="184"/>
  <c r="AC59" i="184" s="1"/>
  <c r="AK59" i="184" s="1"/>
  <c r="Q59" i="184"/>
  <c r="P59" i="184"/>
  <c r="I59" i="184"/>
  <c r="H59" i="184"/>
  <c r="AZ58" i="184"/>
  <c r="AT58" i="184"/>
  <c r="AU58" i="184" s="1"/>
  <c r="AA58" i="184"/>
  <c r="AC58" i="184" s="1"/>
  <c r="AK58" i="184" s="1"/>
  <c r="Q58" i="184"/>
  <c r="P58" i="184"/>
  <c r="I58" i="184"/>
  <c r="H58" i="184"/>
  <c r="AZ57" i="184"/>
  <c r="AT57" i="184"/>
  <c r="AU57" i="184" s="1"/>
  <c r="AC57" i="184"/>
  <c r="AK57" i="184" s="1"/>
  <c r="AA57" i="184"/>
  <c r="Q57" i="184"/>
  <c r="P57" i="184"/>
  <c r="I57" i="184"/>
  <c r="H57" i="184"/>
  <c r="AZ56" i="184"/>
  <c r="AT56" i="184"/>
  <c r="AU56" i="184" s="1"/>
  <c r="AA56" i="184"/>
  <c r="AC56" i="184" s="1"/>
  <c r="AK56" i="184" s="1"/>
  <c r="Q56" i="184"/>
  <c r="P56" i="184"/>
  <c r="I56" i="184"/>
  <c r="H56" i="184"/>
  <c r="AZ55" i="184"/>
  <c r="AT55" i="184"/>
  <c r="AU55" i="184" s="1"/>
  <c r="AA55" i="184"/>
  <c r="AC55" i="184" s="1"/>
  <c r="AK55" i="184" s="1"/>
  <c r="Q55" i="184"/>
  <c r="R55" i="184" s="1"/>
  <c r="AD55" i="184" s="1"/>
  <c r="P55" i="184"/>
  <c r="I55" i="184"/>
  <c r="H55" i="184"/>
  <c r="AZ54" i="184"/>
  <c r="AT54" i="184"/>
  <c r="AU54" i="184" s="1"/>
  <c r="AA54" i="184"/>
  <c r="AC54" i="184" s="1"/>
  <c r="AK54" i="184" s="1"/>
  <c r="Q54" i="184"/>
  <c r="P54" i="184"/>
  <c r="I54" i="184"/>
  <c r="H54" i="184"/>
  <c r="AZ53" i="184"/>
  <c r="AT53" i="184"/>
  <c r="AU53" i="184" s="1"/>
  <c r="BA53" i="184" s="1"/>
  <c r="AA53" i="184"/>
  <c r="AC53" i="184" s="1"/>
  <c r="AK53" i="184" s="1"/>
  <c r="Q53" i="184"/>
  <c r="P53" i="184"/>
  <c r="I53" i="184"/>
  <c r="H53" i="184"/>
  <c r="AZ52" i="184"/>
  <c r="AT52" i="184"/>
  <c r="AU52" i="184" s="1"/>
  <c r="AA52" i="184"/>
  <c r="AC52" i="184" s="1"/>
  <c r="AK52" i="184" s="1"/>
  <c r="Q52" i="184"/>
  <c r="P52" i="184"/>
  <c r="I52" i="184"/>
  <c r="H52" i="184"/>
  <c r="AZ51" i="184"/>
  <c r="AT51" i="184"/>
  <c r="AU51" i="184" s="1"/>
  <c r="AA51" i="184"/>
  <c r="AC51" i="184" s="1"/>
  <c r="AK51" i="184" s="1"/>
  <c r="Q51" i="184"/>
  <c r="P51" i="184"/>
  <c r="I51" i="184"/>
  <c r="H51" i="184"/>
  <c r="AZ50" i="184"/>
  <c r="AT50" i="184"/>
  <c r="AU50" i="184" s="1"/>
  <c r="AA50" i="184"/>
  <c r="AC50" i="184" s="1"/>
  <c r="AK50" i="184" s="1"/>
  <c r="Q50" i="184"/>
  <c r="P50" i="184"/>
  <c r="I50" i="184"/>
  <c r="H50" i="184"/>
  <c r="AZ49" i="184"/>
  <c r="AT49" i="184"/>
  <c r="AU49" i="184" s="1"/>
  <c r="AA49" i="184"/>
  <c r="AC49" i="184" s="1"/>
  <c r="AK49" i="184" s="1"/>
  <c r="Q49" i="184"/>
  <c r="P49" i="184"/>
  <c r="I49" i="184"/>
  <c r="R49" i="184" s="1"/>
  <c r="AD49" i="184" s="1"/>
  <c r="H49" i="184"/>
  <c r="AZ48" i="184"/>
  <c r="AT48" i="184"/>
  <c r="AU48" i="184" s="1"/>
  <c r="BA48" i="184" s="1"/>
  <c r="AA48" i="184"/>
  <c r="AC48" i="184" s="1"/>
  <c r="AK48" i="184" s="1"/>
  <c r="Q48" i="184"/>
  <c r="P48" i="184"/>
  <c r="I48" i="184"/>
  <c r="H48" i="184"/>
  <c r="AZ47" i="184"/>
  <c r="AT47" i="184"/>
  <c r="AU47" i="184" s="1"/>
  <c r="AA47" i="184"/>
  <c r="AC47" i="184" s="1"/>
  <c r="AK47" i="184" s="1"/>
  <c r="Q47" i="184"/>
  <c r="P47" i="184"/>
  <c r="I47" i="184"/>
  <c r="H47" i="184"/>
  <c r="AZ46" i="184"/>
  <c r="AT46" i="184"/>
  <c r="AU46" i="184" s="1"/>
  <c r="AC46" i="184"/>
  <c r="AK46" i="184" s="1"/>
  <c r="AA46" i="184"/>
  <c r="Q46" i="184"/>
  <c r="P46" i="184"/>
  <c r="I46" i="184"/>
  <c r="H46" i="184"/>
  <c r="AZ45" i="184"/>
  <c r="AT45" i="184"/>
  <c r="AU45" i="184" s="1"/>
  <c r="BA45" i="184" s="1"/>
  <c r="AA45" i="184"/>
  <c r="AC45" i="184" s="1"/>
  <c r="AK45" i="184" s="1"/>
  <c r="Q45" i="184"/>
  <c r="P45" i="184"/>
  <c r="I45" i="184"/>
  <c r="H45" i="184"/>
  <c r="AZ44" i="184"/>
  <c r="AT44" i="184"/>
  <c r="AU44" i="184" s="1"/>
  <c r="AA44" i="184"/>
  <c r="AC44" i="184" s="1"/>
  <c r="AK44" i="184" s="1"/>
  <c r="Q44" i="184"/>
  <c r="P44" i="184"/>
  <c r="I44" i="184"/>
  <c r="H44" i="184"/>
  <c r="AZ43" i="184"/>
  <c r="AT43" i="184"/>
  <c r="AU43" i="184" s="1"/>
  <c r="AC43" i="184"/>
  <c r="AK43" i="184" s="1"/>
  <c r="AA43" i="184"/>
  <c r="Q43" i="184"/>
  <c r="P43" i="184"/>
  <c r="I43" i="184"/>
  <c r="H43" i="184"/>
  <c r="AZ42" i="184"/>
  <c r="AT42" i="184"/>
  <c r="AU42" i="184" s="1"/>
  <c r="BA42" i="184" s="1"/>
  <c r="AA42" i="184"/>
  <c r="AC42" i="184" s="1"/>
  <c r="AK42" i="184" s="1"/>
  <c r="Q42" i="184"/>
  <c r="P42" i="184"/>
  <c r="I42" i="184"/>
  <c r="H42" i="184"/>
  <c r="AZ41" i="184"/>
  <c r="AT41" i="184"/>
  <c r="AU41" i="184" s="1"/>
  <c r="AA41" i="184"/>
  <c r="AC41" i="184" s="1"/>
  <c r="AK41" i="184" s="1"/>
  <c r="Q41" i="184"/>
  <c r="P41" i="184"/>
  <c r="I41" i="184"/>
  <c r="H41" i="184"/>
  <c r="AZ40" i="184"/>
  <c r="AT40" i="184"/>
  <c r="AU40" i="184" s="1"/>
  <c r="AC40" i="184"/>
  <c r="AK40" i="184" s="1"/>
  <c r="AA40" i="184"/>
  <c r="Q40" i="184"/>
  <c r="P40" i="184"/>
  <c r="I40" i="184"/>
  <c r="H40" i="184"/>
  <c r="AZ39" i="184"/>
  <c r="AT39" i="184"/>
  <c r="AU39" i="184" s="1"/>
  <c r="BA39" i="184" s="1"/>
  <c r="AA39" i="184"/>
  <c r="AC39" i="184" s="1"/>
  <c r="AK39" i="184" s="1"/>
  <c r="Q39" i="184"/>
  <c r="P39" i="184"/>
  <c r="I39" i="184"/>
  <c r="R39" i="184" s="1"/>
  <c r="AD39" i="184" s="1"/>
  <c r="H39" i="184"/>
  <c r="AZ38" i="184"/>
  <c r="AT38" i="184"/>
  <c r="AU38" i="184" s="1"/>
  <c r="AC38" i="184"/>
  <c r="AK38" i="184" s="1"/>
  <c r="AA38" i="184"/>
  <c r="Q38" i="184"/>
  <c r="P38" i="184"/>
  <c r="I38" i="184"/>
  <c r="R38" i="184" s="1"/>
  <c r="AD38" i="184" s="1"/>
  <c r="AH38" i="184" s="1"/>
  <c r="H38" i="184"/>
  <c r="AZ37" i="184"/>
  <c r="AT37" i="184"/>
  <c r="AU37" i="184" s="1"/>
  <c r="AC37" i="184"/>
  <c r="AK37" i="184" s="1"/>
  <c r="AA37" i="184"/>
  <c r="Q37" i="184"/>
  <c r="P37" i="184"/>
  <c r="I37" i="184"/>
  <c r="R37" i="184" s="1"/>
  <c r="AD37" i="184" s="1"/>
  <c r="H37" i="184"/>
  <c r="AZ36" i="184"/>
  <c r="AT36" i="184"/>
  <c r="AU36" i="184" s="1"/>
  <c r="BA36" i="184" s="1"/>
  <c r="AA36" i="184"/>
  <c r="AC36" i="184" s="1"/>
  <c r="AK36" i="184" s="1"/>
  <c r="Q36" i="184"/>
  <c r="P36" i="184"/>
  <c r="I36" i="184"/>
  <c r="R36" i="184" s="1"/>
  <c r="AD36" i="184" s="1"/>
  <c r="H36" i="184"/>
  <c r="AZ35" i="184"/>
  <c r="AT35" i="184"/>
  <c r="AU35" i="184" s="1"/>
  <c r="AA35" i="184"/>
  <c r="AC35" i="184" s="1"/>
  <c r="AK35" i="184" s="1"/>
  <c r="Q35" i="184"/>
  <c r="P35" i="184"/>
  <c r="I35" i="184"/>
  <c r="H35" i="184"/>
  <c r="AZ34" i="184"/>
  <c r="AT34" i="184"/>
  <c r="AU34" i="184" s="1"/>
  <c r="BA34" i="184" s="1"/>
  <c r="AA34" i="184"/>
  <c r="AC34" i="184" s="1"/>
  <c r="AK34" i="184" s="1"/>
  <c r="Q34" i="184"/>
  <c r="P34" i="184"/>
  <c r="I34" i="184"/>
  <c r="H34" i="184"/>
  <c r="AZ33" i="184"/>
  <c r="AT33" i="184"/>
  <c r="AU33" i="184" s="1"/>
  <c r="AA33" i="184"/>
  <c r="AC33" i="184" s="1"/>
  <c r="AK33" i="184" s="1"/>
  <c r="Q33" i="184"/>
  <c r="P33" i="184"/>
  <c r="I33" i="184"/>
  <c r="H33" i="184"/>
  <c r="AZ32" i="184"/>
  <c r="AT32" i="184"/>
  <c r="AU32" i="184" s="1"/>
  <c r="AA32" i="184"/>
  <c r="AC32" i="184" s="1"/>
  <c r="AK32" i="184" s="1"/>
  <c r="Q32" i="184"/>
  <c r="P32" i="184"/>
  <c r="I32" i="184"/>
  <c r="R32" i="184" s="1"/>
  <c r="AD32" i="184" s="1"/>
  <c r="H32" i="184"/>
  <c r="AZ31" i="184"/>
  <c r="AT31" i="184"/>
  <c r="AU31" i="184" s="1"/>
  <c r="AA31" i="184"/>
  <c r="AC31" i="184" s="1"/>
  <c r="AK31" i="184" s="1"/>
  <c r="Q31" i="184"/>
  <c r="P31" i="184"/>
  <c r="I31" i="184"/>
  <c r="R31" i="184" s="1"/>
  <c r="AD31" i="184" s="1"/>
  <c r="H31" i="184"/>
  <c r="AZ30" i="184"/>
  <c r="AT30" i="184"/>
  <c r="AU30" i="184" s="1"/>
  <c r="AA30" i="184"/>
  <c r="AC30" i="184" s="1"/>
  <c r="AK30" i="184" s="1"/>
  <c r="Q30" i="184"/>
  <c r="P30" i="184"/>
  <c r="I30" i="184"/>
  <c r="H30" i="184"/>
  <c r="AZ29" i="184"/>
  <c r="AT29" i="184"/>
  <c r="AU29" i="184" s="1"/>
  <c r="AA29" i="184"/>
  <c r="AC29" i="184" s="1"/>
  <c r="AK29" i="184" s="1"/>
  <c r="Q29" i="184"/>
  <c r="P29" i="184"/>
  <c r="I29" i="184"/>
  <c r="H29" i="184"/>
  <c r="AZ28" i="184"/>
  <c r="AT28" i="184"/>
  <c r="AU28" i="184" s="1"/>
  <c r="BA28" i="184" s="1"/>
  <c r="AA28" i="184"/>
  <c r="AC28" i="184" s="1"/>
  <c r="AK28" i="184" s="1"/>
  <c r="Q28" i="184"/>
  <c r="P28" i="184"/>
  <c r="I28" i="184"/>
  <c r="H28" i="184"/>
  <c r="AZ27" i="184"/>
  <c r="AT27" i="184"/>
  <c r="AU27" i="184" s="1"/>
  <c r="BA27" i="184" s="1"/>
  <c r="AA27" i="184"/>
  <c r="AC27" i="184" s="1"/>
  <c r="AK27" i="184" s="1"/>
  <c r="Q27" i="184"/>
  <c r="P27" i="184"/>
  <c r="I27" i="184"/>
  <c r="H27" i="184"/>
  <c r="AZ26" i="184"/>
  <c r="AT26" i="184"/>
  <c r="AU26" i="184" s="1"/>
  <c r="BA26" i="184" s="1"/>
  <c r="AA26" i="184"/>
  <c r="AC26" i="184" s="1"/>
  <c r="AK26" i="184" s="1"/>
  <c r="Q26" i="184"/>
  <c r="P26" i="184"/>
  <c r="I26" i="184"/>
  <c r="H26" i="184"/>
  <c r="AZ25" i="184"/>
  <c r="AT25" i="184"/>
  <c r="AU25" i="184" s="1"/>
  <c r="AA25" i="184"/>
  <c r="AC25" i="184" s="1"/>
  <c r="AK25" i="184" s="1"/>
  <c r="Q25" i="184"/>
  <c r="P25" i="184"/>
  <c r="I25" i="184"/>
  <c r="H25" i="184"/>
  <c r="AZ24" i="184"/>
  <c r="AT24" i="184"/>
  <c r="AU24" i="184" s="1"/>
  <c r="BA24" i="184" s="1"/>
  <c r="AA24" i="184"/>
  <c r="AC24" i="184" s="1"/>
  <c r="AK24" i="184" s="1"/>
  <c r="Q24" i="184"/>
  <c r="P24" i="184"/>
  <c r="I24" i="184"/>
  <c r="H24" i="184"/>
  <c r="AZ23" i="184"/>
  <c r="AT23" i="184"/>
  <c r="AU23" i="184" s="1"/>
  <c r="BA23" i="184" s="1"/>
  <c r="AA23" i="184"/>
  <c r="AC23" i="184" s="1"/>
  <c r="AK23" i="184" s="1"/>
  <c r="Q23" i="184"/>
  <c r="P23" i="184"/>
  <c r="I23" i="184"/>
  <c r="H23" i="184"/>
  <c r="AZ22" i="184"/>
  <c r="AT22" i="184"/>
  <c r="AU22" i="184" s="1"/>
  <c r="BA22" i="184" s="1"/>
  <c r="AA22" i="184"/>
  <c r="AC22" i="184" s="1"/>
  <c r="AK22" i="184" s="1"/>
  <c r="Q22" i="184"/>
  <c r="P22" i="184"/>
  <c r="I22" i="184"/>
  <c r="H22" i="184"/>
  <c r="AZ21" i="184"/>
  <c r="AT21" i="184"/>
  <c r="AU21" i="184" s="1"/>
  <c r="AA21" i="184"/>
  <c r="AC21" i="184" s="1"/>
  <c r="AK21" i="184" s="1"/>
  <c r="Q21" i="184"/>
  <c r="P21" i="184"/>
  <c r="I21" i="184"/>
  <c r="H21" i="184"/>
  <c r="AZ20" i="184"/>
  <c r="AA20" i="184"/>
  <c r="AC20" i="184" s="1"/>
  <c r="AK20" i="184" s="1"/>
  <c r="Q20" i="184"/>
  <c r="P20" i="184"/>
  <c r="I20" i="184"/>
  <c r="H20" i="184"/>
  <c r="AZ19" i="184"/>
  <c r="AU20" i="184"/>
  <c r="AA19" i="184"/>
  <c r="AC19" i="184" s="1"/>
  <c r="AK19" i="184" s="1"/>
  <c r="Q19" i="184"/>
  <c r="P19" i="184"/>
  <c r="I19" i="184"/>
  <c r="R19" i="184" s="1"/>
  <c r="AD19" i="184" s="1"/>
  <c r="H19" i="184"/>
  <c r="AZ18" i="184"/>
  <c r="AT18" i="184"/>
  <c r="AU18" i="184" s="1"/>
  <c r="AA18" i="184"/>
  <c r="AC18" i="184" s="1"/>
  <c r="AK18" i="184" s="1"/>
  <c r="Q18" i="184"/>
  <c r="P18" i="184"/>
  <c r="I18" i="184"/>
  <c r="H18" i="184"/>
  <c r="AZ17" i="184"/>
  <c r="AT17" i="184"/>
  <c r="AU17" i="184" s="1"/>
  <c r="BA17" i="184" s="1"/>
  <c r="AA17" i="184"/>
  <c r="AC17" i="184" s="1"/>
  <c r="AK17" i="184" s="1"/>
  <c r="Q17" i="184"/>
  <c r="P17" i="184"/>
  <c r="I17" i="184"/>
  <c r="H17" i="184"/>
  <c r="AZ16" i="184"/>
  <c r="AZ6" i="184" s="1"/>
  <c r="AT16" i="184"/>
  <c r="AU16" i="184" s="1"/>
  <c r="AA16" i="184"/>
  <c r="AC16" i="184" s="1"/>
  <c r="AK16" i="184" s="1"/>
  <c r="Q16" i="184"/>
  <c r="P16" i="184"/>
  <c r="I16" i="184"/>
  <c r="H16" i="184"/>
  <c r="AZ15" i="184"/>
  <c r="AT15" i="184"/>
  <c r="AU15" i="184" s="1"/>
  <c r="AC15" i="184"/>
  <c r="AK15" i="184" s="1"/>
  <c r="AA15" i="184"/>
  <c r="Q15" i="184"/>
  <c r="P15" i="184"/>
  <c r="I15" i="184"/>
  <c r="H15" i="184"/>
  <c r="AZ14" i="184"/>
  <c r="AT14" i="184"/>
  <c r="AU14" i="184" s="1"/>
  <c r="BA14" i="184" s="1"/>
  <c r="AA14" i="184"/>
  <c r="AC14" i="184" s="1"/>
  <c r="AK14" i="184" s="1"/>
  <c r="Q14" i="184"/>
  <c r="R14" i="184" s="1"/>
  <c r="AD14" i="184" s="1"/>
  <c r="P14" i="184"/>
  <c r="I14" i="184"/>
  <c r="H14" i="184"/>
  <c r="AZ13" i="184"/>
  <c r="AT13" i="184"/>
  <c r="AU13" i="184" s="1"/>
  <c r="BA13" i="184" s="1"/>
  <c r="AA13" i="184"/>
  <c r="AC13" i="184" s="1"/>
  <c r="AK13" i="184" s="1"/>
  <c r="Q13" i="184"/>
  <c r="P13" i="184"/>
  <c r="I13" i="184"/>
  <c r="H13" i="184"/>
  <c r="AZ12" i="184"/>
  <c r="AZ5" i="184" s="1"/>
  <c r="AT12" i="184"/>
  <c r="AU12" i="184" s="1"/>
  <c r="AC12" i="184"/>
  <c r="AK12" i="184" s="1"/>
  <c r="AA12" i="184"/>
  <c r="Q12" i="184"/>
  <c r="P12" i="184"/>
  <c r="I12" i="184"/>
  <c r="H12" i="184"/>
  <c r="AZ11" i="184"/>
  <c r="AT11" i="184"/>
  <c r="AU11" i="184" s="1"/>
  <c r="BA11" i="184" s="1"/>
  <c r="AA11" i="184"/>
  <c r="AC11" i="184" s="1"/>
  <c r="AK11" i="184" s="1"/>
  <c r="Q11" i="184"/>
  <c r="P11" i="184"/>
  <c r="I11" i="184"/>
  <c r="H11" i="184"/>
  <c r="AZ10" i="184"/>
  <c r="AT10" i="184"/>
  <c r="AU10" i="184" s="1"/>
  <c r="AA10" i="184"/>
  <c r="AC10" i="184" s="1"/>
  <c r="AK10" i="184" s="1"/>
  <c r="Q10" i="184"/>
  <c r="P10" i="184"/>
  <c r="I10" i="184"/>
  <c r="H10" i="184"/>
  <c r="AY6" i="184"/>
  <c r="AX6" i="184"/>
  <c r="AW6" i="184"/>
  <c r="AV6" i="184"/>
  <c r="AS6" i="184"/>
  <c r="AR6" i="184"/>
  <c r="AQ6" i="184"/>
  <c r="AP6" i="184"/>
  <c r="AO6" i="184"/>
  <c r="AG6" i="184"/>
  <c r="AF6" i="184"/>
  <c r="AB6" i="184"/>
  <c r="Z6" i="184"/>
  <c r="Y6" i="184"/>
  <c r="X6" i="184"/>
  <c r="W6" i="184"/>
  <c r="V6" i="184"/>
  <c r="U6" i="184"/>
  <c r="T6" i="184"/>
  <c r="S6" i="184"/>
  <c r="O6" i="184"/>
  <c r="N6" i="184"/>
  <c r="M6" i="184"/>
  <c r="L6" i="184"/>
  <c r="K6" i="184"/>
  <c r="J6" i="184"/>
  <c r="G6" i="184"/>
  <c r="F6" i="184"/>
  <c r="E6" i="184"/>
  <c r="D6" i="184"/>
  <c r="C6" i="184"/>
  <c r="B6" i="184"/>
  <c r="AY5" i="184"/>
  <c r="AX5" i="184"/>
  <c r="AW5" i="184"/>
  <c r="AV5" i="184"/>
  <c r="AS5" i="184"/>
  <c r="AR5" i="184"/>
  <c r="AQ5" i="184"/>
  <c r="AP5" i="184"/>
  <c r="AO5" i="184"/>
  <c r="AG5" i="184"/>
  <c r="AF5" i="184"/>
  <c r="AB5" i="184"/>
  <c r="Z5" i="184"/>
  <c r="Y5" i="184"/>
  <c r="X5" i="184"/>
  <c r="W5" i="184"/>
  <c r="V5" i="184"/>
  <c r="U5" i="184"/>
  <c r="T5" i="184"/>
  <c r="S5" i="184"/>
  <c r="O5" i="184"/>
  <c r="N5" i="184"/>
  <c r="M5" i="184"/>
  <c r="L5" i="184"/>
  <c r="K5" i="184"/>
  <c r="J5" i="184"/>
  <c r="G5" i="184"/>
  <c r="F5" i="184"/>
  <c r="E5" i="184"/>
  <c r="D5" i="184"/>
  <c r="C5" i="184"/>
  <c r="B5" i="184"/>
  <c r="BA18" i="184" l="1"/>
  <c r="AU19" i="184"/>
  <c r="BA19" i="184" s="1"/>
  <c r="R22" i="184"/>
  <c r="AD22" i="184" s="1"/>
  <c r="BA30" i="184"/>
  <c r="BA41" i="184"/>
  <c r="BA44" i="184"/>
  <c r="BA47" i="184"/>
  <c r="R59" i="184"/>
  <c r="AD59" i="184" s="1"/>
  <c r="BA63" i="184"/>
  <c r="AD11" i="159"/>
  <c r="AH11" i="159" s="1"/>
  <c r="AE29" i="160"/>
  <c r="AD29" i="160"/>
  <c r="AH29" i="160" s="1"/>
  <c r="AH46" i="160"/>
  <c r="AD46" i="160"/>
  <c r="AD24" i="165"/>
  <c r="AE24" i="165" s="1"/>
  <c r="AD31" i="165"/>
  <c r="AH31" i="165" s="1"/>
  <c r="AD41" i="166"/>
  <c r="AD54" i="166"/>
  <c r="AE54" i="166" s="1"/>
  <c r="AE63" i="166"/>
  <c r="AD63" i="166"/>
  <c r="AH63" i="166" s="1"/>
  <c r="AH16" i="170"/>
  <c r="AD16" i="170"/>
  <c r="AE16" i="170" s="1"/>
  <c r="AD27" i="170"/>
  <c r="AH27" i="170" s="1"/>
  <c r="AD36" i="170"/>
  <c r="AH36" i="170" s="1"/>
  <c r="AD45" i="170"/>
  <c r="AE45" i="170" s="1"/>
  <c r="AD64" i="170"/>
  <c r="AH64" i="170" s="1"/>
  <c r="AH50" i="171"/>
  <c r="AD50" i="171"/>
  <c r="AE57" i="171"/>
  <c r="AD57" i="171"/>
  <c r="AH57" i="171" s="1"/>
  <c r="AD26" i="176"/>
  <c r="AH26" i="176" s="1"/>
  <c r="AD48" i="176"/>
  <c r="AH48" i="176" s="1"/>
  <c r="AD56" i="176"/>
  <c r="AE56" i="176" s="1"/>
  <c r="AD16" i="177"/>
  <c r="AE16" i="177" s="1"/>
  <c r="AE37" i="177"/>
  <c r="AD37" i="177"/>
  <c r="AE51" i="177"/>
  <c r="AD51" i="177"/>
  <c r="AD56" i="177"/>
  <c r="AE56" i="177" s="1"/>
  <c r="AD22" i="182"/>
  <c r="AD52" i="182"/>
  <c r="AH52" i="182" s="1"/>
  <c r="AD16" i="171"/>
  <c r="AE16" i="171" s="1"/>
  <c r="AH20" i="176"/>
  <c r="AD20" i="176"/>
  <c r="AE20" i="176" s="1"/>
  <c r="AE60" i="176"/>
  <c r="AD60" i="176"/>
  <c r="AH60" i="176" s="1"/>
  <c r="BA25" i="184"/>
  <c r="BA54" i="184"/>
  <c r="BA57" i="184"/>
  <c r="BA60" i="184"/>
  <c r="AD39" i="171"/>
  <c r="AD23" i="182"/>
  <c r="AE12" i="159"/>
  <c r="AD12" i="159"/>
  <c r="AH12" i="159" s="1"/>
  <c r="AE58" i="160"/>
  <c r="AD58" i="160"/>
  <c r="AD28" i="165"/>
  <c r="AE28" i="165" s="1"/>
  <c r="AD33" i="165"/>
  <c r="AH33" i="165" s="1"/>
  <c r="AD42" i="166"/>
  <c r="AH42" i="166" s="1"/>
  <c r="AD51" i="166"/>
  <c r="AH51" i="166" s="1"/>
  <c r="AH64" i="166"/>
  <c r="AD64" i="166"/>
  <c r="AE64" i="166" s="1"/>
  <c r="AH18" i="170"/>
  <c r="AD18" i="170"/>
  <c r="AE18" i="170" s="1"/>
  <c r="AD37" i="170"/>
  <c r="AH37" i="170" s="1"/>
  <c r="AD46" i="170"/>
  <c r="AH46" i="170" s="1"/>
  <c r="AD65" i="170"/>
  <c r="AE65" i="170" s="1"/>
  <c r="AD52" i="171"/>
  <c r="AH52" i="171" s="1"/>
  <c r="AE50" i="176"/>
  <c r="AD50" i="176"/>
  <c r="AH22" i="177"/>
  <c r="AD22" i="177"/>
  <c r="AD24" i="177"/>
  <c r="AE24" i="177" s="1"/>
  <c r="AD38" i="177"/>
  <c r="AE38" i="177" s="1"/>
  <c r="AD58" i="177"/>
  <c r="AH58" i="177" s="1"/>
  <c r="AD24" i="182"/>
  <c r="AE54" i="182"/>
  <c r="AD54" i="182"/>
  <c r="BA12" i="184"/>
  <c r="BA15" i="184"/>
  <c r="BA32" i="184"/>
  <c r="BA49" i="184"/>
  <c r="AD25" i="182"/>
  <c r="AD13" i="159"/>
  <c r="AE13" i="159" s="1"/>
  <c r="AD62" i="159"/>
  <c r="AE62" i="159" s="1"/>
  <c r="AH61" i="160"/>
  <c r="AD61" i="160"/>
  <c r="AE11" i="165"/>
  <c r="AD11" i="165"/>
  <c r="AH11" i="165" s="1"/>
  <c r="AD35" i="165"/>
  <c r="AE35" i="165" s="1"/>
  <c r="AD34" i="165"/>
  <c r="AH34" i="165" s="1"/>
  <c r="AD65" i="166"/>
  <c r="AH65" i="166" s="1"/>
  <c r="AD17" i="170"/>
  <c r="AE17" i="170" s="1"/>
  <c r="AE29" i="170"/>
  <c r="AD29" i="170"/>
  <c r="AH29" i="170" s="1"/>
  <c r="AE38" i="170"/>
  <c r="AD38" i="170"/>
  <c r="AD12" i="171"/>
  <c r="AH12" i="171" s="1"/>
  <c r="AD54" i="171"/>
  <c r="AE54" i="171" s="1"/>
  <c r="AD19" i="177"/>
  <c r="AE19" i="177" s="1"/>
  <c r="AD25" i="177"/>
  <c r="AH25" i="177" s="1"/>
  <c r="AE28" i="177"/>
  <c r="AD28" i="177"/>
  <c r="AH28" i="177" s="1"/>
  <c r="AH42" i="177"/>
  <c r="AD42" i="177"/>
  <c r="AD60" i="177"/>
  <c r="AE60" i="177" s="1"/>
  <c r="AD26" i="182"/>
  <c r="AD11" i="166"/>
  <c r="AE11" i="166" s="1"/>
  <c r="AD36" i="160"/>
  <c r="AH36" i="160" s="1"/>
  <c r="AE14" i="159"/>
  <c r="AD14" i="159"/>
  <c r="AE18" i="160"/>
  <c r="AD18" i="160"/>
  <c r="AD63" i="159"/>
  <c r="AE63" i="159" s="1"/>
  <c r="AD62" i="160"/>
  <c r="AH62" i="160" s="1"/>
  <c r="AD12" i="165"/>
  <c r="AE12" i="165" s="1"/>
  <c r="AD49" i="165"/>
  <c r="AE49" i="165" s="1"/>
  <c r="AE36" i="165"/>
  <c r="AD36" i="165"/>
  <c r="AH36" i="165" s="1"/>
  <c r="AE30" i="170"/>
  <c r="AD30" i="170"/>
  <c r="AH30" i="170" s="1"/>
  <c r="AD39" i="170"/>
  <c r="AE39" i="170" s="1"/>
  <c r="AD14" i="171"/>
  <c r="AH14" i="171" s="1"/>
  <c r="AD60" i="171"/>
  <c r="AH60" i="171" s="1"/>
  <c r="AD30" i="176"/>
  <c r="AH30" i="176" s="1"/>
  <c r="AE20" i="177"/>
  <c r="AD20" i="177"/>
  <c r="AH26" i="177"/>
  <c r="AD26" i="177"/>
  <c r="AE26" i="177" s="1"/>
  <c r="AD44" i="177"/>
  <c r="AE44" i="177" s="1"/>
  <c r="AD62" i="177"/>
  <c r="AH62" i="177" s="1"/>
  <c r="AD28" i="182"/>
  <c r="AE28" i="182" s="1"/>
  <c r="AD53" i="170"/>
  <c r="AH53" i="170" s="1"/>
  <c r="AH60" i="165"/>
  <c r="AD60" i="165"/>
  <c r="AE60" i="165" s="1"/>
  <c r="AD44" i="171"/>
  <c r="AD20" i="166"/>
  <c r="AE20" i="166" s="1"/>
  <c r="BA40" i="184"/>
  <c r="BA43" i="184"/>
  <c r="BA46" i="184"/>
  <c r="BA51" i="184"/>
  <c r="BA62" i="184"/>
  <c r="BA65" i="184"/>
  <c r="AH15" i="159"/>
  <c r="AD15" i="159"/>
  <c r="AH65" i="159"/>
  <c r="AD65" i="159"/>
  <c r="AD50" i="160"/>
  <c r="AH50" i="160" s="1"/>
  <c r="AD13" i="165"/>
  <c r="AE13" i="165" s="1"/>
  <c r="AD22" i="165"/>
  <c r="AH22" i="165" s="1"/>
  <c r="AD53" i="165"/>
  <c r="AH53" i="165" s="1"/>
  <c r="AE38" i="165"/>
  <c r="AD38" i="165"/>
  <c r="AH38" i="165" s="1"/>
  <c r="AH62" i="165"/>
  <c r="AD62" i="165"/>
  <c r="AH28" i="170"/>
  <c r="AH31" i="170"/>
  <c r="AD31" i="170"/>
  <c r="AE31" i="170" s="1"/>
  <c r="AE40" i="170"/>
  <c r="AD40" i="170"/>
  <c r="AE62" i="171"/>
  <c r="AD62" i="171"/>
  <c r="AH62" i="171" s="1"/>
  <c r="AH32" i="176"/>
  <c r="AD32" i="176"/>
  <c r="AH17" i="177"/>
  <c r="AE23" i="177"/>
  <c r="AD23" i="177"/>
  <c r="AD27" i="177"/>
  <c r="AE27" i="177" s="1"/>
  <c r="AD39" i="177"/>
  <c r="AH39" i="177" s="1"/>
  <c r="AD48" i="177"/>
  <c r="AE48" i="177" s="1"/>
  <c r="AD64" i="177"/>
  <c r="AE64" i="177" s="1"/>
  <c r="AH42" i="182"/>
  <c r="AE57" i="182"/>
  <c r="AE47" i="166"/>
  <c r="AD47" i="166"/>
  <c r="AH47" i="166" s="1"/>
  <c r="J39" i="61"/>
  <c r="I39" i="61"/>
  <c r="BA29" i="184"/>
  <c r="R45" i="184"/>
  <c r="AD45" i="184" s="1"/>
  <c r="BA56" i="184"/>
  <c r="BA59" i="184"/>
  <c r="AD23" i="171"/>
  <c r="AE16" i="159"/>
  <c r="AD16" i="159"/>
  <c r="AH16" i="159" s="1"/>
  <c r="AH11" i="160"/>
  <c r="AD11" i="160"/>
  <c r="AD49" i="160"/>
  <c r="AE49" i="160" s="1"/>
  <c r="AD14" i="165"/>
  <c r="AE14" i="165" s="1"/>
  <c r="AD26" i="165"/>
  <c r="AE26" i="165" s="1"/>
  <c r="AD57" i="165"/>
  <c r="AH57" i="165" s="1"/>
  <c r="AE39" i="165"/>
  <c r="AD39" i="165"/>
  <c r="AH39" i="165" s="1"/>
  <c r="AD43" i="166"/>
  <c r="AD59" i="166"/>
  <c r="AH59" i="166" s="1"/>
  <c r="AD11" i="170"/>
  <c r="AE11" i="170" s="1"/>
  <c r="AD24" i="171"/>
  <c r="AH24" i="171" s="1"/>
  <c r="AD63" i="171"/>
  <c r="AE63" i="171" s="1"/>
  <c r="AH34" i="176"/>
  <c r="AD34" i="176"/>
  <c r="AE21" i="177"/>
  <c r="AD21" i="177"/>
  <c r="AD29" i="177"/>
  <c r="AE29" i="177" s="1"/>
  <c r="AD46" i="177"/>
  <c r="AE46" i="177" s="1"/>
  <c r="AD63" i="177"/>
  <c r="AH63" i="177" s="1"/>
  <c r="AD30" i="182"/>
  <c r="AH13" i="166"/>
  <c r="AD13" i="166"/>
  <c r="AE13" i="166" s="1"/>
  <c r="AH61" i="166"/>
  <c r="AD61" i="166"/>
  <c r="AE61" i="166" s="1"/>
  <c r="AE21" i="159"/>
  <c r="AH17" i="159"/>
  <c r="AD17" i="159"/>
  <c r="AE13" i="160"/>
  <c r="AD13" i="160"/>
  <c r="AH13" i="160" s="1"/>
  <c r="AH38" i="160"/>
  <c r="AD38" i="160"/>
  <c r="AH65" i="160"/>
  <c r="AD65" i="160"/>
  <c r="AD15" i="165"/>
  <c r="AH15" i="165" s="1"/>
  <c r="AE30" i="165"/>
  <c r="AD30" i="165"/>
  <c r="AH61" i="165"/>
  <c r="AD61" i="165"/>
  <c r="AE41" i="165"/>
  <c r="AD41" i="165"/>
  <c r="AH41" i="165" s="1"/>
  <c r="AD35" i="166"/>
  <c r="AE35" i="166" s="1"/>
  <c r="AD44" i="166"/>
  <c r="AH44" i="166" s="1"/>
  <c r="AD13" i="170"/>
  <c r="AE13" i="170" s="1"/>
  <c r="AH48" i="170"/>
  <c r="AD48" i="170"/>
  <c r="AH36" i="171"/>
  <c r="AD36" i="171"/>
  <c r="AE64" i="171"/>
  <c r="AD64" i="171"/>
  <c r="AH64" i="171" s="1"/>
  <c r="AH14" i="176"/>
  <c r="AD14" i="176"/>
  <c r="AH36" i="176"/>
  <c r="AD36" i="176"/>
  <c r="AD55" i="176"/>
  <c r="AH55" i="176" s="1"/>
  <c r="AH30" i="177"/>
  <c r="AD30" i="177"/>
  <c r="AE41" i="177"/>
  <c r="AD41" i="177"/>
  <c r="AE50" i="177"/>
  <c r="AD50" i="177"/>
  <c r="AE65" i="177"/>
  <c r="AD65" i="177"/>
  <c r="AE58" i="176"/>
  <c r="AD58" i="176"/>
  <c r="AH58" i="176" s="1"/>
  <c r="L39" i="61"/>
  <c r="K39" i="61"/>
  <c r="BA20" i="184"/>
  <c r="BA31" i="184"/>
  <c r="AH18" i="159"/>
  <c r="AD18" i="159"/>
  <c r="AE18" i="159" s="1"/>
  <c r="AE15" i="160"/>
  <c r="AD15" i="160"/>
  <c r="AH15" i="160" s="1"/>
  <c r="AH34" i="160"/>
  <c r="AD34" i="160"/>
  <c r="AE57" i="160"/>
  <c r="AD57" i="160"/>
  <c r="AH57" i="160" s="1"/>
  <c r="AD21" i="165"/>
  <c r="AE21" i="165" s="1"/>
  <c r="AE47" i="165"/>
  <c r="AD47" i="165"/>
  <c r="AH47" i="165" s="1"/>
  <c r="AH65" i="165"/>
  <c r="AD65" i="165"/>
  <c r="AE65" i="165" s="1"/>
  <c r="AE44" i="165"/>
  <c r="AD44" i="165"/>
  <c r="AH44" i="165" s="1"/>
  <c r="AH22" i="166"/>
  <c r="AD22" i="166"/>
  <c r="AH36" i="166"/>
  <c r="AD36" i="166"/>
  <c r="AE36" i="166" s="1"/>
  <c r="AD45" i="166"/>
  <c r="AE45" i="166" s="1"/>
  <c r="AE14" i="170"/>
  <c r="AD14" i="170"/>
  <c r="AH14" i="170" s="1"/>
  <c r="AH20" i="171"/>
  <c r="AD20" i="171"/>
  <c r="AE20" i="171" s="1"/>
  <c r="AD34" i="171"/>
  <c r="AD65" i="171"/>
  <c r="AH65" i="171" s="1"/>
  <c r="AE16" i="176"/>
  <c r="AD16" i="176"/>
  <c r="AH16" i="176" s="1"/>
  <c r="AD38" i="176"/>
  <c r="AE38" i="176" s="1"/>
  <c r="AE62" i="176"/>
  <c r="AD62" i="176"/>
  <c r="AH31" i="177"/>
  <c r="AD31" i="177"/>
  <c r="AE43" i="177"/>
  <c r="AD43" i="177"/>
  <c r="AE52" i="177"/>
  <c r="AD52" i="177"/>
  <c r="AE40" i="182"/>
  <c r="AD40" i="182"/>
  <c r="AH40" i="182" s="1"/>
  <c r="AD56" i="182"/>
  <c r="AE56" i="182" s="1"/>
  <c r="AE19" i="159"/>
  <c r="AD19" i="159"/>
  <c r="AH22" i="159"/>
  <c r="AD22" i="159"/>
  <c r="AE17" i="160"/>
  <c r="AD17" i="160"/>
  <c r="AH17" i="160" s="1"/>
  <c r="AH31" i="160"/>
  <c r="AD31" i="160"/>
  <c r="AH16" i="165"/>
  <c r="AD16" i="165"/>
  <c r="AD51" i="165"/>
  <c r="AE51" i="165" s="1"/>
  <c r="AE23" i="165"/>
  <c r="AD23" i="165"/>
  <c r="AE42" i="165"/>
  <c r="AD42" i="165"/>
  <c r="AH42" i="165" s="1"/>
  <c r="AE23" i="166"/>
  <c r="AD23" i="166"/>
  <c r="AD37" i="166"/>
  <c r="AH37" i="166" s="1"/>
  <c r="AH53" i="166"/>
  <c r="AD53" i="166"/>
  <c r="AD21" i="170"/>
  <c r="AE21" i="170" s="1"/>
  <c r="AE32" i="170"/>
  <c r="AD32" i="170"/>
  <c r="AH58" i="170"/>
  <c r="AD58" i="170"/>
  <c r="AH28" i="171"/>
  <c r="AD28" i="171"/>
  <c r="AH59" i="171"/>
  <c r="AD59" i="171"/>
  <c r="AE59" i="171" s="1"/>
  <c r="AH40" i="176"/>
  <c r="AD40" i="176"/>
  <c r="AD63" i="176"/>
  <c r="AE63" i="176" s="1"/>
  <c r="AH32" i="177"/>
  <c r="AD32" i="177"/>
  <c r="AE45" i="177"/>
  <c r="AD45" i="177"/>
  <c r="AD44" i="182"/>
  <c r="AE44" i="182" s="1"/>
  <c r="AH16" i="182"/>
  <c r="AD16" i="182"/>
  <c r="AE16" i="182" s="1"/>
  <c r="BA16" i="184"/>
  <c r="BA21" i="184"/>
  <c r="BA33" i="184"/>
  <c r="BA50" i="184"/>
  <c r="BA55" i="184"/>
  <c r="BA58" i="184"/>
  <c r="BA61" i="184"/>
  <c r="AE51" i="154"/>
  <c r="AE20" i="159"/>
  <c r="AD20" i="159"/>
  <c r="AE30" i="159"/>
  <c r="AD30" i="159"/>
  <c r="AH30" i="159" s="1"/>
  <c r="AH19" i="160"/>
  <c r="AD19" i="160"/>
  <c r="AD23" i="160"/>
  <c r="AH23" i="160" s="1"/>
  <c r="AH33" i="160"/>
  <c r="AD33" i="160"/>
  <c r="AH17" i="165"/>
  <c r="AD17" i="165"/>
  <c r="AH55" i="165"/>
  <c r="AD55" i="165"/>
  <c r="AE25" i="165"/>
  <c r="AD25" i="165"/>
  <c r="AE46" i="165"/>
  <c r="AD46" i="165"/>
  <c r="AD38" i="166"/>
  <c r="AE38" i="166" s="1"/>
  <c r="AD58" i="166"/>
  <c r="AE58" i="166" s="1"/>
  <c r="AH22" i="170"/>
  <c r="AD22" i="170"/>
  <c r="AH24" i="170"/>
  <c r="AD24" i="170"/>
  <c r="AE33" i="170"/>
  <c r="AD33" i="170"/>
  <c r="AH60" i="170"/>
  <c r="AD60" i="170"/>
  <c r="AD26" i="171"/>
  <c r="AE26" i="171" s="1"/>
  <c r="AD55" i="171"/>
  <c r="AH55" i="171" s="1"/>
  <c r="AE61" i="171"/>
  <c r="AD61" i="171"/>
  <c r="AH42" i="176"/>
  <c r="AD42" i="176"/>
  <c r="AE64" i="176"/>
  <c r="AD64" i="176"/>
  <c r="AE33" i="177"/>
  <c r="AD33" i="177"/>
  <c r="AD55" i="177"/>
  <c r="AE55" i="177" s="1"/>
  <c r="AD12" i="182"/>
  <c r="AH12" i="182" s="1"/>
  <c r="AD46" i="182"/>
  <c r="AD36" i="182"/>
  <c r="AE61" i="176"/>
  <c r="AD61" i="176"/>
  <c r="AH61" i="176" s="1"/>
  <c r="AH58" i="182"/>
  <c r="AD58" i="182"/>
  <c r="AE58" i="182" s="1"/>
  <c r="AD25" i="160"/>
  <c r="AH25" i="160" s="1"/>
  <c r="AD35" i="160"/>
  <c r="AE35" i="160" s="1"/>
  <c r="AE18" i="165"/>
  <c r="AD18" i="165"/>
  <c r="AH18" i="165" s="1"/>
  <c r="AH59" i="165"/>
  <c r="AD59" i="165"/>
  <c r="AE27" i="165"/>
  <c r="AD27" i="165"/>
  <c r="AH27" i="165" s="1"/>
  <c r="AH54" i="165"/>
  <c r="AD54" i="165"/>
  <c r="AD39" i="166"/>
  <c r="AH39" i="166" s="1"/>
  <c r="AD60" i="166"/>
  <c r="AE60" i="166" s="1"/>
  <c r="AE23" i="170"/>
  <c r="AD23" i="170"/>
  <c r="AE25" i="170"/>
  <c r="AD25" i="170"/>
  <c r="AH34" i="170"/>
  <c r="AD34" i="170"/>
  <c r="AE34" i="170" s="1"/>
  <c r="AH62" i="170"/>
  <c r="AD62" i="170"/>
  <c r="AD51" i="170"/>
  <c r="AE51" i="170" s="1"/>
  <c r="AD32" i="171"/>
  <c r="AH32" i="171" s="1"/>
  <c r="AH46" i="171"/>
  <c r="AD46" i="171"/>
  <c r="AE56" i="171"/>
  <c r="AD56" i="171"/>
  <c r="AH12" i="176"/>
  <c r="AD12" i="176"/>
  <c r="AE12" i="176" s="1"/>
  <c r="AE44" i="176"/>
  <c r="AD44" i="176"/>
  <c r="AD52" i="176"/>
  <c r="AE52" i="176" s="1"/>
  <c r="AD13" i="177"/>
  <c r="AE13" i="177" s="1"/>
  <c r="AH34" i="177"/>
  <c r="AD34" i="177"/>
  <c r="AE34" i="177" s="1"/>
  <c r="AE57" i="177"/>
  <c r="AD57" i="177"/>
  <c r="AH20" i="182"/>
  <c r="AD20" i="182"/>
  <c r="AE15" i="177"/>
  <c r="AD15" i="177"/>
  <c r="AH15" i="177" s="1"/>
  <c r="AD48" i="165"/>
  <c r="AH48" i="165" s="1"/>
  <c r="BA35" i="184"/>
  <c r="BA38" i="184"/>
  <c r="BA52" i="184"/>
  <c r="AE27" i="160"/>
  <c r="AD27" i="160"/>
  <c r="AH27" i="160" s="1"/>
  <c r="AD39" i="160"/>
  <c r="AE39" i="160" s="1"/>
  <c r="AD45" i="160"/>
  <c r="AH45" i="160" s="1"/>
  <c r="AH19" i="165"/>
  <c r="AD19" i="165"/>
  <c r="AH63" i="165"/>
  <c r="AD63" i="165"/>
  <c r="AE63" i="165" s="1"/>
  <c r="AD29" i="165"/>
  <c r="AH29" i="165" s="1"/>
  <c r="AE40" i="166"/>
  <c r="AD40" i="166"/>
  <c r="AH40" i="166" s="1"/>
  <c r="AD56" i="166"/>
  <c r="AH56" i="166" s="1"/>
  <c r="AD62" i="166"/>
  <c r="AH62" i="166" s="1"/>
  <c r="AH19" i="170"/>
  <c r="AD19" i="170"/>
  <c r="AE19" i="170" s="1"/>
  <c r="AE26" i="170"/>
  <c r="AD26" i="170"/>
  <c r="AH26" i="170" s="1"/>
  <c r="AD35" i="170"/>
  <c r="AE35" i="170" s="1"/>
  <c r="AE54" i="170"/>
  <c r="AD54" i="170"/>
  <c r="AD63" i="170"/>
  <c r="AE63" i="170" s="1"/>
  <c r="AD55" i="170"/>
  <c r="AE55" i="170" s="1"/>
  <c r="AD30" i="171"/>
  <c r="AH48" i="171"/>
  <c r="AD48" i="171"/>
  <c r="AD58" i="171"/>
  <c r="AE58" i="171" s="1"/>
  <c r="AH24" i="176"/>
  <c r="AD24" i="176"/>
  <c r="AD46" i="176"/>
  <c r="AE46" i="176" s="1"/>
  <c r="AD54" i="176"/>
  <c r="AE54" i="176" s="1"/>
  <c r="AH14" i="177"/>
  <c r="AD14" i="177"/>
  <c r="AE14" i="177" s="1"/>
  <c r="AH35" i="177"/>
  <c r="AD35" i="177"/>
  <c r="AD54" i="177"/>
  <c r="AH54" i="177" s="1"/>
  <c r="AH18" i="182"/>
  <c r="AD18" i="182"/>
  <c r="AD50" i="182"/>
  <c r="AH50" i="182" s="1"/>
  <c r="AD52" i="165"/>
  <c r="AH52" i="165" s="1"/>
  <c r="AK62" i="184"/>
  <c r="AK5" i="184" s="1"/>
  <c r="AC6" i="184"/>
  <c r="AC5" i="184"/>
  <c r="R65" i="184"/>
  <c r="AD65" i="184" s="1"/>
  <c r="AE65" i="184" s="1"/>
  <c r="R64" i="184"/>
  <c r="AD64" i="184" s="1"/>
  <c r="R63" i="184"/>
  <c r="AD63" i="184" s="1"/>
  <c r="R62" i="184"/>
  <c r="AD62" i="184" s="1"/>
  <c r="R61" i="184"/>
  <c r="AD61" i="184" s="1"/>
  <c r="R57" i="184"/>
  <c r="AD57" i="184" s="1"/>
  <c r="AH57" i="184" s="1"/>
  <c r="R53" i="184"/>
  <c r="AD53" i="184" s="1"/>
  <c r="AH53" i="184" s="1"/>
  <c r="R51" i="184"/>
  <c r="AD51" i="184" s="1"/>
  <c r="AE51" i="184" s="1"/>
  <c r="R56" i="184"/>
  <c r="AD56" i="184" s="1"/>
  <c r="AH56" i="184" s="1"/>
  <c r="R60" i="184"/>
  <c r="AD60" i="184" s="1"/>
  <c r="AH60" i="184" s="1"/>
  <c r="R58" i="184"/>
  <c r="AD58" i="184" s="1"/>
  <c r="AE58" i="184" s="1"/>
  <c r="R54" i="184"/>
  <c r="AD54" i="184" s="1"/>
  <c r="AH54" i="184" s="1"/>
  <c r="R52" i="184"/>
  <c r="AD52" i="184" s="1"/>
  <c r="R50" i="184"/>
  <c r="AD50" i="184" s="1"/>
  <c r="AE50" i="184" s="1"/>
  <c r="R48" i="184"/>
  <c r="AD48" i="184" s="1"/>
  <c r="AE48" i="184" s="1"/>
  <c r="R47" i="184"/>
  <c r="AD47" i="184" s="1"/>
  <c r="R46" i="184"/>
  <c r="AD46" i="184" s="1"/>
  <c r="AE46" i="184" s="1"/>
  <c r="R44" i="184"/>
  <c r="AD44" i="184" s="1"/>
  <c r="R43" i="184"/>
  <c r="AD43" i="184" s="1"/>
  <c r="AH43" i="184" s="1"/>
  <c r="R42" i="184"/>
  <c r="AD42" i="184" s="1"/>
  <c r="R41" i="184"/>
  <c r="AD41" i="184" s="1"/>
  <c r="AH41" i="184" s="1"/>
  <c r="R40" i="184"/>
  <c r="AD40" i="184" s="1"/>
  <c r="R34" i="184"/>
  <c r="AD34" i="184" s="1"/>
  <c r="AE34" i="184" s="1"/>
  <c r="R33" i="184"/>
  <c r="AD33" i="184" s="1"/>
  <c r="AE33" i="184" s="1"/>
  <c r="R30" i="184"/>
  <c r="AD30" i="184" s="1"/>
  <c r="R29" i="184"/>
  <c r="AD29" i="184" s="1"/>
  <c r="AH29" i="184" s="1"/>
  <c r="R24" i="184"/>
  <c r="AD24" i="184" s="1"/>
  <c r="R35" i="184"/>
  <c r="AD35" i="184" s="1"/>
  <c r="R28" i="184"/>
  <c r="AD28" i="184" s="1"/>
  <c r="AE28" i="184" s="1"/>
  <c r="R27" i="184"/>
  <c r="AD27" i="184" s="1"/>
  <c r="R26" i="184"/>
  <c r="AD26" i="184" s="1"/>
  <c r="AH26" i="184" s="1"/>
  <c r="R25" i="184"/>
  <c r="AD25" i="184" s="1"/>
  <c r="R23" i="184"/>
  <c r="AD23" i="184" s="1"/>
  <c r="AT6" i="184"/>
  <c r="AT5" i="184"/>
  <c r="R13" i="184"/>
  <c r="AD13" i="184" s="1"/>
  <c r="AH13" i="184" s="1"/>
  <c r="AE46" i="182"/>
  <c r="R18" i="184"/>
  <c r="AD18" i="184" s="1"/>
  <c r="R21" i="184"/>
  <c r="AD21" i="184" s="1"/>
  <c r="AH21" i="184" s="1"/>
  <c r="R20" i="184"/>
  <c r="AD20" i="184" s="1"/>
  <c r="AH20" i="184" s="1"/>
  <c r="R17" i="184"/>
  <c r="AD17" i="184" s="1"/>
  <c r="AE17" i="184" s="1"/>
  <c r="R16" i="184"/>
  <c r="AD16" i="184" s="1"/>
  <c r="AE16" i="184" s="1"/>
  <c r="R15" i="184"/>
  <c r="AD15" i="184" s="1"/>
  <c r="AH15" i="184" s="1"/>
  <c r="Q6" i="184"/>
  <c r="R12" i="184"/>
  <c r="AD12" i="184" s="1"/>
  <c r="AE12" i="184" s="1"/>
  <c r="R11" i="184"/>
  <c r="AD11" i="184" s="1"/>
  <c r="AE11" i="184" s="1"/>
  <c r="Q5" i="184"/>
  <c r="R10" i="184"/>
  <c r="AD10" i="184" s="1"/>
  <c r="P5" i="184"/>
  <c r="P6" i="184"/>
  <c r="I6" i="184"/>
  <c r="I5" i="184"/>
  <c r="H5" i="184"/>
  <c r="H6" i="184"/>
  <c r="AE49" i="182"/>
  <c r="AH49" i="182"/>
  <c r="AE47" i="182"/>
  <c r="AH47" i="182"/>
  <c r="AH54" i="182"/>
  <c r="AE53" i="182"/>
  <c r="AH53" i="182"/>
  <c r="AE52" i="182"/>
  <c r="AE51" i="182"/>
  <c r="AH51" i="182"/>
  <c r="AE48" i="182"/>
  <c r="AH48" i="182"/>
  <c r="AH46" i="182"/>
  <c r="AH44" i="182"/>
  <c r="AE45" i="182"/>
  <c r="AH45" i="182"/>
  <c r="AE43" i="182"/>
  <c r="AH43" i="182"/>
  <c r="AE41" i="182"/>
  <c r="AH41" i="182"/>
  <c r="AE39" i="182"/>
  <c r="AH39" i="182"/>
  <c r="AE37" i="182"/>
  <c r="AH37" i="182"/>
  <c r="AE35" i="182"/>
  <c r="AH35" i="182"/>
  <c r="AE33" i="182"/>
  <c r="AH33" i="182"/>
  <c r="AE31" i="182"/>
  <c r="AH31" i="182"/>
  <c r="AH24" i="182"/>
  <c r="AE26" i="182"/>
  <c r="AH26" i="182"/>
  <c r="AH28" i="182"/>
  <c r="AE29" i="182"/>
  <c r="AH29" i="182"/>
  <c r="AE27" i="182"/>
  <c r="AH27" i="182"/>
  <c r="AH22" i="182"/>
  <c r="AE22" i="182"/>
  <c r="AE24" i="182"/>
  <c r="AE23" i="182"/>
  <c r="AH23" i="182"/>
  <c r="AE20" i="182"/>
  <c r="AE25" i="182"/>
  <c r="AH25" i="182"/>
  <c r="AE12" i="182"/>
  <c r="AE18" i="182"/>
  <c r="AE21" i="182"/>
  <c r="AH21" i="182"/>
  <c r="AE19" i="182"/>
  <c r="AH19" i="182"/>
  <c r="AE17" i="182"/>
  <c r="AH17" i="182"/>
  <c r="AE15" i="182"/>
  <c r="AH15" i="182"/>
  <c r="AE13" i="182"/>
  <c r="AH13" i="182"/>
  <c r="AE11" i="182"/>
  <c r="AH11" i="182"/>
  <c r="AE62" i="177"/>
  <c r="AE54" i="177"/>
  <c r="AE58" i="177"/>
  <c r="AH55" i="177"/>
  <c r="AH56" i="177"/>
  <c r="AH65" i="177"/>
  <c r="AH64" i="177"/>
  <c r="AH60" i="177"/>
  <c r="AH57" i="177"/>
  <c r="AE42" i="177"/>
  <c r="AH50" i="177"/>
  <c r="AH52" i="177"/>
  <c r="AH51" i="177"/>
  <c r="AH44" i="177"/>
  <c r="AH46" i="177"/>
  <c r="AE39" i="177"/>
  <c r="AH45" i="177"/>
  <c r="AH43" i="177"/>
  <c r="AH41" i="177"/>
  <c r="AE59" i="177"/>
  <c r="AH59" i="177"/>
  <c r="AE61" i="177"/>
  <c r="AH61" i="177"/>
  <c r="AE53" i="177"/>
  <c r="AH53" i="177"/>
  <c r="AE49" i="177"/>
  <c r="AH49" i="177"/>
  <c r="AE47" i="177"/>
  <c r="AH47" i="177"/>
  <c r="AH38" i="177"/>
  <c r="AE31" i="177"/>
  <c r="AE30" i="177"/>
  <c r="AE32" i="177"/>
  <c r="AE35" i="177"/>
  <c r="AH37" i="177"/>
  <c r="AH33" i="177"/>
  <c r="AH29" i="177"/>
  <c r="AE25" i="177"/>
  <c r="AH24" i="177"/>
  <c r="AH56" i="176"/>
  <c r="AH21" i="177"/>
  <c r="AH16" i="177"/>
  <c r="AE22" i="177"/>
  <c r="AH23" i="177"/>
  <c r="AH19" i="177"/>
  <c r="AH13" i="177"/>
  <c r="AH20" i="177"/>
  <c r="AH64" i="176"/>
  <c r="AH62" i="176"/>
  <c r="AH54" i="176"/>
  <c r="AE53" i="176"/>
  <c r="AH53" i="176"/>
  <c r="AE49" i="176"/>
  <c r="AH49" i="176"/>
  <c r="AE47" i="176"/>
  <c r="AH47" i="176"/>
  <c r="AH50" i="176"/>
  <c r="AE51" i="176"/>
  <c r="AH51" i="176"/>
  <c r="AE48" i="176"/>
  <c r="AH46" i="176"/>
  <c r="AE45" i="176"/>
  <c r="AH45" i="176"/>
  <c r="AH44" i="176"/>
  <c r="AE42" i="176"/>
  <c r="AE40" i="176"/>
  <c r="AE41" i="176"/>
  <c r="AH41" i="176"/>
  <c r="AE43" i="176"/>
  <c r="AH43" i="176"/>
  <c r="AE36" i="176"/>
  <c r="AE39" i="176"/>
  <c r="AH39" i="176"/>
  <c r="AE37" i="176"/>
  <c r="AH37" i="176"/>
  <c r="AE32" i="176"/>
  <c r="AE34" i="176"/>
  <c r="AE35" i="176"/>
  <c r="AH35" i="176"/>
  <c r="AE30" i="176"/>
  <c r="AE33" i="176"/>
  <c r="AH33" i="176"/>
  <c r="AE31" i="176"/>
  <c r="AH31" i="176"/>
  <c r="AE29" i="176"/>
  <c r="AH29" i="176"/>
  <c r="AE26" i="176"/>
  <c r="AE27" i="176"/>
  <c r="AH27" i="176"/>
  <c r="AE25" i="176"/>
  <c r="AH25" i="176"/>
  <c r="AE24" i="176"/>
  <c r="AE14" i="176"/>
  <c r="AE23" i="176"/>
  <c r="AH23" i="176"/>
  <c r="AE21" i="176"/>
  <c r="AH21" i="176"/>
  <c r="AE19" i="176"/>
  <c r="AH19" i="176"/>
  <c r="AE17" i="176"/>
  <c r="AH17" i="176"/>
  <c r="AE15" i="176"/>
  <c r="AH15" i="176"/>
  <c r="AE13" i="176"/>
  <c r="AH13" i="176"/>
  <c r="AE11" i="176"/>
  <c r="AH11" i="176"/>
  <c r="AE37" i="170"/>
  <c r="AE48" i="170"/>
  <c r="AH56" i="171"/>
  <c r="AH61" i="171"/>
  <c r="AE65" i="171"/>
  <c r="AH58" i="171"/>
  <c r="AE48" i="171"/>
  <c r="AE46" i="171"/>
  <c r="AH54" i="171"/>
  <c r="AE53" i="171"/>
  <c r="AH53" i="171"/>
  <c r="AE52" i="171"/>
  <c r="AE51" i="171"/>
  <c r="AH51" i="171"/>
  <c r="AE50" i="171"/>
  <c r="AE49" i="171"/>
  <c r="AH49" i="171"/>
  <c r="AE47" i="171"/>
  <c r="AH47" i="171"/>
  <c r="AE43" i="171"/>
  <c r="AH43" i="171"/>
  <c r="AE45" i="171"/>
  <c r="AH45" i="171"/>
  <c r="AE39" i="171"/>
  <c r="AH39" i="171"/>
  <c r="AE41" i="171"/>
  <c r="AH41" i="171"/>
  <c r="AE32" i="171"/>
  <c r="AE28" i="171"/>
  <c r="AH26" i="171"/>
  <c r="AH34" i="171"/>
  <c r="AE30" i="171"/>
  <c r="AE36" i="171"/>
  <c r="AE37" i="171"/>
  <c r="AH37" i="171"/>
  <c r="AE34" i="171"/>
  <c r="AH22" i="171"/>
  <c r="AH30" i="171"/>
  <c r="AE35" i="171"/>
  <c r="AH35" i="171"/>
  <c r="AE33" i="171"/>
  <c r="AH33" i="171"/>
  <c r="AE27" i="171"/>
  <c r="AH27" i="171"/>
  <c r="AE29" i="171"/>
  <c r="AH29" i="171"/>
  <c r="AE31" i="171"/>
  <c r="AH31" i="171"/>
  <c r="AE25" i="171"/>
  <c r="AH25" i="171"/>
  <c r="AH55" i="170"/>
  <c r="AH54" i="170"/>
  <c r="AE23" i="171"/>
  <c r="AH23" i="171"/>
  <c r="AE22" i="171"/>
  <c r="AE64" i="170"/>
  <c r="AE58" i="170"/>
  <c r="AE19" i="171"/>
  <c r="AH19" i="171"/>
  <c r="AE12" i="171"/>
  <c r="AH65" i="170"/>
  <c r="AE62" i="170"/>
  <c r="AE60" i="170"/>
  <c r="AE15" i="171"/>
  <c r="AH15" i="171"/>
  <c r="AE13" i="171"/>
  <c r="AH13" i="171"/>
  <c r="AE21" i="171"/>
  <c r="AH21" i="171"/>
  <c r="AE17" i="171"/>
  <c r="AH17" i="171"/>
  <c r="AE11" i="171"/>
  <c r="AH11" i="171"/>
  <c r="AH45" i="170"/>
  <c r="AH33" i="170"/>
  <c r="AH38" i="170"/>
  <c r="AH40" i="170"/>
  <c r="AE36" i="170"/>
  <c r="AH32" i="170"/>
  <c r="AE24" i="170"/>
  <c r="AH25" i="170"/>
  <c r="AE27" i="170"/>
  <c r="AH17" i="170"/>
  <c r="AH23" i="170"/>
  <c r="AH11" i="170"/>
  <c r="AE22" i="170"/>
  <c r="AE51" i="166"/>
  <c r="AH58" i="166"/>
  <c r="AH54" i="166"/>
  <c r="AE53" i="166"/>
  <c r="AH45" i="166"/>
  <c r="AE44" i="166"/>
  <c r="AH41" i="166"/>
  <c r="AE41" i="166"/>
  <c r="AH35" i="166"/>
  <c r="AE37" i="166"/>
  <c r="AE25" i="166"/>
  <c r="AE27" i="166"/>
  <c r="AH26" i="166"/>
  <c r="AE24" i="166"/>
  <c r="AH24" i="166"/>
  <c r="AH23" i="166"/>
  <c r="AH25" i="166"/>
  <c r="AE22" i="166"/>
  <c r="AE54" i="165"/>
  <c r="AE57" i="165"/>
  <c r="AE62" i="165"/>
  <c r="AE55" i="165"/>
  <c r="AH49" i="165"/>
  <c r="AH46" i="165"/>
  <c r="AH35" i="165"/>
  <c r="AH30" i="165"/>
  <c r="AH26" i="165"/>
  <c r="AH28" i="165"/>
  <c r="AH25" i="165"/>
  <c r="AH23" i="165"/>
  <c r="AE15" i="165"/>
  <c r="AE16" i="165"/>
  <c r="AE17" i="165"/>
  <c r="AE19" i="165"/>
  <c r="AH24" i="165"/>
  <c r="AE53" i="165"/>
  <c r="AE59" i="165"/>
  <c r="AE61" i="165"/>
  <c r="AH13" i="165"/>
  <c r="AH12" i="165"/>
  <c r="AE65" i="160"/>
  <c r="AH49" i="160"/>
  <c r="AH58" i="160"/>
  <c r="AE62" i="160"/>
  <c r="AE61" i="160"/>
  <c r="AE50" i="160"/>
  <c r="AE46" i="160"/>
  <c r="AE45" i="160"/>
  <c r="AH35" i="160"/>
  <c r="AE38" i="160"/>
  <c r="AH44" i="160"/>
  <c r="AE44" i="160"/>
  <c r="AH52" i="160"/>
  <c r="AE52" i="160"/>
  <c r="AH60" i="160"/>
  <c r="AE60" i="160"/>
  <c r="AH47" i="160"/>
  <c r="AE47" i="160"/>
  <c r="AH55" i="160"/>
  <c r="AE55" i="160"/>
  <c r="AH63" i="160"/>
  <c r="AE63" i="160"/>
  <c r="AH48" i="160"/>
  <c r="AE48" i="160"/>
  <c r="AH56" i="160"/>
  <c r="AE56" i="160"/>
  <c r="AH64" i="160"/>
  <c r="AE64" i="160"/>
  <c r="AE34" i="160"/>
  <c r="AE33" i="160"/>
  <c r="AH43" i="160"/>
  <c r="AE43" i="160"/>
  <c r="AH51" i="160"/>
  <c r="AE51" i="160"/>
  <c r="AH59" i="160"/>
  <c r="AE59" i="160"/>
  <c r="AE31" i="160"/>
  <c r="AH32" i="160"/>
  <c r="AE32" i="160"/>
  <c r="AH42" i="160"/>
  <c r="AE42" i="160"/>
  <c r="AH40" i="160"/>
  <c r="AE40" i="160"/>
  <c r="AE36" i="160"/>
  <c r="AH28" i="160"/>
  <c r="AE28" i="160"/>
  <c r="AH24" i="160"/>
  <c r="AE24" i="160"/>
  <c r="AE11" i="160"/>
  <c r="AE65" i="159"/>
  <c r="AH18" i="160"/>
  <c r="AE19" i="160"/>
  <c r="AH20" i="160"/>
  <c r="AE20" i="160"/>
  <c r="AH16" i="160"/>
  <c r="AE16" i="160"/>
  <c r="AH12" i="160"/>
  <c r="AE12" i="160"/>
  <c r="AE22" i="159"/>
  <c r="AH20" i="159"/>
  <c r="AH19" i="159"/>
  <c r="AH14" i="159"/>
  <c r="AE17" i="159"/>
  <c r="AE15" i="159"/>
  <c r="AE11" i="159"/>
  <c r="AE50" i="154"/>
  <c r="AE48" i="154"/>
  <c r="AE47" i="154"/>
  <c r="BA10" i="184"/>
  <c r="AU6" i="184"/>
  <c r="AU5" i="184"/>
  <c r="AH11" i="184"/>
  <c r="BC12" i="184"/>
  <c r="BB12" i="184"/>
  <c r="AL12" i="184" s="1"/>
  <c r="AK6" i="184"/>
  <c r="BC11" i="184"/>
  <c r="BB11" i="184"/>
  <c r="AL11" i="184" s="1"/>
  <c r="AM11" i="184" s="1"/>
  <c r="AH12" i="184"/>
  <c r="AM12" i="184"/>
  <c r="BC14" i="184"/>
  <c r="BB14" i="184"/>
  <c r="AL14" i="184" s="1"/>
  <c r="AM14" i="184" s="1"/>
  <c r="AI14" i="184" s="1"/>
  <c r="BC15" i="184"/>
  <c r="BB15" i="184"/>
  <c r="AL15" i="184" s="1"/>
  <c r="AH17" i="184"/>
  <c r="BC17" i="184"/>
  <c r="BB17" i="184"/>
  <c r="AL17" i="184" s="1"/>
  <c r="AM17" i="184" s="1"/>
  <c r="BC18" i="184"/>
  <c r="BB18" i="184"/>
  <c r="AL18" i="184" s="1"/>
  <c r="AM18" i="184" s="1"/>
  <c r="BC19" i="184"/>
  <c r="BB19" i="184"/>
  <c r="AL19" i="184" s="1"/>
  <c r="AM19" i="184" s="1"/>
  <c r="AI19" i="184" s="1"/>
  <c r="AE22" i="184"/>
  <c r="AH22" i="184"/>
  <c r="BB22" i="184"/>
  <c r="AL22" i="184" s="1"/>
  <c r="AM22" i="184" s="1"/>
  <c r="AI22" i="184" s="1"/>
  <c r="BC22" i="184"/>
  <c r="AE24" i="184"/>
  <c r="AH24" i="184"/>
  <c r="BB24" i="184"/>
  <c r="AL24" i="184" s="1"/>
  <c r="BC24" i="184"/>
  <c r="BB26" i="184"/>
  <c r="AL26" i="184" s="1"/>
  <c r="AM26" i="184" s="1"/>
  <c r="AI26" i="184" s="1"/>
  <c r="BC26" i="184"/>
  <c r="BB28" i="184"/>
  <c r="AL28" i="184" s="1"/>
  <c r="BC28" i="184"/>
  <c r="AE30" i="184"/>
  <c r="AH30" i="184"/>
  <c r="BB30" i="184"/>
  <c r="AL30" i="184" s="1"/>
  <c r="BC30" i="184"/>
  <c r="AE32" i="184"/>
  <c r="AH32" i="184"/>
  <c r="BB32" i="184"/>
  <c r="AL32" i="184" s="1"/>
  <c r="AM32" i="184" s="1"/>
  <c r="AI32" i="184" s="1"/>
  <c r="BC32" i="184"/>
  <c r="BB34" i="184"/>
  <c r="AL34" i="184" s="1"/>
  <c r="AM34" i="184" s="1"/>
  <c r="AI34" i="184" s="1"/>
  <c r="BC34" i="184"/>
  <c r="AE36" i="184"/>
  <c r="AH36" i="184"/>
  <c r="AH37" i="184"/>
  <c r="AE37" i="184"/>
  <c r="BC13" i="184"/>
  <c r="BB13" i="184"/>
  <c r="AL13" i="184" s="1"/>
  <c r="AM13" i="184" s="1"/>
  <c r="AH14" i="184"/>
  <c r="AE14" i="184"/>
  <c r="AM15" i="184"/>
  <c r="AH16" i="184"/>
  <c r="BC16" i="184"/>
  <c r="BB16" i="184"/>
  <c r="AL16" i="184" s="1"/>
  <c r="AM16" i="184" s="1"/>
  <c r="AI16" i="184" s="1"/>
  <c r="AH18" i="184"/>
  <c r="AE18" i="184"/>
  <c r="AH19" i="184"/>
  <c r="AE19" i="184"/>
  <c r="BB20" i="184"/>
  <c r="AL20" i="184" s="1"/>
  <c r="AM20" i="184" s="1"/>
  <c r="BC20" i="184"/>
  <c r="BB21" i="184"/>
  <c r="AL21" i="184" s="1"/>
  <c r="AM21" i="184" s="1"/>
  <c r="BC21" i="184"/>
  <c r="AE23" i="184"/>
  <c r="AH23" i="184"/>
  <c r="BB23" i="184"/>
  <c r="AL23" i="184" s="1"/>
  <c r="AM23" i="184" s="1"/>
  <c r="AI23" i="184" s="1"/>
  <c r="BC23" i="184"/>
  <c r="AM24" i="184"/>
  <c r="AI24" i="184" s="1"/>
  <c r="AE25" i="184"/>
  <c r="AH25" i="184"/>
  <c r="BB25" i="184"/>
  <c r="AL25" i="184" s="1"/>
  <c r="AM25" i="184" s="1"/>
  <c r="AI25" i="184" s="1"/>
  <c r="BC25" i="184"/>
  <c r="AE27" i="184"/>
  <c r="AH27" i="184"/>
  <c r="BB27" i="184"/>
  <c r="AL27" i="184" s="1"/>
  <c r="AM27" i="184" s="1"/>
  <c r="AI27" i="184" s="1"/>
  <c r="BC27" i="184"/>
  <c r="AM28" i="184"/>
  <c r="AI28" i="184" s="1"/>
  <c r="AE29" i="184"/>
  <c r="BB29" i="184"/>
  <c r="AL29" i="184" s="1"/>
  <c r="AM29" i="184" s="1"/>
  <c r="AI29" i="184" s="1"/>
  <c r="BC29" i="184"/>
  <c r="AM30" i="184"/>
  <c r="AI30" i="184" s="1"/>
  <c r="AE31" i="184"/>
  <c r="AH31" i="184"/>
  <c r="BB31" i="184"/>
  <c r="AL31" i="184" s="1"/>
  <c r="AM31" i="184" s="1"/>
  <c r="AI31" i="184" s="1"/>
  <c r="BC31" i="184"/>
  <c r="BB33" i="184"/>
  <c r="AL33" i="184" s="1"/>
  <c r="AM33" i="184" s="1"/>
  <c r="BC33" i="184"/>
  <c r="AE35" i="184"/>
  <c r="AH35" i="184"/>
  <c r="BB35" i="184"/>
  <c r="AL35" i="184" s="1"/>
  <c r="AM35" i="184" s="1"/>
  <c r="AI35" i="184" s="1"/>
  <c r="BC35" i="184"/>
  <c r="BB36" i="184"/>
  <c r="AL36" i="184" s="1"/>
  <c r="AM36" i="184" s="1"/>
  <c r="AI36" i="184" s="1"/>
  <c r="BC36" i="184"/>
  <c r="BC38" i="184"/>
  <c r="BB38" i="184"/>
  <c r="AL38" i="184" s="1"/>
  <c r="AM38" i="184" s="1"/>
  <c r="AI38" i="184" s="1"/>
  <c r="AH39" i="184"/>
  <c r="AE39" i="184"/>
  <c r="BC40" i="184"/>
  <c r="BB40" i="184"/>
  <c r="AL40" i="184" s="1"/>
  <c r="BC42" i="184"/>
  <c r="BB42" i="184"/>
  <c r="AL42" i="184" s="1"/>
  <c r="BC44" i="184"/>
  <c r="BB44" i="184"/>
  <c r="AL44" i="184" s="1"/>
  <c r="AH45" i="184"/>
  <c r="AE45" i="184"/>
  <c r="BC46" i="184"/>
  <c r="BB46" i="184"/>
  <c r="AL46" i="184" s="1"/>
  <c r="AM46" i="184" s="1"/>
  <c r="BC47" i="184"/>
  <c r="BB47" i="184"/>
  <c r="AL47" i="184" s="1"/>
  <c r="AM47" i="184" s="1"/>
  <c r="AH49" i="184"/>
  <c r="AE49" i="184"/>
  <c r="BC49" i="184"/>
  <c r="BB49" i="184"/>
  <c r="AL49" i="184" s="1"/>
  <c r="AM49" i="184" s="1"/>
  <c r="AI49" i="184" s="1"/>
  <c r="BC51" i="184"/>
  <c r="BB51" i="184"/>
  <c r="AL51" i="184" s="1"/>
  <c r="AM51" i="184" s="1"/>
  <c r="BC52" i="184"/>
  <c r="BB52" i="184"/>
  <c r="AL52" i="184" s="1"/>
  <c r="AM52" i="184" s="1"/>
  <c r="AI52" i="184" s="1"/>
  <c r="BC53" i="184"/>
  <c r="BB53" i="184"/>
  <c r="AL53" i="184" s="1"/>
  <c r="AM53" i="184" s="1"/>
  <c r="BA37" i="184"/>
  <c r="AE38" i="184"/>
  <c r="BC39" i="184"/>
  <c r="BB39" i="184"/>
  <c r="AL39" i="184" s="1"/>
  <c r="AM39" i="184" s="1"/>
  <c r="AI39" i="184" s="1"/>
  <c r="AH40" i="184"/>
  <c r="AE40" i="184"/>
  <c r="AM40" i="184"/>
  <c r="AI40" i="184" s="1"/>
  <c r="BC41" i="184"/>
  <c r="BB41" i="184"/>
  <c r="AL41" i="184" s="1"/>
  <c r="AM41" i="184" s="1"/>
  <c r="AH42" i="184"/>
  <c r="AE42" i="184"/>
  <c r="AM42" i="184"/>
  <c r="BC43" i="184"/>
  <c r="BB43" i="184"/>
  <c r="AL43" i="184" s="1"/>
  <c r="AM43" i="184" s="1"/>
  <c r="AH44" i="184"/>
  <c r="AE44" i="184"/>
  <c r="AM44" i="184"/>
  <c r="AI44" i="184" s="1"/>
  <c r="BC45" i="184"/>
  <c r="BB45" i="184"/>
  <c r="AL45" i="184" s="1"/>
  <c r="AM45" i="184" s="1"/>
  <c r="AI45" i="184" s="1"/>
  <c r="AH46" i="184"/>
  <c r="BC48" i="184"/>
  <c r="BB48" i="184"/>
  <c r="AL48" i="184" s="1"/>
  <c r="AM48" i="184" s="1"/>
  <c r="AI48" i="184" s="1"/>
  <c r="BC50" i="184"/>
  <c r="BB50" i="184"/>
  <c r="AL50" i="184" s="1"/>
  <c r="AM50" i="184" s="1"/>
  <c r="AH52" i="184"/>
  <c r="AE52" i="184"/>
  <c r="AE53" i="184"/>
  <c r="BC55" i="184"/>
  <c r="BB55" i="184"/>
  <c r="AL55" i="184" s="1"/>
  <c r="AM55" i="184" s="1"/>
  <c r="AI55" i="184" s="1"/>
  <c r="BC57" i="184"/>
  <c r="BB57" i="184"/>
  <c r="AL57" i="184" s="1"/>
  <c r="AM57" i="184" s="1"/>
  <c r="BC59" i="184"/>
  <c r="BB59" i="184"/>
  <c r="AL59" i="184" s="1"/>
  <c r="AE60" i="184"/>
  <c r="BC61" i="184"/>
  <c r="BB61" i="184"/>
  <c r="AL61" i="184" s="1"/>
  <c r="AM61" i="184" s="1"/>
  <c r="AI61" i="184" s="1"/>
  <c r="AH62" i="184"/>
  <c r="BC63" i="184"/>
  <c r="BB63" i="184"/>
  <c r="AL63" i="184" s="1"/>
  <c r="AH64" i="184"/>
  <c r="AE64" i="184"/>
  <c r="BC65" i="184"/>
  <c r="BB65" i="184"/>
  <c r="AL65" i="184" s="1"/>
  <c r="AM65" i="184" s="1"/>
  <c r="AI65" i="184" s="1"/>
  <c r="BC54" i="184"/>
  <c r="BB54" i="184"/>
  <c r="AL54" i="184" s="1"/>
  <c r="AM54" i="184" s="1"/>
  <c r="AH55" i="184"/>
  <c r="AE55" i="184"/>
  <c r="BC56" i="184"/>
  <c r="BB56" i="184"/>
  <c r="AL56" i="184" s="1"/>
  <c r="AM56" i="184" s="1"/>
  <c r="AI56" i="184" s="1"/>
  <c r="AE57" i="184"/>
  <c r="BC58" i="184"/>
  <c r="BB58" i="184"/>
  <c r="AL58" i="184" s="1"/>
  <c r="AM58" i="184" s="1"/>
  <c r="AH59" i="184"/>
  <c r="AE59" i="184"/>
  <c r="AM59" i="184"/>
  <c r="AI59" i="184" s="1"/>
  <c r="BC60" i="184"/>
  <c r="BB60" i="184"/>
  <c r="AL60" i="184" s="1"/>
  <c r="AM60" i="184" s="1"/>
  <c r="AH61" i="184"/>
  <c r="AE61" i="184"/>
  <c r="BC62" i="184"/>
  <c r="BB62" i="184"/>
  <c r="AL62" i="184" s="1"/>
  <c r="AM62" i="184" s="1"/>
  <c r="AI62" i="184" s="1"/>
  <c r="AH63" i="184"/>
  <c r="AE63" i="184"/>
  <c r="AM63" i="184"/>
  <c r="AI63" i="184" s="1"/>
  <c r="BC64" i="184"/>
  <c r="BB64" i="184"/>
  <c r="AL64" i="184" s="1"/>
  <c r="AM64" i="184" s="1"/>
  <c r="AI64" i="184" s="1"/>
  <c r="AH65" i="184"/>
  <c r="B39" i="61" l="1"/>
  <c r="E39" i="61"/>
  <c r="F39" i="61"/>
  <c r="AE26" i="184"/>
  <c r="AH51" i="165"/>
  <c r="AE39" i="166"/>
  <c r="AH38" i="176"/>
  <c r="AH30" i="182"/>
  <c r="AE30" i="182"/>
  <c r="AE24" i="171"/>
  <c r="AE52" i="165"/>
  <c r="AE62" i="166"/>
  <c r="AH63" i="171"/>
  <c r="AE53" i="170"/>
  <c r="AH62" i="159"/>
  <c r="AH16" i="171"/>
  <c r="AE13" i="184"/>
  <c r="AE50" i="182"/>
  <c r="AH63" i="170"/>
  <c r="AE56" i="166"/>
  <c r="AH39" i="160"/>
  <c r="AH36" i="182"/>
  <c r="AE36" i="182"/>
  <c r="AE63" i="177"/>
  <c r="AH48" i="177"/>
  <c r="AE22" i="165"/>
  <c r="AE60" i="171"/>
  <c r="AH11" i="166"/>
  <c r="AE65" i="166"/>
  <c r="AH13" i="159"/>
  <c r="AE42" i="166"/>
  <c r="AH38" i="166"/>
  <c r="AH47" i="184"/>
  <c r="D39" i="61"/>
  <c r="AH14" i="165"/>
  <c r="AE14" i="171"/>
  <c r="AE34" i="165"/>
  <c r="AE46" i="170"/>
  <c r="AE33" i="165"/>
  <c r="AE31" i="165"/>
  <c r="AH33" i="184"/>
  <c r="C39" i="61"/>
  <c r="AE23" i="160"/>
  <c r="AH35" i="170"/>
  <c r="AE29" i="165"/>
  <c r="AE59" i="166"/>
  <c r="AH27" i="177"/>
  <c r="AH20" i="166"/>
  <c r="AH39" i="170"/>
  <c r="AH63" i="159"/>
  <c r="AI43" i="184"/>
  <c r="AI53" i="184"/>
  <c r="AH60" i="166"/>
  <c r="AE55" i="171"/>
  <c r="AE43" i="166"/>
  <c r="AH43" i="166"/>
  <c r="AH44" i="171"/>
  <c r="AE44" i="171"/>
  <c r="H39" i="61"/>
  <c r="G39" i="61"/>
  <c r="AH63" i="176"/>
  <c r="AE48" i="165"/>
  <c r="AH52" i="176"/>
  <c r="AH51" i="170"/>
  <c r="AE25" i="160"/>
  <c r="AH21" i="170"/>
  <c r="AH56" i="182"/>
  <c r="AH21" i="165"/>
  <c r="AE55" i="176"/>
  <c r="AH13" i="170"/>
  <c r="AE62" i="184"/>
  <c r="AI57" i="184"/>
  <c r="AH51" i="184"/>
  <c r="AH50" i="184"/>
  <c r="AI50" i="184"/>
  <c r="AE47" i="184"/>
  <c r="AH58" i="184"/>
  <c r="AI60" i="184"/>
  <c r="AE56" i="184"/>
  <c r="AI51" i="184"/>
  <c r="AH48" i="184"/>
  <c r="AI47" i="184"/>
  <c r="AI58" i="184"/>
  <c r="AE54" i="184"/>
  <c r="AI46" i="184"/>
  <c r="AI54" i="184"/>
  <c r="AE41" i="184"/>
  <c r="AI41" i="184"/>
  <c r="AE43" i="184"/>
  <c r="AI42" i="184"/>
  <c r="AI33" i="184"/>
  <c r="AH34" i="184"/>
  <c r="AH28" i="184"/>
  <c r="AI13" i="184"/>
  <c r="AE20" i="184"/>
  <c r="AI18" i="184"/>
  <c r="AE15" i="184"/>
  <c r="AI17" i="184"/>
  <c r="AI15" i="184"/>
  <c r="AE21" i="184"/>
  <c r="AI21" i="184"/>
  <c r="AI12" i="184"/>
  <c r="AI11" i="184"/>
  <c r="AI20" i="184"/>
  <c r="R6" i="184"/>
  <c r="AD5" i="184"/>
  <c r="R5" i="184"/>
  <c r="AD6" i="184"/>
  <c r="AH10" i="184"/>
  <c r="AE10" i="184"/>
  <c r="BC37" i="184"/>
  <c r="BB37" i="184"/>
  <c r="AL37" i="184" s="1"/>
  <c r="AM37" i="184" s="1"/>
  <c r="AI37" i="184" s="1"/>
  <c r="BC10" i="184"/>
  <c r="BA6" i="184"/>
  <c r="BB10" i="184"/>
  <c r="BA5" i="184"/>
  <c r="AH6" i="184" l="1"/>
  <c r="AH5" i="184"/>
  <c r="AE6" i="184"/>
  <c r="AE5" i="184"/>
  <c r="BB5" i="184"/>
  <c r="AL10" i="184"/>
  <c r="BB6" i="184"/>
  <c r="BC6" i="184"/>
  <c r="BC5" i="184"/>
  <c r="AL6" i="184" l="1"/>
  <c r="AL5" i="184"/>
  <c r="AM10" i="184"/>
  <c r="AM5" i="184" l="1"/>
  <c r="AI10" i="184"/>
  <c r="AM6" i="184"/>
  <c r="AI6" i="184" l="1"/>
  <c r="AI5" i="184"/>
  <c r="H61" i="178" l="1"/>
  <c r="I61" i="178"/>
  <c r="H59" i="178"/>
  <c r="I59" i="178"/>
  <c r="H57" i="178"/>
  <c r="I57" i="178"/>
  <c r="H55" i="178"/>
  <c r="I55" i="178"/>
  <c r="H53" i="178"/>
  <c r="I53" i="178"/>
  <c r="AZ62" i="175" l="1"/>
  <c r="AT62" i="175"/>
  <c r="AU62" i="175" s="1"/>
  <c r="BA62" i="175" s="1"/>
  <c r="AA62" i="175"/>
  <c r="AC62" i="175" s="1"/>
  <c r="AK62" i="175" s="1"/>
  <c r="Q62" i="175"/>
  <c r="P62" i="175"/>
  <c r="I62" i="175"/>
  <c r="R62" i="175" s="1"/>
  <c r="AD62" i="175" s="1"/>
  <c r="H62" i="175"/>
  <c r="AZ61" i="175"/>
  <c r="AT61" i="175"/>
  <c r="AU61" i="175" s="1"/>
  <c r="BA61" i="175" s="1"/>
  <c r="AA61" i="175"/>
  <c r="AC61" i="175" s="1"/>
  <c r="AK61" i="175" s="1"/>
  <c r="Q61" i="175"/>
  <c r="P61" i="175"/>
  <c r="I61" i="175"/>
  <c r="H61" i="175"/>
  <c r="AZ60" i="175"/>
  <c r="AT60" i="175"/>
  <c r="AU60" i="175" s="1"/>
  <c r="BA60" i="175" s="1"/>
  <c r="AA60" i="175"/>
  <c r="AC60" i="175" s="1"/>
  <c r="AK60" i="175" s="1"/>
  <c r="Q60" i="175"/>
  <c r="P60" i="175"/>
  <c r="I60" i="175"/>
  <c r="H60" i="175"/>
  <c r="AZ59" i="175"/>
  <c r="AT59" i="175"/>
  <c r="AU59" i="175" s="1"/>
  <c r="AA59" i="175"/>
  <c r="AC59" i="175" s="1"/>
  <c r="AK59" i="175" s="1"/>
  <c r="Q59" i="175"/>
  <c r="P59" i="175"/>
  <c r="I59" i="175"/>
  <c r="R59" i="175" s="1"/>
  <c r="AD59" i="175" s="1"/>
  <c r="H59" i="175"/>
  <c r="AZ58" i="175"/>
  <c r="AT58" i="175"/>
  <c r="AU58" i="175" s="1"/>
  <c r="BA58" i="175" s="1"/>
  <c r="AA58" i="175"/>
  <c r="AC58" i="175" s="1"/>
  <c r="AK58" i="175" s="1"/>
  <c r="Q58" i="175"/>
  <c r="P58" i="175"/>
  <c r="I58" i="175"/>
  <c r="H58" i="175"/>
  <c r="AZ57" i="175"/>
  <c r="AT57" i="175"/>
  <c r="AU57" i="175" s="1"/>
  <c r="BA57" i="175" s="1"/>
  <c r="AA57" i="175"/>
  <c r="AC57" i="175" s="1"/>
  <c r="AK57" i="175" s="1"/>
  <c r="Q57" i="175"/>
  <c r="P57" i="175"/>
  <c r="I57" i="175"/>
  <c r="H57" i="175"/>
  <c r="AZ56" i="175"/>
  <c r="AT56" i="175"/>
  <c r="AU56" i="175" s="1"/>
  <c r="AA56" i="175"/>
  <c r="AC56" i="175" s="1"/>
  <c r="AK56" i="175" s="1"/>
  <c r="Q56" i="175"/>
  <c r="P56" i="175"/>
  <c r="I56" i="175"/>
  <c r="H56" i="175"/>
  <c r="R61" i="175" l="1"/>
  <c r="AD61" i="175" s="1"/>
  <c r="BA56" i="175"/>
  <c r="BA59" i="175"/>
  <c r="BC59" i="175" s="1"/>
  <c r="R58" i="175"/>
  <c r="R57" i="175"/>
  <c r="R60" i="175"/>
  <c r="R56" i="175"/>
  <c r="BC56" i="175"/>
  <c r="BB56" i="175"/>
  <c r="AL56" i="175" s="1"/>
  <c r="AM56" i="175" s="1"/>
  <c r="BC58" i="175"/>
  <c r="BB58" i="175"/>
  <c r="AL58" i="175" s="1"/>
  <c r="AM58" i="175" s="1"/>
  <c r="AH59" i="175"/>
  <c r="AE59" i="175"/>
  <c r="BC60" i="175"/>
  <c r="BB60" i="175"/>
  <c r="AL60" i="175" s="1"/>
  <c r="AH61" i="175"/>
  <c r="AE61" i="175"/>
  <c r="BC62" i="175"/>
  <c r="BB62" i="175"/>
  <c r="AL62" i="175" s="1"/>
  <c r="BC57" i="175"/>
  <c r="BB57" i="175"/>
  <c r="AL57" i="175" s="1"/>
  <c r="AM57" i="175" s="1"/>
  <c r="BB59" i="175"/>
  <c r="AL59" i="175" s="1"/>
  <c r="AM59" i="175" s="1"/>
  <c r="AI59" i="175" s="1"/>
  <c r="AM60" i="175"/>
  <c r="BC61" i="175"/>
  <c r="BB61" i="175"/>
  <c r="AL61" i="175" s="1"/>
  <c r="AM61" i="175" s="1"/>
  <c r="AI61" i="175" s="1"/>
  <c r="AH62" i="175"/>
  <c r="AE62" i="175"/>
  <c r="AM62" i="175"/>
  <c r="AI62" i="175" s="1"/>
  <c r="AD57" i="175" l="1"/>
  <c r="AH57" i="175" s="1"/>
  <c r="AD56" i="175"/>
  <c r="AI56" i="175" s="1"/>
  <c r="AD60" i="175"/>
  <c r="AI60" i="175" s="1"/>
  <c r="AD58" i="175"/>
  <c r="AH58" i="175" s="1"/>
  <c r="AI57" i="175"/>
  <c r="AE57" i="175"/>
  <c r="AE60" i="175"/>
  <c r="I55" i="175"/>
  <c r="H55" i="175"/>
  <c r="I53" i="175"/>
  <c r="H53" i="175"/>
  <c r="I51" i="175"/>
  <c r="H51" i="175"/>
  <c r="AE58" i="175" l="1"/>
  <c r="AI58" i="175"/>
  <c r="AH60" i="175"/>
  <c r="AH56" i="175"/>
  <c r="AE56" i="175"/>
  <c r="Q11" i="174"/>
  <c r="H61" i="173" l="1"/>
  <c r="I61" i="173"/>
  <c r="H59" i="173"/>
  <c r="I59" i="173"/>
  <c r="H55" i="173"/>
  <c r="I55" i="173"/>
  <c r="H53" i="173"/>
  <c r="I53" i="173"/>
  <c r="H47" i="173" l="1"/>
  <c r="I47" i="173"/>
  <c r="H61" i="172"/>
  <c r="I61" i="172"/>
  <c r="I57" i="172"/>
  <c r="H57" i="172"/>
  <c r="I55" i="172"/>
  <c r="H55" i="172"/>
  <c r="I53" i="172"/>
  <c r="H53" i="172"/>
  <c r="AA36" i="153" l="1"/>
  <c r="AA37" i="153"/>
  <c r="AA38" i="153"/>
  <c r="AA39" i="153"/>
  <c r="AA40" i="153"/>
  <c r="AA41" i="153"/>
  <c r="AA42" i="153"/>
  <c r="AA43" i="153"/>
  <c r="AA44" i="153"/>
  <c r="AA45" i="153"/>
  <c r="AA46" i="153"/>
  <c r="AA47" i="153"/>
  <c r="AA48" i="153"/>
  <c r="AA49" i="153"/>
  <c r="AA50" i="153"/>
  <c r="AA51" i="153"/>
  <c r="AA52" i="153"/>
  <c r="AA53" i="153"/>
  <c r="AA54" i="153"/>
  <c r="AA55" i="153"/>
  <c r="AA56" i="153"/>
  <c r="AA57" i="153"/>
  <c r="AA58" i="153"/>
  <c r="AA59" i="153"/>
  <c r="AA60" i="153"/>
  <c r="AA61" i="153"/>
  <c r="AA62" i="153"/>
  <c r="AA63" i="153"/>
  <c r="AA64" i="153"/>
  <c r="AA65" i="153"/>
  <c r="AT30" i="153"/>
  <c r="H55" i="168" l="1"/>
  <c r="I55" i="168"/>
  <c r="H53" i="168"/>
  <c r="I53" i="168"/>
  <c r="I49" i="168" l="1"/>
  <c r="H49" i="168"/>
  <c r="I47" i="168"/>
  <c r="H47" i="168"/>
  <c r="I61" i="167" l="1"/>
  <c r="H61" i="167"/>
  <c r="I59" i="167"/>
  <c r="H59" i="167"/>
  <c r="I57" i="167"/>
  <c r="H57" i="167"/>
  <c r="I55" i="167"/>
  <c r="H55" i="167"/>
  <c r="I53" i="167"/>
  <c r="H53" i="167"/>
  <c r="I51" i="167"/>
  <c r="H51" i="167"/>
  <c r="I49" i="167" l="1"/>
  <c r="H49" i="167"/>
  <c r="I47" i="167"/>
  <c r="H47" i="167"/>
  <c r="T6" i="167"/>
  <c r="I61" i="164" l="1"/>
  <c r="H61" i="164"/>
  <c r="I59" i="164"/>
  <c r="H59" i="164"/>
  <c r="I57" i="164"/>
  <c r="H57" i="164"/>
  <c r="R53" i="163" l="1"/>
  <c r="AD53" i="163" s="1"/>
  <c r="H51" i="163"/>
  <c r="I51" i="163"/>
  <c r="R51" i="163" s="1"/>
  <c r="AD51" i="163" s="1"/>
  <c r="R49" i="163"/>
  <c r="AD49" i="163" s="1"/>
  <c r="H47" i="163"/>
  <c r="I47" i="163"/>
  <c r="R47" i="163" s="1"/>
  <c r="AD47" i="163" s="1"/>
  <c r="H61" i="162" l="1"/>
  <c r="I61" i="162"/>
  <c r="H53" i="162"/>
  <c r="I53" i="162"/>
  <c r="H49" i="162"/>
  <c r="I49" i="162"/>
  <c r="H47" i="162"/>
  <c r="I47" i="162"/>
  <c r="H48" i="162"/>
  <c r="H50" i="162"/>
  <c r="H52" i="162"/>
  <c r="H54" i="162"/>
  <c r="H56" i="162"/>
  <c r="H58" i="162"/>
  <c r="H60" i="162"/>
  <c r="H62" i="162"/>
  <c r="H63" i="162"/>
  <c r="H64" i="162"/>
  <c r="H65" i="162"/>
  <c r="I61" i="161" l="1"/>
  <c r="H61" i="161"/>
  <c r="I59" i="161"/>
  <c r="H59" i="161"/>
  <c r="I55" i="161"/>
  <c r="H55" i="161"/>
  <c r="I51" i="161"/>
  <c r="H51" i="161"/>
  <c r="I47" i="161"/>
  <c r="H47" i="161"/>
  <c r="I57" i="158" l="1"/>
  <c r="H57" i="158"/>
  <c r="I55" i="158"/>
  <c r="H55" i="158"/>
  <c r="I52" i="158"/>
  <c r="H52" i="158"/>
  <c r="P52" i="158"/>
  <c r="Q52" i="158"/>
  <c r="H48" i="158"/>
  <c r="I47" i="158"/>
  <c r="H47" i="158"/>
  <c r="I31" i="158"/>
  <c r="I32" i="158"/>
  <c r="I33" i="158"/>
  <c r="I34" i="158"/>
  <c r="I35" i="158"/>
  <c r="I36" i="158"/>
  <c r="I37" i="158"/>
  <c r="I38" i="158"/>
  <c r="I39" i="158"/>
  <c r="I40" i="158"/>
  <c r="I41" i="158"/>
  <c r="I42" i="158"/>
  <c r="I43" i="158"/>
  <c r="I44" i="158"/>
  <c r="I45" i="158"/>
  <c r="I46" i="158"/>
  <c r="I49" i="158"/>
  <c r="I50" i="158"/>
  <c r="I51" i="158"/>
  <c r="I53" i="158"/>
  <c r="I54" i="158"/>
  <c r="I56" i="158"/>
  <c r="I58" i="158"/>
  <c r="I59" i="158"/>
  <c r="I60" i="158"/>
  <c r="I61" i="158"/>
  <c r="I62" i="158"/>
  <c r="I63" i="158"/>
  <c r="I64" i="158"/>
  <c r="I65" i="158"/>
  <c r="I30" i="158"/>
  <c r="AZ11" i="158"/>
  <c r="AZ12" i="158"/>
  <c r="AZ13" i="158"/>
  <c r="AZ14" i="158"/>
  <c r="AZ15" i="158"/>
  <c r="AZ16" i="158"/>
  <c r="AZ17" i="158"/>
  <c r="AZ18" i="158"/>
  <c r="AZ19" i="158"/>
  <c r="AZ20" i="158"/>
  <c r="AZ21" i="158"/>
  <c r="AZ22" i="158"/>
  <c r="AZ23" i="158"/>
  <c r="AZ24" i="158"/>
  <c r="AZ25" i="158"/>
  <c r="AZ26" i="158"/>
  <c r="AZ27" i="158"/>
  <c r="AZ28" i="158"/>
  <c r="AZ29" i="158"/>
  <c r="AZ30" i="158"/>
  <c r="AZ31" i="158"/>
  <c r="AZ32" i="158"/>
  <c r="AZ33" i="158"/>
  <c r="AZ34" i="158"/>
  <c r="AZ35" i="158"/>
  <c r="AZ36" i="158"/>
  <c r="AZ37" i="158"/>
  <c r="AZ38" i="158"/>
  <c r="AZ39" i="158"/>
  <c r="AZ40" i="158"/>
  <c r="AZ41" i="158"/>
  <c r="AZ42" i="158"/>
  <c r="AZ43" i="158"/>
  <c r="AZ44" i="158"/>
  <c r="AZ45" i="158"/>
  <c r="AZ46" i="158"/>
  <c r="AZ47" i="158"/>
  <c r="AZ48" i="158"/>
  <c r="AZ49" i="158"/>
  <c r="AZ50" i="158"/>
  <c r="AZ51" i="158"/>
  <c r="AZ52" i="158"/>
  <c r="AZ53" i="158"/>
  <c r="AZ54" i="158"/>
  <c r="AZ55" i="158"/>
  <c r="AZ56" i="158"/>
  <c r="AZ57" i="158"/>
  <c r="AZ58" i="158"/>
  <c r="AZ59" i="158"/>
  <c r="AZ60" i="158"/>
  <c r="AZ61" i="158"/>
  <c r="AZ62" i="158"/>
  <c r="AZ63" i="158"/>
  <c r="AZ64" i="158"/>
  <c r="AZ65" i="158"/>
  <c r="R52" i="158" l="1"/>
  <c r="AD52" i="158" s="1"/>
  <c r="H59" i="156" l="1"/>
  <c r="I59" i="156"/>
  <c r="H57" i="156"/>
  <c r="I57" i="156"/>
  <c r="H55" i="156"/>
  <c r="I55" i="156"/>
  <c r="H53" i="156"/>
  <c r="I53" i="156"/>
  <c r="H54" i="156"/>
  <c r="I54" i="156"/>
  <c r="H22" i="156" l="1"/>
  <c r="AZ65" i="156"/>
  <c r="AT65" i="156"/>
  <c r="AU65" i="156" s="1"/>
  <c r="BA65" i="156" s="1"/>
  <c r="AA65" i="156"/>
  <c r="AC65" i="156" s="1"/>
  <c r="AK65" i="156" s="1"/>
  <c r="Q65" i="156"/>
  <c r="P65" i="156"/>
  <c r="I65" i="156"/>
  <c r="R65" i="156" s="1"/>
  <c r="H65" i="156"/>
  <c r="AZ64" i="156"/>
  <c r="AT64" i="156"/>
  <c r="AU64" i="156" s="1"/>
  <c r="AC64" i="156"/>
  <c r="AK64" i="156" s="1"/>
  <c r="AA64" i="156"/>
  <c r="Q64" i="156"/>
  <c r="P64" i="156"/>
  <c r="I64" i="156"/>
  <c r="R64" i="156" s="1"/>
  <c r="AD64" i="156" s="1"/>
  <c r="H64" i="156"/>
  <c r="AZ63" i="156"/>
  <c r="AT63" i="156"/>
  <c r="AU63" i="156" s="1"/>
  <c r="AC63" i="156"/>
  <c r="AK63" i="156" s="1"/>
  <c r="AA63" i="156"/>
  <c r="Q63" i="156"/>
  <c r="P63" i="156"/>
  <c r="I63" i="156"/>
  <c r="R63" i="156" s="1"/>
  <c r="AD63" i="156" s="1"/>
  <c r="H63" i="156"/>
  <c r="AZ62" i="156"/>
  <c r="AT62" i="156"/>
  <c r="AU62" i="156" s="1"/>
  <c r="AA62" i="156"/>
  <c r="AC62" i="156" s="1"/>
  <c r="AK62" i="156" s="1"/>
  <c r="Q62" i="156"/>
  <c r="P62" i="156"/>
  <c r="I62" i="156"/>
  <c r="R62" i="156" s="1"/>
  <c r="AD62" i="156" s="1"/>
  <c r="H62" i="156"/>
  <c r="AZ61" i="156"/>
  <c r="AT61" i="156"/>
  <c r="AU61" i="156" s="1"/>
  <c r="AC61" i="156"/>
  <c r="AK61" i="156" s="1"/>
  <c r="AA61" i="156"/>
  <c r="Q61" i="156"/>
  <c r="P61" i="156"/>
  <c r="I61" i="156"/>
  <c r="H61" i="156"/>
  <c r="AZ60" i="156"/>
  <c r="AT60" i="156"/>
  <c r="AU60" i="156" s="1"/>
  <c r="AC60" i="156"/>
  <c r="AK60" i="156" s="1"/>
  <c r="AA60" i="156"/>
  <c r="Q60" i="156"/>
  <c r="P60" i="156"/>
  <c r="I60" i="156"/>
  <c r="R60" i="156" s="1"/>
  <c r="AD60" i="156" s="1"/>
  <c r="H60" i="156"/>
  <c r="AZ59" i="156"/>
  <c r="AT59" i="156"/>
  <c r="AU59" i="156" s="1"/>
  <c r="AA59" i="156"/>
  <c r="AC59" i="156" s="1"/>
  <c r="AK59" i="156" s="1"/>
  <c r="Q59" i="156"/>
  <c r="R59" i="156" s="1"/>
  <c r="AD59" i="156" s="1"/>
  <c r="P59" i="156"/>
  <c r="AZ58" i="156"/>
  <c r="AT58" i="156"/>
  <c r="AU58" i="156" s="1"/>
  <c r="BA58" i="156" s="1"/>
  <c r="AA58" i="156"/>
  <c r="AC58" i="156" s="1"/>
  <c r="AK58" i="156" s="1"/>
  <c r="Q58" i="156"/>
  <c r="P58" i="156"/>
  <c r="I58" i="156"/>
  <c r="H58" i="156"/>
  <c r="AZ57" i="156"/>
  <c r="AT57" i="156"/>
  <c r="AU57" i="156" s="1"/>
  <c r="BA57" i="156" s="1"/>
  <c r="AA57" i="156"/>
  <c r="AC57" i="156" s="1"/>
  <c r="AK57" i="156" s="1"/>
  <c r="Q57" i="156"/>
  <c r="R57" i="156" s="1"/>
  <c r="AD57" i="156" s="1"/>
  <c r="P57" i="156"/>
  <c r="AZ56" i="156"/>
  <c r="AT56" i="156"/>
  <c r="AU56" i="156" s="1"/>
  <c r="BA56" i="156" s="1"/>
  <c r="AA56" i="156"/>
  <c r="AC56" i="156" s="1"/>
  <c r="AK56" i="156" s="1"/>
  <c r="Q56" i="156"/>
  <c r="P56" i="156"/>
  <c r="I56" i="156"/>
  <c r="R56" i="156" s="1"/>
  <c r="AD56" i="156" s="1"/>
  <c r="H56" i="156"/>
  <c r="AZ55" i="156"/>
  <c r="AT55" i="156"/>
  <c r="AU55" i="156" s="1"/>
  <c r="BA55" i="156" s="1"/>
  <c r="AA55" i="156"/>
  <c r="AC55" i="156" s="1"/>
  <c r="AK55" i="156" s="1"/>
  <c r="Q55" i="156"/>
  <c r="R55" i="156" s="1"/>
  <c r="AD55" i="156" s="1"/>
  <c r="P55" i="156"/>
  <c r="AZ54" i="156"/>
  <c r="AT54" i="156"/>
  <c r="AU54" i="156" s="1"/>
  <c r="BA54" i="156" s="1"/>
  <c r="AA54" i="156"/>
  <c r="AC54" i="156" s="1"/>
  <c r="AK54" i="156" s="1"/>
  <c r="Q54" i="156"/>
  <c r="R54" i="156" s="1"/>
  <c r="AD54" i="156" s="1"/>
  <c r="P54" i="156"/>
  <c r="AZ53" i="156"/>
  <c r="AT53" i="156"/>
  <c r="AU53" i="156" s="1"/>
  <c r="AA53" i="156"/>
  <c r="AC53" i="156" s="1"/>
  <c r="AK53" i="156" s="1"/>
  <c r="Q53" i="156"/>
  <c r="P53" i="156"/>
  <c r="AZ52" i="156"/>
  <c r="AT52" i="156"/>
  <c r="AU52" i="156" s="1"/>
  <c r="BA52" i="156" s="1"/>
  <c r="AA52" i="156"/>
  <c r="AC52" i="156" s="1"/>
  <c r="AK52" i="156" s="1"/>
  <c r="Q52" i="156"/>
  <c r="P52" i="156"/>
  <c r="I52" i="156"/>
  <c r="H52" i="156"/>
  <c r="AZ51" i="156"/>
  <c r="AT51" i="156"/>
  <c r="AU51" i="156" s="1"/>
  <c r="AA51" i="156"/>
  <c r="AC51" i="156" s="1"/>
  <c r="AK51" i="156" s="1"/>
  <c r="Q51" i="156"/>
  <c r="R51" i="156" s="1"/>
  <c r="AD51" i="156" s="1"/>
  <c r="P51" i="156"/>
  <c r="AZ50" i="156"/>
  <c r="AT50" i="156"/>
  <c r="AU50" i="156" s="1"/>
  <c r="BA50" i="156" s="1"/>
  <c r="AA50" i="156"/>
  <c r="AC50" i="156" s="1"/>
  <c r="AK50" i="156" s="1"/>
  <c r="Q50" i="156"/>
  <c r="P50" i="156"/>
  <c r="I50" i="156"/>
  <c r="H50" i="156"/>
  <c r="AZ49" i="156"/>
  <c r="AT49" i="156"/>
  <c r="AU49" i="156" s="1"/>
  <c r="AA49" i="156"/>
  <c r="AC49" i="156" s="1"/>
  <c r="AK49" i="156" s="1"/>
  <c r="Q49" i="156"/>
  <c r="P49" i="156"/>
  <c r="R49" i="156"/>
  <c r="AD49" i="156" s="1"/>
  <c r="AZ48" i="156"/>
  <c r="AT48" i="156"/>
  <c r="AU48" i="156" s="1"/>
  <c r="BA48" i="156" s="1"/>
  <c r="AA48" i="156"/>
  <c r="AC48" i="156" s="1"/>
  <c r="AK48" i="156" s="1"/>
  <c r="Q48" i="156"/>
  <c r="P48" i="156"/>
  <c r="I48" i="156"/>
  <c r="R48" i="156" s="1"/>
  <c r="AD48" i="156" s="1"/>
  <c r="H48" i="156"/>
  <c r="AZ47" i="156"/>
  <c r="AT47" i="156"/>
  <c r="AU47" i="156" s="1"/>
  <c r="AA47" i="156"/>
  <c r="AC47" i="156" s="1"/>
  <c r="AK47" i="156" s="1"/>
  <c r="Q47" i="156"/>
  <c r="R47" i="156" s="1"/>
  <c r="AD47" i="156" s="1"/>
  <c r="P47" i="156"/>
  <c r="AZ46" i="156"/>
  <c r="AT46" i="156"/>
  <c r="AU46" i="156" s="1"/>
  <c r="BA46" i="156" s="1"/>
  <c r="AA46" i="156"/>
  <c r="AC46" i="156" s="1"/>
  <c r="AK46" i="156" s="1"/>
  <c r="Q46" i="156"/>
  <c r="P46" i="156"/>
  <c r="I46" i="156"/>
  <c r="R46" i="156" s="1"/>
  <c r="AD46" i="156" s="1"/>
  <c r="H46" i="156"/>
  <c r="AZ45" i="156"/>
  <c r="AT45" i="156"/>
  <c r="AU45" i="156" s="1"/>
  <c r="AA45" i="156"/>
  <c r="AC45" i="156" s="1"/>
  <c r="AK45" i="156" s="1"/>
  <c r="Q45" i="156"/>
  <c r="P45" i="156"/>
  <c r="I45" i="156"/>
  <c r="R45" i="156" s="1"/>
  <c r="AD45" i="156" s="1"/>
  <c r="H45" i="156"/>
  <c r="AZ44" i="156"/>
  <c r="AT44" i="156"/>
  <c r="AU44" i="156" s="1"/>
  <c r="AA44" i="156"/>
  <c r="AC44" i="156" s="1"/>
  <c r="AK44" i="156" s="1"/>
  <c r="Q44" i="156"/>
  <c r="P44" i="156"/>
  <c r="I44" i="156"/>
  <c r="H44" i="156"/>
  <c r="AZ43" i="156"/>
  <c r="AT43" i="156"/>
  <c r="AU43" i="156" s="1"/>
  <c r="BA43" i="156" s="1"/>
  <c r="AA43" i="156"/>
  <c r="AC43" i="156" s="1"/>
  <c r="AK43" i="156" s="1"/>
  <c r="Q43" i="156"/>
  <c r="P43" i="156"/>
  <c r="I43" i="156"/>
  <c r="R43" i="156" s="1"/>
  <c r="AD43" i="156" s="1"/>
  <c r="H43" i="156"/>
  <c r="AZ42" i="156"/>
  <c r="AT42" i="156"/>
  <c r="AU42" i="156" s="1"/>
  <c r="BA42" i="156" s="1"/>
  <c r="AA42" i="156"/>
  <c r="AC42" i="156" s="1"/>
  <c r="AK42" i="156" s="1"/>
  <c r="Q42" i="156"/>
  <c r="P42" i="156"/>
  <c r="I42" i="156"/>
  <c r="H42" i="156"/>
  <c r="AZ41" i="156"/>
  <c r="AT41" i="156"/>
  <c r="AU41" i="156" s="1"/>
  <c r="BA41" i="156" s="1"/>
  <c r="AA41" i="156"/>
  <c r="AC41" i="156" s="1"/>
  <c r="AK41" i="156" s="1"/>
  <c r="Q41" i="156"/>
  <c r="P41" i="156"/>
  <c r="I41" i="156"/>
  <c r="H41" i="156"/>
  <c r="AZ40" i="156"/>
  <c r="AT40" i="156"/>
  <c r="AU40" i="156" s="1"/>
  <c r="AA40" i="156"/>
  <c r="AC40" i="156" s="1"/>
  <c r="AK40" i="156" s="1"/>
  <c r="Q40" i="156"/>
  <c r="P40" i="156"/>
  <c r="I40" i="156"/>
  <c r="R40" i="156" s="1"/>
  <c r="AD40" i="156" s="1"/>
  <c r="H40" i="156"/>
  <c r="AZ39" i="156"/>
  <c r="AT39" i="156"/>
  <c r="AU39" i="156" s="1"/>
  <c r="BA39" i="156" s="1"/>
  <c r="AA39" i="156"/>
  <c r="AC39" i="156" s="1"/>
  <c r="AK39" i="156" s="1"/>
  <c r="Q39" i="156"/>
  <c r="P39" i="156"/>
  <c r="I39" i="156"/>
  <c r="R39" i="156" s="1"/>
  <c r="AD39" i="156" s="1"/>
  <c r="H39" i="156"/>
  <c r="AZ38" i="156"/>
  <c r="AT38" i="156"/>
  <c r="AU38" i="156" s="1"/>
  <c r="AA38" i="156"/>
  <c r="AC38" i="156" s="1"/>
  <c r="AK38" i="156" s="1"/>
  <c r="Q38" i="156"/>
  <c r="P38" i="156"/>
  <c r="I38" i="156"/>
  <c r="R38" i="156" s="1"/>
  <c r="AD38" i="156" s="1"/>
  <c r="H38" i="156"/>
  <c r="AZ37" i="156"/>
  <c r="AT37" i="156"/>
  <c r="AU37" i="156" s="1"/>
  <c r="AA37" i="156"/>
  <c r="AC37" i="156" s="1"/>
  <c r="AK37" i="156" s="1"/>
  <c r="Q37" i="156"/>
  <c r="P37" i="156"/>
  <c r="I37" i="156"/>
  <c r="H37" i="156"/>
  <c r="AZ36" i="156"/>
  <c r="AT36" i="156"/>
  <c r="AU36" i="156" s="1"/>
  <c r="BA36" i="156" s="1"/>
  <c r="AA36" i="156"/>
  <c r="AC36" i="156" s="1"/>
  <c r="AK36" i="156" s="1"/>
  <c r="Q36" i="156"/>
  <c r="P36" i="156"/>
  <c r="I36" i="156"/>
  <c r="R36" i="156" s="1"/>
  <c r="AD36" i="156" s="1"/>
  <c r="H36" i="156"/>
  <c r="AZ35" i="156"/>
  <c r="AT35" i="156"/>
  <c r="AU35" i="156" s="1"/>
  <c r="BA35" i="156" s="1"/>
  <c r="AA35" i="156"/>
  <c r="AC35" i="156" s="1"/>
  <c r="AK35" i="156" s="1"/>
  <c r="Q35" i="156"/>
  <c r="P35" i="156"/>
  <c r="I35" i="156"/>
  <c r="H35" i="156"/>
  <c r="AZ34" i="156"/>
  <c r="AT34" i="156"/>
  <c r="AU34" i="156" s="1"/>
  <c r="BA34" i="156" s="1"/>
  <c r="BC34" i="156" s="1"/>
  <c r="AA34" i="156"/>
  <c r="AC34" i="156" s="1"/>
  <c r="AK34" i="156" s="1"/>
  <c r="Q34" i="156"/>
  <c r="P34" i="156"/>
  <c r="I34" i="156"/>
  <c r="H34" i="156"/>
  <c r="AZ33" i="156"/>
  <c r="AT33" i="156"/>
  <c r="AU33" i="156" s="1"/>
  <c r="AA33" i="156"/>
  <c r="AC33" i="156" s="1"/>
  <c r="AK33" i="156" s="1"/>
  <c r="Q33" i="156"/>
  <c r="P33" i="156"/>
  <c r="I33" i="156"/>
  <c r="H33" i="156"/>
  <c r="AZ32" i="156"/>
  <c r="AT32" i="156"/>
  <c r="AU32" i="156" s="1"/>
  <c r="AA32" i="156"/>
  <c r="AC32" i="156" s="1"/>
  <c r="AK32" i="156" s="1"/>
  <c r="Q32" i="156"/>
  <c r="P32" i="156"/>
  <c r="I32" i="156"/>
  <c r="H32" i="156"/>
  <c r="AZ31" i="156"/>
  <c r="AT31" i="156"/>
  <c r="AU31" i="156" s="1"/>
  <c r="AA31" i="156"/>
  <c r="AC31" i="156" s="1"/>
  <c r="AK31" i="156" s="1"/>
  <c r="Q31" i="156"/>
  <c r="P31" i="156"/>
  <c r="I31" i="156"/>
  <c r="H31" i="156"/>
  <c r="AZ30" i="156"/>
  <c r="AT30" i="156"/>
  <c r="AU30" i="156" s="1"/>
  <c r="BA30" i="156" s="1"/>
  <c r="BC30" i="156" s="1"/>
  <c r="AA30" i="156"/>
  <c r="AC30" i="156" s="1"/>
  <c r="AK30" i="156" s="1"/>
  <c r="Q30" i="156"/>
  <c r="P30" i="156"/>
  <c r="I30" i="156"/>
  <c r="H30" i="156"/>
  <c r="AZ29" i="156"/>
  <c r="AT29" i="156"/>
  <c r="AU29" i="156" s="1"/>
  <c r="AA29" i="156"/>
  <c r="AC29" i="156" s="1"/>
  <c r="AK29" i="156" s="1"/>
  <c r="Q29" i="156"/>
  <c r="P29" i="156"/>
  <c r="I29" i="156"/>
  <c r="H29" i="156"/>
  <c r="AZ28" i="156"/>
  <c r="AT28" i="156"/>
  <c r="AU28" i="156" s="1"/>
  <c r="AA28" i="156"/>
  <c r="AC28" i="156" s="1"/>
  <c r="AK28" i="156" s="1"/>
  <c r="Q28" i="156"/>
  <c r="P28" i="156"/>
  <c r="I28" i="156"/>
  <c r="H28" i="156"/>
  <c r="AZ27" i="156"/>
  <c r="AT27" i="156"/>
  <c r="AU27" i="156" s="1"/>
  <c r="BA27" i="156" s="1"/>
  <c r="AA27" i="156"/>
  <c r="AC27" i="156" s="1"/>
  <c r="AK27" i="156" s="1"/>
  <c r="Q27" i="156"/>
  <c r="P27" i="156"/>
  <c r="I27" i="156"/>
  <c r="H27" i="156"/>
  <c r="AZ26" i="156"/>
  <c r="AT26" i="156"/>
  <c r="AU26" i="156" s="1"/>
  <c r="AA26" i="156"/>
  <c r="AC26" i="156" s="1"/>
  <c r="AK26" i="156" s="1"/>
  <c r="Q26" i="156"/>
  <c r="P26" i="156"/>
  <c r="I26" i="156"/>
  <c r="H26" i="156"/>
  <c r="AZ25" i="156"/>
  <c r="AT25" i="156"/>
  <c r="AU25" i="156" s="1"/>
  <c r="AA25" i="156"/>
  <c r="AC25" i="156" s="1"/>
  <c r="AK25" i="156" s="1"/>
  <c r="Q25" i="156"/>
  <c r="P25" i="156"/>
  <c r="I25" i="156"/>
  <c r="H25" i="156"/>
  <c r="AZ24" i="156"/>
  <c r="AT24" i="156"/>
  <c r="AU24" i="156" s="1"/>
  <c r="BA24" i="156" s="1"/>
  <c r="AA24" i="156"/>
  <c r="AC24" i="156" s="1"/>
  <c r="Q24" i="156"/>
  <c r="P24" i="156"/>
  <c r="I24" i="156"/>
  <c r="H24" i="156"/>
  <c r="AZ23" i="156"/>
  <c r="AT23" i="156"/>
  <c r="AU23" i="156" s="1"/>
  <c r="AC23" i="156"/>
  <c r="AK23" i="156" s="1"/>
  <c r="AA23" i="156"/>
  <c r="Q23" i="156"/>
  <c r="P23" i="156"/>
  <c r="I23" i="156"/>
  <c r="H23" i="156"/>
  <c r="AZ22" i="156"/>
  <c r="AT22" i="156"/>
  <c r="AU22" i="156" s="1"/>
  <c r="AC22" i="156"/>
  <c r="AK22" i="156" s="1"/>
  <c r="AA22" i="156"/>
  <c r="Q22" i="156"/>
  <c r="P22" i="156"/>
  <c r="I22" i="156"/>
  <c r="AZ21" i="156"/>
  <c r="AT21" i="156"/>
  <c r="AU21" i="156" s="1"/>
  <c r="BA21" i="156" s="1"/>
  <c r="AA21" i="156"/>
  <c r="AC21" i="156" s="1"/>
  <c r="AK21" i="156" s="1"/>
  <c r="Q21" i="156"/>
  <c r="P21" i="156"/>
  <c r="I21" i="156"/>
  <c r="H21" i="156"/>
  <c r="AZ20" i="156"/>
  <c r="AT20" i="156"/>
  <c r="AU20" i="156" s="1"/>
  <c r="AA20" i="156"/>
  <c r="AC20" i="156" s="1"/>
  <c r="AK20" i="156" s="1"/>
  <c r="Q20" i="156"/>
  <c r="P20" i="156"/>
  <c r="I20" i="156"/>
  <c r="H20" i="156"/>
  <c r="AZ19" i="156"/>
  <c r="AT19" i="156"/>
  <c r="AU19" i="156" s="1"/>
  <c r="AA19" i="156"/>
  <c r="AC19" i="156" s="1"/>
  <c r="AK19" i="156" s="1"/>
  <c r="Q19" i="156"/>
  <c r="P19" i="156"/>
  <c r="I19" i="156"/>
  <c r="H19" i="156"/>
  <c r="AZ18" i="156"/>
  <c r="AT18" i="156"/>
  <c r="AU18" i="156" s="1"/>
  <c r="AA18" i="156"/>
  <c r="AC18" i="156" s="1"/>
  <c r="AK18" i="156" s="1"/>
  <c r="Q18" i="156"/>
  <c r="P18" i="156"/>
  <c r="I18" i="156"/>
  <c r="R18" i="156" s="1"/>
  <c r="AD18" i="156" s="1"/>
  <c r="H18" i="156"/>
  <c r="AZ17" i="156"/>
  <c r="AT17" i="156"/>
  <c r="AU17" i="156" s="1"/>
  <c r="AC17" i="156"/>
  <c r="AK17" i="156" s="1"/>
  <c r="AA17" i="156"/>
  <c r="Q17" i="156"/>
  <c r="P17" i="156"/>
  <c r="I17" i="156"/>
  <c r="H17" i="156"/>
  <c r="AZ16" i="156"/>
  <c r="AT16" i="156"/>
  <c r="AU16" i="156" s="1"/>
  <c r="BA16" i="156" s="1"/>
  <c r="AA16" i="156"/>
  <c r="AC16" i="156" s="1"/>
  <c r="AK16" i="156" s="1"/>
  <c r="Q16" i="156"/>
  <c r="P16" i="156"/>
  <c r="I16" i="156"/>
  <c r="R16" i="156" s="1"/>
  <c r="AD16" i="156" s="1"/>
  <c r="H16" i="156"/>
  <c r="AZ15" i="156"/>
  <c r="AT15" i="156"/>
  <c r="AU15" i="156" s="1"/>
  <c r="AC15" i="156"/>
  <c r="AK15" i="156" s="1"/>
  <c r="AA15" i="156"/>
  <c r="Q15" i="156"/>
  <c r="P15" i="156"/>
  <c r="I15" i="156"/>
  <c r="H15" i="156"/>
  <c r="AZ14" i="156"/>
  <c r="AT14" i="156"/>
  <c r="AU14" i="156" s="1"/>
  <c r="BA14" i="156" s="1"/>
  <c r="AA14" i="156"/>
  <c r="AC14" i="156" s="1"/>
  <c r="AK14" i="156" s="1"/>
  <c r="Q14" i="156"/>
  <c r="P14" i="156"/>
  <c r="I14" i="156"/>
  <c r="R14" i="156" s="1"/>
  <c r="AD14" i="156" s="1"/>
  <c r="H14" i="156"/>
  <c r="AZ13" i="156"/>
  <c r="AT13" i="156"/>
  <c r="AU13" i="156" s="1"/>
  <c r="AA13" i="156"/>
  <c r="AC13" i="156" s="1"/>
  <c r="AK13" i="156" s="1"/>
  <c r="Q13" i="156"/>
  <c r="P13" i="156"/>
  <c r="I13" i="156"/>
  <c r="R13" i="156" s="1"/>
  <c r="AD13" i="156" s="1"/>
  <c r="H13" i="156"/>
  <c r="AZ12" i="156"/>
  <c r="AT12" i="156"/>
  <c r="AU12" i="156" s="1"/>
  <c r="AA12" i="156"/>
  <c r="AC12" i="156" s="1"/>
  <c r="AK12" i="156" s="1"/>
  <c r="Q12" i="156"/>
  <c r="P12" i="156"/>
  <c r="I12" i="156"/>
  <c r="H12" i="156"/>
  <c r="AZ11" i="156"/>
  <c r="AT11" i="156"/>
  <c r="AU11" i="156" s="1"/>
  <c r="AA11" i="156"/>
  <c r="AC11" i="156" s="1"/>
  <c r="AK11" i="156" s="1"/>
  <c r="Q11" i="156"/>
  <c r="P11" i="156"/>
  <c r="I11" i="156"/>
  <c r="H11" i="156"/>
  <c r="AZ10" i="156"/>
  <c r="AZ6" i="156" s="1"/>
  <c r="AT10" i="156"/>
  <c r="AU10" i="156" s="1"/>
  <c r="AC10" i="156"/>
  <c r="AK10" i="156" s="1"/>
  <c r="AA10" i="156"/>
  <c r="Q10" i="156"/>
  <c r="P10" i="156"/>
  <c r="I10" i="156"/>
  <c r="R10" i="156" s="1"/>
  <c r="AD10" i="156" s="1"/>
  <c r="H10" i="156"/>
  <c r="AY6" i="156"/>
  <c r="AX6" i="156"/>
  <c r="AW6" i="156"/>
  <c r="AV6" i="156"/>
  <c r="AS6" i="156"/>
  <c r="AR6" i="156"/>
  <c r="AQ6" i="156"/>
  <c r="AP6" i="156"/>
  <c r="AO6" i="156"/>
  <c r="AG6" i="156"/>
  <c r="AF6" i="156"/>
  <c r="AB6" i="156"/>
  <c r="Z6" i="156"/>
  <c r="Y6" i="156"/>
  <c r="X6" i="156"/>
  <c r="W6" i="156"/>
  <c r="V6" i="156"/>
  <c r="U6" i="156"/>
  <c r="T6" i="156"/>
  <c r="S6" i="156"/>
  <c r="O6" i="156"/>
  <c r="N6" i="156"/>
  <c r="M6" i="156"/>
  <c r="L6" i="156"/>
  <c r="K6" i="156"/>
  <c r="J6" i="156"/>
  <c r="G6" i="156"/>
  <c r="F6" i="156"/>
  <c r="E6" i="156"/>
  <c r="D6" i="156"/>
  <c r="C6" i="156"/>
  <c r="B6" i="156"/>
  <c r="AY5" i="156"/>
  <c r="AX5" i="156"/>
  <c r="AW5" i="156"/>
  <c r="AV5" i="156"/>
  <c r="AS5" i="156"/>
  <c r="AR5" i="156"/>
  <c r="AQ5" i="156"/>
  <c r="AP5" i="156"/>
  <c r="AO5" i="156"/>
  <c r="AG5" i="156"/>
  <c r="AF5" i="156"/>
  <c r="AB5" i="156"/>
  <c r="Z5" i="156"/>
  <c r="Y5" i="156"/>
  <c r="X5" i="156"/>
  <c r="W5" i="156"/>
  <c r="V5" i="156"/>
  <c r="U5" i="156"/>
  <c r="T5" i="156"/>
  <c r="S5" i="156"/>
  <c r="O5" i="156"/>
  <c r="N5" i="156"/>
  <c r="M5" i="156"/>
  <c r="L5" i="156"/>
  <c r="K5" i="156"/>
  <c r="J5" i="156"/>
  <c r="G5" i="156"/>
  <c r="F5" i="156"/>
  <c r="E5" i="156"/>
  <c r="D5" i="156"/>
  <c r="C5" i="156"/>
  <c r="B5" i="156"/>
  <c r="AZ65" i="155"/>
  <c r="AT65" i="155"/>
  <c r="AU65" i="155" s="1"/>
  <c r="AA65" i="155"/>
  <c r="AC65" i="155" s="1"/>
  <c r="AK65" i="155" s="1"/>
  <c r="Q65" i="155"/>
  <c r="P65" i="155"/>
  <c r="I65" i="155"/>
  <c r="R65" i="155" s="1"/>
  <c r="AD65" i="155" s="1"/>
  <c r="H65" i="155"/>
  <c r="AZ64" i="155"/>
  <c r="AT64" i="155"/>
  <c r="AU64" i="155" s="1"/>
  <c r="BA64" i="155" s="1"/>
  <c r="AA64" i="155"/>
  <c r="AC64" i="155" s="1"/>
  <c r="AK64" i="155" s="1"/>
  <c r="Q64" i="155"/>
  <c r="P64" i="155"/>
  <c r="I64" i="155"/>
  <c r="H64" i="155"/>
  <c r="AZ63" i="155"/>
  <c r="AT63" i="155"/>
  <c r="AU63" i="155" s="1"/>
  <c r="AA63" i="155"/>
  <c r="AC63" i="155" s="1"/>
  <c r="AK63" i="155" s="1"/>
  <c r="Q63" i="155"/>
  <c r="P63" i="155"/>
  <c r="I63" i="155"/>
  <c r="H63" i="155"/>
  <c r="AZ62" i="155"/>
  <c r="AT62" i="155"/>
  <c r="AU62" i="155" s="1"/>
  <c r="AA62" i="155"/>
  <c r="AC62" i="155" s="1"/>
  <c r="AK62" i="155" s="1"/>
  <c r="Q62" i="155"/>
  <c r="P62" i="155"/>
  <c r="I62" i="155"/>
  <c r="H62" i="155"/>
  <c r="AZ61" i="155"/>
  <c r="AT61" i="155"/>
  <c r="AU61" i="155" s="1"/>
  <c r="AA61" i="155"/>
  <c r="AC61" i="155" s="1"/>
  <c r="AK61" i="155" s="1"/>
  <c r="R61" i="155"/>
  <c r="AD61" i="155" s="1"/>
  <c r="Q61" i="155"/>
  <c r="P61" i="155"/>
  <c r="AZ60" i="155"/>
  <c r="AT60" i="155"/>
  <c r="AU60" i="155" s="1"/>
  <c r="AA60" i="155"/>
  <c r="AC60" i="155" s="1"/>
  <c r="AK60" i="155" s="1"/>
  <c r="Q60" i="155"/>
  <c r="P60" i="155"/>
  <c r="I60" i="155"/>
  <c r="R60" i="155" s="1"/>
  <c r="AD60" i="155" s="1"/>
  <c r="H60" i="155"/>
  <c r="AZ59" i="155"/>
  <c r="AT59" i="155"/>
  <c r="AU59" i="155" s="1"/>
  <c r="AC59" i="155"/>
  <c r="AK59" i="155" s="1"/>
  <c r="AA59" i="155"/>
  <c r="Q59" i="155"/>
  <c r="R59" i="155" s="1"/>
  <c r="AD59" i="155" s="1"/>
  <c r="P59" i="155"/>
  <c r="AZ58" i="155"/>
  <c r="AT58" i="155"/>
  <c r="AU58" i="155" s="1"/>
  <c r="BA58" i="155" s="1"/>
  <c r="AA58" i="155"/>
  <c r="AC58" i="155" s="1"/>
  <c r="AK58" i="155" s="1"/>
  <c r="Q58" i="155"/>
  <c r="P58" i="155"/>
  <c r="I58" i="155"/>
  <c r="H58" i="155"/>
  <c r="AZ57" i="155"/>
  <c r="AT57" i="155"/>
  <c r="AU57" i="155" s="1"/>
  <c r="AA57" i="155"/>
  <c r="AC57" i="155" s="1"/>
  <c r="AK57" i="155" s="1"/>
  <c r="Q57" i="155"/>
  <c r="R57" i="155" s="1"/>
  <c r="AD57" i="155" s="1"/>
  <c r="P57" i="155"/>
  <c r="AZ56" i="155"/>
  <c r="AT56" i="155"/>
  <c r="AU56" i="155" s="1"/>
  <c r="BA56" i="155" s="1"/>
  <c r="AA56" i="155"/>
  <c r="AC56" i="155" s="1"/>
  <c r="AK56" i="155" s="1"/>
  <c r="Q56" i="155"/>
  <c r="P56" i="155"/>
  <c r="I56" i="155"/>
  <c r="R56" i="155" s="1"/>
  <c r="AD56" i="155" s="1"/>
  <c r="H56" i="155"/>
  <c r="AZ55" i="155"/>
  <c r="AT55" i="155"/>
  <c r="AU55" i="155" s="1"/>
  <c r="AA55" i="155"/>
  <c r="AC55" i="155" s="1"/>
  <c r="AK55" i="155" s="1"/>
  <c r="Q55" i="155"/>
  <c r="R55" i="155" s="1"/>
  <c r="AD55" i="155" s="1"/>
  <c r="P55" i="155"/>
  <c r="AZ54" i="155"/>
  <c r="AT54" i="155"/>
  <c r="AU54" i="155" s="1"/>
  <c r="BA54" i="155" s="1"/>
  <c r="AA54" i="155"/>
  <c r="AC54" i="155" s="1"/>
  <c r="AK54" i="155" s="1"/>
  <c r="Q54" i="155"/>
  <c r="P54" i="155"/>
  <c r="I54" i="155"/>
  <c r="R54" i="155" s="1"/>
  <c r="AD54" i="155" s="1"/>
  <c r="H54" i="155"/>
  <c r="AZ53" i="155"/>
  <c r="AT53" i="155"/>
  <c r="AU53" i="155" s="1"/>
  <c r="AA53" i="155"/>
  <c r="AC53" i="155" s="1"/>
  <c r="AK53" i="155" s="1"/>
  <c r="Q53" i="155"/>
  <c r="P53" i="155"/>
  <c r="R53" i="155"/>
  <c r="AD53" i="155" s="1"/>
  <c r="AZ52" i="155"/>
  <c r="AT52" i="155"/>
  <c r="AU52" i="155" s="1"/>
  <c r="AA52" i="155"/>
  <c r="AC52" i="155" s="1"/>
  <c r="AK52" i="155" s="1"/>
  <c r="Q52" i="155"/>
  <c r="P52" i="155"/>
  <c r="I52" i="155"/>
  <c r="H52" i="155"/>
  <c r="AZ51" i="155"/>
  <c r="AT51" i="155"/>
  <c r="AU51" i="155" s="1"/>
  <c r="BA51" i="155" s="1"/>
  <c r="AA51" i="155"/>
  <c r="AC51" i="155" s="1"/>
  <c r="AK51" i="155" s="1"/>
  <c r="Q51" i="155"/>
  <c r="P51" i="155"/>
  <c r="I51" i="155"/>
  <c r="H51" i="155"/>
  <c r="AZ50" i="155"/>
  <c r="AT50" i="155"/>
  <c r="AU50" i="155" s="1"/>
  <c r="AC50" i="155"/>
  <c r="AK50" i="155" s="1"/>
  <c r="AA50" i="155"/>
  <c r="Q50" i="155"/>
  <c r="P50" i="155"/>
  <c r="I50" i="155"/>
  <c r="R50" i="155" s="1"/>
  <c r="AD50" i="155" s="1"/>
  <c r="H50" i="155"/>
  <c r="AZ49" i="155"/>
  <c r="AT49" i="155"/>
  <c r="AU49" i="155" s="1"/>
  <c r="BA49" i="155" s="1"/>
  <c r="AA49" i="155"/>
  <c r="AC49" i="155" s="1"/>
  <c r="AK49" i="155" s="1"/>
  <c r="Q49" i="155"/>
  <c r="P49" i="155"/>
  <c r="I49" i="155"/>
  <c r="R49" i="155" s="1"/>
  <c r="AD49" i="155" s="1"/>
  <c r="H49" i="155"/>
  <c r="AZ48" i="155"/>
  <c r="AT48" i="155"/>
  <c r="AU48" i="155" s="1"/>
  <c r="AA48" i="155"/>
  <c r="AC48" i="155" s="1"/>
  <c r="AK48" i="155" s="1"/>
  <c r="Q48" i="155"/>
  <c r="P48" i="155"/>
  <c r="I48" i="155"/>
  <c r="R48" i="155" s="1"/>
  <c r="AD48" i="155" s="1"/>
  <c r="H48" i="155"/>
  <c r="AZ47" i="155"/>
  <c r="AT47" i="155"/>
  <c r="AU47" i="155" s="1"/>
  <c r="BA47" i="155" s="1"/>
  <c r="AA47" i="155"/>
  <c r="AC47" i="155" s="1"/>
  <c r="AK47" i="155" s="1"/>
  <c r="Q47" i="155"/>
  <c r="P47" i="155"/>
  <c r="I47" i="155"/>
  <c r="H47" i="155"/>
  <c r="AZ46" i="155"/>
  <c r="AT46" i="155"/>
  <c r="AU46" i="155" s="1"/>
  <c r="AA46" i="155"/>
  <c r="AC46" i="155" s="1"/>
  <c r="AK46" i="155" s="1"/>
  <c r="Q46" i="155"/>
  <c r="P46" i="155"/>
  <c r="I46" i="155"/>
  <c r="R46" i="155" s="1"/>
  <c r="AD46" i="155" s="1"/>
  <c r="H46" i="155"/>
  <c r="AZ45" i="155"/>
  <c r="AT45" i="155"/>
  <c r="AU45" i="155" s="1"/>
  <c r="AA45" i="155"/>
  <c r="AC45" i="155" s="1"/>
  <c r="AK45" i="155" s="1"/>
  <c r="Q45" i="155"/>
  <c r="P45" i="155"/>
  <c r="I45" i="155"/>
  <c r="R45" i="155" s="1"/>
  <c r="AD45" i="155" s="1"/>
  <c r="H45" i="155"/>
  <c r="AZ44" i="155"/>
  <c r="AT44" i="155"/>
  <c r="AU44" i="155" s="1"/>
  <c r="AA44" i="155"/>
  <c r="AC44" i="155" s="1"/>
  <c r="AK44" i="155" s="1"/>
  <c r="Q44" i="155"/>
  <c r="P44" i="155"/>
  <c r="I44" i="155"/>
  <c r="H44" i="155"/>
  <c r="AZ43" i="155"/>
  <c r="AT43" i="155"/>
  <c r="AU43" i="155" s="1"/>
  <c r="BA43" i="155" s="1"/>
  <c r="AA43" i="155"/>
  <c r="AC43" i="155" s="1"/>
  <c r="AK43" i="155" s="1"/>
  <c r="Q43" i="155"/>
  <c r="P43" i="155"/>
  <c r="I43" i="155"/>
  <c r="H43" i="155"/>
  <c r="AZ42" i="155"/>
  <c r="AT42" i="155"/>
  <c r="AU42" i="155" s="1"/>
  <c r="AA42" i="155"/>
  <c r="AC42" i="155" s="1"/>
  <c r="AK42" i="155" s="1"/>
  <c r="Q42" i="155"/>
  <c r="P42" i="155"/>
  <c r="I42" i="155"/>
  <c r="R42" i="155" s="1"/>
  <c r="AD42" i="155" s="1"/>
  <c r="H42" i="155"/>
  <c r="AZ41" i="155"/>
  <c r="AT41" i="155"/>
  <c r="AU41" i="155" s="1"/>
  <c r="AA41" i="155"/>
  <c r="AC41" i="155" s="1"/>
  <c r="AK41" i="155" s="1"/>
  <c r="Q41" i="155"/>
  <c r="P41" i="155"/>
  <c r="I41" i="155"/>
  <c r="R41" i="155" s="1"/>
  <c r="AD41" i="155" s="1"/>
  <c r="H41" i="155"/>
  <c r="AZ40" i="155"/>
  <c r="AT40" i="155"/>
  <c r="AU40" i="155" s="1"/>
  <c r="AA40" i="155"/>
  <c r="AC40" i="155" s="1"/>
  <c r="AK40" i="155" s="1"/>
  <c r="Q40" i="155"/>
  <c r="P40" i="155"/>
  <c r="I40" i="155"/>
  <c r="R40" i="155" s="1"/>
  <c r="AD40" i="155" s="1"/>
  <c r="H40" i="155"/>
  <c r="AZ39" i="155"/>
  <c r="AT39" i="155"/>
  <c r="AU39" i="155" s="1"/>
  <c r="AA39" i="155"/>
  <c r="AC39" i="155" s="1"/>
  <c r="AK39" i="155" s="1"/>
  <c r="Q39" i="155"/>
  <c r="P39" i="155"/>
  <c r="I39" i="155"/>
  <c r="H39" i="155"/>
  <c r="AZ38" i="155"/>
  <c r="AT38" i="155"/>
  <c r="AU38" i="155" s="1"/>
  <c r="AA38" i="155"/>
  <c r="AC38" i="155" s="1"/>
  <c r="AK38" i="155" s="1"/>
  <c r="Q38" i="155"/>
  <c r="P38" i="155"/>
  <c r="I38" i="155"/>
  <c r="H38" i="155"/>
  <c r="AZ37" i="155"/>
  <c r="AT37" i="155"/>
  <c r="AU37" i="155" s="1"/>
  <c r="AA37" i="155"/>
  <c r="AC37" i="155" s="1"/>
  <c r="AK37" i="155" s="1"/>
  <c r="Q37" i="155"/>
  <c r="P37" i="155"/>
  <c r="I37" i="155"/>
  <c r="H37" i="155"/>
  <c r="AZ36" i="155"/>
  <c r="AT36" i="155"/>
  <c r="AU36" i="155" s="1"/>
  <c r="AA36" i="155"/>
  <c r="AC36" i="155" s="1"/>
  <c r="AK36" i="155" s="1"/>
  <c r="Q36" i="155"/>
  <c r="P36" i="155"/>
  <c r="I36" i="155"/>
  <c r="R36" i="155" s="1"/>
  <c r="AD36" i="155" s="1"/>
  <c r="H36" i="155"/>
  <c r="AZ35" i="155"/>
  <c r="AT35" i="155"/>
  <c r="AU35" i="155" s="1"/>
  <c r="BA35" i="155" s="1"/>
  <c r="AA35" i="155"/>
  <c r="AC35" i="155" s="1"/>
  <c r="AK35" i="155" s="1"/>
  <c r="Q35" i="155"/>
  <c r="P35" i="155"/>
  <c r="I35" i="155"/>
  <c r="H35" i="155"/>
  <c r="AZ34" i="155"/>
  <c r="AT34" i="155"/>
  <c r="AU34" i="155" s="1"/>
  <c r="AA34" i="155"/>
  <c r="AC34" i="155" s="1"/>
  <c r="AK34" i="155" s="1"/>
  <c r="Q34" i="155"/>
  <c r="P34" i="155"/>
  <c r="I34" i="155"/>
  <c r="H34" i="155"/>
  <c r="AZ33" i="155"/>
  <c r="AT33" i="155"/>
  <c r="AU33" i="155" s="1"/>
  <c r="AA33" i="155"/>
  <c r="AC33" i="155" s="1"/>
  <c r="AK33" i="155" s="1"/>
  <c r="Q33" i="155"/>
  <c r="P33" i="155"/>
  <c r="I33" i="155"/>
  <c r="R33" i="155" s="1"/>
  <c r="H33" i="155"/>
  <c r="AZ32" i="155"/>
  <c r="AT32" i="155"/>
  <c r="AU32" i="155" s="1"/>
  <c r="AA32" i="155"/>
  <c r="AC32" i="155" s="1"/>
  <c r="AK32" i="155" s="1"/>
  <c r="Q32" i="155"/>
  <c r="P32" i="155"/>
  <c r="I32" i="155"/>
  <c r="R32" i="155" s="1"/>
  <c r="H32" i="155"/>
  <c r="AZ31" i="155"/>
  <c r="AT31" i="155"/>
  <c r="AU31" i="155" s="1"/>
  <c r="BA31" i="155" s="1"/>
  <c r="BC31" i="155" s="1"/>
  <c r="AA31" i="155"/>
  <c r="AC31" i="155" s="1"/>
  <c r="AK31" i="155" s="1"/>
  <c r="Q31" i="155"/>
  <c r="P31" i="155"/>
  <c r="I31" i="155"/>
  <c r="H31" i="155"/>
  <c r="AZ30" i="155"/>
  <c r="AT30" i="155"/>
  <c r="AU30" i="155" s="1"/>
  <c r="AA30" i="155"/>
  <c r="AC30" i="155" s="1"/>
  <c r="AK30" i="155" s="1"/>
  <c r="Q30" i="155"/>
  <c r="P30" i="155"/>
  <c r="I30" i="155"/>
  <c r="H30" i="155"/>
  <c r="AZ29" i="155"/>
  <c r="AT29" i="155"/>
  <c r="AU29" i="155" s="1"/>
  <c r="AA29" i="155"/>
  <c r="AC29" i="155" s="1"/>
  <c r="AK29" i="155" s="1"/>
  <c r="Q29" i="155"/>
  <c r="P29" i="155"/>
  <c r="I29" i="155"/>
  <c r="R29" i="155" s="1"/>
  <c r="AD29" i="155" s="1"/>
  <c r="H29" i="155"/>
  <c r="AZ28" i="155"/>
  <c r="AT28" i="155"/>
  <c r="AU28" i="155" s="1"/>
  <c r="BA28" i="155" s="1"/>
  <c r="AA28" i="155"/>
  <c r="AC28" i="155" s="1"/>
  <c r="AK28" i="155" s="1"/>
  <c r="Q28" i="155"/>
  <c r="P28" i="155"/>
  <c r="I28" i="155"/>
  <c r="R28" i="155" s="1"/>
  <c r="AD28" i="155" s="1"/>
  <c r="H28" i="155"/>
  <c r="AZ27" i="155"/>
  <c r="AT27" i="155"/>
  <c r="AU27" i="155" s="1"/>
  <c r="BA27" i="155" s="1"/>
  <c r="AA27" i="155"/>
  <c r="AC27" i="155" s="1"/>
  <c r="AK27" i="155" s="1"/>
  <c r="Q27" i="155"/>
  <c r="P27" i="155"/>
  <c r="I27" i="155"/>
  <c r="R27" i="155" s="1"/>
  <c r="AD27" i="155" s="1"/>
  <c r="H27" i="155"/>
  <c r="AZ26" i="155"/>
  <c r="AT26" i="155"/>
  <c r="AU26" i="155" s="1"/>
  <c r="BA26" i="155" s="1"/>
  <c r="AA26" i="155"/>
  <c r="AC26" i="155" s="1"/>
  <c r="AK26" i="155" s="1"/>
  <c r="Q26" i="155"/>
  <c r="P26" i="155"/>
  <c r="I26" i="155"/>
  <c r="R26" i="155" s="1"/>
  <c r="AD26" i="155" s="1"/>
  <c r="H26" i="155"/>
  <c r="AZ25" i="155"/>
  <c r="AT25" i="155"/>
  <c r="AU25" i="155" s="1"/>
  <c r="BA25" i="155" s="1"/>
  <c r="AA25" i="155"/>
  <c r="AC25" i="155" s="1"/>
  <c r="AK25" i="155" s="1"/>
  <c r="Q25" i="155"/>
  <c r="P25" i="155"/>
  <c r="I25" i="155"/>
  <c r="R25" i="155" s="1"/>
  <c r="AD25" i="155" s="1"/>
  <c r="H25" i="155"/>
  <c r="AZ24" i="155"/>
  <c r="AT24" i="155"/>
  <c r="AU24" i="155" s="1"/>
  <c r="BA24" i="155" s="1"/>
  <c r="AA24" i="155"/>
  <c r="AC24" i="155" s="1"/>
  <c r="AK24" i="155" s="1"/>
  <c r="Q24" i="155"/>
  <c r="P24" i="155"/>
  <c r="I24" i="155"/>
  <c r="R24" i="155" s="1"/>
  <c r="AD24" i="155" s="1"/>
  <c r="H24" i="155"/>
  <c r="AZ23" i="155"/>
  <c r="AT23" i="155"/>
  <c r="AU23" i="155" s="1"/>
  <c r="BA23" i="155" s="1"/>
  <c r="AA23" i="155"/>
  <c r="AC23" i="155" s="1"/>
  <c r="AK23" i="155" s="1"/>
  <c r="Q23" i="155"/>
  <c r="P23" i="155"/>
  <c r="I23" i="155"/>
  <c r="R23" i="155" s="1"/>
  <c r="AD23" i="155" s="1"/>
  <c r="H23" i="155"/>
  <c r="AZ22" i="155"/>
  <c r="AT22" i="155"/>
  <c r="AU22" i="155" s="1"/>
  <c r="BA22" i="155" s="1"/>
  <c r="AA22" i="155"/>
  <c r="AC22" i="155" s="1"/>
  <c r="AK22" i="155" s="1"/>
  <c r="Q22" i="155"/>
  <c r="P22" i="155"/>
  <c r="I22" i="155"/>
  <c r="R22" i="155" s="1"/>
  <c r="AD22" i="155" s="1"/>
  <c r="H22" i="155"/>
  <c r="AZ21" i="155"/>
  <c r="AT21" i="155"/>
  <c r="AU21" i="155" s="1"/>
  <c r="BA21" i="155" s="1"/>
  <c r="AA21" i="155"/>
  <c r="AC21" i="155" s="1"/>
  <c r="AK21" i="155" s="1"/>
  <c r="Q21" i="155"/>
  <c r="P21" i="155"/>
  <c r="I21" i="155"/>
  <c r="R21" i="155" s="1"/>
  <c r="AD21" i="155" s="1"/>
  <c r="H21" i="155"/>
  <c r="AZ20" i="155"/>
  <c r="AT20" i="155"/>
  <c r="AU20" i="155" s="1"/>
  <c r="BA20" i="155" s="1"/>
  <c r="AA20" i="155"/>
  <c r="AC20" i="155" s="1"/>
  <c r="AK20" i="155" s="1"/>
  <c r="Q20" i="155"/>
  <c r="P20" i="155"/>
  <c r="I20" i="155"/>
  <c r="R20" i="155" s="1"/>
  <c r="AD20" i="155" s="1"/>
  <c r="H20" i="155"/>
  <c r="AZ19" i="155"/>
  <c r="AT19" i="155"/>
  <c r="AU19" i="155" s="1"/>
  <c r="BA19" i="155" s="1"/>
  <c r="AA19" i="155"/>
  <c r="AC19" i="155" s="1"/>
  <c r="AK19" i="155" s="1"/>
  <c r="Q19" i="155"/>
  <c r="P19" i="155"/>
  <c r="I19" i="155"/>
  <c r="R19" i="155" s="1"/>
  <c r="AD19" i="155" s="1"/>
  <c r="H19" i="155"/>
  <c r="AZ18" i="155"/>
  <c r="AT18" i="155"/>
  <c r="AU18" i="155" s="1"/>
  <c r="BA18" i="155" s="1"/>
  <c r="AA18" i="155"/>
  <c r="AC18" i="155" s="1"/>
  <c r="AK18" i="155" s="1"/>
  <c r="Q18" i="155"/>
  <c r="P18" i="155"/>
  <c r="I18" i="155"/>
  <c r="R18" i="155" s="1"/>
  <c r="AD18" i="155" s="1"/>
  <c r="H18" i="155"/>
  <c r="AZ17" i="155"/>
  <c r="AT17" i="155"/>
  <c r="AU17" i="155" s="1"/>
  <c r="BA17" i="155" s="1"/>
  <c r="AA17" i="155"/>
  <c r="AC17" i="155" s="1"/>
  <c r="AK17" i="155" s="1"/>
  <c r="Q17" i="155"/>
  <c r="P17" i="155"/>
  <c r="I17" i="155"/>
  <c r="R17" i="155" s="1"/>
  <c r="AD17" i="155" s="1"/>
  <c r="H17" i="155"/>
  <c r="AZ16" i="155"/>
  <c r="AT16" i="155"/>
  <c r="AU16" i="155" s="1"/>
  <c r="BA16" i="155" s="1"/>
  <c r="AA16" i="155"/>
  <c r="AC16" i="155" s="1"/>
  <c r="AK16" i="155" s="1"/>
  <c r="Q16" i="155"/>
  <c r="P16" i="155"/>
  <c r="I16" i="155"/>
  <c r="R16" i="155" s="1"/>
  <c r="AD16" i="155" s="1"/>
  <c r="H16" i="155"/>
  <c r="AZ15" i="155"/>
  <c r="AT15" i="155"/>
  <c r="AU15" i="155" s="1"/>
  <c r="BA15" i="155" s="1"/>
  <c r="AA15" i="155"/>
  <c r="AC15" i="155" s="1"/>
  <c r="AK15" i="155" s="1"/>
  <c r="Q15" i="155"/>
  <c r="P15" i="155"/>
  <c r="I15" i="155"/>
  <c r="R15" i="155" s="1"/>
  <c r="AD15" i="155" s="1"/>
  <c r="H15" i="155"/>
  <c r="AZ14" i="155"/>
  <c r="AT14" i="155"/>
  <c r="AU14" i="155" s="1"/>
  <c r="BA14" i="155" s="1"/>
  <c r="AA14" i="155"/>
  <c r="AC14" i="155" s="1"/>
  <c r="AK14" i="155" s="1"/>
  <c r="Q14" i="155"/>
  <c r="P14" i="155"/>
  <c r="I14" i="155"/>
  <c r="R14" i="155" s="1"/>
  <c r="AD14" i="155" s="1"/>
  <c r="H14" i="155"/>
  <c r="AZ13" i="155"/>
  <c r="AT13" i="155"/>
  <c r="AU13" i="155" s="1"/>
  <c r="BA13" i="155" s="1"/>
  <c r="AA13" i="155"/>
  <c r="AC13" i="155" s="1"/>
  <c r="AK13" i="155" s="1"/>
  <c r="Q13" i="155"/>
  <c r="P13" i="155"/>
  <c r="I13" i="155"/>
  <c r="R13" i="155" s="1"/>
  <c r="AD13" i="155" s="1"/>
  <c r="H13" i="155"/>
  <c r="AZ12" i="155"/>
  <c r="AT12" i="155"/>
  <c r="AU12" i="155" s="1"/>
  <c r="BA12" i="155" s="1"/>
  <c r="AA12" i="155"/>
  <c r="AC12" i="155" s="1"/>
  <c r="AK12" i="155" s="1"/>
  <c r="Q12" i="155"/>
  <c r="P12" i="155"/>
  <c r="I12" i="155"/>
  <c r="R12" i="155" s="1"/>
  <c r="AD12" i="155" s="1"/>
  <c r="H12" i="155"/>
  <c r="AZ11" i="155"/>
  <c r="AT11" i="155"/>
  <c r="AU11" i="155" s="1"/>
  <c r="BA11" i="155" s="1"/>
  <c r="AA11" i="155"/>
  <c r="AC11" i="155" s="1"/>
  <c r="AK11" i="155" s="1"/>
  <c r="Q11" i="155"/>
  <c r="P11" i="155"/>
  <c r="I11" i="155"/>
  <c r="R11" i="155" s="1"/>
  <c r="AD11" i="155" s="1"/>
  <c r="H11" i="155"/>
  <c r="AZ10" i="155"/>
  <c r="AT10" i="155"/>
  <c r="AU10" i="155" s="1"/>
  <c r="BA10" i="155" s="1"/>
  <c r="AA10" i="155"/>
  <c r="AC10" i="155" s="1"/>
  <c r="Q10" i="155"/>
  <c r="P10" i="155"/>
  <c r="I10" i="155"/>
  <c r="R10" i="155" s="1"/>
  <c r="AD10" i="155" s="1"/>
  <c r="H10" i="155"/>
  <c r="AY6" i="155"/>
  <c r="AX6" i="155"/>
  <c r="AW6" i="155"/>
  <c r="AV6" i="155"/>
  <c r="AS6" i="155"/>
  <c r="AR6" i="155"/>
  <c r="AQ6" i="155"/>
  <c r="AP6" i="155"/>
  <c r="AO6" i="155"/>
  <c r="AG6" i="155"/>
  <c r="AF6" i="155"/>
  <c r="AB6" i="155"/>
  <c r="Z6" i="155"/>
  <c r="Y6" i="155"/>
  <c r="X6" i="155"/>
  <c r="W6" i="155"/>
  <c r="V6" i="155"/>
  <c r="U6" i="155"/>
  <c r="T6" i="155"/>
  <c r="S6" i="155"/>
  <c r="O6" i="155"/>
  <c r="N6" i="155"/>
  <c r="M6" i="155"/>
  <c r="L6" i="155"/>
  <c r="K6" i="155"/>
  <c r="J6" i="155"/>
  <c r="G6" i="155"/>
  <c r="F6" i="155"/>
  <c r="E6" i="155"/>
  <c r="D6" i="155"/>
  <c r="C6" i="155"/>
  <c r="B6" i="155"/>
  <c r="AZ5" i="155"/>
  <c r="AY5" i="155"/>
  <c r="AX5" i="155"/>
  <c r="AW5" i="155"/>
  <c r="AV5" i="155"/>
  <c r="AS5" i="155"/>
  <c r="AR5" i="155"/>
  <c r="AQ5" i="155"/>
  <c r="AP5" i="155"/>
  <c r="AO5" i="155"/>
  <c r="AG5" i="155"/>
  <c r="AF5" i="155"/>
  <c r="AB5" i="155"/>
  <c r="Z5" i="155"/>
  <c r="Y5" i="155"/>
  <c r="X5" i="155"/>
  <c r="W5" i="155"/>
  <c r="V5" i="155"/>
  <c r="U5" i="155"/>
  <c r="T5" i="155"/>
  <c r="S5" i="155"/>
  <c r="O5" i="155"/>
  <c r="N5" i="155"/>
  <c r="M5" i="155"/>
  <c r="L5" i="155"/>
  <c r="K5" i="155"/>
  <c r="J5" i="155"/>
  <c r="G5" i="155"/>
  <c r="F5" i="155"/>
  <c r="E5" i="155"/>
  <c r="D5" i="155"/>
  <c r="C5" i="155"/>
  <c r="B5" i="155"/>
  <c r="R31" i="155" l="1"/>
  <c r="BA45" i="155"/>
  <c r="R52" i="155"/>
  <c r="AD52" i="155" s="1"/>
  <c r="BA62" i="155"/>
  <c r="R17" i="156"/>
  <c r="AD17" i="156" s="1"/>
  <c r="BA18" i="156"/>
  <c r="BA28" i="156"/>
  <c r="BA40" i="156"/>
  <c r="R44" i="156"/>
  <c r="AD44" i="156" s="1"/>
  <c r="BA49" i="156"/>
  <c r="BA51" i="156"/>
  <c r="BA53" i="156"/>
  <c r="BA37" i="155"/>
  <c r="AZ6" i="155"/>
  <c r="AD33" i="155"/>
  <c r="AH33" i="155" s="1"/>
  <c r="R11" i="156"/>
  <c r="AD11" i="156" s="1"/>
  <c r="BA12" i="156"/>
  <c r="BA20" i="156"/>
  <c r="BA25" i="156"/>
  <c r="BA37" i="156"/>
  <c r="R41" i="156"/>
  <c r="AD41" i="156" s="1"/>
  <c r="R50" i="156"/>
  <c r="AD50" i="156" s="1"/>
  <c r="R38" i="155"/>
  <c r="AD38" i="155" s="1"/>
  <c r="BA39" i="155"/>
  <c r="R58" i="155"/>
  <c r="AD58" i="155" s="1"/>
  <c r="BA32" i="156"/>
  <c r="BC32" i="156" s="1"/>
  <c r="BA44" i="156"/>
  <c r="R30" i="155"/>
  <c r="AD30" i="155" s="1"/>
  <c r="R43" i="155"/>
  <c r="AD43" i="155" s="1"/>
  <c r="R51" i="155"/>
  <c r="AD51" i="155" s="1"/>
  <c r="AD65" i="156"/>
  <c r="AD32" i="155"/>
  <c r="AE32" i="155" s="1"/>
  <c r="BA41" i="155"/>
  <c r="BA60" i="155"/>
  <c r="BA26" i="156"/>
  <c r="BA38" i="156"/>
  <c r="R42" i="156"/>
  <c r="AD42" i="156" s="1"/>
  <c r="R34" i="155"/>
  <c r="AD34" i="155" s="1"/>
  <c r="R47" i="155"/>
  <c r="AD47" i="155" s="1"/>
  <c r="R64" i="155"/>
  <c r="AD64" i="155" s="1"/>
  <c r="R12" i="156"/>
  <c r="AD12" i="156" s="1"/>
  <c r="R20" i="156"/>
  <c r="AD20" i="156" s="1"/>
  <c r="R37" i="156"/>
  <c r="AD37" i="156" s="1"/>
  <c r="BA45" i="156"/>
  <c r="BC45" i="156" s="1"/>
  <c r="BA47" i="156"/>
  <c r="AT6" i="156"/>
  <c r="R19" i="156"/>
  <c r="R15" i="156"/>
  <c r="R62" i="155"/>
  <c r="P5" i="156"/>
  <c r="R63" i="155"/>
  <c r="AU6" i="155"/>
  <c r="AT5" i="155"/>
  <c r="R44" i="155"/>
  <c r="Q6" i="155"/>
  <c r="P5" i="155"/>
  <c r="H6" i="155"/>
  <c r="H5" i="155"/>
  <c r="I6" i="155"/>
  <c r="R35" i="155"/>
  <c r="R37" i="155"/>
  <c r="R39" i="155"/>
  <c r="P6" i="155"/>
  <c r="Q5" i="155"/>
  <c r="AH30" i="155"/>
  <c r="AE30" i="155"/>
  <c r="AH34" i="155"/>
  <c r="AE34" i="155"/>
  <c r="I5" i="155"/>
  <c r="AU5" i="155"/>
  <c r="AT6" i="155"/>
  <c r="BA29" i="155"/>
  <c r="BC29" i="155" s="1"/>
  <c r="BA33" i="155"/>
  <c r="BC33" i="155" s="1"/>
  <c r="BA36" i="155"/>
  <c r="BA53" i="155"/>
  <c r="BB53" i="155" s="1"/>
  <c r="AL53" i="155" s="1"/>
  <c r="AM53" i="155" s="1"/>
  <c r="AI53" i="155" s="1"/>
  <c r="BA55" i="155"/>
  <c r="BC55" i="155" s="1"/>
  <c r="BA57" i="155"/>
  <c r="BB57" i="155" s="1"/>
  <c r="AL57" i="155" s="1"/>
  <c r="AM57" i="155" s="1"/>
  <c r="AI57" i="155" s="1"/>
  <c r="BA59" i="155"/>
  <c r="BB59" i="155" s="1"/>
  <c r="AL59" i="155" s="1"/>
  <c r="AM59" i="155" s="1"/>
  <c r="AI59" i="155" s="1"/>
  <c r="BA61" i="155"/>
  <c r="BB61" i="155" s="1"/>
  <c r="AL61" i="155" s="1"/>
  <c r="AM61" i="155" s="1"/>
  <c r="AI61" i="155" s="1"/>
  <c r="BA63" i="155"/>
  <c r="BC63" i="155" s="1"/>
  <c r="BA65" i="155"/>
  <c r="BB65" i="155" s="1"/>
  <c r="AL65" i="155" s="1"/>
  <c r="AM65" i="155" s="1"/>
  <c r="AI65" i="155" s="1"/>
  <c r="BA38" i="155"/>
  <c r="BA40" i="155"/>
  <c r="BC40" i="155" s="1"/>
  <c r="BA42" i="155"/>
  <c r="BA44" i="155"/>
  <c r="BC44" i="155" s="1"/>
  <c r="BA46" i="155"/>
  <c r="BC46" i="155" s="1"/>
  <c r="BA48" i="155"/>
  <c r="BC48" i="155" s="1"/>
  <c r="BA50" i="155"/>
  <c r="BC50" i="155" s="1"/>
  <c r="BA52" i="155"/>
  <c r="BC52" i="155" s="1"/>
  <c r="AZ5" i="156"/>
  <c r="BA11" i="156"/>
  <c r="BC11" i="156" s="1"/>
  <c r="BA13" i="156"/>
  <c r="BC13" i="156" s="1"/>
  <c r="BA15" i="156"/>
  <c r="BC15" i="156" s="1"/>
  <c r="BA17" i="156"/>
  <c r="BA19" i="156"/>
  <c r="BC19" i="156" s="1"/>
  <c r="R21" i="156"/>
  <c r="AD21" i="156" s="1"/>
  <c r="BA22" i="156"/>
  <c r="BC22" i="156" s="1"/>
  <c r="BA23" i="156"/>
  <c r="BA59" i="156"/>
  <c r="BC59" i="156" s="1"/>
  <c r="BA60" i="156"/>
  <c r="BB60" i="156" s="1"/>
  <c r="AL60" i="156" s="1"/>
  <c r="AM60" i="156" s="1"/>
  <c r="AI60" i="156" s="1"/>
  <c r="BA61" i="156"/>
  <c r="BC61" i="156" s="1"/>
  <c r="BA62" i="156"/>
  <c r="BC62" i="156" s="1"/>
  <c r="BA63" i="156"/>
  <c r="BC63" i="156" s="1"/>
  <c r="BA64" i="156"/>
  <c r="BC64" i="156" s="1"/>
  <c r="R61" i="156"/>
  <c r="R58" i="156"/>
  <c r="R53" i="156"/>
  <c r="R52" i="156"/>
  <c r="Q6" i="156"/>
  <c r="Q5" i="156"/>
  <c r="P6" i="156"/>
  <c r="I5" i="156"/>
  <c r="I6" i="156"/>
  <c r="H6" i="156"/>
  <c r="R35" i="156"/>
  <c r="R34" i="156"/>
  <c r="R33" i="156"/>
  <c r="R32" i="156"/>
  <c r="R31" i="156"/>
  <c r="R30" i="156"/>
  <c r="R29" i="156"/>
  <c r="R28" i="156"/>
  <c r="R27" i="156"/>
  <c r="R26" i="156"/>
  <c r="R25" i="156"/>
  <c r="R24" i="156"/>
  <c r="R23" i="156"/>
  <c r="R22" i="156"/>
  <c r="H5" i="156"/>
  <c r="AK24" i="156"/>
  <c r="AC5" i="156"/>
  <c r="AH21" i="156"/>
  <c r="AH10" i="156"/>
  <c r="AE10" i="156"/>
  <c r="AK5" i="156"/>
  <c r="AK6" i="156"/>
  <c r="BB11" i="156"/>
  <c r="AL11" i="156" s="1"/>
  <c r="AM11" i="156" s="1"/>
  <c r="AI11" i="156" s="1"/>
  <c r="AH12" i="156"/>
  <c r="AE12" i="156"/>
  <c r="AH14" i="156"/>
  <c r="AE14" i="156"/>
  <c r="BB15" i="156"/>
  <c r="AL15" i="156" s="1"/>
  <c r="AM15" i="156" s="1"/>
  <c r="AH16" i="156"/>
  <c r="AE16" i="156"/>
  <c r="BC17" i="156"/>
  <c r="BB17" i="156"/>
  <c r="AL17" i="156" s="1"/>
  <c r="AM17" i="156" s="1"/>
  <c r="AI17" i="156" s="1"/>
  <c r="AH18" i="156"/>
  <c r="AE18" i="156"/>
  <c r="BB19" i="156"/>
  <c r="AL19" i="156" s="1"/>
  <c r="AM19" i="156" s="1"/>
  <c r="AH20" i="156"/>
  <c r="AE20" i="156"/>
  <c r="BC21" i="156"/>
  <c r="BB21" i="156"/>
  <c r="AL21" i="156" s="1"/>
  <c r="BC23" i="156"/>
  <c r="BB23" i="156"/>
  <c r="AL23" i="156" s="1"/>
  <c r="BC25" i="156"/>
  <c r="BB25" i="156"/>
  <c r="AL25" i="156" s="1"/>
  <c r="BC27" i="156"/>
  <c r="BB27" i="156"/>
  <c r="AL27" i="156" s="1"/>
  <c r="AM27" i="156" s="1"/>
  <c r="BA10" i="156"/>
  <c r="AU6" i="156"/>
  <c r="AU5" i="156"/>
  <c r="AH11" i="156"/>
  <c r="AE11" i="156"/>
  <c r="BC12" i="156"/>
  <c r="BB12" i="156"/>
  <c r="AL12" i="156" s="1"/>
  <c r="AM12" i="156" s="1"/>
  <c r="AI12" i="156" s="1"/>
  <c r="AH13" i="156"/>
  <c r="AE13" i="156"/>
  <c r="BC14" i="156"/>
  <c r="BB14" i="156"/>
  <c r="AL14" i="156" s="1"/>
  <c r="AM14" i="156" s="1"/>
  <c r="AI14" i="156" s="1"/>
  <c r="BC16" i="156"/>
  <c r="BB16" i="156"/>
  <c r="AL16" i="156" s="1"/>
  <c r="AM16" i="156" s="1"/>
  <c r="AI16" i="156" s="1"/>
  <c r="AH17" i="156"/>
  <c r="AE17" i="156"/>
  <c r="BC18" i="156"/>
  <c r="BB18" i="156"/>
  <c r="AL18" i="156" s="1"/>
  <c r="AM18" i="156" s="1"/>
  <c r="AI18" i="156" s="1"/>
  <c r="BC20" i="156"/>
  <c r="BB20" i="156"/>
  <c r="AL20" i="156" s="1"/>
  <c r="AM20" i="156" s="1"/>
  <c r="AI20" i="156" s="1"/>
  <c r="AE21" i="156"/>
  <c r="BB22" i="156"/>
  <c r="AL22" i="156" s="1"/>
  <c r="AM22" i="156" s="1"/>
  <c r="BC24" i="156"/>
  <c r="BB24" i="156"/>
  <c r="AL24" i="156" s="1"/>
  <c r="AM24" i="156" s="1"/>
  <c r="BC26" i="156"/>
  <c r="BB26" i="156"/>
  <c r="AL26" i="156" s="1"/>
  <c r="AM26" i="156" s="1"/>
  <c r="BC28" i="156"/>
  <c r="BB28" i="156"/>
  <c r="AL28" i="156" s="1"/>
  <c r="AM28" i="156" s="1"/>
  <c r="AM21" i="156"/>
  <c r="AI21" i="156" s="1"/>
  <c r="AM23" i="156"/>
  <c r="AM25" i="156"/>
  <c r="BB36" i="156"/>
  <c r="AL36" i="156" s="1"/>
  <c r="BC36" i="156"/>
  <c r="AE37" i="156"/>
  <c r="AH37" i="156"/>
  <c r="BB38" i="156"/>
  <c r="AL38" i="156" s="1"/>
  <c r="AM38" i="156" s="1"/>
  <c r="AI38" i="156" s="1"/>
  <c r="BC38" i="156"/>
  <c r="AE39" i="156"/>
  <c r="AH39" i="156"/>
  <c r="BB40" i="156"/>
  <c r="AL40" i="156" s="1"/>
  <c r="BC40" i="156"/>
  <c r="AE41" i="156"/>
  <c r="AH41" i="156"/>
  <c r="BB42" i="156"/>
  <c r="AL42" i="156" s="1"/>
  <c r="AM42" i="156" s="1"/>
  <c r="AI42" i="156" s="1"/>
  <c r="BC42" i="156"/>
  <c r="AE43" i="156"/>
  <c r="AH43" i="156"/>
  <c r="BB44" i="156"/>
  <c r="AL44" i="156" s="1"/>
  <c r="BC44" i="156"/>
  <c r="AE45" i="156"/>
  <c r="AH45" i="156"/>
  <c r="BB46" i="156"/>
  <c r="AL46" i="156" s="1"/>
  <c r="AM46" i="156" s="1"/>
  <c r="AI46" i="156" s="1"/>
  <c r="BC46" i="156"/>
  <c r="AE47" i="156"/>
  <c r="AH47" i="156"/>
  <c r="BB48" i="156"/>
  <c r="AL48" i="156" s="1"/>
  <c r="AM48" i="156" s="1"/>
  <c r="AI48" i="156" s="1"/>
  <c r="BC48" i="156"/>
  <c r="AE49" i="156"/>
  <c r="AH49" i="156"/>
  <c r="BB50" i="156"/>
  <c r="AL50" i="156" s="1"/>
  <c r="AM50" i="156" s="1"/>
  <c r="AI50" i="156" s="1"/>
  <c r="BC50" i="156"/>
  <c r="AE51" i="156"/>
  <c r="AH51" i="156"/>
  <c r="BB52" i="156"/>
  <c r="AL52" i="156" s="1"/>
  <c r="BC52" i="156"/>
  <c r="BB54" i="156"/>
  <c r="AL54" i="156" s="1"/>
  <c r="AM54" i="156" s="1"/>
  <c r="AI54" i="156" s="1"/>
  <c r="BC54" i="156"/>
  <c r="AE55" i="156"/>
  <c r="AH55" i="156"/>
  <c r="BB56" i="156"/>
  <c r="AL56" i="156" s="1"/>
  <c r="AM56" i="156" s="1"/>
  <c r="AI56" i="156" s="1"/>
  <c r="BC56" i="156"/>
  <c r="AE57" i="156"/>
  <c r="AH57" i="156"/>
  <c r="BB58" i="156"/>
  <c r="AL58" i="156" s="1"/>
  <c r="AM58" i="156" s="1"/>
  <c r="BC58" i="156"/>
  <c r="AE59" i="156"/>
  <c r="AH59" i="156"/>
  <c r="BB62" i="156"/>
  <c r="AL62" i="156" s="1"/>
  <c r="AM62" i="156" s="1"/>
  <c r="AI62" i="156" s="1"/>
  <c r="AE63" i="156"/>
  <c r="AH63" i="156"/>
  <c r="AE65" i="156"/>
  <c r="AH65" i="156"/>
  <c r="AM30" i="156"/>
  <c r="BB30" i="156"/>
  <c r="AL30" i="156" s="1"/>
  <c r="BB32" i="156"/>
  <c r="AL32" i="156" s="1"/>
  <c r="AM32" i="156" s="1"/>
  <c r="BB34" i="156"/>
  <c r="AL34" i="156" s="1"/>
  <c r="AM34" i="156" s="1"/>
  <c r="BB35" i="156"/>
  <c r="AL35" i="156" s="1"/>
  <c r="AM35" i="156" s="1"/>
  <c r="BC35" i="156"/>
  <c r="AE36" i="156"/>
  <c r="AH36" i="156"/>
  <c r="BB37" i="156"/>
  <c r="AL37" i="156" s="1"/>
  <c r="AM37" i="156" s="1"/>
  <c r="AI37" i="156" s="1"/>
  <c r="BC37" i="156"/>
  <c r="AE38" i="156"/>
  <c r="AH38" i="156"/>
  <c r="BB39" i="156"/>
  <c r="AL39" i="156" s="1"/>
  <c r="AM39" i="156" s="1"/>
  <c r="AI39" i="156" s="1"/>
  <c r="BC39" i="156"/>
  <c r="AE40" i="156"/>
  <c r="AH40" i="156"/>
  <c r="BB41" i="156"/>
  <c r="AL41" i="156" s="1"/>
  <c r="AM41" i="156" s="1"/>
  <c r="AI41" i="156" s="1"/>
  <c r="BC41" i="156"/>
  <c r="AE42" i="156"/>
  <c r="AH42" i="156"/>
  <c r="BB43" i="156"/>
  <c r="AL43" i="156" s="1"/>
  <c r="AM43" i="156" s="1"/>
  <c r="AI43" i="156" s="1"/>
  <c r="BC43" i="156"/>
  <c r="AE44" i="156"/>
  <c r="AH44" i="156"/>
  <c r="BB45" i="156"/>
  <c r="AL45" i="156" s="1"/>
  <c r="AM45" i="156" s="1"/>
  <c r="AI45" i="156" s="1"/>
  <c r="AE46" i="156"/>
  <c r="AH46" i="156"/>
  <c r="BB47" i="156"/>
  <c r="AL47" i="156" s="1"/>
  <c r="AM47" i="156" s="1"/>
  <c r="AI47" i="156" s="1"/>
  <c r="BC47" i="156"/>
  <c r="AE48" i="156"/>
  <c r="AH48" i="156"/>
  <c r="BB49" i="156"/>
  <c r="AL49" i="156" s="1"/>
  <c r="AM49" i="156" s="1"/>
  <c r="AI49" i="156" s="1"/>
  <c r="BC49" i="156"/>
  <c r="AE50" i="156"/>
  <c r="AH50" i="156"/>
  <c r="BB51" i="156"/>
  <c r="AL51" i="156" s="1"/>
  <c r="AM51" i="156" s="1"/>
  <c r="AI51" i="156" s="1"/>
  <c r="BC51" i="156"/>
  <c r="BB53" i="156"/>
  <c r="AL53" i="156" s="1"/>
  <c r="AM53" i="156" s="1"/>
  <c r="BC53" i="156"/>
  <c r="AE54" i="156"/>
  <c r="AH54" i="156"/>
  <c r="BB55" i="156"/>
  <c r="AL55" i="156" s="1"/>
  <c r="AM55" i="156" s="1"/>
  <c r="AI55" i="156" s="1"/>
  <c r="BC55" i="156"/>
  <c r="AE56" i="156"/>
  <c r="AH56" i="156"/>
  <c r="BB57" i="156"/>
  <c r="AL57" i="156" s="1"/>
  <c r="AM57" i="156" s="1"/>
  <c r="AI57" i="156" s="1"/>
  <c r="BC57" i="156"/>
  <c r="AE60" i="156"/>
  <c r="AH60" i="156"/>
  <c r="BB61" i="156"/>
  <c r="AL61" i="156" s="1"/>
  <c r="AM61" i="156" s="1"/>
  <c r="AE62" i="156"/>
  <c r="AH62" i="156"/>
  <c r="BB63" i="156"/>
  <c r="AL63" i="156" s="1"/>
  <c r="AM63" i="156" s="1"/>
  <c r="AI63" i="156" s="1"/>
  <c r="AE64" i="156"/>
  <c r="AH64" i="156"/>
  <c r="BB65" i="156"/>
  <c r="AL65" i="156" s="1"/>
  <c r="AM65" i="156" s="1"/>
  <c r="AI65" i="156" s="1"/>
  <c r="BC65" i="156"/>
  <c r="AT5" i="156"/>
  <c r="AC6" i="156"/>
  <c r="BA29" i="156"/>
  <c r="BA31" i="156"/>
  <c r="BA33" i="156"/>
  <c r="AM36" i="156"/>
  <c r="AI36" i="156" s="1"/>
  <c r="AM40" i="156"/>
  <c r="AI40" i="156" s="1"/>
  <c r="AM44" i="156"/>
  <c r="AI44" i="156" s="1"/>
  <c r="AM52" i="156"/>
  <c r="AE11" i="155"/>
  <c r="AH11" i="155"/>
  <c r="AE12" i="155"/>
  <c r="AH12" i="155"/>
  <c r="AE13" i="155"/>
  <c r="AH13" i="155"/>
  <c r="AE14" i="155"/>
  <c r="AH14" i="155"/>
  <c r="AE15" i="155"/>
  <c r="AH15" i="155"/>
  <c r="AE16" i="155"/>
  <c r="AH16" i="155"/>
  <c r="AE17" i="155"/>
  <c r="AH17" i="155"/>
  <c r="AE18" i="155"/>
  <c r="AH18" i="155"/>
  <c r="AE19" i="155"/>
  <c r="AH19" i="155"/>
  <c r="AE20" i="155"/>
  <c r="AH20" i="155"/>
  <c r="AE21" i="155"/>
  <c r="AH21" i="155"/>
  <c r="AE22" i="155"/>
  <c r="AH22" i="155"/>
  <c r="AE23" i="155"/>
  <c r="AH23" i="155"/>
  <c r="AE24" i="155"/>
  <c r="AH24" i="155"/>
  <c r="AE25" i="155"/>
  <c r="AH25" i="155"/>
  <c r="AE26" i="155"/>
  <c r="AH26" i="155"/>
  <c r="AE27" i="155"/>
  <c r="AH27" i="155"/>
  <c r="AE28" i="155"/>
  <c r="AH28" i="155"/>
  <c r="AE29" i="155"/>
  <c r="AH29" i="155"/>
  <c r="AC5" i="155"/>
  <c r="AK10" i="155"/>
  <c r="AC6" i="155"/>
  <c r="BB10" i="155"/>
  <c r="BC10" i="155"/>
  <c r="BB11" i="155"/>
  <c r="AL11" i="155" s="1"/>
  <c r="BC11" i="155"/>
  <c r="BB12" i="155"/>
  <c r="AL12" i="155" s="1"/>
  <c r="AM12" i="155" s="1"/>
  <c r="AI12" i="155" s="1"/>
  <c r="BC12" i="155"/>
  <c r="BB13" i="155"/>
  <c r="AL13" i="155" s="1"/>
  <c r="AM13" i="155" s="1"/>
  <c r="AI13" i="155" s="1"/>
  <c r="BC13" i="155"/>
  <c r="BB14" i="155"/>
  <c r="AL14" i="155" s="1"/>
  <c r="AM14" i="155" s="1"/>
  <c r="AI14" i="155" s="1"/>
  <c r="BC14" i="155"/>
  <c r="BB15" i="155"/>
  <c r="AL15" i="155" s="1"/>
  <c r="BC15" i="155"/>
  <c r="BB16" i="155"/>
  <c r="AL16" i="155" s="1"/>
  <c r="AM16" i="155" s="1"/>
  <c r="AI16" i="155" s="1"/>
  <c r="BC16" i="155"/>
  <c r="BB17" i="155"/>
  <c r="AL17" i="155" s="1"/>
  <c r="BC17" i="155"/>
  <c r="BB18" i="155"/>
  <c r="AL18" i="155" s="1"/>
  <c r="AM18" i="155" s="1"/>
  <c r="AI18" i="155" s="1"/>
  <c r="BC18" i="155"/>
  <c r="BB19" i="155"/>
  <c r="AL19" i="155" s="1"/>
  <c r="BC19" i="155"/>
  <c r="BB20" i="155"/>
  <c r="AL20" i="155" s="1"/>
  <c r="AM20" i="155" s="1"/>
  <c r="AI20" i="155" s="1"/>
  <c r="BC20" i="155"/>
  <c r="BB21" i="155"/>
  <c r="AL21" i="155" s="1"/>
  <c r="BC21" i="155"/>
  <c r="BB22" i="155"/>
  <c r="AL22" i="155" s="1"/>
  <c r="AM22" i="155" s="1"/>
  <c r="AI22" i="155" s="1"/>
  <c r="BC22" i="155"/>
  <c r="BB23" i="155"/>
  <c r="AL23" i="155" s="1"/>
  <c r="BC23" i="155"/>
  <c r="BB24" i="155"/>
  <c r="AL24" i="155" s="1"/>
  <c r="AM24" i="155" s="1"/>
  <c r="AI24" i="155" s="1"/>
  <c r="BC24" i="155"/>
  <c r="BB25" i="155"/>
  <c r="AL25" i="155" s="1"/>
  <c r="AM25" i="155" s="1"/>
  <c r="AI25" i="155" s="1"/>
  <c r="BC25" i="155"/>
  <c r="BB26" i="155"/>
  <c r="AL26" i="155" s="1"/>
  <c r="AM26" i="155" s="1"/>
  <c r="AI26" i="155" s="1"/>
  <c r="BC26" i="155"/>
  <c r="BB27" i="155"/>
  <c r="AL27" i="155" s="1"/>
  <c r="BC27" i="155"/>
  <c r="BB28" i="155"/>
  <c r="AL28" i="155" s="1"/>
  <c r="AM28" i="155" s="1"/>
  <c r="AI28" i="155" s="1"/>
  <c r="BC28" i="155"/>
  <c r="AM11" i="155"/>
  <c r="AI11" i="155" s="1"/>
  <c r="AM15" i="155"/>
  <c r="AI15" i="155" s="1"/>
  <c r="AM17" i="155"/>
  <c r="AI17" i="155" s="1"/>
  <c r="AM19" i="155"/>
  <c r="AI19" i="155" s="1"/>
  <c r="AM21" i="155"/>
  <c r="AI21" i="155" s="1"/>
  <c r="AM23" i="155"/>
  <c r="AI23" i="155" s="1"/>
  <c r="AM27" i="155"/>
  <c r="AI27" i="155" s="1"/>
  <c r="BB36" i="155"/>
  <c r="AL36" i="155" s="1"/>
  <c r="BC36" i="155"/>
  <c r="BB38" i="155"/>
  <c r="AL38" i="155" s="1"/>
  <c r="AM38" i="155" s="1"/>
  <c r="AI38" i="155" s="1"/>
  <c r="BC38" i="155"/>
  <c r="BB40" i="155"/>
  <c r="AL40" i="155" s="1"/>
  <c r="AE41" i="155"/>
  <c r="AH41" i="155"/>
  <c r="BB42" i="155"/>
  <c r="AL42" i="155" s="1"/>
  <c r="AM42" i="155" s="1"/>
  <c r="AI42" i="155" s="1"/>
  <c r="BC42" i="155"/>
  <c r="AE43" i="155"/>
  <c r="AH43" i="155"/>
  <c r="BB44" i="155"/>
  <c r="AL44" i="155" s="1"/>
  <c r="AE45" i="155"/>
  <c r="AH45" i="155"/>
  <c r="BB46" i="155"/>
  <c r="AL46" i="155" s="1"/>
  <c r="AM46" i="155" s="1"/>
  <c r="AI46" i="155" s="1"/>
  <c r="AE47" i="155"/>
  <c r="AH47" i="155"/>
  <c r="BB48" i="155"/>
  <c r="AL48" i="155" s="1"/>
  <c r="AE49" i="155"/>
  <c r="AH49" i="155"/>
  <c r="BB50" i="155"/>
  <c r="AL50" i="155" s="1"/>
  <c r="AM50" i="155" s="1"/>
  <c r="AI50" i="155" s="1"/>
  <c r="AE51" i="155"/>
  <c r="AH51" i="155"/>
  <c r="BB52" i="155"/>
  <c r="AL52" i="155" s="1"/>
  <c r="AE53" i="155"/>
  <c r="AH53" i="155"/>
  <c r="BB54" i="155"/>
  <c r="AL54" i="155" s="1"/>
  <c r="AM54" i="155" s="1"/>
  <c r="AI54" i="155" s="1"/>
  <c r="BC54" i="155"/>
  <c r="AE55" i="155"/>
  <c r="AH55" i="155"/>
  <c r="BB56" i="155"/>
  <c r="AL56" i="155" s="1"/>
  <c r="AM56" i="155" s="1"/>
  <c r="AI56" i="155" s="1"/>
  <c r="BC56" i="155"/>
  <c r="AE57" i="155"/>
  <c r="AH57" i="155"/>
  <c r="BB58" i="155"/>
  <c r="AL58" i="155" s="1"/>
  <c r="AM58" i="155" s="1"/>
  <c r="AI58" i="155" s="1"/>
  <c r="BC58" i="155"/>
  <c r="AE59" i="155"/>
  <c r="AH59" i="155"/>
  <c r="BB60" i="155"/>
  <c r="AL60" i="155" s="1"/>
  <c r="AM60" i="155" s="1"/>
  <c r="AI60" i="155" s="1"/>
  <c r="BC60" i="155"/>
  <c r="AE61" i="155"/>
  <c r="AH61" i="155"/>
  <c r="BB62" i="155"/>
  <c r="AL62" i="155" s="1"/>
  <c r="AM62" i="155" s="1"/>
  <c r="BC62" i="155"/>
  <c r="BB64" i="155"/>
  <c r="AL64" i="155" s="1"/>
  <c r="BC64" i="155"/>
  <c r="AE65" i="155"/>
  <c r="AH65" i="155"/>
  <c r="BB29" i="155"/>
  <c r="AL29" i="155" s="1"/>
  <c r="AM29" i="155" s="1"/>
  <c r="AI29" i="155" s="1"/>
  <c r="BB31" i="155"/>
  <c r="AL31" i="155" s="1"/>
  <c r="AM31" i="155" s="1"/>
  <c r="BB33" i="155"/>
  <c r="AL33" i="155" s="1"/>
  <c r="AM33" i="155" s="1"/>
  <c r="AI33" i="155" s="1"/>
  <c r="BB35" i="155"/>
  <c r="AL35" i="155" s="1"/>
  <c r="AM35" i="155" s="1"/>
  <c r="BC35" i="155"/>
  <c r="AE36" i="155"/>
  <c r="AH36" i="155"/>
  <c r="BB37" i="155"/>
  <c r="AL37" i="155" s="1"/>
  <c r="AM37" i="155" s="1"/>
  <c r="BC37" i="155"/>
  <c r="AE38" i="155"/>
  <c r="AH38" i="155"/>
  <c r="BB39" i="155"/>
  <c r="AL39" i="155" s="1"/>
  <c r="AM39" i="155" s="1"/>
  <c r="BC39" i="155"/>
  <c r="AE40" i="155"/>
  <c r="AH40" i="155"/>
  <c r="BB41" i="155"/>
  <c r="AL41" i="155" s="1"/>
  <c r="AM41" i="155" s="1"/>
  <c r="AI41" i="155" s="1"/>
  <c r="BC41" i="155"/>
  <c r="AE42" i="155"/>
  <c r="AH42" i="155"/>
  <c r="BB43" i="155"/>
  <c r="AL43" i="155" s="1"/>
  <c r="AM43" i="155" s="1"/>
  <c r="AI43" i="155" s="1"/>
  <c r="BC43" i="155"/>
  <c r="BB45" i="155"/>
  <c r="AL45" i="155" s="1"/>
  <c r="AM45" i="155" s="1"/>
  <c r="AI45" i="155" s="1"/>
  <c r="BC45" i="155"/>
  <c r="AE46" i="155"/>
  <c r="AH46" i="155"/>
  <c r="BB47" i="155"/>
  <c r="AL47" i="155" s="1"/>
  <c r="AM47" i="155" s="1"/>
  <c r="AI47" i="155" s="1"/>
  <c r="BC47" i="155"/>
  <c r="AE48" i="155"/>
  <c r="AH48" i="155"/>
  <c r="BB49" i="155"/>
  <c r="AL49" i="155" s="1"/>
  <c r="AM49" i="155" s="1"/>
  <c r="AI49" i="155" s="1"/>
  <c r="BC49" i="155"/>
  <c r="AE50" i="155"/>
  <c r="AH50" i="155"/>
  <c r="BB51" i="155"/>
  <c r="AL51" i="155" s="1"/>
  <c r="AM51" i="155" s="1"/>
  <c r="AI51" i="155" s="1"/>
  <c r="BC51" i="155"/>
  <c r="AE52" i="155"/>
  <c r="AH52" i="155"/>
  <c r="BC53" i="155"/>
  <c r="AE54" i="155"/>
  <c r="AH54" i="155"/>
  <c r="BB55" i="155"/>
  <c r="AL55" i="155" s="1"/>
  <c r="AM55" i="155" s="1"/>
  <c r="AI55" i="155" s="1"/>
  <c r="AE56" i="155"/>
  <c r="AH56" i="155"/>
  <c r="BC57" i="155"/>
  <c r="AE58" i="155"/>
  <c r="AH58" i="155"/>
  <c r="BC59" i="155"/>
  <c r="AE60" i="155"/>
  <c r="AH60" i="155"/>
  <c r="BC61" i="155"/>
  <c r="BB63" i="155"/>
  <c r="AL63" i="155" s="1"/>
  <c r="AM63" i="155" s="1"/>
  <c r="AE64" i="155"/>
  <c r="AH64" i="155"/>
  <c r="BC65" i="155"/>
  <c r="BA30" i="155"/>
  <c r="BA32" i="155"/>
  <c r="AE33" i="155"/>
  <c r="BA34" i="155"/>
  <c r="AM36" i="155"/>
  <c r="AI36" i="155" s="1"/>
  <c r="AM40" i="155"/>
  <c r="AI40" i="155" s="1"/>
  <c r="AM44" i="155"/>
  <c r="AM48" i="155"/>
  <c r="AI48" i="155" s="1"/>
  <c r="AM52" i="155"/>
  <c r="AI52" i="155" s="1"/>
  <c r="AM64" i="155"/>
  <c r="AI64" i="155" s="1"/>
  <c r="H55" i="164"/>
  <c r="H61" i="182"/>
  <c r="I61" i="182"/>
  <c r="C5" i="182"/>
  <c r="B5" i="182"/>
  <c r="H25" i="181"/>
  <c r="H26" i="181"/>
  <c r="H27" i="181"/>
  <c r="H28" i="181"/>
  <c r="H29" i="181"/>
  <c r="H30" i="181"/>
  <c r="H31" i="181"/>
  <c r="H32" i="181"/>
  <c r="H33" i="181"/>
  <c r="H34" i="181"/>
  <c r="H35" i="181"/>
  <c r="H36" i="181"/>
  <c r="H37" i="181"/>
  <c r="H38" i="181"/>
  <c r="H39" i="181"/>
  <c r="H40" i="181"/>
  <c r="H41" i="181"/>
  <c r="H42" i="181"/>
  <c r="H43" i="181"/>
  <c r="H44" i="181"/>
  <c r="H45" i="181"/>
  <c r="H46" i="181"/>
  <c r="H48" i="181"/>
  <c r="H50" i="181"/>
  <c r="H52" i="181"/>
  <c r="H54" i="181"/>
  <c r="H56" i="181"/>
  <c r="H58" i="181"/>
  <c r="H60" i="181"/>
  <c r="H62" i="181"/>
  <c r="H63" i="181"/>
  <c r="H64" i="181"/>
  <c r="H65" i="181"/>
  <c r="AD22" i="156" l="1"/>
  <c r="AH22" i="156" s="1"/>
  <c r="AD34" i="156"/>
  <c r="AH34" i="156" s="1"/>
  <c r="AD23" i="156"/>
  <c r="AE23" i="156" s="1"/>
  <c r="AD35" i="156"/>
  <c r="AE35" i="156" s="1"/>
  <c r="AH24" i="156"/>
  <c r="AD24" i="156"/>
  <c r="AH32" i="155"/>
  <c r="AD25" i="156"/>
  <c r="AE25" i="156" s="1"/>
  <c r="AD44" i="155"/>
  <c r="AE44" i="155" s="1"/>
  <c r="AH26" i="156"/>
  <c r="AD26" i="156"/>
  <c r="AI26" i="156" s="1"/>
  <c r="AD27" i="156"/>
  <c r="AI27" i="156" s="1"/>
  <c r="AE28" i="156"/>
  <c r="AD28" i="156"/>
  <c r="AH28" i="156" s="1"/>
  <c r="AD63" i="155"/>
  <c r="AE63" i="155" s="1"/>
  <c r="AD29" i="156"/>
  <c r="AE29" i="156" s="1"/>
  <c r="AD39" i="155"/>
  <c r="AE39" i="155" s="1"/>
  <c r="AI62" i="155"/>
  <c r="AI34" i="156"/>
  <c r="AH30" i="156"/>
  <c r="AD30" i="156"/>
  <c r="AI30" i="156" s="1"/>
  <c r="AD52" i="156"/>
  <c r="AE52" i="156" s="1"/>
  <c r="AD37" i="155"/>
  <c r="AE37" i="155" s="1"/>
  <c r="AD62" i="155"/>
  <c r="AE62" i="155" s="1"/>
  <c r="AI31" i="155"/>
  <c r="AD31" i="156"/>
  <c r="AH31" i="156" s="1"/>
  <c r="AD53" i="156"/>
  <c r="AE53" i="156" s="1"/>
  <c r="AH35" i="155"/>
  <c r="AD35" i="155"/>
  <c r="AE35" i="155" s="1"/>
  <c r="AD15" i="156"/>
  <c r="AH15" i="156" s="1"/>
  <c r="BB59" i="156"/>
  <c r="AL59" i="156" s="1"/>
  <c r="AM59" i="156" s="1"/>
  <c r="AI59" i="156" s="1"/>
  <c r="BB13" i="156"/>
  <c r="AL13" i="156" s="1"/>
  <c r="AM13" i="156" s="1"/>
  <c r="AI13" i="156" s="1"/>
  <c r="AD32" i="156"/>
  <c r="AI32" i="156" s="1"/>
  <c r="AD58" i="156"/>
  <c r="AI58" i="156" s="1"/>
  <c r="AD19" i="156"/>
  <c r="AH19" i="156" s="1"/>
  <c r="AH33" i="156"/>
  <c r="AD33" i="156"/>
  <c r="AD61" i="156"/>
  <c r="AH61" i="156" s="1"/>
  <c r="AD31" i="155"/>
  <c r="AE31" i="155" s="1"/>
  <c r="BB64" i="156"/>
  <c r="AL64" i="156" s="1"/>
  <c r="AM64" i="156" s="1"/>
  <c r="AI64" i="156" s="1"/>
  <c r="BC60" i="156"/>
  <c r="AE61" i="156"/>
  <c r="AE15" i="156"/>
  <c r="AI61" i="156"/>
  <c r="AI25" i="156"/>
  <c r="AI63" i="155"/>
  <c r="AI37" i="155"/>
  <c r="AI35" i="155"/>
  <c r="R6" i="155"/>
  <c r="R5" i="155"/>
  <c r="AI52" i="156"/>
  <c r="AE34" i="156"/>
  <c r="AE32" i="156"/>
  <c r="AE30" i="156"/>
  <c r="AE58" i="156"/>
  <c r="AI22" i="156"/>
  <c r="AE22" i="156"/>
  <c r="R6" i="156"/>
  <c r="AH29" i="156"/>
  <c r="AI24" i="156"/>
  <c r="AE24" i="156"/>
  <c r="AE31" i="156"/>
  <c r="AH25" i="156"/>
  <c r="AI23" i="156"/>
  <c r="AH23" i="156"/>
  <c r="AE33" i="156"/>
  <c r="R5" i="156"/>
  <c r="BC31" i="156"/>
  <c r="BB31" i="156"/>
  <c r="AL31" i="156" s="1"/>
  <c r="AM31" i="156" s="1"/>
  <c r="AI31" i="156" s="1"/>
  <c r="BC10" i="156"/>
  <c r="BA6" i="156"/>
  <c r="BB10" i="156"/>
  <c r="BA5" i="156"/>
  <c r="BC33" i="156"/>
  <c r="BB33" i="156"/>
  <c r="AL33" i="156" s="1"/>
  <c r="AM33" i="156" s="1"/>
  <c r="AI33" i="156" s="1"/>
  <c r="BC29" i="156"/>
  <c r="BB29" i="156"/>
  <c r="AL29" i="156" s="1"/>
  <c r="AM29" i="156" s="1"/>
  <c r="AI29" i="156" s="1"/>
  <c r="BC32" i="155"/>
  <c r="BB32" i="155"/>
  <c r="AL32" i="155" s="1"/>
  <c r="AM32" i="155" s="1"/>
  <c r="AI32" i="155" s="1"/>
  <c r="AL10" i="155"/>
  <c r="AM10" i="155" s="1"/>
  <c r="AK6" i="155"/>
  <c r="AK5" i="155"/>
  <c r="BC34" i="155"/>
  <c r="BB34" i="155"/>
  <c r="AL34" i="155" s="1"/>
  <c r="AM34" i="155" s="1"/>
  <c r="AI34" i="155" s="1"/>
  <c r="BC30" i="155"/>
  <c r="BB30" i="155"/>
  <c r="AL30" i="155" s="1"/>
  <c r="AM30" i="155" s="1"/>
  <c r="AI30" i="155" s="1"/>
  <c r="AE10" i="155"/>
  <c r="AD6" i="155"/>
  <c r="AH10" i="155"/>
  <c r="AD5" i="155"/>
  <c r="BA6" i="155"/>
  <c r="BA5" i="155"/>
  <c r="H51" i="178"/>
  <c r="I51" i="178"/>
  <c r="H49" i="178"/>
  <c r="I49" i="178"/>
  <c r="H50" i="178"/>
  <c r="I50" i="178"/>
  <c r="H47" i="178"/>
  <c r="I47" i="178"/>
  <c r="Q10" i="178"/>
  <c r="I47" i="175"/>
  <c r="H47" i="175"/>
  <c r="AA31" i="174"/>
  <c r="AH53" i="156" l="1"/>
  <c r="AH35" i="156"/>
  <c r="AD5" i="156"/>
  <c r="AE27" i="156"/>
  <c r="AI53" i="156"/>
  <c r="AH27" i="156"/>
  <c r="AH5" i="156" s="1"/>
  <c r="AI35" i="156"/>
  <c r="AH58" i="156"/>
  <c r="AH32" i="156"/>
  <c r="AH6" i="156" s="1"/>
  <c r="AH39" i="155"/>
  <c r="AH62" i="155"/>
  <c r="AH44" i="155"/>
  <c r="BC6" i="155"/>
  <c r="AH31" i="155"/>
  <c r="AE26" i="156"/>
  <c r="AI39" i="155"/>
  <c r="AH37" i="155"/>
  <c r="AI15" i="156"/>
  <c r="AI19" i="156"/>
  <c r="AE19" i="156"/>
  <c r="AE6" i="156" s="1"/>
  <c r="AD6" i="156"/>
  <c r="AI28" i="156"/>
  <c r="AI44" i="155"/>
  <c r="AH52" i="156"/>
  <c r="AH63" i="155"/>
  <c r="BB5" i="156"/>
  <c r="AL10" i="156"/>
  <c r="BB6" i="156"/>
  <c r="BC6" i="156"/>
  <c r="BC5" i="156"/>
  <c r="AH6" i="155"/>
  <c r="AH5" i="155"/>
  <c r="AE5" i="155"/>
  <c r="AE6" i="155"/>
  <c r="AI10" i="155"/>
  <c r="AM6" i="155"/>
  <c r="AM5" i="155"/>
  <c r="AL5" i="155"/>
  <c r="AL6" i="155"/>
  <c r="BB5" i="155"/>
  <c r="BC5" i="155"/>
  <c r="BB6" i="155"/>
  <c r="AE5" i="156" l="1"/>
  <c r="AL6" i="156"/>
  <c r="AL5" i="156"/>
  <c r="AM10" i="156"/>
  <c r="AI5" i="155"/>
  <c r="AI6" i="155"/>
  <c r="I59" i="172"/>
  <c r="H59" i="172"/>
  <c r="I51" i="172"/>
  <c r="H51" i="172"/>
  <c r="I49" i="172"/>
  <c r="H49" i="172"/>
  <c r="I47" i="172"/>
  <c r="H47" i="172"/>
  <c r="AM5" i="156" l="1"/>
  <c r="AI10" i="156"/>
  <c r="AM6" i="156"/>
  <c r="I55" i="164"/>
  <c r="I49" i="164"/>
  <c r="P20" i="164"/>
  <c r="P21" i="164"/>
  <c r="P22" i="164"/>
  <c r="P23" i="164"/>
  <c r="P24" i="164"/>
  <c r="P25" i="164"/>
  <c r="P26" i="164"/>
  <c r="P27" i="164"/>
  <c r="P28" i="164"/>
  <c r="P29" i="164"/>
  <c r="P30" i="164"/>
  <c r="P31" i="164"/>
  <c r="P32" i="164"/>
  <c r="P33" i="164"/>
  <c r="P34" i="164"/>
  <c r="P35" i="164"/>
  <c r="P36" i="164"/>
  <c r="P37" i="164"/>
  <c r="P38" i="164"/>
  <c r="P39" i="164"/>
  <c r="P40" i="164"/>
  <c r="P41" i="164"/>
  <c r="P42" i="164"/>
  <c r="P43" i="164"/>
  <c r="P44" i="164"/>
  <c r="P45" i="164"/>
  <c r="P46" i="164"/>
  <c r="P47" i="164"/>
  <c r="P48" i="164"/>
  <c r="P49" i="164"/>
  <c r="P50" i="164"/>
  <c r="P51" i="164"/>
  <c r="P52" i="164"/>
  <c r="P53" i="164"/>
  <c r="P54" i="164"/>
  <c r="P55" i="164"/>
  <c r="P56" i="164"/>
  <c r="P57" i="164"/>
  <c r="P58" i="164"/>
  <c r="P59" i="164"/>
  <c r="P60" i="164"/>
  <c r="P61" i="164"/>
  <c r="P62" i="164"/>
  <c r="P63" i="164"/>
  <c r="P64" i="164"/>
  <c r="P65" i="164"/>
  <c r="I46" i="162"/>
  <c r="I48" i="162"/>
  <c r="I50" i="162"/>
  <c r="I52" i="162"/>
  <c r="Q59" i="161"/>
  <c r="P59" i="161"/>
  <c r="Q58" i="161"/>
  <c r="P58" i="161"/>
  <c r="I58" i="161"/>
  <c r="R58" i="161" s="1"/>
  <c r="AD58" i="161" s="1"/>
  <c r="H58" i="161"/>
  <c r="Q57" i="161"/>
  <c r="P57" i="161"/>
  <c r="I57" i="161"/>
  <c r="H57" i="161"/>
  <c r="Q56" i="161"/>
  <c r="P56" i="161"/>
  <c r="I56" i="161"/>
  <c r="R56" i="161" s="1"/>
  <c r="AD56" i="161" s="1"/>
  <c r="H56" i="161"/>
  <c r="Q55" i="161"/>
  <c r="P55" i="161"/>
  <c r="R55" i="161"/>
  <c r="AD55" i="161" s="1"/>
  <c r="Q54" i="161"/>
  <c r="P54" i="161"/>
  <c r="I54" i="161"/>
  <c r="R54" i="161" s="1"/>
  <c r="AD54" i="161" s="1"/>
  <c r="H54" i="161"/>
  <c r="Q53" i="161"/>
  <c r="P53" i="161"/>
  <c r="I53" i="161"/>
  <c r="H53" i="161"/>
  <c r="R57" i="161" l="1"/>
  <c r="AD57" i="161" s="1"/>
  <c r="R53" i="161"/>
  <c r="AD53" i="161" s="1"/>
  <c r="AI6" i="156"/>
  <c r="AI5" i="156"/>
  <c r="R59" i="161"/>
  <c r="AD59" i="161" s="1"/>
  <c r="Q22" i="161"/>
  <c r="Q23" i="161"/>
  <c r="Q24" i="161"/>
  <c r="Q25" i="161"/>
  <c r="Q26" i="161"/>
  <c r="Q27" i="161"/>
  <c r="Q28" i="161"/>
  <c r="Q29" i="161"/>
  <c r="Q30" i="161"/>
  <c r="Q31" i="161"/>
  <c r="Q32" i="161"/>
  <c r="Q33" i="161"/>
  <c r="Q34" i="161"/>
  <c r="Q35" i="161"/>
  <c r="Q36" i="161"/>
  <c r="Q37" i="161"/>
  <c r="Q38" i="161"/>
  <c r="Q39" i="161"/>
  <c r="Q40" i="161"/>
  <c r="Q41" i="161"/>
  <c r="Q42" i="161"/>
  <c r="Q43" i="161"/>
  <c r="Q44" i="161"/>
  <c r="Q45" i="161"/>
  <c r="Q46" i="161"/>
  <c r="Q47" i="161"/>
  <c r="Q48" i="161"/>
  <c r="Q49" i="161"/>
  <c r="Q50" i="161"/>
  <c r="Q51" i="161"/>
  <c r="Q52" i="161"/>
  <c r="Q60" i="161"/>
  <c r="Q61" i="161"/>
  <c r="Q62" i="161"/>
  <c r="Q63" i="161"/>
  <c r="Q64" i="161"/>
  <c r="Q65" i="161"/>
  <c r="AT17" i="160" l="1"/>
  <c r="AU17" i="160" s="1"/>
  <c r="AT18" i="160"/>
  <c r="AU18" i="160" s="1"/>
  <c r="AT19" i="160"/>
  <c r="AU19" i="160" s="1"/>
  <c r="AT20" i="160"/>
  <c r="AU20" i="160" s="1"/>
  <c r="AT21" i="160"/>
  <c r="AU21" i="160" s="1"/>
  <c r="AT22" i="160"/>
  <c r="AU22" i="160" s="1"/>
  <c r="AT23" i="160"/>
  <c r="AU23" i="160" s="1"/>
  <c r="AT24" i="160"/>
  <c r="AU24" i="160" s="1"/>
  <c r="AT25" i="160"/>
  <c r="AU25" i="160" s="1"/>
  <c r="AT16" i="160"/>
  <c r="AU16" i="160" s="1"/>
  <c r="AT14" i="160"/>
  <c r="AU14" i="160" s="1"/>
  <c r="AT15" i="160"/>
  <c r="AU15" i="160" s="1"/>
  <c r="AT13" i="160"/>
  <c r="AU13" i="160" s="1"/>
  <c r="AT11" i="160"/>
  <c r="AU11" i="160" s="1"/>
  <c r="AT12" i="160"/>
  <c r="AU12" i="160" s="1"/>
  <c r="AT10" i="160"/>
  <c r="AU10" i="160" s="1"/>
  <c r="H61" i="158" l="1"/>
  <c r="H59" i="158"/>
  <c r="H53" i="158"/>
  <c r="H51" i="158"/>
  <c r="H49" i="158"/>
  <c r="AT25" i="182" l="1"/>
  <c r="Q19" i="181"/>
  <c r="Q18" i="181"/>
  <c r="Q17" i="181"/>
  <c r="Q16" i="181"/>
  <c r="Q15" i="181"/>
  <c r="H56" i="180"/>
  <c r="Q41" i="180" l="1"/>
  <c r="Q42" i="180"/>
  <c r="Q43" i="180"/>
  <c r="Q44" i="180"/>
  <c r="Q45" i="180"/>
  <c r="Q46" i="180"/>
  <c r="Q47" i="180"/>
  <c r="Q48" i="180"/>
  <c r="Q49" i="180"/>
  <c r="Q50" i="180"/>
  <c r="Q51" i="180"/>
  <c r="Q52" i="180"/>
  <c r="Q53" i="180"/>
  <c r="Q54" i="180"/>
  <c r="Q55" i="180"/>
  <c r="Q56" i="180"/>
  <c r="Q57" i="180"/>
  <c r="Q58" i="180"/>
  <c r="Q59" i="180"/>
  <c r="Q60" i="180"/>
  <c r="Q61" i="180"/>
  <c r="Q62" i="180"/>
  <c r="Q63" i="180"/>
  <c r="Q64" i="180"/>
  <c r="Q65" i="180"/>
  <c r="AA62" i="179" l="1"/>
  <c r="AA63" i="179"/>
  <c r="AA64" i="179"/>
  <c r="AA65" i="179"/>
  <c r="AA41" i="178" l="1"/>
  <c r="AA42" i="178"/>
  <c r="AA43" i="178"/>
  <c r="AA44" i="178"/>
  <c r="AA45" i="178"/>
  <c r="AA46" i="178"/>
  <c r="AT42" i="176" l="1"/>
  <c r="AU42" i="176" s="1"/>
  <c r="BA42" i="176" s="1"/>
  <c r="AZ65" i="174" l="1"/>
  <c r="AT65" i="174"/>
  <c r="AU65" i="174" s="1"/>
  <c r="AA65" i="174"/>
  <c r="AC65" i="174" s="1"/>
  <c r="AK65" i="174" s="1"/>
  <c r="Q65" i="174"/>
  <c r="P65" i="174"/>
  <c r="I65" i="174"/>
  <c r="R65" i="174" s="1"/>
  <c r="AD65" i="174" s="1"/>
  <c r="H65" i="174"/>
  <c r="AZ64" i="174"/>
  <c r="AT64" i="174"/>
  <c r="AU64" i="174" s="1"/>
  <c r="AA64" i="174"/>
  <c r="AC64" i="174" s="1"/>
  <c r="AK64" i="174" s="1"/>
  <c r="Q64" i="174"/>
  <c r="P64" i="174"/>
  <c r="I64" i="174"/>
  <c r="H64" i="174"/>
  <c r="AZ63" i="174"/>
  <c r="AT63" i="174"/>
  <c r="AU63" i="174" s="1"/>
  <c r="BA63" i="174" s="1"/>
  <c r="AA63" i="174"/>
  <c r="AC63" i="174" s="1"/>
  <c r="AK63" i="174" s="1"/>
  <c r="Q63" i="174"/>
  <c r="P63" i="174"/>
  <c r="I63" i="174"/>
  <c r="R63" i="174" s="1"/>
  <c r="AD63" i="174" s="1"/>
  <c r="H63" i="174"/>
  <c r="AZ62" i="174"/>
  <c r="AT62" i="174"/>
  <c r="AU62" i="174" s="1"/>
  <c r="AA62" i="174"/>
  <c r="AC62" i="174" s="1"/>
  <c r="AK62" i="174" s="1"/>
  <c r="Q62" i="174"/>
  <c r="P62" i="174"/>
  <c r="I62" i="174"/>
  <c r="R62" i="174" s="1"/>
  <c r="AD62" i="174" s="1"/>
  <c r="H62" i="174"/>
  <c r="AZ61" i="174"/>
  <c r="AT61" i="174"/>
  <c r="AU61" i="174" s="1"/>
  <c r="BA61" i="174" s="1"/>
  <c r="AA61" i="174"/>
  <c r="AC61" i="174" s="1"/>
  <c r="AK61" i="174" s="1"/>
  <c r="Q61" i="174"/>
  <c r="R61" i="174" s="1"/>
  <c r="AD61" i="174" s="1"/>
  <c r="P61" i="174"/>
  <c r="AZ60" i="174"/>
  <c r="AT60" i="174"/>
  <c r="AU60" i="174" s="1"/>
  <c r="AA60" i="174"/>
  <c r="AC60" i="174" s="1"/>
  <c r="AK60" i="174" s="1"/>
  <c r="Q60" i="174"/>
  <c r="P60" i="174"/>
  <c r="I60" i="174"/>
  <c r="R60" i="174" s="1"/>
  <c r="AD60" i="174" s="1"/>
  <c r="H60" i="174"/>
  <c r="AZ59" i="174"/>
  <c r="AT59" i="174"/>
  <c r="AU59" i="174" s="1"/>
  <c r="BA59" i="174" s="1"/>
  <c r="AA59" i="174"/>
  <c r="AC59" i="174" s="1"/>
  <c r="AK59" i="174" s="1"/>
  <c r="Q59" i="174"/>
  <c r="P59" i="174"/>
  <c r="R59" i="174"/>
  <c r="AD59" i="174" s="1"/>
  <c r="AZ58" i="174"/>
  <c r="AT58" i="174"/>
  <c r="AU58" i="174" s="1"/>
  <c r="AA58" i="174"/>
  <c r="AC58" i="174" s="1"/>
  <c r="AK58" i="174" s="1"/>
  <c r="Q58" i="174"/>
  <c r="P58" i="174"/>
  <c r="I58" i="174"/>
  <c r="R58" i="174" s="1"/>
  <c r="AD58" i="174" s="1"/>
  <c r="H58" i="174"/>
  <c r="AZ57" i="174"/>
  <c r="AT57" i="174"/>
  <c r="AU57" i="174" s="1"/>
  <c r="AA57" i="174"/>
  <c r="AC57" i="174" s="1"/>
  <c r="AK57" i="174" s="1"/>
  <c r="Q57" i="174"/>
  <c r="P57" i="174"/>
  <c r="R57" i="174"/>
  <c r="AD57" i="174" s="1"/>
  <c r="AZ56" i="174"/>
  <c r="AT56" i="174"/>
  <c r="AU56" i="174" s="1"/>
  <c r="AA56" i="174"/>
  <c r="AC56" i="174" s="1"/>
  <c r="AK56" i="174" s="1"/>
  <c r="Q56" i="174"/>
  <c r="P56" i="174"/>
  <c r="I56" i="174"/>
  <c r="R56" i="174" s="1"/>
  <c r="AD56" i="174" s="1"/>
  <c r="H56" i="174"/>
  <c r="AZ55" i="174"/>
  <c r="AT55" i="174"/>
  <c r="AU55" i="174" s="1"/>
  <c r="AA55" i="174"/>
  <c r="AC55" i="174" s="1"/>
  <c r="AK55" i="174" s="1"/>
  <c r="Q55" i="174"/>
  <c r="R55" i="174" s="1"/>
  <c r="AD55" i="174" s="1"/>
  <c r="P55" i="174"/>
  <c r="AZ54" i="174"/>
  <c r="AT54" i="174"/>
  <c r="AU54" i="174" s="1"/>
  <c r="AA54" i="174"/>
  <c r="AC54" i="174" s="1"/>
  <c r="AK54" i="174" s="1"/>
  <c r="Q54" i="174"/>
  <c r="P54" i="174"/>
  <c r="I54" i="174"/>
  <c r="R54" i="174" s="1"/>
  <c r="AD54" i="174" s="1"/>
  <c r="H54" i="174"/>
  <c r="AZ53" i="174"/>
  <c r="AT53" i="174"/>
  <c r="AU53" i="174" s="1"/>
  <c r="AA53" i="174"/>
  <c r="AC53" i="174" s="1"/>
  <c r="AK53" i="174" s="1"/>
  <c r="Q53" i="174"/>
  <c r="R53" i="174" s="1"/>
  <c r="AD53" i="174" s="1"/>
  <c r="P53" i="174"/>
  <c r="AZ52" i="174"/>
  <c r="AT52" i="174"/>
  <c r="AU52" i="174" s="1"/>
  <c r="AA52" i="174"/>
  <c r="AC52" i="174" s="1"/>
  <c r="AK52" i="174" s="1"/>
  <c r="Q52" i="174"/>
  <c r="P52" i="174"/>
  <c r="I52" i="174"/>
  <c r="R52" i="174" s="1"/>
  <c r="AD52" i="174" s="1"/>
  <c r="H52" i="174"/>
  <c r="AZ51" i="174"/>
  <c r="AT51" i="174"/>
  <c r="AU51" i="174" s="1"/>
  <c r="AA51" i="174"/>
  <c r="AC51" i="174" s="1"/>
  <c r="AK51" i="174" s="1"/>
  <c r="Q51" i="174"/>
  <c r="P51" i="174"/>
  <c r="R51" i="174"/>
  <c r="AD51" i="174" s="1"/>
  <c r="AZ50" i="174"/>
  <c r="AT50" i="174"/>
  <c r="AU50" i="174" s="1"/>
  <c r="AA50" i="174"/>
  <c r="AC50" i="174" s="1"/>
  <c r="AK50" i="174" s="1"/>
  <c r="Q50" i="174"/>
  <c r="P50" i="174"/>
  <c r="I50" i="174"/>
  <c r="H50" i="174"/>
  <c r="AZ49" i="174"/>
  <c r="AT49" i="174"/>
  <c r="AU49" i="174" s="1"/>
  <c r="AA49" i="174"/>
  <c r="AC49" i="174" s="1"/>
  <c r="AK49" i="174" s="1"/>
  <c r="Q49" i="174"/>
  <c r="R49" i="174" s="1"/>
  <c r="AD49" i="174" s="1"/>
  <c r="P49" i="174"/>
  <c r="AZ48" i="174"/>
  <c r="AT48" i="174"/>
  <c r="AU48" i="174" s="1"/>
  <c r="AA48" i="174"/>
  <c r="AC48" i="174" s="1"/>
  <c r="AK48" i="174" s="1"/>
  <c r="Q48" i="174"/>
  <c r="P48" i="174"/>
  <c r="I48" i="174"/>
  <c r="R48" i="174" s="1"/>
  <c r="AD48" i="174" s="1"/>
  <c r="H48" i="174"/>
  <c r="AZ47" i="174"/>
  <c r="AT47" i="174"/>
  <c r="AU47" i="174" s="1"/>
  <c r="AC47" i="174"/>
  <c r="AK47" i="174" s="1"/>
  <c r="AA47" i="174"/>
  <c r="Q47" i="174"/>
  <c r="P47" i="174"/>
  <c r="R47" i="174"/>
  <c r="AD47" i="174" s="1"/>
  <c r="AZ46" i="174"/>
  <c r="AT46" i="174"/>
  <c r="AU46" i="174" s="1"/>
  <c r="AA46" i="174"/>
  <c r="AC46" i="174" s="1"/>
  <c r="AK46" i="174" s="1"/>
  <c r="Q46" i="174"/>
  <c r="P46" i="174"/>
  <c r="I46" i="174"/>
  <c r="H46" i="174"/>
  <c r="AZ45" i="174"/>
  <c r="AT45" i="174"/>
  <c r="AU45" i="174" s="1"/>
  <c r="AA45" i="174"/>
  <c r="AC45" i="174" s="1"/>
  <c r="AK45" i="174" s="1"/>
  <c r="Q45" i="174"/>
  <c r="P45" i="174"/>
  <c r="I45" i="174"/>
  <c r="H45" i="174"/>
  <c r="AZ44" i="174"/>
  <c r="AT44" i="174"/>
  <c r="AU44" i="174" s="1"/>
  <c r="AA44" i="174"/>
  <c r="AC44" i="174" s="1"/>
  <c r="AK44" i="174" s="1"/>
  <c r="Q44" i="174"/>
  <c r="P44" i="174"/>
  <c r="I44" i="174"/>
  <c r="H44" i="174"/>
  <c r="AZ43" i="174"/>
  <c r="AT43" i="174"/>
  <c r="AU43" i="174" s="1"/>
  <c r="AA43" i="174"/>
  <c r="AC43" i="174" s="1"/>
  <c r="AK43" i="174" s="1"/>
  <c r="Q43" i="174"/>
  <c r="P43" i="174"/>
  <c r="I43" i="174"/>
  <c r="H43" i="174"/>
  <c r="AZ42" i="174"/>
  <c r="AT42" i="174"/>
  <c r="AU42" i="174" s="1"/>
  <c r="AA42" i="174"/>
  <c r="AC42" i="174" s="1"/>
  <c r="AK42" i="174" s="1"/>
  <c r="Q42" i="174"/>
  <c r="P42" i="174"/>
  <c r="I42" i="174"/>
  <c r="H42" i="174"/>
  <c r="AZ41" i="174"/>
  <c r="AT41" i="174"/>
  <c r="AU41" i="174" s="1"/>
  <c r="AA41" i="174"/>
  <c r="AC41" i="174" s="1"/>
  <c r="AK41" i="174" s="1"/>
  <c r="Q41" i="174"/>
  <c r="P41" i="174"/>
  <c r="I41" i="174"/>
  <c r="H41" i="174"/>
  <c r="AZ40" i="174"/>
  <c r="AT40" i="174"/>
  <c r="AU40" i="174" s="1"/>
  <c r="AA40" i="174"/>
  <c r="AC40" i="174" s="1"/>
  <c r="AK40" i="174" s="1"/>
  <c r="Q40" i="174"/>
  <c r="P40" i="174"/>
  <c r="I40" i="174"/>
  <c r="H40" i="174"/>
  <c r="AZ39" i="174"/>
  <c r="AT39" i="174"/>
  <c r="AU39" i="174" s="1"/>
  <c r="AA39" i="174"/>
  <c r="AC39" i="174" s="1"/>
  <c r="AK39" i="174" s="1"/>
  <c r="Q39" i="174"/>
  <c r="P39" i="174"/>
  <c r="I39" i="174"/>
  <c r="H39" i="174"/>
  <c r="AZ38" i="174"/>
  <c r="AT38" i="174"/>
  <c r="AU38" i="174" s="1"/>
  <c r="AA38" i="174"/>
  <c r="AC38" i="174" s="1"/>
  <c r="AK38" i="174" s="1"/>
  <c r="Q38" i="174"/>
  <c r="P38" i="174"/>
  <c r="I38" i="174"/>
  <c r="H38" i="174"/>
  <c r="AZ37" i="174"/>
  <c r="AT37" i="174"/>
  <c r="AU37" i="174" s="1"/>
  <c r="AA37" i="174"/>
  <c r="AC37" i="174" s="1"/>
  <c r="AK37" i="174" s="1"/>
  <c r="Q37" i="174"/>
  <c r="P37" i="174"/>
  <c r="I37" i="174"/>
  <c r="R37" i="174" s="1"/>
  <c r="AD37" i="174" s="1"/>
  <c r="H37" i="174"/>
  <c r="AZ36" i="174"/>
  <c r="AT36" i="174"/>
  <c r="AU36" i="174" s="1"/>
  <c r="AA36" i="174"/>
  <c r="AC36" i="174" s="1"/>
  <c r="AK36" i="174" s="1"/>
  <c r="Q36" i="174"/>
  <c r="P36" i="174"/>
  <c r="I36" i="174"/>
  <c r="H36" i="174"/>
  <c r="AZ35" i="174"/>
  <c r="AT35" i="174"/>
  <c r="AU35" i="174" s="1"/>
  <c r="AA35" i="174"/>
  <c r="AC35" i="174" s="1"/>
  <c r="AK35" i="174" s="1"/>
  <c r="Q35" i="174"/>
  <c r="P35" i="174"/>
  <c r="I35" i="174"/>
  <c r="R35" i="174" s="1"/>
  <c r="AD35" i="174" s="1"/>
  <c r="H35" i="174"/>
  <c r="AZ34" i="174"/>
  <c r="AT34" i="174"/>
  <c r="AU34" i="174" s="1"/>
  <c r="AA34" i="174"/>
  <c r="AC34" i="174" s="1"/>
  <c r="AK34" i="174" s="1"/>
  <c r="Q34" i="174"/>
  <c r="P34" i="174"/>
  <c r="I34" i="174"/>
  <c r="H34" i="174"/>
  <c r="AZ33" i="174"/>
  <c r="AT33" i="174"/>
  <c r="AU33" i="174" s="1"/>
  <c r="AA33" i="174"/>
  <c r="AC33" i="174" s="1"/>
  <c r="AK33" i="174" s="1"/>
  <c r="Q33" i="174"/>
  <c r="P33" i="174"/>
  <c r="I33" i="174"/>
  <c r="H33" i="174"/>
  <c r="AZ32" i="174"/>
  <c r="AT32" i="174"/>
  <c r="AU32" i="174" s="1"/>
  <c r="AA32" i="174"/>
  <c r="AC32" i="174" s="1"/>
  <c r="AK32" i="174" s="1"/>
  <c r="Q32" i="174"/>
  <c r="P32" i="174"/>
  <c r="I32" i="174"/>
  <c r="R32" i="174" s="1"/>
  <c r="H32" i="174"/>
  <c r="AZ31" i="174"/>
  <c r="AT31" i="174"/>
  <c r="AU31" i="174" s="1"/>
  <c r="AC31" i="174"/>
  <c r="AK31" i="174" s="1"/>
  <c r="Q31" i="174"/>
  <c r="P31" i="174"/>
  <c r="I31" i="174"/>
  <c r="R31" i="174" s="1"/>
  <c r="H31" i="174"/>
  <c r="AZ30" i="174"/>
  <c r="AT30" i="174"/>
  <c r="AU30" i="174" s="1"/>
  <c r="AA30" i="174"/>
  <c r="AC30" i="174" s="1"/>
  <c r="AK30" i="174" s="1"/>
  <c r="Q30" i="174"/>
  <c r="P30" i="174"/>
  <c r="I30" i="174"/>
  <c r="R30" i="174" s="1"/>
  <c r="AD30" i="174" s="1"/>
  <c r="H30" i="174"/>
  <c r="AZ29" i="174"/>
  <c r="AT29" i="174"/>
  <c r="AU29" i="174" s="1"/>
  <c r="AA29" i="174"/>
  <c r="AC29" i="174" s="1"/>
  <c r="AK29" i="174" s="1"/>
  <c r="Q29" i="174"/>
  <c r="P29" i="174"/>
  <c r="I29" i="174"/>
  <c r="H29" i="174"/>
  <c r="AZ28" i="174"/>
  <c r="AT28" i="174"/>
  <c r="AU28" i="174" s="1"/>
  <c r="BA28" i="174" s="1"/>
  <c r="AA28" i="174"/>
  <c r="AC28" i="174" s="1"/>
  <c r="AK28" i="174" s="1"/>
  <c r="Q28" i="174"/>
  <c r="P28" i="174"/>
  <c r="I28" i="174"/>
  <c r="R28" i="174" s="1"/>
  <c r="AD28" i="174" s="1"/>
  <c r="H28" i="174"/>
  <c r="AZ27" i="174"/>
  <c r="AT27" i="174"/>
  <c r="AU27" i="174" s="1"/>
  <c r="AA27" i="174"/>
  <c r="AC27" i="174" s="1"/>
  <c r="AK27" i="174" s="1"/>
  <c r="Q27" i="174"/>
  <c r="P27" i="174"/>
  <c r="I27" i="174"/>
  <c r="R27" i="174" s="1"/>
  <c r="AD27" i="174" s="1"/>
  <c r="H27" i="174"/>
  <c r="AZ26" i="174"/>
  <c r="AT26" i="174"/>
  <c r="AU26" i="174" s="1"/>
  <c r="AA26" i="174"/>
  <c r="AC26" i="174" s="1"/>
  <c r="AK26" i="174" s="1"/>
  <c r="Q26" i="174"/>
  <c r="P26" i="174"/>
  <c r="I26" i="174"/>
  <c r="R26" i="174" s="1"/>
  <c r="AD26" i="174" s="1"/>
  <c r="H26" i="174"/>
  <c r="AZ25" i="174"/>
  <c r="AT25" i="174"/>
  <c r="AU25" i="174" s="1"/>
  <c r="AA25" i="174"/>
  <c r="AC25" i="174" s="1"/>
  <c r="AK25" i="174" s="1"/>
  <c r="Q25" i="174"/>
  <c r="P25" i="174"/>
  <c r="I25" i="174"/>
  <c r="R25" i="174" s="1"/>
  <c r="AD25" i="174" s="1"/>
  <c r="H25" i="174"/>
  <c r="AZ24" i="174"/>
  <c r="AT24" i="174"/>
  <c r="AU24" i="174" s="1"/>
  <c r="BA24" i="174" s="1"/>
  <c r="AA24" i="174"/>
  <c r="AC24" i="174" s="1"/>
  <c r="AK24" i="174" s="1"/>
  <c r="Q24" i="174"/>
  <c r="P24" i="174"/>
  <c r="I24" i="174"/>
  <c r="H24" i="174"/>
  <c r="AZ23" i="174"/>
  <c r="AT23" i="174"/>
  <c r="AU23" i="174" s="1"/>
  <c r="AA23" i="174"/>
  <c r="AC23" i="174" s="1"/>
  <c r="AK23" i="174" s="1"/>
  <c r="Q23" i="174"/>
  <c r="P23" i="174"/>
  <c r="I23" i="174"/>
  <c r="R23" i="174" s="1"/>
  <c r="AD23" i="174" s="1"/>
  <c r="H23" i="174"/>
  <c r="AZ22" i="174"/>
  <c r="AT22" i="174"/>
  <c r="AU22" i="174" s="1"/>
  <c r="BA22" i="174" s="1"/>
  <c r="AA22" i="174"/>
  <c r="AC22" i="174" s="1"/>
  <c r="AK22" i="174" s="1"/>
  <c r="Q22" i="174"/>
  <c r="P22" i="174"/>
  <c r="I22" i="174"/>
  <c r="H22" i="174"/>
  <c r="AZ21" i="174"/>
  <c r="AT21" i="174"/>
  <c r="AU21" i="174" s="1"/>
  <c r="AA21" i="174"/>
  <c r="AC21" i="174" s="1"/>
  <c r="AK21" i="174" s="1"/>
  <c r="Q21" i="174"/>
  <c r="P21" i="174"/>
  <c r="I21" i="174"/>
  <c r="H21" i="174"/>
  <c r="AZ20" i="174"/>
  <c r="AT20" i="174"/>
  <c r="AU20" i="174" s="1"/>
  <c r="AA20" i="174"/>
  <c r="AC20" i="174" s="1"/>
  <c r="AK20" i="174" s="1"/>
  <c r="Q20" i="174"/>
  <c r="P20" i="174"/>
  <c r="I20" i="174"/>
  <c r="R20" i="174" s="1"/>
  <c r="AD20" i="174" s="1"/>
  <c r="H20" i="174"/>
  <c r="AZ19" i="174"/>
  <c r="AT19" i="174"/>
  <c r="AU19" i="174" s="1"/>
  <c r="AA19" i="174"/>
  <c r="AC19" i="174" s="1"/>
  <c r="AK19" i="174" s="1"/>
  <c r="Q19" i="174"/>
  <c r="P19" i="174"/>
  <c r="I19" i="174"/>
  <c r="R19" i="174" s="1"/>
  <c r="AD19" i="174" s="1"/>
  <c r="H19" i="174"/>
  <c r="AZ18" i="174"/>
  <c r="AT18" i="174"/>
  <c r="AU18" i="174" s="1"/>
  <c r="BA18" i="174" s="1"/>
  <c r="AA18" i="174"/>
  <c r="AC18" i="174" s="1"/>
  <c r="AK18" i="174" s="1"/>
  <c r="Q18" i="174"/>
  <c r="P18" i="174"/>
  <c r="I18" i="174"/>
  <c r="R18" i="174" s="1"/>
  <c r="AD18" i="174" s="1"/>
  <c r="H18" i="174"/>
  <c r="AZ17" i="174"/>
  <c r="AT17" i="174"/>
  <c r="AU17" i="174" s="1"/>
  <c r="AA17" i="174"/>
  <c r="AC17" i="174" s="1"/>
  <c r="AK17" i="174" s="1"/>
  <c r="Q17" i="174"/>
  <c r="P17" i="174"/>
  <c r="I17" i="174"/>
  <c r="H17" i="174"/>
  <c r="AZ16" i="174"/>
  <c r="AT16" i="174"/>
  <c r="AU16" i="174" s="1"/>
  <c r="BA16" i="174" s="1"/>
  <c r="AA16" i="174"/>
  <c r="AC16" i="174" s="1"/>
  <c r="AK16" i="174" s="1"/>
  <c r="Q16" i="174"/>
  <c r="P16" i="174"/>
  <c r="I16" i="174"/>
  <c r="R16" i="174" s="1"/>
  <c r="AD16" i="174" s="1"/>
  <c r="H16" i="174"/>
  <c r="AZ15" i="174"/>
  <c r="AT15" i="174"/>
  <c r="AU15" i="174" s="1"/>
  <c r="AA15" i="174"/>
  <c r="AC15" i="174" s="1"/>
  <c r="AK15" i="174" s="1"/>
  <c r="Q15" i="174"/>
  <c r="P15" i="174"/>
  <c r="I15" i="174"/>
  <c r="H15" i="174"/>
  <c r="AZ14" i="174"/>
  <c r="AT14" i="174"/>
  <c r="AU14" i="174" s="1"/>
  <c r="AA14" i="174"/>
  <c r="AC14" i="174" s="1"/>
  <c r="AK14" i="174" s="1"/>
  <c r="Q14" i="174"/>
  <c r="P14" i="174"/>
  <c r="I14" i="174"/>
  <c r="R14" i="174" s="1"/>
  <c r="AD14" i="174" s="1"/>
  <c r="H14" i="174"/>
  <c r="AZ13" i="174"/>
  <c r="AT13" i="174"/>
  <c r="AU13" i="174" s="1"/>
  <c r="AA13" i="174"/>
  <c r="AC13" i="174" s="1"/>
  <c r="AK13" i="174" s="1"/>
  <c r="Q13" i="174"/>
  <c r="P13" i="174"/>
  <c r="I13" i="174"/>
  <c r="H13" i="174"/>
  <c r="AZ12" i="174"/>
  <c r="AT12" i="174"/>
  <c r="AU12" i="174" s="1"/>
  <c r="BA12" i="174" s="1"/>
  <c r="AA12" i="174"/>
  <c r="AC12" i="174" s="1"/>
  <c r="AK12" i="174" s="1"/>
  <c r="Q12" i="174"/>
  <c r="P12" i="174"/>
  <c r="I12" i="174"/>
  <c r="H12" i="174"/>
  <c r="AZ11" i="174"/>
  <c r="AT11" i="174"/>
  <c r="AU11" i="174" s="1"/>
  <c r="AA11" i="174"/>
  <c r="AC11" i="174" s="1"/>
  <c r="AK11" i="174" s="1"/>
  <c r="P11" i="174"/>
  <c r="I11" i="174"/>
  <c r="R11" i="174" s="1"/>
  <c r="AD11" i="174" s="1"/>
  <c r="H11" i="174"/>
  <c r="AZ10" i="174"/>
  <c r="AZ6" i="174" s="1"/>
  <c r="AT10" i="174"/>
  <c r="AU10" i="174" s="1"/>
  <c r="AA10" i="174"/>
  <c r="AC10" i="174" s="1"/>
  <c r="Q10" i="174"/>
  <c r="P10" i="174"/>
  <c r="I10" i="174"/>
  <c r="H10" i="174"/>
  <c r="AY6" i="174"/>
  <c r="AX6" i="174"/>
  <c r="AW6" i="174"/>
  <c r="AV6" i="174"/>
  <c r="AS6" i="174"/>
  <c r="AR6" i="174"/>
  <c r="AQ6" i="174"/>
  <c r="AP6" i="174"/>
  <c r="AO6" i="174"/>
  <c r="AG6" i="174"/>
  <c r="AF6" i="174"/>
  <c r="AB6" i="174"/>
  <c r="Z6" i="174"/>
  <c r="Y6" i="174"/>
  <c r="X6" i="174"/>
  <c r="W6" i="174"/>
  <c r="V6" i="174"/>
  <c r="U6" i="174"/>
  <c r="T6" i="174"/>
  <c r="S6" i="174"/>
  <c r="O6" i="174"/>
  <c r="N6" i="174"/>
  <c r="M6" i="174"/>
  <c r="L6" i="174"/>
  <c r="K6" i="174"/>
  <c r="J6" i="174"/>
  <c r="G6" i="174"/>
  <c r="F6" i="174"/>
  <c r="E6" i="174"/>
  <c r="D6" i="174"/>
  <c r="C6" i="174"/>
  <c r="B6" i="174"/>
  <c r="AY5" i="174"/>
  <c r="AX5" i="174"/>
  <c r="AW5" i="174"/>
  <c r="AV5" i="174"/>
  <c r="AS5" i="174"/>
  <c r="AR5" i="174"/>
  <c r="AQ5" i="174"/>
  <c r="AP5" i="174"/>
  <c r="AO5" i="174"/>
  <c r="AG5" i="174"/>
  <c r="AF5" i="174"/>
  <c r="AB5" i="174"/>
  <c r="Z5" i="174"/>
  <c r="Y5" i="174"/>
  <c r="X5" i="174"/>
  <c r="W5" i="174"/>
  <c r="V5" i="174"/>
  <c r="U5" i="174"/>
  <c r="T5" i="174"/>
  <c r="S5" i="174"/>
  <c r="O5" i="174"/>
  <c r="N5" i="174"/>
  <c r="M5" i="174"/>
  <c r="L5" i="174"/>
  <c r="K5" i="174"/>
  <c r="J5" i="174"/>
  <c r="G5" i="174"/>
  <c r="F5" i="174"/>
  <c r="E5" i="174"/>
  <c r="D5" i="174"/>
  <c r="C5" i="174"/>
  <c r="B5" i="174"/>
  <c r="BA20" i="174" l="1"/>
  <c r="R24" i="174"/>
  <c r="AD24" i="174" s="1"/>
  <c r="BA10" i="174"/>
  <c r="R21" i="174"/>
  <c r="AD21" i="174" s="1"/>
  <c r="R45" i="174"/>
  <c r="AD45" i="174" s="1"/>
  <c r="R50" i="174"/>
  <c r="AD50" i="174" s="1"/>
  <c r="BA14" i="174"/>
  <c r="BA26" i="174"/>
  <c r="AD32" i="174"/>
  <c r="AH32" i="174" s="1"/>
  <c r="AD31" i="174"/>
  <c r="AE31" i="174" s="1"/>
  <c r="R22" i="174"/>
  <c r="AD22" i="174" s="1"/>
  <c r="R34" i="174"/>
  <c r="R46" i="174"/>
  <c r="AD46" i="174" s="1"/>
  <c r="R17" i="174"/>
  <c r="AD17" i="174" s="1"/>
  <c r="R29" i="174"/>
  <c r="AD29" i="174" s="1"/>
  <c r="AE29" i="174" s="1"/>
  <c r="R64" i="174"/>
  <c r="AD64" i="174" s="1"/>
  <c r="BA65" i="174"/>
  <c r="AZ5" i="174"/>
  <c r="AT5" i="174"/>
  <c r="AE11" i="174"/>
  <c r="BA11" i="174"/>
  <c r="BA13" i="174"/>
  <c r="BB13" i="174" s="1"/>
  <c r="AL13" i="174" s="1"/>
  <c r="AM13" i="174" s="1"/>
  <c r="BA15" i="174"/>
  <c r="BA17" i="174"/>
  <c r="BA19" i="174"/>
  <c r="BA21" i="174"/>
  <c r="BA23" i="174"/>
  <c r="BA25" i="174"/>
  <c r="BA27" i="174"/>
  <c r="BA29" i="174"/>
  <c r="BA58" i="174"/>
  <c r="BA60" i="174"/>
  <c r="BB60" i="174" s="1"/>
  <c r="AL60" i="174" s="1"/>
  <c r="AM60" i="174" s="1"/>
  <c r="AI60" i="174" s="1"/>
  <c r="AE22" i="174"/>
  <c r="BA32" i="174"/>
  <c r="BC32" i="174" s="1"/>
  <c r="BA34" i="174"/>
  <c r="BC34" i="174" s="1"/>
  <c r="BA36" i="174"/>
  <c r="BA37" i="174"/>
  <c r="BA38" i="174"/>
  <c r="BC38" i="174" s="1"/>
  <c r="BA39" i="174"/>
  <c r="BA40" i="174"/>
  <c r="BC40" i="174" s="1"/>
  <c r="BA41" i="174"/>
  <c r="BA42" i="174"/>
  <c r="BC42" i="174" s="1"/>
  <c r="BA43" i="174"/>
  <c r="BA44" i="174"/>
  <c r="BC44" i="174" s="1"/>
  <c r="BA45" i="174"/>
  <c r="BB45" i="174" s="1"/>
  <c r="AL45" i="174" s="1"/>
  <c r="AM45" i="174" s="1"/>
  <c r="AI45" i="174" s="1"/>
  <c r="BA46" i="174"/>
  <c r="BC46" i="174" s="1"/>
  <c r="BA47" i="174"/>
  <c r="BA48" i="174"/>
  <c r="BC48" i="174" s="1"/>
  <c r="BA49" i="174"/>
  <c r="BB49" i="174" s="1"/>
  <c r="AL49" i="174" s="1"/>
  <c r="AM49" i="174" s="1"/>
  <c r="AI49" i="174" s="1"/>
  <c r="BA50" i="174"/>
  <c r="BB50" i="174" s="1"/>
  <c r="AL50" i="174" s="1"/>
  <c r="AM50" i="174" s="1"/>
  <c r="AI50" i="174" s="1"/>
  <c r="BA51" i="174"/>
  <c r="BA52" i="174"/>
  <c r="BB52" i="174" s="1"/>
  <c r="AL52" i="174" s="1"/>
  <c r="AM52" i="174" s="1"/>
  <c r="AI52" i="174" s="1"/>
  <c r="BA53" i="174"/>
  <c r="BA54" i="174"/>
  <c r="BB54" i="174" s="1"/>
  <c r="AL54" i="174" s="1"/>
  <c r="AM54" i="174" s="1"/>
  <c r="AI54" i="174" s="1"/>
  <c r="BA55" i="174"/>
  <c r="BA56" i="174"/>
  <c r="BB56" i="174" s="1"/>
  <c r="AL56" i="174" s="1"/>
  <c r="AM56" i="174" s="1"/>
  <c r="AI56" i="174" s="1"/>
  <c r="BA57" i="174"/>
  <c r="BA62" i="174"/>
  <c r="BB62" i="174" s="1"/>
  <c r="AL62" i="174" s="1"/>
  <c r="AM62" i="174" s="1"/>
  <c r="AI62" i="174" s="1"/>
  <c r="BA64" i="174"/>
  <c r="R12" i="174"/>
  <c r="R10" i="174"/>
  <c r="AD10" i="174" s="1"/>
  <c r="Q5" i="174"/>
  <c r="R15" i="174"/>
  <c r="Q6" i="174"/>
  <c r="R13" i="174"/>
  <c r="I6" i="174"/>
  <c r="I5" i="174"/>
  <c r="R44" i="174"/>
  <c r="R43" i="174"/>
  <c r="R42" i="174"/>
  <c r="R41" i="174"/>
  <c r="R40" i="174"/>
  <c r="R39" i="174"/>
  <c r="R38" i="174"/>
  <c r="R36" i="174"/>
  <c r="H5" i="174"/>
  <c r="H6" i="174"/>
  <c r="AT6" i="174"/>
  <c r="P6" i="174"/>
  <c r="P5" i="174"/>
  <c r="AH35" i="174"/>
  <c r="AE35" i="174"/>
  <c r="R33" i="174"/>
  <c r="BA30" i="174"/>
  <c r="BB30" i="174" s="1"/>
  <c r="AL30" i="174" s="1"/>
  <c r="AM30" i="174" s="1"/>
  <c r="AI30" i="174" s="1"/>
  <c r="AU5" i="174"/>
  <c r="AU6" i="174"/>
  <c r="AC5" i="174"/>
  <c r="AK10" i="174"/>
  <c r="AC6" i="174"/>
  <c r="BB10" i="174"/>
  <c r="BC10" i="174"/>
  <c r="BB11" i="174"/>
  <c r="AL11" i="174" s="1"/>
  <c r="BC11" i="174"/>
  <c r="BB12" i="174"/>
  <c r="AL12" i="174" s="1"/>
  <c r="AM12" i="174" s="1"/>
  <c r="BC12" i="174"/>
  <c r="BB14" i="174"/>
  <c r="AL14" i="174" s="1"/>
  <c r="AM14" i="174" s="1"/>
  <c r="AI14" i="174" s="1"/>
  <c r="BC14" i="174"/>
  <c r="BB15" i="174"/>
  <c r="AL15" i="174" s="1"/>
  <c r="AM15" i="174" s="1"/>
  <c r="BC15" i="174"/>
  <c r="BB16" i="174"/>
  <c r="AL16" i="174" s="1"/>
  <c r="AM16" i="174" s="1"/>
  <c r="AI16" i="174" s="1"/>
  <c r="BC16" i="174"/>
  <c r="BB17" i="174"/>
  <c r="AL17" i="174" s="1"/>
  <c r="AM17" i="174" s="1"/>
  <c r="AI17" i="174" s="1"/>
  <c r="BC17" i="174"/>
  <c r="BB18" i="174"/>
  <c r="AL18" i="174" s="1"/>
  <c r="AM18" i="174" s="1"/>
  <c r="AI18" i="174" s="1"/>
  <c r="BC18" i="174"/>
  <c r="BB19" i="174"/>
  <c r="AL19" i="174" s="1"/>
  <c r="BC19" i="174"/>
  <c r="BB20" i="174"/>
  <c r="AL20" i="174" s="1"/>
  <c r="AM20" i="174" s="1"/>
  <c r="AI20" i="174" s="1"/>
  <c r="BC20" i="174"/>
  <c r="BB21" i="174"/>
  <c r="AL21" i="174" s="1"/>
  <c r="AM21" i="174" s="1"/>
  <c r="AI21" i="174" s="1"/>
  <c r="BC21" i="174"/>
  <c r="BB22" i="174"/>
  <c r="AL22" i="174" s="1"/>
  <c r="AM22" i="174" s="1"/>
  <c r="AI22" i="174" s="1"/>
  <c r="BC22" i="174"/>
  <c r="BB23" i="174"/>
  <c r="AL23" i="174" s="1"/>
  <c r="AM23" i="174" s="1"/>
  <c r="AI23" i="174" s="1"/>
  <c r="BC23" i="174"/>
  <c r="BB24" i="174"/>
  <c r="AL24" i="174" s="1"/>
  <c r="AM24" i="174" s="1"/>
  <c r="AI24" i="174" s="1"/>
  <c r="BC24" i="174"/>
  <c r="BB25" i="174"/>
  <c r="AL25" i="174" s="1"/>
  <c r="AM25" i="174" s="1"/>
  <c r="AI25" i="174" s="1"/>
  <c r="BC25" i="174"/>
  <c r="BB26" i="174"/>
  <c r="AL26" i="174" s="1"/>
  <c r="AM26" i="174" s="1"/>
  <c r="AI26" i="174" s="1"/>
  <c r="BC26" i="174"/>
  <c r="BB27" i="174"/>
  <c r="AL27" i="174" s="1"/>
  <c r="AM27" i="174" s="1"/>
  <c r="AI27" i="174" s="1"/>
  <c r="BC27" i="174"/>
  <c r="BB28" i="174"/>
  <c r="AL28" i="174" s="1"/>
  <c r="AM28" i="174" s="1"/>
  <c r="AI28" i="174" s="1"/>
  <c r="BC28" i="174"/>
  <c r="BB29" i="174"/>
  <c r="AL29" i="174" s="1"/>
  <c r="AM29" i="174" s="1"/>
  <c r="AI29" i="174" s="1"/>
  <c r="BC29" i="174"/>
  <c r="AM11" i="174"/>
  <c r="AI11" i="174" s="1"/>
  <c r="AM19" i="174"/>
  <c r="AI19" i="174" s="1"/>
  <c r="AH11" i="174"/>
  <c r="AE14" i="174"/>
  <c r="AH14" i="174"/>
  <c r="AE16" i="174"/>
  <c r="AH16" i="174"/>
  <c r="AE17" i="174"/>
  <c r="AH17" i="174"/>
  <c r="AE18" i="174"/>
  <c r="AH18" i="174"/>
  <c r="AE19" i="174"/>
  <c r="AH19" i="174"/>
  <c r="AE20" i="174"/>
  <c r="AH20" i="174"/>
  <c r="AE21" i="174"/>
  <c r="AH21" i="174"/>
  <c r="AH22" i="174"/>
  <c r="AE23" i="174"/>
  <c r="AH23" i="174"/>
  <c r="AE24" i="174"/>
  <c r="AH24" i="174"/>
  <c r="AE25" i="174"/>
  <c r="AH25" i="174"/>
  <c r="AE26" i="174"/>
  <c r="AH26" i="174"/>
  <c r="AE27" i="174"/>
  <c r="AH27" i="174"/>
  <c r="AE28" i="174"/>
  <c r="AH28" i="174"/>
  <c r="AH29" i="174"/>
  <c r="AE30" i="174"/>
  <c r="AH30" i="174"/>
  <c r="BB37" i="174"/>
  <c r="AL37" i="174" s="1"/>
  <c r="AM37" i="174" s="1"/>
  <c r="AI37" i="174" s="1"/>
  <c r="BC37" i="174"/>
  <c r="BB39" i="174"/>
  <c r="AL39" i="174" s="1"/>
  <c r="BC39" i="174"/>
  <c r="BB41" i="174"/>
  <c r="AL41" i="174" s="1"/>
  <c r="AM41" i="174" s="1"/>
  <c r="BC41" i="174"/>
  <c r="BB43" i="174"/>
  <c r="AL43" i="174" s="1"/>
  <c r="AM43" i="174" s="1"/>
  <c r="BC43" i="174"/>
  <c r="AE46" i="174"/>
  <c r="AH46" i="174"/>
  <c r="BB47" i="174"/>
  <c r="AL47" i="174" s="1"/>
  <c r="BC47" i="174"/>
  <c r="AE48" i="174"/>
  <c r="AH48" i="174"/>
  <c r="AE50" i="174"/>
  <c r="AH50" i="174"/>
  <c r="BB51" i="174"/>
  <c r="AL51" i="174" s="1"/>
  <c r="AM51" i="174" s="1"/>
  <c r="AI51" i="174" s="1"/>
  <c r="BC51" i="174"/>
  <c r="AE52" i="174"/>
  <c r="AH52" i="174"/>
  <c r="BB53" i="174"/>
  <c r="AL53" i="174" s="1"/>
  <c r="BC53" i="174"/>
  <c r="AE54" i="174"/>
  <c r="AH54" i="174"/>
  <c r="BB55" i="174"/>
  <c r="AL55" i="174" s="1"/>
  <c r="AM55" i="174" s="1"/>
  <c r="AI55" i="174" s="1"/>
  <c r="BC55" i="174"/>
  <c r="AE56" i="174"/>
  <c r="AH56" i="174"/>
  <c r="BB57" i="174"/>
  <c r="AL57" i="174" s="1"/>
  <c r="AM57" i="174" s="1"/>
  <c r="AI57" i="174" s="1"/>
  <c r="BC57" i="174"/>
  <c r="AE58" i="174"/>
  <c r="AH58" i="174"/>
  <c r="BB59" i="174"/>
  <c r="AL59" i="174" s="1"/>
  <c r="AM59" i="174" s="1"/>
  <c r="AI59" i="174" s="1"/>
  <c r="BC59" i="174"/>
  <c r="AE60" i="174"/>
  <c r="AH60" i="174"/>
  <c r="BB61" i="174"/>
  <c r="AL61" i="174" s="1"/>
  <c r="BC61" i="174"/>
  <c r="AE62" i="174"/>
  <c r="AH62" i="174"/>
  <c r="AE63" i="174"/>
  <c r="AH63" i="174"/>
  <c r="AE64" i="174"/>
  <c r="AH64" i="174"/>
  <c r="BB64" i="174"/>
  <c r="AL64" i="174" s="1"/>
  <c r="AM64" i="174" s="1"/>
  <c r="AI64" i="174" s="1"/>
  <c r="BC64" i="174"/>
  <c r="BB34" i="174"/>
  <c r="AL34" i="174" s="1"/>
  <c r="AM34" i="174" s="1"/>
  <c r="BB36" i="174"/>
  <c r="AL36" i="174" s="1"/>
  <c r="AM36" i="174" s="1"/>
  <c r="BC36" i="174"/>
  <c r="AE37" i="174"/>
  <c r="AH37" i="174"/>
  <c r="BB38" i="174"/>
  <c r="AL38" i="174" s="1"/>
  <c r="AM38" i="174" s="1"/>
  <c r="AE45" i="174"/>
  <c r="AH45" i="174"/>
  <c r="AE47" i="174"/>
  <c r="AH47" i="174"/>
  <c r="AE49" i="174"/>
  <c r="AH49" i="174"/>
  <c r="BC50" i="174"/>
  <c r="AE51" i="174"/>
  <c r="AH51" i="174"/>
  <c r="AE53" i="174"/>
  <c r="AH53" i="174"/>
  <c r="AE55" i="174"/>
  <c r="AH55" i="174"/>
  <c r="AE57" i="174"/>
  <c r="AH57" i="174"/>
  <c r="BB58" i="174"/>
  <c r="AL58" i="174" s="1"/>
  <c r="AM58" i="174" s="1"/>
  <c r="AI58" i="174" s="1"/>
  <c r="BC58" i="174"/>
  <c r="AE59" i="174"/>
  <c r="AH59" i="174"/>
  <c r="BC60" i="174"/>
  <c r="AE61" i="174"/>
  <c r="AH61" i="174"/>
  <c r="BB63" i="174"/>
  <c r="AL63" i="174" s="1"/>
  <c r="AM63" i="174" s="1"/>
  <c r="AI63" i="174" s="1"/>
  <c r="BC63" i="174"/>
  <c r="AE65" i="174"/>
  <c r="AH65" i="174"/>
  <c r="BB65" i="174"/>
  <c r="AL65" i="174" s="1"/>
  <c r="AM65" i="174" s="1"/>
  <c r="AI65" i="174" s="1"/>
  <c r="BC65" i="174"/>
  <c r="BA31" i="174"/>
  <c r="AE32" i="174"/>
  <c r="BA33" i="174"/>
  <c r="BA35" i="174"/>
  <c r="AM39" i="174"/>
  <c r="AM47" i="174"/>
  <c r="AI47" i="174" s="1"/>
  <c r="AM53" i="174"/>
  <c r="AI53" i="174" s="1"/>
  <c r="AM61" i="174"/>
  <c r="AI61" i="174" s="1"/>
  <c r="AD43" i="174" l="1"/>
  <c r="AH43" i="174" s="1"/>
  <c r="AH31" i="174"/>
  <c r="AD44" i="174"/>
  <c r="AE44" i="174" s="1"/>
  <c r="AD42" i="174"/>
  <c r="AE42" i="174" s="1"/>
  <c r="AI34" i="174"/>
  <c r="AD13" i="174"/>
  <c r="AH13" i="174" s="1"/>
  <c r="BB32" i="174"/>
  <c r="AL32" i="174" s="1"/>
  <c r="AM32" i="174" s="1"/>
  <c r="AI32" i="174" s="1"/>
  <c r="AE36" i="174"/>
  <c r="AD36" i="174"/>
  <c r="AD15" i="174"/>
  <c r="AI15" i="174" s="1"/>
  <c r="BB46" i="174"/>
  <c r="AL46" i="174" s="1"/>
  <c r="AM46" i="174" s="1"/>
  <c r="AI46" i="174" s="1"/>
  <c r="AD38" i="174"/>
  <c r="AH38" i="174" s="1"/>
  <c r="BC13" i="174"/>
  <c r="AD39" i="174"/>
  <c r="AI39" i="174" s="1"/>
  <c r="AI12" i="174"/>
  <c r="AD40" i="174"/>
  <c r="AE40" i="174" s="1"/>
  <c r="AD12" i="174"/>
  <c r="AH12" i="174" s="1"/>
  <c r="AD34" i="174"/>
  <c r="AE34" i="174" s="1"/>
  <c r="BC45" i="174"/>
  <c r="BB42" i="174"/>
  <c r="AL42" i="174" s="1"/>
  <c r="AM42" i="174" s="1"/>
  <c r="AI42" i="174" s="1"/>
  <c r="AD33" i="174"/>
  <c r="AE33" i="174" s="1"/>
  <c r="AD41" i="174"/>
  <c r="AI41" i="174" s="1"/>
  <c r="BC54" i="174"/>
  <c r="BB48" i="174"/>
  <c r="AL48" i="174" s="1"/>
  <c r="AM48" i="174" s="1"/>
  <c r="AI48" i="174" s="1"/>
  <c r="BB44" i="174"/>
  <c r="AL44" i="174" s="1"/>
  <c r="AM44" i="174" s="1"/>
  <c r="BB40" i="174"/>
  <c r="AL40" i="174" s="1"/>
  <c r="AM40" i="174" s="1"/>
  <c r="BC62" i="174"/>
  <c r="BC56" i="174"/>
  <c r="BC52" i="174"/>
  <c r="BC30" i="174"/>
  <c r="AI44" i="174"/>
  <c r="AH44" i="174"/>
  <c r="AI43" i="174"/>
  <c r="AE43" i="174"/>
  <c r="BC49" i="174"/>
  <c r="AH15" i="174"/>
  <c r="AE10" i="174"/>
  <c r="BA5" i="174"/>
  <c r="AI38" i="174"/>
  <c r="R6" i="174"/>
  <c r="R5" i="174"/>
  <c r="AI13" i="174"/>
  <c r="AH36" i="174"/>
  <c r="AI36" i="174"/>
  <c r="BC35" i="174"/>
  <c r="BB35" i="174"/>
  <c r="AL35" i="174" s="1"/>
  <c r="AM35" i="174" s="1"/>
  <c r="AI35" i="174" s="1"/>
  <c r="BA6" i="174"/>
  <c r="BC31" i="174"/>
  <c r="BB31" i="174"/>
  <c r="AL31" i="174" s="1"/>
  <c r="AM31" i="174" s="1"/>
  <c r="AI31" i="174" s="1"/>
  <c r="BC33" i="174"/>
  <c r="BB33" i="174"/>
  <c r="AL33" i="174" s="1"/>
  <c r="AM33" i="174" s="1"/>
  <c r="AH10" i="174"/>
  <c r="AL10" i="174"/>
  <c r="AK6" i="174"/>
  <c r="AM10" i="174"/>
  <c r="AK5" i="174"/>
  <c r="AE13" i="174" l="1"/>
  <c r="AE39" i="174"/>
  <c r="AE41" i="174"/>
  <c r="AH40" i="174"/>
  <c r="AH33" i="174"/>
  <c r="AH6" i="174" s="1"/>
  <c r="AE38" i="174"/>
  <c r="AH42" i="174"/>
  <c r="AH41" i="174"/>
  <c r="AH34" i="174"/>
  <c r="AI40" i="174"/>
  <c r="AE15" i="174"/>
  <c r="AE5" i="174" s="1"/>
  <c r="AH39" i="174"/>
  <c r="AD5" i="174"/>
  <c r="AD6" i="174"/>
  <c r="AI33" i="174"/>
  <c r="AE12" i="174"/>
  <c r="BB6" i="174"/>
  <c r="BC5" i="174"/>
  <c r="BC6" i="174"/>
  <c r="BB5" i="174"/>
  <c r="AI10" i="174"/>
  <c r="AM6" i="174"/>
  <c r="AM5" i="174"/>
  <c r="AL5" i="174"/>
  <c r="AL6" i="174"/>
  <c r="AH5" i="174" l="1"/>
  <c r="AE6" i="174"/>
  <c r="AI5" i="174"/>
  <c r="AI6" i="174"/>
  <c r="H48" i="173" l="1"/>
  <c r="I48" i="173"/>
  <c r="H45" i="173"/>
  <c r="I45" i="173"/>
  <c r="H46" i="173"/>
  <c r="I46" i="173"/>
  <c r="Q64" i="172"/>
  <c r="AT52" i="172"/>
  <c r="AT53" i="172"/>
  <c r="AT54" i="172"/>
  <c r="AT55" i="172"/>
  <c r="AT56" i="172"/>
  <c r="AT57" i="172"/>
  <c r="H46" i="169" l="1"/>
  <c r="I46" i="169"/>
  <c r="P46" i="169"/>
  <c r="Q46" i="169"/>
  <c r="AA22" i="169"/>
  <c r="AC22" i="169" s="1"/>
  <c r="AA23" i="169"/>
  <c r="AC23" i="169" s="1"/>
  <c r="AA24" i="169"/>
  <c r="AC24" i="169"/>
  <c r="R46" i="169" l="1"/>
  <c r="AD46" i="169" s="1"/>
  <c r="H51" i="168" l="1"/>
  <c r="I51" i="168"/>
  <c r="I50" i="168"/>
  <c r="H50" i="168"/>
  <c r="AT64" i="166" l="1"/>
  <c r="AU64" i="166" s="1"/>
  <c r="AT65" i="166"/>
  <c r="AU65" i="166" s="1"/>
  <c r="AT46" i="166"/>
  <c r="AU46" i="166" s="1"/>
  <c r="AT47" i="166"/>
  <c r="AU47" i="166" s="1"/>
  <c r="AT48" i="166"/>
  <c r="AU48" i="166" s="1"/>
  <c r="AT49" i="166"/>
  <c r="AU49" i="166" s="1"/>
  <c r="AT50" i="166"/>
  <c r="AU50" i="166" s="1"/>
  <c r="AT51" i="166"/>
  <c r="AU51" i="166" s="1"/>
  <c r="AT52" i="166"/>
  <c r="AU52" i="166" s="1"/>
  <c r="AT53" i="166"/>
  <c r="AU53" i="166" s="1"/>
  <c r="AT54" i="166"/>
  <c r="AU54" i="166" s="1"/>
  <c r="AT55" i="166"/>
  <c r="AU55" i="166" s="1"/>
  <c r="AT56" i="166"/>
  <c r="AU56" i="166" s="1"/>
  <c r="AT57" i="166"/>
  <c r="AU57" i="166" s="1"/>
  <c r="AT58" i="166"/>
  <c r="AU58" i="166" s="1"/>
  <c r="AT59" i="166"/>
  <c r="AU59" i="166" s="1"/>
  <c r="AT60" i="166"/>
  <c r="AU60" i="166" s="1"/>
  <c r="AT61" i="166"/>
  <c r="AU61" i="166" s="1"/>
  <c r="AT62" i="166"/>
  <c r="AU62" i="166" s="1"/>
  <c r="AT63" i="166"/>
  <c r="AU63" i="166" s="1"/>
  <c r="H46" i="164" l="1"/>
  <c r="H47" i="164"/>
  <c r="H48" i="164"/>
  <c r="Q22" i="164"/>
  <c r="Q23" i="164"/>
  <c r="Q24" i="164"/>
  <c r="Q25" i="164"/>
  <c r="Q26" i="164"/>
  <c r="Q27" i="164"/>
  <c r="Q28" i="164"/>
  <c r="Q29" i="164"/>
  <c r="Q30" i="164"/>
  <c r="Q31" i="164"/>
  <c r="Q32" i="164"/>
  <c r="Q33" i="164"/>
  <c r="Q34" i="164"/>
  <c r="Q35" i="164"/>
  <c r="Q36" i="164"/>
  <c r="Q37" i="164"/>
  <c r="Q38" i="164"/>
  <c r="Q39" i="164"/>
  <c r="Q40" i="164"/>
  <c r="Q41" i="164"/>
  <c r="Q42" i="164"/>
  <c r="Q43" i="164"/>
  <c r="Q44" i="164"/>
  <c r="Q45" i="164"/>
  <c r="Q46" i="164"/>
  <c r="Q47" i="164"/>
  <c r="Q48" i="164"/>
  <c r="Q49" i="164"/>
  <c r="Q50" i="164"/>
  <c r="Q51" i="164"/>
  <c r="Q52" i="164"/>
  <c r="Q53" i="164"/>
  <c r="Q54" i="164"/>
  <c r="Q55" i="164"/>
  <c r="Q56" i="164"/>
  <c r="Q57" i="164"/>
  <c r="Q58" i="164"/>
  <c r="Q59" i="164"/>
  <c r="Q60" i="164"/>
  <c r="Q61" i="164"/>
  <c r="Q62" i="164"/>
  <c r="Q63" i="164"/>
  <c r="Q64" i="164"/>
  <c r="Q65" i="164"/>
  <c r="P14" i="164"/>
  <c r="P15" i="164"/>
  <c r="P16" i="164"/>
  <c r="P17" i="164"/>
  <c r="P18" i="164"/>
  <c r="P19" i="164"/>
  <c r="P13" i="164"/>
  <c r="AT22" i="164" l="1"/>
  <c r="AU22" i="164" s="1"/>
  <c r="AT23" i="164"/>
  <c r="AU23" i="164" s="1"/>
  <c r="AT11" i="164"/>
  <c r="AU11" i="164" s="1"/>
  <c r="AT12" i="164"/>
  <c r="AU12" i="164" s="1"/>
  <c r="AT13" i="164"/>
  <c r="AU13" i="164" s="1"/>
  <c r="AT14" i="164"/>
  <c r="AU14" i="164" s="1"/>
  <c r="AT15" i="164"/>
  <c r="AU15" i="164" s="1"/>
  <c r="AT16" i="164"/>
  <c r="AU16" i="164" s="1"/>
  <c r="AT17" i="164"/>
  <c r="AU17" i="164" s="1"/>
  <c r="AT18" i="164"/>
  <c r="AU18" i="164" s="1"/>
  <c r="AT19" i="164"/>
  <c r="AU19" i="164" s="1"/>
  <c r="AT20" i="164"/>
  <c r="AU20" i="164" s="1"/>
  <c r="AT21" i="164"/>
  <c r="AU21" i="164" s="1"/>
  <c r="AT10" i="164"/>
  <c r="AU10" i="164" s="1"/>
  <c r="R59" i="163"/>
  <c r="AD59" i="163" s="1"/>
  <c r="H57" i="163"/>
  <c r="I57" i="163"/>
  <c r="R57" i="163" s="1"/>
  <c r="AD57" i="163" s="1"/>
  <c r="R55" i="163" l="1"/>
  <c r="AD55" i="163" s="1"/>
  <c r="I25" i="163" l="1"/>
  <c r="I49" i="161" l="1"/>
  <c r="H49" i="161"/>
  <c r="H13" i="161" l="1"/>
  <c r="I13" i="161"/>
  <c r="H14" i="161"/>
  <c r="I14" i="161"/>
  <c r="H15" i="161"/>
  <c r="I15" i="161"/>
  <c r="H16" i="161"/>
  <c r="I16" i="161"/>
  <c r="H17" i="161"/>
  <c r="I17" i="161"/>
  <c r="H18" i="161"/>
  <c r="I18" i="161"/>
  <c r="H19" i="161"/>
  <c r="I19" i="161"/>
  <c r="H20" i="161"/>
  <c r="I20" i="161"/>
  <c r="H21" i="161"/>
  <c r="I21" i="161"/>
  <c r="H22" i="161"/>
  <c r="I22" i="161"/>
  <c r="H23" i="161"/>
  <c r="I23" i="161"/>
  <c r="H24" i="161"/>
  <c r="I24" i="161"/>
  <c r="H25" i="161"/>
  <c r="I25" i="161"/>
  <c r="H26" i="161"/>
  <c r="I26" i="161"/>
  <c r="H27" i="161"/>
  <c r="I27" i="161"/>
  <c r="H28" i="161"/>
  <c r="I28" i="161"/>
  <c r="H29" i="161"/>
  <c r="I29" i="161"/>
  <c r="H30" i="161"/>
  <c r="I30" i="161"/>
  <c r="H31" i="161"/>
  <c r="I31" i="161"/>
  <c r="H32" i="161"/>
  <c r="I32" i="161"/>
  <c r="H33" i="161"/>
  <c r="I33" i="161"/>
  <c r="H34" i="161"/>
  <c r="I34" i="161"/>
  <c r="H35" i="161"/>
  <c r="I35" i="161"/>
  <c r="H36" i="161"/>
  <c r="I36" i="161"/>
  <c r="H37" i="161"/>
  <c r="I37" i="161"/>
  <c r="H38" i="161"/>
  <c r="I38" i="161"/>
  <c r="H39" i="161"/>
  <c r="I39" i="161"/>
  <c r="H40" i="161"/>
  <c r="I40" i="161"/>
  <c r="H41" i="161"/>
  <c r="I41" i="161"/>
  <c r="H42" i="161"/>
  <c r="I42" i="161"/>
  <c r="H43" i="161"/>
  <c r="I43" i="161"/>
  <c r="H44" i="161"/>
  <c r="I44" i="161"/>
  <c r="H45" i="161"/>
  <c r="I45" i="161"/>
  <c r="H46" i="161"/>
  <c r="I46" i="161"/>
  <c r="H48" i="161"/>
  <c r="I48" i="161"/>
  <c r="H50" i="161"/>
  <c r="I50" i="161"/>
  <c r="H52" i="161"/>
  <c r="I52" i="161"/>
  <c r="H60" i="161"/>
  <c r="I60" i="161"/>
  <c r="H62" i="161"/>
  <c r="I62" i="161"/>
  <c r="H63" i="161"/>
  <c r="I63" i="161"/>
  <c r="H64" i="161"/>
  <c r="I64" i="161"/>
  <c r="H65" i="161"/>
  <c r="I65" i="161"/>
  <c r="H11" i="161"/>
  <c r="I11" i="161"/>
  <c r="H12" i="161"/>
  <c r="I12" i="161"/>
  <c r="AT11" i="159" l="1"/>
  <c r="AU11" i="159" s="1"/>
  <c r="AT12" i="159"/>
  <c r="AU12" i="159" s="1"/>
  <c r="AT13" i="159"/>
  <c r="AU13" i="159" s="1"/>
  <c r="AT14" i="159"/>
  <c r="AU14" i="159" s="1"/>
  <c r="AT15" i="159"/>
  <c r="AU15" i="159" s="1"/>
  <c r="AT16" i="159"/>
  <c r="AU16" i="159" s="1"/>
  <c r="AT17" i="159"/>
  <c r="AU17" i="159" s="1"/>
  <c r="AT18" i="159"/>
  <c r="AU18" i="159" s="1"/>
  <c r="AT19" i="159"/>
  <c r="AU19" i="159" s="1"/>
  <c r="AT20" i="159"/>
  <c r="AU20" i="159" s="1"/>
  <c r="AT21" i="159"/>
  <c r="AU21" i="159" s="1"/>
  <c r="AT22" i="159"/>
  <c r="AU22" i="159" s="1"/>
  <c r="AT23" i="159"/>
  <c r="AU23" i="159" s="1"/>
  <c r="AT10" i="159"/>
  <c r="AU10" i="159" s="1"/>
  <c r="AT46" i="158"/>
  <c r="AU46" i="158" s="1"/>
  <c r="AT47" i="158"/>
  <c r="AU47" i="158" s="1"/>
  <c r="AT48" i="158"/>
  <c r="AU48" i="158" s="1"/>
  <c r="AT49" i="158"/>
  <c r="AU49" i="158" s="1"/>
  <c r="AT50" i="158"/>
  <c r="AU50" i="158" s="1"/>
  <c r="AT51" i="158"/>
  <c r="AU51" i="158" s="1"/>
  <c r="AT52" i="158"/>
  <c r="AU52" i="158" s="1"/>
  <c r="AT53" i="158"/>
  <c r="AU53" i="158" s="1"/>
  <c r="AT54" i="158"/>
  <c r="AU54" i="158" s="1"/>
  <c r="AT55" i="158"/>
  <c r="AU55" i="158" s="1"/>
  <c r="AT56" i="158"/>
  <c r="AU56" i="158" s="1"/>
  <c r="AT57" i="158"/>
  <c r="AU57" i="158" s="1"/>
  <c r="AT58" i="158"/>
  <c r="AU58" i="158" s="1"/>
  <c r="AT59" i="158"/>
  <c r="AU59" i="158" s="1"/>
  <c r="AT60" i="158"/>
  <c r="AU60" i="158" s="1"/>
  <c r="AT61" i="158"/>
  <c r="AU61" i="158" s="1"/>
  <c r="AT62" i="158"/>
  <c r="AU62" i="158" s="1"/>
  <c r="AT63" i="158"/>
  <c r="AU63" i="158" s="1"/>
  <c r="AT64" i="158"/>
  <c r="AU64" i="158" s="1"/>
  <c r="AT65" i="158"/>
  <c r="AU65" i="158" s="1"/>
  <c r="AA11" i="158"/>
  <c r="AC11" i="158" s="1"/>
  <c r="AK11" i="158" s="1"/>
  <c r="AA12" i="158"/>
  <c r="AC12" i="158" s="1"/>
  <c r="AK12" i="158" s="1"/>
  <c r="AA13" i="158"/>
  <c r="AC13" i="158" s="1"/>
  <c r="AK13" i="158" s="1"/>
  <c r="AA14" i="158"/>
  <c r="AC14" i="158" s="1"/>
  <c r="AK14" i="158" s="1"/>
  <c r="AA15" i="158"/>
  <c r="AC15" i="158" s="1"/>
  <c r="AK15" i="158" s="1"/>
  <c r="AA16" i="158"/>
  <c r="AC16" i="158" s="1"/>
  <c r="AK16" i="158" s="1"/>
  <c r="AA17" i="158"/>
  <c r="AC17" i="158" s="1"/>
  <c r="AK17" i="158" s="1"/>
  <c r="AA18" i="158"/>
  <c r="AC18" i="158" s="1"/>
  <c r="AK18" i="158" s="1"/>
  <c r="AA19" i="158"/>
  <c r="AC19" i="158" s="1"/>
  <c r="AK19" i="158" s="1"/>
  <c r="AA20" i="158"/>
  <c r="AC20" i="158" s="1"/>
  <c r="AK20" i="158" s="1"/>
  <c r="AA21" i="158"/>
  <c r="AC21" i="158" s="1"/>
  <c r="AK21" i="158" s="1"/>
  <c r="AA22" i="158"/>
  <c r="AC22" i="158" s="1"/>
  <c r="AK22" i="158" s="1"/>
  <c r="AA23" i="158"/>
  <c r="AC23" i="158" s="1"/>
  <c r="AK23" i="158" s="1"/>
  <c r="AA24" i="158"/>
  <c r="AC24" i="158" s="1"/>
  <c r="AK24" i="158" s="1"/>
  <c r="AA25" i="158"/>
  <c r="AC25" i="158" s="1"/>
  <c r="AK25" i="158" s="1"/>
  <c r="AA26" i="158"/>
  <c r="AC26" i="158" s="1"/>
  <c r="AK26" i="158" s="1"/>
  <c r="AA27" i="158"/>
  <c r="AC27" i="158" s="1"/>
  <c r="AK27" i="158" s="1"/>
  <c r="AA28" i="158"/>
  <c r="AC28" i="158" s="1"/>
  <c r="AK28" i="158" s="1"/>
  <c r="AA29" i="158"/>
  <c r="AC29" i="158" s="1"/>
  <c r="AK29" i="158" s="1"/>
  <c r="AA30" i="158"/>
  <c r="AC30" i="158" s="1"/>
  <c r="AK30" i="158" s="1"/>
  <c r="AA31" i="158"/>
  <c r="AC31" i="158" s="1"/>
  <c r="AK31" i="158" s="1"/>
  <c r="AA32" i="158"/>
  <c r="AC32" i="158" s="1"/>
  <c r="AK32" i="158" s="1"/>
  <c r="AA33" i="158"/>
  <c r="AC33" i="158" s="1"/>
  <c r="AK33" i="158" s="1"/>
  <c r="AA34" i="158"/>
  <c r="AC34" i="158" s="1"/>
  <c r="AK34" i="158" s="1"/>
  <c r="AA35" i="158"/>
  <c r="AC35" i="158" s="1"/>
  <c r="AK35" i="158" s="1"/>
  <c r="AA36" i="158"/>
  <c r="AC36" i="158" s="1"/>
  <c r="AK36" i="158" s="1"/>
  <c r="AA37" i="158"/>
  <c r="AC37" i="158" s="1"/>
  <c r="AK37" i="158" s="1"/>
  <c r="AA38" i="158"/>
  <c r="AC38" i="158" s="1"/>
  <c r="AK38" i="158" s="1"/>
  <c r="AA39" i="158"/>
  <c r="AC39" i="158" s="1"/>
  <c r="AK39" i="158" s="1"/>
  <c r="AA40" i="158"/>
  <c r="AC40" i="158" s="1"/>
  <c r="AK40" i="158" s="1"/>
  <c r="AA41" i="158"/>
  <c r="AC41" i="158" s="1"/>
  <c r="AK41" i="158" s="1"/>
  <c r="AA42" i="158"/>
  <c r="AC42" i="158" s="1"/>
  <c r="AK42" i="158" s="1"/>
  <c r="AA43" i="158"/>
  <c r="AC43" i="158" s="1"/>
  <c r="AK43" i="158" s="1"/>
  <c r="AA44" i="158"/>
  <c r="AC44" i="158" s="1"/>
  <c r="AK44" i="158" s="1"/>
  <c r="AA45" i="158"/>
  <c r="AC45" i="158" s="1"/>
  <c r="AK45" i="158" s="1"/>
  <c r="AA46" i="158"/>
  <c r="AC46" i="158" s="1"/>
  <c r="AK46" i="158" s="1"/>
  <c r="AA47" i="158"/>
  <c r="AC47" i="158" s="1"/>
  <c r="AK47" i="158" s="1"/>
  <c r="AA48" i="158"/>
  <c r="AC48" i="158" s="1"/>
  <c r="AK48" i="158" s="1"/>
  <c r="AA49" i="158"/>
  <c r="AC49" i="158" s="1"/>
  <c r="AK49" i="158" s="1"/>
  <c r="AA50" i="158"/>
  <c r="AC50" i="158" s="1"/>
  <c r="AK50" i="158" s="1"/>
  <c r="AA51" i="158"/>
  <c r="AC51" i="158" s="1"/>
  <c r="AK51" i="158" s="1"/>
  <c r="AA52" i="158"/>
  <c r="AC52" i="158" s="1"/>
  <c r="AK52" i="158" s="1"/>
  <c r="AA53" i="158"/>
  <c r="AC53" i="158" s="1"/>
  <c r="AK53" i="158" s="1"/>
  <c r="AA54" i="158"/>
  <c r="AC54" i="158" s="1"/>
  <c r="AK54" i="158" s="1"/>
  <c r="AA55" i="158"/>
  <c r="AC55" i="158" s="1"/>
  <c r="AK55" i="158" s="1"/>
  <c r="AA56" i="158"/>
  <c r="AC56" i="158" s="1"/>
  <c r="AK56" i="158" s="1"/>
  <c r="AA57" i="158"/>
  <c r="AC57" i="158" s="1"/>
  <c r="AK57" i="158" s="1"/>
  <c r="AA58" i="158"/>
  <c r="AC58" i="158" s="1"/>
  <c r="AK58" i="158" s="1"/>
  <c r="AA59" i="158"/>
  <c r="AC59" i="158" s="1"/>
  <c r="AK59" i="158" s="1"/>
  <c r="AA60" i="158"/>
  <c r="AC60" i="158" s="1"/>
  <c r="AK60" i="158" s="1"/>
  <c r="AA61" i="158"/>
  <c r="AC61" i="158" s="1"/>
  <c r="AK61" i="158" s="1"/>
  <c r="AA62" i="158"/>
  <c r="AC62" i="158" s="1"/>
  <c r="AK62" i="158" s="1"/>
  <c r="AA63" i="158"/>
  <c r="AC63" i="158" s="1"/>
  <c r="AK63" i="158" s="1"/>
  <c r="AA64" i="158"/>
  <c r="AC64" i="158" s="1"/>
  <c r="AK64" i="158" s="1"/>
  <c r="AA65" i="158"/>
  <c r="AC65" i="158" s="1"/>
  <c r="AK65" i="158" s="1"/>
  <c r="AZ65" i="157" l="1"/>
  <c r="AT65" i="157"/>
  <c r="AU65" i="157" s="1"/>
  <c r="AA65" i="157"/>
  <c r="AC65" i="157" s="1"/>
  <c r="AK65" i="157" s="1"/>
  <c r="Q65" i="157"/>
  <c r="P65" i="157"/>
  <c r="I65" i="157"/>
  <c r="R65" i="157" s="1"/>
  <c r="AD65" i="157" s="1"/>
  <c r="H65" i="157"/>
  <c r="AZ64" i="157"/>
  <c r="AT64" i="157"/>
  <c r="AU64" i="157" s="1"/>
  <c r="AA64" i="157"/>
  <c r="AC64" i="157" s="1"/>
  <c r="AK64" i="157" s="1"/>
  <c r="Q64" i="157"/>
  <c r="P64" i="157"/>
  <c r="I64" i="157"/>
  <c r="H64" i="157"/>
  <c r="AZ63" i="157"/>
  <c r="AT63" i="157"/>
  <c r="AU63" i="157" s="1"/>
  <c r="AA63" i="157"/>
  <c r="AC63" i="157" s="1"/>
  <c r="AK63" i="157" s="1"/>
  <c r="Q63" i="157"/>
  <c r="P63" i="157"/>
  <c r="I63" i="157"/>
  <c r="R63" i="157" s="1"/>
  <c r="AD63" i="157" s="1"/>
  <c r="H63" i="157"/>
  <c r="AZ62" i="157"/>
  <c r="AT62" i="157"/>
  <c r="AU62" i="157" s="1"/>
  <c r="AA62" i="157"/>
  <c r="AC62" i="157" s="1"/>
  <c r="AK62" i="157" s="1"/>
  <c r="Q62" i="157"/>
  <c r="P62" i="157"/>
  <c r="I62" i="157"/>
  <c r="H62" i="157"/>
  <c r="AZ61" i="157"/>
  <c r="AT61" i="157"/>
  <c r="AU61" i="157" s="1"/>
  <c r="AA61" i="157"/>
  <c r="AC61" i="157" s="1"/>
  <c r="AK61" i="157" s="1"/>
  <c r="Q61" i="157"/>
  <c r="R61" i="157" s="1"/>
  <c r="AD61" i="157" s="1"/>
  <c r="P61" i="157"/>
  <c r="AZ60" i="157"/>
  <c r="AT60" i="157"/>
  <c r="AU60" i="157" s="1"/>
  <c r="AA60" i="157"/>
  <c r="AC60" i="157" s="1"/>
  <c r="AK60" i="157" s="1"/>
  <c r="Q60" i="157"/>
  <c r="P60" i="157"/>
  <c r="I60" i="157"/>
  <c r="R60" i="157" s="1"/>
  <c r="AD60" i="157" s="1"/>
  <c r="H60" i="157"/>
  <c r="AZ59" i="157"/>
  <c r="AT59" i="157"/>
  <c r="AU59" i="157" s="1"/>
  <c r="AA59" i="157"/>
  <c r="AC59" i="157" s="1"/>
  <c r="AK59" i="157" s="1"/>
  <c r="Q59" i="157"/>
  <c r="R59" i="157" s="1"/>
  <c r="AD59" i="157" s="1"/>
  <c r="P59" i="157"/>
  <c r="AZ58" i="157"/>
  <c r="AT58" i="157"/>
  <c r="AU58" i="157" s="1"/>
  <c r="AA58" i="157"/>
  <c r="AC58" i="157" s="1"/>
  <c r="AK58" i="157" s="1"/>
  <c r="Q58" i="157"/>
  <c r="P58" i="157"/>
  <c r="I58" i="157"/>
  <c r="R58" i="157" s="1"/>
  <c r="AD58" i="157" s="1"/>
  <c r="H58" i="157"/>
  <c r="AZ57" i="157"/>
  <c r="AT57" i="157"/>
  <c r="AU57" i="157" s="1"/>
  <c r="AA57" i="157"/>
  <c r="AC57" i="157" s="1"/>
  <c r="AK57" i="157" s="1"/>
  <c r="Q57" i="157"/>
  <c r="R57" i="157" s="1"/>
  <c r="AD57" i="157" s="1"/>
  <c r="P57" i="157"/>
  <c r="AZ56" i="157"/>
  <c r="AT56" i="157"/>
  <c r="AU56" i="157" s="1"/>
  <c r="AA56" i="157"/>
  <c r="AC56" i="157" s="1"/>
  <c r="AK56" i="157" s="1"/>
  <c r="Q56" i="157"/>
  <c r="P56" i="157"/>
  <c r="I56" i="157"/>
  <c r="R56" i="157" s="1"/>
  <c r="AD56" i="157" s="1"/>
  <c r="H56" i="157"/>
  <c r="AZ55" i="157"/>
  <c r="AT55" i="157"/>
  <c r="AU55" i="157" s="1"/>
  <c r="AA55" i="157"/>
  <c r="AC55" i="157" s="1"/>
  <c r="AK55" i="157" s="1"/>
  <c r="Q55" i="157"/>
  <c r="R55" i="157" s="1"/>
  <c r="P55" i="157"/>
  <c r="AZ54" i="157"/>
  <c r="AT54" i="157"/>
  <c r="AU54" i="157" s="1"/>
  <c r="AA54" i="157"/>
  <c r="AC54" i="157" s="1"/>
  <c r="AK54" i="157" s="1"/>
  <c r="Q54" i="157"/>
  <c r="P54" i="157"/>
  <c r="I54" i="157"/>
  <c r="R54" i="157" s="1"/>
  <c r="AD54" i="157" s="1"/>
  <c r="H54" i="157"/>
  <c r="AZ53" i="157"/>
  <c r="AT53" i="157"/>
  <c r="AU53" i="157" s="1"/>
  <c r="AA53" i="157"/>
  <c r="AC53" i="157" s="1"/>
  <c r="AK53" i="157" s="1"/>
  <c r="Q53" i="157"/>
  <c r="P53" i="157"/>
  <c r="R53" i="157"/>
  <c r="AZ52" i="157"/>
  <c r="AT52" i="157"/>
  <c r="AU52" i="157" s="1"/>
  <c r="AA52" i="157"/>
  <c r="AC52" i="157" s="1"/>
  <c r="AK52" i="157" s="1"/>
  <c r="Q52" i="157"/>
  <c r="P52" i="157"/>
  <c r="I52" i="157"/>
  <c r="R52" i="157" s="1"/>
  <c r="AD52" i="157" s="1"/>
  <c r="H52" i="157"/>
  <c r="AZ51" i="157"/>
  <c r="AT51" i="157"/>
  <c r="AU51" i="157" s="1"/>
  <c r="AA51" i="157"/>
  <c r="AC51" i="157" s="1"/>
  <c r="AK51" i="157" s="1"/>
  <c r="Q51" i="157"/>
  <c r="P51" i="157"/>
  <c r="R51" i="157"/>
  <c r="AD51" i="157" s="1"/>
  <c r="AZ50" i="157"/>
  <c r="AT50" i="157"/>
  <c r="AU50" i="157" s="1"/>
  <c r="AA50" i="157"/>
  <c r="AC50" i="157" s="1"/>
  <c r="AK50" i="157" s="1"/>
  <c r="Q50" i="157"/>
  <c r="P50" i="157"/>
  <c r="I50" i="157"/>
  <c r="H50" i="157"/>
  <c r="AZ49" i="157"/>
  <c r="AT49" i="157"/>
  <c r="AU49" i="157" s="1"/>
  <c r="AA49" i="157"/>
  <c r="AC49" i="157" s="1"/>
  <c r="AK49" i="157" s="1"/>
  <c r="Q49" i="157"/>
  <c r="P49" i="157"/>
  <c r="R49" i="157"/>
  <c r="AD49" i="157" s="1"/>
  <c r="AZ48" i="157"/>
  <c r="AT48" i="157"/>
  <c r="AU48" i="157" s="1"/>
  <c r="AA48" i="157"/>
  <c r="AC48" i="157" s="1"/>
  <c r="AK48" i="157" s="1"/>
  <c r="Q48" i="157"/>
  <c r="P48" i="157"/>
  <c r="I48" i="157"/>
  <c r="R48" i="157" s="1"/>
  <c r="AD48" i="157" s="1"/>
  <c r="H48" i="157"/>
  <c r="AZ47" i="157"/>
  <c r="AT47" i="157"/>
  <c r="AU47" i="157" s="1"/>
  <c r="AA47" i="157"/>
  <c r="AC47" i="157" s="1"/>
  <c r="AK47" i="157" s="1"/>
  <c r="Q47" i="157"/>
  <c r="R47" i="157" s="1"/>
  <c r="AD47" i="157" s="1"/>
  <c r="P47" i="157"/>
  <c r="AZ46" i="157"/>
  <c r="AT46" i="157"/>
  <c r="AU46" i="157" s="1"/>
  <c r="AA46" i="157"/>
  <c r="AC46" i="157" s="1"/>
  <c r="AK46" i="157" s="1"/>
  <c r="Q46" i="157"/>
  <c r="P46" i="157"/>
  <c r="I46" i="157"/>
  <c r="R46" i="157" s="1"/>
  <c r="AD46" i="157" s="1"/>
  <c r="H46" i="157"/>
  <c r="AZ45" i="157"/>
  <c r="AT45" i="157"/>
  <c r="AU45" i="157" s="1"/>
  <c r="AA45" i="157"/>
  <c r="AC45" i="157" s="1"/>
  <c r="AK45" i="157" s="1"/>
  <c r="Q45" i="157"/>
  <c r="P45" i="157"/>
  <c r="I45" i="157"/>
  <c r="H45" i="157"/>
  <c r="AZ44" i="157"/>
  <c r="AT44" i="157"/>
  <c r="AU44" i="157" s="1"/>
  <c r="AA44" i="157"/>
  <c r="AC44" i="157" s="1"/>
  <c r="AK44" i="157" s="1"/>
  <c r="Q44" i="157"/>
  <c r="P44" i="157"/>
  <c r="I44" i="157"/>
  <c r="H44" i="157"/>
  <c r="AZ43" i="157"/>
  <c r="AT43" i="157"/>
  <c r="AU43" i="157" s="1"/>
  <c r="AA43" i="157"/>
  <c r="AC43" i="157" s="1"/>
  <c r="AK43" i="157" s="1"/>
  <c r="Q43" i="157"/>
  <c r="P43" i="157"/>
  <c r="I43" i="157"/>
  <c r="R43" i="157" s="1"/>
  <c r="H43" i="157"/>
  <c r="AZ42" i="157"/>
  <c r="AT42" i="157"/>
  <c r="AU42" i="157" s="1"/>
  <c r="AA42" i="157"/>
  <c r="AC42" i="157" s="1"/>
  <c r="AK42" i="157" s="1"/>
  <c r="Q42" i="157"/>
  <c r="P42" i="157"/>
  <c r="I42" i="157"/>
  <c r="R42" i="157" s="1"/>
  <c r="AD42" i="157" s="1"/>
  <c r="H42" i="157"/>
  <c r="AZ41" i="157"/>
  <c r="AT41" i="157"/>
  <c r="AU41" i="157" s="1"/>
  <c r="AA41" i="157"/>
  <c r="AC41" i="157" s="1"/>
  <c r="AK41" i="157" s="1"/>
  <c r="Q41" i="157"/>
  <c r="P41" i="157"/>
  <c r="I41" i="157"/>
  <c r="R41" i="157" s="1"/>
  <c r="AD41" i="157" s="1"/>
  <c r="H41" i="157"/>
  <c r="AZ40" i="157"/>
  <c r="AT40" i="157"/>
  <c r="AU40" i="157" s="1"/>
  <c r="AA40" i="157"/>
  <c r="AC40" i="157" s="1"/>
  <c r="AK40" i="157" s="1"/>
  <c r="Q40" i="157"/>
  <c r="P40" i="157"/>
  <c r="I40" i="157"/>
  <c r="H40" i="157"/>
  <c r="AZ39" i="157"/>
  <c r="AT39" i="157"/>
  <c r="AU39" i="157" s="1"/>
  <c r="AA39" i="157"/>
  <c r="AC39" i="157" s="1"/>
  <c r="AK39" i="157" s="1"/>
  <c r="Q39" i="157"/>
  <c r="P39" i="157"/>
  <c r="I39" i="157"/>
  <c r="R39" i="157" s="1"/>
  <c r="AD39" i="157" s="1"/>
  <c r="H39" i="157"/>
  <c r="AZ38" i="157"/>
  <c r="AT38" i="157"/>
  <c r="AU38" i="157" s="1"/>
  <c r="AA38" i="157"/>
  <c r="AC38" i="157" s="1"/>
  <c r="AK38" i="157" s="1"/>
  <c r="Q38" i="157"/>
  <c r="P38" i="157"/>
  <c r="I38" i="157"/>
  <c r="R38" i="157" s="1"/>
  <c r="AD38" i="157" s="1"/>
  <c r="H38" i="157"/>
  <c r="AZ37" i="157"/>
  <c r="AT37" i="157"/>
  <c r="AU37" i="157" s="1"/>
  <c r="AA37" i="157"/>
  <c r="AC37" i="157" s="1"/>
  <c r="Q37" i="157"/>
  <c r="P37" i="157"/>
  <c r="I37" i="157"/>
  <c r="R37" i="157" s="1"/>
  <c r="AD37" i="157" s="1"/>
  <c r="H37" i="157"/>
  <c r="AZ36" i="157"/>
  <c r="AT36" i="157"/>
  <c r="AU36" i="157" s="1"/>
  <c r="AA36" i="157"/>
  <c r="AC36" i="157" s="1"/>
  <c r="AK36" i="157" s="1"/>
  <c r="Q36" i="157"/>
  <c r="P36" i="157"/>
  <c r="I36" i="157"/>
  <c r="H36" i="157"/>
  <c r="AZ35" i="157"/>
  <c r="AT35" i="157"/>
  <c r="AU35" i="157" s="1"/>
  <c r="AA35" i="157"/>
  <c r="AC35" i="157" s="1"/>
  <c r="AK35" i="157" s="1"/>
  <c r="Q35" i="157"/>
  <c r="P35" i="157"/>
  <c r="I35" i="157"/>
  <c r="R35" i="157" s="1"/>
  <c r="AD35" i="157" s="1"/>
  <c r="H35" i="157"/>
  <c r="AZ34" i="157"/>
  <c r="AT34" i="157"/>
  <c r="AU34" i="157" s="1"/>
  <c r="AA34" i="157"/>
  <c r="AC34" i="157" s="1"/>
  <c r="AK34" i="157" s="1"/>
  <c r="Q34" i="157"/>
  <c r="P34" i="157"/>
  <c r="I34" i="157"/>
  <c r="R34" i="157" s="1"/>
  <c r="AD34" i="157" s="1"/>
  <c r="H34" i="157"/>
  <c r="AZ33" i="157"/>
  <c r="AT33" i="157"/>
  <c r="AU33" i="157" s="1"/>
  <c r="AA33" i="157"/>
  <c r="AC33" i="157" s="1"/>
  <c r="AK33" i="157" s="1"/>
  <c r="Q33" i="157"/>
  <c r="P33" i="157"/>
  <c r="I33" i="157"/>
  <c r="H33" i="157"/>
  <c r="AZ32" i="157"/>
  <c r="AT32" i="157"/>
  <c r="AU32" i="157" s="1"/>
  <c r="AA32" i="157"/>
  <c r="AC32" i="157" s="1"/>
  <c r="AK32" i="157" s="1"/>
  <c r="Q32" i="157"/>
  <c r="P32" i="157"/>
  <c r="I32" i="157"/>
  <c r="H32" i="157"/>
  <c r="AZ31" i="157"/>
  <c r="AT31" i="157"/>
  <c r="AU31" i="157" s="1"/>
  <c r="AA31" i="157"/>
  <c r="AC31" i="157" s="1"/>
  <c r="AK31" i="157" s="1"/>
  <c r="Q31" i="157"/>
  <c r="P31" i="157"/>
  <c r="I31" i="157"/>
  <c r="R31" i="157" s="1"/>
  <c r="AD31" i="157" s="1"/>
  <c r="H31" i="157"/>
  <c r="AZ30" i="157"/>
  <c r="AT30" i="157"/>
  <c r="AU30" i="157" s="1"/>
  <c r="AA30" i="157"/>
  <c r="AC30" i="157" s="1"/>
  <c r="AK30" i="157" s="1"/>
  <c r="Q30" i="157"/>
  <c r="P30" i="157"/>
  <c r="I30" i="157"/>
  <c r="R30" i="157" s="1"/>
  <c r="AD30" i="157" s="1"/>
  <c r="H30" i="157"/>
  <c r="AZ29" i="157"/>
  <c r="AT29" i="157"/>
  <c r="AU29" i="157" s="1"/>
  <c r="AA29" i="157"/>
  <c r="AC29" i="157" s="1"/>
  <c r="AK29" i="157" s="1"/>
  <c r="Q29" i="157"/>
  <c r="P29" i="157"/>
  <c r="I29" i="157"/>
  <c r="R29" i="157" s="1"/>
  <c r="AD29" i="157" s="1"/>
  <c r="H29" i="157"/>
  <c r="AZ28" i="157"/>
  <c r="AT28" i="157"/>
  <c r="AU28" i="157" s="1"/>
  <c r="AA28" i="157"/>
  <c r="AC28" i="157" s="1"/>
  <c r="AK28" i="157" s="1"/>
  <c r="Q28" i="157"/>
  <c r="P28" i="157"/>
  <c r="I28" i="157"/>
  <c r="H28" i="157"/>
  <c r="AZ27" i="157"/>
  <c r="AT27" i="157"/>
  <c r="AU27" i="157" s="1"/>
  <c r="AA27" i="157"/>
  <c r="AC27" i="157" s="1"/>
  <c r="AK27" i="157" s="1"/>
  <c r="Q27" i="157"/>
  <c r="P27" i="157"/>
  <c r="I27" i="157"/>
  <c r="R27" i="157" s="1"/>
  <c r="AD27" i="157" s="1"/>
  <c r="H27" i="157"/>
  <c r="AZ26" i="157"/>
  <c r="AT26" i="157"/>
  <c r="AU26" i="157" s="1"/>
  <c r="AA26" i="157"/>
  <c r="AC26" i="157" s="1"/>
  <c r="AK26" i="157" s="1"/>
  <c r="Q26" i="157"/>
  <c r="P26" i="157"/>
  <c r="I26" i="157"/>
  <c r="H26" i="157"/>
  <c r="AZ25" i="157"/>
  <c r="AT25" i="157"/>
  <c r="AU25" i="157" s="1"/>
  <c r="AA25" i="157"/>
  <c r="AC25" i="157" s="1"/>
  <c r="AK25" i="157" s="1"/>
  <c r="Q25" i="157"/>
  <c r="P25" i="157"/>
  <c r="I25" i="157"/>
  <c r="R25" i="157" s="1"/>
  <c r="H25" i="157"/>
  <c r="AZ24" i="157"/>
  <c r="AT24" i="157"/>
  <c r="AU24" i="157" s="1"/>
  <c r="AA24" i="157"/>
  <c r="AC24" i="157" s="1"/>
  <c r="AK24" i="157" s="1"/>
  <c r="Q24" i="157"/>
  <c r="P24" i="157"/>
  <c r="I24" i="157"/>
  <c r="H24" i="157"/>
  <c r="AZ23" i="157"/>
  <c r="AT23" i="157"/>
  <c r="AU23" i="157" s="1"/>
  <c r="AA23" i="157"/>
  <c r="AC23" i="157" s="1"/>
  <c r="AK23" i="157" s="1"/>
  <c r="Q23" i="157"/>
  <c r="P23" i="157"/>
  <c r="I23" i="157"/>
  <c r="R23" i="157" s="1"/>
  <c r="H23" i="157"/>
  <c r="AZ22" i="157"/>
  <c r="AT22" i="157"/>
  <c r="AU22" i="157" s="1"/>
  <c r="AA22" i="157"/>
  <c r="AC22" i="157" s="1"/>
  <c r="AK22" i="157" s="1"/>
  <c r="Q22" i="157"/>
  <c r="P22" i="157"/>
  <c r="I22" i="157"/>
  <c r="H22" i="157"/>
  <c r="AZ21" i="157"/>
  <c r="AT21" i="157"/>
  <c r="AU21" i="157" s="1"/>
  <c r="AA21" i="157"/>
  <c r="AC21" i="157" s="1"/>
  <c r="AK21" i="157" s="1"/>
  <c r="Q21" i="157"/>
  <c r="P21" i="157"/>
  <c r="I21" i="157"/>
  <c r="H21" i="157"/>
  <c r="AZ20" i="157"/>
  <c r="AT20" i="157"/>
  <c r="AU20" i="157" s="1"/>
  <c r="AA20" i="157"/>
  <c r="AC20" i="157" s="1"/>
  <c r="AK20" i="157" s="1"/>
  <c r="Q20" i="157"/>
  <c r="P20" i="157"/>
  <c r="I20" i="157"/>
  <c r="H20" i="157"/>
  <c r="AZ19" i="157"/>
  <c r="AT19" i="157"/>
  <c r="AU19" i="157" s="1"/>
  <c r="AA19" i="157"/>
  <c r="AC19" i="157" s="1"/>
  <c r="AK19" i="157" s="1"/>
  <c r="Q19" i="157"/>
  <c r="P19" i="157"/>
  <c r="I19" i="157"/>
  <c r="R19" i="157" s="1"/>
  <c r="AD19" i="157" s="1"/>
  <c r="H19" i="157"/>
  <c r="AZ18" i="157"/>
  <c r="AT18" i="157"/>
  <c r="AU18" i="157" s="1"/>
  <c r="AA18" i="157"/>
  <c r="AC18" i="157" s="1"/>
  <c r="AK18" i="157" s="1"/>
  <c r="Q18" i="157"/>
  <c r="P18" i="157"/>
  <c r="I18" i="157"/>
  <c r="H18" i="157"/>
  <c r="AZ17" i="157"/>
  <c r="AT17" i="157"/>
  <c r="AU17" i="157" s="1"/>
  <c r="AA17" i="157"/>
  <c r="AC17" i="157" s="1"/>
  <c r="AK17" i="157" s="1"/>
  <c r="Q17" i="157"/>
  <c r="P17" i="157"/>
  <c r="I17" i="157"/>
  <c r="R17" i="157" s="1"/>
  <c r="AD17" i="157" s="1"/>
  <c r="H17" i="157"/>
  <c r="AZ16" i="157"/>
  <c r="AT16" i="157"/>
  <c r="AU16" i="157" s="1"/>
  <c r="AA16" i="157"/>
  <c r="AC16" i="157" s="1"/>
  <c r="AK16" i="157" s="1"/>
  <c r="Q16" i="157"/>
  <c r="P16" i="157"/>
  <c r="I16" i="157"/>
  <c r="H16" i="157"/>
  <c r="AZ15" i="157"/>
  <c r="AT15" i="157"/>
  <c r="AU15" i="157" s="1"/>
  <c r="AA15" i="157"/>
  <c r="AC15" i="157" s="1"/>
  <c r="AK15" i="157" s="1"/>
  <c r="Q15" i="157"/>
  <c r="P15" i="157"/>
  <c r="I15" i="157"/>
  <c r="H15" i="157"/>
  <c r="AZ14" i="157"/>
  <c r="AT14" i="157"/>
  <c r="AU14" i="157" s="1"/>
  <c r="AA14" i="157"/>
  <c r="AC14" i="157" s="1"/>
  <c r="AK14" i="157" s="1"/>
  <c r="Q14" i="157"/>
  <c r="P14" i="157"/>
  <c r="I14" i="157"/>
  <c r="H14" i="157"/>
  <c r="AZ13" i="157"/>
  <c r="AT13" i="157"/>
  <c r="AU13" i="157" s="1"/>
  <c r="AA13" i="157"/>
  <c r="AC13" i="157" s="1"/>
  <c r="AK13" i="157" s="1"/>
  <c r="Q13" i="157"/>
  <c r="P13" i="157"/>
  <c r="I13" i="157"/>
  <c r="H13" i="157"/>
  <c r="AZ12" i="157"/>
  <c r="AT12" i="157"/>
  <c r="AU12" i="157" s="1"/>
  <c r="AA12" i="157"/>
  <c r="AC12" i="157" s="1"/>
  <c r="AK12" i="157" s="1"/>
  <c r="Q12" i="157"/>
  <c r="P12" i="157"/>
  <c r="I12" i="157"/>
  <c r="R12" i="157" s="1"/>
  <c r="AD12" i="157" s="1"/>
  <c r="H12" i="157"/>
  <c r="AZ11" i="157"/>
  <c r="AT11" i="157"/>
  <c r="AU11" i="157" s="1"/>
  <c r="AA11" i="157"/>
  <c r="AC11" i="157" s="1"/>
  <c r="AK11" i="157" s="1"/>
  <c r="Q11" i="157"/>
  <c r="P11" i="157"/>
  <c r="I11" i="157"/>
  <c r="R11" i="157" s="1"/>
  <c r="AD11" i="157" s="1"/>
  <c r="H11" i="157"/>
  <c r="AZ10" i="157"/>
  <c r="AT10" i="157"/>
  <c r="AU10" i="157" s="1"/>
  <c r="AA10" i="157"/>
  <c r="AC10" i="157" s="1"/>
  <c r="AK10" i="157" s="1"/>
  <c r="Q10" i="157"/>
  <c r="P10" i="157"/>
  <c r="I10" i="157"/>
  <c r="H10" i="157"/>
  <c r="AY6" i="157"/>
  <c r="AX6" i="157"/>
  <c r="AW6" i="157"/>
  <c r="AV6" i="157"/>
  <c r="AS6" i="157"/>
  <c r="AR6" i="157"/>
  <c r="AQ6" i="157"/>
  <c r="AP6" i="157"/>
  <c r="AO6" i="157"/>
  <c r="AG6" i="157"/>
  <c r="AF6" i="157"/>
  <c r="AB6" i="157"/>
  <c r="Z6" i="157"/>
  <c r="Y6" i="157"/>
  <c r="X6" i="157"/>
  <c r="W6" i="157"/>
  <c r="V6" i="157"/>
  <c r="U6" i="157"/>
  <c r="T6" i="157"/>
  <c r="S6" i="157"/>
  <c r="O6" i="157"/>
  <c r="N6" i="157"/>
  <c r="M6" i="157"/>
  <c r="L6" i="157"/>
  <c r="K6" i="157"/>
  <c r="J6" i="157"/>
  <c r="G6" i="157"/>
  <c r="F6" i="157"/>
  <c r="E6" i="157"/>
  <c r="D6" i="157"/>
  <c r="C6" i="157"/>
  <c r="B6" i="157"/>
  <c r="AY5" i="157"/>
  <c r="AX5" i="157"/>
  <c r="AW5" i="157"/>
  <c r="AV5" i="157"/>
  <c r="AS5" i="157"/>
  <c r="AR5" i="157"/>
  <c r="AQ5" i="157"/>
  <c r="AP5" i="157"/>
  <c r="AO5" i="157"/>
  <c r="AG5" i="157"/>
  <c r="AF5" i="157"/>
  <c r="AB5" i="157"/>
  <c r="Z5" i="157"/>
  <c r="Y5" i="157"/>
  <c r="X5" i="157"/>
  <c r="W5" i="157"/>
  <c r="V5" i="157"/>
  <c r="U5" i="157"/>
  <c r="T5" i="157"/>
  <c r="S5" i="157"/>
  <c r="O5" i="157"/>
  <c r="N5" i="157"/>
  <c r="M5" i="157"/>
  <c r="L5" i="157"/>
  <c r="K5" i="157"/>
  <c r="J5" i="157"/>
  <c r="G5" i="157"/>
  <c r="F5" i="157"/>
  <c r="E5" i="157"/>
  <c r="D5" i="157"/>
  <c r="C5" i="157"/>
  <c r="B5" i="157"/>
  <c r="AZ65" i="154"/>
  <c r="AU65" i="154"/>
  <c r="BA65" i="154" s="1"/>
  <c r="AZ64" i="154"/>
  <c r="AU64" i="154"/>
  <c r="AZ63" i="154"/>
  <c r="AU63" i="154"/>
  <c r="AZ62" i="154"/>
  <c r="AU62" i="154"/>
  <c r="AZ61" i="154"/>
  <c r="AU61" i="154"/>
  <c r="AZ60" i="154"/>
  <c r="AU60" i="154"/>
  <c r="AZ59" i="154"/>
  <c r="AU59" i="154"/>
  <c r="AZ58" i="154"/>
  <c r="AU58" i="154"/>
  <c r="AZ57" i="154"/>
  <c r="AU57" i="154"/>
  <c r="AZ56" i="154"/>
  <c r="AU56" i="154"/>
  <c r="AZ55" i="154"/>
  <c r="AU55" i="154"/>
  <c r="AZ54" i="154"/>
  <c r="AU54" i="154"/>
  <c r="AZ53" i="154"/>
  <c r="AU53" i="154"/>
  <c r="AZ52" i="154"/>
  <c r="AU52" i="154"/>
  <c r="BA52" i="154" s="1"/>
  <c r="AZ51" i="154"/>
  <c r="AU51" i="154"/>
  <c r="AZ50" i="154"/>
  <c r="AU50" i="154"/>
  <c r="AZ49" i="154"/>
  <c r="AU49" i="154"/>
  <c r="AZ48" i="154"/>
  <c r="AU48" i="154"/>
  <c r="AZ47" i="154"/>
  <c r="AU47" i="154"/>
  <c r="AZ46" i="154"/>
  <c r="AU46" i="154"/>
  <c r="AZ45" i="154"/>
  <c r="AU45" i="154"/>
  <c r="BA45" i="154" s="1"/>
  <c r="AZ44" i="154"/>
  <c r="AU44" i="154"/>
  <c r="AZ43" i="154"/>
  <c r="AU43" i="154"/>
  <c r="BA43" i="154" s="1"/>
  <c r="AZ42" i="154"/>
  <c r="AU42" i="154"/>
  <c r="AZ41" i="154"/>
  <c r="AU41" i="154"/>
  <c r="AZ40" i="154"/>
  <c r="AU40" i="154"/>
  <c r="AZ39" i="154"/>
  <c r="AU39" i="154"/>
  <c r="AZ38" i="154"/>
  <c r="AU38" i="154"/>
  <c r="AZ37" i="154"/>
  <c r="AU37" i="154"/>
  <c r="BA37" i="154" s="1"/>
  <c r="AZ36" i="154"/>
  <c r="AU36" i="154"/>
  <c r="AZ35" i="154"/>
  <c r="AU35" i="154"/>
  <c r="AZ34" i="154"/>
  <c r="AU34" i="154"/>
  <c r="AZ33" i="154"/>
  <c r="AU33" i="154"/>
  <c r="AZ32" i="154"/>
  <c r="AU32" i="154"/>
  <c r="AZ31" i="154"/>
  <c r="AU31" i="154"/>
  <c r="AZ30" i="154"/>
  <c r="AU30" i="154"/>
  <c r="AZ29" i="154"/>
  <c r="AU29" i="154"/>
  <c r="AZ28" i="154"/>
  <c r="AU28" i="154"/>
  <c r="AZ27" i="154"/>
  <c r="AU27" i="154"/>
  <c r="AZ26" i="154"/>
  <c r="AU26" i="154"/>
  <c r="AZ25" i="154"/>
  <c r="AU25" i="154"/>
  <c r="AZ24" i="154"/>
  <c r="AU24" i="154"/>
  <c r="AZ23" i="154"/>
  <c r="AU23" i="154"/>
  <c r="AZ22" i="154"/>
  <c r="AU22" i="154"/>
  <c r="AZ21" i="154"/>
  <c r="AU21" i="154"/>
  <c r="AZ20" i="154"/>
  <c r="AU20" i="154"/>
  <c r="AZ19" i="154"/>
  <c r="AU19" i="154"/>
  <c r="AZ18" i="154"/>
  <c r="AU18" i="154"/>
  <c r="AZ17" i="154"/>
  <c r="AU17" i="154"/>
  <c r="AZ16" i="154"/>
  <c r="AU16" i="154"/>
  <c r="AZ15" i="154"/>
  <c r="AU15" i="154"/>
  <c r="AZ14" i="154"/>
  <c r="AU14" i="154"/>
  <c r="AZ13" i="154"/>
  <c r="AU13" i="154"/>
  <c r="AZ12" i="154"/>
  <c r="AU12" i="154"/>
  <c r="AZ11" i="154"/>
  <c r="AU11" i="154"/>
  <c r="AZ10" i="154"/>
  <c r="AT10" i="154"/>
  <c r="AU10" i="154" s="1"/>
  <c r="AC10" i="154"/>
  <c r="AK10" i="154" s="1"/>
  <c r="Q10" i="154"/>
  <c r="P10" i="154"/>
  <c r="I10" i="154"/>
  <c r="H10" i="154"/>
  <c r="AY6" i="154"/>
  <c r="AX6" i="154"/>
  <c r="AW6" i="154"/>
  <c r="AV6" i="154"/>
  <c r="AT6" i="154"/>
  <c r="AS6" i="154"/>
  <c r="AR6" i="154"/>
  <c r="AQ6" i="154"/>
  <c r="AP6" i="154"/>
  <c r="AO6" i="154"/>
  <c r="AG6" i="154"/>
  <c r="AF6" i="154"/>
  <c r="AB6" i="154"/>
  <c r="Z6" i="154"/>
  <c r="Y6" i="154"/>
  <c r="X6" i="154"/>
  <c r="W6" i="154"/>
  <c r="V6" i="154"/>
  <c r="U6" i="154"/>
  <c r="T6" i="154"/>
  <c r="S6" i="154"/>
  <c r="O6" i="154"/>
  <c r="N6" i="154"/>
  <c r="M6" i="154"/>
  <c r="L6" i="154"/>
  <c r="K6" i="154"/>
  <c r="J6" i="154"/>
  <c r="G6" i="154"/>
  <c r="F6" i="154"/>
  <c r="E6" i="154"/>
  <c r="D6" i="154"/>
  <c r="C6" i="154"/>
  <c r="B6" i="154"/>
  <c r="AY5" i="154"/>
  <c r="AX5" i="154"/>
  <c r="AW5" i="154"/>
  <c r="AV5" i="154"/>
  <c r="AT5" i="154"/>
  <c r="AS5" i="154"/>
  <c r="AR5" i="154"/>
  <c r="AQ5" i="154"/>
  <c r="AP5" i="154"/>
  <c r="AO5" i="154"/>
  <c r="AG5" i="154"/>
  <c r="AF5" i="154"/>
  <c r="AB5" i="154"/>
  <c r="Z5" i="154"/>
  <c r="Y5" i="154"/>
  <c r="X5" i="154"/>
  <c r="W5" i="154"/>
  <c r="V5" i="154"/>
  <c r="U5" i="154"/>
  <c r="T5" i="154"/>
  <c r="S5" i="154"/>
  <c r="O5" i="154"/>
  <c r="N5" i="154"/>
  <c r="M5" i="154"/>
  <c r="L5" i="154"/>
  <c r="K5" i="154"/>
  <c r="J5" i="154"/>
  <c r="G5" i="154"/>
  <c r="F5" i="154"/>
  <c r="E5" i="154"/>
  <c r="D5" i="154"/>
  <c r="C5" i="154"/>
  <c r="B5" i="154"/>
  <c r="BA48" i="154" l="1"/>
  <c r="BA60" i="154"/>
  <c r="AD23" i="157"/>
  <c r="AH23" i="157" s="1"/>
  <c r="R13" i="157"/>
  <c r="AD13" i="157" s="1"/>
  <c r="AD25" i="157"/>
  <c r="AH25" i="157" s="1"/>
  <c r="AD53" i="157"/>
  <c r="AE53" i="157" s="1"/>
  <c r="R20" i="157"/>
  <c r="AD20" i="157" s="1"/>
  <c r="R32" i="157"/>
  <c r="AD32" i="157" s="1"/>
  <c r="R44" i="157"/>
  <c r="AD44" i="157" s="1"/>
  <c r="AE44" i="157" s="1"/>
  <c r="R10" i="154"/>
  <c r="AD10" i="154" s="1"/>
  <c r="R15" i="157"/>
  <c r="AD15" i="157" s="1"/>
  <c r="AD55" i="157"/>
  <c r="AE55" i="157" s="1"/>
  <c r="R36" i="157"/>
  <c r="AD36" i="157" s="1"/>
  <c r="R50" i="157"/>
  <c r="AD50" i="157" s="1"/>
  <c r="AD43" i="157"/>
  <c r="AH43" i="157" s="1"/>
  <c r="BA41" i="154"/>
  <c r="R21" i="157"/>
  <c r="R33" i="157"/>
  <c r="AD33" i="157" s="1"/>
  <c r="R45" i="157"/>
  <c r="AZ5" i="154"/>
  <c r="R16" i="157"/>
  <c r="AD16" i="157" s="1"/>
  <c r="R28" i="157"/>
  <c r="AD28" i="157" s="1"/>
  <c r="R40" i="157"/>
  <c r="AD40" i="157" s="1"/>
  <c r="R64" i="157"/>
  <c r="AD64" i="157" s="1"/>
  <c r="AE48" i="157"/>
  <c r="AE49" i="157"/>
  <c r="AE52" i="157"/>
  <c r="AE50" i="157"/>
  <c r="AE51" i="157"/>
  <c r="AE47" i="157"/>
  <c r="AH54" i="157"/>
  <c r="AE54" i="157"/>
  <c r="AE46" i="157"/>
  <c r="AZ6" i="157"/>
  <c r="AZ5" i="157"/>
  <c r="BA38" i="157"/>
  <c r="BA42" i="157"/>
  <c r="BC42" i="157" s="1"/>
  <c r="BA59" i="157"/>
  <c r="BA61" i="157"/>
  <c r="BB61" i="157" s="1"/>
  <c r="AL61" i="157" s="1"/>
  <c r="AM61" i="157" s="1"/>
  <c r="AI61" i="157" s="1"/>
  <c r="BA63" i="157"/>
  <c r="AZ6" i="154"/>
  <c r="BA11" i="154"/>
  <c r="BB11" i="154" s="1"/>
  <c r="BA13" i="154"/>
  <c r="BB13" i="154" s="1"/>
  <c r="BA15" i="154"/>
  <c r="BC15" i="154" s="1"/>
  <c r="BA54" i="154"/>
  <c r="BC54" i="154" s="1"/>
  <c r="BA56" i="154"/>
  <c r="BC56" i="154" s="1"/>
  <c r="BA58" i="154"/>
  <c r="BB58" i="154" s="1"/>
  <c r="BA62" i="154"/>
  <c r="BC62" i="154" s="1"/>
  <c r="AE13" i="157"/>
  <c r="AE12" i="157"/>
  <c r="AE11" i="157"/>
  <c r="BA50" i="154"/>
  <c r="BB50" i="154" s="1"/>
  <c r="BA46" i="154"/>
  <c r="BC46" i="154" s="1"/>
  <c r="BA55" i="154"/>
  <c r="BB55" i="154" s="1"/>
  <c r="BA57" i="154"/>
  <c r="BB57" i="154" s="1"/>
  <c r="BA34" i="154"/>
  <c r="BB34" i="154" s="1"/>
  <c r="BA36" i="154"/>
  <c r="BC36" i="154" s="1"/>
  <c r="BA40" i="154"/>
  <c r="BB40" i="154" s="1"/>
  <c r="BA42" i="154"/>
  <c r="BC42" i="154" s="1"/>
  <c r="BA47" i="154"/>
  <c r="BC47" i="154" s="1"/>
  <c r="BA64" i="154"/>
  <c r="BB64" i="154" s="1"/>
  <c r="BA37" i="157"/>
  <c r="BA41" i="157"/>
  <c r="BC41" i="157" s="1"/>
  <c r="BA48" i="157"/>
  <c r="BA49" i="157"/>
  <c r="BB49" i="157" s="1"/>
  <c r="AL49" i="157" s="1"/>
  <c r="AM49" i="157" s="1"/>
  <c r="AI49" i="157" s="1"/>
  <c r="BA52" i="157"/>
  <c r="BA58" i="157"/>
  <c r="BB58" i="157" s="1"/>
  <c r="AL58" i="157" s="1"/>
  <c r="AM58" i="157" s="1"/>
  <c r="AI58" i="157" s="1"/>
  <c r="BA60" i="157"/>
  <c r="BA62" i="157"/>
  <c r="BB62" i="157" s="1"/>
  <c r="AL62" i="157" s="1"/>
  <c r="AM62" i="157" s="1"/>
  <c r="BA11" i="157"/>
  <c r="BC11" i="157" s="1"/>
  <c r="BA12" i="157"/>
  <c r="BB12" i="157" s="1"/>
  <c r="AL12" i="157" s="1"/>
  <c r="AM12" i="157" s="1"/>
  <c r="AI12" i="157" s="1"/>
  <c r="BA13" i="157"/>
  <c r="BA14" i="157"/>
  <c r="BC14" i="157" s="1"/>
  <c r="BA15" i="157"/>
  <c r="BA16" i="157"/>
  <c r="BB16" i="157" s="1"/>
  <c r="AL16" i="157" s="1"/>
  <c r="AM16" i="157" s="1"/>
  <c r="AI16" i="157" s="1"/>
  <c r="BA17" i="157"/>
  <c r="BB17" i="157" s="1"/>
  <c r="AL17" i="157" s="1"/>
  <c r="AM17" i="157" s="1"/>
  <c r="AI17" i="157" s="1"/>
  <c r="BA18" i="157"/>
  <c r="BB18" i="157" s="1"/>
  <c r="AL18" i="157" s="1"/>
  <c r="AM18" i="157" s="1"/>
  <c r="BA19" i="157"/>
  <c r="BA20" i="157"/>
  <c r="BC20" i="157" s="1"/>
  <c r="BA26" i="157"/>
  <c r="BA27" i="157"/>
  <c r="BC27" i="157" s="1"/>
  <c r="BA28" i="157"/>
  <c r="BA29" i="157"/>
  <c r="BC29" i="157" s="1"/>
  <c r="BA30" i="157"/>
  <c r="BA31" i="157"/>
  <c r="BC31" i="157" s="1"/>
  <c r="BA32" i="157"/>
  <c r="BA33" i="157"/>
  <c r="BC33" i="157" s="1"/>
  <c r="BA34" i="157"/>
  <c r="BA35" i="157"/>
  <c r="BC35" i="157" s="1"/>
  <c r="BA36" i="157"/>
  <c r="BA39" i="157"/>
  <c r="BC39" i="157" s="1"/>
  <c r="BA40" i="157"/>
  <c r="BA44" i="157"/>
  <c r="BC44" i="157" s="1"/>
  <c r="BA45" i="157"/>
  <c r="BA46" i="157"/>
  <c r="BB46" i="157" s="1"/>
  <c r="AL46" i="157" s="1"/>
  <c r="AM46" i="157" s="1"/>
  <c r="AI46" i="157" s="1"/>
  <c r="BA47" i="157"/>
  <c r="BA50" i="157"/>
  <c r="BB50" i="157" s="1"/>
  <c r="AL50" i="157" s="1"/>
  <c r="AM50" i="157" s="1"/>
  <c r="AI50" i="157" s="1"/>
  <c r="BA51" i="157"/>
  <c r="BA53" i="157"/>
  <c r="BC53" i="157" s="1"/>
  <c r="BA54" i="157"/>
  <c r="BC54" i="157" s="1"/>
  <c r="BA55" i="157"/>
  <c r="BB55" i="157" s="1"/>
  <c r="AL55" i="157" s="1"/>
  <c r="AM55" i="157" s="1"/>
  <c r="AI55" i="157" s="1"/>
  <c r="BA56" i="157"/>
  <c r="BA57" i="157"/>
  <c r="BB57" i="157" s="1"/>
  <c r="AL57" i="157" s="1"/>
  <c r="AM57" i="157" s="1"/>
  <c r="AI57" i="157" s="1"/>
  <c r="BA64" i="157"/>
  <c r="BA65" i="157"/>
  <c r="BB65" i="157" s="1"/>
  <c r="AL65" i="157" s="1"/>
  <c r="AM65" i="157" s="1"/>
  <c r="AI65" i="157" s="1"/>
  <c r="R26" i="157"/>
  <c r="R24" i="157"/>
  <c r="R22" i="157"/>
  <c r="R18" i="157"/>
  <c r="R14" i="157"/>
  <c r="R10" i="157"/>
  <c r="AT5" i="157"/>
  <c r="AT6" i="157"/>
  <c r="Q5" i="154"/>
  <c r="BA49" i="154"/>
  <c r="BC49" i="154" s="1"/>
  <c r="BA51" i="154"/>
  <c r="BC51" i="154" s="1"/>
  <c r="BA59" i="154"/>
  <c r="BB59" i="154" s="1"/>
  <c r="BA12" i="154"/>
  <c r="BB12" i="154" s="1"/>
  <c r="BA14" i="154"/>
  <c r="BB14" i="154" s="1"/>
  <c r="BA17" i="154"/>
  <c r="BC17" i="154" s="1"/>
  <c r="BA19" i="154"/>
  <c r="BC19" i="154" s="1"/>
  <c r="BA20" i="154"/>
  <c r="BB20" i="154" s="1"/>
  <c r="BA21" i="154"/>
  <c r="BC21" i="154" s="1"/>
  <c r="BA22" i="154"/>
  <c r="BB22" i="154" s="1"/>
  <c r="BA23" i="154"/>
  <c r="BC23" i="154" s="1"/>
  <c r="BA24" i="154"/>
  <c r="BB24" i="154" s="1"/>
  <c r="BA25" i="154"/>
  <c r="BC25" i="154" s="1"/>
  <c r="BA26" i="154"/>
  <c r="BB26" i="154" s="1"/>
  <c r="BA27" i="154"/>
  <c r="BC27" i="154" s="1"/>
  <c r="BA28" i="154"/>
  <c r="BB28" i="154" s="1"/>
  <c r="BA29" i="154"/>
  <c r="BC29" i="154" s="1"/>
  <c r="BA30" i="154"/>
  <c r="BB30" i="154" s="1"/>
  <c r="BA31" i="154"/>
  <c r="BC31" i="154" s="1"/>
  <c r="BA32" i="154"/>
  <c r="BB32" i="154" s="1"/>
  <c r="BA33" i="154"/>
  <c r="BB33" i="154" s="1"/>
  <c r="BA35" i="154"/>
  <c r="BC35" i="154" s="1"/>
  <c r="BA44" i="154"/>
  <c r="BC44" i="154" s="1"/>
  <c r="BA61" i="154"/>
  <c r="BC61" i="154" s="1"/>
  <c r="BA63" i="154"/>
  <c r="BB63" i="154" s="1"/>
  <c r="Q6" i="154"/>
  <c r="P5" i="154"/>
  <c r="P6" i="154"/>
  <c r="I6" i="154"/>
  <c r="H5" i="154"/>
  <c r="H6" i="154"/>
  <c r="BA10" i="154"/>
  <c r="BB10" i="154" s="1"/>
  <c r="AU6" i="154"/>
  <c r="AU5" i="154"/>
  <c r="R62" i="157"/>
  <c r="I5" i="154"/>
  <c r="P6" i="157"/>
  <c r="P5" i="157"/>
  <c r="H5" i="157"/>
  <c r="H6" i="157"/>
  <c r="I5" i="157"/>
  <c r="I6" i="157"/>
  <c r="Q6" i="157"/>
  <c r="Q5" i="157"/>
  <c r="AE43" i="157"/>
  <c r="AK37" i="157"/>
  <c r="AK5" i="157" s="1"/>
  <c r="AC5" i="157"/>
  <c r="AC6" i="157"/>
  <c r="AE29" i="157"/>
  <c r="BB11" i="157"/>
  <c r="AL11" i="157" s="1"/>
  <c r="AM11" i="157" s="1"/>
  <c r="AI11" i="157" s="1"/>
  <c r="AH12" i="157"/>
  <c r="BC13" i="157"/>
  <c r="BB13" i="157"/>
  <c r="AL13" i="157" s="1"/>
  <c r="AM13" i="157" s="1"/>
  <c r="AI13" i="157" s="1"/>
  <c r="BC15" i="157"/>
  <c r="BB15" i="157"/>
  <c r="AL15" i="157" s="1"/>
  <c r="AM15" i="157" s="1"/>
  <c r="AI15" i="157" s="1"/>
  <c r="AH16" i="157"/>
  <c r="AE16" i="157"/>
  <c r="BC17" i="157"/>
  <c r="BC19" i="157"/>
  <c r="BB19" i="157"/>
  <c r="AL19" i="157" s="1"/>
  <c r="AM19" i="157" s="1"/>
  <c r="AI19" i="157" s="1"/>
  <c r="AH20" i="157"/>
  <c r="AE20" i="157"/>
  <c r="BA10" i="157"/>
  <c r="AU6" i="157"/>
  <c r="AU5" i="157"/>
  <c r="AH11" i="157"/>
  <c r="AH13" i="157"/>
  <c r="AH15" i="157"/>
  <c r="AE15" i="157"/>
  <c r="AH17" i="157"/>
  <c r="AE17" i="157"/>
  <c r="AH19" i="157"/>
  <c r="AE19" i="157"/>
  <c r="BB20" i="157"/>
  <c r="AL20" i="157" s="1"/>
  <c r="AM20" i="157" s="1"/>
  <c r="AI20" i="157" s="1"/>
  <c r="BA21" i="157"/>
  <c r="BA23" i="157"/>
  <c r="BA25" i="157"/>
  <c r="BB27" i="157"/>
  <c r="AL27" i="157" s="1"/>
  <c r="AM27" i="157" s="1"/>
  <c r="AI27" i="157" s="1"/>
  <c r="AE28" i="157"/>
  <c r="AH28" i="157"/>
  <c r="AE30" i="157"/>
  <c r="AH30" i="157"/>
  <c r="BB31" i="157"/>
  <c r="AL31" i="157" s="1"/>
  <c r="AM31" i="157" s="1"/>
  <c r="AI31" i="157" s="1"/>
  <c r="AE32" i="157"/>
  <c r="AH32" i="157"/>
  <c r="AE34" i="157"/>
  <c r="AH34" i="157"/>
  <c r="AE36" i="157"/>
  <c r="AH36" i="157"/>
  <c r="BB37" i="157"/>
  <c r="AL37" i="157" s="1"/>
  <c r="BC37" i="157"/>
  <c r="AE38" i="157"/>
  <c r="AH38" i="157"/>
  <c r="AE40" i="157"/>
  <c r="AH40" i="157"/>
  <c r="BB41" i="157"/>
  <c r="AL41" i="157" s="1"/>
  <c r="AM41" i="157" s="1"/>
  <c r="AI41" i="157" s="1"/>
  <c r="AE42" i="157"/>
  <c r="AH42" i="157"/>
  <c r="BA22" i="157"/>
  <c r="AE23" i="157"/>
  <c r="BA24" i="157"/>
  <c r="AE25" i="157"/>
  <c r="BB26" i="157"/>
  <c r="AL26" i="157" s="1"/>
  <c r="AM26" i="157" s="1"/>
  <c r="BC26" i="157"/>
  <c r="AE27" i="157"/>
  <c r="AH27" i="157"/>
  <c r="BB28" i="157"/>
  <c r="AL28" i="157" s="1"/>
  <c r="AM28" i="157" s="1"/>
  <c r="AI28" i="157" s="1"/>
  <c r="BC28" i="157"/>
  <c r="BB30" i="157"/>
  <c r="AL30" i="157" s="1"/>
  <c r="AM30" i="157" s="1"/>
  <c r="AI30" i="157" s="1"/>
  <c r="BC30" i="157"/>
  <c r="AE31" i="157"/>
  <c r="AH31" i="157"/>
  <c r="BB32" i="157"/>
  <c r="AL32" i="157" s="1"/>
  <c r="AM32" i="157" s="1"/>
  <c r="AI32" i="157" s="1"/>
  <c r="BC32" i="157"/>
  <c r="AE33" i="157"/>
  <c r="AH33" i="157"/>
  <c r="BB34" i="157"/>
  <c r="AL34" i="157" s="1"/>
  <c r="AM34" i="157" s="1"/>
  <c r="AI34" i="157" s="1"/>
  <c r="BC34" i="157"/>
  <c r="AE35" i="157"/>
  <c r="AH35" i="157"/>
  <c r="BB36" i="157"/>
  <c r="AL36" i="157" s="1"/>
  <c r="AM36" i="157" s="1"/>
  <c r="AI36" i="157" s="1"/>
  <c r="BC36" i="157"/>
  <c r="AH37" i="157"/>
  <c r="BB38" i="157"/>
  <c r="AL38" i="157" s="1"/>
  <c r="AM38" i="157" s="1"/>
  <c r="AI38" i="157" s="1"/>
  <c r="BC38" i="157"/>
  <c r="AE39" i="157"/>
  <c r="AH39" i="157"/>
  <c r="BB40" i="157"/>
  <c r="AL40" i="157" s="1"/>
  <c r="AM40" i="157" s="1"/>
  <c r="AI40" i="157" s="1"/>
  <c r="BC40" i="157"/>
  <c r="AE41" i="157"/>
  <c r="AH41" i="157"/>
  <c r="BA43" i="157"/>
  <c r="AH46" i="157"/>
  <c r="AH47" i="157"/>
  <c r="BB47" i="157"/>
  <c r="AL47" i="157" s="1"/>
  <c r="AM47" i="157" s="1"/>
  <c r="AI47" i="157" s="1"/>
  <c r="BC47" i="157"/>
  <c r="BB48" i="157"/>
  <c r="AL48" i="157" s="1"/>
  <c r="AM48" i="157" s="1"/>
  <c r="AI48" i="157" s="1"/>
  <c r="BC48" i="157"/>
  <c r="BB51" i="157"/>
  <c r="AL51" i="157" s="1"/>
  <c r="AM51" i="157" s="1"/>
  <c r="AI51" i="157" s="1"/>
  <c r="BC51" i="157"/>
  <c r="BB52" i="157"/>
  <c r="AL52" i="157" s="1"/>
  <c r="AM52" i="157" s="1"/>
  <c r="AI52" i="157" s="1"/>
  <c r="BC52" i="157"/>
  <c r="BB44" i="157"/>
  <c r="AL44" i="157" s="1"/>
  <c r="AM44" i="157" s="1"/>
  <c r="BB45" i="157"/>
  <c r="AL45" i="157" s="1"/>
  <c r="AM45" i="157" s="1"/>
  <c r="BC45" i="157"/>
  <c r="AH48" i="157"/>
  <c r="AH49" i="157"/>
  <c r="AH50" i="157"/>
  <c r="AH51" i="157"/>
  <c r="AH52" i="157"/>
  <c r="AH53" i="157"/>
  <c r="BB54" i="157"/>
  <c r="AL54" i="157" s="1"/>
  <c r="AM54" i="157" s="1"/>
  <c r="AI54" i="157" s="1"/>
  <c r="AH56" i="157"/>
  <c r="AE56" i="157"/>
  <c r="AH58" i="157"/>
  <c r="AE58" i="157"/>
  <c r="BC59" i="157"/>
  <c r="BB59" i="157"/>
  <c r="AL59" i="157" s="1"/>
  <c r="AM59" i="157" s="1"/>
  <c r="AI59" i="157" s="1"/>
  <c r="AH60" i="157"/>
  <c r="AE60" i="157"/>
  <c r="AH63" i="157"/>
  <c r="AE63" i="157"/>
  <c r="AH64" i="157"/>
  <c r="AE64" i="157"/>
  <c r="BC64" i="157"/>
  <c r="BB64" i="157"/>
  <c r="AL64" i="157" s="1"/>
  <c r="AM64" i="157" s="1"/>
  <c r="AI64" i="157" s="1"/>
  <c r="AH55" i="157"/>
  <c r="BC56" i="157"/>
  <c r="BB56" i="157"/>
  <c r="AL56" i="157" s="1"/>
  <c r="AM56" i="157" s="1"/>
  <c r="AI56" i="157" s="1"/>
  <c r="AH57" i="157"/>
  <c r="AE57" i="157"/>
  <c r="AH59" i="157"/>
  <c r="AE59" i="157"/>
  <c r="BC60" i="157"/>
  <c r="BB60" i="157"/>
  <c r="AL60" i="157" s="1"/>
  <c r="AM60" i="157" s="1"/>
  <c r="AI60" i="157" s="1"/>
  <c r="AH61" i="157"/>
  <c r="AE61" i="157"/>
  <c r="BC62" i="157"/>
  <c r="BC63" i="157"/>
  <c r="BB63" i="157"/>
  <c r="AL63" i="157" s="1"/>
  <c r="AM63" i="157" s="1"/>
  <c r="AI63" i="157" s="1"/>
  <c r="AH65" i="157"/>
  <c r="AE65" i="157"/>
  <c r="R5" i="154"/>
  <c r="AC5" i="154"/>
  <c r="AC6" i="154"/>
  <c r="BC10" i="154"/>
  <c r="BC13" i="154"/>
  <c r="BC14" i="154"/>
  <c r="BB15" i="154"/>
  <c r="BC26" i="154"/>
  <c r="BC34" i="154"/>
  <c r="BA16" i="154"/>
  <c r="BA18" i="154"/>
  <c r="BB21" i="154"/>
  <c r="BB25" i="154"/>
  <c r="BB27" i="154"/>
  <c r="BB29" i="154"/>
  <c r="BB31" i="154"/>
  <c r="BC33" i="154"/>
  <c r="BB36" i="154"/>
  <c r="BB37" i="154"/>
  <c r="BC37" i="154"/>
  <c r="BA39" i="154"/>
  <c r="BC41" i="154"/>
  <c r="BB41" i="154"/>
  <c r="BC43" i="154"/>
  <c r="BB43" i="154"/>
  <c r="BC48" i="154"/>
  <c r="BB48" i="154"/>
  <c r="BB49" i="154"/>
  <c r="BC52" i="154"/>
  <c r="BB52" i="154"/>
  <c r="BA38" i="154"/>
  <c r="BC40" i="154"/>
  <c r="BB42" i="154"/>
  <c r="BC45" i="154"/>
  <c r="BB45" i="154"/>
  <c r="BA53" i="154"/>
  <c r="BC58" i="154"/>
  <c r="BC59" i="154"/>
  <c r="BC65" i="154"/>
  <c r="BB65" i="154"/>
  <c r="BC57" i="154"/>
  <c r="BC60" i="154"/>
  <c r="BB60" i="154"/>
  <c r="BC63" i="154"/>
  <c r="BC64" i="154"/>
  <c r="M38" i="61"/>
  <c r="M37" i="61"/>
  <c r="M36" i="61"/>
  <c r="M35" i="61"/>
  <c r="M34" i="61"/>
  <c r="M33" i="61"/>
  <c r="M32" i="61"/>
  <c r="M31" i="61"/>
  <c r="M30" i="61"/>
  <c r="M29" i="61"/>
  <c r="M28" i="61"/>
  <c r="M27" i="61"/>
  <c r="M26" i="61"/>
  <c r="M25" i="61"/>
  <c r="M24" i="61"/>
  <c r="M23" i="61"/>
  <c r="M22" i="61"/>
  <c r="S5" i="61"/>
  <c r="T5" i="61"/>
  <c r="U5" i="61"/>
  <c r="V5" i="61"/>
  <c r="H11" i="61"/>
  <c r="H10" i="61"/>
  <c r="G11" i="61"/>
  <c r="R38" i="61"/>
  <c r="R37" i="61"/>
  <c r="R36" i="61"/>
  <c r="R35" i="61"/>
  <c r="R34" i="61"/>
  <c r="R33" i="61"/>
  <c r="R32" i="61"/>
  <c r="R31" i="61"/>
  <c r="R30" i="61"/>
  <c r="R29" i="61"/>
  <c r="R28" i="61"/>
  <c r="R27" i="61"/>
  <c r="R26" i="61"/>
  <c r="R25" i="61"/>
  <c r="R24" i="61"/>
  <c r="R23" i="61"/>
  <c r="R22" i="61"/>
  <c r="R21" i="61"/>
  <c r="R20" i="61"/>
  <c r="R19" i="61"/>
  <c r="R18" i="61"/>
  <c r="R17" i="61"/>
  <c r="R16" i="61"/>
  <c r="R15" i="61"/>
  <c r="R14" i="61"/>
  <c r="R13" i="61"/>
  <c r="R12" i="61"/>
  <c r="R11" i="61"/>
  <c r="R10" i="61"/>
  <c r="R9" i="61"/>
  <c r="Q38" i="61"/>
  <c r="Q37" i="61"/>
  <c r="Q36" i="61"/>
  <c r="Q35" i="61"/>
  <c r="Q34" i="61"/>
  <c r="Q33" i="61"/>
  <c r="Q32" i="61"/>
  <c r="Q31" i="61"/>
  <c r="Q30" i="61"/>
  <c r="Q29" i="61"/>
  <c r="Q28" i="61"/>
  <c r="Q27" i="61"/>
  <c r="Q26" i="61"/>
  <c r="Q25" i="61"/>
  <c r="Q24" i="61"/>
  <c r="Q23" i="61"/>
  <c r="Q22" i="61"/>
  <c r="Q21" i="61"/>
  <c r="Q20" i="61"/>
  <c r="Q19" i="61"/>
  <c r="Q18" i="61"/>
  <c r="Q17" i="61"/>
  <c r="Q16" i="61"/>
  <c r="Q15" i="61"/>
  <c r="Q14" i="61"/>
  <c r="Q13" i="61"/>
  <c r="Q12" i="61"/>
  <c r="Q11" i="61"/>
  <c r="Q10" i="61"/>
  <c r="Q9" i="61"/>
  <c r="P9" i="61"/>
  <c r="P38" i="61"/>
  <c r="P37" i="61"/>
  <c r="P36" i="61"/>
  <c r="P35" i="61"/>
  <c r="P34" i="61"/>
  <c r="P33" i="61"/>
  <c r="P32" i="61"/>
  <c r="P31" i="61"/>
  <c r="P30" i="61"/>
  <c r="P29" i="61"/>
  <c r="P28" i="61"/>
  <c r="P27" i="61"/>
  <c r="P26" i="61"/>
  <c r="P25" i="61"/>
  <c r="P24" i="61"/>
  <c r="P23" i="61"/>
  <c r="P22" i="61"/>
  <c r="P21" i="61"/>
  <c r="P20" i="61"/>
  <c r="P19" i="61"/>
  <c r="P18" i="61"/>
  <c r="P17" i="61"/>
  <c r="P16" i="61"/>
  <c r="P15" i="61"/>
  <c r="P14" i="61"/>
  <c r="P13" i="61"/>
  <c r="P12" i="61"/>
  <c r="P11" i="61"/>
  <c r="P10" i="61"/>
  <c r="O9" i="61"/>
  <c r="O38" i="61"/>
  <c r="O37" i="61"/>
  <c r="O36" i="61"/>
  <c r="O35" i="61"/>
  <c r="O34" i="61"/>
  <c r="O33" i="61"/>
  <c r="O32" i="61"/>
  <c r="O31" i="61"/>
  <c r="O30" i="61"/>
  <c r="O29" i="61"/>
  <c r="O28" i="61"/>
  <c r="O27" i="61"/>
  <c r="O26" i="61"/>
  <c r="O25" i="61"/>
  <c r="O24" i="61"/>
  <c r="O23" i="61"/>
  <c r="O22" i="61"/>
  <c r="O21" i="61"/>
  <c r="O20" i="61"/>
  <c r="O19" i="61"/>
  <c r="O18" i="61"/>
  <c r="O17" i="61"/>
  <c r="O16" i="61"/>
  <c r="O15" i="61"/>
  <c r="O14" i="61"/>
  <c r="O13" i="61"/>
  <c r="O12" i="61"/>
  <c r="O11" i="61"/>
  <c r="O10" i="61"/>
  <c r="N9" i="61"/>
  <c r="BB44" i="154" l="1"/>
  <c r="AH44" i="157"/>
  <c r="AD62" i="157"/>
  <c r="AE62" i="157" s="1"/>
  <c r="BB35" i="157"/>
  <c r="AL35" i="157" s="1"/>
  <c r="AM35" i="157" s="1"/>
  <c r="AI35" i="157" s="1"/>
  <c r="AD10" i="157"/>
  <c r="AD6" i="157" s="1"/>
  <c r="AD21" i="157"/>
  <c r="AE21" i="157" s="1"/>
  <c r="AI44" i="157"/>
  <c r="AH14" i="157"/>
  <c r="AD14" i="157"/>
  <c r="AD18" i="157"/>
  <c r="AH18" i="157" s="1"/>
  <c r="AD22" i="157"/>
  <c r="AH22" i="157" s="1"/>
  <c r="AH24" i="157"/>
  <c r="AD24" i="157"/>
  <c r="AE45" i="157"/>
  <c r="AD45" i="157"/>
  <c r="AH45" i="157" s="1"/>
  <c r="BC18" i="157"/>
  <c r="AD26" i="157"/>
  <c r="AI26" i="157" s="1"/>
  <c r="BB23" i="154"/>
  <c r="BB56" i="154"/>
  <c r="BB51" i="154"/>
  <c r="BB46" i="154"/>
  <c r="BB62" i="154"/>
  <c r="BC55" i="154"/>
  <c r="BC50" i="154"/>
  <c r="BB47" i="154"/>
  <c r="BC30" i="154"/>
  <c r="BC22" i="154"/>
  <c r="BB61" i="154"/>
  <c r="BB35" i="154"/>
  <c r="BC32" i="154"/>
  <c r="BC28" i="154"/>
  <c r="BC24" i="154"/>
  <c r="BC20" i="154"/>
  <c r="BC11" i="154"/>
  <c r="BC12" i="154"/>
  <c r="BB54" i="154"/>
  <c r="BB19" i="154"/>
  <c r="AH62" i="157"/>
  <c r="AI62" i="157"/>
  <c r="AI18" i="157"/>
  <c r="BC57" i="157"/>
  <c r="BC46" i="157"/>
  <c r="BC50" i="157"/>
  <c r="BB39" i="157"/>
  <c r="AL39" i="157" s="1"/>
  <c r="AM39" i="157" s="1"/>
  <c r="AI39" i="157" s="1"/>
  <c r="BB33" i="157"/>
  <c r="AL33" i="157" s="1"/>
  <c r="AM33" i="157" s="1"/>
  <c r="AI33" i="157" s="1"/>
  <c r="BB29" i="157"/>
  <c r="AL29" i="157" s="1"/>
  <c r="AM29" i="157" s="1"/>
  <c r="BC16" i="157"/>
  <c r="BB14" i="157"/>
  <c r="AL14" i="157" s="1"/>
  <c r="AM14" i="157" s="1"/>
  <c r="AI14" i="157" s="1"/>
  <c r="BC12" i="157"/>
  <c r="BC58" i="157"/>
  <c r="BC65" i="157"/>
  <c r="BC61" i="157"/>
  <c r="BC55" i="157"/>
  <c r="BB53" i="157"/>
  <c r="AL53" i="157" s="1"/>
  <c r="AM53" i="157" s="1"/>
  <c r="AI53" i="157" s="1"/>
  <c r="BC49" i="157"/>
  <c r="BB42" i="157"/>
  <c r="AL42" i="157" s="1"/>
  <c r="AM42" i="157" s="1"/>
  <c r="AI42" i="157" s="1"/>
  <c r="AE24" i="157"/>
  <c r="R6" i="157"/>
  <c r="G12" i="61"/>
  <c r="H12" i="61"/>
  <c r="AE22" i="157"/>
  <c r="R5" i="157"/>
  <c r="AH29" i="157"/>
  <c r="BB17" i="154"/>
  <c r="R6" i="154"/>
  <c r="AK6" i="157"/>
  <c r="AE14" i="157"/>
  <c r="AH10" i="157"/>
  <c r="AM37" i="157"/>
  <c r="AI37" i="157" s="1"/>
  <c r="AE37" i="157"/>
  <c r="G10" i="61"/>
  <c r="AI29" i="157"/>
  <c r="Q5" i="61"/>
  <c r="BC22" i="157"/>
  <c r="BB22" i="157"/>
  <c r="AL22" i="157" s="1"/>
  <c r="AM22" i="157" s="1"/>
  <c r="BC25" i="157"/>
  <c r="BB25" i="157"/>
  <c r="AL25" i="157" s="1"/>
  <c r="AM25" i="157" s="1"/>
  <c r="AI25" i="157" s="1"/>
  <c r="BC21" i="157"/>
  <c r="BB21" i="157"/>
  <c r="AL21" i="157" s="1"/>
  <c r="AM21" i="157" s="1"/>
  <c r="AI21" i="157" s="1"/>
  <c r="BC43" i="157"/>
  <c r="BB43" i="157"/>
  <c r="AL43" i="157" s="1"/>
  <c r="AM43" i="157" s="1"/>
  <c r="AI43" i="157" s="1"/>
  <c r="BC24" i="157"/>
  <c r="BB24" i="157"/>
  <c r="AL24" i="157" s="1"/>
  <c r="AM24" i="157" s="1"/>
  <c r="AI24" i="157" s="1"/>
  <c r="BC23" i="157"/>
  <c r="BB23" i="157"/>
  <c r="AL23" i="157" s="1"/>
  <c r="AM23" i="157" s="1"/>
  <c r="AI23" i="157" s="1"/>
  <c r="BC10" i="157"/>
  <c r="BA6" i="157"/>
  <c r="BB10" i="157"/>
  <c r="BA5" i="157"/>
  <c r="P5" i="61"/>
  <c r="R5" i="61"/>
  <c r="O5" i="61"/>
  <c r="BC38" i="154"/>
  <c r="BB38" i="154"/>
  <c r="BC16" i="154"/>
  <c r="BB16" i="154"/>
  <c r="BA6" i="154"/>
  <c r="BA5" i="154"/>
  <c r="AE10" i="154"/>
  <c r="AD6" i="154"/>
  <c r="AH10" i="154"/>
  <c r="AD5" i="154"/>
  <c r="BC53" i="154"/>
  <c r="BB53" i="154"/>
  <c r="BC39" i="154"/>
  <c r="BB39" i="154"/>
  <c r="BC18" i="154"/>
  <c r="BC6" i="154" s="1"/>
  <c r="BB18" i="154"/>
  <c r="BC5" i="154"/>
  <c r="AM10" i="154"/>
  <c r="AK6" i="154"/>
  <c r="AK5" i="154"/>
  <c r="M21" i="61"/>
  <c r="M20" i="61"/>
  <c r="M19" i="61"/>
  <c r="M18" i="61"/>
  <c r="M17" i="61"/>
  <c r="M16" i="61"/>
  <c r="M15" i="61"/>
  <c r="M14" i="61"/>
  <c r="M13" i="61"/>
  <c r="M12" i="61"/>
  <c r="M11" i="61"/>
  <c r="M10" i="61"/>
  <c r="L12" i="61"/>
  <c r="L11" i="61"/>
  <c r="L10" i="61"/>
  <c r="L9" i="61"/>
  <c r="K9" i="61"/>
  <c r="N38" i="61"/>
  <c r="N37" i="61"/>
  <c r="N36" i="61"/>
  <c r="N35" i="61"/>
  <c r="N34" i="61"/>
  <c r="N33" i="61"/>
  <c r="N32" i="61"/>
  <c r="N31" i="61"/>
  <c r="N30" i="61"/>
  <c r="N29" i="61"/>
  <c r="N28" i="61"/>
  <c r="N27" i="61"/>
  <c r="N26" i="61"/>
  <c r="N25" i="61"/>
  <c r="N24" i="61"/>
  <c r="N23" i="61"/>
  <c r="N22" i="61"/>
  <c r="N21" i="61"/>
  <c r="N20" i="61"/>
  <c r="N19" i="61"/>
  <c r="N18" i="61"/>
  <c r="N17" i="61"/>
  <c r="N16" i="61"/>
  <c r="N15" i="61"/>
  <c r="N14" i="61"/>
  <c r="N13" i="61"/>
  <c r="N12" i="61"/>
  <c r="N11" i="61"/>
  <c r="N10" i="61"/>
  <c r="M9" i="61"/>
  <c r="J12" i="61"/>
  <c r="J11" i="61"/>
  <c r="J10" i="61"/>
  <c r="AH26" i="157" l="1"/>
  <c r="AH21" i="157"/>
  <c r="AE26" i="157"/>
  <c r="AD5" i="157"/>
  <c r="AE10" i="157"/>
  <c r="AE5" i="157" s="1"/>
  <c r="AI45" i="157"/>
  <c r="AI22" i="157"/>
  <c r="AE18" i="157"/>
  <c r="AH5" i="157"/>
  <c r="AE6" i="157"/>
  <c r="AH6" i="157"/>
  <c r="BB6" i="154"/>
  <c r="M5" i="61"/>
  <c r="BB5" i="157"/>
  <c r="AL10" i="157"/>
  <c r="BB6" i="157"/>
  <c r="BC6" i="157"/>
  <c r="BC5" i="157"/>
  <c r="N5" i="61"/>
  <c r="AM6" i="154"/>
  <c r="AM5" i="154"/>
  <c r="BB5" i="154"/>
  <c r="AL5" i="154"/>
  <c r="AL6" i="154"/>
  <c r="AH6" i="154"/>
  <c r="AH5" i="154"/>
  <c r="AE5" i="154"/>
  <c r="AE6" i="154"/>
  <c r="I12" i="61"/>
  <c r="I11" i="61"/>
  <c r="I10" i="61"/>
  <c r="K12" i="61"/>
  <c r="K11" i="61"/>
  <c r="K10" i="61"/>
  <c r="AL6" i="157" l="1"/>
  <c r="AL5" i="157"/>
  <c r="AM10" i="157"/>
  <c r="AI5" i="154"/>
  <c r="AI6" i="154"/>
  <c r="AM5" i="157" l="1"/>
  <c r="AI10" i="157"/>
  <c r="AM6" i="157"/>
  <c r="AU25" i="182"/>
  <c r="AT26" i="182"/>
  <c r="AU26" i="182" s="1"/>
  <c r="AT27" i="182"/>
  <c r="AU27" i="182" s="1"/>
  <c r="AT28" i="182"/>
  <c r="AU28" i="182" s="1"/>
  <c r="AT29" i="182"/>
  <c r="AU29" i="182" s="1"/>
  <c r="AT30" i="182"/>
  <c r="AU30" i="182" s="1"/>
  <c r="AT31" i="182"/>
  <c r="AU31" i="182" s="1"/>
  <c r="AT32" i="182"/>
  <c r="AU32" i="182" s="1"/>
  <c r="AT33" i="182"/>
  <c r="AU33" i="182" s="1"/>
  <c r="AT34" i="182"/>
  <c r="AU34" i="182" s="1"/>
  <c r="AT35" i="182"/>
  <c r="AU35" i="182" s="1"/>
  <c r="AT36" i="182"/>
  <c r="AU36" i="182" s="1"/>
  <c r="AT37" i="182"/>
  <c r="AU37" i="182" s="1"/>
  <c r="AT38" i="182"/>
  <c r="AU38" i="182" s="1"/>
  <c r="AT39" i="182"/>
  <c r="AU39" i="182" s="1"/>
  <c r="AT40" i="182"/>
  <c r="AU40" i="182" s="1"/>
  <c r="AT41" i="182"/>
  <c r="AU41" i="182" s="1"/>
  <c r="AT42" i="182"/>
  <c r="AU42" i="182" s="1"/>
  <c r="AT43" i="182"/>
  <c r="AU43" i="182" s="1"/>
  <c r="AT44" i="182"/>
  <c r="AU44" i="182" s="1"/>
  <c r="AT45" i="182"/>
  <c r="AU45" i="182" s="1"/>
  <c r="AT46" i="182"/>
  <c r="AU46" i="182" s="1"/>
  <c r="AT47" i="182"/>
  <c r="AU47" i="182" s="1"/>
  <c r="AT23" i="182"/>
  <c r="AU23" i="182" s="1"/>
  <c r="AT22" i="182"/>
  <c r="AU22" i="182" s="1"/>
  <c r="AT11" i="182"/>
  <c r="AU11" i="182" s="1"/>
  <c r="AT12" i="182"/>
  <c r="AU12" i="182" s="1"/>
  <c r="AT13" i="182"/>
  <c r="AU13" i="182" s="1"/>
  <c r="AT14" i="182"/>
  <c r="AU14" i="182" s="1"/>
  <c r="AT15" i="182"/>
  <c r="AU15" i="182" s="1"/>
  <c r="AT16" i="182"/>
  <c r="AU16" i="182" s="1"/>
  <c r="AT17" i="182"/>
  <c r="AU17" i="182" s="1"/>
  <c r="AT18" i="182"/>
  <c r="AU18" i="182" s="1"/>
  <c r="AT19" i="182"/>
  <c r="AT21" i="182"/>
  <c r="AU21" i="182" s="1"/>
  <c r="AT10" i="182"/>
  <c r="AU10" i="182" s="1"/>
  <c r="AT47" i="181"/>
  <c r="AU47" i="181" s="1"/>
  <c r="AT48" i="181"/>
  <c r="AU48" i="181" s="1"/>
  <c r="AT49" i="181"/>
  <c r="AU49" i="181" s="1"/>
  <c r="AT50" i="181"/>
  <c r="AU50" i="181" s="1"/>
  <c r="AT51" i="181"/>
  <c r="AU51" i="181" s="1"/>
  <c r="AT52" i="181"/>
  <c r="AU52" i="181" s="1"/>
  <c r="AT53" i="181"/>
  <c r="AU53" i="181" s="1"/>
  <c r="AT54" i="181"/>
  <c r="AU54" i="181" s="1"/>
  <c r="AT55" i="181"/>
  <c r="AU55" i="181" s="1"/>
  <c r="AT56" i="181"/>
  <c r="AU56" i="181" s="1"/>
  <c r="AT57" i="181"/>
  <c r="AU57" i="181" s="1"/>
  <c r="AT58" i="181"/>
  <c r="AU58" i="181" s="1"/>
  <c r="AT59" i="181"/>
  <c r="AU59" i="181" s="1"/>
  <c r="AT60" i="181"/>
  <c r="AU60" i="181" s="1"/>
  <c r="AT61" i="181"/>
  <c r="AU61" i="181" s="1"/>
  <c r="AT62" i="181"/>
  <c r="AU62" i="181" s="1"/>
  <c r="AT63" i="181"/>
  <c r="AU63" i="181" s="1"/>
  <c r="AT64" i="181"/>
  <c r="AU64" i="181" s="1"/>
  <c r="AT65" i="181"/>
  <c r="AU65" i="181" s="1"/>
  <c r="AU20" i="182" l="1"/>
  <c r="AU19" i="182"/>
  <c r="AI6" i="157"/>
  <c r="AI5" i="157"/>
  <c r="I11" i="181"/>
  <c r="I12" i="181"/>
  <c r="H54" i="180"/>
  <c r="I54" i="180"/>
  <c r="AT47" i="180"/>
  <c r="AU47" i="180" s="1"/>
  <c r="AT48" i="180"/>
  <c r="AU48" i="180" s="1"/>
  <c r="AT49" i="180"/>
  <c r="AU49" i="180" s="1"/>
  <c r="AT50" i="180"/>
  <c r="AU50" i="180" s="1"/>
  <c r="AT51" i="180"/>
  <c r="AU51" i="180" s="1"/>
  <c r="AT52" i="180"/>
  <c r="AU52" i="180" s="1"/>
  <c r="AT53" i="180"/>
  <c r="AU53" i="180" s="1"/>
  <c r="AT54" i="180"/>
  <c r="AU54" i="180" s="1"/>
  <c r="AT55" i="180"/>
  <c r="AU55" i="180" s="1"/>
  <c r="AT56" i="180"/>
  <c r="AU56" i="180" s="1"/>
  <c r="AT57" i="180"/>
  <c r="AU57" i="180" s="1"/>
  <c r="AT58" i="180"/>
  <c r="AU58" i="180" s="1"/>
  <c r="AT59" i="180"/>
  <c r="AU59" i="180" s="1"/>
  <c r="AT60" i="180"/>
  <c r="AU60" i="180" s="1"/>
  <c r="AT61" i="180"/>
  <c r="AU61" i="180" s="1"/>
  <c r="AT62" i="180"/>
  <c r="AU62" i="180" s="1"/>
  <c r="AT63" i="180"/>
  <c r="AU63" i="180" s="1"/>
  <c r="AT64" i="180"/>
  <c r="AU64" i="180" s="1"/>
  <c r="AT65" i="180"/>
  <c r="AU65" i="180" s="1"/>
  <c r="H48" i="179" l="1"/>
  <c r="AA65" i="182" l="1"/>
  <c r="AC65" i="182" s="1"/>
  <c r="AK65" i="182" s="1"/>
  <c r="AM65" i="182" s="1"/>
  <c r="Q65" i="182"/>
  <c r="P65" i="182"/>
  <c r="I65" i="182"/>
  <c r="H65" i="182"/>
  <c r="AA64" i="182"/>
  <c r="AC64" i="182" s="1"/>
  <c r="AK64" i="182" s="1"/>
  <c r="AM64" i="182" s="1"/>
  <c r="Q64" i="182"/>
  <c r="P64" i="182"/>
  <c r="I64" i="182"/>
  <c r="H64" i="182"/>
  <c r="AA63" i="182"/>
  <c r="AC63" i="182" s="1"/>
  <c r="AK63" i="182" s="1"/>
  <c r="AM63" i="182" s="1"/>
  <c r="Q63" i="182"/>
  <c r="P63" i="182"/>
  <c r="I63" i="182"/>
  <c r="H63" i="182"/>
  <c r="AA62" i="182"/>
  <c r="AC62" i="182" s="1"/>
  <c r="AK62" i="182" s="1"/>
  <c r="AM62" i="182" s="1"/>
  <c r="Q62" i="182"/>
  <c r="P62" i="182"/>
  <c r="I62" i="182"/>
  <c r="H62" i="182"/>
  <c r="AA61" i="182"/>
  <c r="AC61" i="182" s="1"/>
  <c r="AK61" i="182" s="1"/>
  <c r="AM61" i="182" s="1"/>
  <c r="Q61" i="182"/>
  <c r="R61" i="182" s="1"/>
  <c r="AD61" i="182" s="1"/>
  <c r="P61" i="182"/>
  <c r="AA60" i="182"/>
  <c r="AC60" i="182" s="1"/>
  <c r="AK60" i="182" s="1"/>
  <c r="AM60" i="182" s="1"/>
  <c r="Q60" i="182"/>
  <c r="P60" i="182"/>
  <c r="I60" i="182"/>
  <c r="H60" i="182"/>
  <c r="AZ59" i="182"/>
  <c r="AT59" i="182"/>
  <c r="AU59" i="182" s="1"/>
  <c r="AZ58" i="182"/>
  <c r="AT58" i="182"/>
  <c r="AU58" i="182" s="1"/>
  <c r="AZ57" i="182"/>
  <c r="AT57" i="182"/>
  <c r="AU57" i="182" s="1"/>
  <c r="AZ56" i="182"/>
  <c r="AT56" i="182"/>
  <c r="AU56" i="182" s="1"/>
  <c r="AZ55" i="182"/>
  <c r="AT55" i="182"/>
  <c r="AU55" i="182" s="1"/>
  <c r="AZ54" i="182"/>
  <c r="AT54" i="182"/>
  <c r="AU54" i="182" s="1"/>
  <c r="AZ53" i="182"/>
  <c r="AT53" i="182"/>
  <c r="AU53" i="182" s="1"/>
  <c r="AZ52" i="182"/>
  <c r="AT52" i="182"/>
  <c r="AU52" i="182" s="1"/>
  <c r="AZ51" i="182"/>
  <c r="AT51" i="182"/>
  <c r="AU51" i="182" s="1"/>
  <c r="AZ50" i="182"/>
  <c r="AT50" i="182"/>
  <c r="AU50" i="182" s="1"/>
  <c r="AZ49" i="182"/>
  <c r="AT49" i="182"/>
  <c r="AU49" i="182" s="1"/>
  <c r="AZ48" i="182"/>
  <c r="AT48" i="182"/>
  <c r="AU48" i="182" s="1"/>
  <c r="AZ47" i="182"/>
  <c r="BA47" i="182" s="1"/>
  <c r="AZ46" i="182"/>
  <c r="BA46" i="182" s="1"/>
  <c r="AZ45" i="182"/>
  <c r="BA45" i="182" s="1"/>
  <c r="BB45" i="182" s="1"/>
  <c r="AL45" i="182" s="1"/>
  <c r="AM45" i="182" s="1"/>
  <c r="AI45" i="182" s="1"/>
  <c r="AZ44" i="182"/>
  <c r="BA44" i="182" s="1"/>
  <c r="BB44" i="182" s="1"/>
  <c r="AL44" i="182" s="1"/>
  <c r="AM44" i="182" s="1"/>
  <c r="AI44" i="182" s="1"/>
  <c r="AZ43" i="182"/>
  <c r="BA43" i="182" s="1"/>
  <c r="AZ42" i="182"/>
  <c r="BA42" i="182" s="1"/>
  <c r="AZ41" i="182"/>
  <c r="BA41" i="182" s="1"/>
  <c r="AZ40" i="182"/>
  <c r="BA40" i="182" s="1"/>
  <c r="AZ39" i="182"/>
  <c r="BA39" i="182" s="1"/>
  <c r="BC39" i="182" s="1"/>
  <c r="AZ38" i="182"/>
  <c r="BA38" i="182" s="1"/>
  <c r="BC38" i="182" s="1"/>
  <c r="AZ37" i="182"/>
  <c r="BA37" i="182" s="1"/>
  <c r="AZ36" i="182"/>
  <c r="BA36" i="182" s="1"/>
  <c r="AZ35" i="182"/>
  <c r="BA35" i="182" s="1"/>
  <c r="AZ34" i="182"/>
  <c r="BA34" i="182" s="1"/>
  <c r="AZ33" i="182"/>
  <c r="BA33" i="182" s="1"/>
  <c r="BC33" i="182" s="1"/>
  <c r="AZ32" i="182"/>
  <c r="BA32" i="182" s="1"/>
  <c r="BC32" i="182" s="1"/>
  <c r="AZ31" i="182"/>
  <c r="BA31" i="182" s="1"/>
  <c r="AZ30" i="182"/>
  <c r="BA30" i="182" s="1"/>
  <c r="BC30" i="182" s="1"/>
  <c r="AZ29" i="182"/>
  <c r="BA29" i="182" s="1"/>
  <c r="AZ28" i="182"/>
  <c r="BA28" i="182" s="1"/>
  <c r="AZ27" i="182"/>
  <c r="BA27" i="182" s="1"/>
  <c r="AZ26" i="182"/>
  <c r="BA26" i="182" s="1"/>
  <c r="AZ25" i="182"/>
  <c r="BA25" i="182" s="1"/>
  <c r="AZ24" i="182"/>
  <c r="AT24" i="182"/>
  <c r="AU24" i="182" s="1"/>
  <c r="AZ23" i="182"/>
  <c r="BA23" i="182" s="1"/>
  <c r="AZ22" i="182"/>
  <c r="BA22" i="182" s="1"/>
  <c r="AZ21" i="182"/>
  <c r="BA21" i="182" s="1"/>
  <c r="AZ20" i="182"/>
  <c r="BA20" i="182" s="1"/>
  <c r="BB20" i="182" s="1"/>
  <c r="AL20" i="182" s="1"/>
  <c r="AM20" i="182" s="1"/>
  <c r="AI20" i="182" s="1"/>
  <c r="AZ19" i="182"/>
  <c r="BA19" i="182" s="1"/>
  <c r="AZ18" i="182"/>
  <c r="BA18" i="182" s="1"/>
  <c r="BB18" i="182" s="1"/>
  <c r="AL18" i="182" s="1"/>
  <c r="AM18" i="182" s="1"/>
  <c r="AI18" i="182" s="1"/>
  <c r="AZ17" i="182"/>
  <c r="BA17" i="182" s="1"/>
  <c r="AZ16" i="182"/>
  <c r="BA16" i="182" s="1"/>
  <c r="BB16" i="182" s="1"/>
  <c r="AL16" i="182" s="1"/>
  <c r="AM16" i="182" s="1"/>
  <c r="AI16" i="182" s="1"/>
  <c r="AZ15" i="182"/>
  <c r="BA15" i="182" s="1"/>
  <c r="AZ14" i="182"/>
  <c r="BA14" i="182" s="1"/>
  <c r="AZ13" i="182"/>
  <c r="BA13" i="182" s="1"/>
  <c r="AZ12" i="182"/>
  <c r="BA12" i="182" s="1"/>
  <c r="AZ11" i="182"/>
  <c r="BA11" i="182" s="1"/>
  <c r="AZ10" i="182"/>
  <c r="BA10" i="182" s="1"/>
  <c r="AA10" i="182"/>
  <c r="AC10" i="182" s="1"/>
  <c r="Q10" i="182"/>
  <c r="P10" i="182"/>
  <c r="I10" i="182"/>
  <c r="AY6" i="182"/>
  <c r="AX6" i="182"/>
  <c r="AW6" i="182"/>
  <c r="AV6" i="182"/>
  <c r="AS6" i="182"/>
  <c r="AR6" i="182"/>
  <c r="AQ6" i="182"/>
  <c r="AP6" i="182"/>
  <c r="AO6" i="182"/>
  <c r="AG6" i="182"/>
  <c r="AF6" i="182"/>
  <c r="AB6" i="182"/>
  <c r="Z6" i="182"/>
  <c r="Y6" i="182"/>
  <c r="X6" i="182"/>
  <c r="W6" i="182"/>
  <c r="V6" i="182"/>
  <c r="U6" i="182"/>
  <c r="T6" i="182"/>
  <c r="S6" i="182"/>
  <c r="O6" i="182"/>
  <c r="N6" i="182"/>
  <c r="M6" i="182"/>
  <c r="L6" i="182"/>
  <c r="K6" i="182"/>
  <c r="J6" i="182"/>
  <c r="G6" i="182"/>
  <c r="F6" i="182"/>
  <c r="E6" i="182"/>
  <c r="D6" i="182"/>
  <c r="C6" i="182"/>
  <c r="B6" i="182"/>
  <c r="AY5" i="182"/>
  <c r="AX5" i="182"/>
  <c r="AW5" i="182"/>
  <c r="AV5" i="182"/>
  <c r="AS5" i="182"/>
  <c r="AR5" i="182"/>
  <c r="AQ5" i="182"/>
  <c r="AP5" i="182"/>
  <c r="AO5" i="182"/>
  <c r="AG5" i="182"/>
  <c r="AF5" i="182"/>
  <c r="AB5" i="182"/>
  <c r="Z5" i="182"/>
  <c r="Y5" i="182"/>
  <c r="X5" i="182"/>
  <c r="W5" i="182"/>
  <c r="V5" i="182"/>
  <c r="U5" i="182"/>
  <c r="T5" i="182"/>
  <c r="S5" i="182"/>
  <c r="O5" i="182"/>
  <c r="N5" i="182"/>
  <c r="M5" i="182"/>
  <c r="L5" i="182"/>
  <c r="K5" i="182"/>
  <c r="J5" i="182"/>
  <c r="G5" i="182"/>
  <c r="F5" i="182"/>
  <c r="E5" i="182"/>
  <c r="D5" i="182"/>
  <c r="AZ65" i="181"/>
  <c r="BA65" i="181" s="1"/>
  <c r="AA65" i="181"/>
  <c r="AC65" i="181" s="1"/>
  <c r="AK65" i="181" s="1"/>
  <c r="Q65" i="181"/>
  <c r="P65" i="181"/>
  <c r="I65" i="181"/>
  <c r="R65" i="181" s="1"/>
  <c r="AD65" i="181" s="1"/>
  <c r="AZ64" i="181"/>
  <c r="BA64" i="181" s="1"/>
  <c r="AA64" i="181"/>
  <c r="AC64" i="181" s="1"/>
  <c r="AK64" i="181" s="1"/>
  <c r="Q64" i="181"/>
  <c r="P64" i="181"/>
  <c r="I64" i="181"/>
  <c r="AZ63" i="181"/>
  <c r="BA63" i="181" s="1"/>
  <c r="AA63" i="181"/>
  <c r="AC63" i="181" s="1"/>
  <c r="AK63" i="181" s="1"/>
  <c r="Q63" i="181"/>
  <c r="P63" i="181"/>
  <c r="I63" i="181"/>
  <c r="AZ62" i="181"/>
  <c r="BA62" i="181" s="1"/>
  <c r="AA62" i="181"/>
  <c r="AC62" i="181" s="1"/>
  <c r="AK62" i="181" s="1"/>
  <c r="Q62" i="181"/>
  <c r="P62" i="181"/>
  <c r="I62" i="181"/>
  <c r="R62" i="181" s="1"/>
  <c r="AD62" i="181" s="1"/>
  <c r="AZ61" i="181"/>
  <c r="BA61" i="181" s="1"/>
  <c r="AA61" i="181"/>
  <c r="AC61" i="181" s="1"/>
  <c r="AK61" i="181" s="1"/>
  <c r="Q61" i="181"/>
  <c r="R61" i="181" s="1"/>
  <c r="AD61" i="181" s="1"/>
  <c r="P61" i="181"/>
  <c r="AZ60" i="181"/>
  <c r="BA60" i="181" s="1"/>
  <c r="AA60" i="181"/>
  <c r="AC60" i="181" s="1"/>
  <c r="AK60" i="181" s="1"/>
  <c r="Q60" i="181"/>
  <c r="P60" i="181"/>
  <c r="I60" i="181"/>
  <c r="R60" i="181" s="1"/>
  <c r="AD60" i="181" s="1"/>
  <c r="AZ59" i="181"/>
  <c r="BA59" i="181" s="1"/>
  <c r="AA59" i="181"/>
  <c r="AC59" i="181" s="1"/>
  <c r="AK59" i="181" s="1"/>
  <c r="Q59" i="181"/>
  <c r="R59" i="181" s="1"/>
  <c r="AD59" i="181" s="1"/>
  <c r="P59" i="181"/>
  <c r="AZ58" i="181"/>
  <c r="BA58" i="181" s="1"/>
  <c r="AA58" i="181"/>
  <c r="AC58" i="181" s="1"/>
  <c r="AK58" i="181" s="1"/>
  <c r="Q58" i="181"/>
  <c r="P58" i="181"/>
  <c r="I58" i="181"/>
  <c r="AZ57" i="181"/>
  <c r="BA57" i="181" s="1"/>
  <c r="AA57" i="181"/>
  <c r="AC57" i="181" s="1"/>
  <c r="AK57" i="181" s="1"/>
  <c r="Q57" i="181"/>
  <c r="R57" i="181" s="1"/>
  <c r="AD57" i="181" s="1"/>
  <c r="P57" i="181"/>
  <c r="AZ56" i="181"/>
  <c r="BA56" i="181" s="1"/>
  <c r="AA56" i="181"/>
  <c r="AC56" i="181" s="1"/>
  <c r="AK56" i="181" s="1"/>
  <c r="Q56" i="181"/>
  <c r="P56" i="181"/>
  <c r="I56" i="181"/>
  <c r="AZ55" i="181"/>
  <c r="BA55" i="181" s="1"/>
  <c r="AA55" i="181"/>
  <c r="AC55" i="181" s="1"/>
  <c r="AK55" i="181" s="1"/>
  <c r="Q55" i="181"/>
  <c r="R55" i="181" s="1"/>
  <c r="AD55" i="181" s="1"/>
  <c r="P55" i="181"/>
  <c r="AZ54" i="181"/>
  <c r="BA54" i="181" s="1"/>
  <c r="AA54" i="181"/>
  <c r="AC54" i="181" s="1"/>
  <c r="AK54" i="181" s="1"/>
  <c r="Q54" i="181"/>
  <c r="P54" i="181"/>
  <c r="I54" i="181"/>
  <c r="AZ53" i="181"/>
  <c r="BA53" i="181" s="1"/>
  <c r="AA53" i="181"/>
  <c r="AC53" i="181" s="1"/>
  <c r="AK53" i="181" s="1"/>
  <c r="Q53" i="181"/>
  <c r="R53" i="181" s="1"/>
  <c r="AD53" i="181" s="1"/>
  <c r="P53" i="181"/>
  <c r="AZ52" i="181"/>
  <c r="BA52" i="181" s="1"/>
  <c r="AA52" i="181"/>
  <c r="AC52" i="181" s="1"/>
  <c r="AK52" i="181" s="1"/>
  <c r="Q52" i="181"/>
  <c r="P52" i="181"/>
  <c r="I52" i="181"/>
  <c r="AZ51" i="181"/>
  <c r="BA51" i="181" s="1"/>
  <c r="AA51" i="181"/>
  <c r="AC51" i="181" s="1"/>
  <c r="Q51" i="181"/>
  <c r="R51" i="181" s="1"/>
  <c r="AD51" i="181" s="1"/>
  <c r="P51" i="181"/>
  <c r="AZ50" i="181"/>
  <c r="BA50" i="181" s="1"/>
  <c r="AA50" i="181"/>
  <c r="AC50" i="181" s="1"/>
  <c r="AK50" i="181" s="1"/>
  <c r="Q50" i="181"/>
  <c r="P50" i="181"/>
  <c r="I50" i="181"/>
  <c r="AZ49" i="181"/>
  <c r="BA49" i="181" s="1"/>
  <c r="AA49" i="181"/>
  <c r="AC49" i="181" s="1"/>
  <c r="AK49" i="181" s="1"/>
  <c r="Q49" i="181"/>
  <c r="P49" i="181"/>
  <c r="AZ48" i="181"/>
  <c r="BA48" i="181" s="1"/>
  <c r="AA48" i="181"/>
  <c r="AC48" i="181" s="1"/>
  <c r="AK48" i="181" s="1"/>
  <c r="Q48" i="181"/>
  <c r="P48" i="181"/>
  <c r="I48" i="181"/>
  <c r="AZ47" i="181"/>
  <c r="BA47" i="181" s="1"/>
  <c r="AA47" i="181"/>
  <c r="AC47" i="181" s="1"/>
  <c r="AK47" i="181" s="1"/>
  <c r="Q47" i="181"/>
  <c r="P47" i="181"/>
  <c r="AZ46" i="181"/>
  <c r="AT46" i="181"/>
  <c r="AU46" i="181" s="1"/>
  <c r="AA46" i="181"/>
  <c r="AC46" i="181" s="1"/>
  <c r="AK46" i="181" s="1"/>
  <c r="Q46" i="181"/>
  <c r="P46" i="181"/>
  <c r="I46" i="181"/>
  <c r="AZ45" i="181"/>
  <c r="AT45" i="181"/>
  <c r="AU45" i="181" s="1"/>
  <c r="AA45" i="181"/>
  <c r="AC45" i="181" s="1"/>
  <c r="AK45" i="181" s="1"/>
  <c r="Q45" i="181"/>
  <c r="P45" i="181"/>
  <c r="I45" i="181"/>
  <c r="AZ44" i="181"/>
  <c r="AT44" i="181"/>
  <c r="AU44" i="181" s="1"/>
  <c r="AA44" i="181"/>
  <c r="AC44" i="181" s="1"/>
  <c r="AK44" i="181" s="1"/>
  <c r="Q44" i="181"/>
  <c r="P44" i="181"/>
  <c r="I44" i="181"/>
  <c r="AZ43" i="181"/>
  <c r="AT43" i="181"/>
  <c r="AU43" i="181" s="1"/>
  <c r="AA43" i="181"/>
  <c r="AC43" i="181" s="1"/>
  <c r="AK43" i="181" s="1"/>
  <c r="Q43" i="181"/>
  <c r="P43" i="181"/>
  <c r="I43" i="181"/>
  <c r="AZ42" i="181"/>
  <c r="AT42" i="181"/>
  <c r="AU42" i="181" s="1"/>
  <c r="AA42" i="181"/>
  <c r="AC42" i="181" s="1"/>
  <c r="AK42" i="181" s="1"/>
  <c r="Q42" i="181"/>
  <c r="P42" i="181"/>
  <c r="I42" i="181"/>
  <c r="AZ41" i="181"/>
  <c r="AT41" i="181"/>
  <c r="AU41" i="181" s="1"/>
  <c r="AA41" i="181"/>
  <c r="AC41" i="181" s="1"/>
  <c r="AK41" i="181" s="1"/>
  <c r="Q41" i="181"/>
  <c r="P41" i="181"/>
  <c r="I41" i="181"/>
  <c r="AZ40" i="181"/>
  <c r="AT40" i="181"/>
  <c r="AU40" i="181" s="1"/>
  <c r="AA40" i="181"/>
  <c r="AC40" i="181" s="1"/>
  <c r="AK40" i="181" s="1"/>
  <c r="Q40" i="181"/>
  <c r="P40" i="181"/>
  <c r="I40" i="181"/>
  <c r="AZ39" i="181"/>
  <c r="AT39" i="181"/>
  <c r="AU39" i="181" s="1"/>
  <c r="AA39" i="181"/>
  <c r="AC39" i="181" s="1"/>
  <c r="AK39" i="181" s="1"/>
  <c r="Q39" i="181"/>
  <c r="P39" i="181"/>
  <c r="I39" i="181"/>
  <c r="AZ38" i="181"/>
  <c r="AT38" i="181"/>
  <c r="AU38" i="181" s="1"/>
  <c r="AA38" i="181"/>
  <c r="AC38" i="181" s="1"/>
  <c r="AK38" i="181" s="1"/>
  <c r="Q38" i="181"/>
  <c r="P38" i="181"/>
  <c r="I38" i="181"/>
  <c r="AZ37" i="181"/>
  <c r="AT37" i="181"/>
  <c r="AU37" i="181" s="1"/>
  <c r="AA37" i="181"/>
  <c r="AC37" i="181" s="1"/>
  <c r="AK37" i="181" s="1"/>
  <c r="Q37" i="181"/>
  <c r="P37" i="181"/>
  <c r="I37" i="181"/>
  <c r="AZ36" i="181"/>
  <c r="AT36" i="181"/>
  <c r="AU36" i="181" s="1"/>
  <c r="AA36" i="181"/>
  <c r="AC36" i="181" s="1"/>
  <c r="AK36" i="181" s="1"/>
  <c r="Q36" i="181"/>
  <c r="P36" i="181"/>
  <c r="I36" i="181"/>
  <c r="AZ35" i="181"/>
  <c r="AT35" i="181"/>
  <c r="AU35" i="181" s="1"/>
  <c r="AA35" i="181"/>
  <c r="Q35" i="181"/>
  <c r="P35" i="181"/>
  <c r="I35" i="181"/>
  <c r="AZ34" i="181"/>
  <c r="AT34" i="181"/>
  <c r="AU34" i="181" s="1"/>
  <c r="AA34" i="181"/>
  <c r="AC34" i="181" s="1"/>
  <c r="AK34" i="181" s="1"/>
  <c r="Q34" i="181"/>
  <c r="P34" i="181"/>
  <c r="I34" i="181"/>
  <c r="AZ33" i="181"/>
  <c r="AT33" i="181"/>
  <c r="AU33" i="181" s="1"/>
  <c r="AA33" i="181"/>
  <c r="AC33" i="181" s="1"/>
  <c r="AK33" i="181" s="1"/>
  <c r="Q33" i="181"/>
  <c r="P33" i="181"/>
  <c r="I33" i="181"/>
  <c r="AZ32" i="181"/>
  <c r="AT32" i="181"/>
  <c r="AU32" i="181" s="1"/>
  <c r="AA32" i="181"/>
  <c r="AC32" i="181" s="1"/>
  <c r="AK32" i="181" s="1"/>
  <c r="Q32" i="181"/>
  <c r="P32" i="181"/>
  <c r="I32" i="181"/>
  <c r="AZ31" i="181"/>
  <c r="AT31" i="181"/>
  <c r="AU31" i="181" s="1"/>
  <c r="AA31" i="181"/>
  <c r="AC31" i="181" s="1"/>
  <c r="AK31" i="181" s="1"/>
  <c r="Q31" i="181"/>
  <c r="P31" i="181"/>
  <c r="I31" i="181"/>
  <c r="AZ30" i="181"/>
  <c r="AT30" i="181"/>
  <c r="AU30" i="181" s="1"/>
  <c r="AA30" i="181"/>
  <c r="AC30" i="181" s="1"/>
  <c r="AK30" i="181" s="1"/>
  <c r="Q30" i="181"/>
  <c r="P30" i="181"/>
  <c r="I30" i="181"/>
  <c r="AZ29" i="181"/>
  <c r="AT29" i="181"/>
  <c r="AU29" i="181" s="1"/>
  <c r="AA29" i="181"/>
  <c r="AC29" i="181" s="1"/>
  <c r="AK29" i="181" s="1"/>
  <c r="Q29" i="181"/>
  <c r="P29" i="181"/>
  <c r="I29" i="181"/>
  <c r="AZ28" i="181"/>
  <c r="AT28" i="181"/>
  <c r="AU28" i="181" s="1"/>
  <c r="AA28" i="181"/>
  <c r="AC28" i="181" s="1"/>
  <c r="AK28" i="181" s="1"/>
  <c r="Q28" i="181"/>
  <c r="P28" i="181"/>
  <c r="I28" i="181"/>
  <c r="AZ27" i="181"/>
  <c r="AT27" i="181"/>
  <c r="AU27" i="181" s="1"/>
  <c r="AA27" i="181"/>
  <c r="AC27" i="181" s="1"/>
  <c r="AK27" i="181" s="1"/>
  <c r="Q27" i="181"/>
  <c r="P27" i="181"/>
  <c r="I27" i="181"/>
  <c r="AZ26" i="181"/>
  <c r="AT26" i="181"/>
  <c r="AU26" i="181" s="1"/>
  <c r="AA26" i="181"/>
  <c r="AC26" i="181" s="1"/>
  <c r="AK26" i="181" s="1"/>
  <c r="Q26" i="181"/>
  <c r="P26" i="181"/>
  <c r="I26" i="181"/>
  <c r="AZ25" i="181"/>
  <c r="AT25" i="181"/>
  <c r="AU25" i="181" s="1"/>
  <c r="AA25" i="181"/>
  <c r="Q25" i="181"/>
  <c r="P25" i="181"/>
  <c r="I25" i="181"/>
  <c r="AZ24" i="181"/>
  <c r="AT24" i="181"/>
  <c r="AU24" i="181" s="1"/>
  <c r="AA24" i="181"/>
  <c r="AC24" i="181" s="1"/>
  <c r="AK24" i="181" s="1"/>
  <c r="Q24" i="181"/>
  <c r="P24" i="181"/>
  <c r="I24" i="181"/>
  <c r="R24" i="181" s="1"/>
  <c r="AD24" i="181" s="1"/>
  <c r="H24" i="181"/>
  <c r="AZ23" i="181"/>
  <c r="AT23" i="181"/>
  <c r="AU23" i="181" s="1"/>
  <c r="AA23" i="181"/>
  <c r="AC23" i="181" s="1"/>
  <c r="AK23" i="181" s="1"/>
  <c r="Q23" i="181"/>
  <c r="P23" i="181"/>
  <c r="I23" i="181"/>
  <c r="H23" i="181"/>
  <c r="AZ22" i="181"/>
  <c r="AT22" i="181"/>
  <c r="AU22" i="181" s="1"/>
  <c r="AA22" i="181"/>
  <c r="AC22" i="181" s="1"/>
  <c r="AK22" i="181" s="1"/>
  <c r="Q22" i="181"/>
  <c r="P22" i="181"/>
  <c r="I22" i="181"/>
  <c r="H22" i="181"/>
  <c r="AZ21" i="181"/>
  <c r="AT21" i="181"/>
  <c r="AU21" i="181" s="1"/>
  <c r="AA21" i="181"/>
  <c r="AC21" i="181" s="1"/>
  <c r="AK21" i="181" s="1"/>
  <c r="Q21" i="181"/>
  <c r="P21" i="181"/>
  <c r="I21" i="181"/>
  <c r="H21" i="181"/>
  <c r="AZ20" i="181"/>
  <c r="AT20" i="181"/>
  <c r="AU20" i="181" s="1"/>
  <c r="AA20" i="181"/>
  <c r="AC20" i="181" s="1"/>
  <c r="AK20" i="181" s="1"/>
  <c r="Q20" i="181"/>
  <c r="P20" i="181"/>
  <c r="I20" i="181"/>
  <c r="H20" i="181"/>
  <c r="AZ19" i="181"/>
  <c r="AT19" i="181"/>
  <c r="AU19" i="181" s="1"/>
  <c r="AA19" i="181"/>
  <c r="AC19" i="181" s="1"/>
  <c r="AK19" i="181" s="1"/>
  <c r="P19" i="181"/>
  <c r="I19" i="181"/>
  <c r="R19" i="181" s="1"/>
  <c r="AD19" i="181" s="1"/>
  <c r="H19" i="181"/>
  <c r="AZ18" i="181"/>
  <c r="AT18" i="181"/>
  <c r="AU18" i="181" s="1"/>
  <c r="AA18" i="181"/>
  <c r="AC18" i="181" s="1"/>
  <c r="AK18" i="181" s="1"/>
  <c r="P18" i="181"/>
  <c r="I18" i="181"/>
  <c r="R18" i="181" s="1"/>
  <c r="AD18" i="181" s="1"/>
  <c r="H18" i="181"/>
  <c r="AZ17" i="181"/>
  <c r="AT17" i="181"/>
  <c r="AU17" i="181" s="1"/>
  <c r="AA17" i="181"/>
  <c r="AC17" i="181" s="1"/>
  <c r="AK17" i="181" s="1"/>
  <c r="P17" i="181"/>
  <c r="I17" i="181"/>
  <c r="R17" i="181" s="1"/>
  <c r="AD17" i="181" s="1"/>
  <c r="H17" i="181"/>
  <c r="AZ16" i="181"/>
  <c r="AT16" i="181"/>
  <c r="AU16" i="181" s="1"/>
  <c r="AA16" i="181"/>
  <c r="AC16" i="181" s="1"/>
  <c r="AK16" i="181" s="1"/>
  <c r="P16" i="181"/>
  <c r="I16" i="181"/>
  <c r="R16" i="181" s="1"/>
  <c r="AD16" i="181" s="1"/>
  <c r="H16" i="181"/>
  <c r="AZ15" i="181"/>
  <c r="AT15" i="181"/>
  <c r="AU15" i="181" s="1"/>
  <c r="AA15" i="181"/>
  <c r="AC15" i="181" s="1"/>
  <c r="AK15" i="181" s="1"/>
  <c r="P15" i="181"/>
  <c r="I15" i="181"/>
  <c r="R15" i="181" s="1"/>
  <c r="AD15" i="181" s="1"/>
  <c r="H15" i="181"/>
  <c r="AZ14" i="181"/>
  <c r="AT14" i="181"/>
  <c r="AU14" i="181" s="1"/>
  <c r="AA14" i="181"/>
  <c r="AC14" i="181" s="1"/>
  <c r="AK14" i="181" s="1"/>
  <c r="Q14" i="181"/>
  <c r="P14" i="181"/>
  <c r="I14" i="181"/>
  <c r="H14" i="181"/>
  <c r="AZ13" i="181"/>
  <c r="AT13" i="181"/>
  <c r="AU13" i="181" s="1"/>
  <c r="AA13" i="181"/>
  <c r="AC13" i="181" s="1"/>
  <c r="AK13" i="181" s="1"/>
  <c r="Q13" i="181"/>
  <c r="P13" i="181"/>
  <c r="I13" i="181"/>
  <c r="H13" i="181"/>
  <c r="AZ12" i="181"/>
  <c r="AT12" i="181"/>
  <c r="AU12" i="181" s="1"/>
  <c r="AA12" i="181"/>
  <c r="AC12" i="181" s="1"/>
  <c r="AK12" i="181" s="1"/>
  <c r="Q12" i="181"/>
  <c r="R12" i="181" s="1"/>
  <c r="AD12" i="181" s="1"/>
  <c r="P12" i="181"/>
  <c r="H12" i="181"/>
  <c r="AZ11" i="181"/>
  <c r="AT11" i="181"/>
  <c r="AU11" i="181" s="1"/>
  <c r="AA11" i="181"/>
  <c r="AC11" i="181" s="1"/>
  <c r="AK11" i="181" s="1"/>
  <c r="Q11" i="181"/>
  <c r="R11" i="181" s="1"/>
  <c r="AD11" i="181" s="1"/>
  <c r="P11" i="181"/>
  <c r="H11" i="181"/>
  <c r="AZ10" i="181"/>
  <c r="AT10" i="181"/>
  <c r="AU10" i="181" s="1"/>
  <c r="AA10" i="181"/>
  <c r="AC10" i="181" s="1"/>
  <c r="AK10" i="181" s="1"/>
  <c r="Q10" i="181"/>
  <c r="P10" i="181"/>
  <c r="I10" i="181"/>
  <c r="H10" i="181"/>
  <c r="AY6" i="181"/>
  <c r="AX6" i="181"/>
  <c r="AW6" i="181"/>
  <c r="AV6" i="181"/>
  <c r="AS6" i="181"/>
  <c r="AR6" i="181"/>
  <c r="AQ6" i="181"/>
  <c r="AP6" i="181"/>
  <c r="AO6" i="181"/>
  <c r="AG6" i="181"/>
  <c r="AF6" i="181"/>
  <c r="AB6" i="181"/>
  <c r="Z6" i="181"/>
  <c r="Y6" i="181"/>
  <c r="X6" i="181"/>
  <c r="W6" i="181"/>
  <c r="V6" i="181"/>
  <c r="U6" i="181"/>
  <c r="T6" i="181"/>
  <c r="S6" i="181"/>
  <c r="O6" i="181"/>
  <c r="N6" i="181"/>
  <c r="M6" i="181"/>
  <c r="L6" i="181"/>
  <c r="K6" i="181"/>
  <c r="J6" i="181"/>
  <c r="G6" i="181"/>
  <c r="F6" i="181"/>
  <c r="E6" i="181"/>
  <c r="D6" i="181"/>
  <c r="C6" i="181"/>
  <c r="B6" i="181"/>
  <c r="AY5" i="181"/>
  <c r="AX5" i="181"/>
  <c r="AW5" i="181"/>
  <c r="AV5" i="181"/>
  <c r="AS5" i="181"/>
  <c r="AR5" i="181"/>
  <c r="AQ5" i="181"/>
  <c r="AP5" i="181"/>
  <c r="AO5" i="181"/>
  <c r="AG5" i="181"/>
  <c r="AF5" i="181"/>
  <c r="AB5" i="181"/>
  <c r="Z5" i="181"/>
  <c r="Y5" i="181"/>
  <c r="X5" i="181"/>
  <c r="W5" i="181"/>
  <c r="V5" i="181"/>
  <c r="U5" i="181"/>
  <c r="T5" i="181"/>
  <c r="S5" i="181"/>
  <c r="O5" i="181"/>
  <c r="N5" i="181"/>
  <c r="M5" i="181"/>
  <c r="L5" i="181"/>
  <c r="K5" i="181"/>
  <c r="J5" i="181"/>
  <c r="G5" i="181"/>
  <c r="F5" i="181"/>
  <c r="E5" i="181"/>
  <c r="D5" i="181"/>
  <c r="C5" i="181"/>
  <c r="B5" i="181"/>
  <c r="AZ65" i="180"/>
  <c r="BA65" i="180" s="1"/>
  <c r="BB65" i="180" s="1"/>
  <c r="AL65" i="180" s="1"/>
  <c r="AA65" i="180"/>
  <c r="AC65" i="180" s="1"/>
  <c r="AK65" i="180" s="1"/>
  <c r="P65" i="180"/>
  <c r="I65" i="180"/>
  <c r="R65" i="180" s="1"/>
  <c r="AD65" i="180" s="1"/>
  <c r="H65" i="180"/>
  <c r="AZ64" i="180"/>
  <c r="BA64" i="180" s="1"/>
  <c r="BB64" i="180" s="1"/>
  <c r="AL64" i="180" s="1"/>
  <c r="AA64" i="180"/>
  <c r="AC64" i="180" s="1"/>
  <c r="AK64" i="180" s="1"/>
  <c r="P64" i="180"/>
  <c r="I64" i="180"/>
  <c r="R64" i="180" s="1"/>
  <c r="AD64" i="180" s="1"/>
  <c r="H64" i="180"/>
  <c r="AZ63" i="180"/>
  <c r="BA63" i="180" s="1"/>
  <c r="BB63" i="180" s="1"/>
  <c r="AL63" i="180" s="1"/>
  <c r="AA63" i="180"/>
  <c r="AC63" i="180" s="1"/>
  <c r="AK63" i="180" s="1"/>
  <c r="P63" i="180"/>
  <c r="I63" i="180"/>
  <c r="R63" i="180" s="1"/>
  <c r="AD63" i="180" s="1"/>
  <c r="H63" i="180"/>
  <c r="AZ62" i="180"/>
  <c r="BA62" i="180" s="1"/>
  <c r="BB62" i="180" s="1"/>
  <c r="AL62" i="180" s="1"/>
  <c r="AA62" i="180"/>
  <c r="AC62" i="180" s="1"/>
  <c r="AK62" i="180" s="1"/>
  <c r="P62" i="180"/>
  <c r="I62" i="180"/>
  <c r="R62" i="180" s="1"/>
  <c r="AD62" i="180" s="1"/>
  <c r="H62" i="180"/>
  <c r="AZ61" i="180"/>
  <c r="BA61" i="180" s="1"/>
  <c r="BB61" i="180" s="1"/>
  <c r="AL61" i="180" s="1"/>
  <c r="AA61" i="180"/>
  <c r="AC61" i="180" s="1"/>
  <c r="AK61" i="180" s="1"/>
  <c r="P61" i="180"/>
  <c r="R61" i="180"/>
  <c r="AD61" i="180" s="1"/>
  <c r="AZ60" i="180"/>
  <c r="BA60" i="180" s="1"/>
  <c r="BB60" i="180" s="1"/>
  <c r="AL60" i="180" s="1"/>
  <c r="AA60" i="180"/>
  <c r="AC60" i="180" s="1"/>
  <c r="AK60" i="180" s="1"/>
  <c r="P60" i="180"/>
  <c r="I60" i="180"/>
  <c r="R60" i="180" s="1"/>
  <c r="AD60" i="180" s="1"/>
  <c r="H60" i="180"/>
  <c r="AZ59" i="180"/>
  <c r="BA59" i="180" s="1"/>
  <c r="BB59" i="180" s="1"/>
  <c r="AL59" i="180" s="1"/>
  <c r="AA59" i="180"/>
  <c r="AC59" i="180" s="1"/>
  <c r="AK59" i="180" s="1"/>
  <c r="P59" i="180"/>
  <c r="R59" i="180"/>
  <c r="AD59" i="180" s="1"/>
  <c r="AZ58" i="180"/>
  <c r="BA58" i="180" s="1"/>
  <c r="BB58" i="180" s="1"/>
  <c r="AL58" i="180" s="1"/>
  <c r="AA58" i="180"/>
  <c r="AC58" i="180" s="1"/>
  <c r="AK58" i="180" s="1"/>
  <c r="P58" i="180"/>
  <c r="I58" i="180"/>
  <c r="R58" i="180" s="1"/>
  <c r="AD58" i="180" s="1"/>
  <c r="H58" i="180"/>
  <c r="AZ57" i="180"/>
  <c r="BA57" i="180" s="1"/>
  <c r="BB57" i="180" s="1"/>
  <c r="AL57" i="180" s="1"/>
  <c r="AA57" i="180"/>
  <c r="AC57" i="180" s="1"/>
  <c r="AK57" i="180" s="1"/>
  <c r="P57" i="180"/>
  <c r="R57" i="180"/>
  <c r="AD57" i="180" s="1"/>
  <c r="AZ56" i="180"/>
  <c r="BA56" i="180" s="1"/>
  <c r="BB56" i="180" s="1"/>
  <c r="AL56" i="180" s="1"/>
  <c r="AA56" i="180"/>
  <c r="AC56" i="180" s="1"/>
  <c r="AK56" i="180" s="1"/>
  <c r="P56" i="180"/>
  <c r="I56" i="180"/>
  <c r="R56" i="180" s="1"/>
  <c r="AD56" i="180" s="1"/>
  <c r="AZ55" i="180"/>
  <c r="BA55" i="180" s="1"/>
  <c r="BB55" i="180" s="1"/>
  <c r="AL55" i="180" s="1"/>
  <c r="AA55" i="180"/>
  <c r="AC55" i="180" s="1"/>
  <c r="AK55" i="180" s="1"/>
  <c r="P55" i="180"/>
  <c r="R55" i="180"/>
  <c r="AD55" i="180" s="1"/>
  <c r="AZ54" i="180"/>
  <c r="BA54" i="180" s="1"/>
  <c r="BB54" i="180" s="1"/>
  <c r="AL54" i="180" s="1"/>
  <c r="AA54" i="180"/>
  <c r="AC54" i="180" s="1"/>
  <c r="AK54" i="180" s="1"/>
  <c r="P54" i="180"/>
  <c r="R54" i="180"/>
  <c r="AD54" i="180" s="1"/>
  <c r="AZ53" i="180"/>
  <c r="BA53" i="180" s="1"/>
  <c r="BB53" i="180" s="1"/>
  <c r="AL53" i="180" s="1"/>
  <c r="AA53" i="180"/>
  <c r="AC53" i="180" s="1"/>
  <c r="AK53" i="180" s="1"/>
  <c r="P53" i="180"/>
  <c r="R53" i="180"/>
  <c r="AD53" i="180" s="1"/>
  <c r="AZ52" i="180"/>
  <c r="BA52" i="180" s="1"/>
  <c r="BB52" i="180" s="1"/>
  <c r="AL52" i="180" s="1"/>
  <c r="AA52" i="180"/>
  <c r="AC52" i="180" s="1"/>
  <c r="AK52" i="180" s="1"/>
  <c r="P52" i="180"/>
  <c r="I52" i="180"/>
  <c r="R52" i="180" s="1"/>
  <c r="AD52" i="180" s="1"/>
  <c r="H52" i="180"/>
  <c r="AZ51" i="180"/>
  <c r="BA51" i="180" s="1"/>
  <c r="BB51" i="180" s="1"/>
  <c r="AL51" i="180" s="1"/>
  <c r="AA51" i="180"/>
  <c r="AC51" i="180" s="1"/>
  <c r="AK51" i="180" s="1"/>
  <c r="P51" i="180"/>
  <c r="R51" i="180"/>
  <c r="AD51" i="180" s="1"/>
  <c r="AZ50" i="180"/>
  <c r="BA50" i="180" s="1"/>
  <c r="BB50" i="180" s="1"/>
  <c r="AL50" i="180" s="1"/>
  <c r="AA50" i="180"/>
  <c r="AC50" i="180" s="1"/>
  <c r="AK50" i="180" s="1"/>
  <c r="P50" i="180"/>
  <c r="I50" i="180"/>
  <c r="R50" i="180" s="1"/>
  <c r="AD50" i="180" s="1"/>
  <c r="H50" i="180"/>
  <c r="AZ49" i="180"/>
  <c r="BA49" i="180" s="1"/>
  <c r="BB49" i="180" s="1"/>
  <c r="AL49" i="180" s="1"/>
  <c r="AA49" i="180"/>
  <c r="AC49" i="180" s="1"/>
  <c r="AK49" i="180" s="1"/>
  <c r="P49" i="180"/>
  <c r="R49" i="180"/>
  <c r="AD49" i="180" s="1"/>
  <c r="AZ48" i="180"/>
  <c r="BA48" i="180" s="1"/>
  <c r="AA48" i="180"/>
  <c r="AC48" i="180" s="1"/>
  <c r="AK48" i="180" s="1"/>
  <c r="P48" i="180"/>
  <c r="I48" i="180"/>
  <c r="R48" i="180" s="1"/>
  <c r="AD48" i="180" s="1"/>
  <c r="H48" i="180"/>
  <c r="AZ47" i="180"/>
  <c r="BA47" i="180" s="1"/>
  <c r="AA47" i="180"/>
  <c r="AC47" i="180" s="1"/>
  <c r="AK47" i="180" s="1"/>
  <c r="P47" i="180"/>
  <c r="R47" i="180"/>
  <c r="AD47" i="180" s="1"/>
  <c r="AZ46" i="180"/>
  <c r="AT46" i="180"/>
  <c r="AU46" i="180" s="1"/>
  <c r="AA46" i="180"/>
  <c r="AC46" i="180" s="1"/>
  <c r="AK46" i="180" s="1"/>
  <c r="P46" i="180"/>
  <c r="I46" i="180"/>
  <c r="R46" i="180" s="1"/>
  <c r="AD46" i="180" s="1"/>
  <c r="H46" i="180"/>
  <c r="AZ45" i="180"/>
  <c r="AT45" i="180"/>
  <c r="AU45" i="180" s="1"/>
  <c r="AA45" i="180"/>
  <c r="AC45" i="180" s="1"/>
  <c r="P45" i="180"/>
  <c r="I45" i="180"/>
  <c r="R45" i="180" s="1"/>
  <c r="AD45" i="180" s="1"/>
  <c r="H45" i="180"/>
  <c r="AZ44" i="180"/>
  <c r="AT44" i="180"/>
  <c r="AU44" i="180" s="1"/>
  <c r="AA44" i="180"/>
  <c r="AC44" i="180" s="1"/>
  <c r="AK44" i="180" s="1"/>
  <c r="P44" i="180"/>
  <c r="I44" i="180"/>
  <c r="R44" i="180" s="1"/>
  <c r="AD44" i="180" s="1"/>
  <c r="H44" i="180"/>
  <c r="AZ43" i="180"/>
  <c r="AT43" i="180"/>
  <c r="AU43" i="180" s="1"/>
  <c r="AA43" i="180"/>
  <c r="AC43" i="180" s="1"/>
  <c r="AK43" i="180" s="1"/>
  <c r="P43" i="180"/>
  <c r="I43" i="180"/>
  <c r="R43" i="180" s="1"/>
  <c r="AD43" i="180" s="1"/>
  <c r="H43" i="180"/>
  <c r="AZ42" i="180"/>
  <c r="AT42" i="180"/>
  <c r="AU42" i="180" s="1"/>
  <c r="AA42" i="180"/>
  <c r="AC42" i="180" s="1"/>
  <c r="AK42" i="180" s="1"/>
  <c r="P42" i="180"/>
  <c r="I42" i="180"/>
  <c r="R42" i="180" s="1"/>
  <c r="AD42" i="180" s="1"/>
  <c r="H42" i="180"/>
  <c r="AZ41" i="180"/>
  <c r="AT41" i="180"/>
  <c r="AU41" i="180" s="1"/>
  <c r="AA41" i="180"/>
  <c r="AC41" i="180" s="1"/>
  <c r="AK41" i="180" s="1"/>
  <c r="P41" i="180"/>
  <c r="I41" i="180"/>
  <c r="H41" i="180"/>
  <c r="AZ40" i="180"/>
  <c r="AT40" i="180"/>
  <c r="AU40" i="180" s="1"/>
  <c r="AA40" i="180"/>
  <c r="AC40" i="180" s="1"/>
  <c r="AK40" i="180" s="1"/>
  <c r="Q40" i="180"/>
  <c r="P40" i="180"/>
  <c r="I40" i="180"/>
  <c r="H40" i="180"/>
  <c r="AZ39" i="180"/>
  <c r="AT39" i="180"/>
  <c r="AU39" i="180" s="1"/>
  <c r="AA39" i="180"/>
  <c r="AC39" i="180" s="1"/>
  <c r="AK39" i="180" s="1"/>
  <c r="Q39" i="180"/>
  <c r="P39" i="180"/>
  <c r="I39" i="180"/>
  <c r="H39" i="180"/>
  <c r="AZ38" i="180"/>
  <c r="AT38" i="180"/>
  <c r="AU38" i="180" s="1"/>
  <c r="AA38" i="180"/>
  <c r="AC38" i="180" s="1"/>
  <c r="AK38" i="180" s="1"/>
  <c r="Q38" i="180"/>
  <c r="P38" i="180"/>
  <c r="I38" i="180"/>
  <c r="H38" i="180"/>
  <c r="AZ37" i="180"/>
  <c r="AT37" i="180"/>
  <c r="AU37" i="180" s="1"/>
  <c r="AA37" i="180"/>
  <c r="AC37" i="180" s="1"/>
  <c r="AK37" i="180" s="1"/>
  <c r="Q37" i="180"/>
  <c r="P37" i="180"/>
  <c r="I37" i="180"/>
  <c r="H37" i="180"/>
  <c r="AZ36" i="180"/>
  <c r="AT36" i="180"/>
  <c r="AU36" i="180" s="1"/>
  <c r="AA36" i="180"/>
  <c r="AC36" i="180" s="1"/>
  <c r="AK36" i="180" s="1"/>
  <c r="Q36" i="180"/>
  <c r="P36" i="180"/>
  <c r="I36" i="180"/>
  <c r="R36" i="180" s="1"/>
  <c r="AD36" i="180" s="1"/>
  <c r="H36" i="180"/>
  <c r="AZ35" i="180"/>
  <c r="AT35" i="180"/>
  <c r="AU35" i="180" s="1"/>
  <c r="AA35" i="180"/>
  <c r="AC35" i="180" s="1"/>
  <c r="AK35" i="180" s="1"/>
  <c r="Q35" i="180"/>
  <c r="P35" i="180"/>
  <c r="I35" i="180"/>
  <c r="H35" i="180"/>
  <c r="AZ34" i="180"/>
  <c r="AT34" i="180"/>
  <c r="AU34" i="180" s="1"/>
  <c r="AA34" i="180"/>
  <c r="AC34" i="180" s="1"/>
  <c r="AK34" i="180" s="1"/>
  <c r="Q34" i="180"/>
  <c r="P34" i="180"/>
  <c r="I34" i="180"/>
  <c r="H34" i="180"/>
  <c r="AZ33" i="180"/>
  <c r="AT33" i="180"/>
  <c r="AU33" i="180" s="1"/>
  <c r="AA33" i="180"/>
  <c r="AC33" i="180" s="1"/>
  <c r="AK33" i="180" s="1"/>
  <c r="Q33" i="180"/>
  <c r="P33" i="180"/>
  <c r="I33" i="180"/>
  <c r="H33" i="180"/>
  <c r="AZ32" i="180"/>
  <c r="AT32" i="180"/>
  <c r="AU32" i="180" s="1"/>
  <c r="AA32" i="180"/>
  <c r="AC32" i="180" s="1"/>
  <c r="AK32" i="180" s="1"/>
  <c r="Q32" i="180"/>
  <c r="P32" i="180"/>
  <c r="I32" i="180"/>
  <c r="H32" i="180"/>
  <c r="AZ31" i="180"/>
  <c r="AT31" i="180"/>
  <c r="AU31" i="180" s="1"/>
  <c r="AA31" i="180"/>
  <c r="AC31" i="180" s="1"/>
  <c r="AK31" i="180" s="1"/>
  <c r="Q31" i="180"/>
  <c r="P31" i="180"/>
  <c r="I31" i="180"/>
  <c r="H31" i="180"/>
  <c r="AZ30" i="180"/>
  <c r="AT30" i="180"/>
  <c r="AU30" i="180" s="1"/>
  <c r="AA30" i="180"/>
  <c r="AC30" i="180" s="1"/>
  <c r="AK30" i="180" s="1"/>
  <c r="Q30" i="180"/>
  <c r="P30" i="180"/>
  <c r="I30" i="180"/>
  <c r="H30" i="180"/>
  <c r="AZ29" i="180"/>
  <c r="AT29" i="180"/>
  <c r="AU29" i="180" s="1"/>
  <c r="AA29" i="180"/>
  <c r="AC29" i="180" s="1"/>
  <c r="AK29" i="180" s="1"/>
  <c r="Q29" i="180"/>
  <c r="P29" i="180"/>
  <c r="I29" i="180"/>
  <c r="H29" i="180"/>
  <c r="AZ28" i="180"/>
  <c r="AT28" i="180"/>
  <c r="AU28" i="180" s="1"/>
  <c r="AA28" i="180"/>
  <c r="AC28" i="180" s="1"/>
  <c r="AK28" i="180" s="1"/>
  <c r="Q28" i="180"/>
  <c r="P28" i="180"/>
  <c r="I28" i="180"/>
  <c r="H28" i="180"/>
  <c r="AZ27" i="180"/>
  <c r="AT27" i="180"/>
  <c r="AU27" i="180" s="1"/>
  <c r="AA27" i="180"/>
  <c r="AC27" i="180" s="1"/>
  <c r="AK27" i="180" s="1"/>
  <c r="Q27" i="180"/>
  <c r="P27" i="180"/>
  <c r="I27" i="180"/>
  <c r="H27" i="180"/>
  <c r="AZ26" i="180"/>
  <c r="AT26" i="180"/>
  <c r="AU26" i="180" s="1"/>
  <c r="AA26" i="180"/>
  <c r="AC26" i="180" s="1"/>
  <c r="AK26" i="180" s="1"/>
  <c r="Q26" i="180"/>
  <c r="P26" i="180"/>
  <c r="I26" i="180"/>
  <c r="H26" i="180"/>
  <c r="AZ25" i="180"/>
  <c r="AT25" i="180"/>
  <c r="AU25" i="180" s="1"/>
  <c r="AA25" i="180"/>
  <c r="AC25" i="180" s="1"/>
  <c r="AK25" i="180" s="1"/>
  <c r="Q25" i="180"/>
  <c r="P25" i="180"/>
  <c r="I25" i="180"/>
  <c r="H25" i="180"/>
  <c r="AZ24" i="180"/>
  <c r="AT24" i="180"/>
  <c r="AU24" i="180" s="1"/>
  <c r="AA24" i="180"/>
  <c r="AC24" i="180" s="1"/>
  <c r="AK24" i="180" s="1"/>
  <c r="Q24" i="180"/>
  <c r="P24" i="180"/>
  <c r="I24" i="180"/>
  <c r="H24" i="180"/>
  <c r="AZ23" i="180"/>
  <c r="AT23" i="180"/>
  <c r="AU23" i="180" s="1"/>
  <c r="AA23" i="180"/>
  <c r="AC23" i="180" s="1"/>
  <c r="AK23" i="180" s="1"/>
  <c r="Q23" i="180"/>
  <c r="P23" i="180"/>
  <c r="I23" i="180"/>
  <c r="H23" i="180"/>
  <c r="AZ22" i="180"/>
  <c r="AT22" i="180"/>
  <c r="AU22" i="180" s="1"/>
  <c r="AA22" i="180"/>
  <c r="AC22" i="180" s="1"/>
  <c r="AK22" i="180" s="1"/>
  <c r="Q22" i="180"/>
  <c r="P22" i="180"/>
  <c r="I22" i="180"/>
  <c r="H22" i="180"/>
  <c r="AZ21" i="180"/>
  <c r="AT21" i="180"/>
  <c r="AU21" i="180" s="1"/>
  <c r="AA21" i="180"/>
  <c r="AC21" i="180" s="1"/>
  <c r="AK21" i="180" s="1"/>
  <c r="Q21" i="180"/>
  <c r="P21" i="180"/>
  <c r="I21" i="180"/>
  <c r="H21" i="180"/>
  <c r="AZ20" i="180"/>
  <c r="AT20" i="180"/>
  <c r="AU20" i="180" s="1"/>
  <c r="AA20" i="180"/>
  <c r="AC20" i="180" s="1"/>
  <c r="AK20" i="180" s="1"/>
  <c r="Q20" i="180"/>
  <c r="P20" i="180"/>
  <c r="I20" i="180"/>
  <c r="H20" i="180"/>
  <c r="AZ19" i="180"/>
  <c r="AT19" i="180"/>
  <c r="AU19" i="180" s="1"/>
  <c r="AA19" i="180"/>
  <c r="AC19" i="180" s="1"/>
  <c r="AK19" i="180" s="1"/>
  <c r="Q19" i="180"/>
  <c r="P19" i="180"/>
  <c r="I19" i="180"/>
  <c r="H19" i="180"/>
  <c r="AZ18" i="180"/>
  <c r="AT18" i="180"/>
  <c r="AU18" i="180" s="1"/>
  <c r="AA18" i="180"/>
  <c r="AC18" i="180" s="1"/>
  <c r="AK18" i="180" s="1"/>
  <c r="Q18" i="180"/>
  <c r="P18" i="180"/>
  <c r="I18" i="180"/>
  <c r="H18" i="180"/>
  <c r="AZ17" i="180"/>
  <c r="AT17" i="180"/>
  <c r="AU17" i="180" s="1"/>
  <c r="AA17" i="180"/>
  <c r="AC17" i="180" s="1"/>
  <c r="AK17" i="180" s="1"/>
  <c r="Q17" i="180"/>
  <c r="P17" i="180"/>
  <c r="I17" i="180"/>
  <c r="H17" i="180"/>
  <c r="AZ16" i="180"/>
  <c r="AT16" i="180"/>
  <c r="AU16" i="180" s="1"/>
  <c r="AA16" i="180"/>
  <c r="AC16" i="180" s="1"/>
  <c r="AK16" i="180" s="1"/>
  <c r="Q16" i="180"/>
  <c r="P16" i="180"/>
  <c r="I16" i="180"/>
  <c r="H16" i="180"/>
  <c r="AZ15" i="180"/>
  <c r="AT15" i="180"/>
  <c r="AU15" i="180" s="1"/>
  <c r="AA15" i="180"/>
  <c r="AC15" i="180" s="1"/>
  <c r="AK15" i="180" s="1"/>
  <c r="Q15" i="180"/>
  <c r="P15" i="180"/>
  <c r="I15" i="180"/>
  <c r="H15" i="180"/>
  <c r="AZ14" i="180"/>
  <c r="AT14" i="180"/>
  <c r="AU14" i="180" s="1"/>
  <c r="AA14" i="180"/>
  <c r="AC14" i="180" s="1"/>
  <c r="AK14" i="180" s="1"/>
  <c r="Q14" i="180"/>
  <c r="P14" i="180"/>
  <c r="I14" i="180"/>
  <c r="H14" i="180"/>
  <c r="AZ13" i="180"/>
  <c r="AT13" i="180"/>
  <c r="AU13" i="180" s="1"/>
  <c r="AA13" i="180"/>
  <c r="AC13" i="180" s="1"/>
  <c r="AK13" i="180" s="1"/>
  <c r="Q13" i="180"/>
  <c r="P13" i="180"/>
  <c r="I13" i="180"/>
  <c r="H13" i="180"/>
  <c r="AZ12" i="180"/>
  <c r="AT12" i="180"/>
  <c r="AU12" i="180" s="1"/>
  <c r="AA12" i="180"/>
  <c r="AC12" i="180" s="1"/>
  <c r="AK12" i="180" s="1"/>
  <c r="Q12" i="180"/>
  <c r="P12" i="180"/>
  <c r="I12" i="180"/>
  <c r="H12" i="180"/>
  <c r="AZ11" i="180"/>
  <c r="AT11" i="180"/>
  <c r="AU11" i="180" s="1"/>
  <c r="AA11" i="180"/>
  <c r="AC11" i="180" s="1"/>
  <c r="AK11" i="180" s="1"/>
  <c r="Q11" i="180"/>
  <c r="P11" i="180"/>
  <c r="I11" i="180"/>
  <c r="H11" i="180"/>
  <c r="AZ10" i="180"/>
  <c r="AT10" i="180"/>
  <c r="AU10" i="180" s="1"/>
  <c r="AA10" i="180"/>
  <c r="AC10" i="180" s="1"/>
  <c r="Q10" i="180"/>
  <c r="P10" i="180"/>
  <c r="I10" i="180"/>
  <c r="H10" i="180"/>
  <c r="AY6" i="180"/>
  <c r="AX6" i="180"/>
  <c r="AW6" i="180"/>
  <c r="AV6" i="180"/>
  <c r="AS6" i="180"/>
  <c r="AR6" i="180"/>
  <c r="AQ6" i="180"/>
  <c r="AP6" i="180"/>
  <c r="AO6" i="180"/>
  <c r="AG6" i="180"/>
  <c r="AF6" i="180"/>
  <c r="AB6" i="180"/>
  <c r="Z6" i="180"/>
  <c r="Y6" i="180"/>
  <c r="X6" i="180"/>
  <c r="W6" i="180"/>
  <c r="V6" i="180"/>
  <c r="U6" i="180"/>
  <c r="T6" i="180"/>
  <c r="S6" i="180"/>
  <c r="O6" i="180"/>
  <c r="N6" i="180"/>
  <c r="M6" i="180"/>
  <c r="L6" i="180"/>
  <c r="K6" i="180"/>
  <c r="J6" i="180"/>
  <c r="G6" i="180"/>
  <c r="F6" i="180"/>
  <c r="E6" i="180"/>
  <c r="D6" i="180"/>
  <c r="C6" i="180"/>
  <c r="B6" i="180"/>
  <c r="AY5" i="180"/>
  <c r="AX5" i="180"/>
  <c r="AW5" i="180"/>
  <c r="AV5" i="180"/>
  <c r="AS5" i="180"/>
  <c r="AR5" i="180"/>
  <c r="AQ5" i="180"/>
  <c r="AP5" i="180"/>
  <c r="AO5" i="180"/>
  <c r="AG5" i="180"/>
  <c r="AF5" i="180"/>
  <c r="AB5" i="180"/>
  <c r="Z5" i="180"/>
  <c r="Y5" i="180"/>
  <c r="X5" i="180"/>
  <c r="W5" i="180"/>
  <c r="V5" i="180"/>
  <c r="U5" i="180"/>
  <c r="T5" i="180"/>
  <c r="S5" i="180"/>
  <c r="O5" i="180"/>
  <c r="N5" i="180"/>
  <c r="M5" i="180"/>
  <c r="L5" i="180"/>
  <c r="K5" i="180"/>
  <c r="J5" i="180"/>
  <c r="G5" i="180"/>
  <c r="F5" i="180"/>
  <c r="E5" i="180"/>
  <c r="D5" i="180"/>
  <c r="C5" i="180"/>
  <c r="B5" i="180"/>
  <c r="AZ65" i="179"/>
  <c r="AT65" i="179"/>
  <c r="AU65" i="179" s="1"/>
  <c r="AC65" i="179"/>
  <c r="AK65" i="179" s="1"/>
  <c r="Q65" i="179"/>
  <c r="P65" i="179"/>
  <c r="I65" i="179"/>
  <c r="H65" i="179"/>
  <c r="AZ64" i="179"/>
  <c r="AT64" i="179"/>
  <c r="AU64" i="179" s="1"/>
  <c r="AC64" i="179"/>
  <c r="AK64" i="179" s="1"/>
  <c r="Q64" i="179"/>
  <c r="P64" i="179"/>
  <c r="I64" i="179"/>
  <c r="H64" i="179"/>
  <c r="AZ63" i="179"/>
  <c r="AT63" i="179"/>
  <c r="AU63" i="179" s="1"/>
  <c r="AC63" i="179"/>
  <c r="AK63" i="179" s="1"/>
  <c r="Q63" i="179"/>
  <c r="P63" i="179"/>
  <c r="I63" i="179"/>
  <c r="H63" i="179"/>
  <c r="AZ62" i="179"/>
  <c r="AT62" i="179"/>
  <c r="AU62" i="179" s="1"/>
  <c r="AC62" i="179"/>
  <c r="AK62" i="179" s="1"/>
  <c r="Q62" i="179"/>
  <c r="P62" i="179"/>
  <c r="I62" i="179"/>
  <c r="H62" i="179"/>
  <c r="AZ61" i="179"/>
  <c r="AT61" i="179"/>
  <c r="AU61" i="179" s="1"/>
  <c r="AA61" i="179"/>
  <c r="AC61" i="179" s="1"/>
  <c r="AK61" i="179" s="1"/>
  <c r="Q61" i="179"/>
  <c r="P61" i="179"/>
  <c r="AZ60" i="179"/>
  <c r="AT60" i="179"/>
  <c r="AU60" i="179" s="1"/>
  <c r="AA60" i="179"/>
  <c r="AC60" i="179" s="1"/>
  <c r="AK60" i="179" s="1"/>
  <c r="Q60" i="179"/>
  <c r="P60" i="179"/>
  <c r="I60" i="179"/>
  <c r="H60" i="179"/>
  <c r="AZ59" i="179"/>
  <c r="AT59" i="179"/>
  <c r="AU59" i="179" s="1"/>
  <c r="AA59" i="179"/>
  <c r="AC59" i="179" s="1"/>
  <c r="AK59" i="179" s="1"/>
  <c r="Q59" i="179"/>
  <c r="P59" i="179"/>
  <c r="R59" i="179"/>
  <c r="AZ58" i="179"/>
  <c r="AT58" i="179"/>
  <c r="AU58" i="179" s="1"/>
  <c r="AA58" i="179"/>
  <c r="AC58" i="179" s="1"/>
  <c r="AK58" i="179" s="1"/>
  <c r="Q58" i="179"/>
  <c r="P58" i="179"/>
  <c r="I58" i="179"/>
  <c r="H58" i="179"/>
  <c r="AZ57" i="179"/>
  <c r="AT57" i="179"/>
  <c r="AU57" i="179" s="1"/>
  <c r="AA57" i="179"/>
  <c r="AC57" i="179" s="1"/>
  <c r="AK57" i="179" s="1"/>
  <c r="Q57" i="179"/>
  <c r="R57" i="179" s="1"/>
  <c r="P57" i="179"/>
  <c r="AZ56" i="179"/>
  <c r="AT56" i="179"/>
  <c r="AU56" i="179" s="1"/>
  <c r="AA56" i="179"/>
  <c r="AC56" i="179" s="1"/>
  <c r="AK56" i="179" s="1"/>
  <c r="Q56" i="179"/>
  <c r="P56" i="179"/>
  <c r="I56" i="179"/>
  <c r="R56" i="179" s="1"/>
  <c r="H56" i="179"/>
  <c r="AZ55" i="179"/>
  <c r="AT55" i="179"/>
  <c r="AU55" i="179" s="1"/>
  <c r="AA55" i="179"/>
  <c r="AC55" i="179" s="1"/>
  <c r="AK55" i="179" s="1"/>
  <c r="Q55" i="179"/>
  <c r="R55" i="179" s="1"/>
  <c r="P55" i="179"/>
  <c r="AZ54" i="179"/>
  <c r="AT54" i="179"/>
  <c r="AU54" i="179" s="1"/>
  <c r="AA54" i="179"/>
  <c r="AC54" i="179" s="1"/>
  <c r="AK54" i="179" s="1"/>
  <c r="Q54" i="179"/>
  <c r="P54" i="179"/>
  <c r="I54" i="179"/>
  <c r="H54" i="179"/>
  <c r="AZ53" i="179"/>
  <c r="AT53" i="179"/>
  <c r="AU53" i="179" s="1"/>
  <c r="AA53" i="179"/>
  <c r="AC53" i="179" s="1"/>
  <c r="AK53" i="179" s="1"/>
  <c r="Q53" i="179"/>
  <c r="R53" i="179" s="1"/>
  <c r="P53" i="179"/>
  <c r="AZ52" i="179"/>
  <c r="AT52" i="179"/>
  <c r="AU52" i="179" s="1"/>
  <c r="AA52" i="179"/>
  <c r="AC52" i="179" s="1"/>
  <c r="AK52" i="179" s="1"/>
  <c r="Q52" i="179"/>
  <c r="P52" i="179"/>
  <c r="I52" i="179"/>
  <c r="H52" i="179"/>
  <c r="AZ51" i="179"/>
  <c r="AT51" i="179"/>
  <c r="AU51" i="179" s="1"/>
  <c r="AA51" i="179"/>
  <c r="AC51" i="179" s="1"/>
  <c r="AK51" i="179" s="1"/>
  <c r="Q51" i="179"/>
  <c r="R51" i="179" s="1"/>
  <c r="P51" i="179"/>
  <c r="AZ50" i="179"/>
  <c r="AT50" i="179"/>
  <c r="AU50" i="179" s="1"/>
  <c r="AA50" i="179"/>
  <c r="AC50" i="179" s="1"/>
  <c r="AK50" i="179" s="1"/>
  <c r="Q50" i="179"/>
  <c r="P50" i="179"/>
  <c r="I50" i="179"/>
  <c r="H50" i="179"/>
  <c r="AZ49" i="179"/>
  <c r="AT49" i="179"/>
  <c r="AU49" i="179" s="1"/>
  <c r="AA49" i="179"/>
  <c r="AC49" i="179" s="1"/>
  <c r="AK49" i="179" s="1"/>
  <c r="Q49" i="179"/>
  <c r="R49" i="179" s="1"/>
  <c r="P49" i="179"/>
  <c r="AZ48" i="179"/>
  <c r="AT48" i="179"/>
  <c r="AU48" i="179" s="1"/>
  <c r="AA48" i="179"/>
  <c r="AC48" i="179" s="1"/>
  <c r="AK48" i="179" s="1"/>
  <c r="Q48" i="179"/>
  <c r="P48" i="179"/>
  <c r="I48" i="179"/>
  <c r="AZ47" i="179"/>
  <c r="AT47" i="179"/>
  <c r="AU47" i="179" s="1"/>
  <c r="AA47" i="179"/>
  <c r="AC47" i="179" s="1"/>
  <c r="AK47" i="179" s="1"/>
  <c r="Q47" i="179"/>
  <c r="R47" i="179" s="1"/>
  <c r="AD47" i="179" s="1"/>
  <c r="P47" i="179"/>
  <c r="AZ46" i="179"/>
  <c r="AT46" i="179"/>
  <c r="AU46" i="179" s="1"/>
  <c r="AA46" i="179"/>
  <c r="AC46" i="179" s="1"/>
  <c r="AK46" i="179" s="1"/>
  <c r="Q46" i="179"/>
  <c r="P46" i="179"/>
  <c r="I46" i="179"/>
  <c r="H46" i="179"/>
  <c r="AZ45" i="179"/>
  <c r="AT45" i="179"/>
  <c r="AU45" i="179" s="1"/>
  <c r="AA45" i="179"/>
  <c r="AC45" i="179" s="1"/>
  <c r="AK45" i="179" s="1"/>
  <c r="Q45" i="179"/>
  <c r="P45" i="179"/>
  <c r="I45" i="179"/>
  <c r="H45" i="179"/>
  <c r="AZ44" i="179"/>
  <c r="AT44" i="179"/>
  <c r="AU44" i="179" s="1"/>
  <c r="AA44" i="179"/>
  <c r="AC44" i="179" s="1"/>
  <c r="AK44" i="179" s="1"/>
  <c r="Q44" i="179"/>
  <c r="P44" i="179"/>
  <c r="I44" i="179"/>
  <c r="H44" i="179"/>
  <c r="AZ43" i="179"/>
  <c r="AT43" i="179"/>
  <c r="AU43" i="179" s="1"/>
  <c r="AA43" i="179"/>
  <c r="AC43" i="179" s="1"/>
  <c r="AK43" i="179" s="1"/>
  <c r="Q43" i="179"/>
  <c r="P43" i="179"/>
  <c r="I43" i="179"/>
  <c r="H43" i="179"/>
  <c r="AZ42" i="179"/>
  <c r="AT42" i="179"/>
  <c r="AU42" i="179" s="1"/>
  <c r="AA42" i="179"/>
  <c r="AC42" i="179" s="1"/>
  <c r="AK42" i="179" s="1"/>
  <c r="Q42" i="179"/>
  <c r="P42" i="179"/>
  <c r="I42" i="179"/>
  <c r="H42" i="179"/>
  <c r="AZ41" i="179"/>
  <c r="AT41" i="179"/>
  <c r="AU41" i="179" s="1"/>
  <c r="AA41" i="179"/>
  <c r="AC41" i="179" s="1"/>
  <c r="AK41" i="179" s="1"/>
  <c r="Q41" i="179"/>
  <c r="P41" i="179"/>
  <c r="I41" i="179"/>
  <c r="H41" i="179"/>
  <c r="AZ40" i="179"/>
  <c r="AT40" i="179"/>
  <c r="AU40" i="179" s="1"/>
  <c r="AA40" i="179"/>
  <c r="AC40" i="179" s="1"/>
  <c r="AK40" i="179" s="1"/>
  <c r="Q40" i="179"/>
  <c r="P40" i="179"/>
  <c r="I40" i="179"/>
  <c r="H40" i="179"/>
  <c r="AZ39" i="179"/>
  <c r="AT39" i="179"/>
  <c r="AU39" i="179" s="1"/>
  <c r="AA39" i="179"/>
  <c r="AC39" i="179" s="1"/>
  <c r="AK39" i="179" s="1"/>
  <c r="Q39" i="179"/>
  <c r="P39" i="179"/>
  <c r="I39" i="179"/>
  <c r="H39" i="179"/>
  <c r="AZ38" i="179"/>
  <c r="AT38" i="179"/>
  <c r="AU38" i="179" s="1"/>
  <c r="AA38" i="179"/>
  <c r="AC38" i="179" s="1"/>
  <c r="AK38" i="179" s="1"/>
  <c r="Q38" i="179"/>
  <c r="P38" i="179"/>
  <c r="I38" i="179"/>
  <c r="H38" i="179"/>
  <c r="AZ37" i="179"/>
  <c r="AT37" i="179"/>
  <c r="AU37" i="179" s="1"/>
  <c r="AA37" i="179"/>
  <c r="AC37" i="179" s="1"/>
  <c r="AK37" i="179" s="1"/>
  <c r="Q37" i="179"/>
  <c r="P37" i="179"/>
  <c r="I37" i="179"/>
  <c r="H37" i="179"/>
  <c r="AZ36" i="179"/>
  <c r="AT36" i="179"/>
  <c r="AU36" i="179" s="1"/>
  <c r="AA36" i="179"/>
  <c r="AC36" i="179" s="1"/>
  <c r="AK36" i="179" s="1"/>
  <c r="Q36" i="179"/>
  <c r="P36" i="179"/>
  <c r="I36" i="179"/>
  <c r="H36" i="179"/>
  <c r="AZ35" i="179"/>
  <c r="AT35" i="179"/>
  <c r="AU35" i="179" s="1"/>
  <c r="AA35" i="179"/>
  <c r="AC35" i="179" s="1"/>
  <c r="AK35" i="179" s="1"/>
  <c r="Q35" i="179"/>
  <c r="P35" i="179"/>
  <c r="I35" i="179"/>
  <c r="H35" i="179"/>
  <c r="AZ34" i="179"/>
  <c r="AT34" i="179"/>
  <c r="AU34" i="179" s="1"/>
  <c r="AA34" i="179"/>
  <c r="AC34" i="179" s="1"/>
  <c r="AK34" i="179" s="1"/>
  <c r="Q34" i="179"/>
  <c r="P34" i="179"/>
  <c r="I34" i="179"/>
  <c r="H34" i="179"/>
  <c r="AZ33" i="179"/>
  <c r="AT33" i="179"/>
  <c r="AU33" i="179" s="1"/>
  <c r="AA33" i="179"/>
  <c r="AC33" i="179" s="1"/>
  <c r="AK33" i="179" s="1"/>
  <c r="Q33" i="179"/>
  <c r="P33" i="179"/>
  <c r="I33" i="179"/>
  <c r="H33" i="179"/>
  <c r="AZ32" i="179"/>
  <c r="AT32" i="179"/>
  <c r="AU32" i="179" s="1"/>
  <c r="AA32" i="179"/>
  <c r="AC32" i="179" s="1"/>
  <c r="AK32" i="179" s="1"/>
  <c r="Q32" i="179"/>
  <c r="P32" i="179"/>
  <c r="I32" i="179"/>
  <c r="H32" i="179"/>
  <c r="AZ31" i="179"/>
  <c r="AT31" i="179"/>
  <c r="AU31" i="179" s="1"/>
  <c r="AA31" i="179"/>
  <c r="AC31" i="179" s="1"/>
  <c r="AK31" i="179" s="1"/>
  <c r="Q31" i="179"/>
  <c r="P31" i="179"/>
  <c r="I31" i="179"/>
  <c r="H31" i="179"/>
  <c r="AZ30" i="179"/>
  <c r="AT30" i="179"/>
  <c r="AU30" i="179" s="1"/>
  <c r="AA30" i="179"/>
  <c r="AC30" i="179" s="1"/>
  <c r="AK30" i="179" s="1"/>
  <c r="Q30" i="179"/>
  <c r="P30" i="179"/>
  <c r="I30" i="179"/>
  <c r="H30" i="179"/>
  <c r="AZ29" i="179"/>
  <c r="AT29" i="179"/>
  <c r="AU29" i="179" s="1"/>
  <c r="AA29" i="179"/>
  <c r="AC29" i="179" s="1"/>
  <c r="AK29" i="179" s="1"/>
  <c r="Q29" i="179"/>
  <c r="P29" i="179"/>
  <c r="I29" i="179"/>
  <c r="H29" i="179"/>
  <c r="AZ28" i="179"/>
  <c r="AT28" i="179"/>
  <c r="AU28" i="179" s="1"/>
  <c r="AA28" i="179"/>
  <c r="AC28" i="179" s="1"/>
  <c r="AK28" i="179" s="1"/>
  <c r="Q28" i="179"/>
  <c r="P28" i="179"/>
  <c r="I28" i="179"/>
  <c r="H28" i="179"/>
  <c r="AZ27" i="179"/>
  <c r="AT27" i="179"/>
  <c r="AU27" i="179" s="1"/>
  <c r="AA27" i="179"/>
  <c r="AC27" i="179" s="1"/>
  <c r="AK27" i="179" s="1"/>
  <c r="Q27" i="179"/>
  <c r="P27" i="179"/>
  <c r="I27" i="179"/>
  <c r="H27" i="179"/>
  <c r="AZ26" i="179"/>
  <c r="AT26" i="179"/>
  <c r="AU26" i="179" s="1"/>
  <c r="AA26" i="179"/>
  <c r="AC26" i="179" s="1"/>
  <c r="AK26" i="179" s="1"/>
  <c r="Q26" i="179"/>
  <c r="P26" i="179"/>
  <c r="I26" i="179"/>
  <c r="H26" i="179"/>
  <c r="AZ25" i="179"/>
  <c r="AT25" i="179"/>
  <c r="AU25" i="179" s="1"/>
  <c r="AA25" i="179"/>
  <c r="AC25" i="179" s="1"/>
  <c r="AK25" i="179" s="1"/>
  <c r="Q25" i="179"/>
  <c r="P25" i="179"/>
  <c r="I25" i="179"/>
  <c r="H25" i="179"/>
  <c r="AZ24" i="179"/>
  <c r="AT24" i="179"/>
  <c r="AU24" i="179" s="1"/>
  <c r="AA24" i="179"/>
  <c r="AC24" i="179" s="1"/>
  <c r="AK24" i="179" s="1"/>
  <c r="Q24" i="179"/>
  <c r="P24" i="179"/>
  <c r="I24" i="179"/>
  <c r="H24" i="179"/>
  <c r="AZ23" i="179"/>
  <c r="AT23" i="179"/>
  <c r="AU23" i="179" s="1"/>
  <c r="AA23" i="179"/>
  <c r="AC23" i="179" s="1"/>
  <c r="AK23" i="179" s="1"/>
  <c r="Q23" i="179"/>
  <c r="P23" i="179"/>
  <c r="I23" i="179"/>
  <c r="H23" i="179"/>
  <c r="AZ22" i="179"/>
  <c r="AT22" i="179"/>
  <c r="AU22" i="179" s="1"/>
  <c r="AA22" i="179"/>
  <c r="AC22" i="179" s="1"/>
  <c r="AK22" i="179" s="1"/>
  <c r="Q22" i="179"/>
  <c r="P22" i="179"/>
  <c r="I22" i="179"/>
  <c r="H22" i="179"/>
  <c r="AZ21" i="179"/>
  <c r="AZ5" i="179" s="1"/>
  <c r="AT21" i="179"/>
  <c r="AU21" i="179" s="1"/>
  <c r="AA21" i="179"/>
  <c r="AC21" i="179" s="1"/>
  <c r="AK21" i="179" s="1"/>
  <c r="Q21" i="179"/>
  <c r="P21" i="179"/>
  <c r="I21" i="179"/>
  <c r="H21" i="179"/>
  <c r="AZ20" i="179"/>
  <c r="AT20" i="179"/>
  <c r="AU20" i="179" s="1"/>
  <c r="AA20" i="179"/>
  <c r="AC20" i="179" s="1"/>
  <c r="AK20" i="179" s="1"/>
  <c r="Q20" i="179"/>
  <c r="P20" i="179"/>
  <c r="I20" i="179"/>
  <c r="H20" i="179"/>
  <c r="AZ19" i="179"/>
  <c r="AT19" i="179"/>
  <c r="AU19" i="179" s="1"/>
  <c r="AA19" i="179"/>
  <c r="AC19" i="179" s="1"/>
  <c r="AK19" i="179" s="1"/>
  <c r="Q19" i="179"/>
  <c r="P19" i="179"/>
  <c r="I19" i="179"/>
  <c r="H19" i="179"/>
  <c r="AZ18" i="179"/>
  <c r="AT18" i="179"/>
  <c r="AU18" i="179" s="1"/>
  <c r="AA18" i="179"/>
  <c r="AC18" i="179" s="1"/>
  <c r="AK18" i="179" s="1"/>
  <c r="Q18" i="179"/>
  <c r="P18" i="179"/>
  <c r="I18" i="179"/>
  <c r="H18" i="179"/>
  <c r="AZ17" i="179"/>
  <c r="AT17" i="179"/>
  <c r="AU17" i="179" s="1"/>
  <c r="AC17" i="179"/>
  <c r="AK17" i="179" s="1"/>
  <c r="AA17" i="179"/>
  <c r="Q17" i="179"/>
  <c r="P17" i="179"/>
  <c r="I17" i="179"/>
  <c r="H17" i="179"/>
  <c r="AZ16" i="179"/>
  <c r="AT16" i="179"/>
  <c r="AU16" i="179" s="1"/>
  <c r="AA16" i="179"/>
  <c r="AC16" i="179" s="1"/>
  <c r="AK16" i="179" s="1"/>
  <c r="Q16" i="179"/>
  <c r="P16" i="179"/>
  <c r="I16" i="179"/>
  <c r="H16" i="179"/>
  <c r="AZ15" i="179"/>
  <c r="AT15" i="179"/>
  <c r="AU15" i="179" s="1"/>
  <c r="AA15" i="179"/>
  <c r="AC15" i="179" s="1"/>
  <c r="AK15" i="179" s="1"/>
  <c r="Q15" i="179"/>
  <c r="P15" i="179"/>
  <c r="I15" i="179"/>
  <c r="H15" i="179"/>
  <c r="AZ14" i="179"/>
  <c r="AT14" i="179"/>
  <c r="AU14" i="179" s="1"/>
  <c r="AA14" i="179"/>
  <c r="AC14" i="179" s="1"/>
  <c r="AK14" i="179" s="1"/>
  <c r="Q14" i="179"/>
  <c r="P14" i="179"/>
  <c r="I14" i="179"/>
  <c r="H14" i="179"/>
  <c r="AZ13" i="179"/>
  <c r="AT13" i="179"/>
  <c r="AU13" i="179" s="1"/>
  <c r="AA13" i="179"/>
  <c r="AC13" i="179" s="1"/>
  <c r="AK13" i="179" s="1"/>
  <c r="Q13" i="179"/>
  <c r="P13" i="179"/>
  <c r="I13" i="179"/>
  <c r="H13" i="179"/>
  <c r="AZ12" i="179"/>
  <c r="AT12" i="179"/>
  <c r="AU12" i="179" s="1"/>
  <c r="AA12" i="179"/>
  <c r="AC12" i="179" s="1"/>
  <c r="AK12" i="179" s="1"/>
  <c r="Q12" i="179"/>
  <c r="P12" i="179"/>
  <c r="I12" i="179"/>
  <c r="H12" i="179"/>
  <c r="AZ11" i="179"/>
  <c r="AT11" i="179"/>
  <c r="AU11" i="179" s="1"/>
  <c r="AA11" i="179"/>
  <c r="AC11" i="179" s="1"/>
  <c r="AK11" i="179" s="1"/>
  <c r="Q11" i="179"/>
  <c r="P11" i="179"/>
  <c r="I11" i="179"/>
  <c r="H11" i="179"/>
  <c r="AZ10" i="179"/>
  <c r="AT10" i="179"/>
  <c r="AU10" i="179" s="1"/>
  <c r="AA10" i="179"/>
  <c r="AC10" i="179" s="1"/>
  <c r="Q10" i="179"/>
  <c r="P10" i="179"/>
  <c r="I10" i="179"/>
  <c r="H10" i="179"/>
  <c r="AY6" i="179"/>
  <c r="AX6" i="179"/>
  <c r="AW6" i="179"/>
  <c r="AV6" i="179"/>
  <c r="AS6" i="179"/>
  <c r="AR6" i="179"/>
  <c r="AQ6" i="179"/>
  <c r="AP6" i="179"/>
  <c r="AO6" i="179"/>
  <c r="AG6" i="179"/>
  <c r="AF6" i="179"/>
  <c r="AB6" i="179"/>
  <c r="Z6" i="179"/>
  <c r="Y6" i="179"/>
  <c r="X6" i="179"/>
  <c r="W6" i="179"/>
  <c r="V6" i="179"/>
  <c r="U6" i="179"/>
  <c r="T6" i="179"/>
  <c r="S6" i="179"/>
  <c r="O6" i="179"/>
  <c r="N6" i="179"/>
  <c r="M6" i="179"/>
  <c r="L6" i="179"/>
  <c r="K6" i="179"/>
  <c r="J6" i="179"/>
  <c r="G6" i="179"/>
  <c r="F6" i="179"/>
  <c r="E6" i="179"/>
  <c r="D6" i="179"/>
  <c r="C6" i="179"/>
  <c r="B6" i="179"/>
  <c r="AY5" i="179"/>
  <c r="AX5" i="179"/>
  <c r="AW5" i="179"/>
  <c r="AV5" i="179"/>
  <c r="AS5" i="179"/>
  <c r="AR5" i="179"/>
  <c r="AQ5" i="179"/>
  <c r="AP5" i="179"/>
  <c r="AO5" i="179"/>
  <c r="AG5" i="179"/>
  <c r="AF5" i="179"/>
  <c r="AB5" i="179"/>
  <c r="Z5" i="179"/>
  <c r="Y5" i="179"/>
  <c r="X5" i="179"/>
  <c r="W5" i="179"/>
  <c r="V5" i="179"/>
  <c r="U5" i="179"/>
  <c r="T5" i="179"/>
  <c r="S5" i="179"/>
  <c r="O5" i="179"/>
  <c r="N5" i="179"/>
  <c r="M5" i="179"/>
  <c r="L5" i="179"/>
  <c r="K5" i="179"/>
  <c r="J5" i="179"/>
  <c r="G5" i="179"/>
  <c r="F5" i="179"/>
  <c r="E5" i="179"/>
  <c r="D5" i="179"/>
  <c r="C5" i="179"/>
  <c r="B5" i="179"/>
  <c r="AZ65" i="178"/>
  <c r="AT65" i="178"/>
  <c r="AU65" i="178" s="1"/>
  <c r="AA65" i="178"/>
  <c r="AC65" i="178" s="1"/>
  <c r="AK65" i="178" s="1"/>
  <c r="Q65" i="178"/>
  <c r="P65" i="178"/>
  <c r="I65" i="178"/>
  <c r="H65" i="178"/>
  <c r="AZ64" i="178"/>
  <c r="AT64" i="178"/>
  <c r="AU64" i="178" s="1"/>
  <c r="AA64" i="178"/>
  <c r="AC64" i="178" s="1"/>
  <c r="AK64" i="178" s="1"/>
  <c r="Q64" i="178"/>
  <c r="P64" i="178"/>
  <c r="I64" i="178"/>
  <c r="H64" i="178"/>
  <c r="AZ63" i="178"/>
  <c r="AT63" i="178"/>
  <c r="AU63" i="178" s="1"/>
  <c r="AA63" i="178"/>
  <c r="AC63" i="178" s="1"/>
  <c r="AK63" i="178" s="1"/>
  <c r="Q63" i="178"/>
  <c r="P63" i="178"/>
  <c r="I63" i="178"/>
  <c r="H63" i="178"/>
  <c r="AZ62" i="178"/>
  <c r="AT62" i="178"/>
  <c r="AU62" i="178" s="1"/>
  <c r="AA62" i="178"/>
  <c r="AC62" i="178" s="1"/>
  <c r="AK62" i="178" s="1"/>
  <c r="Q62" i="178"/>
  <c r="P62" i="178"/>
  <c r="I62" i="178"/>
  <c r="H62" i="178"/>
  <c r="AZ61" i="178"/>
  <c r="AT61" i="178"/>
  <c r="AU61" i="178" s="1"/>
  <c r="AA61" i="178"/>
  <c r="AC61" i="178" s="1"/>
  <c r="AK61" i="178" s="1"/>
  <c r="Q61" i="178"/>
  <c r="R61" i="178" s="1"/>
  <c r="P61" i="178"/>
  <c r="AZ60" i="178"/>
  <c r="AT60" i="178"/>
  <c r="AU60" i="178" s="1"/>
  <c r="AA60" i="178"/>
  <c r="AC60" i="178" s="1"/>
  <c r="AK60" i="178" s="1"/>
  <c r="Q60" i="178"/>
  <c r="P60" i="178"/>
  <c r="I60" i="178"/>
  <c r="H60" i="178"/>
  <c r="AZ59" i="178"/>
  <c r="AT59" i="178"/>
  <c r="AU59" i="178" s="1"/>
  <c r="AA59" i="178"/>
  <c r="AC59" i="178" s="1"/>
  <c r="AK59" i="178" s="1"/>
  <c r="Q59" i="178"/>
  <c r="R59" i="178" s="1"/>
  <c r="P59" i="178"/>
  <c r="AZ58" i="178"/>
  <c r="AT58" i="178"/>
  <c r="AU58" i="178" s="1"/>
  <c r="AA58" i="178"/>
  <c r="AC58" i="178" s="1"/>
  <c r="AK58" i="178" s="1"/>
  <c r="Q58" i="178"/>
  <c r="P58" i="178"/>
  <c r="I58" i="178"/>
  <c r="R58" i="178" s="1"/>
  <c r="H58" i="178"/>
  <c r="AZ57" i="178"/>
  <c r="AT57" i="178"/>
  <c r="AU57" i="178" s="1"/>
  <c r="AA57" i="178"/>
  <c r="AC57" i="178" s="1"/>
  <c r="AK57" i="178" s="1"/>
  <c r="Q57" i="178"/>
  <c r="R57" i="178" s="1"/>
  <c r="P57" i="178"/>
  <c r="AZ56" i="178"/>
  <c r="AT56" i="178"/>
  <c r="AU56" i="178" s="1"/>
  <c r="AA56" i="178"/>
  <c r="AC56" i="178" s="1"/>
  <c r="AK56" i="178" s="1"/>
  <c r="Q56" i="178"/>
  <c r="P56" i="178"/>
  <c r="I56" i="178"/>
  <c r="H56" i="178"/>
  <c r="AZ55" i="178"/>
  <c r="AT55" i="178"/>
  <c r="AU55" i="178" s="1"/>
  <c r="AA55" i="178"/>
  <c r="AC55" i="178" s="1"/>
  <c r="AK55" i="178" s="1"/>
  <c r="Q55" i="178"/>
  <c r="P55" i="178"/>
  <c r="AZ54" i="178"/>
  <c r="AT54" i="178"/>
  <c r="AU54" i="178" s="1"/>
  <c r="AA54" i="178"/>
  <c r="AC54" i="178" s="1"/>
  <c r="AK54" i="178" s="1"/>
  <c r="Q54" i="178"/>
  <c r="P54" i="178"/>
  <c r="I54" i="178"/>
  <c r="R54" i="178" s="1"/>
  <c r="H54" i="178"/>
  <c r="AZ53" i="178"/>
  <c r="AT53" i="178"/>
  <c r="AU53" i="178" s="1"/>
  <c r="AA53" i="178"/>
  <c r="AC53" i="178" s="1"/>
  <c r="AK53" i="178" s="1"/>
  <c r="Q53" i="178"/>
  <c r="P53" i="178"/>
  <c r="AZ52" i="178"/>
  <c r="AT52" i="178"/>
  <c r="AU52" i="178" s="1"/>
  <c r="AA52" i="178"/>
  <c r="AC52" i="178" s="1"/>
  <c r="AK52" i="178" s="1"/>
  <c r="Q52" i="178"/>
  <c r="P52" i="178"/>
  <c r="I52" i="178"/>
  <c r="H52" i="178"/>
  <c r="AZ51" i="178"/>
  <c r="AT51" i="178"/>
  <c r="AU51" i="178" s="1"/>
  <c r="AA51" i="178"/>
  <c r="AC51" i="178" s="1"/>
  <c r="AK51" i="178" s="1"/>
  <c r="Q51" i="178"/>
  <c r="R51" i="178" s="1"/>
  <c r="P51" i="178"/>
  <c r="AZ50" i="178"/>
  <c r="AT50" i="178"/>
  <c r="AU50" i="178" s="1"/>
  <c r="AA50" i="178"/>
  <c r="AC50" i="178" s="1"/>
  <c r="AK50" i="178" s="1"/>
  <c r="Q50" i="178"/>
  <c r="R50" i="178" s="1"/>
  <c r="P50" i="178"/>
  <c r="AZ49" i="178"/>
  <c r="AT49" i="178"/>
  <c r="AU49" i="178" s="1"/>
  <c r="AA49" i="178"/>
  <c r="AC49" i="178" s="1"/>
  <c r="AK49" i="178" s="1"/>
  <c r="Q49" i="178"/>
  <c r="R49" i="178" s="1"/>
  <c r="P49" i="178"/>
  <c r="AZ48" i="178"/>
  <c r="AT48" i="178"/>
  <c r="AU48" i="178" s="1"/>
  <c r="AA48" i="178"/>
  <c r="AC48" i="178" s="1"/>
  <c r="AK48" i="178" s="1"/>
  <c r="Q48" i="178"/>
  <c r="P48" i="178"/>
  <c r="I48" i="178"/>
  <c r="H48" i="178"/>
  <c r="AZ47" i="178"/>
  <c r="AT47" i="178"/>
  <c r="AU47" i="178" s="1"/>
  <c r="AA47" i="178"/>
  <c r="AC47" i="178" s="1"/>
  <c r="AK47" i="178" s="1"/>
  <c r="Q47" i="178"/>
  <c r="R47" i="178" s="1"/>
  <c r="P47" i="178"/>
  <c r="AZ46" i="178"/>
  <c r="AT46" i="178"/>
  <c r="AU46" i="178" s="1"/>
  <c r="AC46" i="178"/>
  <c r="AK46" i="178" s="1"/>
  <c r="Q46" i="178"/>
  <c r="P46" i="178"/>
  <c r="I46" i="178"/>
  <c r="AZ45" i="178"/>
  <c r="AT45" i="178"/>
  <c r="AU45" i="178" s="1"/>
  <c r="AC45" i="178"/>
  <c r="AK45" i="178" s="1"/>
  <c r="Q45" i="178"/>
  <c r="P45" i="178"/>
  <c r="I45" i="178"/>
  <c r="AZ44" i="178"/>
  <c r="AT44" i="178"/>
  <c r="AU44" i="178" s="1"/>
  <c r="AC44" i="178"/>
  <c r="AK44" i="178" s="1"/>
  <c r="Q44" i="178"/>
  <c r="P44" i="178"/>
  <c r="I44" i="178"/>
  <c r="H44" i="178"/>
  <c r="AZ43" i="178"/>
  <c r="AT43" i="178"/>
  <c r="AU43" i="178" s="1"/>
  <c r="AC43" i="178"/>
  <c r="AK43" i="178" s="1"/>
  <c r="Q43" i="178"/>
  <c r="P43" i="178"/>
  <c r="I43" i="178"/>
  <c r="H43" i="178"/>
  <c r="AZ42" i="178"/>
  <c r="AT42" i="178"/>
  <c r="AU42" i="178" s="1"/>
  <c r="AC42" i="178"/>
  <c r="AK42" i="178" s="1"/>
  <c r="Q42" i="178"/>
  <c r="P42" i="178"/>
  <c r="I42" i="178"/>
  <c r="H42" i="178"/>
  <c r="AZ41" i="178"/>
  <c r="AT41" i="178"/>
  <c r="AU41" i="178" s="1"/>
  <c r="AC41" i="178"/>
  <c r="AK41" i="178" s="1"/>
  <c r="Q41" i="178"/>
  <c r="P41" i="178"/>
  <c r="I41" i="178"/>
  <c r="H41" i="178"/>
  <c r="AZ40" i="178"/>
  <c r="AT40" i="178"/>
  <c r="AU40" i="178" s="1"/>
  <c r="AA40" i="178"/>
  <c r="AC40" i="178" s="1"/>
  <c r="AK40" i="178" s="1"/>
  <c r="Q40" i="178"/>
  <c r="P40" i="178"/>
  <c r="I40" i="178"/>
  <c r="H40" i="178"/>
  <c r="AZ39" i="178"/>
  <c r="AT39" i="178"/>
  <c r="AU39" i="178" s="1"/>
  <c r="AA39" i="178"/>
  <c r="AC39" i="178" s="1"/>
  <c r="AK39" i="178" s="1"/>
  <c r="Q39" i="178"/>
  <c r="P39" i="178"/>
  <c r="I39" i="178"/>
  <c r="H39" i="178"/>
  <c r="AZ38" i="178"/>
  <c r="AT38" i="178"/>
  <c r="AU38" i="178" s="1"/>
  <c r="AA38" i="178"/>
  <c r="AC38" i="178" s="1"/>
  <c r="AK38" i="178" s="1"/>
  <c r="Q38" i="178"/>
  <c r="P38" i="178"/>
  <c r="I38" i="178"/>
  <c r="H38" i="178"/>
  <c r="AZ37" i="178"/>
  <c r="AT37" i="178"/>
  <c r="AU37" i="178" s="1"/>
  <c r="AA37" i="178"/>
  <c r="AC37" i="178" s="1"/>
  <c r="AK37" i="178" s="1"/>
  <c r="Q37" i="178"/>
  <c r="P37" i="178"/>
  <c r="I37" i="178"/>
  <c r="H37" i="178"/>
  <c r="AZ36" i="178"/>
  <c r="AT36" i="178"/>
  <c r="AU36" i="178" s="1"/>
  <c r="AA36" i="178"/>
  <c r="AC36" i="178" s="1"/>
  <c r="AK36" i="178" s="1"/>
  <c r="Q36" i="178"/>
  <c r="P36" i="178"/>
  <c r="I36" i="178"/>
  <c r="R36" i="178" s="1"/>
  <c r="AD36" i="178" s="1"/>
  <c r="H36" i="178"/>
  <c r="AZ35" i="178"/>
  <c r="AT35" i="178"/>
  <c r="AU35" i="178" s="1"/>
  <c r="AA35" i="178"/>
  <c r="AC35" i="178" s="1"/>
  <c r="AK35" i="178" s="1"/>
  <c r="Q35" i="178"/>
  <c r="P35" i="178"/>
  <c r="I35" i="178"/>
  <c r="H35" i="178"/>
  <c r="AZ34" i="178"/>
  <c r="AT34" i="178"/>
  <c r="AU34" i="178" s="1"/>
  <c r="AA34" i="178"/>
  <c r="AC34" i="178" s="1"/>
  <c r="AK34" i="178" s="1"/>
  <c r="Q34" i="178"/>
  <c r="P34" i="178"/>
  <c r="I34" i="178"/>
  <c r="H34" i="178"/>
  <c r="AZ33" i="178"/>
  <c r="AT33" i="178"/>
  <c r="AU33" i="178" s="1"/>
  <c r="AA33" i="178"/>
  <c r="AC33" i="178" s="1"/>
  <c r="AK33" i="178" s="1"/>
  <c r="Q33" i="178"/>
  <c r="P33" i="178"/>
  <c r="I33" i="178"/>
  <c r="H33" i="178"/>
  <c r="AZ32" i="178"/>
  <c r="AT32" i="178"/>
  <c r="AU32" i="178" s="1"/>
  <c r="AA32" i="178"/>
  <c r="AC32" i="178" s="1"/>
  <c r="AK32" i="178" s="1"/>
  <c r="Q32" i="178"/>
  <c r="P32" i="178"/>
  <c r="I32" i="178"/>
  <c r="H32" i="178"/>
  <c r="AZ31" i="178"/>
  <c r="AT31" i="178"/>
  <c r="AU31" i="178" s="1"/>
  <c r="BA31" i="178" s="1"/>
  <c r="AA31" i="178"/>
  <c r="AC31" i="178" s="1"/>
  <c r="AK31" i="178" s="1"/>
  <c r="Q31" i="178"/>
  <c r="P31" i="178"/>
  <c r="I31" i="178"/>
  <c r="H31" i="178"/>
  <c r="AZ30" i="178"/>
  <c r="AT30" i="178"/>
  <c r="AU30" i="178" s="1"/>
  <c r="AA30" i="178"/>
  <c r="AC30" i="178" s="1"/>
  <c r="AK30" i="178" s="1"/>
  <c r="Q30" i="178"/>
  <c r="P30" i="178"/>
  <c r="I30" i="178"/>
  <c r="H30" i="178"/>
  <c r="AZ29" i="178"/>
  <c r="AT29" i="178"/>
  <c r="AU29" i="178" s="1"/>
  <c r="AA29" i="178"/>
  <c r="AC29" i="178" s="1"/>
  <c r="AK29" i="178" s="1"/>
  <c r="Q29" i="178"/>
  <c r="P29" i="178"/>
  <c r="I29" i="178"/>
  <c r="H29" i="178"/>
  <c r="AZ28" i="178"/>
  <c r="AT28" i="178"/>
  <c r="AU28" i="178" s="1"/>
  <c r="AA28" i="178"/>
  <c r="AC28" i="178" s="1"/>
  <c r="AK28" i="178" s="1"/>
  <c r="Q28" i="178"/>
  <c r="P28" i="178"/>
  <c r="I28" i="178"/>
  <c r="H28" i="178"/>
  <c r="AZ27" i="178"/>
  <c r="AT27" i="178"/>
  <c r="AU27" i="178" s="1"/>
  <c r="AA27" i="178"/>
  <c r="AC27" i="178" s="1"/>
  <c r="AK27" i="178" s="1"/>
  <c r="Q27" i="178"/>
  <c r="P27" i="178"/>
  <c r="I27" i="178"/>
  <c r="H27" i="178"/>
  <c r="AZ26" i="178"/>
  <c r="AT26" i="178"/>
  <c r="AU26" i="178" s="1"/>
  <c r="AA26" i="178"/>
  <c r="AC26" i="178" s="1"/>
  <c r="AK26" i="178" s="1"/>
  <c r="Q26" i="178"/>
  <c r="P26" i="178"/>
  <c r="I26" i="178"/>
  <c r="H26" i="178"/>
  <c r="AZ25" i="178"/>
  <c r="AT25" i="178"/>
  <c r="AU25" i="178" s="1"/>
  <c r="AA25" i="178"/>
  <c r="AC25" i="178" s="1"/>
  <c r="AK25" i="178" s="1"/>
  <c r="Q25" i="178"/>
  <c r="P25" i="178"/>
  <c r="I25" i="178"/>
  <c r="R25" i="178" s="1"/>
  <c r="AD25" i="178" s="1"/>
  <c r="H25" i="178"/>
  <c r="AZ24" i="178"/>
  <c r="AT24" i="178"/>
  <c r="AU24" i="178" s="1"/>
  <c r="AA24" i="178"/>
  <c r="AC24" i="178" s="1"/>
  <c r="AK24" i="178" s="1"/>
  <c r="Q24" i="178"/>
  <c r="P24" i="178"/>
  <c r="I24" i="178"/>
  <c r="H24" i="178"/>
  <c r="AZ23" i="178"/>
  <c r="AT23" i="178"/>
  <c r="AU23" i="178" s="1"/>
  <c r="AA23" i="178"/>
  <c r="AC23" i="178" s="1"/>
  <c r="AK23" i="178" s="1"/>
  <c r="Q23" i="178"/>
  <c r="P23" i="178"/>
  <c r="I23" i="178"/>
  <c r="H23" i="178"/>
  <c r="AZ22" i="178"/>
  <c r="AT22" i="178"/>
  <c r="AU22" i="178" s="1"/>
  <c r="AA22" i="178"/>
  <c r="AC22" i="178" s="1"/>
  <c r="AK22" i="178" s="1"/>
  <c r="Q22" i="178"/>
  <c r="P22" i="178"/>
  <c r="I22" i="178"/>
  <c r="H22" i="178"/>
  <c r="AZ21" i="178"/>
  <c r="AT21" i="178"/>
  <c r="AU21" i="178" s="1"/>
  <c r="AA21" i="178"/>
  <c r="AC21" i="178" s="1"/>
  <c r="AK21" i="178" s="1"/>
  <c r="Q21" i="178"/>
  <c r="P21" i="178"/>
  <c r="I21" i="178"/>
  <c r="H21" i="178"/>
  <c r="AZ20" i="178"/>
  <c r="AT20" i="178"/>
  <c r="AU20" i="178" s="1"/>
  <c r="AA20" i="178"/>
  <c r="AC20" i="178" s="1"/>
  <c r="AK20" i="178" s="1"/>
  <c r="Q20" i="178"/>
  <c r="P20" i="178"/>
  <c r="I20" i="178"/>
  <c r="H20" i="178"/>
  <c r="AZ19" i="178"/>
  <c r="AT19" i="178"/>
  <c r="AU19" i="178" s="1"/>
  <c r="AA19" i="178"/>
  <c r="AC19" i="178" s="1"/>
  <c r="AK19" i="178" s="1"/>
  <c r="Q19" i="178"/>
  <c r="P19" i="178"/>
  <c r="I19" i="178"/>
  <c r="H19" i="178"/>
  <c r="AZ18" i="178"/>
  <c r="AT18" i="178"/>
  <c r="AU18" i="178" s="1"/>
  <c r="AA18" i="178"/>
  <c r="AC18" i="178" s="1"/>
  <c r="AK18" i="178" s="1"/>
  <c r="Q18" i="178"/>
  <c r="P18" i="178"/>
  <c r="I18" i="178"/>
  <c r="H18" i="178"/>
  <c r="AZ17" i="178"/>
  <c r="AT17" i="178"/>
  <c r="AU17" i="178" s="1"/>
  <c r="AA17" i="178"/>
  <c r="AC17" i="178" s="1"/>
  <c r="AK17" i="178" s="1"/>
  <c r="Q17" i="178"/>
  <c r="P17" i="178"/>
  <c r="I17" i="178"/>
  <c r="H17" i="178"/>
  <c r="AZ16" i="178"/>
  <c r="AT16" i="178"/>
  <c r="AU16" i="178" s="1"/>
  <c r="AA16" i="178"/>
  <c r="AC16" i="178" s="1"/>
  <c r="AK16" i="178" s="1"/>
  <c r="Q16" i="178"/>
  <c r="P16" i="178"/>
  <c r="I16" i="178"/>
  <c r="H16" i="178"/>
  <c r="AZ15" i="178"/>
  <c r="AT15" i="178"/>
  <c r="AU15" i="178" s="1"/>
  <c r="AA15" i="178"/>
  <c r="AC15" i="178" s="1"/>
  <c r="AK15" i="178" s="1"/>
  <c r="Q15" i="178"/>
  <c r="P15" i="178"/>
  <c r="I15" i="178"/>
  <c r="H15" i="178"/>
  <c r="AZ14" i="178"/>
  <c r="AT14" i="178"/>
  <c r="AU14" i="178" s="1"/>
  <c r="AA14" i="178"/>
  <c r="AC14" i="178" s="1"/>
  <c r="AK14" i="178" s="1"/>
  <c r="Q14" i="178"/>
  <c r="P14" i="178"/>
  <c r="I14" i="178"/>
  <c r="H14" i="178"/>
  <c r="AZ13" i="178"/>
  <c r="AT13" i="178"/>
  <c r="AU13" i="178" s="1"/>
  <c r="AA13" i="178"/>
  <c r="AC13" i="178" s="1"/>
  <c r="AK13" i="178" s="1"/>
  <c r="Q13" i="178"/>
  <c r="P13" i="178"/>
  <c r="I13" i="178"/>
  <c r="H13" i="178"/>
  <c r="AZ12" i="178"/>
  <c r="AT12" i="178"/>
  <c r="AU12" i="178" s="1"/>
  <c r="AA12" i="178"/>
  <c r="AC12" i="178" s="1"/>
  <c r="AK12" i="178" s="1"/>
  <c r="Q12" i="178"/>
  <c r="P12" i="178"/>
  <c r="I12" i="178"/>
  <c r="H12" i="178"/>
  <c r="AZ11" i="178"/>
  <c r="AT11" i="178"/>
  <c r="AU11" i="178" s="1"/>
  <c r="AA11" i="178"/>
  <c r="AC11" i="178" s="1"/>
  <c r="AK11" i="178" s="1"/>
  <c r="Q11" i="178"/>
  <c r="P11" i="178"/>
  <c r="I11" i="178"/>
  <c r="R11" i="178" s="1"/>
  <c r="AD11" i="178" s="1"/>
  <c r="H11" i="178"/>
  <c r="AZ10" i="178"/>
  <c r="AZ6" i="178" s="1"/>
  <c r="AT10" i="178"/>
  <c r="AU10" i="178" s="1"/>
  <c r="AA10" i="178"/>
  <c r="AC10" i="178" s="1"/>
  <c r="P10" i="178"/>
  <c r="I10" i="178"/>
  <c r="R10" i="178" s="1"/>
  <c r="AD10" i="178" s="1"/>
  <c r="H10" i="178"/>
  <c r="AY6" i="178"/>
  <c r="AX6" i="178"/>
  <c r="AW6" i="178"/>
  <c r="AV6" i="178"/>
  <c r="AS6" i="178"/>
  <c r="AR6" i="178"/>
  <c r="AQ6" i="178"/>
  <c r="AP6" i="178"/>
  <c r="AO6" i="178"/>
  <c r="AG6" i="178"/>
  <c r="AF6" i="178"/>
  <c r="AB6" i="178"/>
  <c r="Z6" i="178"/>
  <c r="Y6" i="178"/>
  <c r="X6" i="178"/>
  <c r="W6" i="178"/>
  <c r="V6" i="178"/>
  <c r="U6" i="178"/>
  <c r="T6" i="178"/>
  <c r="S6" i="178"/>
  <c r="O6" i="178"/>
  <c r="N6" i="178"/>
  <c r="M6" i="178"/>
  <c r="L6" i="178"/>
  <c r="K6" i="178"/>
  <c r="J6" i="178"/>
  <c r="G6" i="178"/>
  <c r="F6" i="178"/>
  <c r="E6" i="178"/>
  <c r="D6" i="178"/>
  <c r="C6" i="178"/>
  <c r="B6" i="178"/>
  <c r="AY5" i="178"/>
  <c r="AX5" i="178"/>
  <c r="AW5" i="178"/>
  <c r="AV5" i="178"/>
  <c r="AS5" i="178"/>
  <c r="AR5" i="178"/>
  <c r="AQ5" i="178"/>
  <c r="AP5" i="178"/>
  <c r="AO5" i="178"/>
  <c r="AG5" i="178"/>
  <c r="AF5" i="178"/>
  <c r="AB5" i="178"/>
  <c r="Z5" i="178"/>
  <c r="Y5" i="178"/>
  <c r="X5" i="178"/>
  <c r="W5" i="178"/>
  <c r="V5" i="178"/>
  <c r="U5" i="178"/>
  <c r="T5" i="178"/>
  <c r="S5" i="178"/>
  <c r="O5" i="178"/>
  <c r="N5" i="178"/>
  <c r="M5" i="178"/>
  <c r="L5" i="178"/>
  <c r="K5" i="178"/>
  <c r="J5" i="178"/>
  <c r="G5" i="178"/>
  <c r="F5" i="178"/>
  <c r="E5" i="178"/>
  <c r="D5" i="178"/>
  <c r="C5" i="178"/>
  <c r="B5" i="178"/>
  <c r="AZ65" i="177"/>
  <c r="AT65" i="177"/>
  <c r="AU65" i="177" s="1"/>
  <c r="AZ64" i="177"/>
  <c r="AT64" i="177"/>
  <c r="AU64" i="177" s="1"/>
  <c r="AZ63" i="177"/>
  <c r="AT63" i="177"/>
  <c r="AU63" i="177" s="1"/>
  <c r="AZ62" i="177"/>
  <c r="AT62" i="177"/>
  <c r="AU62" i="177" s="1"/>
  <c r="AZ61" i="177"/>
  <c r="AT61" i="177"/>
  <c r="AU61" i="177" s="1"/>
  <c r="AZ60" i="177"/>
  <c r="AT60" i="177"/>
  <c r="AU60" i="177" s="1"/>
  <c r="AZ59" i="177"/>
  <c r="AT59" i="177"/>
  <c r="AU59" i="177" s="1"/>
  <c r="AZ58" i="177"/>
  <c r="AT58" i="177"/>
  <c r="AU58" i="177" s="1"/>
  <c r="AZ57" i="177"/>
  <c r="AT57" i="177"/>
  <c r="AU57" i="177" s="1"/>
  <c r="AZ56" i="177"/>
  <c r="AT56" i="177"/>
  <c r="AU56" i="177" s="1"/>
  <c r="AZ55" i="177"/>
  <c r="AT55" i="177"/>
  <c r="AU55" i="177" s="1"/>
  <c r="AZ54" i="177"/>
  <c r="AT54" i="177"/>
  <c r="AU54" i="177" s="1"/>
  <c r="AZ53" i="177"/>
  <c r="AT53" i="177"/>
  <c r="AU53" i="177" s="1"/>
  <c r="AZ52" i="177"/>
  <c r="AT52" i="177"/>
  <c r="AU52" i="177" s="1"/>
  <c r="AZ51" i="177"/>
  <c r="AT51" i="177"/>
  <c r="AU51" i="177" s="1"/>
  <c r="AZ50" i="177"/>
  <c r="AT50" i="177"/>
  <c r="AU50" i="177" s="1"/>
  <c r="AZ49" i="177"/>
  <c r="AT49" i="177"/>
  <c r="AU49" i="177" s="1"/>
  <c r="AZ48" i="177"/>
  <c r="AT48" i="177"/>
  <c r="AU48" i="177" s="1"/>
  <c r="AZ47" i="177"/>
  <c r="AT47" i="177"/>
  <c r="AU47" i="177" s="1"/>
  <c r="AZ46" i="177"/>
  <c r="AT46" i="177"/>
  <c r="AU46" i="177" s="1"/>
  <c r="AZ45" i="177"/>
  <c r="AT45" i="177"/>
  <c r="AU45" i="177" s="1"/>
  <c r="AZ44" i="177"/>
  <c r="AT44" i="177"/>
  <c r="AU44" i="177" s="1"/>
  <c r="AZ43" i="177"/>
  <c r="AT43" i="177"/>
  <c r="AU43" i="177" s="1"/>
  <c r="AZ42" i="177"/>
  <c r="AT42" i="177"/>
  <c r="AU42" i="177" s="1"/>
  <c r="AZ41" i="177"/>
  <c r="AT41" i="177"/>
  <c r="AU41" i="177" s="1"/>
  <c r="AZ40" i="177"/>
  <c r="AT40" i="177"/>
  <c r="AU40" i="177" s="1"/>
  <c r="AZ39" i="177"/>
  <c r="AT39" i="177"/>
  <c r="AU39" i="177" s="1"/>
  <c r="AZ38" i="177"/>
  <c r="AT38" i="177"/>
  <c r="AU38" i="177" s="1"/>
  <c r="AZ37" i="177"/>
  <c r="AT37" i="177"/>
  <c r="AU37" i="177" s="1"/>
  <c r="AZ36" i="177"/>
  <c r="AT36" i="177"/>
  <c r="AU36" i="177" s="1"/>
  <c r="AZ35" i="177"/>
  <c r="AT35" i="177"/>
  <c r="AU35" i="177" s="1"/>
  <c r="AZ34" i="177"/>
  <c r="AT34" i="177"/>
  <c r="AU34" i="177" s="1"/>
  <c r="AZ33" i="177"/>
  <c r="AT33" i="177"/>
  <c r="AU33" i="177" s="1"/>
  <c r="AZ32" i="177"/>
  <c r="AT32" i="177"/>
  <c r="AU32" i="177" s="1"/>
  <c r="AZ31" i="177"/>
  <c r="AT31" i="177"/>
  <c r="AU31" i="177" s="1"/>
  <c r="AZ30" i="177"/>
  <c r="AT30" i="177"/>
  <c r="AU30" i="177" s="1"/>
  <c r="AZ29" i="177"/>
  <c r="AT29" i="177"/>
  <c r="AU29" i="177" s="1"/>
  <c r="AZ28" i="177"/>
  <c r="AT28" i="177"/>
  <c r="AU28" i="177" s="1"/>
  <c r="AZ27" i="177"/>
  <c r="AT27" i="177"/>
  <c r="AU27" i="177" s="1"/>
  <c r="AZ26" i="177"/>
  <c r="AT26" i="177"/>
  <c r="AU26" i="177" s="1"/>
  <c r="AZ25" i="177"/>
  <c r="AT25" i="177"/>
  <c r="AU25" i="177" s="1"/>
  <c r="AZ24" i="177"/>
  <c r="AT24" i="177"/>
  <c r="AU24" i="177" s="1"/>
  <c r="AZ23" i="177"/>
  <c r="AT23" i="177"/>
  <c r="AU23" i="177" s="1"/>
  <c r="AZ22" i="177"/>
  <c r="AT22" i="177"/>
  <c r="AU22" i="177" s="1"/>
  <c r="AZ21" i="177"/>
  <c r="AT21" i="177"/>
  <c r="AU21" i="177" s="1"/>
  <c r="AZ20" i="177"/>
  <c r="AT20" i="177"/>
  <c r="AU20" i="177" s="1"/>
  <c r="AZ19" i="177"/>
  <c r="AT19" i="177"/>
  <c r="AU19" i="177" s="1"/>
  <c r="AZ18" i="177"/>
  <c r="AT18" i="177"/>
  <c r="AU18" i="177" s="1"/>
  <c r="AZ17" i="177"/>
  <c r="AT17" i="177"/>
  <c r="AU17" i="177" s="1"/>
  <c r="AZ16" i="177"/>
  <c r="AT16" i="177"/>
  <c r="AU16" i="177" s="1"/>
  <c r="AZ15" i="177"/>
  <c r="AT15" i="177"/>
  <c r="AU15" i="177" s="1"/>
  <c r="AZ14" i="177"/>
  <c r="AT14" i="177"/>
  <c r="AU14" i="177" s="1"/>
  <c r="AZ13" i="177"/>
  <c r="AT13" i="177"/>
  <c r="AU13" i="177" s="1"/>
  <c r="AZ12" i="177"/>
  <c r="AT12" i="177"/>
  <c r="AU12" i="177" s="1"/>
  <c r="AZ11" i="177"/>
  <c r="AT11" i="177"/>
  <c r="AU11" i="177" s="1"/>
  <c r="AZ10" i="177"/>
  <c r="AT10" i="177"/>
  <c r="AU10" i="177" s="1"/>
  <c r="AA10" i="177"/>
  <c r="AC10" i="177" s="1"/>
  <c r="Q10" i="177"/>
  <c r="P10" i="177"/>
  <c r="I10" i="177"/>
  <c r="H10" i="177"/>
  <c r="AY6" i="177"/>
  <c r="AX6" i="177"/>
  <c r="AW6" i="177"/>
  <c r="AV6" i="177"/>
  <c r="AS6" i="177"/>
  <c r="AR6" i="177"/>
  <c r="AG6" i="177"/>
  <c r="AF6" i="177"/>
  <c r="AB6" i="177"/>
  <c r="Z6" i="177"/>
  <c r="Y6" i="177"/>
  <c r="X6" i="177"/>
  <c r="W6" i="177"/>
  <c r="V6" i="177"/>
  <c r="U6" i="177"/>
  <c r="T6" i="177"/>
  <c r="S6" i="177"/>
  <c r="O6" i="177"/>
  <c r="N6" i="177"/>
  <c r="M6" i="177"/>
  <c r="L6" i="177"/>
  <c r="K6" i="177"/>
  <c r="J6" i="177"/>
  <c r="G6" i="177"/>
  <c r="F6" i="177"/>
  <c r="E6" i="177"/>
  <c r="D6" i="177"/>
  <c r="C6" i="177"/>
  <c r="B6" i="177"/>
  <c r="AY5" i="177"/>
  <c r="AX5" i="177"/>
  <c r="AW5" i="177"/>
  <c r="AV5" i="177"/>
  <c r="AS5" i="177"/>
  <c r="AR5" i="177"/>
  <c r="AO5" i="177"/>
  <c r="AF5" i="177"/>
  <c r="AB5" i="177"/>
  <c r="Z5" i="177"/>
  <c r="Y5" i="177"/>
  <c r="X5" i="177"/>
  <c r="W5" i="177"/>
  <c r="V5" i="177"/>
  <c r="U5" i="177"/>
  <c r="T5" i="177"/>
  <c r="S5" i="177"/>
  <c r="O5" i="177"/>
  <c r="N5" i="177"/>
  <c r="M5" i="177"/>
  <c r="L5" i="177"/>
  <c r="K5" i="177"/>
  <c r="J5" i="177"/>
  <c r="G5" i="177"/>
  <c r="F5" i="177"/>
  <c r="E5" i="177"/>
  <c r="D5" i="177"/>
  <c r="C5" i="177"/>
  <c r="B5" i="177"/>
  <c r="AT65" i="176"/>
  <c r="AU65" i="176" s="1"/>
  <c r="BA65" i="176" s="1"/>
  <c r="AT64" i="176"/>
  <c r="AU64" i="176" s="1"/>
  <c r="BA64" i="176" s="1"/>
  <c r="AT63" i="176"/>
  <c r="AU63" i="176" s="1"/>
  <c r="BA63" i="176" s="1"/>
  <c r="AT62" i="176"/>
  <c r="AU62" i="176" s="1"/>
  <c r="BA62" i="176" s="1"/>
  <c r="AT61" i="176"/>
  <c r="AU61" i="176" s="1"/>
  <c r="BA61" i="176" s="1"/>
  <c r="AT60" i="176"/>
  <c r="AU60" i="176" s="1"/>
  <c r="BA60" i="176" s="1"/>
  <c r="AT59" i="176"/>
  <c r="AU59" i="176" s="1"/>
  <c r="BA59" i="176" s="1"/>
  <c r="AT58" i="176"/>
  <c r="AU58" i="176" s="1"/>
  <c r="BA58" i="176" s="1"/>
  <c r="AT57" i="176"/>
  <c r="AU57" i="176" s="1"/>
  <c r="BA57" i="176" s="1"/>
  <c r="AT56" i="176"/>
  <c r="AU56" i="176" s="1"/>
  <c r="BA56" i="176" s="1"/>
  <c r="AT55" i="176"/>
  <c r="AU55" i="176" s="1"/>
  <c r="BA55" i="176" s="1"/>
  <c r="AT54" i="176"/>
  <c r="AU54" i="176" s="1"/>
  <c r="BA54" i="176" s="1"/>
  <c r="AT53" i="176"/>
  <c r="AU53" i="176" s="1"/>
  <c r="BA53" i="176" s="1"/>
  <c r="AT52" i="176"/>
  <c r="AU52" i="176" s="1"/>
  <c r="BA52" i="176" s="1"/>
  <c r="AT51" i="176"/>
  <c r="AU51" i="176" s="1"/>
  <c r="BA51" i="176" s="1"/>
  <c r="AT50" i="176"/>
  <c r="AU50" i="176" s="1"/>
  <c r="BA50" i="176" s="1"/>
  <c r="AT49" i="176"/>
  <c r="AU49" i="176" s="1"/>
  <c r="BA49" i="176" s="1"/>
  <c r="AT48" i="176"/>
  <c r="AU48" i="176" s="1"/>
  <c r="BA48" i="176" s="1"/>
  <c r="AT47" i="176"/>
  <c r="AU47" i="176" s="1"/>
  <c r="BA47" i="176" s="1"/>
  <c r="AT46" i="176"/>
  <c r="AU46" i="176" s="1"/>
  <c r="BA46" i="176" s="1"/>
  <c r="AU45" i="176"/>
  <c r="BA45" i="176" s="1"/>
  <c r="AT44" i="176"/>
  <c r="AU44" i="176" s="1"/>
  <c r="BA44" i="176" s="1"/>
  <c r="AT43" i="176"/>
  <c r="AU43" i="176" s="1"/>
  <c r="BA43" i="176" s="1"/>
  <c r="AT41" i="176"/>
  <c r="AU41" i="176" s="1"/>
  <c r="BA41" i="176" s="1"/>
  <c r="AT40" i="176"/>
  <c r="AU40" i="176" s="1"/>
  <c r="BA40" i="176" s="1"/>
  <c r="AT39" i="176"/>
  <c r="AU39" i="176" s="1"/>
  <c r="BA39" i="176" s="1"/>
  <c r="AT38" i="176"/>
  <c r="AU38" i="176" s="1"/>
  <c r="BA38" i="176" s="1"/>
  <c r="AT37" i="176"/>
  <c r="AU37" i="176" s="1"/>
  <c r="BA37" i="176" s="1"/>
  <c r="AT36" i="176"/>
  <c r="AU36" i="176" s="1"/>
  <c r="BA36" i="176" s="1"/>
  <c r="AT35" i="176"/>
  <c r="AU35" i="176" s="1"/>
  <c r="BA35" i="176" s="1"/>
  <c r="AT34" i="176"/>
  <c r="AU34" i="176" s="1"/>
  <c r="BA34" i="176" s="1"/>
  <c r="AT33" i="176"/>
  <c r="AU33" i="176" s="1"/>
  <c r="BA33" i="176" s="1"/>
  <c r="AT32" i="176"/>
  <c r="AU32" i="176" s="1"/>
  <c r="BA32" i="176" s="1"/>
  <c r="AT31" i="176"/>
  <c r="AU31" i="176" s="1"/>
  <c r="BA31" i="176" s="1"/>
  <c r="AT30" i="176"/>
  <c r="AU30" i="176" s="1"/>
  <c r="BA30" i="176" s="1"/>
  <c r="AT29" i="176"/>
  <c r="AU29" i="176" s="1"/>
  <c r="BA29" i="176" s="1"/>
  <c r="AT28" i="176"/>
  <c r="AU28" i="176" s="1"/>
  <c r="BA28" i="176" s="1"/>
  <c r="AT27" i="176"/>
  <c r="AU27" i="176" s="1"/>
  <c r="BA27" i="176" s="1"/>
  <c r="AT26" i="176"/>
  <c r="AU26" i="176" s="1"/>
  <c r="BA26" i="176" s="1"/>
  <c r="AT25" i="176"/>
  <c r="AU25" i="176" s="1"/>
  <c r="BA25" i="176" s="1"/>
  <c r="AT24" i="176"/>
  <c r="AU24" i="176" s="1"/>
  <c r="BA24" i="176" s="1"/>
  <c r="AT23" i="176"/>
  <c r="AU23" i="176" s="1"/>
  <c r="BA23" i="176" s="1"/>
  <c r="AT22" i="176"/>
  <c r="AU22" i="176" s="1"/>
  <c r="BA22" i="176" s="1"/>
  <c r="AT21" i="176"/>
  <c r="AU21" i="176" s="1"/>
  <c r="BA21" i="176" s="1"/>
  <c r="AT20" i="176"/>
  <c r="AU20" i="176" s="1"/>
  <c r="BA20" i="176" s="1"/>
  <c r="AT19" i="176"/>
  <c r="AU19" i="176" s="1"/>
  <c r="BA19" i="176" s="1"/>
  <c r="AT18" i="176"/>
  <c r="AU18" i="176" s="1"/>
  <c r="BA18" i="176" s="1"/>
  <c r="AT17" i="176"/>
  <c r="AU17" i="176" s="1"/>
  <c r="BA17" i="176" s="1"/>
  <c r="AT16" i="176"/>
  <c r="AU16" i="176" s="1"/>
  <c r="BA16" i="176" s="1"/>
  <c r="AT15" i="176"/>
  <c r="AU15" i="176" s="1"/>
  <c r="BA15" i="176" s="1"/>
  <c r="AT14" i="176"/>
  <c r="AU14" i="176" s="1"/>
  <c r="BA14" i="176" s="1"/>
  <c r="AT13" i="176"/>
  <c r="AU13" i="176" s="1"/>
  <c r="BA13" i="176" s="1"/>
  <c r="AT12" i="176"/>
  <c r="AU12" i="176" s="1"/>
  <c r="BA12" i="176" s="1"/>
  <c r="AT11" i="176"/>
  <c r="AU11" i="176" s="1"/>
  <c r="BA11" i="176" s="1"/>
  <c r="AU10" i="176"/>
  <c r="AA10" i="176"/>
  <c r="AC10" i="176" s="1"/>
  <c r="Q10" i="176"/>
  <c r="P10" i="176"/>
  <c r="I10" i="176"/>
  <c r="H10" i="176"/>
  <c r="AZ6" i="176"/>
  <c r="AY6" i="176"/>
  <c r="AX6" i="176"/>
  <c r="AW6" i="176"/>
  <c r="AV6" i="176"/>
  <c r="AS6" i="176"/>
  <c r="AR6" i="176"/>
  <c r="AQ6" i="176"/>
  <c r="AP6" i="176"/>
  <c r="AO6" i="176"/>
  <c r="AG6" i="176"/>
  <c r="AF6" i="176"/>
  <c r="AB6" i="176"/>
  <c r="Z6" i="176"/>
  <c r="Y6" i="176"/>
  <c r="X6" i="176"/>
  <c r="W6" i="176"/>
  <c r="V6" i="176"/>
  <c r="U6" i="176"/>
  <c r="T6" i="176"/>
  <c r="S6" i="176"/>
  <c r="O6" i="176"/>
  <c r="N6" i="176"/>
  <c r="M6" i="176"/>
  <c r="L6" i="176"/>
  <c r="K6" i="176"/>
  <c r="J6" i="176"/>
  <c r="G6" i="176"/>
  <c r="F6" i="176"/>
  <c r="E6" i="176"/>
  <c r="D6" i="176"/>
  <c r="C6" i="176"/>
  <c r="B6" i="176"/>
  <c r="AZ5" i="176"/>
  <c r="AY5" i="176"/>
  <c r="AX5" i="176"/>
  <c r="AW5" i="176"/>
  <c r="AV5" i="176"/>
  <c r="AS5" i="176"/>
  <c r="AR5" i="176"/>
  <c r="AQ5" i="176"/>
  <c r="AP5" i="176"/>
  <c r="AO5" i="176"/>
  <c r="AG5" i="176"/>
  <c r="AF5" i="176"/>
  <c r="AB5" i="176"/>
  <c r="Z5" i="176"/>
  <c r="Y5" i="176"/>
  <c r="X5" i="176"/>
  <c r="W5" i="176"/>
  <c r="V5" i="176"/>
  <c r="U5" i="176"/>
  <c r="T5" i="176"/>
  <c r="S5" i="176"/>
  <c r="O5" i="176"/>
  <c r="N5" i="176"/>
  <c r="M5" i="176"/>
  <c r="L5" i="176"/>
  <c r="K5" i="176"/>
  <c r="J5" i="176"/>
  <c r="G5" i="176"/>
  <c r="F5" i="176"/>
  <c r="E5" i="176"/>
  <c r="D5" i="176"/>
  <c r="C5" i="176"/>
  <c r="B5" i="176"/>
  <c r="AZ65" i="175"/>
  <c r="AT65" i="175"/>
  <c r="AU65" i="175" s="1"/>
  <c r="AA65" i="175"/>
  <c r="AC65" i="175" s="1"/>
  <c r="AK65" i="175" s="1"/>
  <c r="Q65" i="175"/>
  <c r="P65" i="175"/>
  <c r="I65" i="175"/>
  <c r="R65" i="175" s="1"/>
  <c r="H65" i="175"/>
  <c r="AZ64" i="175"/>
  <c r="AT64" i="175"/>
  <c r="AU64" i="175" s="1"/>
  <c r="AA64" i="175"/>
  <c r="AC64" i="175" s="1"/>
  <c r="AK64" i="175" s="1"/>
  <c r="Q64" i="175"/>
  <c r="P64" i="175"/>
  <c r="I64" i="175"/>
  <c r="H64" i="175"/>
  <c r="AZ63" i="175"/>
  <c r="AT63" i="175"/>
  <c r="AU63" i="175" s="1"/>
  <c r="AA63" i="175"/>
  <c r="AC63" i="175" s="1"/>
  <c r="AK63" i="175" s="1"/>
  <c r="Q63" i="175"/>
  <c r="P63" i="175"/>
  <c r="I63" i="175"/>
  <c r="H63" i="175"/>
  <c r="AZ55" i="175"/>
  <c r="AT55" i="175"/>
  <c r="AU55" i="175" s="1"/>
  <c r="AA55" i="175"/>
  <c r="AC55" i="175" s="1"/>
  <c r="AK55" i="175" s="1"/>
  <c r="Q55" i="175"/>
  <c r="P55" i="175"/>
  <c r="R55" i="175"/>
  <c r="AZ54" i="175"/>
  <c r="AT54" i="175"/>
  <c r="AU54" i="175" s="1"/>
  <c r="AA54" i="175"/>
  <c r="AC54" i="175" s="1"/>
  <c r="AK54" i="175" s="1"/>
  <c r="Q54" i="175"/>
  <c r="P54" i="175"/>
  <c r="I54" i="175"/>
  <c r="R54" i="175" s="1"/>
  <c r="H54" i="175"/>
  <c r="AZ53" i="175"/>
  <c r="AT53" i="175"/>
  <c r="AU53" i="175" s="1"/>
  <c r="AA53" i="175"/>
  <c r="AC53" i="175" s="1"/>
  <c r="AK53" i="175" s="1"/>
  <c r="Q53" i="175"/>
  <c r="R53" i="175" s="1"/>
  <c r="P53" i="175"/>
  <c r="AZ52" i="175"/>
  <c r="AT52" i="175"/>
  <c r="AU52" i="175" s="1"/>
  <c r="AA52" i="175"/>
  <c r="AC52" i="175" s="1"/>
  <c r="AK52" i="175" s="1"/>
  <c r="Q52" i="175"/>
  <c r="P52" i="175"/>
  <c r="I52" i="175"/>
  <c r="R52" i="175" s="1"/>
  <c r="H52" i="175"/>
  <c r="AZ51" i="175"/>
  <c r="AT51" i="175"/>
  <c r="AU51" i="175" s="1"/>
  <c r="AA51" i="175"/>
  <c r="AC51" i="175" s="1"/>
  <c r="AK51" i="175" s="1"/>
  <c r="Q51" i="175"/>
  <c r="R51" i="175" s="1"/>
  <c r="P51" i="175"/>
  <c r="AZ50" i="175"/>
  <c r="AT50" i="175"/>
  <c r="AU50" i="175" s="1"/>
  <c r="AA50" i="175"/>
  <c r="AC50" i="175" s="1"/>
  <c r="AK50" i="175" s="1"/>
  <c r="Q50" i="175"/>
  <c r="P50" i="175"/>
  <c r="I50" i="175"/>
  <c r="R50" i="175" s="1"/>
  <c r="H50" i="175"/>
  <c r="AZ49" i="175"/>
  <c r="AT49" i="175"/>
  <c r="AU49" i="175" s="1"/>
  <c r="AA49" i="175"/>
  <c r="AC49" i="175" s="1"/>
  <c r="AK49" i="175" s="1"/>
  <c r="Q49" i="175"/>
  <c r="P49" i="175"/>
  <c r="I49" i="175"/>
  <c r="R49" i="175" s="1"/>
  <c r="H49" i="175"/>
  <c r="AZ48" i="175"/>
  <c r="AT48" i="175"/>
  <c r="AU48" i="175" s="1"/>
  <c r="AA48" i="175"/>
  <c r="AC48" i="175" s="1"/>
  <c r="AK48" i="175" s="1"/>
  <c r="Q48" i="175"/>
  <c r="P48" i="175"/>
  <c r="I48" i="175"/>
  <c r="H48" i="175"/>
  <c r="AZ47" i="175"/>
  <c r="AT47" i="175"/>
  <c r="AU47" i="175" s="1"/>
  <c r="AA47" i="175"/>
  <c r="AC47" i="175" s="1"/>
  <c r="AK47" i="175" s="1"/>
  <c r="Q47" i="175"/>
  <c r="R47" i="175" s="1"/>
  <c r="AD47" i="175" s="1"/>
  <c r="P47" i="175"/>
  <c r="AZ46" i="175"/>
  <c r="AT46" i="175"/>
  <c r="AU46" i="175" s="1"/>
  <c r="AA46" i="175"/>
  <c r="AC46" i="175" s="1"/>
  <c r="AK46" i="175" s="1"/>
  <c r="Q46" i="175"/>
  <c r="P46" i="175"/>
  <c r="I46" i="175"/>
  <c r="H46" i="175"/>
  <c r="AZ45" i="175"/>
  <c r="AT45" i="175"/>
  <c r="AU45" i="175" s="1"/>
  <c r="AA45" i="175"/>
  <c r="AC45" i="175" s="1"/>
  <c r="AK45" i="175" s="1"/>
  <c r="Q45" i="175"/>
  <c r="P45" i="175"/>
  <c r="I45" i="175"/>
  <c r="R45" i="175" s="1"/>
  <c r="AD45" i="175" s="1"/>
  <c r="H45" i="175"/>
  <c r="AZ44" i="175"/>
  <c r="AT44" i="175"/>
  <c r="AU44" i="175" s="1"/>
  <c r="AA44" i="175"/>
  <c r="AC44" i="175" s="1"/>
  <c r="AK44" i="175" s="1"/>
  <c r="Q44" i="175"/>
  <c r="P44" i="175"/>
  <c r="I44" i="175"/>
  <c r="R44" i="175" s="1"/>
  <c r="AD44" i="175" s="1"/>
  <c r="H44" i="175"/>
  <c r="AZ43" i="175"/>
  <c r="AT43" i="175"/>
  <c r="AU43" i="175" s="1"/>
  <c r="AA43" i="175"/>
  <c r="AC43" i="175" s="1"/>
  <c r="AK43" i="175" s="1"/>
  <c r="Q43" i="175"/>
  <c r="P43" i="175"/>
  <c r="I43" i="175"/>
  <c r="R43" i="175" s="1"/>
  <c r="AD43" i="175" s="1"/>
  <c r="H43" i="175"/>
  <c r="AZ42" i="175"/>
  <c r="AT42" i="175"/>
  <c r="AU42" i="175" s="1"/>
  <c r="AA42" i="175"/>
  <c r="AC42" i="175" s="1"/>
  <c r="AK42" i="175" s="1"/>
  <c r="Q42" i="175"/>
  <c r="P42" i="175"/>
  <c r="I42" i="175"/>
  <c r="H42" i="175"/>
  <c r="AZ41" i="175"/>
  <c r="AT41" i="175"/>
  <c r="AU41" i="175" s="1"/>
  <c r="AA41" i="175"/>
  <c r="AC41" i="175" s="1"/>
  <c r="AK41" i="175" s="1"/>
  <c r="Q41" i="175"/>
  <c r="P41" i="175"/>
  <c r="I41" i="175"/>
  <c r="H41" i="175"/>
  <c r="AZ40" i="175"/>
  <c r="AT40" i="175"/>
  <c r="AU40" i="175" s="1"/>
  <c r="AA40" i="175"/>
  <c r="AC40" i="175" s="1"/>
  <c r="AK40" i="175" s="1"/>
  <c r="Q40" i="175"/>
  <c r="P40" i="175"/>
  <c r="I40" i="175"/>
  <c r="H40" i="175"/>
  <c r="AZ39" i="175"/>
  <c r="AT39" i="175"/>
  <c r="AU39" i="175" s="1"/>
  <c r="AA39" i="175"/>
  <c r="AC39" i="175" s="1"/>
  <c r="AK39" i="175" s="1"/>
  <c r="Q39" i="175"/>
  <c r="P39" i="175"/>
  <c r="I39" i="175"/>
  <c r="R39" i="175" s="1"/>
  <c r="AD39" i="175" s="1"/>
  <c r="H39" i="175"/>
  <c r="AZ38" i="175"/>
  <c r="AT38" i="175"/>
  <c r="AU38" i="175" s="1"/>
  <c r="AA38" i="175"/>
  <c r="AC38" i="175" s="1"/>
  <c r="AK38" i="175" s="1"/>
  <c r="Q38" i="175"/>
  <c r="P38" i="175"/>
  <c r="I38" i="175"/>
  <c r="R38" i="175" s="1"/>
  <c r="AD38" i="175" s="1"/>
  <c r="H38" i="175"/>
  <c r="AZ37" i="175"/>
  <c r="AT37" i="175"/>
  <c r="AU37" i="175" s="1"/>
  <c r="AA37" i="175"/>
  <c r="AC37" i="175" s="1"/>
  <c r="Q37" i="175"/>
  <c r="P37" i="175"/>
  <c r="I37" i="175"/>
  <c r="H37" i="175"/>
  <c r="AZ36" i="175"/>
  <c r="AT36" i="175"/>
  <c r="AU36" i="175" s="1"/>
  <c r="AA36" i="175"/>
  <c r="AC36" i="175" s="1"/>
  <c r="AK36" i="175" s="1"/>
  <c r="Q36" i="175"/>
  <c r="P36" i="175"/>
  <c r="I36" i="175"/>
  <c r="H36" i="175"/>
  <c r="AZ35" i="175"/>
  <c r="AT35" i="175"/>
  <c r="AU35" i="175" s="1"/>
  <c r="AA35" i="175"/>
  <c r="AC35" i="175" s="1"/>
  <c r="AK35" i="175" s="1"/>
  <c r="Q35" i="175"/>
  <c r="P35" i="175"/>
  <c r="I35" i="175"/>
  <c r="H35" i="175"/>
  <c r="AZ34" i="175"/>
  <c r="AT34" i="175"/>
  <c r="AU34" i="175" s="1"/>
  <c r="AA34" i="175"/>
  <c r="AC34" i="175" s="1"/>
  <c r="AK34" i="175" s="1"/>
  <c r="Q34" i="175"/>
  <c r="P34" i="175"/>
  <c r="I34" i="175"/>
  <c r="H34" i="175"/>
  <c r="AZ33" i="175"/>
  <c r="AT33" i="175"/>
  <c r="AU33" i="175" s="1"/>
  <c r="AA33" i="175"/>
  <c r="AC33" i="175" s="1"/>
  <c r="AK33" i="175" s="1"/>
  <c r="Q33" i="175"/>
  <c r="P33" i="175"/>
  <c r="I33" i="175"/>
  <c r="H33" i="175"/>
  <c r="AZ32" i="175"/>
  <c r="AT32" i="175"/>
  <c r="AU32" i="175" s="1"/>
  <c r="AA32" i="175"/>
  <c r="AC32" i="175" s="1"/>
  <c r="AK32" i="175" s="1"/>
  <c r="Q32" i="175"/>
  <c r="P32" i="175"/>
  <c r="I32" i="175"/>
  <c r="H32" i="175"/>
  <c r="AZ31" i="175"/>
  <c r="AT31" i="175"/>
  <c r="AU31" i="175" s="1"/>
  <c r="AA31" i="175"/>
  <c r="AC31" i="175" s="1"/>
  <c r="AK31" i="175" s="1"/>
  <c r="Q31" i="175"/>
  <c r="P31" i="175"/>
  <c r="I31" i="175"/>
  <c r="H31" i="175"/>
  <c r="AZ30" i="175"/>
  <c r="AT30" i="175"/>
  <c r="AU30" i="175" s="1"/>
  <c r="AA30" i="175"/>
  <c r="AC30" i="175" s="1"/>
  <c r="AK30" i="175" s="1"/>
  <c r="Q30" i="175"/>
  <c r="P30" i="175"/>
  <c r="I30" i="175"/>
  <c r="H30" i="175"/>
  <c r="AZ29" i="175"/>
  <c r="AT29" i="175"/>
  <c r="AU29" i="175" s="1"/>
  <c r="AA29" i="175"/>
  <c r="AC29" i="175" s="1"/>
  <c r="AK29" i="175" s="1"/>
  <c r="Q29" i="175"/>
  <c r="P29" i="175"/>
  <c r="I29" i="175"/>
  <c r="H29" i="175"/>
  <c r="AZ28" i="175"/>
  <c r="AT28" i="175"/>
  <c r="AU28" i="175" s="1"/>
  <c r="AA28" i="175"/>
  <c r="AC28" i="175" s="1"/>
  <c r="AK28" i="175" s="1"/>
  <c r="Q28" i="175"/>
  <c r="P28" i="175"/>
  <c r="I28" i="175"/>
  <c r="H28" i="175"/>
  <c r="AZ27" i="175"/>
  <c r="AT27" i="175"/>
  <c r="AU27" i="175" s="1"/>
  <c r="AA27" i="175"/>
  <c r="AC27" i="175" s="1"/>
  <c r="AK27" i="175" s="1"/>
  <c r="Q27" i="175"/>
  <c r="P27" i="175"/>
  <c r="I27" i="175"/>
  <c r="H27" i="175"/>
  <c r="AZ26" i="175"/>
  <c r="AT26" i="175"/>
  <c r="AU26" i="175" s="1"/>
  <c r="AA26" i="175"/>
  <c r="AC26" i="175" s="1"/>
  <c r="AK26" i="175" s="1"/>
  <c r="Q26" i="175"/>
  <c r="P26" i="175"/>
  <c r="I26" i="175"/>
  <c r="H26" i="175"/>
  <c r="AZ25" i="175"/>
  <c r="AT25" i="175"/>
  <c r="AU25" i="175" s="1"/>
  <c r="AA25" i="175"/>
  <c r="AC25" i="175" s="1"/>
  <c r="AK25" i="175" s="1"/>
  <c r="Q25" i="175"/>
  <c r="P25" i="175"/>
  <c r="I25" i="175"/>
  <c r="H25" i="175"/>
  <c r="AZ24" i="175"/>
  <c r="AT24" i="175"/>
  <c r="AU24" i="175" s="1"/>
  <c r="AA24" i="175"/>
  <c r="AC24" i="175" s="1"/>
  <c r="AK24" i="175" s="1"/>
  <c r="Q24" i="175"/>
  <c r="P24" i="175"/>
  <c r="I24" i="175"/>
  <c r="H24" i="175"/>
  <c r="AZ23" i="175"/>
  <c r="AT23" i="175"/>
  <c r="AU23" i="175" s="1"/>
  <c r="AA23" i="175"/>
  <c r="AC23" i="175" s="1"/>
  <c r="AK23" i="175" s="1"/>
  <c r="Q23" i="175"/>
  <c r="P23" i="175"/>
  <c r="I23" i="175"/>
  <c r="H23" i="175"/>
  <c r="AZ22" i="175"/>
  <c r="AT22" i="175"/>
  <c r="AU22" i="175" s="1"/>
  <c r="AA22" i="175"/>
  <c r="AC22" i="175" s="1"/>
  <c r="AK22" i="175" s="1"/>
  <c r="Q22" i="175"/>
  <c r="P22" i="175"/>
  <c r="I22" i="175"/>
  <c r="H22" i="175"/>
  <c r="AZ21" i="175"/>
  <c r="AT21" i="175"/>
  <c r="AU21" i="175" s="1"/>
  <c r="AA21" i="175"/>
  <c r="AC21" i="175" s="1"/>
  <c r="AK21" i="175" s="1"/>
  <c r="Q21" i="175"/>
  <c r="P21" i="175"/>
  <c r="I21" i="175"/>
  <c r="H21" i="175"/>
  <c r="AZ20" i="175"/>
  <c r="AT20" i="175"/>
  <c r="AU20" i="175" s="1"/>
  <c r="AA20" i="175"/>
  <c r="AC20" i="175" s="1"/>
  <c r="AK20" i="175" s="1"/>
  <c r="Q20" i="175"/>
  <c r="P20" i="175"/>
  <c r="I20" i="175"/>
  <c r="H20" i="175"/>
  <c r="AZ19" i="175"/>
  <c r="AT19" i="175"/>
  <c r="AU19" i="175" s="1"/>
  <c r="AA19" i="175"/>
  <c r="AC19" i="175" s="1"/>
  <c r="AK19" i="175" s="1"/>
  <c r="Q19" i="175"/>
  <c r="P19" i="175"/>
  <c r="I19" i="175"/>
  <c r="H19" i="175"/>
  <c r="AZ18" i="175"/>
  <c r="AT18" i="175"/>
  <c r="AU18" i="175" s="1"/>
  <c r="AA18" i="175"/>
  <c r="AC18" i="175" s="1"/>
  <c r="AK18" i="175" s="1"/>
  <c r="Q18" i="175"/>
  <c r="P18" i="175"/>
  <c r="I18" i="175"/>
  <c r="H18" i="175"/>
  <c r="AZ17" i="175"/>
  <c r="AT17" i="175"/>
  <c r="AU17" i="175" s="1"/>
  <c r="AA17" i="175"/>
  <c r="AC17" i="175" s="1"/>
  <c r="AK17" i="175" s="1"/>
  <c r="Q17" i="175"/>
  <c r="P17" i="175"/>
  <c r="I17" i="175"/>
  <c r="H17" i="175"/>
  <c r="AZ16" i="175"/>
  <c r="AT16" i="175"/>
  <c r="AU16" i="175" s="1"/>
  <c r="AA16" i="175"/>
  <c r="AC16" i="175" s="1"/>
  <c r="AK16" i="175" s="1"/>
  <c r="Q16" i="175"/>
  <c r="P16" i="175"/>
  <c r="I16" i="175"/>
  <c r="H16" i="175"/>
  <c r="AZ15" i="175"/>
  <c r="AT15" i="175"/>
  <c r="AU15" i="175" s="1"/>
  <c r="AA15" i="175"/>
  <c r="AC15" i="175" s="1"/>
  <c r="AK15" i="175" s="1"/>
  <c r="Q15" i="175"/>
  <c r="P15" i="175"/>
  <c r="I15" i="175"/>
  <c r="H15" i="175"/>
  <c r="AZ14" i="175"/>
  <c r="AZ5" i="175" s="1"/>
  <c r="AT14" i="175"/>
  <c r="AU14" i="175" s="1"/>
  <c r="AA14" i="175"/>
  <c r="AC14" i="175" s="1"/>
  <c r="AK14" i="175" s="1"/>
  <c r="Q14" i="175"/>
  <c r="P14" i="175"/>
  <c r="I14" i="175"/>
  <c r="H14" i="175"/>
  <c r="AZ13" i="175"/>
  <c r="AT13" i="175"/>
  <c r="AU13" i="175" s="1"/>
  <c r="AA13" i="175"/>
  <c r="AC13" i="175" s="1"/>
  <c r="AK13" i="175" s="1"/>
  <c r="Q13" i="175"/>
  <c r="P13" i="175"/>
  <c r="I13" i="175"/>
  <c r="H13" i="175"/>
  <c r="AZ12" i="175"/>
  <c r="AT12" i="175"/>
  <c r="AU12" i="175" s="1"/>
  <c r="AA12" i="175"/>
  <c r="AC12" i="175" s="1"/>
  <c r="AK12" i="175" s="1"/>
  <c r="Q12" i="175"/>
  <c r="P12" i="175"/>
  <c r="I12" i="175"/>
  <c r="H12" i="175"/>
  <c r="AZ11" i="175"/>
  <c r="AT11" i="175"/>
  <c r="AU11" i="175" s="1"/>
  <c r="AA11" i="175"/>
  <c r="AC11" i="175" s="1"/>
  <c r="AK11" i="175" s="1"/>
  <c r="Q11" i="175"/>
  <c r="P11" i="175"/>
  <c r="I11" i="175"/>
  <c r="H11" i="175"/>
  <c r="AZ10" i="175"/>
  <c r="AT10" i="175"/>
  <c r="AU10" i="175" s="1"/>
  <c r="AA10" i="175"/>
  <c r="AC10" i="175" s="1"/>
  <c r="AK10" i="175" s="1"/>
  <c r="Q10" i="175"/>
  <c r="P10" i="175"/>
  <c r="I10" i="175"/>
  <c r="H10" i="175"/>
  <c r="AY6" i="175"/>
  <c r="AX6" i="175"/>
  <c r="AW6" i="175"/>
  <c r="AV6" i="175"/>
  <c r="AS6" i="175"/>
  <c r="AR6" i="175"/>
  <c r="AQ6" i="175"/>
  <c r="AP6" i="175"/>
  <c r="AO6" i="175"/>
  <c r="AG6" i="175"/>
  <c r="AF6" i="175"/>
  <c r="AB6" i="175"/>
  <c r="Z6" i="175"/>
  <c r="Y6" i="175"/>
  <c r="X6" i="175"/>
  <c r="W6" i="175"/>
  <c r="V6" i="175"/>
  <c r="U6" i="175"/>
  <c r="T6" i="175"/>
  <c r="S6" i="175"/>
  <c r="O6" i="175"/>
  <c r="N6" i="175"/>
  <c r="M6" i="175"/>
  <c r="L6" i="175"/>
  <c r="K6" i="175"/>
  <c r="J6" i="175"/>
  <c r="G6" i="175"/>
  <c r="F6" i="175"/>
  <c r="E6" i="175"/>
  <c r="D6" i="175"/>
  <c r="C6" i="175"/>
  <c r="B6" i="175"/>
  <c r="AY5" i="175"/>
  <c r="AX5" i="175"/>
  <c r="AW5" i="175"/>
  <c r="AV5" i="175"/>
  <c r="AS5" i="175"/>
  <c r="AR5" i="175"/>
  <c r="AQ5" i="175"/>
  <c r="AP5" i="175"/>
  <c r="AO5" i="175"/>
  <c r="AG5" i="175"/>
  <c r="AF5" i="175"/>
  <c r="AB5" i="175"/>
  <c r="Z5" i="175"/>
  <c r="Y5" i="175"/>
  <c r="X5" i="175"/>
  <c r="W5" i="175"/>
  <c r="V5" i="175"/>
  <c r="U5" i="175"/>
  <c r="T5" i="175"/>
  <c r="S5" i="175"/>
  <c r="O5" i="175"/>
  <c r="N5" i="175"/>
  <c r="M5" i="175"/>
  <c r="L5" i="175"/>
  <c r="K5" i="175"/>
  <c r="J5" i="175"/>
  <c r="G5" i="175"/>
  <c r="F5" i="175"/>
  <c r="E5" i="175"/>
  <c r="D5" i="175"/>
  <c r="C5" i="175"/>
  <c r="B5" i="175"/>
  <c r="AZ65" i="173"/>
  <c r="AT65" i="173"/>
  <c r="AU65" i="173" s="1"/>
  <c r="AA65" i="173"/>
  <c r="AC65" i="173" s="1"/>
  <c r="Q65" i="173"/>
  <c r="P65" i="173"/>
  <c r="I65" i="173"/>
  <c r="H65" i="173"/>
  <c r="AZ64" i="173"/>
  <c r="AT64" i="173"/>
  <c r="AU64" i="173" s="1"/>
  <c r="AA64" i="173"/>
  <c r="Q64" i="173"/>
  <c r="P64" i="173"/>
  <c r="I64" i="173"/>
  <c r="H64" i="173"/>
  <c r="AZ63" i="173"/>
  <c r="AT63" i="173"/>
  <c r="AU63" i="173" s="1"/>
  <c r="AA63" i="173"/>
  <c r="Q63" i="173"/>
  <c r="P63" i="173"/>
  <c r="I63" i="173"/>
  <c r="H63" i="173"/>
  <c r="AZ62" i="173"/>
  <c r="AT62" i="173"/>
  <c r="AU62" i="173" s="1"/>
  <c r="AA62" i="173"/>
  <c r="Q62" i="173"/>
  <c r="P62" i="173"/>
  <c r="I62" i="173"/>
  <c r="H62" i="173"/>
  <c r="AZ61" i="173"/>
  <c r="AT61" i="173"/>
  <c r="AU61" i="173" s="1"/>
  <c r="AA61" i="173"/>
  <c r="Q61" i="173"/>
  <c r="P61" i="173"/>
  <c r="AZ60" i="173"/>
  <c r="AT60" i="173"/>
  <c r="AU60" i="173" s="1"/>
  <c r="AA60" i="173"/>
  <c r="Q60" i="173"/>
  <c r="P60" i="173"/>
  <c r="I60" i="173"/>
  <c r="H60" i="173"/>
  <c r="AZ59" i="173"/>
  <c r="AT59" i="173"/>
  <c r="AU59" i="173" s="1"/>
  <c r="AA59" i="173"/>
  <c r="Q59" i="173"/>
  <c r="P59" i="173"/>
  <c r="AZ58" i="173"/>
  <c r="AT58" i="173"/>
  <c r="AU58" i="173" s="1"/>
  <c r="AA58" i="173"/>
  <c r="Q58" i="173"/>
  <c r="P58" i="173"/>
  <c r="I58" i="173"/>
  <c r="H58" i="173"/>
  <c r="AZ57" i="173"/>
  <c r="AT57" i="173"/>
  <c r="AU57" i="173" s="1"/>
  <c r="AA57" i="173"/>
  <c r="Q57" i="173"/>
  <c r="P57" i="173"/>
  <c r="AZ56" i="173"/>
  <c r="AT56" i="173"/>
  <c r="AU56" i="173" s="1"/>
  <c r="AA56" i="173"/>
  <c r="Q56" i="173"/>
  <c r="P56" i="173"/>
  <c r="I56" i="173"/>
  <c r="H56" i="173"/>
  <c r="AZ55" i="173"/>
  <c r="AT55" i="173"/>
  <c r="AU55" i="173" s="1"/>
  <c r="AA55" i="173"/>
  <c r="AC55" i="173" s="1"/>
  <c r="AK55" i="173" s="1"/>
  <c r="Q55" i="173"/>
  <c r="P55" i="173"/>
  <c r="AZ54" i="173"/>
  <c r="AT54" i="173"/>
  <c r="AU54" i="173" s="1"/>
  <c r="AA54" i="173"/>
  <c r="AC54" i="173" s="1"/>
  <c r="AK54" i="173" s="1"/>
  <c r="Q54" i="173"/>
  <c r="P54" i="173"/>
  <c r="I54" i="173"/>
  <c r="H54" i="173"/>
  <c r="AZ53" i="173"/>
  <c r="AT53" i="173"/>
  <c r="AU53" i="173" s="1"/>
  <c r="AA53" i="173"/>
  <c r="AC53" i="173" s="1"/>
  <c r="AK53" i="173" s="1"/>
  <c r="Q53" i="173"/>
  <c r="P53" i="173"/>
  <c r="BG52" i="173"/>
  <c r="AZ52" i="173"/>
  <c r="AT52" i="173"/>
  <c r="AU52" i="173" s="1"/>
  <c r="AA52" i="173"/>
  <c r="AC52" i="173" s="1"/>
  <c r="AK52" i="173" s="1"/>
  <c r="Q52" i="173"/>
  <c r="P52" i="173"/>
  <c r="I52" i="173"/>
  <c r="H52" i="173"/>
  <c r="AZ51" i="173"/>
  <c r="AT51" i="173"/>
  <c r="AU51" i="173" s="1"/>
  <c r="AA51" i="173"/>
  <c r="AC51" i="173" s="1"/>
  <c r="AK51" i="173" s="1"/>
  <c r="Q51" i="173"/>
  <c r="R51" i="173" s="1"/>
  <c r="AD51" i="173" s="1"/>
  <c r="P51" i="173"/>
  <c r="AZ50" i="173"/>
  <c r="AT50" i="173"/>
  <c r="AU50" i="173" s="1"/>
  <c r="AA50" i="173"/>
  <c r="AC50" i="173" s="1"/>
  <c r="AK50" i="173" s="1"/>
  <c r="Q50" i="173"/>
  <c r="P50" i="173"/>
  <c r="I50" i="173"/>
  <c r="H50" i="173"/>
  <c r="AZ49" i="173"/>
  <c r="AT49" i="173"/>
  <c r="AU49" i="173" s="1"/>
  <c r="AA49" i="173"/>
  <c r="AC49" i="173" s="1"/>
  <c r="AK49" i="173" s="1"/>
  <c r="Q49" i="173"/>
  <c r="P49" i="173"/>
  <c r="R49" i="173"/>
  <c r="AD49" i="173" s="1"/>
  <c r="AZ48" i="173"/>
  <c r="AT48" i="173"/>
  <c r="AU48" i="173" s="1"/>
  <c r="AA48" i="173"/>
  <c r="Q48" i="173"/>
  <c r="R48" i="173" s="1"/>
  <c r="AD48" i="173" s="1"/>
  <c r="P48" i="173"/>
  <c r="AZ47" i="173"/>
  <c r="AT47" i="173"/>
  <c r="AU47" i="173" s="1"/>
  <c r="AA47" i="173"/>
  <c r="Q47" i="173"/>
  <c r="P47" i="173"/>
  <c r="AZ46" i="173"/>
  <c r="AT46" i="173"/>
  <c r="AU46" i="173" s="1"/>
  <c r="AA46" i="173"/>
  <c r="AC46" i="173" s="1"/>
  <c r="AK46" i="173" s="1"/>
  <c r="Q46" i="173"/>
  <c r="P46" i="173"/>
  <c r="AZ45" i="173"/>
  <c r="AT45" i="173"/>
  <c r="AU45" i="173" s="1"/>
  <c r="AA45" i="173"/>
  <c r="AC45" i="173" s="1"/>
  <c r="AK45" i="173" s="1"/>
  <c r="Q45" i="173"/>
  <c r="P45" i="173"/>
  <c r="AZ44" i="173"/>
  <c r="AT44" i="173"/>
  <c r="AU44" i="173" s="1"/>
  <c r="AA44" i="173"/>
  <c r="AC44" i="173" s="1"/>
  <c r="AK44" i="173" s="1"/>
  <c r="Q44" i="173"/>
  <c r="P44" i="173"/>
  <c r="I44" i="173"/>
  <c r="H44" i="173"/>
  <c r="AZ43" i="173"/>
  <c r="AT43" i="173"/>
  <c r="AU43" i="173" s="1"/>
  <c r="AA43" i="173"/>
  <c r="AC43" i="173" s="1"/>
  <c r="AK43" i="173" s="1"/>
  <c r="Q43" i="173"/>
  <c r="P43" i="173"/>
  <c r="I43" i="173"/>
  <c r="H43" i="173"/>
  <c r="AZ42" i="173"/>
  <c r="AT42" i="173"/>
  <c r="AU42" i="173" s="1"/>
  <c r="AA42" i="173"/>
  <c r="AC42" i="173" s="1"/>
  <c r="AK42" i="173" s="1"/>
  <c r="Q42" i="173"/>
  <c r="P42" i="173"/>
  <c r="I42" i="173"/>
  <c r="H42" i="173"/>
  <c r="AZ41" i="173"/>
  <c r="AT41" i="173"/>
  <c r="AU41" i="173" s="1"/>
  <c r="AA41" i="173"/>
  <c r="AC41" i="173" s="1"/>
  <c r="AK41" i="173" s="1"/>
  <c r="Q41" i="173"/>
  <c r="P41" i="173"/>
  <c r="I41" i="173"/>
  <c r="H41" i="173"/>
  <c r="AZ40" i="173"/>
  <c r="AT40" i="173"/>
  <c r="AU40" i="173" s="1"/>
  <c r="AA40" i="173"/>
  <c r="AC40" i="173" s="1"/>
  <c r="AK40" i="173" s="1"/>
  <c r="Q40" i="173"/>
  <c r="P40" i="173"/>
  <c r="I40" i="173"/>
  <c r="H40" i="173"/>
  <c r="AZ39" i="173"/>
  <c r="AT39" i="173"/>
  <c r="AU39" i="173" s="1"/>
  <c r="AA39" i="173"/>
  <c r="AC39" i="173" s="1"/>
  <c r="AK39" i="173" s="1"/>
  <c r="Q39" i="173"/>
  <c r="P39" i="173"/>
  <c r="I39" i="173"/>
  <c r="H39" i="173"/>
  <c r="AZ38" i="173"/>
  <c r="AT38" i="173"/>
  <c r="AU38" i="173" s="1"/>
  <c r="AA38" i="173"/>
  <c r="AC38" i="173" s="1"/>
  <c r="AK38" i="173" s="1"/>
  <c r="Q38" i="173"/>
  <c r="P38" i="173"/>
  <c r="I38" i="173"/>
  <c r="H38" i="173"/>
  <c r="AZ37" i="173"/>
  <c r="AT37" i="173"/>
  <c r="AU37" i="173" s="1"/>
  <c r="AA37" i="173"/>
  <c r="AC37" i="173" s="1"/>
  <c r="AK37" i="173" s="1"/>
  <c r="Q37" i="173"/>
  <c r="P37" i="173"/>
  <c r="I37" i="173"/>
  <c r="H37" i="173"/>
  <c r="AZ36" i="173"/>
  <c r="AT36" i="173"/>
  <c r="AU36" i="173" s="1"/>
  <c r="AA36" i="173"/>
  <c r="AC36" i="173" s="1"/>
  <c r="AK36" i="173" s="1"/>
  <c r="Q36" i="173"/>
  <c r="P36" i="173"/>
  <c r="I36" i="173"/>
  <c r="H36" i="173"/>
  <c r="AZ35" i="173"/>
  <c r="AT35" i="173"/>
  <c r="AU35" i="173" s="1"/>
  <c r="AA35" i="173"/>
  <c r="AC35" i="173" s="1"/>
  <c r="AK35" i="173" s="1"/>
  <c r="Q35" i="173"/>
  <c r="P35" i="173"/>
  <c r="I35" i="173"/>
  <c r="H35" i="173"/>
  <c r="AZ34" i="173"/>
  <c r="AT34" i="173"/>
  <c r="AU34" i="173" s="1"/>
  <c r="AA34" i="173"/>
  <c r="AC34" i="173" s="1"/>
  <c r="AK34" i="173" s="1"/>
  <c r="Q34" i="173"/>
  <c r="P34" i="173"/>
  <c r="I34" i="173"/>
  <c r="H34" i="173"/>
  <c r="AZ33" i="173"/>
  <c r="AT33" i="173"/>
  <c r="AU33" i="173" s="1"/>
  <c r="AA33" i="173"/>
  <c r="AC33" i="173" s="1"/>
  <c r="AK33" i="173" s="1"/>
  <c r="Q33" i="173"/>
  <c r="P33" i="173"/>
  <c r="I33" i="173"/>
  <c r="H33" i="173"/>
  <c r="AZ32" i="173"/>
  <c r="AT32" i="173"/>
  <c r="AU32" i="173" s="1"/>
  <c r="AA32" i="173"/>
  <c r="AC32" i="173" s="1"/>
  <c r="AK32" i="173" s="1"/>
  <c r="Q32" i="173"/>
  <c r="P32" i="173"/>
  <c r="I32" i="173"/>
  <c r="H32" i="173"/>
  <c r="AZ31" i="173"/>
  <c r="AT31" i="173"/>
  <c r="AU31" i="173" s="1"/>
  <c r="AA31" i="173"/>
  <c r="AC31" i="173" s="1"/>
  <c r="AK31" i="173" s="1"/>
  <c r="Q31" i="173"/>
  <c r="P31" i="173"/>
  <c r="I31" i="173"/>
  <c r="H31" i="173"/>
  <c r="AZ30" i="173"/>
  <c r="AT30" i="173"/>
  <c r="AU30" i="173" s="1"/>
  <c r="AA30" i="173"/>
  <c r="AC30" i="173" s="1"/>
  <c r="AK30" i="173" s="1"/>
  <c r="Q30" i="173"/>
  <c r="P30" i="173"/>
  <c r="I30" i="173"/>
  <c r="H30" i="173"/>
  <c r="AZ29" i="173"/>
  <c r="AT29" i="173"/>
  <c r="AU29" i="173" s="1"/>
  <c r="AA29" i="173"/>
  <c r="AC29" i="173" s="1"/>
  <c r="AK29" i="173" s="1"/>
  <c r="Q29" i="173"/>
  <c r="P29" i="173"/>
  <c r="I29" i="173"/>
  <c r="H29" i="173"/>
  <c r="AZ28" i="173"/>
  <c r="AT28" i="173"/>
  <c r="AU28" i="173" s="1"/>
  <c r="AA28" i="173"/>
  <c r="AC28" i="173" s="1"/>
  <c r="AK28" i="173" s="1"/>
  <c r="Q28" i="173"/>
  <c r="P28" i="173"/>
  <c r="I28" i="173"/>
  <c r="H28" i="173"/>
  <c r="AZ27" i="173"/>
  <c r="AT27" i="173"/>
  <c r="AU27" i="173" s="1"/>
  <c r="AA27" i="173"/>
  <c r="AC27" i="173" s="1"/>
  <c r="AK27" i="173" s="1"/>
  <c r="Q27" i="173"/>
  <c r="P27" i="173"/>
  <c r="I27" i="173"/>
  <c r="R27" i="173" s="1"/>
  <c r="AD27" i="173" s="1"/>
  <c r="H27" i="173"/>
  <c r="AZ26" i="173"/>
  <c r="AT26" i="173"/>
  <c r="AU26" i="173" s="1"/>
  <c r="AA26" i="173"/>
  <c r="AC26" i="173" s="1"/>
  <c r="AK26" i="173" s="1"/>
  <c r="Q26" i="173"/>
  <c r="P26" i="173"/>
  <c r="I26" i="173"/>
  <c r="H26" i="173"/>
  <c r="AZ25" i="173"/>
  <c r="AT25" i="173"/>
  <c r="AU25" i="173" s="1"/>
  <c r="BA25" i="173" s="1"/>
  <c r="BB25" i="173" s="1"/>
  <c r="AL25" i="173" s="1"/>
  <c r="AA25" i="173"/>
  <c r="AC25" i="173" s="1"/>
  <c r="AK25" i="173" s="1"/>
  <c r="Q25" i="173"/>
  <c r="P25" i="173"/>
  <c r="I25" i="173"/>
  <c r="H25" i="173"/>
  <c r="AZ24" i="173"/>
  <c r="AT24" i="173"/>
  <c r="AU24" i="173" s="1"/>
  <c r="AA24" i="173"/>
  <c r="AC24" i="173" s="1"/>
  <c r="AK24" i="173" s="1"/>
  <c r="Q24" i="173"/>
  <c r="P24" i="173"/>
  <c r="I24" i="173"/>
  <c r="H24" i="173"/>
  <c r="AZ23" i="173"/>
  <c r="AT23" i="173"/>
  <c r="AU23" i="173" s="1"/>
  <c r="AA23" i="173"/>
  <c r="AC23" i="173" s="1"/>
  <c r="AK23" i="173" s="1"/>
  <c r="Q23" i="173"/>
  <c r="P23" i="173"/>
  <c r="I23" i="173"/>
  <c r="R23" i="173" s="1"/>
  <c r="AD23" i="173" s="1"/>
  <c r="H23" i="173"/>
  <c r="AZ22" i="173"/>
  <c r="AT22" i="173"/>
  <c r="AU22" i="173" s="1"/>
  <c r="AA22" i="173"/>
  <c r="AC22" i="173" s="1"/>
  <c r="AK22" i="173" s="1"/>
  <c r="Q22" i="173"/>
  <c r="P22" i="173"/>
  <c r="I22" i="173"/>
  <c r="R22" i="173" s="1"/>
  <c r="AD22" i="173" s="1"/>
  <c r="H22" i="173"/>
  <c r="AZ21" i="173"/>
  <c r="AT21" i="173"/>
  <c r="AU21" i="173" s="1"/>
  <c r="AA21" i="173"/>
  <c r="AC21" i="173" s="1"/>
  <c r="AK21" i="173" s="1"/>
  <c r="Q21" i="173"/>
  <c r="P21" i="173"/>
  <c r="I21" i="173"/>
  <c r="H21" i="173"/>
  <c r="AZ20" i="173"/>
  <c r="AT20" i="173"/>
  <c r="AU20" i="173" s="1"/>
  <c r="AA20" i="173"/>
  <c r="AC20" i="173" s="1"/>
  <c r="AK20" i="173" s="1"/>
  <c r="Q20" i="173"/>
  <c r="I20" i="173"/>
  <c r="H20" i="173"/>
  <c r="AZ19" i="173"/>
  <c r="AT19" i="173"/>
  <c r="AU19" i="173" s="1"/>
  <c r="AA19" i="173"/>
  <c r="AC19" i="173" s="1"/>
  <c r="AK19" i="173" s="1"/>
  <c r="Q19" i="173"/>
  <c r="P19" i="173"/>
  <c r="I19" i="173"/>
  <c r="H19" i="173"/>
  <c r="AZ18" i="173"/>
  <c r="AT18" i="173"/>
  <c r="AU18" i="173" s="1"/>
  <c r="AA18" i="173"/>
  <c r="AC18" i="173" s="1"/>
  <c r="AK18" i="173" s="1"/>
  <c r="Q18" i="173"/>
  <c r="P18" i="173"/>
  <c r="I18" i="173"/>
  <c r="H18" i="173"/>
  <c r="AZ17" i="173"/>
  <c r="AT17" i="173"/>
  <c r="AU17" i="173" s="1"/>
  <c r="AA17" i="173"/>
  <c r="AC17" i="173" s="1"/>
  <c r="AK17" i="173" s="1"/>
  <c r="Q17" i="173"/>
  <c r="P17" i="173"/>
  <c r="I17" i="173"/>
  <c r="H17" i="173"/>
  <c r="AZ16" i="173"/>
  <c r="AT16" i="173"/>
  <c r="AU16" i="173" s="1"/>
  <c r="AA16" i="173"/>
  <c r="AC16" i="173" s="1"/>
  <c r="AK16" i="173" s="1"/>
  <c r="Q16" i="173"/>
  <c r="P16" i="173"/>
  <c r="I16" i="173"/>
  <c r="R16" i="173" s="1"/>
  <c r="AD16" i="173" s="1"/>
  <c r="H16" i="173"/>
  <c r="AZ15" i="173"/>
  <c r="AT15" i="173"/>
  <c r="AU15" i="173" s="1"/>
  <c r="AA15" i="173"/>
  <c r="AC15" i="173" s="1"/>
  <c r="AK15" i="173" s="1"/>
  <c r="Q15" i="173"/>
  <c r="P15" i="173"/>
  <c r="I15" i="173"/>
  <c r="R15" i="173" s="1"/>
  <c r="AD15" i="173" s="1"/>
  <c r="H15" i="173"/>
  <c r="AZ14" i="173"/>
  <c r="AT14" i="173"/>
  <c r="AU14" i="173" s="1"/>
  <c r="AA14" i="173"/>
  <c r="AC14" i="173" s="1"/>
  <c r="AK14" i="173" s="1"/>
  <c r="Q14" i="173"/>
  <c r="P14" i="173"/>
  <c r="I14" i="173"/>
  <c r="H14" i="173"/>
  <c r="AZ13" i="173"/>
  <c r="AT13" i="173"/>
  <c r="AU13" i="173" s="1"/>
  <c r="AA13" i="173"/>
  <c r="AC13" i="173" s="1"/>
  <c r="AK13" i="173" s="1"/>
  <c r="Q13" i="173"/>
  <c r="P13" i="173"/>
  <c r="I13" i="173"/>
  <c r="R13" i="173" s="1"/>
  <c r="AD13" i="173" s="1"/>
  <c r="H13" i="173"/>
  <c r="AZ12" i="173"/>
  <c r="AT12" i="173"/>
  <c r="AU12" i="173" s="1"/>
  <c r="AA12" i="173"/>
  <c r="AC12" i="173" s="1"/>
  <c r="AK12" i="173" s="1"/>
  <c r="Q12" i="173"/>
  <c r="P12" i="173"/>
  <c r="I12" i="173"/>
  <c r="R12" i="173" s="1"/>
  <c r="AD12" i="173" s="1"/>
  <c r="H12" i="173"/>
  <c r="AZ11" i="173"/>
  <c r="AT11" i="173"/>
  <c r="AU11" i="173" s="1"/>
  <c r="AA11" i="173"/>
  <c r="AC11" i="173" s="1"/>
  <c r="AK11" i="173" s="1"/>
  <c r="Q11" i="173"/>
  <c r="P11" i="173"/>
  <c r="I11" i="173"/>
  <c r="H11" i="173"/>
  <c r="AZ10" i="173"/>
  <c r="AZ5" i="173" s="1"/>
  <c r="AT10" i="173"/>
  <c r="AU10" i="173" s="1"/>
  <c r="AA10" i="173"/>
  <c r="AC10" i="173" s="1"/>
  <c r="Q10" i="173"/>
  <c r="P10" i="173"/>
  <c r="I10" i="173"/>
  <c r="H10" i="173"/>
  <c r="AY6" i="173"/>
  <c r="AX6" i="173"/>
  <c r="AW6" i="173"/>
  <c r="AV6" i="173"/>
  <c r="AS6" i="173"/>
  <c r="AR6" i="173"/>
  <c r="AQ6" i="173"/>
  <c r="AP6" i="173"/>
  <c r="AO6" i="173"/>
  <c r="AG6" i="173"/>
  <c r="AF6" i="173"/>
  <c r="AB6" i="173"/>
  <c r="Z6" i="173"/>
  <c r="Y6" i="173"/>
  <c r="X6" i="173"/>
  <c r="W6" i="173"/>
  <c r="V6" i="173"/>
  <c r="U6" i="173"/>
  <c r="T6" i="173"/>
  <c r="S6" i="173"/>
  <c r="O6" i="173"/>
  <c r="N6" i="173"/>
  <c r="M6" i="173"/>
  <c r="L6" i="173"/>
  <c r="K6" i="173"/>
  <c r="J6" i="173"/>
  <c r="G6" i="173"/>
  <c r="F6" i="173"/>
  <c r="E6" i="173"/>
  <c r="D6" i="173"/>
  <c r="C6" i="173"/>
  <c r="B6" i="173"/>
  <c r="AY5" i="173"/>
  <c r="AX5" i="173"/>
  <c r="AW5" i="173"/>
  <c r="AV5" i="173"/>
  <c r="AS5" i="173"/>
  <c r="AR5" i="173"/>
  <c r="AQ5" i="173"/>
  <c r="AP5" i="173"/>
  <c r="AO5" i="173"/>
  <c r="AG5" i="173"/>
  <c r="AF5" i="173"/>
  <c r="AB5" i="173"/>
  <c r="Z5" i="173"/>
  <c r="Y5" i="173"/>
  <c r="X5" i="173"/>
  <c r="W5" i="173"/>
  <c r="V5" i="173"/>
  <c r="U5" i="173"/>
  <c r="T5" i="173"/>
  <c r="S5" i="173"/>
  <c r="O5" i="173"/>
  <c r="N5" i="173"/>
  <c r="M5" i="173"/>
  <c r="L5" i="173"/>
  <c r="K5" i="173"/>
  <c r="J5" i="173"/>
  <c r="G5" i="173"/>
  <c r="F5" i="173"/>
  <c r="E5" i="173"/>
  <c r="D5" i="173"/>
  <c r="C5" i="173"/>
  <c r="B5" i="173"/>
  <c r="AZ65" i="172"/>
  <c r="AT65" i="172"/>
  <c r="AU65" i="172" s="1"/>
  <c r="AA65" i="172"/>
  <c r="AC65" i="172" s="1"/>
  <c r="AK65" i="172" s="1"/>
  <c r="Q65" i="172"/>
  <c r="P65" i="172"/>
  <c r="I65" i="172"/>
  <c r="H65" i="172"/>
  <c r="AZ64" i="172"/>
  <c r="AT64" i="172"/>
  <c r="AU64" i="172" s="1"/>
  <c r="AA64" i="172"/>
  <c r="AC64" i="172" s="1"/>
  <c r="AK64" i="172" s="1"/>
  <c r="P64" i="172"/>
  <c r="I64" i="172"/>
  <c r="R64" i="172" s="1"/>
  <c r="AD64" i="172" s="1"/>
  <c r="H64" i="172"/>
  <c r="AZ63" i="172"/>
  <c r="AT63" i="172"/>
  <c r="AU63" i="172" s="1"/>
  <c r="AA63" i="172"/>
  <c r="AC63" i="172" s="1"/>
  <c r="AK63" i="172" s="1"/>
  <c r="Q63" i="172"/>
  <c r="P63" i="172"/>
  <c r="I63" i="172"/>
  <c r="R63" i="172" s="1"/>
  <c r="AD63" i="172" s="1"/>
  <c r="H63" i="172"/>
  <c r="AZ62" i="172"/>
  <c r="AT62" i="172"/>
  <c r="AU62" i="172" s="1"/>
  <c r="AA62" i="172"/>
  <c r="AC62" i="172" s="1"/>
  <c r="AK62" i="172" s="1"/>
  <c r="Q62" i="172"/>
  <c r="P62" i="172"/>
  <c r="I62" i="172"/>
  <c r="H62" i="172"/>
  <c r="AZ61" i="172"/>
  <c r="AT61" i="172"/>
  <c r="AU61" i="172" s="1"/>
  <c r="AA61" i="172"/>
  <c r="AC61" i="172" s="1"/>
  <c r="AK61" i="172" s="1"/>
  <c r="Q61" i="172"/>
  <c r="P61" i="172"/>
  <c r="R61" i="172"/>
  <c r="AD61" i="172" s="1"/>
  <c r="AZ60" i="172"/>
  <c r="AT60" i="172"/>
  <c r="AU60" i="172" s="1"/>
  <c r="AA60" i="172"/>
  <c r="AC60" i="172" s="1"/>
  <c r="AK60" i="172" s="1"/>
  <c r="Q60" i="172"/>
  <c r="P60" i="172"/>
  <c r="I60" i="172"/>
  <c r="H60" i="172"/>
  <c r="AZ59" i="172"/>
  <c r="AT59" i="172"/>
  <c r="AU59" i="172" s="1"/>
  <c r="AA59" i="172"/>
  <c r="AC59" i="172" s="1"/>
  <c r="AK59" i="172" s="1"/>
  <c r="Q59" i="172"/>
  <c r="R59" i="172" s="1"/>
  <c r="AD59" i="172" s="1"/>
  <c r="P59" i="172"/>
  <c r="AZ58" i="172"/>
  <c r="AT58" i="172"/>
  <c r="AU58" i="172" s="1"/>
  <c r="AA58" i="172"/>
  <c r="AC58" i="172" s="1"/>
  <c r="AK58" i="172" s="1"/>
  <c r="Q58" i="172"/>
  <c r="P58" i="172"/>
  <c r="I58" i="172"/>
  <c r="H58" i="172"/>
  <c r="AZ57" i="172"/>
  <c r="AU57" i="172"/>
  <c r="AA57" i="172"/>
  <c r="AC57" i="172" s="1"/>
  <c r="AK57" i="172" s="1"/>
  <c r="Q57" i="172"/>
  <c r="R57" i="172" s="1"/>
  <c r="AD57" i="172" s="1"/>
  <c r="P57" i="172"/>
  <c r="AZ56" i="172"/>
  <c r="AU56" i="172"/>
  <c r="AA56" i="172"/>
  <c r="AC56" i="172" s="1"/>
  <c r="AK56" i="172" s="1"/>
  <c r="Q56" i="172"/>
  <c r="P56" i="172"/>
  <c r="I56" i="172"/>
  <c r="H56" i="172"/>
  <c r="AZ55" i="172"/>
  <c r="AU55" i="172"/>
  <c r="AA55" i="172"/>
  <c r="AC55" i="172" s="1"/>
  <c r="AK55" i="172" s="1"/>
  <c r="Q55" i="172"/>
  <c r="P55" i="172"/>
  <c r="R55" i="172"/>
  <c r="AD55" i="172" s="1"/>
  <c r="AZ54" i="172"/>
  <c r="AU54" i="172"/>
  <c r="AA54" i="172"/>
  <c r="AC54" i="172" s="1"/>
  <c r="AK54" i="172" s="1"/>
  <c r="Q54" i="172"/>
  <c r="P54" i="172"/>
  <c r="I54" i="172"/>
  <c r="H54" i="172"/>
  <c r="AZ53" i="172"/>
  <c r="AU53" i="172"/>
  <c r="AA53" i="172"/>
  <c r="AC53" i="172" s="1"/>
  <c r="AK53" i="172" s="1"/>
  <c r="Q53" i="172"/>
  <c r="P53" i="172"/>
  <c r="R53" i="172"/>
  <c r="AD53" i="172" s="1"/>
  <c r="AZ52" i="172"/>
  <c r="AU52" i="172"/>
  <c r="AA52" i="172"/>
  <c r="AC52" i="172" s="1"/>
  <c r="AK52" i="172" s="1"/>
  <c r="Q52" i="172"/>
  <c r="P52" i="172"/>
  <c r="I52" i="172"/>
  <c r="R52" i="172" s="1"/>
  <c r="AD52" i="172" s="1"/>
  <c r="H52" i="172"/>
  <c r="AZ51" i="172"/>
  <c r="AT51" i="172"/>
  <c r="AU51" i="172" s="1"/>
  <c r="AA51" i="172"/>
  <c r="AC51" i="172" s="1"/>
  <c r="AK51" i="172" s="1"/>
  <c r="Q51" i="172"/>
  <c r="R51" i="172" s="1"/>
  <c r="AD51" i="172" s="1"/>
  <c r="P51" i="172"/>
  <c r="AZ50" i="172"/>
  <c r="AT50" i="172"/>
  <c r="AU50" i="172" s="1"/>
  <c r="AA50" i="172"/>
  <c r="AC50" i="172" s="1"/>
  <c r="AK50" i="172" s="1"/>
  <c r="Q50" i="172"/>
  <c r="P50" i="172"/>
  <c r="I50" i="172"/>
  <c r="R50" i="172" s="1"/>
  <c r="AD50" i="172" s="1"/>
  <c r="H50" i="172"/>
  <c r="AZ49" i="172"/>
  <c r="AT49" i="172"/>
  <c r="AU49" i="172" s="1"/>
  <c r="AA49" i="172"/>
  <c r="AC49" i="172" s="1"/>
  <c r="AK49" i="172" s="1"/>
  <c r="Q49" i="172"/>
  <c r="R49" i="172" s="1"/>
  <c r="AD49" i="172" s="1"/>
  <c r="P49" i="172"/>
  <c r="AZ48" i="172"/>
  <c r="AT48" i="172"/>
  <c r="AU48" i="172" s="1"/>
  <c r="AA48" i="172"/>
  <c r="AC48" i="172" s="1"/>
  <c r="AK48" i="172" s="1"/>
  <c r="Q48" i="172"/>
  <c r="P48" i="172"/>
  <c r="I48" i="172"/>
  <c r="R48" i="172" s="1"/>
  <c r="AD48" i="172" s="1"/>
  <c r="H48" i="172"/>
  <c r="AZ47" i="172"/>
  <c r="AT47" i="172"/>
  <c r="AU47" i="172" s="1"/>
  <c r="AA47" i="172"/>
  <c r="AC47" i="172" s="1"/>
  <c r="AK47" i="172" s="1"/>
  <c r="Q47" i="172"/>
  <c r="R47" i="172" s="1"/>
  <c r="AD47" i="172" s="1"/>
  <c r="P47" i="172"/>
  <c r="AZ46" i="172"/>
  <c r="AT46" i="172"/>
  <c r="AU46" i="172" s="1"/>
  <c r="AA46" i="172"/>
  <c r="AC46" i="172" s="1"/>
  <c r="AK46" i="172" s="1"/>
  <c r="Q46" i="172"/>
  <c r="P46" i="172"/>
  <c r="I46" i="172"/>
  <c r="H46" i="172"/>
  <c r="AZ45" i="172"/>
  <c r="AT45" i="172"/>
  <c r="AU45" i="172" s="1"/>
  <c r="AA45" i="172"/>
  <c r="AC45" i="172" s="1"/>
  <c r="Q45" i="172"/>
  <c r="P45" i="172"/>
  <c r="I45" i="172"/>
  <c r="H45" i="172"/>
  <c r="AZ44" i="172"/>
  <c r="AT44" i="172"/>
  <c r="AU44" i="172" s="1"/>
  <c r="AA44" i="172"/>
  <c r="AC44" i="172" s="1"/>
  <c r="AK44" i="172" s="1"/>
  <c r="Q44" i="172"/>
  <c r="P44" i="172"/>
  <c r="I44" i="172"/>
  <c r="H44" i="172"/>
  <c r="AZ43" i="172"/>
  <c r="AT43" i="172"/>
  <c r="AU43" i="172" s="1"/>
  <c r="AA43" i="172"/>
  <c r="AC43" i="172" s="1"/>
  <c r="AK43" i="172" s="1"/>
  <c r="Q43" i="172"/>
  <c r="P43" i="172"/>
  <c r="I43" i="172"/>
  <c r="H43" i="172"/>
  <c r="AZ42" i="172"/>
  <c r="AT42" i="172"/>
  <c r="AU42" i="172" s="1"/>
  <c r="AA42" i="172"/>
  <c r="AC42" i="172" s="1"/>
  <c r="AK42" i="172" s="1"/>
  <c r="Q42" i="172"/>
  <c r="P42" i="172"/>
  <c r="I42" i="172"/>
  <c r="H42" i="172"/>
  <c r="AZ41" i="172"/>
  <c r="AT41" i="172"/>
  <c r="AU41" i="172" s="1"/>
  <c r="AA41" i="172"/>
  <c r="AC41" i="172" s="1"/>
  <c r="AK41" i="172" s="1"/>
  <c r="Q41" i="172"/>
  <c r="P41" i="172"/>
  <c r="I41" i="172"/>
  <c r="H41" i="172"/>
  <c r="AZ40" i="172"/>
  <c r="AT40" i="172"/>
  <c r="AU40" i="172" s="1"/>
  <c r="AA40" i="172"/>
  <c r="AC40" i="172" s="1"/>
  <c r="AK40" i="172" s="1"/>
  <c r="Q40" i="172"/>
  <c r="P40" i="172"/>
  <c r="I40" i="172"/>
  <c r="H40" i="172"/>
  <c r="AZ39" i="172"/>
  <c r="AT39" i="172"/>
  <c r="AU39" i="172" s="1"/>
  <c r="AA39" i="172"/>
  <c r="AC39" i="172" s="1"/>
  <c r="AK39" i="172" s="1"/>
  <c r="Q39" i="172"/>
  <c r="P39" i="172"/>
  <c r="I39" i="172"/>
  <c r="H39" i="172"/>
  <c r="AZ38" i="172"/>
  <c r="AT38" i="172"/>
  <c r="AU38" i="172" s="1"/>
  <c r="AA38" i="172"/>
  <c r="AC38" i="172" s="1"/>
  <c r="AK38" i="172" s="1"/>
  <c r="Q38" i="172"/>
  <c r="P38" i="172"/>
  <c r="I38" i="172"/>
  <c r="H38" i="172"/>
  <c r="AZ37" i="172"/>
  <c r="AT37" i="172"/>
  <c r="AU37" i="172" s="1"/>
  <c r="AA37" i="172"/>
  <c r="AC37" i="172" s="1"/>
  <c r="AK37" i="172" s="1"/>
  <c r="Q37" i="172"/>
  <c r="P37" i="172"/>
  <c r="I37" i="172"/>
  <c r="H37" i="172"/>
  <c r="AZ36" i="172"/>
  <c r="AT36" i="172"/>
  <c r="AU36" i="172" s="1"/>
  <c r="AA36" i="172"/>
  <c r="AC36" i="172" s="1"/>
  <c r="AK36" i="172" s="1"/>
  <c r="Q36" i="172"/>
  <c r="P36" i="172"/>
  <c r="I36" i="172"/>
  <c r="H36" i="172"/>
  <c r="AZ35" i="172"/>
  <c r="AT35" i="172"/>
  <c r="AU35" i="172" s="1"/>
  <c r="AA35" i="172"/>
  <c r="AC35" i="172" s="1"/>
  <c r="AK35" i="172" s="1"/>
  <c r="Q35" i="172"/>
  <c r="P35" i="172"/>
  <c r="I35" i="172"/>
  <c r="H35" i="172"/>
  <c r="AZ34" i="172"/>
  <c r="AT34" i="172"/>
  <c r="AU34" i="172" s="1"/>
  <c r="AA34" i="172"/>
  <c r="AC34" i="172" s="1"/>
  <c r="AK34" i="172" s="1"/>
  <c r="Q34" i="172"/>
  <c r="P34" i="172"/>
  <c r="I34" i="172"/>
  <c r="H34" i="172"/>
  <c r="AZ33" i="172"/>
  <c r="AT33" i="172"/>
  <c r="AU33" i="172" s="1"/>
  <c r="AA33" i="172"/>
  <c r="AC33" i="172" s="1"/>
  <c r="AK33" i="172" s="1"/>
  <c r="Q33" i="172"/>
  <c r="P33" i="172"/>
  <c r="I33" i="172"/>
  <c r="H33" i="172"/>
  <c r="AZ32" i="172"/>
  <c r="AT32" i="172"/>
  <c r="AU32" i="172" s="1"/>
  <c r="AA32" i="172"/>
  <c r="AC32" i="172" s="1"/>
  <c r="AK32" i="172" s="1"/>
  <c r="Q32" i="172"/>
  <c r="P32" i="172"/>
  <c r="I32" i="172"/>
  <c r="H32" i="172"/>
  <c r="AZ31" i="172"/>
  <c r="AT31" i="172"/>
  <c r="AU31" i="172" s="1"/>
  <c r="AA31" i="172"/>
  <c r="AC31" i="172" s="1"/>
  <c r="AK31" i="172" s="1"/>
  <c r="Q31" i="172"/>
  <c r="P31" i="172"/>
  <c r="I31" i="172"/>
  <c r="H31" i="172"/>
  <c r="AZ30" i="172"/>
  <c r="AT30" i="172"/>
  <c r="AU30" i="172" s="1"/>
  <c r="AA30" i="172"/>
  <c r="AC30" i="172" s="1"/>
  <c r="AK30" i="172" s="1"/>
  <c r="Q30" i="172"/>
  <c r="P30" i="172"/>
  <c r="I30" i="172"/>
  <c r="H30" i="172"/>
  <c r="AZ29" i="172"/>
  <c r="AT29" i="172"/>
  <c r="AU29" i="172" s="1"/>
  <c r="AA29" i="172"/>
  <c r="AC29" i="172" s="1"/>
  <c r="AK29" i="172" s="1"/>
  <c r="Q29" i="172"/>
  <c r="P29" i="172"/>
  <c r="I29" i="172"/>
  <c r="H29" i="172"/>
  <c r="AZ28" i="172"/>
  <c r="AT28" i="172"/>
  <c r="AU28" i="172" s="1"/>
  <c r="AA28" i="172"/>
  <c r="AC28" i="172" s="1"/>
  <c r="AK28" i="172" s="1"/>
  <c r="Q28" i="172"/>
  <c r="P28" i="172"/>
  <c r="I28" i="172"/>
  <c r="H28" i="172"/>
  <c r="AZ27" i="172"/>
  <c r="AT27" i="172"/>
  <c r="AU27" i="172" s="1"/>
  <c r="AA27" i="172"/>
  <c r="AC27" i="172" s="1"/>
  <c r="AK27" i="172" s="1"/>
  <c r="Q27" i="172"/>
  <c r="P27" i="172"/>
  <c r="I27" i="172"/>
  <c r="H27" i="172"/>
  <c r="AZ26" i="172"/>
  <c r="AT26" i="172"/>
  <c r="AU26" i="172" s="1"/>
  <c r="AA26" i="172"/>
  <c r="AC26" i="172" s="1"/>
  <c r="AK26" i="172" s="1"/>
  <c r="Q26" i="172"/>
  <c r="P26" i="172"/>
  <c r="I26" i="172"/>
  <c r="H26" i="172"/>
  <c r="AZ25" i="172"/>
  <c r="AT25" i="172"/>
  <c r="AU25" i="172" s="1"/>
  <c r="AA25" i="172"/>
  <c r="AC25" i="172" s="1"/>
  <c r="AK25" i="172" s="1"/>
  <c r="Q25" i="172"/>
  <c r="P25" i="172"/>
  <c r="I25" i="172"/>
  <c r="H25" i="172"/>
  <c r="AZ24" i="172"/>
  <c r="AT24" i="172"/>
  <c r="AU24" i="172" s="1"/>
  <c r="AA24" i="172"/>
  <c r="AC24" i="172" s="1"/>
  <c r="AK24" i="172" s="1"/>
  <c r="Q24" i="172"/>
  <c r="P24" i="172"/>
  <c r="I24" i="172"/>
  <c r="H24" i="172"/>
  <c r="AZ23" i="172"/>
  <c r="AT23" i="172"/>
  <c r="AU23" i="172" s="1"/>
  <c r="AA23" i="172"/>
  <c r="AC23" i="172" s="1"/>
  <c r="AK23" i="172" s="1"/>
  <c r="Q23" i="172"/>
  <c r="P23" i="172"/>
  <c r="I23" i="172"/>
  <c r="H23" i="172"/>
  <c r="AZ22" i="172"/>
  <c r="AT22" i="172"/>
  <c r="AU22" i="172" s="1"/>
  <c r="AA22" i="172"/>
  <c r="AC22" i="172" s="1"/>
  <c r="AK22" i="172" s="1"/>
  <c r="Q22" i="172"/>
  <c r="P22" i="172"/>
  <c r="I22" i="172"/>
  <c r="H22" i="172"/>
  <c r="AZ21" i="172"/>
  <c r="AT21" i="172"/>
  <c r="AU21" i="172" s="1"/>
  <c r="AA21" i="172"/>
  <c r="AC21" i="172" s="1"/>
  <c r="AK21" i="172" s="1"/>
  <c r="Q21" i="172"/>
  <c r="P21" i="172"/>
  <c r="I21" i="172"/>
  <c r="H21" i="172"/>
  <c r="AZ20" i="172"/>
  <c r="AT20" i="172"/>
  <c r="AU20" i="172" s="1"/>
  <c r="AA20" i="172"/>
  <c r="AC20" i="172" s="1"/>
  <c r="AK20" i="172" s="1"/>
  <c r="Q20" i="172"/>
  <c r="P20" i="172"/>
  <c r="I20" i="172"/>
  <c r="R20" i="172" s="1"/>
  <c r="AD20" i="172" s="1"/>
  <c r="H20" i="172"/>
  <c r="AZ19" i="172"/>
  <c r="AT19" i="172"/>
  <c r="AU19" i="172" s="1"/>
  <c r="AA19" i="172"/>
  <c r="AC19" i="172" s="1"/>
  <c r="AK19" i="172" s="1"/>
  <c r="Q19" i="172"/>
  <c r="P19" i="172"/>
  <c r="I19" i="172"/>
  <c r="H19" i="172"/>
  <c r="AZ18" i="172"/>
  <c r="AT18" i="172"/>
  <c r="AU18" i="172" s="1"/>
  <c r="AA18" i="172"/>
  <c r="AC18" i="172" s="1"/>
  <c r="AK18" i="172" s="1"/>
  <c r="Q18" i="172"/>
  <c r="P18" i="172"/>
  <c r="I18" i="172"/>
  <c r="H18" i="172"/>
  <c r="AZ17" i="172"/>
  <c r="AT17" i="172"/>
  <c r="AU17" i="172" s="1"/>
  <c r="AA17" i="172"/>
  <c r="AC17" i="172" s="1"/>
  <c r="AK17" i="172" s="1"/>
  <c r="Q17" i="172"/>
  <c r="P17" i="172"/>
  <c r="I17" i="172"/>
  <c r="H17" i="172"/>
  <c r="AZ16" i="172"/>
  <c r="AT16" i="172"/>
  <c r="AU16" i="172" s="1"/>
  <c r="AA16" i="172"/>
  <c r="AC16" i="172" s="1"/>
  <c r="AK16" i="172" s="1"/>
  <c r="Q16" i="172"/>
  <c r="P16" i="172"/>
  <c r="I16" i="172"/>
  <c r="H16" i="172"/>
  <c r="AZ15" i="172"/>
  <c r="AT15" i="172"/>
  <c r="AU15" i="172" s="1"/>
  <c r="AA15" i="172"/>
  <c r="AC15" i="172" s="1"/>
  <c r="AK15" i="172" s="1"/>
  <c r="Q15" i="172"/>
  <c r="P15" i="172"/>
  <c r="I15" i="172"/>
  <c r="H15" i="172"/>
  <c r="AZ14" i="172"/>
  <c r="AT14" i="172"/>
  <c r="AU14" i="172" s="1"/>
  <c r="AA14" i="172"/>
  <c r="AC14" i="172" s="1"/>
  <c r="AK14" i="172" s="1"/>
  <c r="Q14" i="172"/>
  <c r="P14" i="172"/>
  <c r="I14" i="172"/>
  <c r="R14" i="172" s="1"/>
  <c r="AD14" i="172" s="1"/>
  <c r="H14" i="172"/>
  <c r="AZ13" i="172"/>
  <c r="AT13" i="172"/>
  <c r="AU13" i="172" s="1"/>
  <c r="AA13" i="172"/>
  <c r="AC13" i="172" s="1"/>
  <c r="AK13" i="172" s="1"/>
  <c r="Q13" i="172"/>
  <c r="P13" i="172"/>
  <c r="I13" i="172"/>
  <c r="R13" i="172" s="1"/>
  <c r="AD13" i="172" s="1"/>
  <c r="H13" i="172"/>
  <c r="AZ12" i="172"/>
  <c r="AT12" i="172"/>
  <c r="AU12" i="172" s="1"/>
  <c r="AA12" i="172"/>
  <c r="AC12" i="172" s="1"/>
  <c r="Q12" i="172"/>
  <c r="P12" i="172"/>
  <c r="I12" i="172"/>
  <c r="H12" i="172"/>
  <c r="BC11" i="172"/>
  <c r="BB11" i="172"/>
  <c r="AL11" i="172" s="1"/>
  <c r="AZ11" i="172"/>
  <c r="AT11" i="172"/>
  <c r="AU11" i="172" s="1"/>
  <c r="AA11" i="172"/>
  <c r="AC11" i="172" s="1"/>
  <c r="AK11" i="172" s="1"/>
  <c r="Q11" i="172"/>
  <c r="P11" i="172"/>
  <c r="I11" i="172"/>
  <c r="H11" i="172"/>
  <c r="BC10" i="172"/>
  <c r="BB10" i="172"/>
  <c r="AL10" i="172" s="1"/>
  <c r="AZ10" i="172"/>
  <c r="AT10" i="172"/>
  <c r="AU10" i="172" s="1"/>
  <c r="AA10" i="172"/>
  <c r="AC10" i="172" s="1"/>
  <c r="AK10" i="172" s="1"/>
  <c r="Q10" i="172"/>
  <c r="P10" i="172"/>
  <c r="I10" i="172"/>
  <c r="R10" i="172" s="1"/>
  <c r="AD10" i="172" s="1"/>
  <c r="H10" i="172"/>
  <c r="AY6" i="172"/>
  <c r="AX6" i="172"/>
  <c r="AW6" i="172"/>
  <c r="AV6" i="172"/>
  <c r="AS6" i="172"/>
  <c r="AR6" i="172"/>
  <c r="AQ6" i="172"/>
  <c r="AP6" i="172"/>
  <c r="AO6" i="172"/>
  <c r="AG6" i="172"/>
  <c r="AF6" i="172"/>
  <c r="AB6" i="172"/>
  <c r="Z6" i="172"/>
  <c r="Y6" i="172"/>
  <c r="X6" i="172"/>
  <c r="W6" i="172"/>
  <c r="V6" i="172"/>
  <c r="U6" i="172"/>
  <c r="T6" i="172"/>
  <c r="S6" i="172"/>
  <c r="O6" i="172"/>
  <c r="N6" i="172"/>
  <c r="M6" i="172"/>
  <c r="L6" i="172"/>
  <c r="K6" i="172"/>
  <c r="J6" i="172"/>
  <c r="G6" i="172"/>
  <c r="F6" i="172"/>
  <c r="E6" i="172"/>
  <c r="D6" i="172"/>
  <c r="C6" i="172"/>
  <c r="B6" i="172"/>
  <c r="AY5" i="172"/>
  <c r="AX5" i="172"/>
  <c r="AW5" i="172"/>
  <c r="AV5" i="172"/>
  <c r="AS5" i="172"/>
  <c r="AR5" i="172"/>
  <c r="AQ5" i="172"/>
  <c r="AP5" i="172"/>
  <c r="AO5" i="172"/>
  <c r="AG5" i="172"/>
  <c r="AF5" i="172"/>
  <c r="AB5" i="172"/>
  <c r="Z5" i="172"/>
  <c r="Y5" i="172"/>
  <c r="X5" i="172"/>
  <c r="W5" i="172"/>
  <c r="V5" i="172"/>
  <c r="U5" i="172"/>
  <c r="T5" i="172"/>
  <c r="S5" i="172"/>
  <c r="O5" i="172"/>
  <c r="N5" i="172"/>
  <c r="M5" i="172"/>
  <c r="L5" i="172"/>
  <c r="K5" i="172"/>
  <c r="J5" i="172"/>
  <c r="G5" i="172"/>
  <c r="F5" i="172"/>
  <c r="E5" i="172"/>
  <c r="D5" i="172"/>
  <c r="C5" i="172"/>
  <c r="B5" i="172"/>
  <c r="AZ65" i="171"/>
  <c r="BA65" i="171" s="1"/>
  <c r="AZ64" i="171"/>
  <c r="AT64" i="171"/>
  <c r="AU64" i="171" s="1"/>
  <c r="AZ63" i="171"/>
  <c r="AT63" i="171"/>
  <c r="AU63" i="171" s="1"/>
  <c r="BA63" i="171" s="1"/>
  <c r="AZ62" i="171"/>
  <c r="AT62" i="171"/>
  <c r="AU62" i="171" s="1"/>
  <c r="AZ61" i="171"/>
  <c r="AT61" i="171"/>
  <c r="AU61" i="171" s="1"/>
  <c r="AZ60" i="171"/>
  <c r="AT60" i="171"/>
  <c r="AU60" i="171" s="1"/>
  <c r="AZ59" i="171"/>
  <c r="AT59" i="171"/>
  <c r="AU59" i="171" s="1"/>
  <c r="AZ58" i="171"/>
  <c r="AT58" i="171"/>
  <c r="AU58" i="171" s="1"/>
  <c r="AZ57" i="171"/>
  <c r="AT57" i="171"/>
  <c r="AU57" i="171" s="1"/>
  <c r="AZ56" i="171"/>
  <c r="AT56" i="171"/>
  <c r="AU56" i="171" s="1"/>
  <c r="AZ55" i="171"/>
  <c r="AT55" i="171"/>
  <c r="AU55" i="171" s="1"/>
  <c r="AZ54" i="171"/>
  <c r="AT54" i="171"/>
  <c r="AU54" i="171" s="1"/>
  <c r="AZ53" i="171"/>
  <c r="AT53" i="171"/>
  <c r="AU53" i="171" s="1"/>
  <c r="AZ52" i="171"/>
  <c r="AT52" i="171"/>
  <c r="AU52" i="171" s="1"/>
  <c r="AZ51" i="171"/>
  <c r="AT51" i="171"/>
  <c r="AU51" i="171" s="1"/>
  <c r="AZ50" i="171"/>
  <c r="AT50" i="171"/>
  <c r="AU50" i="171" s="1"/>
  <c r="AZ49" i="171"/>
  <c r="AT49" i="171"/>
  <c r="AU49" i="171" s="1"/>
  <c r="AZ48" i="171"/>
  <c r="AT48" i="171"/>
  <c r="AU48" i="171" s="1"/>
  <c r="AZ47" i="171"/>
  <c r="AT47" i="171"/>
  <c r="AU47" i="171" s="1"/>
  <c r="AZ46" i="171"/>
  <c r="AT46" i="171"/>
  <c r="AU46" i="171" s="1"/>
  <c r="AZ45" i="171"/>
  <c r="AT45" i="171"/>
  <c r="AU45" i="171" s="1"/>
  <c r="AZ44" i="171"/>
  <c r="AT44" i="171"/>
  <c r="AU44" i="171" s="1"/>
  <c r="AZ43" i="171"/>
  <c r="AT43" i="171"/>
  <c r="AU43" i="171" s="1"/>
  <c r="AZ42" i="171"/>
  <c r="AT42" i="171"/>
  <c r="AU42" i="171" s="1"/>
  <c r="AZ41" i="171"/>
  <c r="AT41" i="171"/>
  <c r="AU41" i="171" s="1"/>
  <c r="AZ40" i="171"/>
  <c r="AT40" i="171"/>
  <c r="AU40" i="171" s="1"/>
  <c r="AZ39" i="171"/>
  <c r="AT39" i="171"/>
  <c r="AU39" i="171" s="1"/>
  <c r="AZ38" i="171"/>
  <c r="AT38" i="171"/>
  <c r="AU38" i="171" s="1"/>
  <c r="AZ37" i="171"/>
  <c r="AT37" i="171"/>
  <c r="AU37" i="171" s="1"/>
  <c r="AZ36" i="171"/>
  <c r="AT36" i="171"/>
  <c r="AU36" i="171" s="1"/>
  <c r="AZ35" i="171"/>
  <c r="AT35" i="171"/>
  <c r="AU35" i="171" s="1"/>
  <c r="AZ34" i="171"/>
  <c r="AT34" i="171"/>
  <c r="AU34" i="171" s="1"/>
  <c r="AZ33" i="171"/>
  <c r="AT33" i="171"/>
  <c r="AU33" i="171" s="1"/>
  <c r="AZ32" i="171"/>
  <c r="AT32" i="171"/>
  <c r="AU32" i="171" s="1"/>
  <c r="AZ31" i="171"/>
  <c r="AT31" i="171"/>
  <c r="AU31" i="171" s="1"/>
  <c r="AZ30" i="171"/>
  <c r="AT30" i="171"/>
  <c r="AU30" i="171" s="1"/>
  <c r="AZ29" i="171"/>
  <c r="AT29" i="171"/>
  <c r="AU29" i="171" s="1"/>
  <c r="AZ28" i="171"/>
  <c r="AT28" i="171"/>
  <c r="AU28" i="171" s="1"/>
  <c r="AZ27" i="171"/>
  <c r="AT27" i="171"/>
  <c r="AU27" i="171" s="1"/>
  <c r="AZ26" i="171"/>
  <c r="AT26" i="171"/>
  <c r="AU26" i="171" s="1"/>
  <c r="AZ25" i="171"/>
  <c r="AT25" i="171"/>
  <c r="AU25" i="171" s="1"/>
  <c r="AZ24" i="171"/>
  <c r="AT24" i="171"/>
  <c r="AU24" i="171" s="1"/>
  <c r="AZ23" i="171"/>
  <c r="AT23" i="171"/>
  <c r="AU23" i="171" s="1"/>
  <c r="AZ22" i="171"/>
  <c r="AT22" i="171"/>
  <c r="AU22" i="171" s="1"/>
  <c r="AZ21" i="171"/>
  <c r="AT21" i="171"/>
  <c r="AU21" i="171" s="1"/>
  <c r="AZ20" i="171"/>
  <c r="AT20" i="171"/>
  <c r="AU20" i="171" s="1"/>
  <c r="AZ19" i="171"/>
  <c r="AT19" i="171"/>
  <c r="AU19" i="171" s="1"/>
  <c r="AZ18" i="171"/>
  <c r="AT18" i="171"/>
  <c r="AU18" i="171" s="1"/>
  <c r="AZ17" i="171"/>
  <c r="AT17" i="171"/>
  <c r="AU17" i="171" s="1"/>
  <c r="AZ16" i="171"/>
  <c r="AT16" i="171"/>
  <c r="AU16" i="171" s="1"/>
  <c r="AZ15" i="171"/>
  <c r="AT15" i="171"/>
  <c r="AU15" i="171" s="1"/>
  <c r="AZ14" i="171"/>
  <c r="AT14" i="171"/>
  <c r="AU14" i="171" s="1"/>
  <c r="AZ13" i="171"/>
  <c r="AT13" i="171"/>
  <c r="AU13" i="171" s="1"/>
  <c r="AZ12" i="171"/>
  <c r="AT12" i="171"/>
  <c r="AU12" i="171" s="1"/>
  <c r="AZ11" i="171"/>
  <c r="AT11" i="171"/>
  <c r="AU11" i="171" s="1"/>
  <c r="AZ10" i="171"/>
  <c r="AZ6" i="171" s="1"/>
  <c r="AT10" i="171"/>
  <c r="AU10" i="171" s="1"/>
  <c r="AA10" i="171"/>
  <c r="AC10" i="171" s="1"/>
  <c r="AK10" i="171" s="1"/>
  <c r="Q10" i="171"/>
  <c r="P10" i="171"/>
  <c r="I10" i="171"/>
  <c r="R10" i="171" s="1"/>
  <c r="AD10" i="171" s="1"/>
  <c r="H10" i="171"/>
  <c r="AY6" i="171"/>
  <c r="AX6" i="171"/>
  <c r="AW6" i="171"/>
  <c r="AV6" i="171"/>
  <c r="AS6" i="171"/>
  <c r="AR6" i="171"/>
  <c r="AQ6" i="171"/>
  <c r="AP6" i="171"/>
  <c r="AO6" i="171"/>
  <c r="AG6" i="171"/>
  <c r="AF6" i="171"/>
  <c r="AB6" i="171"/>
  <c r="Z6" i="171"/>
  <c r="Y6" i="171"/>
  <c r="X6" i="171"/>
  <c r="W6" i="171"/>
  <c r="V6" i="171"/>
  <c r="U6" i="171"/>
  <c r="T6" i="171"/>
  <c r="S6" i="171"/>
  <c r="O6" i="171"/>
  <c r="N6" i="171"/>
  <c r="M6" i="171"/>
  <c r="L6" i="171"/>
  <c r="K6" i="171"/>
  <c r="J6" i="171"/>
  <c r="G6" i="171"/>
  <c r="F6" i="171"/>
  <c r="E6" i="171"/>
  <c r="D6" i="171"/>
  <c r="C6" i="171"/>
  <c r="B6" i="171"/>
  <c r="AY5" i="171"/>
  <c r="AX5" i="171"/>
  <c r="AW5" i="171"/>
  <c r="AV5" i="171"/>
  <c r="AS5" i="171"/>
  <c r="AR5" i="171"/>
  <c r="AQ5" i="171"/>
  <c r="AP5" i="171"/>
  <c r="AO5" i="171"/>
  <c r="AG5" i="171"/>
  <c r="AF5" i="171"/>
  <c r="AB5" i="171"/>
  <c r="Z5" i="171"/>
  <c r="Y5" i="171"/>
  <c r="X5" i="171"/>
  <c r="W5" i="171"/>
  <c r="V5" i="171"/>
  <c r="U5" i="171"/>
  <c r="T5" i="171"/>
  <c r="S5" i="171"/>
  <c r="O5" i="171"/>
  <c r="N5" i="171"/>
  <c r="M5" i="171"/>
  <c r="L5" i="171"/>
  <c r="K5" i="171"/>
  <c r="J5" i="171"/>
  <c r="G5" i="171"/>
  <c r="F5" i="171"/>
  <c r="E5" i="171"/>
  <c r="D5" i="171"/>
  <c r="C5" i="171"/>
  <c r="B5" i="171"/>
  <c r="AZ65" i="170"/>
  <c r="AT65" i="170"/>
  <c r="AU65" i="170" s="1"/>
  <c r="AZ64" i="170"/>
  <c r="AT64" i="170"/>
  <c r="AU64" i="170" s="1"/>
  <c r="AZ63" i="170"/>
  <c r="AT63" i="170"/>
  <c r="AU63" i="170" s="1"/>
  <c r="AZ62" i="170"/>
  <c r="AT62" i="170"/>
  <c r="AU62" i="170" s="1"/>
  <c r="AZ61" i="170"/>
  <c r="AT61" i="170"/>
  <c r="AU61" i="170" s="1"/>
  <c r="AZ60" i="170"/>
  <c r="AT60" i="170"/>
  <c r="AU60" i="170" s="1"/>
  <c r="AZ59" i="170"/>
  <c r="AT59" i="170"/>
  <c r="AU59" i="170" s="1"/>
  <c r="AZ58" i="170"/>
  <c r="AT58" i="170"/>
  <c r="AU58" i="170" s="1"/>
  <c r="AZ57" i="170"/>
  <c r="AT57" i="170"/>
  <c r="AU57" i="170" s="1"/>
  <c r="AZ56" i="170"/>
  <c r="AT56" i="170"/>
  <c r="AU56" i="170" s="1"/>
  <c r="AZ55" i="170"/>
  <c r="AT55" i="170"/>
  <c r="AU55" i="170" s="1"/>
  <c r="AZ54" i="170"/>
  <c r="AT54" i="170"/>
  <c r="AU54" i="170" s="1"/>
  <c r="AZ53" i="170"/>
  <c r="AT53" i="170"/>
  <c r="AU53" i="170" s="1"/>
  <c r="AZ52" i="170"/>
  <c r="AT52" i="170"/>
  <c r="AU52" i="170" s="1"/>
  <c r="AZ51" i="170"/>
  <c r="AT51" i="170"/>
  <c r="AU51" i="170" s="1"/>
  <c r="AZ50" i="170"/>
  <c r="AT50" i="170"/>
  <c r="AU50" i="170" s="1"/>
  <c r="AZ49" i="170"/>
  <c r="AT49" i="170"/>
  <c r="AU49" i="170" s="1"/>
  <c r="AZ48" i="170"/>
  <c r="AT48" i="170"/>
  <c r="AU48" i="170" s="1"/>
  <c r="AZ47" i="170"/>
  <c r="AT47" i="170"/>
  <c r="AU47" i="170" s="1"/>
  <c r="AZ46" i="170"/>
  <c r="AT46" i="170"/>
  <c r="AU46" i="170" s="1"/>
  <c r="AZ45" i="170"/>
  <c r="AT45" i="170"/>
  <c r="AU45" i="170" s="1"/>
  <c r="AZ44" i="170"/>
  <c r="AT44" i="170"/>
  <c r="AU44" i="170" s="1"/>
  <c r="AZ43" i="170"/>
  <c r="AT43" i="170"/>
  <c r="AU43" i="170" s="1"/>
  <c r="AZ42" i="170"/>
  <c r="AT42" i="170"/>
  <c r="AU42" i="170" s="1"/>
  <c r="AZ41" i="170"/>
  <c r="AT41" i="170"/>
  <c r="AU41" i="170" s="1"/>
  <c r="AZ40" i="170"/>
  <c r="AT40" i="170"/>
  <c r="AU40" i="170" s="1"/>
  <c r="AZ39" i="170"/>
  <c r="AT39" i="170"/>
  <c r="AU39" i="170" s="1"/>
  <c r="AZ38" i="170"/>
  <c r="AT38" i="170"/>
  <c r="AU38" i="170" s="1"/>
  <c r="AZ37" i="170"/>
  <c r="AT37" i="170"/>
  <c r="AU37" i="170" s="1"/>
  <c r="AZ36" i="170"/>
  <c r="AT36" i="170"/>
  <c r="AU36" i="170" s="1"/>
  <c r="AZ35" i="170"/>
  <c r="AT35" i="170"/>
  <c r="AU35" i="170" s="1"/>
  <c r="AZ34" i="170"/>
  <c r="AT34" i="170"/>
  <c r="AU34" i="170" s="1"/>
  <c r="AZ33" i="170"/>
  <c r="AT33" i="170"/>
  <c r="AU33" i="170" s="1"/>
  <c r="AZ32" i="170"/>
  <c r="AT32" i="170"/>
  <c r="AU32" i="170" s="1"/>
  <c r="AZ31" i="170"/>
  <c r="AT31" i="170"/>
  <c r="AU31" i="170" s="1"/>
  <c r="AZ30" i="170"/>
  <c r="AT30" i="170"/>
  <c r="AU30" i="170" s="1"/>
  <c r="AZ29" i="170"/>
  <c r="AT29" i="170"/>
  <c r="AU29" i="170" s="1"/>
  <c r="AZ28" i="170"/>
  <c r="AT28" i="170"/>
  <c r="AU28" i="170" s="1"/>
  <c r="AZ27" i="170"/>
  <c r="AT27" i="170"/>
  <c r="AU27" i="170" s="1"/>
  <c r="AZ26" i="170"/>
  <c r="AT26" i="170"/>
  <c r="AU26" i="170" s="1"/>
  <c r="AZ25" i="170"/>
  <c r="AT25" i="170"/>
  <c r="AU25" i="170" s="1"/>
  <c r="AZ24" i="170"/>
  <c r="AT24" i="170"/>
  <c r="AU24" i="170" s="1"/>
  <c r="AZ23" i="170"/>
  <c r="AT23" i="170"/>
  <c r="AU23" i="170" s="1"/>
  <c r="AZ22" i="170"/>
  <c r="AT22" i="170"/>
  <c r="AU22" i="170" s="1"/>
  <c r="AZ21" i="170"/>
  <c r="AT21" i="170"/>
  <c r="AU21" i="170" s="1"/>
  <c r="AZ20" i="170"/>
  <c r="AT20" i="170"/>
  <c r="AU20" i="170" s="1"/>
  <c r="AZ19" i="170"/>
  <c r="AT19" i="170"/>
  <c r="AU19" i="170" s="1"/>
  <c r="AZ18" i="170"/>
  <c r="AT18" i="170"/>
  <c r="AU18" i="170" s="1"/>
  <c r="AZ17" i="170"/>
  <c r="AT17" i="170"/>
  <c r="AU17" i="170" s="1"/>
  <c r="AZ16" i="170"/>
  <c r="AT16" i="170"/>
  <c r="AU16" i="170" s="1"/>
  <c r="AZ15" i="170"/>
  <c r="AT15" i="170"/>
  <c r="AU15" i="170" s="1"/>
  <c r="AZ14" i="170"/>
  <c r="AT14" i="170"/>
  <c r="AU14" i="170" s="1"/>
  <c r="AZ13" i="170"/>
  <c r="AT13" i="170"/>
  <c r="AU13" i="170" s="1"/>
  <c r="AZ12" i="170"/>
  <c r="AT12" i="170"/>
  <c r="AU12" i="170" s="1"/>
  <c r="AZ11" i="170"/>
  <c r="AT11" i="170"/>
  <c r="AU11" i="170" s="1"/>
  <c r="AZ10" i="170"/>
  <c r="AT10" i="170"/>
  <c r="AU10" i="170" s="1"/>
  <c r="AA10" i="170"/>
  <c r="AC10" i="170" s="1"/>
  <c r="AK10" i="170" s="1"/>
  <c r="Q10" i="170"/>
  <c r="P10" i="170"/>
  <c r="I10" i="170"/>
  <c r="H10" i="170"/>
  <c r="AY6" i="170"/>
  <c r="AX6" i="170"/>
  <c r="AW6" i="170"/>
  <c r="AV6" i="170"/>
  <c r="AS6" i="170"/>
  <c r="AR6" i="170"/>
  <c r="AQ6" i="170"/>
  <c r="AP6" i="170"/>
  <c r="AO6" i="170"/>
  <c r="AG6" i="170"/>
  <c r="AF6" i="170"/>
  <c r="AB6" i="170"/>
  <c r="Z6" i="170"/>
  <c r="Y6" i="170"/>
  <c r="X6" i="170"/>
  <c r="W6" i="170"/>
  <c r="V6" i="170"/>
  <c r="U6" i="170"/>
  <c r="T6" i="170"/>
  <c r="S6" i="170"/>
  <c r="O6" i="170"/>
  <c r="N6" i="170"/>
  <c r="M6" i="170"/>
  <c r="L6" i="170"/>
  <c r="K6" i="170"/>
  <c r="J6" i="170"/>
  <c r="G6" i="170"/>
  <c r="F6" i="170"/>
  <c r="E6" i="170"/>
  <c r="D6" i="170"/>
  <c r="C6" i="170"/>
  <c r="B6" i="170"/>
  <c r="AY5" i="170"/>
  <c r="AX5" i="170"/>
  <c r="AW5" i="170"/>
  <c r="AV5" i="170"/>
  <c r="AS5" i="170"/>
  <c r="AR5" i="170"/>
  <c r="AQ5" i="170"/>
  <c r="AP5" i="170"/>
  <c r="AO5" i="170"/>
  <c r="AG5" i="170"/>
  <c r="AF5" i="170"/>
  <c r="AB5" i="170"/>
  <c r="Z5" i="170"/>
  <c r="Y5" i="170"/>
  <c r="X5" i="170"/>
  <c r="W5" i="170"/>
  <c r="V5" i="170"/>
  <c r="U5" i="170"/>
  <c r="T5" i="170"/>
  <c r="S5" i="170"/>
  <c r="O5" i="170"/>
  <c r="N5" i="170"/>
  <c r="M5" i="170"/>
  <c r="L5" i="170"/>
  <c r="K5" i="170"/>
  <c r="J5" i="170"/>
  <c r="G5" i="170"/>
  <c r="F5" i="170"/>
  <c r="E5" i="170"/>
  <c r="D5" i="170"/>
  <c r="C5" i="170"/>
  <c r="B5" i="170"/>
  <c r="AZ65" i="169"/>
  <c r="AT65" i="169"/>
  <c r="AU65" i="169" s="1"/>
  <c r="AA65" i="169"/>
  <c r="AC65" i="169" s="1"/>
  <c r="AK65" i="169" s="1"/>
  <c r="Q65" i="169"/>
  <c r="P65" i="169"/>
  <c r="I65" i="169"/>
  <c r="H65" i="169"/>
  <c r="AZ64" i="169"/>
  <c r="AT64" i="169"/>
  <c r="AU64" i="169" s="1"/>
  <c r="AA64" i="169"/>
  <c r="AC64" i="169" s="1"/>
  <c r="AK64" i="169" s="1"/>
  <c r="Q64" i="169"/>
  <c r="P64" i="169"/>
  <c r="I64" i="169"/>
  <c r="H64" i="169"/>
  <c r="AZ63" i="169"/>
  <c r="AT63" i="169"/>
  <c r="AU63" i="169" s="1"/>
  <c r="AA63" i="169"/>
  <c r="AC63" i="169" s="1"/>
  <c r="AK63" i="169" s="1"/>
  <c r="Q63" i="169"/>
  <c r="P63" i="169"/>
  <c r="I63" i="169"/>
  <c r="H63" i="169"/>
  <c r="AZ62" i="169"/>
  <c r="AT62" i="169"/>
  <c r="AU62" i="169" s="1"/>
  <c r="AA62" i="169"/>
  <c r="AC62" i="169" s="1"/>
  <c r="AK62" i="169" s="1"/>
  <c r="Q62" i="169"/>
  <c r="P62" i="169"/>
  <c r="I62" i="169"/>
  <c r="R62" i="169" s="1"/>
  <c r="AD62" i="169" s="1"/>
  <c r="H62" i="169"/>
  <c r="AZ61" i="169"/>
  <c r="AT61" i="169"/>
  <c r="AU61" i="169" s="1"/>
  <c r="AA61" i="169"/>
  <c r="AC61" i="169" s="1"/>
  <c r="AK61" i="169" s="1"/>
  <c r="Q61" i="169"/>
  <c r="P61" i="169"/>
  <c r="R61" i="169"/>
  <c r="AD61" i="169" s="1"/>
  <c r="AZ60" i="169"/>
  <c r="AT60" i="169"/>
  <c r="AU60" i="169" s="1"/>
  <c r="AA60" i="169"/>
  <c r="AC60" i="169" s="1"/>
  <c r="AK60" i="169" s="1"/>
  <c r="Q60" i="169"/>
  <c r="P60" i="169"/>
  <c r="I60" i="169"/>
  <c r="R60" i="169" s="1"/>
  <c r="AD60" i="169" s="1"/>
  <c r="H60" i="169"/>
  <c r="AZ59" i="169"/>
  <c r="AT59" i="169"/>
  <c r="AU59" i="169" s="1"/>
  <c r="AA59" i="169"/>
  <c r="AC59" i="169" s="1"/>
  <c r="AK59" i="169" s="1"/>
  <c r="Q59" i="169"/>
  <c r="P59" i="169"/>
  <c r="R59" i="169"/>
  <c r="AD59" i="169" s="1"/>
  <c r="AZ58" i="169"/>
  <c r="AT58" i="169"/>
  <c r="AU58" i="169" s="1"/>
  <c r="AA58" i="169"/>
  <c r="AC58" i="169" s="1"/>
  <c r="AK58" i="169" s="1"/>
  <c r="Q58" i="169"/>
  <c r="P58" i="169"/>
  <c r="I58" i="169"/>
  <c r="H58" i="169"/>
  <c r="AZ57" i="169"/>
  <c r="AT57" i="169"/>
  <c r="AU57" i="169" s="1"/>
  <c r="AA57" i="169"/>
  <c r="AC57" i="169" s="1"/>
  <c r="AK57" i="169" s="1"/>
  <c r="Q57" i="169"/>
  <c r="P57" i="169"/>
  <c r="R57" i="169"/>
  <c r="AD57" i="169" s="1"/>
  <c r="AZ56" i="169"/>
  <c r="AT56" i="169"/>
  <c r="AU56" i="169" s="1"/>
  <c r="AA56" i="169"/>
  <c r="AC56" i="169" s="1"/>
  <c r="AK56" i="169" s="1"/>
  <c r="Q56" i="169"/>
  <c r="P56" i="169"/>
  <c r="I56" i="169"/>
  <c r="H56" i="169"/>
  <c r="AZ55" i="169"/>
  <c r="AT55" i="169"/>
  <c r="AU55" i="169" s="1"/>
  <c r="AA55" i="169"/>
  <c r="AC55" i="169" s="1"/>
  <c r="AK55" i="169" s="1"/>
  <c r="Q55" i="169"/>
  <c r="R55" i="169" s="1"/>
  <c r="AD55" i="169" s="1"/>
  <c r="P55" i="169"/>
  <c r="AZ54" i="169"/>
  <c r="AT54" i="169"/>
  <c r="AU54" i="169" s="1"/>
  <c r="AA54" i="169"/>
  <c r="AC54" i="169" s="1"/>
  <c r="AK54" i="169" s="1"/>
  <c r="Q54" i="169"/>
  <c r="R54" i="169" s="1"/>
  <c r="AD54" i="169" s="1"/>
  <c r="P54" i="169"/>
  <c r="AZ53" i="169"/>
  <c r="AT53" i="169"/>
  <c r="AU53" i="169" s="1"/>
  <c r="AA53" i="169"/>
  <c r="AC53" i="169" s="1"/>
  <c r="AK53" i="169" s="1"/>
  <c r="Q53" i="169"/>
  <c r="P53" i="169"/>
  <c r="AZ52" i="169"/>
  <c r="AT52" i="169"/>
  <c r="AU52" i="169" s="1"/>
  <c r="AA52" i="169"/>
  <c r="AC52" i="169" s="1"/>
  <c r="AK52" i="169" s="1"/>
  <c r="Q52" i="169"/>
  <c r="P52" i="169"/>
  <c r="R52" i="169"/>
  <c r="AD52" i="169" s="1"/>
  <c r="AZ51" i="169"/>
  <c r="AT51" i="169"/>
  <c r="AU51" i="169" s="1"/>
  <c r="AA51" i="169"/>
  <c r="AC51" i="169" s="1"/>
  <c r="AK51" i="169" s="1"/>
  <c r="Q51" i="169"/>
  <c r="R51" i="169" s="1"/>
  <c r="P51" i="169"/>
  <c r="AZ50" i="169"/>
  <c r="AT50" i="169"/>
  <c r="AU50" i="169" s="1"/>
  <c r="AA50" i="169"/>
  <c r="AC50" i="169" s="1"/>
  <c r="AK50" i="169" s="1"/>
  <c r="Q50" i="169"/>
  <c r="P50" i="169"/>
  <c r="R50" i="169"/>
  <c r="AD50" i="169" s="1"/>
  <c r="AZ49" i="169"/>
  <c r="AT49" i="169"/>
  <c r="AU49" i="169" s="1"/>
  <c r="AA49" i="169"/>
  <c r="AC49" i="169" s="1"/>
  <c r="AK49" i="169" s="1"/>
  <c r="Q49" i="169"/>
  <c r="P49" i="169"/>
  <c r="AZ48" i="169"/>
  <c r="AT48" i="169"/>
  <c r="AU48" i="169" s="1"/>
  <c r="AA48" i="169"/>
  <c r="AC48" i="169" s="1"/>
  <c r="AK48" i="169" s="1"/>
  <c r="Q48" i="169"/>
  <c r="P48" i="169"/>
  <c r="AZ47" i="169"/>
  <c r="AT47" i="169"/>
  <c r="AU47" i="169" s="1"/>
  <c r="AA47" i="169"/>
  <c r="AC47" i="169" s="1"/>
  <c r="AK47" i="169" s="1"/>
  <c r="Q47" i="169"/>
  <c r="P47" i="169"/>
  <c r="AZ46" i="169"/>
  <c r="AT46" i="169"/>
  <c r="AU46" i="169" s="1"/>
  <c r="AA46" i="169"/>
  <c r="AC46" i="169" s="1"/>
  <c r="AK46" i="169" s="1"/>
  <c r="AZ45" i="169"/>
  <c r="AT45" i="169"/>
  <c r="AU45" i="169" s="1"/>
  <c r="AA45" i="169"/>
  <c r="AC45" i="169" s="1"/>
  <c r="AK45" i="169" s="1"/>
  <c r="Q45" i="169"/>
  <c r="I45" i="169"/>
  <c r="H45" i="169"/>
  <c r="AZ44" i="169"/>
  <c r="AT44" i="169"/>
  <c r="AU44" i="169" s="1"/>
  <c r="AA44" i="169"/>
  <c r="AC44" i="169" s="1"/>
  <c r="AK44" i="169" s="1"/>
  <c r="Q44" i="169"/>
  <c r="P44" i="169"/>
  <c r="I44" i="169"/>
  <c r="R44" i="169" s="1"/>
  <c r="AD44" i="169" s="1"/>
  <c r="H44" i="169"/>
  <c r="AZ43" i="169"/>
  <c r="AT43" i="169"/>
  <c r="AU43" i="169" s="1"/>
  <c r="AA43" i="169"/>
  <c r="AC43" i="169" s="1"/>
  <c r="AK43" i="169" s="1"/>
  <c r="Q43" i="169"/>
  <c r="P43" i="169"/>
  <c r="I43" i="169"/>
  <c r="R43" i="169" s="1"/>
  <c r="H43" i="169"/>
  <c r="AZ42" i="169"/>
  <c r="AT42" i="169"/>
  <c r="AU42" i="169" s="1"/>
  <c r="AA42" i="169"/>
  <c r="AC42" i="169" s="1"/>
  <c r="AK42" i="169" s="1"/>
  <c r="Q42" i="169"/>
  <c r="P42" i="169"/>
  <c r="I42" i="169"/>
  <c r="R42" i="169" s="1"/>
  <c r="AD42" i="169" s="1"/>
  <c r="H42" i="169"/>
  <c r="AZ41" i="169"/>
  <c r="AT41" i="169"/>
  <c r="AU41" i="169" s="1"/>
  <c r="AA41" i="169"/>
  <c r="AC41" i="169" s="1"/>
  <c r="AK41" i="169" s="1"/>
  <c r="Q41" i="169"/>
  <c r="P41" i="169"/>
  <c r="I41" i="169"/>
  <c r="H41" i="169"/>
  <c r="AZ40" i="169"/>
  <c r="AT40" i="169"/>
  <c r="AU40" i="169" s="1"/>
  <c r="AA40" i="169"/>
  <c r="AC40" i="169" s="1"/>
  <c r="AK40" i="169" s="1"/>
  <c r="Q40" i="169"/>
  <c r="P40" i="169"/>
  <c r="I40" i="169"/>
  <c r="H40" i="169"/>
  <c r="AZ39" i="169"/>
  <c r="AT39" i="169"/>
  <c r="AU39" i="169" s="1"/>
  <c r="AA39" i="169"/>
  <c r="AC39" i="169" s="1"/>
  <c r="AK39" i="169" s="1"/>
  <c r="Q39" i="169"/>
  <c r="P39" i="169"/>
  <c r="I39" i="169"/>
  <c r="H39" i="169"/>
  <c r="AZ38" i="169"/>
  <c r="AT38" i="169"/>
  <c r="AU38" i="169" s="1"/>
  <c r="AA38" i="169"/>
  <c r="AC38" i="169" s="1"/>
  <c r="AK38" i="169" s="1"/>
  <c r="Q38" i="169"/>
  <c r="P38" i="169"/>
  <c r="I38" i="169"/>
  <c r="R38" i="169" s="1"/>
  <c r="AD38" i="169" s="1"/>
  <c r="H38" i="169"/>
  <c r="AZ37" i="169"/>
  <c r="AT37" i="169"/>
  <c r="AU37" i="169" s="1"/>
  <c r="AA37" i="169"/>
  <c r="AC37" i="169" s="1"/>
  <c r="AK37" i="169" s="1"/>
  <c r="Q37" i="169"/>
  <c r="P37" i="169"/>
  <c r="I37" i="169"/>
  <c r="R37" i="169" s="1"/>
  <c r="AD37" i="169" s="1"/>
  <c r="H37" i="169"/>
  <c r="AZ36" i="169"/>
  <c r="AT36" i="169"/>
  <c r="AU36" i="169" s="1"/>
  <c r="AA36" i="169"/>
  <c r="AC36" i="169" s="1"/>
  <c r="AK36" i="169" s="1"/>
  <c r="Q36" i="169"/>
  <c r="P36" i="169"/>
  <c r="I36" i="169"/>
  <c r="H36" i="169"/>
  <c r="AZ35" i="169"/>
  <c r="AT35" i="169"/>
  <c r="AU35" i="169" s="1"/>
  <c r="AA35" i="169"/>
  <c r="AC35" i="169" s="1"/>
  <c r="AK35" i="169" s="1"/>
  <c r="Q35" i="169"/>
  <c r="P35" i="169"/>
  <c r="I35" i="169"/>
  <c r="R35" i="169" s="1"/>
  <c r="H35" i="169"/>
  <c r="AZ34" i="169"/>
  <c r="AT34" i="169"/>
  <c r="AU34" i="169" s="1"/>
  <c r="AA34" i="169"/>
  <c r="AC34" i="169" s="1"/>
  <c r="AK34" i="169" s="1"/>
  <c r="Q34" i="169"/>
  <c r="P34" i="169"/>
  <c r="I34" i="169"/>
  <c r="H34" i="169"/>
  <c r="AZ33" i="169"/>
  <c r="AT33" i="169"/>
  <c r="AU33" i="169" s="1"/>
  <c r="AA33" i="169"/>
  <c r="AC33" i="169" s="1"/>
  <c r="AK33" i="169" s="1"/>
  <c r="Q33" i="169"/>
  <c r="P33" i="169"/>
  <c r="I33" i="169"/>
  <c r="H33" i="169"/>
  <c r="AZ32" i="169"/>
  <c r="AT32" i="169"/>
  <c r="AU32" i="169" s="1"/>
  <c r="AA32" i="169"/>
  <c r="AC32" i="169" s="1"/>
  <c r="AK32" i="169" s="1"/>
  <c r="Q32" i="169"/>
  <c r="P32" i="169"/>
  <c r="I32" i="169"/>
  <c r="R32" i="169" s="1"/>
  <c r="AD32" i="169" s="1"/>
  <c r="H32" i="169"/>
  <c r="AZ31" i="169"/>
  <c r="AT31" i="169"/>
  <c r="AU31" i="169" s="1"/>
  <c r="AA31" i="169"/>
  <c r="AC31" i="169" s="1"/>
  <c r="AK31" i="169" s="1"/>
  <c r="Q31" i="169"/>
  <c r="P31" i="169"/>
  <c r="I31" i="169"/>
  <c r="R31" i="169" s="1"/>
  <c r="H31" i="169"/>
  <c r="AZ30" i="169"/>
  <c r="AT30" i="169"/>
  <c r="AU30" i="169" s="1"/>
  <c r="AA30" i="169"/>
  <c r="AC30" i="169" s="1"/>
  <c r="AK30" i="169" s="1"/>
  <c r="Q30" i="169"/>
  <c r="P30" i="169"/>
  <c r="I30" i="169"/>
  <c r="R30" i="169" s="1"/>
  <c r="AD30" i="169" s="1"/>
  <c r="H30" i="169"/>
  <c r="AZ29" i="169"/>
  <c r="AT29" i="169"/>
  <c r="AU29" i="169" s="1"/>
  <c r="AA29" i="169"/>
  <c r="AC29" i="169" s="1"/>
  <c r="AK29" i="169" s="1"/>
  <c r="Q29" i="169"/>
  <c r="P29" i="169"/>
  <c r="I29" i="169"/>
  <c r="H29" i="169"/>
  <c r="AZ28" i="169"/>
  <c r="AT28" i="169"/>
  <c r="AU28" i="169" s="1"/>
  <c r="AA28" i="169"/>
  <c r="AC28" i="169" s="1"/>
  <c r="AK28" i="169" s="1"/>
  <c r="Q28" i="169"/>
  <c r="P28" i="169"/>
  <c r="I28" i="169"/>
  <c r="H28" i="169"/>
  <c r="AZ27" i="169"/>
  <c r="AT27" i="169"/>
  <c r="AU27" i="169" s="1"/>
  <c r="AA27" i="169"/>
  <c r="AC27" i="169" s="1"/>
  <c r="AK27" i="169" s="1"/>
  <c r="Q27" i="169"/>
  <c r="P27" i="169"/>
  <c r="I27" i="169"/>
  <c r="H27" i="169"/>
  <c r="AZ26" i="169"/>
  <c r="AT26" i="169"/>
  <c r="AU26" i="169" s="1"/>
  <c r="AA26" i="169"/>
  <c r="AC26" i="169" s="1"/>
  <c r="AK26" i="169" s="1"/>
  <c r="Q26" i="169"/>
  <c r="P26" i="169"/>
  <c r="I26" i="169"/>
  <c r="R26" i="169" s="1"/>
  <c r="AD26" i="169" s="1"/>
  <c r="H26" i="169"/>
  <c r="AZ25" i="169"/>
  <c r="AT25" i="169"/>
  <c r="AU25" i="169" s="1"/>
  <c r="AA25" i="169"/>
  <c r="AC25" i="169" s="1"/>
  <c r="AK25" i="169" s="1"/>
  <c r="Q25" i="169"/>
  <c r="P25" i="169"/>
  <c r="I25" i="169"/>
  <c r="R25" i="169" s="1"/>
  <c r="AD25" i="169" s="1"/>
  <c r="H25" i="169"/>
  <c r="AZ24" i="169"/>
  <c r="AT24" i="169"/>
  <c r="AU24" i="169" s="1"/>
  <c r="AK24" i="169"/>
  <c r="Q24" i="169"/>
  <c r="P24" i="169"/>
  <c r="I24" i="169"/>
  <c r="H24" i="169"/>
  <c r="AZ23" i="169"/>
  <c r="AT23" i="169"/>
  <c r="AU23" i="169" s="1"/>
  <c r="AK23" i="169"/>
  <c r="Q23" i="169"/>
  <c r="P23" i="169"/>
  <c r="I23" i="169"/>
  <c r="R23" i="169" s="1"/>
  <c r="AD23" i="169" s="1"/>
  <c r="H23" i="169"/>
  <c r="AZ22" i="169"/>
  <c r="AT22" i="169"/>
  <c r="AU22" i="169" s="1"/>
  <c r="AK22" i="169"/>
  <c r="Q22" i="169"/>
  <c r="R22" i="169" s="1"/>
  <c r="AD22" i="169" s="1"/>
  <c r="P22" i="169"/>
  <c r="H22" i="169"/>
  <c r="AZ21" i="169"/>
  <c r="AT21" i="169"/>
  <c r="AU21" i="169" s="1"/>
  <c r="AA21" i="169"/>
  <c r="AC21" i="169" s="1"/>
  <c r="AK21" i="169" s="1"/>
  <c r="Q21" i="169"/>
  <c r="P21" i="169"/>
  <c r="I21" i="169"/>
  <c r="H21" i="169"/>
  <c r="AZ20" i="169"/>
  <c r="AT20" i="169"/>
  <c r="AU20" i="169" s="1"/>
  <c r="AA20" i="169"/>
  <c r="AC20" i="169" s="1"/>
  <c r="AK20" i="169" s="1"/>
  <c r="Q20" i="169"/>
  <c r="P20" i="169"/>
  <c r="I20" i="169"/>
  <c r="R20" i="169" s="1"/>
  <c r="AD20" i="169" s="1"/>
  <c r="H20" i="169"/>
  <c r="AZ19" i="169"/>
  <c r="AT19" i="169"/>
  <c r="AU19" i="169" s="1"/>
  <c r="AA19" i="169"/>
  <c r="AC19" i="169" s="1"/>
  <c r="AK19" i="169" s="1"/>
  <c r="Q19" i="169"/>
  <c r="P19" i="169"/>
  <c r="I19" i="169"/>
  <c r="H19" i="169"/>
  <c r="AZ18" i="169"/>
  <c r="AT18" i="169"/>
  <c r="AU18" i="169" s="1"/>
  <c r="AA18" i="169"/>
  <c r="AC18" i="169" s="1"/>
  <c r="AK18" i="169" s="1"/>
  <c r="Q18" i="169"/>
  <c r="P18" i="169"/>
  <c r="I18" i="169"/>
  <c r="R18" i="169" s="1"/>
  <c r="AD18" i="169" s="1"/>
  <c r="H18" i="169"/>
  <c r="AZ17" i="169"/>
  <c r="AT17" i="169"/>
  <c r="AU17" i="169" s="1"/>
  <c r="AA17" i="169"/>
  <c r="AC17" i="169" s="1"/>
  <c r="AK17" i="169" s="1"/>
  <c r="Q17" i="169"/>
  <c r="P17" i="169"/>
  <c r="I17" i="169"/>
  <c r="H17" i="169"/>
  <c r="AZ16" i="169"/>
  <c r="AT16" i="169"/>
  <c r="AU16" i="169" s="1"/>
  <c r="AA16" i="169"/>
  <c r="AC16" i="169" s="1"/>
  <c r="AK16" i="169" s="1"/>
  <c r="Q16" i="169"/>
  <c r="P16" i="169"/>
  <c r="I16" i="169"/>
  <c r="H16" i="169"/>
  <c r="AZ15" i="169"/>
  <c r="AT15" i="169"/>
  <c r="AU15" i="169" s="1"/>
  <c r="AA15" i="169"/>
  <c r="AC15" i="169" s="1"/>
  <c r="AK15" i="169" s="1"/>
  <c r="Q15" i="169"/>
  <c r="P15" i="169"/>
  <c r="I15" i="169"/>
  <c r="H15" i="169"/>
  <c r="AZ14" i="169"/>
  <c r="AT14" i="169"/>
  <c r="AU14" i="169" s="1"/>
  <c r="AA14" i="169"/>
  <c r="AC14" i="169" s="1"/>
  <c r="AK14" i="169" s="1"/>
  <c r="Q14" i="169"/>
  <c r="P14" i="169"/>
  <c r="I14" i="169"/>
  <c r="R14" i="169" s="1"/>
  <c r="AD14" i="169" s="1"/>
  <c r="H14" i="169"/>
  <c r="AZ13" i="169"/>
  <c r="AT13" i="169"/>
  <c r="AU13" i="169" s="1"/>
  <c r="AA13" i="169"/>
  <c r="AC13" i="169" s="1"/>
  <c r="AK13" i="169" s="1"/>
  <c r="Q13" i="169"/>
  <c r="P13" i="169"/>
  <c r="I13" i="169"/>
  <c r="R13" i="169" s="1"/>
  <c r="AD13" i="169" s="1"/>
  <c r="H13" i="169"/>
  <c r="AZ12" i="169"/>
  <c r="AZ5" i="169" s="1"/>
  <c r="AT12" i="169"/>
  <c r="AU12" i="169" s="1"/>
  <c r="AA12" i="169"/>
  <c r="AC12" i="169" s="1"/>
  <c r="AK12" i="169" s="1"/>
  <c r="Q12" i="169"/>
  <c r="P12" i="169"/>
  <c r="I12" i="169"/>
  <c r="H12" i="169"/>
  <c r="AZ11" i="169"/>
  <c r="AT11" i="169"/>
  <c r="AU11" i="169" s="1"/>
  <c r="AA11" i="169"/>
  <c r="AC11" i="169" s="1"/>
  <c r="AK11" i="169" s="1"/>
  <c r="Q11" i="169"/>
  <c r="P11" i="169"/>
  <c r="I11" i="169"/>
  <c r="R11" i="169" s="1"/>
  <c r="AD11" i="169" s="1"/>
  <c r="H11" i="169"/>
  <c r="AZ10" i="169"/>
  <c r="AT10" i="169"/>
  <c r="AU10" i="169" s="1"/>
  <c r="AA10" i="169"/>
  <c r="AC10" i="169" s="1"/>
  <c r="Q10" i="169"/>
  <c r="P10" i="169"/>
  <c r="I10" i="169"/>
  <c r="H10" i="169"/>
  <c r="AY6" i="169"/>
  <c r="AX6" i="169"/>
  <c r="AW6" i="169"/>
  <c r="AV6" i="169"/>
  <c r="AS6" i="169"/>
  <c r="AR6" i="169"/>
  <c r="AQ6" i="169"/>
  <c r="AP6" i="169"/>
  <c r="AO6" i="169"/>
  <c r="AG6" i="169"/>
  <c r="AF6" i="169"/>
  <c r="AB6" i="169"/>
  <c r="Z6" i="169"/>
  <c r="Y6" i="169"/>
  <c r="X6" i="169"/>
  <c r="W6" i="169"/>
  <c r="V6" i="169"/>
  <c r="U6" i="169"/>
  <c r="T6" i="169"/>
  <c r="S6" i="169"/>
  <c r="O6" i="169"/>
  <c r="N6" i="169"/>
  <c r="M6" i="169"/>
  <c r="L6" i="169"/>
  <c r="K6" i="169"/>
  <c r="J6" i="169"/>
  <c r="G6" i="169"/>
  <c r="F6" i="169"/>
  <c r="E6" i="169"/>
  <c r="D6" i="169"/>
  <c r="C6" i="169"/>
  <c r="B6" i="169"/>
  <c r="AY5" i="169"/>
  <c r="AX5" i="169"/>
  <c r="AW5" i="169"/>
  <c r="AV5" i="169"/>
  <c r="AS5" i="169"/>
  <c r="AR5" i="169"/>
  <c r="AQ5" i="169"/>
  <c r="AP5" i="169"/>
  <c r="AO5" i="169"/>
  <c r="AG5" i="169"/>
  <c r="AF5" i="169"/>
  <c r="AB5" i="169"/>
  <c r="Z5" i="169"/>
  <c r="Y5" i="169"/>
  <c r="X5" i="169"/>
  <c r="W5" i="169"/>
  <c r="V5" i="169"/>
  <c r="U5" i="169"/>
  <c r="T5" i="169"/>
  <c r="S5" i="169"/>
  <c r="O5" i="169"/>
  <c r="N5" i="169"/>
  <c r="M5" i="169"/>
  <c r="L5" i="169"/>
  <c r="K5" i="169"/>
  <c r="J5" i="169"/>
  <c r="G5" i="169"/>
  <c r="F5" i="169"/>
  <c r="E5" i="169"/>
  <c r="D5" i="169"/>
  <c r="C5" i="169"/>
  <c r="B5" i="169"/>
  <c r="AZ65" i="153"/>
  <c r="AT65" i="153"/>
  <c r="AU65" i="153" s="1"/>
  <c r="AC65" i="153"/>
  <c r="AK65" i="153" s="1"/>
  <c r="Q65" i="153"/>
  <c r="P65" i="153"/>
  <c r="I65" i="153"/>
  <c r="R65" i="153" s="1"/>
  <c r="AD65" i="153" s="1"/>
  <c r="AZ64" i="153"/>
  <c r="AT64" i="153"/>
  <c r="AU64" i="153" s="1"/>
  <c r="AC64" i="153"/>
  <c r="AK64" i="153" s="1"/>
  <c r="Q64" i="153"/>
  <c r="P64" i="153"/>
  <c r="I64" i="153"/>
  <c r="AZ63" i="153"/>
  <c r="AT63" i="153"/>
  <c r="AU63" i="153" s="1"/>
  <c r="AC63" i="153"/>
  <c r="AK63" i="153" s="1"/>
  <c r="Q63" i="153"/>
  <c r="P63" i="153"/>
  <c r="I63" i="153"/>
  <c r="R63" i="153" s="1"/>
  <c r="AD63" i="153" s="1"/>
  <c r="AZ62" i="153"/>
  <c r="AT62" i="153"/>
  <c r="AU62" i="153" s="1"/>
  <c r="AC62" i="153"/>
  <c r="AK62" i="153" s="1"/>
  <c r="Q62" i="153"/>
  <c r="P62" i="153"/>
  <c r="I62" i="153"/>
  <c r="AZ61" i="153"/>
  <c r="AT61" i="153"/>
  <c r="AU61" i="153" s="1"/>
  <c r="AC61" i="153"/>
  <c r="AK61" i="153" s="1"/>
  <c r="Q61" i="153"/>
  <c r="P61" i="153"/>
  <c r="R61" i="153"/>
  <c r="AD61" i="153" s="1"/>
  <c r="AZ60" i="153"/>
  <c r="AT60" i="153"/>
  <c r="AU60" i="153" s="1"/>
  <c r="AC60" i="153"/>
  <c r="AK60" i="153" s="1"/>
  <c r="Q60" i="153"/>
  <c r="P60" i="153"/>
  <c r="I60" i="153"/>
  <c r="AZ59" i="153"/>
  <c r="AT59" i="153"/>
  <c r="AU59" i="153" s="1"/>
  <c r="AC59" i="153"/>
  <c r="AK59" i="153" s="1"/>
  <c r="Q59" i="153"/>
  <c r="P59" i="153"/>
  <c r="R59" i="153"/>
  <c r="AD59" i="153" s="1"/>
  <c r="AZ58" i="153"/>
  <c r="AT58" i="153"/>
  <c r="AU58" i="153" s="1"/>
  <c r="AC58" i="153"/>
  <c r="AK58" i="153" s="1"/>
  <c r="Q58" i="153"/>
  <c r="P58" i="153"/>
  <c r="I58" i="153"/>
  <c r="AZ57" i="153"/>
  <c r="AT57" i="153"/>
  <c r="AU57" i="153" s="1"/>
  <c r="AC57" i="153"/>
  <c r="AK57" i="153" s="1"/>
  <c r="Q57" i="153"/>
  <c r="P57" i="153"/>
  <c r="R57" i="153"/>
  <c r="AD57" i="153" s="1"/>
  <c r="AZ56" i="153"/>
  <c r="AT56" i="153"/>
  <c r="AU56" i="153" s="1"/>
  <c r="AC56" i="153"/>
  <c r="AK56" i="153" s="1"/>
  <c r="Q56" i="153"/>
  <c r="P56" i="153"/>
  <c r="I56" i="153"/>
  <c r="AZ55" i="153"/>
  <c r="AT55" i="153"/>
  <c r="AU55" i="153" s="1"/>
  <c r="AC55" i="153"/>
  <c r="AK55" i="153" s="1"/>
  <c r="Q55" i="153"/>
  <c r="P55" i="153"/>
  <c r="R55" i="153"/>
  <c r="AD55" i="153" s="1"/>
  <c r="AZ54" i="153"/>
  <c r="AT54" i="153"/>
  <c r="AU54" i="153" s="1"/>
  <c r="AC54" i="153"/>
  <c r="AK54" i="153" s="1"/>
  <c r="Q54" i="153"/>
  <c r="P54" i="153"/>
  <c r="I54" i="153"/>
  <c r="AZ53" i="153"/>
  <c r="AT53" i="153"/>
  <c r="AU53" i="153" s="1"/>
  <c r="AC53" i="153"/>
  <c r="AK53" i="153" s="1"/>
  <c r="Q53" i="153"/>
  <c r="P53" i="153"/>
  <c r="R53" i="153"/>
  <c r="AD53" i="153" s="1"/>
  <c r="AZ52" i="153"/>
  <c r="AT52" i="153"/>
  <c r="AU52" i="153" s="1"/>
  <c r="AC52" i="153"/>
  <c r="AK52" i="153" s="1"/>
  <c r="Q52" i="153"/>
  <c r="P52" i="153"/>
  <c r="I52" i="153"/>
  <c r="AZ51" i="153"/>
  <c r="AT51" i="153"/>
  <c r="AU51" i="153" s="1"/>
  <c r="AC51" i="153"/>
  <c r="AK51" i="153" s="1"/>
  <c r="Q51" i="153"/>
  <c r="P51" i="153"/>
  <c r="R51" i="153"/>
  <c r="AD51" i="153" s="1"/>
  <c r="AZ50" i="153"/>
  <c r="AT50" i="153"/>
  <c r="AU50" i="153" s="1"/>
  <c r="AC50" i="153"/>
  <c r="AK50" i="153" s="1"/>
  <c r="Q50" i="153"/>
  <c r="P50" i="153"/>
  <c r="I50" i="153"/>
  <c r="AZ49" i="153"/>
  <c r="AT49" i="153"/>
  <c r="AU49" i="153" s="1"/>
  <c r="AC49" i="153"/>
  <c r="AK49" i="153" s="1"/>
  <c r="Q49" i="153"/>
  <c r="R49" i="153" s="1"/>
  <c r="AD49" i="153" s="1"/>
  <c r="P49" i="153"/>
  <c r="AZ48" i="153"/>
  <c r="AT48" i="153"/>
  <c r="AU48" i="153" s="1"/>
  <c r="AC48" i="153"/>
  <c r="Q48" i="153"/>
  <c r="P48" i="153"/>
  <c r="I48" i="153"/>
  <c r="R48" i="153" s="1"/>
  <c r="AD48" i="153" s="1"/>
  <c r="AZ47" i="153"/>
  <c r="AT47" i="153"/>
  <c r="AU47" i="153" s="1"/>
  <c r="AC47" i="153"/>
  <c r="AK47" i="153" s="1"/>
  <c r="Q47" i="153"/>
  <c r="R47" i="153" s="1"/>
  <c r="AD47" i="153" s="1"/>
  <c r="P47" i="153"/>
  <c r="AZ46" i="153"/>
  <c r="AT46" i="153"/>
  <c r="AU46" i="153" s="1"/>
  <c r="AC46" i="153"/>
  <c r="AK46" i="153" s="1"/>
  <c r="Q46" i="153"/>
  <c r="P46" i="153"/>
  <c r="I46" i="153"/>
  <c r="R46" i="153" s="1"/>
  <c r="AD46" i="153" s="1"/>
  <c r="AZ45" i="153"/>
  <c r="AT45" i="153"/>
  <c r="AU45" i="153" s="1"/>
  <c r="AC45" i="153"/>
  <c r="AK45" i="153" s="1"/>
  <c r="Q45" i="153"/>
  <c r="P45" i="153"/>
  <c r="I45" i="153"/>
  <c r="AZ44" i="153"/>
  <c r="AT44" i="153"/>
  <c r="AU44" i="153" s="1"/>
  <c r="AC44" i="153"/>
  <c r="AK44" i="153" s="1"/>
  <c r="Q44" i="153"/>
  <c r="P44" i="153"/>
  <c r="I44" i="153"/>
  <c r="R44" i="153" s="1"/>
  <c r="AD44" i="153" s="1"/>
  <c r="AZ43" i="153"/>
  <c r="AT43" i="153"/>
  <c r="AU43" i="153" s="1"/>
  <c r="AC43" i="153"/>
  <c r="AK43" i="153" s="1"/>
  <c r="Q43" i="153"/>
  <c r="P43" i="153"/>
  <c r="I43" i="153"/>
  <c r="AZ42" i="153"/>
  <c r="AT42" i="153"/>
  <c r="AU42" i="153" s="1"/>
  <c r="AC42" i="153"/>
  <c r="AK42" i="153" s="1"/>
  <c r="Q42" i="153"/>
  <c r="P42" i="153"/>
  <c r="I42" i="153"/>
  <c r="R42" i="153" s="1"/>
  <c r="AD42" i="153" s="1"/>
  <c r="AZ41" i="153"/>
  <c r="AT41" i="153"/>
  <c r="AU41" i="153" s="1"/>
  <c r="AC41" i="153"/>
  <c r="AK41" i="153" s="1"/>
  <c r="Q41" i="153"/>
  <c r="P41" i="153"/>
  <c r="I41" i="153"/>
  <c r="H41" i="153"/>
  <c r="AZ40" i="153"/>
  <c r="AT40" i="153"/>
  <c r="AU40" i="153" s="1"/>
  <c r="AC40" i="153"/>
  <c r="AK40" i="153" s="1"/>
  <c r="Q40" i="153"/>
  <c r="P40" i="153"/>
  <c r="I40" i="153"/>
  <c r="H40" i="153"/>
  <c r="AZ39" i="153"/>
  <c r="AT39" i="153"/>
  <c r="AU39" i="153" s="1"/>
  <c r="AC39" i="153"/>
  <c r="AK39" i="153" s="1"/>
  <c r="Q39" i="153"/>
  <c r="P39" i="153"/>
  <c r="I39" i="153"/>
  <c r="H39" i="153"/>
  <c r="AZ38" i="153"/>
  <c r="AT38" i="153"/>
  <c r="AU38" i="153" s="1"/>
  <c r="AC38" i="153"/>
  <c r="AK38" i="153" s="1"/>
  <c r="Q38" i="153"/>
  <c r="P38" i="153"/>
  <c r="I38" i="153"/>
  <c r="H38" i="153"/>
  <c r="AZ37" i="153"/>
  <c r="AT37" i="153"/>
  <c r="AU37" i="153" s="1"/>
  <c r="AC37" i="153"/>
  <c r="AK37" i="153" s="1"/>
  <c r="Q37" i="153"/>
  <c r="P37" i="153"/>
  <c r="I37" i="153"/>
  <c r="H37" i="153"/>
  <c r="AZ36" i="153"/>
  <c r="AT36" i="153"/>
  <c r="AU36" i="153" s="1"/>
  <c r="AC36" i="153"/>
  <c r="AK36" i="153" s="1"/>
  <c r="Q36" i="153"/>
  <c r="P36" i="153"/>
  <c r="I36" i="153"/>
  <c r="R36" i="153" s="1"/>
  <c r="AD36" i="153" s="1"/>
  <c r="H36" i="153"/>
  <c r="AZ35" i="153"/>
  <c r="AT35" i="153"/>
  <c r="AU35" i="153" s="1"/>
  <c r="AA35" i="153"/>
  <c r="AC35" i="153" s="1"/>
  <c r="AK35" i="153" s="1"/>
  <c r="Q35" i="153"/>
  <c r="P35" i="153"/>
  <c r="I35" i="153"/>
  <c r="R35" i="153" s="1"/>
  <c r="AD35" i="153" s="1"/>
  <c r="H35" i="153"/>
  <c r="AZ34" i="153"/>
  <c r="AT34" i="153"/>
  <c r="AU34" i="153" s="1"/>
  <c r="AA34" i="153"/>
  <c r="AC34" i="153" s="1"/>
  <c r="AK34" i="153" s="1"/>
  <c r="Q34" i="153"/>
  <c r="P34" i="153"/>
  <c r="I34" i="153"/>
  <c r="R34" i="153" s="1"/>
  <c r="AD34" i="153" s="1"/>
  <c r="H34" i="153"/>
  <c r="AZ33" i="153"/>
  <c r="AT33" i="153"/>
  <c r="AU33" i="153" s="1"/>
  <c r="AA33" i="153"/>
  <c r="AC33" i="153" s="1"/>
  <c r="AK33" i="153" s="1"/>
  <c r="Q33" i="153"/>
  <c r="P33" i="153"/>
  <c r="I33" i="153"/>
  <c r="H33" i="153"/>
  <c r="AZ32" i="153"/>
  <c r="AT32" i="153"/>
  <c r="AU32" i="153" s="1"/>
  <c r="AA32" i="153"/>
  <c r="AC32" i="153" s="1"/>
  <c r="AK32" i="153" s="1"/>
  <c r="Q32" i="153"/>
  <c r="P32" i="153"/>
  <c r="I32" i="153"/>
  <c r="H32" i="153"/>
  <c r="AZ31" i="153"/>
  <c r="AT31" i="153"/>
  <c r="AU31" i="153" s="1"/>
  <c r="AA31" i="153"/>
  <c r="AC31" i="153" s="1"/>
  <c r="AK31" i="153" s="1"/>
  <c r="Q31" i="153"/>
  <c r="P31" i="153"/>
  <c r="I31" i="153"/>
  <c r="R31" i="153" s="1"/>
  <c r="AD31" i="153" s="1"/>
  <c r="H31" i="153"/>
  <c r="AZ30" i="153"/>
  <c r="AU30" i="153"/>
  <c r="AA30" i="153"/>
  <c r="AC30" i="153" s="1"/>
  <c r="AK30" i="153" s="1"/>
  <c r="Q30" i="153"/>
  <c r="P30" i="153"/>
  <c r="I30" i="153"/>
  <c r="H30" i="153"/>
  <c r="AZ29" i="153"/>
  <c r="AT29" i="153"/>
  <c r="AU29" i="153" s="1"/>
  <c r="AA29" i="153"/>
  <c r="AC29" i="153" s="1"/>
  <c r="AK29" i="153" s="1"/>
  <c r="Q29" i="153"/>
  <c r="P29" i="153"/>
  <c r="I29" i="153"/>
  <c r="H29" i="153"/>
  <c r="AZ28" i="153"/>
  <c r="AT28" i="153"/>
  <c r="AU28" i="153" s="1"/>
  <c r="AA28" i="153"/>
  <c r="AC28" i="153" s="1"/>
  <c r="AK28" i="153" s="1"/>
  <c r="Q28" i="153"/>
  <c r="P28" i="153"/>
  <c r="I28" i="153"/>
  <c r="H28" i="153"/>
  <c r="AZ27" i="153"/>
  <c r="AT27" i="153"/>
  <c r="AU27" i="153" s="1"/>
  <c r="AA27" i="153"/>
  <c r="AC27" i="153" s="1"/>
  <c r="AK27" i="153" s="1"/>
  <c r="Q27" i="153"/>
  <c r="P27" i="153"/>
  <c r="I27" i="153"/>
  <c r="R27" i="153" s="1"/>
  <c r="AD27" i="153" s="1"/>
  <c r="H27" i="153"/>
  <c r="AZ26" i="153"/>
  <c r="AT26" i="153"/>
  <c r="AU26" i="153" s="1"/>
  <c r="AA26" i="153"/>
  <c r="AC26" i="153" s="1"/>
  <c r="AK26" i="153" s="1"/>
  <c r="Q26" i="153"/>
  <c r="P26" i="153"/>
  <c r="I26" i="153"/>
  <c r="H26" i="153"/>
  <c r="AZ25" i="153"/>
  <c r="AT25" i="153"/>
  <c r="AU25" i="153" s="1"/>
  <c r="AA25" i="153"/>
  <c r="AC25" i="153" s="1"/>
  <c r="AK25" i="153" s="1"/>
  <c r="Q25" i="153"/>
  <c r="P25" i="153"/>
  <c r="I25" i="153"/>
  <c r="H25" i="153"/>
  <c r="AZ24" i="153"/>
  <c r="AT24" i="153"/>
  <c r="AU24" i="153" s="1"/>
  <c r="AA24" i="153"/>
  <c r="AC24" i="153" s="1"/>
  <c r="AK24" i="153" s="1"/>
  <c r="Q24" i="153"/>
  <c r="P24" i="153"/>
  <c r="I24" i="153"/>
  <c r="R24" i="153" s="1"/>
  <c r="AD24" i="153" s="1"/>
  <c r="H24" i="153"/>
  <c r="AZ23" i="153"/>
  <c r="AT23" i="153"/>
  <c r="AU23" i="153" s="1"/>
  <c r="AA23" i="153"/>
  <c r="AC23" i="153" s="1"/>
  <c r="AK23" i="153" s="1"/>
  <c r="Q23" i="153"/>
  <c r="P23" i="153"/>
  <c r="I23" i="153"/>
  <c r="R23" i="153" s="1"/>
  <c r="AD23" i="153" s="1"/>
  <c r="H23" i="153"/>
  <c r="AZ22" i="153"/>
  <c r="AT22" i="153"/>
  <c r="AU22" i="153" s="1"/>
  <c r="AA22" i="153"/>
  <c r="AC22" i="153" s="1"/>
  <c r="AK22" i="153" s="1"/>
  <c r="Q22" i="153"/>
  <c r="P22" i="153"/>
  <c r="I22" i="153"/>
  <c r="R22" i="153" s="1"/>
  <c r="AD22" i="153" s="1"/>
  <c r="H22" i="153"/>
  <c r="AZ21" i="153"/>
  <c r="AT21" i="153"/>
  <c r="AU21" i="153" s="1"/>
  <c r="AA21" i="153"/>
  <c r="AC21" i="153" s="1"/>
  <c r="AK21" i="153" s="1"/>
  <c r="Q21" i="153"/>
  <c r="P21" i="153"/>
  <c r="I21" i="153"/>
  <c r="H21" i="153"/>
  <c r="AZ20" i="153"/>
  <c r="AT20" i="153"/>
  <c r="AU20" i="153" s="1"/>
  <c r="AA20" i="153"/>
  <c r="AC20" i="153" s="1"/>
  <c r="AK20" i="153" s="1"/>
  <c r="Q20" i="153"/>
  <c r="P20" i="153"/>
  <c r="I20" i="153"/>
  <c r="H20" i="153"/>
  <c r="AZ19" i="153"/>
  <c r="AT19" i="153"/>
  <c r="AU19" i="153" s="1"/>
  <c r="AA19" i="153"/>
  <c r="AC19" i="153" s="1"/>
  <c r="AK19" i="153" s="1"/>
  <c r="Q19" i="153"/>
  <c r="P19" i="153"/>
  <c r="I19" i="153"/>
  <c r="R19" i="153" s="1"/>
  <c r="AD19" i="153" s="1"/>
  <c r="H19" i="153"/>
  <c r="AZ18" i="153"/>
  <c r="AT18" i="153"/>
  <c r="AU18" i="153" s="1"/>
  <c r="AA18" i="153"/>
  <c r="AC18" i="153" s="1"/>
  <c r="AK18" i="153" s="1"/>
  <c r="Q18" i="153"/>
  <c r="P18" i="153"/>
  <c r="I18" i="153"/>
  <c r="R18" i="153" s="1"/>
  <c r="AD18" i="153" s="1"/>
  <c r="H18" i="153"/>
  <c r="AZ17" i="153"/>
  <c r="AT17" i="153"/>
  <c r="AU17" i="153" s="1"/>
  <c r="AA17" i="153"/>
  <c r="AC17" i="153" s="1"/>
  <c r="AK17" i="153" s="1"/>
  <c r="Q17" i="153"/>
  <c r="P17" i="153"/>
  <c r="I17" i="153"/>
  <c r="H17" i="153"/>
  <c r="AZ16" i="153"/>
  <c r="AT16" i="153"/>
  <c r="AU16" i="153" s="1"/>
  <c r="AA16" i="153"/>
  <c r="AC16" i="153" s="1"/>
  <c r="AK16" i="153" s="1"/>
  <c r="Q16" i="153"/>
  <c r="P16" i="153"/>
  <c r="I16" i="153"/>
  <c r="H16" i="153"/>
  <c r="AZ15" i="153"/>
  <c r="AT15" i="153"/>
  <c r="AU15" i="153" s="1"/>
  <c r="AA15" i="153"/>
  <c r="AC15" i="153" s="1"/>
  <c r="AK15" i="153" s="1"/>
  <c r="Q15" i="153"/>
  <c r="P15" i="153"/>
  <c r="I15" i="153"/>
  <c r="R15" i="153" s="1"/>
  <c r="AD15" i="153" s="1"/>
  <c r="H15" i="153"/>
  <c r="AZ14" i="153"/>
  <c r="AT14" i="153"/>
  <c r="AU14" i="153" s="1"/>
  <c r="AA14" i="153"/>
  <c r="AC14" i="153" s="1"/>
  <c r="AK14" i="153" s="1"/>
  <c r="Q14" i="153"/>
  <c r="P14" i="153"/>
  <c r="I14" i="153"/>
  <c r="H14" i="153"/>
  <c r="AZ13" i="153"/>
  <c r="AT13" i="153"/>
  <c r="AU13" i="153" s="1"/>
  <c r="AA13" i="153"/>
  <c r="AC13" i="153" s="1"/>
  <c r="AK13" i="153" s="1"/>
  <c r="Q13" i="153"/>
  <c r="P13" i="153"/>
  <c r="I13" i="153"/>
  <c r="H13" i="153"/>
  <c r="AZ12" i="153"/>
  <c r="AT12" i="153"/>
  <c r="AU12" i="153" s="1"/>
  <c r="AA12" i="153"/>
  <c r="AC12" i="153" s="1"/>
  <c r="AK12" i="153" s="1"/>
  <c r="Q12" i="153"/>
  <c r="P12" i="153"/>
  <c r="I12" i="153"/>
  <c r="H12" i="153"/>
  <c r="AZ11" i="153"/>
  <c r="AT11" i="153"/>
  <c r="AU11" i="153" s="1"/>
  <c r="AA11" i="153"/>
  <c r="AC11" i="153" s="1"/>
  <c r="AK11" i="153" s="1"/>
  <c r="Q11" i="153"/>
  <c r="P11" i="153"/>
  <c r="I11" i="153"/>
  <c r="R11" i="153" s="1"/>
  <c r="AD11" i="153" s="1"/>
  <c r="H11" i="153"/>
  <c r="AZ10" i="153"/>
  <c r="AT10" i="153"/>
  <c r="AU10" i="153" s="1"/>
  <c r="AA10" i="153"/>
  <c r="AC10" i="153" s="1"/>
  <c r="Q10" i="153"/>
  <c r="P10" i="153"/>
  <c r="I10" i="153"/>
  <c r="H10" i="153"/>
  <c r="AY6" i="153"/>
  <c r="AX6" i="153"/>
  <c r="AW6" i="153"/>
  <c r="AV6" i="153"/>
  <c r="AS6" i="153"/>
  <c r="AR6" i="153"/>
  <c r="AQ6" i="153"/>
  <c r="AP6" i="153"/>
  <c r="AO6" i="153"/>
  <c r="AG6" i="153"/>
  <c r="AF6" i="153"/>
  <c r="AB6" i="153"/>
  <c r="Z6" i="153"/>
  <c r="Y6" i="153"/>
  <c r="X6" i="153"/>
  <c r="W6" i="153"/>
  <c r="V6" i="153"/>
  <c r="U6" i="153"/>
  <c r="T6" i="153"/>
  <c r="S6" i="153"/>
  <c r="O6" i="153"/>
  <c r="N6" i="153"/>
  <c r="M6" i="153"/>
  <c r="L6" i="153"/>
  <c r="K6" i="153"/>
  <c r="J6" i="153"/>
  <c r="G6" i="153"/>
  <c r="F6" i="153"/>
  <c r="E6" i="153"/>
  <c r="D6" i="153"/>
  <c r="C6" i="153"/>
  <c r="B6" i="153"/>
  <c r="AY5" i="153"/>
  <c r="AX5" i="153"/>
  <c r="AW5" i="153"/>
  <c r="AV5" i="153"/>
  <c r="AS5" i="153"/>
  <c r="AR5" i="153"/>
  <c r="AQ5" i="153"/>
  <c r="AP5" i="153"/>
  <c r="AO5" i="153"/>
  <c r="AG5" i="153"/>
  <c r="AF5" i="153"/>
  <c r="AB5" i="153"/>
  <c r="Z5" i="153"/>
  <c r="Y5" i="153"/>
  <c r="X5" i="153"/>
  <c r="W5" i="153"/>
  <c r="V5" i="153"/>
  <c r="U5" i="153"/>
  <c r="T5" i="153"/>
  <c r="S5" i="153"/>
  <c r="O5" i="153"/>
  <c r="N5" i="153"/>
  <c r="M5" i="153"/>
  <c r="L5" i="153"/>
  <c r="K5" i="153"/>
  <c r="J5" i="153"/>
  <c r="G5" i="153"/>
  <c r="F5" i="153"/>
  <c r="E5" i="153"/>
  <c r="D5" i="153"/>
  <c r="C5" i="153"/>
  <c r="B5" i="153"/>
  <c r="AZ65" i="168"/>
  <c r="AT65" i="168"/>
  <c r="AU65" i="168" s="1"/>
  <c r="AC65" i="168"/>
  <c r="AK65" i="168" s="1"/>
  <c r="Q65" i="168"/>
  <c r="P65" i="168"/>
  <c r="I65" i="168"/>
  <c r="H65" i="168"/>
  <c r="AZ64" i="168"/>
  <c r="AT64" i="168"/>
  <c r="AU64" i="168" s="1"/>
  <c r="AC64" i="168"/>
  <c r="AK64" i="168" s="1"/>
  <c r="Q64" i="168"/>
  <c r="P64" i="168"/>
  <c r="I64" i="168"/>
  <c r="H64" i="168"/>
  <c r="AZ63" i="168"/>
  <c r="AT63" i="168"/>
  <c r="AU63" i="168" s="1"/>
  <c r="AC63" i="168"/>
  <c r="AK63" i="168" s="1"/>
  <c r="Q63" i="168"/>
  <c r="P63" i="168"/>
  <c r="I63" i="168"/>
  <c r="H63" i="168"/>
  <c r="AZ62" i="168"/>
  <c r="AT62" i="168"/>
  <c r="AU62" i="168" s="1"/>
  <c r="AC62" i="168"/>
  <c r="AK62" i="168" s="1"/>
  <c r="Q62" i="168"/>
  <c r="P62" i="168"/>
  <c r="I62" i="168"/>
  <c r="H62" i="168"/>
  <c r="AZ61" i="168"/>
  <c r="AT61" i="168"/>
  <c r="AU61" i="168" s="1"/>
  <c r="AC61" i="168"/>
  <c r="AK61" i="168" s="1"/>
  <c r="Q61" i="168"/>
  <c r="P61" i="168"/>
  <c r="I61" i="168"/>
  <c r="H61" i="168"/>
  <c r="AZ60" i="168"/>
  <c r="AT60" i="168"/>
  <c r="AU60" i="168" s="1"/>
  <c r="AC60" i="168"/>
  <c r="AK60" i="168" s="1"/>
  <c r="Q60" i="168"/>
  <c r="P60" i="168"/>
  <c r="I60" i="168"/>
  <c r="R60" i="168" s="1"/>
  <c r="AD60" i="168" s="1"/>
  <c r="H60" i="168"/>
  <c r="AZ59" i="168"/>
  <c r="AT59" i="168"/>
  <c r="AU59" i="168" s="1"/>
  <c r="AC59" i="168"/>
  <c r="AK59" i="168" s="1"/>
  <c r="Q59" i="168"/>
  <c r="P59" i="168"/>
  <c r="R59" i="168"/>
  <c r="AD59" i="168" s="1"/>
  <c r="AZ58" i="168"/>
  <c r="AT58" i="168"/>
  <c r="AU58" i="168" s="1"/>
  <c r="AC58" i="168"/>
  <c r="AK58" i="168" s="1"/>
  <c r="Q58" i="168"/>
  <c r="P58" i="168"/>
  <c r="I58" i="168"/>
  <c r="H58" i="168"/>
  <c r="AZ57" i="168"/>
  <c r="AT57" i="168"/>
  <c r="AU57" i="168" s="1"/>
  <c r="AC57" i="168"/>
  <c r="AK57" i="168" s="1"/>
  <c r="Q57" i="168"/>
  <c r="R57" i="168" s="1"/>
  <c r="AD57" i="168" s="1"/>
  <c r="P57" i="168"/>
  <c r="AZ56" i="168"/>
  <c r="AT56" i="168"/>
  <c r="AU56" i="168" s="1"/>
  <c r="AC56" i="168"/>
  <c r="AK56" i="168" s="1"/>
  <c r="Q56" i="168"/>
  <c r="P56" i="168"/>
  <c r="I56" i="168"/>
  <c r="H56" i="168"/>
  <c r="AZ55" i="168"/>
  <c r="AT55" i="168"/>
  <c r="AU55" i="168" s="1"/>
  <c r="AC55" i="168"/>
  <c r="AK55" i="168" s="1"/>
  <c r="Q55" i="168"/>
  <c r="R55" i="168" s="1"/>
  <c r="AD55" i="168" s="1"/>
  <c r="P55" i="168"/>
  <c r="AZ54" i="168"/>
  <c r="AT54" i="168"/>
  <c r="AU54" i="168" s="1"/>
  <c r="AC54" i="168"/>
  <c r="AK54" i="168" s="1"/>
  <c r="Q54" i="168"/>
  <c r="P54" i="168"/>
  <c r="I54" i="168"/>
  <c r="H54" i="168"/>
  <c r="AZ53" i="168"/>
  <c r="AT53" i="168"/>
  <c r="AU53" i="168" s="1"/>
  <c r="AC53" i="168"/>
  <c r="AK53" i="168" s="1"/>
  <c r="Q53" i="168"/>
  <c r="R53" i="168" s="1"/>
  <c r="AD53" i="168" s="1"/>
  <c r="P53" i="168"/>
  <c r="AZ52" i="168"/>
  <c r="AT52" i="168"/>
  <c r="AU52" i="168" s="1"/>
  <c r="AC52" i="168"/>
  <c r="AK52" i="168" s="1"/>
  <c r="Q52" i="168"/>
  <c r="P52" i="168"/>
  <c r="I52" i="168"/>
  <c r="H52" i="168"/>
  <c r="AZ51" i="168"/>
  <c r="AT51" i="168"/>
  <c r="AU51" i="168" s="1"/>
  <c r="AC51" i="168"/>
  <c r="AK51" i="168" s="1"/>
  <c r="Q51" i="168"/>
  <c r="P51" i="168"/>
  <c r="R51" i="168"/>
  <c r="AD51" i="168" s="1"/>
  <c r="AZ50" i="168"/>
  <c r="AT50" i="168"/>
  <c r="AU50" i="168" s="1"/>
  <c r="AC50" i="168"/>
  <c r="AK50" i="168" s="1"/>
  <c r="Q50" i="168"/>
  <c r="R50" i="168" s="1"/>
  <c r="AD50" i="168" s="1"/>
  <c r="P50" i="168"/>
  <c r="AZ49" i="168"/>
  <c r="AT49" i="168"/>
  <c r="AU49" i="168" s="1"/>
  <c r="AC49" i="168"/>
  <c r="AK49" i="168" s="1"/>
  <c r="Q49" i="168"/>
  <c r="P49" i="168"/>
  <c r="R49" i="168"/>
  <c r="AD49" i="168" s="1"/>
  <c r="AZ48" i="168"/>
  <c r="AT48" i="168"/>
  <c r="AU48" i="168" s="1"/>
  <c r="AC48" i="168"/>
  <c r="AK48" i="168" s="1"/>
  <c r="Q48" i="168"/>
  <c r="P48" i="168"/>
  <c r="I48" i="168"/>
  <c r="H48" i="168"/>
  <c r="AZ47" i="168"/>
  <c r="AT47" i="168"/>
  <c r="AU47" i="168" s="1"/>
  <c r="AC47" i="168"/>
  <c r="AK47" i="168" s="1"/>
  <c r="Q47" i="168"/>
  <c r="R47" i="168" s="1"/>
  <c r="AD47" i="168" s="1"/>
  <c r="P47" i="168"/>
  <c r="AZ46" i="168"/>
  <c r="AT46" i="168"/>
  <c r="AU46" i="168" s="1"/>
  <c r="AC46" i="168"/>
  <c r="AK46" i="168" s="1"/>
  <c r="Q46" i="168"/>
  <c r="P46" i="168"/>
  <c r="I46" i="168"/>
  <c r="R46" i="168" s="1"/>
  <c r="AD46" i="168" s="1"/>
  <c r="H46" i="168"/>
  <c r="AZ45" i="168"/>
  <c r="AT45" i="168"/>
  <c r="AU45" i="168" s="1"/>
  <c r="AC45" i="168"/>
  <c r="AK45" i="168" s="1"/>
  <c r="Q45" i="168"/>
  <c r="P45" i="168"/>
  <c r="I45" i="168"/>
  <c r="H45" i="168"/>
  <c r="AZ44" i="168"/>
  <c r="AT44" i="168"/>
  <c r="AU44" i="168" s="1"/>
  <c r="AC44" i="168"/>
  <c r="AK44" i="168" s="1"/>
  <c r="Q44" i="168"/>
  <c r="P44" i="168"/>
  <c r="I44" i="168"/>
  <c r="H44" i="168"/>
  <c r="AZ43" i="168"/>
  <c r="AT43" i="168"/>
  <c r="AU43" i="168" s="1"/>
  <c r="AC43" i="168"/>
  <c r="AK43" i="168" s="1"/>
  <c r="Q43" i="168"/>
  <c r="P43" i="168"/>
  <c r="I43" i="168"/>
  <c r="H43" i="168"/>
  <c r="AZ42" i="168"/>
  <c r="AT42" i="168"/>
  <c r="AU42" i="168" s="1"/>
  <c r="AC42" i="168"/>
  <c r="AK42" i="168" s="1"/>
  <c r="Q42" i="168"/>
  <c r="P42" i="168"/>
  <c r="I42" i="168"/>
  <c r="R42" i="168" s="1"/>
  <c r="AD42" i="168" s="1"/>
  <c r="H42" i="168"/>
  <c r="AZ41" i="168"/>
  <c r="AT41" i="168"/>
  <c r="AU41" i="168" s="1"/>
  <c r="AC41" i="168"/>
  <c r="AK41" i="168" s="1"/>
  <c r="Q41" i="168"/>
  <c r="P41" i="168"/>
  <c r="I41" i="168"/>
  <c r="R41" i="168" s="1"/>
  <c r="AD41" i="168" s="1"/>
  <c r="H41" i="168"/>
  <c r="AZ40" i="168"/>
  <c r="AT40" i="168"/>
  <c r="AU40" i="168" s="1"/>
  <c r="AC40" i="168"/>
  <c r="AK40" i="168" s="1"/>
  <c r="Q40" i="168"/>
  <c r="P40" i="168"/>
  <c r="I40" i="168"/>
  <c r="H40" i="168"/>
  <c r="AZ39" i="168"/>
  <c r="AT39" i="168"/>
  <c r="AU39" i="168" s="1"/>
  <c r="AC39" i="168"/>
  <c r="AK39" i="168" s="1"/>
  <c r="Q39" i="168"/>
  <c r="P39" i="168"/>
  <c r="I39" i="168"/>
  <c r="R39" i="168" s="1"/>
  <c r="AD39" i="168" s="1"/>
  <c r="H39" i="168"/>
  <c r="AZ38" i="168"/>
  <c r="AT38" i="168"/>
  <c r="AU38" i="168" s="1"/>
  <c r="AC38" i="168"/>
  <c r="AK38" i="168" s="1"/>
  <c r="Q38" i="168"/>
  <c r="P38" i="168"/>
  <c r="I38" i="168"/>
  <c r="R38" i="168" s="1"/>
  <c r="AD38" i="168" s="1"/>
  <c r="H38" i="168"/>
  <c r="AZ37" i="168"/>
  <c r="AT37" i="168"/>
  <c r="AU37" i="168" s="1"/>
  <c r="AC37" i="168"/>
  <c r="AK37" i="168" s="1"/>
  <c r="Q37" i="168"/>
  <c r="P37" i="168"/>
  <c r="I37" i="168"/>
  <c r="H37" i="168"/>
  <c r="AZ36" i="168"/>
  <c r="AT36" i="168"/>
  <c r="AU36" i="168" s="1"/>
  <c r="AC36" i="168"/>
  <c r="AK36" i="168" s="1"/>
  <c r="Q36" i="168"/>
  <c r="P36" i="168"/>
  <c r="I36" i="168"/>
  <c r="H36" i="168"/>
  <c r="AZ35" i="168"/>
  <c r="AT35" i="168"/>
  <c r="AU35" i="168" s="1"/>
  <c r="AC35" i="168"/>
  <c r="AK35" i="168" s="1"/>
  <c r="Q35" i="168"/>
  <c r="P35" i="168"/>
  <c r="I35" i="168"/>
  <c r="R35" i="168" s="1"/>
  <c r="AD35" i="168" s="1"/>
  <c r="H35" i="168"/>
  <c r="AZ34" i="168"/>
  <c r="AT34" i="168"/>
  <c r="AU34" i="168" s="1"/>
  <c r="AC34" i="168"/>
  <c r="AK34" i="168" s="1"/>
  <c r="Q34" i="168"/>
  <c r="P34" i="168"/>
  <c r="I34" i="168"/>
  <c r="R34" i="168" s="1"/>
  <c r="AD34" i="168" s="1"/>
  <c r="H34" i="168"/>
  <c r="AZ33" i="168"/>
  <c r="AT33" i="168"/>
  <c r="AU33" i="168" s="1"/>
  <c r="AC33" i="168"/>
  <c r="AK33" i="168" s="1"/>
  <c r="Q33" i="168"/>
  <c r="P33" i="168"/>
  <c r="I33" i="168"/>
  <c r="H33" i="168"/>
  <c r="AZ32" i="168"/>
  <c r="AT32" i="168"/>
  <c r="AU32" i="168" s="1"/>
  <c r="AC32" i="168"/>
  <c r="AK32" i="168" s="1"/>
  <c r="Q32" i="168"/>
  <c r="P32" i="168"/>
  <c r="I32" i="168"/>
  <c r="H32" i="168"/>
  <c r="AZ31" i="168"/>
  <c r="AT31" i="168"/>
  <c r="AU31" i="168" s="1"/>
  <c r="AC31" i="168"/>
  <c r="AK31" i="168" s="1"/>
  <c r="Q31" i="168"/>
  <c r="P31" i="168"/>
  <c r="I31" i="168"/>
  <c r="H31" i="168"/>
  <c r="AZ30" i="168"/>
  <c r="AT30" i="168"/>
  <c r="AU30" i="168" s="1"/>
  <c r="AC30" i="168"/>
  <c r="AK30" i="168" s="1"/>
  <c r="Q30" i="168"/>
  <c r="P30" i="168"/>
  <c r="I30" i="168"/>
  <c r="R30" i="168" s="1"/>
  <c r="AD30" i="168" s="1"/>
  <c r="H30" i="168"/>
  <c r="AZ29" i="168"/>
  <c r="AT29" i="168"/>
  <c r="AU29" i="168" s="1"/>
  <c r="AC29" i="168"/>
  <c r="AK29" i="168" s="1"/>
  <c r="Q29" i="168"/>
  <c r="P29" i="168"/>
  <c r="I29" i="168"/>
  <c r="H29" i="168"/>
  <c r="AZ28" i="168"/>
  <c r="AT28" i="168"/>
  <c r="AU28" i="168" s="1"/>
  <c r="AC28" i="168"/>
  <c r="AK28" i="168" s="1"/>
  <c r="Q28" i="168"/>
  <c r="P28" i="168"/>
  <c r="I28" i="168"/>
  <c r="H28" i="168"/>
  <c r="AZ27" i="168"/>
  <c r="AT27" i="168"/>
  <c r="AU27" i="168" s="1"/>
  <c r="AC27" i="168"/>
  <c r="AK27" i="168" s="1"/>
  <c r="Q27" i="168"/>
  <c r="P27" i="168"/>
  <c r="I27" i="168"/>
  <c r="R27" i="168" s="1"/>
  <c r="AD27" i="168" s="1"/>
  <c r="H27" i="168"/>
  <c r="AZ26" i="168"/>
  <c r="AT26" i="168"/>
  <c r="AU26" i="168" s="1"/>
  <c r="AC26" i="168"/>
  <c r="AK26" i="168" s="1"/>
  <c r="Q26" i="168"/>
  <c r="P26" i="168"/>
  <c r="I26" i="168"/>
  <c r="R26" i="168" s="1"/>
  <c r="AD26" i="168" s="1"/>
  <c r="H26" i="168"/>
  <c r="AZ25" i="168"/>
  <c r="AT25" i="168"/>
  <c r="AU25" i="168" s="1"/>
  <c r="AC25" i="168"/>
  <c r="AK25" i="168" s="1"/>
  <c r="Q25" i="168"/>
  <c r="P25" i="168"/>
  <c r="I25" i="168"/>
  <c r="H25" i="168"/>
  <c r="AZ24" i="168"/>
  <c r="AT24" i="168"/>
  <c r="AU24" i="168" s="1"/>
  <c r="AC24" i="168"/>
  <c r="AK24" i="168" s="1"/>
  <c r="Q24" i="168"/>
  <c r="P24" i="168"/>
  <c r="I24" i="168"/>
  <c r="H24" i="168"/>
  <c r="AZ23" i="168"/>
  <c r="AT23" i="168"/>
  <c r="AU23" i="168" s="1"/>
  <c r="AC23" i="168"/>
  <c r="AK23" i="168" s="1"/>
  <c r="Q23" i="168"/>
  <c r="P23" i="168"/>
  <c r="I23" i="168"/>
  <c r="R23" i="168" s="1"/>
  <c r="AD23" i="168" s="1"/>
  <c r="H23" i="168"/>
  <c r="AZ22" i="168"/>
  <c r="AT22" i="168"/>
  <c r="AU22" i="168" s="1"/>
  <c r="AC22" i="168"/>
  <c r="AK22" i="168" s="1"/>
  <c r="Q22" i="168"/>
  <c r="P22" i="168"/>
  <c r="I22" i="168"/>
  <c r="R22" i="168" s="1"/>
  <c r="AD22" i="168" s="1"/>
  <c r="H22" i="168"/>
  <c r="AZ21" i="168"/>
  <c r="AT21" i="168"/>
  <c r="AU21" i="168" s="1"/>
  <c r="AC21" i="168"/>
  <c r="AK21" i="168" s="1"/>
  <c r="Q21" i="168"/>
  <c r="P21" i="168"/>
  <c r="I21" i="168"/>
  <c r="H21" i="168"/>
  <c r="AZ20" i="168"/>
  <c r="AT20" i="168"/>
  <c r="AU20" i="168" s="1"/>
  <c r="AC20" i="168"/>
  <c r="AK20" i="168" s="1"/>
  <c r="Q20" i="168"/>
  <c r="P20" i="168"/>
  <c r="I20" i="168"/>
  <c r="H20" i="168"/>
  <c r="AZ19" i="168"/>
  <c r="AT19" i="168"/>
  <c r="AU19" i="168" s="1"/>
  <c r="AC19" i="168"/>
  <c r="AK19" i="168" s="1"/>
  <c r="Q19" i="168"/>
  <c r="P19" i="168"/>
  <c r="I19" i="168"/>
  <c r="H19" i="168"/>
  <c r="AZ18" i="168"/>
  <c r="AT18" i="168"/>
  <c r="AU18" i="168" s="1"/>
  <c r="AC18" i="168"/>
  <c r="AK18" i="168" s="1"/>
  <c r="Q18" i="168"/>
  <c r="P18" i="168"/>
  <c r="I18" i="168"/>
  <c r="R18" i="168" s="1"/>
  <c r="AD18" i="168" s="1"/>
  <c r="H18" i="168"/>
  <c r="AZ17" i="168"/>
  <c r="AT17" i="168"/>
  <c r="AU17" i="168" s="1"/>
  <c r="AC17" i="168"/>
  <c r="AK17" i="168" s="1"/>
  <c r="Q17" i="168"/>
  <c r="P17" i="168"/>
  <c r="I17" i="168"/>
  <c r="R17" i="168" s="1"/>
  <c r="AD17" i="168" s="1"/>
  <c r="H17" i="168"/>
  <c r="AZ16" i="168"/>
  <c r="AT16" i="168"/>
  <c r="AU16" i="168" s="1"/>
  <c r="AC16" i="168"/>
  <c r="AK16" i="168" s="1"/>
  <c r="Q16" i="168"/>
  <c r="P16" i="168"/>
  <c r="I16" i="168"/>
  <c r="H16" i="168"/>
  <c r="AZ15" i="168"/>
  <c r="AT15" i="168"/>
  <c r="AU15" i="168" s="1"/>
  <c r="AC15" i="168"/>
  <c r="AK15" i="168" s="1"/>
  <c r="Q15" i="168"/>
  <c r="P15" i="168"/>
  <c r="I15" i="168"/>
  <c r="R15" i="168" s="1"/>
  <c r="AD15" i="168" s="1"/>
  <c r="H15" i="168"/>
  <c r="AZ14" i="168"/>
  <c r="AT14" i="168"/>
  <c r="AU14" i="168" s="1"/>
  <c r="AC14" i="168"/>
  <c r="AK14" i="168" s="1"/>
  <c r="Q14" i="168"/>
  <c r="P14" i="168"/>
  <c r="I14" i="168"/>
  <c r="R14" i="168" s="1"/>
  <c r="AD14" i="168" s="1"/>
  <c r="H14" i="168"/>
  <c r="AZ13" i="168"/>
  <c r="AT13" i="168"/>
  <c r="AU13" i="168" s="1"/>
  <c r="AC13" i="168"/>
  <c r="AK13" i="168" s="1"/>
  <c r="Q13" i="168"/>
  <c r="P13" i="168"/>
  <c r="I13" i="168"/>
  <c r="H13" i="168"/>
  <c r="AZ12" i="168"/>
  <c r="AT12" i="168"/>
  <c r="AU12" i="168" s="1"/>
  <c r="AC12" i="168"/>
  <c r="AK12" i="168" s="1"/>
  <c r="Q12" i="168"/>
  <c r="P12" i="168"/>
  <c r="I12" i="168"/>
  <c r="H12" i="168"/>
  <c r="AZ11" i="168"/>
  <c r="AT11" i="168"/>
  <c r="AU11" i="168" s="1"/>
  <c r="AC11" i="168"/>
  <c r="AK11" i="168" s="1"/>
  <c r="Q11" i="168"/>
  <c r="P11" i="168"/>
  <c r="I11" i="168"/>
  <c r="H11" i="168"/>
  <c r="AZ10" i="168"/>
  <c r="AT10" i="168"/>
  <c r="AU10" i="168" s="1"/>
  <c r="AC10" i="168"/>
  <c r="AK10" i="168" s="1"/>
  <c r="Q10" i="168"/>
  <c r="P10" i="168"/>
  <c r="I10" i="168"/>
  <c r="R10" i="168" s="1"/>
  <c r="AD10" i="168" s="1"/>
  <c r="H10" i="168"/>
  <c r="AY6" i="168"/>
  <c r="AX6" i="168"/>
  <c r="AW6" i="168"/>
  <c r="AV6" i="168"/>
  <c r="AS6" i="168"/>
  <c r="AR6" i="168"/>
  <c r="AQ6" i="168"/>
  <c r="AP6" i="168"/>
  <c r="AO6" i="168"/>
  <c r="AG6" i="168"/>
  <c r="AF6" i="168"/>
  <c r="AB6" i="168"/>
  <c r="Z6" i="168"/>
  <c r="Y6" i="168"/>
  <c r="X6" i="168"/>
  <c r="W6" i="168"/>
  <c r="V6" i="168"/>
  <c r="U6" i="168"/>
  <c r="T6" i="168"/>
  <c r="S6" i="168"/>
  <c r="O6" i="168"/>
  <c r="N6" i="168"/>
  <c r="M6" i="168"/>
  <c r="L6" i="168"/>
  <c r="K6" i="168"/>
  <c r="J6" i="168"/>
  <c r="G6" i="168"/>
  <c r="F6" i="168"/>
  <c r="E6" i="168"/>
  <c r="D6" i="168"/>
  <c r="C6" i="168"/>
  <c r="B6" i="168"/>
  <c r="AY5" i="168"/>
  <c r="AX5" i="168"/>
  <c r="AW5" i="168"/>
  <c r="AV5" i="168"/>
  <c r="AS5" i="168"/>
  <c r="AR5" i="168"/>
  <c r="AQ5" i="168"/>
  <c r="AP5" i="168"/>
  <c r="AO5" i="168"/>
  <c r="AG5" i="168"/>
  <c r="AF5" i="168"/>
  <c r="AB5" i="168"/>
  <c r="Z5" i="168"/>
  <c r="Y5" i="168"/>
  <c r="X5" i="168"/>
  <c r="W5" i="168"/>
  <c r="V5" i="168"/>
  <c r="U5" i="168"/>
  <c r="T5" i="168"/>
  <c r="S5" i="168"/>
  <c r="O5" i="168"/>
  <c r="N5" i="168"/>
  <c r="M5" i="168"/>
  <c r="L5" i="168"/>
  <c r="K5" i="168"/>
  <c r="J5" i="168"/>
  <c r="G5" i="168"/>
  <c r="F5" i="168"/>
  <c r="E5" i="168"/>
  <c r="D5" i="168"/>
  <c r="C5" i="168"/>
  <c r="B5" i="168"/>
  <c r="AZ65" i="167"/>
  <c r="AT65" i="167"/>
  <c r="AU65" i="167" s="1"/>
  <c r="AA65" i="167"/>
  <c r="AC65" i="167" s="1"/>
  <c r="AK65" i="167" s="1"/>
  <c r="Q65" i="167"/>
  <c r="P65" i="167"/>
  <c r="I65" i="167"/>
  <c r="R65" i="167" s="1"/>
  <c r="AD65" i="167" s="1"/>
  <c r="H65" i="167"/>
  <c r="AZ64" i="167"/>
  <c r="AT64" i="167"/>
  <c r="AU64" i="167" s="1"/>
  <c r="AA64" i="167"/>
  <c r="AC64" i="167" s="1"/>
  <c r="AK64" i="167" s="1"/>
  <c r="Q64" i="167"/>
  <c r="P64" i="167"/>
  <c r="I64" i="167"/>
  <c r="H64" i="167"/>
  <c r="AZ63" i="167"/>
  <c r="AT63" i="167"/>
  <c r="AU63" i="167" s="1"/>
  <c r="AA63" i="167"/>
  <c r="AC63" i="167" s="1"/>
  <c r="AK63" i="167" s="1"/>
  <c r="Q63" i="167"/>
  <c r="P63" i="167"/>
  <c r="I63" i="167"/>
  <c r="R63" i="167" s="1"/>
  <c r="AD63" i="167" s="1"/>
  <c r="H63" i="167"/>
  <c r="AZ62" i="167"/>
  <c r="AT62" i="167"/>
  <c r="AU62" i="167" s="1"/>
  <c r="AA62" i="167"/>
  <c r="AC62" i="167" s="1"/>
  <c r="AK62" i="167" s="1"/>
  <c r="Q62" i="167"/>
  <c r="P62" i="167"/>
  <c r="I62" i="167"/>
  <c r="H62" i="167"/>
  <c r="AZ61" i="167"/>
  <c r="AT61" i="167"/>
  <c r="AU61" i="167" s="1"/>
  <c r="AA61" i="167"/>
  <c r="AC61" i="167" s="1"/>
  <c r="AK61" i="167" s="1"/>
  <c r="Q61" i="167"/>
  <c r="P61" i="167"/>
  <c r="AZ60" i="167"/>
  <c r="AT60" i="167"/>
  <c r="AU60" i="167" s="1"/>
  <c r="AA60" i="167"/>
  <c r="AC60" i="167" s="1"/>
  <c r="AK60" i="167" s="1"/>
  <c r="Q60" i="167"/>
  <c r="P60" i="167"/>
  <c r="I60" i="167"/>
  <c r="H60" i="167"/>
  <c r="AZ59" i="167"/>
  <c r="AT59" i="167"/>
  <c r="AU59" i="167" s="1"/>
  <c r="AA59" i="167"/>
  <c r="AC59" i="167" s="1"/>
  <c r="AK59" i="167" s="1"/>
  <c r="Q59" i="167"/>
  <c r="P59" i="167"/>
  <c r="AZ58" i="167"/>
  <c r="AT58" i="167"/>
  <c r="AU58" i="167" s="1"/>
  <c r="BA58" i="167" s="1"/>
  <c r="BB58" i="167" s="1"/>
  <c r="AL58" i="167" s="1"/>
  <c r="AA58" i="167"/>
  <c r="AC58" i="167" s="1"/>
  <c r="AK58" i="167" s="1"/>
  <c r="Q58" i="167"/>
  <c r="P58" i="167"/>
  <c r="I58" i="167"/>
  <c r="H58" i="167"/>
  <c r="AZ57" i="167"/>
  <c r="AT57" i="167"/>
  <c r="AU57" i="167" s="1"/>
  <c r="AA57" i="167"/>
  <c r="AC57" i="167" s="1"/>
  <c r="AK57" i="167" s="1"/>
  <c r="Q57" i="167"/>
  <c r="P57" i="167"/>
  <c r="AZ56" i="167"/>
  <c r="AT56" i="167"/>
  <c r="AU56" i="167" s="1"/>
  <c r="AA56" i="167"/>
  <c r="AC56" i="167" s="1"/>
  <c r="AK56" i="167" s="1"/>
  <c r="Q56" i="167"/>
  <c r="P56" i="167"/>
  <c r="I56" i="167"/>
  <c r="H56" i="167"/>
  <c r="AZ55" i="167"/>
  <c r="AT55" i="167"/>
  <c r="AU55" i="167" s="1"/>
  <c r="AA55" i="167"/>
  <c r="AC55" i="167" s="1"/>
  <c r="AK55" i="167" s="1"/>
  <c r="Q55" i="167"/>
  <c r="P55" i="167"/>
  <c r="AZ54" i="167"/>
  <c r="AT54" i="167"/>
  <c r="AU54" i="167" s="1"/>
  <c r="AA54" i="167"/>
  <c r="AC54" i="167" s="1"/>
  <c r="AK54" i="167" s="1"/>
  <c r="Q54" i="167"/>
  <c r="P54" i="167"/>
  <c r="I54" i="167"/>
  <c r="H54" i="167"/>
  <c r="AZ53" i="167"/>
  <c r="AT53" i="167"/>
  <c r="AU53" i="167" s="1"/>
  <c r="AA53" i="167"/>
  <c r="AC53" i="167" s="1"/>
  <c r="AK53" i="167" s="1"/>
  <c r="Q53" i="167"/>
  <c r="R53" i="167" s="1"/>
  <c r="AD53" i="167" s="1"/>
  <c r="P53" i="167"/>
  <c r="AZ52" i="167"/>
  <c r="AT52" i="167"/>
  <c r="AU52" i="167" s="1"/>
  <c r="AA52" i="167"/>
  <c r="AC52" i="167" s="1"/>
  <c r="AK52" i="167" s="1"/>
  <c r="Q52" i="167"/>
  <c r="P52" i="167"/>
  <c r="I52" i="167"/>
  <c r="H52" i="167"/>
  <c r="AZ51" i="167"/>
  <c r="AT51" i="167"/>
  <c r="AU51" i="167" s="1"/>
  <c r="AA51" i="167"/>
  <c r="AC51" i="167" s="1"/>
  <c r="AK51" i="167" s="1"/>
  <c r="Q51" i="167"/>
  <c r="P51" i="167"/>
  <c r="R51" i="167"/>
  <c r="AD51" i="167" s="1"/>
  <c r="AZ50" i="167"/>
  <c r="AT50" i="167"/>
  <c r="AU50" i="167" s="1"/>
  <c r="AA50" i="167"/>
  <c r="AC50" i="167" s="1"/>
  <c r="AK50" i="167" s="1"/>
  <c r="Q50" i="167"/>
  <c r="P50" i="167"/>
  <c r="I50" i="167"/>
  <c r="H50" i="167"/>
  <c r="AZ49" i="167"/>
  <c r="AT49" i="167"/>
  <c r="AU49" i="167" s="1"/>
  <c r="AA49" i="167"/>
  <c r="AC49" i="167" s="1"/>
  <c r="AK49" i="167" s="1"/>
  <c r="Q49" i="167"/>
  <c r="P49" i="167"/>
  <c r="AZ48" i="167"/>
  <c r="AT48" i="167"/>
  <c r="AU48" i="167" s="1"/>
  <c r="AA48" i="167"/>
  <c r="AC48" i="167" s="1"/>
  <c r="AK48" i="167" s="1"/>
  <c r="Q48" i="167"/>
  <c r="P48" i="167"/>
  <c r="I48" i="167"/>
  <c r="H48" i="167"/>
  <c r="AZ47" i="167"/>
  <c r="AT47" i="167"/>
  <c r="AU47" i="167" s="1"/>
  <c r="AA47" i="167"/>
  <c r="AC47" i="167" s="1"/>
  <c r="AK47" i="167" s="1"/>
  <c r="Q47" i="167"/>
  <c r="R47" i="167" s="1"/>
  <c r="AD47" i="167" s="1"/>
  <c r="P47" i="167"/>
  <c r="AZ46" i="167"/>
  <c r="AT46" i="167"/>
  <c r="AU46" i="167" s="1"/>
  <c r="AA46" i="167"/>
  <c r="AC46" i="167" s="1"/>
  <c r="AK46" i="167" s="1"/>
  <c r="Q46" i="167"/>
  <c r="P46" i="167"/>
  <c r="I46" i="167"/>
  <c r="R46" i="167" s="1"/>
  <c r="AD46" i="167" s="1"/>
  <c r="H46" i="167"/>
  <c r="AZ45" i="167"/>
  <c r="AT45" i="167"/>
  <c r="AU45" i="167" s="1"/>
  <c r="AA45" i="167"/>
  <c r="AC45" i="167" s="1"/>
  <c r="AK45" i="167" s="1"/>
  <c r="Q45" i="167"/>
  <c r="P45" i="167"/>
  <c r="I45" i="167"/>
  <c r="H45" i="167"/>
  <c r="AZ44" i="167"/>
  <c r="AT44" i="167"/>
  <c r="AU44" i="167" s="1"/>
  <c r="AA44" i="167"/>
  <c r="AC44" i="167" s="1"/>
  <c r="AK44" i="167" s="1"/>
  <c r="Q44" i="167"/>
  <c r="P44" i="167"/>
  <c r="I44" i="167"/>
  <c r="H44" i="167"/>
  <c r="AZ43" i="167"/>
  <c r="AT43" i="167"/>
  <c r="AU43" i="167" s="1"/>
  <c r="AA43" i="167"/>
  <c r="AC43" i="167" s="1"/>
  <c r="AK43" i="167" s="1"/>
  <c r="Q43" i="167"/>
  <c r="P43" i="167"/>
  <c r="I43" i="167"/>
  <c r="H43" i="167"/>
  <c r="AZ42" i="167"/>
  <c r="AT42" i="167"/>
  <c r="AU42" i="167" s="1"/>
  <c r="AA42" i="167"/>
  <c r="AC42" i="167" s="1"/>
  <c r="AK42" i="167" s="1"/>
  <c r="Q42" i="167"/>
  <c r="P42" i="167"/>
  <c r="I42" i="167"/>
  <c r="R42" i="167" s="1"/>
  <c r="AD42" i="167" s="1"/>
  <c r="H42" i="167"/>
  <c r="AZ41" i="167"/>
  <c r="AT41" i="167"/>
  <c r="AU41" i="167" s="1"/>
  <c r="AA41" i="167"/>
  <c r="AC41" i="167" s="1"/>
  <c r="AK41" i="167" s="1"/>
  <c r="Q41" i="167"/>
  <c r="P41" i="167"/>
  <c r="I41" i="167"/>
  <c r="H41" i="167"/>
  <c r="AZ40" i="167"/>
  <c r="AT40" i="167"/>
  <c r="AU40" i="167" s="1"/>
  <c r="AA40" i="167"/>
  <c r="AC40" i="167" s="1"/>
  <c r="AK40" i="167" s="1"/>
  <c r="Q40" i="167"/>
  <c r="P40" i="167"/>
  <c r="I40" i="167"/>
  <c r="H40" i="167"/>
  <c r="AZ39" i="167"/>
  <c r="AT39" i="167"/>
  <c r="AU39" i="167" s="1"/>
  <c r="AA39" i="167"/>
  <c r="AC39" i="167" s="1"/>
  <c r="AK39" i="167" s="1"/>
  <c r="Q39" i="167"/>
  <c r="P39" i="167"/>
  <c r="I39" i="167"/>
  <c r="R39" i="167" s="1"/>
  <c r="AD39" i="167" s="1"/>
  <c r="H39" i="167"/>
  <c r="AZ38" i="167"/>
  <c r="AT38" i="167"/>
  <c r="AU38" i="167" s="1"/>
  <c r="AA38" i="167"/>
  <c r="AC38" i="167" s="1"/>
  <c r="AK38" i="167" s="1"/>
  <c r="Q38" i="167"/>
  <c r="P38" i="167"/>
  <c r="I38" i="167"/>
  <c r="R38" i="167" s="1"/>
  <c r="AD38" i="167" s="1"/>
  <c r="H38" i="167"/>
  <c r="AZ37" i="167"/>
  <c r="AT37" i="167"/>
  <c r="AU37" i="167" s="1"/>
  <c r="AA37" i="167"/>
  <c r="AC37" i="167" s="1"/>
  <c r="AK37" i="167" s="1"/>
  <c r="Q37" i="167"/>
  <c r="P37" i="167"/>
  <c r="I37" i="167"/>
  <c r="H37" i="167"/>
  <c r="AZ36" i="167"/>
  <c r="AT36" i="167"/>
  <c r="AU36" i="167" s="1"/>
  <c r="AA36" i="167"/>
  <c r="AC36" i="167" s="1"/>
  <c r="AK36" i="167" s="1"/>
  <c r="Q36" i="167"/>
  <c r="P36" i="167"/>
  <c r="I36" i="167"/>
  <c r="H36" i="167"/>
  <c r="AZ35" i="167"/>
  <c r="AT35" i="167"/>
  <c r="AU35" i="167" s="1"/>
  <c r="AA35" i="167"/>
  <c r="AC35" i="167" s="1"/>
  <c r="AK35" i="167" s="1"/>
  <c r="Q35" i="167"/>
  <c r="P35" i="167"/>
  <c r="I35" i="167"/>
  <c r="R35" i="167" s="1"/>
  <c r="AD35" i="167" s="1"/>
  <c r="H35" i="167"/>
  <c r="AZ34" i="167"/>
  <c r="AT34" i="167"/>
  <c r="AU34" i="167" s="1"/>
  <c r="AA34" i="167"/>
  <c r="AC34" i="167" s="1"/>
  <c r="AK34" i="167" s="1"/>
  <c r="Q34" i="167"/>
  <c r="P34" i="167"/>
  <c r="I34" i="167"/>
  <c r="R34" i="167" s="1"/>
  <c r="AD34" i="167" s="1"/>
  <c r="H34" i="167"/>
  <c r="AZ33" i="167"/>
  <c r="AT33" i="167"/>
  <c r="AU33" i="167" s="1"/>
  <c r="AA33" i="167"/>
  <c r="AC33" i="167" s="1"/>
  <c r="AK33" i="167" s="1"/>
  <c r="Q33" i="167"/>
  <c r="P33" i="167"/>
  <c r="I33" i="167"/>
  <c r="H33" i="167"/>
  <c r="AZ32" i="167"/>
  <c r="AT32" i="167"/>
  <c r="AU32" i="167" s="1"/>
  <c r="AA32" i="167"/>
  <c r="AC32" i="167" s="1"/>
  <c r="AK32" i="167" s="1"/>
  <c r="Q32" i="167"/>
  <c r="P32" i="167"/>
  <c r="I32" i="167"/>
  <c r="H32" i="167"/>
  <c r="AZ31" i="167"/>
  <c r="AT31" i="167"/>
  <c r="AU31" i="167" s="1"/>
  <c r="AA31" i="167"/>
  <c r="AC31" i="167" s="1"/>
  <c r="AK31" i="167" s="1"/>
  <c r="Q31" i="167"/>
  <c r="P31" i="167"/>
  <c r="I31" i="167"/>
  <c r="H31" i="167"/>
  <c r="AZ30" i="167"/>
  <c r="AT30" i="167"/>
  <c r="AU30" i="167" s="1"/>
  <c r="AA30" i="167"/>
  <c r="AC30" i="167" s="1"/>
  <c r="AK30" i="167" s="1"/>
  <c r="Q30" i="167"/>
  <c r="P30" i="167"/>
  <c r="I30" i="167"/>
  <c r="H30" i="167"/>
  <c r="AZ29" i="167"/>
  <c r="AT29" i="167"/>
  <c r="AU29" i="167" s="1"/>
  <c r="AA29" i="167"/>
  <c r="AC29" i="167" s="1"/>
  <c r="AK29" i="167" s="1"/>
  <c r="Q29" i="167"/>
  <c r="P29" i="167"/>
  <c r="I29" i="167"/>
  <c r="R29" i="167" s="1"/>
  <c r="AD29" i="167" s="1"/>
  <c r="H29" i="167"/>
  <c r="AZ28" i="167"/>
  <c r="AT28" i="167"/>
  <c r="AU28" i="167" s="1"/>
  <c r="AA28" i="167"/>
  <c r="AC28" i="167" s="1"/>
  <c r="AK28" i="167" s="1"/>
  <c r="Q28" i="167"/>
  <c r="P28" i="167"/>
  <c r="I28" i="167"/>
  <c r="H28" i="167"/>
  <c r="AZ27" i="167"/>
  <c r="AT27" i="167"/>
  <c r="AU27" i="167" s="1"/>
  <c r="AA27" i="167"/>
  <c r="AC27" i="167" s="1"/>
  <c r="AK27" i="167" s="1"/>
  <c r="Q27" i="167"/>
  <c r="P27" i="167"/>
  <c r="I27" i="167"/>
  <c r="H27" i="167"/>
  <c r="AZ26" i="167"/>
  <c r="AT26" i="167"/>
  <c r="AU26" i="167" s="1"/>
  <c r="AA26" i="167"/>
  <c r="AC26" i="167" s="1"/>
  <c r="AK26" i="167" s="1"/>
  <c r="Q26" i="167"/>
  <c r="P26" i="167"/>
  <c r="I26" i="167"/>
  <c r="R26" i="167" s="1"/>
  <c r="AD26" i="167" s="1"/>
  <c r="H26" i="167"/>
  <c r="AZ25" i="167"/>
  <c r="AT25" i="167"/>
  <c r="AU25" i="167" s="1"/>
  <c r="AA25" i="167"/>
  <c r="AC25" i="167" s="1"/>
  <c r="AK25" i="167" s="1"/>
  <c r="Q25" i="167"/>
  <c r="P25" i="167"/>
  <c r="I25" i="167"/>
  <c r="H25" i="167"/>
  <c r="AZ24" i="167"/>
  <c r="AT24" i="167"/>
  <c r="AU24" i="167" s="1"/>
  <c r="AA24" i="167"/>
  <c r="AC24" i="167" s="1"/>
  <c r="AK24" i="167" s="1"/>
  <c r="Q24" i="167"/>
  <c r="P24" i="167"/>
  <c r="I24" i="167"/>
  <c r="H24" i="167"/>
  <c r="AZ23" i="167"/>
  <c r="AT23" i="167"/>
  <c r="AU23" i="167" s="1"/>
  <c r="AA23" i="167"/>
  <c r="AC23" i="167" s="1"/>
  <c r="AK23" i="167" s="1"/>
  <c r="Q23" i="167"/>
  <c r="P23" i="167"/>
  <c r="I23" i="167"/>
  <c r="H23" i="167"/>
  <c r="AZ22" i="167"/>
  <c r="AT22" i="167"/>
  <c r="AU22" i="167" s="1"/>
  <c r="AA22" i="167"/>
  <c r="AC22" i="167" s="1"/>
  <c r="AK22" i="167" s="1"/>
  <c r="Q22" i="167"/>
  <c r="P22" i="167"/>
  <c r="I22" i="167"/>
  <c r="R22" i="167" s="1"/>
  <c r="AD22" i="167" s="1"/>
  <c r="H22" i="167"/>
  <c r="AZ21" i="167"/>
  <c r="AT21" i="167"/>
  <c r="AU21" i="167" s="1"/>
  <c r="BA21" i="167" s="1"/>
  <c r="BB21" i="167" s="1"/>
  <c r="AL21" i="167" s="1"/>
  <c r="AA21" i="167"/>
  <c r="AC21" i="167" s="1"/>
  <c r="AK21" i="167" s="1"/>
  <c r="Q21" i="167"/>
  <c r="P21" i="167"/>
  <c r="I21" i="167"/>
  <c r="R21" i="167" s="1"/>
  <c r="AD21" i="167" s="1"/>
  <c r="H21" i="167"/>
  <c r="AZ20" i="167"/>
  <c r="AT20" i="167"/>
  <c r="AU20" i="167" s="1"/>
  <c r="AA20" i="167"/>
  <c r="AC20" i="167" s="1"/>
  <c r="AK20" i="167" s="1"/>
  <c r="Q20" i="167"/>
  <c r="P20" i="167"/>
  <c r="I20" i="167"/>
  <c r="R20" i="167" s="1"/>
  <c r="AD20" i="167" s="1"/>
  <c r="H20" i="167"/>
  <c r="AZ19" i="167"/>
  <c r="AT19" i="167"/>
  <c r="AU19" i="167" s="1"/>
  <c r="AA19" i="167"/>
  <c r="AC19" i="167" s="1"/>
  <c r="AK19" i="167" s="1"/>
  <c r="Q19" i="167"/>
  <c r="P19" i="167"/>
  <c r="I19" i="167"/>
  <c r="R19" i="167" s="1"/>
  <c r="AD19" i="167" s="1"/>
  <c r="H19" i="167"/>
  <c r="AZ18" i="167"/>
  <c r="AT18" i="167"/>
  <c r="AU18" i="167" s="1"/>
  <c r="AA18" i="167"/>
  <c r="AC18" i="167" s="1"/>
  <c r="AK18" i="167" s="1"/>
  <c r="Q18" i="167"/>
  <c r="P18" i="167"/>
  <c r="I18" i="167"/>
  <c r="H18" i="167"/>
  <c r="AZ17" i="167"/>
  <c r="AT17" i="167"/>
  <c r="AU17" i="167" s="1"/>
  <c r="AA17" i="167"/>
  <c r="AC17" i="167" s="1"/>
  <c r="AK17" i="167" s="1"/>
  <c r="Q17" i="167"/>
  <c r="P17" i="167"/>
  <c r="I17" i="167"/>
  <c r="R17" i="167" s="1"/>
  <c r="AD17" i="167" s="1"/>
  <c r="H17" i="167"/>
  <c r="AZ16" i="167"/>
  <c r="AT16" i="167"/>
  <c r="AU16" i="167" s="1"/>
  <c r="AA16" i="167"/>
  <c r="AC16" i="167" s="1"/>
  <c r="AK16" i="167" s="1"/>
  <c r="Q16" i="167"/>
  <c r="P16" i="167"/>
  <c r="I16" i="167"/>
  <c r="R16" i="167" s="1"/>
  <c r="AD16" i="167" s="1"/>
  <c r="H16" i="167"/>
  <c r="AZ15" i="167"/>
  <c r="AT15" i="167"/>
  <c r="AU15" i="167" s="1"/>
  <c r="AA15" i="167"/>
  <c r="AC15" i="167" s="1"/>
  <c r="AK15" i="167" s="1"/>
  <c r="Q15" i="167"/>
  <c r="P15" i="167"/>
  <c r="I15" i="167"/>
  <c r="H15" i="167"/>
  <c r="AZ14" i="167"/>
  <c r="AT14" i="167"/>
  <c r="AU14" i="167" s="1"/>
  <c r="AA14" i="167"/>
  <c r="AC14" i="167" s="1"/>
  <c r="AK14" i="167" s="1"/>
  <c r="Q14" i="167"/>
  <c r="P14" i="167"/>
  <c r="I14" i="167"/>
  <c r="H14" i="167"/>
  <c r="AZ13" i="167"/>
  <c r="AT13" i="167"/>
  <c r="AU13" i="167" s="1"/>
  <c r="AA13" i="167"/>
  <c r="AC13" i="167" s="1"/>
  <c r="AK13" i="167" s="1"/>
  <c r="Q13" i="167"/>
  <c r="P13" i="167"/>
  <c r="I13" i="167"/>
  <c r="R13" i="167" s="1"/>
  <c r="AD13" i="167" s="1"/>
  <c r="H13" i="167"/>
  <c r="AZ12" i="167"/>
  <c r="AT12" i="167"/>
  <c r="AU12" i="167" s="1"/>
  <c r="AA12" i="167"/>
  <c r="AC12" i="167" s="1"/>
  <c r="AK12" i="167" s="1"/>
  <c r="Q12" i="167"/>
  <c r="P12" i="167"/>
  <c r="I12" i="167"/>
  <c r="R12" i="167" s="1"/>
  <c r="AD12" i="167" s="1"/>
  <c r="H12" i="167"/>
  <c r="AZ11" i="167"/>
  <c r="AT11" i="167"/>
  <c r="AU11" i="167" s="1"/>
  <c r="AA11" i="167"/>
  <c r="AC11" i="167" s="1"/>
  <c r="AK11" i="167" s="1"/>
  <c r="Q11" i="167"/>
  <c r="P11" i="167"/>
  <c r="I11" i="167"/>
  <c r="H11" i="167"/>
  <c r="AZ10" i="167"/>
  <c r="AT10" i="167"/>
  <c r="AU10" i="167" s="1"/>
  <c r="AA10" i="167"/>
  <c r="AC10" i="167" s="1"/>
  <c r="Q10" i="167"/>
  <c r="P10" i="167"/>
  <c r="I10" i="167"/>
  <c r="H10" i="167"/>
  <c r="AY6" i="167"/>
  <c r="AX6" i="167"/>
  <c r="AW6" i="167"/>
  <c r="AV6" i="167"/>
  <c r="AS6" i="167"/>
  <c r="AR6" i="167"/>
  <c r="AQ6" i="167"/>
  <c r="AP6" i="167"/>
  <c r="AO6" i="167"/>
  <c r="AG6" i="167"/>
  <c r="AF6" i="167"/>
  <c r="AB6" i="167"/>
  <c r="Z6" i="167"/>
  <c r="Y6" i="167"/>
  <c r="X6" i="167"/>
  <c r="W6" i="167"/>
  <c r="V6" i="167"/>
  <c r="U6" i="167"/>
  <c r="S6" i="167"/>
  <c r="O6" i="167"/>
  <c r="N6" i="167"/>
  <c r="M6" i="167"/>
  <c r="L6" i="167"/>
  <c r="K6" i="167"/>
  <c r="J6" i="167"/>
  <c r="G6" i="167"/>
  <c r="F6" i="167"/>
  <c r="E6" i="167"/>
  <c r="D6" i="167"/>
  <c r="C6" i="167"/>
  <c r="B6" i="167"/>
  <c r="AY5" i="167"/>
  <c r="AX5" i="167"/>
  <c r="AW5" i="167"/>
  <c r="AV5" i="167"/>
  <c r="AS5" i="167"/>
  <c r="AR5" i="167"/>
  <c r="AQ5" i="167"/>
  <c r="AP5" i="167"/>
  <c r="AO5" i="167"/>
  <c r="AG5" i="167"/>
  <c r="AF5" i="167"/>
  <c r="AB5" i="167"/>
  <c r="Z5" i="167"/>
  <c r="Y5" i="167"/>
  <c r="X5" i="167"/>
  <c r="W5" i="167"/>
  <c r="V5" i="167"/>
  <c r="U5" i="167"/>
  <c r="T5" i="167"/>
  <c r="S5" i="167"/>
  <c r="O5" i="167"/>
  <c r="N5" i="167"/>
  <c r="M5" i="167"/>
  <c r="L5" i="167"/>
  <c r="K5" i="167"/>
  <c r="J5" i="167"/>
  <c r="G5" i="167"/>
  <c r="F5" i="167"/>
  <c r="E5" i="167"/>
  <c r="D5" i="167"/>
  <c r="C5" i="167"/>
  <c r="B5" i="167"/>
  <c r="AZ65" i="166"/>
  <c r="AZ64" i="166"/>
  <c r="AZ63" i="166"/>
  <c r="AZ62" i="166"/>
  <c r="AZ61" i="166"/>
  <c r="AZ60" i="166"/>
  <c r="AZ59" i="166"/>
  <c r="AZ58" i="166"/>
  <c r="AZ57" i="166"/>
  <c r="AZ56" i="166"/>
  <c r="AZ55" i="166"/>
  <c r="AZ54" i="166"/>
  <c r="AZ53" i="166"/>
  <c r="AZ52" i="166"/>
  <c r="AZ51" i="166"/>
  <c r="AZ50" i="166"/>
  <c r="AZ49" i="166"/>
  <c r="AZ48" i="166"/>
  <c r="AZ47" i="166"/>
  <c r="AZ46" i="166"/>
  <c r="AZ45" i="166"/>
  <c r="AT45" i="166"/>
  <c r="AU45" i="166" s="1"/>
  <c r="AZ44" i="166"/>
  <c r="AT44" i="166"/>
  <c r="AU44" i="166" s="1"/>
  <c r="AZ43" i="166"/>
  <c r="AT43" i="166"/>
  <c r="AU43" i="166" s="1"/>
  <c r="AZ42" i="166"/>
  <c r="AT42" i="166"/>
  <c r="AU42" i="166" s="1"/>
  <c r="AZ41" i="166"/>
  <c r="AT41" i="166"/>
  <c r="AU41" i="166" s="1"/>
  <c r="AZ40" i="166"/>
  <c r="AT40" i="166"/>
  <c r="AU40" i="166" s="1"/>
  <c r="AZ39" i="166"/>
  <c r="AT39" i="166"/>
  <c r="AU39" i="166" s="1"/>
  <c r="AZ38" i="166"/>
  <c r="AT38" i="166"/>
  <c r="AU38" i="166" s="1"/>
  <c r="AZ37" i="166"/>
  <c r="AT37" i="166"/>
  <c r="AU37" i="166" s="1"/>
  <c r="AZ36" i="166"/>
  <c r="AT36" i="166"/>
  <c r="AU36" i="166" s="1"/>
  <c r="AZ35" i="166"/>
  <c r="AT35" i="166"/>
  <c r="AU35" i="166" s="1"/>
  <c r="AZ34" i="166"/>
  <c r="AT34" i="166"/>
  <c r="AU34" i="166" s="1"/>
  <c r="AZ33" i="166"/>
  <c r="AT33" i="166"/>
  <c r="AU33" i="166" s="1"/>
  <c r="AZ32" i="166"/>
  <c r="AT32" i="166"/>
  <c r="AU32" i="166" s="1"/>
  <c r="AZ31" i="166"/>
  <c r="AT31" i="166"/>
  <c r="AU31" i="166" s="1"/>
  <c r="AZ30" i="166"/>
  <c r="AT30" i="166"/>
  <c r="AU30" i="166" s="1"/>
  <c r="AZ29" i="166"/>
  <c r="AT29" i="166"/>
  <c r="AU29" i="166" s="1"/>
  <c r="AZ28" i="166"/>
  <c r="AT28" i="166"/>
  <c r="AU28" i="166" s="1"/>
  <c r="AZ27" i="166"/>
  <c r="AT27" i="166"/>
  <c r="AU27" i="166" s="1"/>
  <c r="AZ26" i="166"/>
  <c r="AT26" i="166"/>
  <c r="AU26" i="166" s="1"/>
  <c r="AZ25" i="166"/>
  <c r="AT25" i="166"/>
  <c r="AU25" i="166" s="1"/>
  <c r="AZ24" i="166"/>
  <c r="AT24" i="166"/>
  <c r="AU24" i="166" s="1"/>
  <c r="AZ23" i="166"/>
  <c r="AT23" i="166"/>
  <c r="AU23" i="166" s="1"/>
  <c r="AZ22" i="166"/>
  <c r="AT22" i="166"/>
  <c r="AU22" i="166" s="1"/>
  <c r="AZ21" i="166"/>
  <c r="AT21" i="166"/>
  <c r="AU21" i="166" s="1"/>
  <c r="AZ20" i="166"/>
  <c r="AT20" i="166"/>
  <c r="AU20" i="166" s="1"/>
  <c r="AZ19" i="166"/>
  <c r="AT19" i="166"/>
  <c r="AU19" i="166" s="1"/>
  <c r="AZ18" i="166"/>
  <c r="AT18" i="166"/>
  <c r="AU18" i="166" s="1"/>
  <c r="AZ17" i="166"/>
  <c r="AT17" i="166"/>
  <c r="AU17" i="166" s="1"/>
  <c r="AZ16" i="166"/>
  <c r="AT16" i="166"/>
  <c r="AU16" i="166" s="1"/>
  <c r="AZ15" i="166"/>
  <c r="AT15" i="166"/>
  <c r="AU15" i="166" s="1"/>
  <c r="AZ14" i="166"/>
  <c r="AT14" i="166"/>
  <c r="AU14" i="166" s="1"/>
  <c r="AZ13" i="166"/>
  <c r="AT13" i="166"/>
  <c r="AU13" i="166" s="1"/>
  <c r="AZ12" i="166"/>
  <c r="AT12" i="166"/>
  <c r="AU12" i="166" s="1"/>
  <c r="AZ11" i="166"/>
  <c r="AT11" i="166"/>
  <c r="AU11" i="166" s="1"/>
  <c r="AZ10" i="166"/>
  <c r="AZ5" i="166" s="1"/>
  <c r="AU10" i="166"/>
  <c r="AA10" i="166"/>
  <c r="AC10" i="166" s="1"/>
  <c r="AK10" i="166" s="1"/>
  <c r="Q10" i="166"/>
  <c r="P10" i="166"/>
  <c r="I10" i="166"/>
  <c r="AY6" i="166"/>
  <c r="AX6" i="166"/>
  <c r="AW6" i="166"/>
  <c r="AV6" i="166"/>
  <c r="AS6" i="166"/>
  <c r="AR6" i="166"/>
  <c r="AQ6" i="166"/>
  <c r="AP6" i="166"/>
  <c r="AO6" i="166"/>
  <c r="AG6" i="166"/>
  <c r="AF6" i="166"/>
  <c r="AB6" i="166"/>
  <c r="Z6" i="166"/>
  <c r="Y6" i="166"/>
  <c r="X6" i="166"/>
  <c r="W6" i="166"/>
  <c r="V6" i="166"/>
  <c r="U6" i="166"/>
  <c r="T6" i="166"/>
  <c r="S6" i="166"/>
  <c r="O6" i="166"/>
  <c r="N6" i="166"/>
  <c r="M6" i="166"/>
  <c r="L6" i="166"/>
  <c r="K6" i="166"/>
  <c r="J6" i="166"/>
  <c r="G6" i="166"/>
  <c r="F6" i="166"/>
  <c r="E6" i="166"/>
  <c r="D6" i="166"/>
  <c r="C6" i="166"/>
  <c r="B6" i="166"/>
  <c r="AY5" i="166"/>
  <c r="AX5" i="166"/>
  <c r="AW5" i="166"/>
  <c r="AV5" i="166"/>
  <c r="AS5" i="166"/>
  <c r="AR5" i="166"/>
  <c r="AQ5" i="166"/>
  <c r="AP5" i="166"/>
  <c r="AO5" i="166"/>
  <c r="AG5" i="166"/>
  <c r="AF5" i="166"/>
  <c r="AB5" i="166"/>
  <c r="Z5" i="166"/>
  <c r="Y5" i="166"/>
  <c r="X5" i="166"/>
  <c r="W5" i="166"/>
  <c r="V5" i="166"/>
  <c r="U5" i="166"/>
  <c r="T5" i="166"/>
  <c r="S5" i="166"/>
  <c r="O5" i="166"/>
  <c r="N5" i="166"/>
  <c r="M5" i="166"/>
  <c r="L5" i="166"/>
  <c r="K5" i="166"/>
  <c r="J5" i="166"/>
  <c r="G5" i="166"/>
  <c r="F5" i="166"/>
  <c r="E5" i="166"/>
  <c r="D5" i="166"/>
  <c r="C5" i="166"/>
  <c r="B5" i="166"/>
  <c r="AZ65" i="165"/>
  <c r="AT65" i="165"/>
  <c r="AU65" i="165" s="1"/>
  <c r="BA65" i="165" s="1"/>
  <c r="BB65" i="165" s="1"/>
  <c r="AL65" i="165" s="1"/>
  <c r="AM65" i="165" s="1"/>
  <c r="AI65" i="165" s="1"/>
  <c r="AZ64" i="165"/>
  <c r="AT64" i="165"/>
  <c r="AU64" i="165" s="1"/>
  <c r="AZ63" i="165"/>
  <c r="AT63" i="165"/>
  <c r="AU63" i="165" s="1"/>
  <c r="AZ62" i="165"/>
  <c r="AT62" i="165"/>
  <c r="AU62" i="165" s="1"/>
  <c r="AZ61" i="165"/>
  <c r="AT61" i="165"/>
  <c r="AU61" i="165" s="1"/>
  <c r="AZ60" i="165"/>
  <c r="AT60" i="165"/>
  <c r="AU60" i="165" s="1"/>
  <c r="AZ59" i="165"/>
  <c r="AT59" i="165"/>
  <c r="AU59" i="165" s="1"/>
  <c r="AZ58" i="165"/>
  <c r="AT58" i="165"/>
  <c r="AU58" i="165" s="1"/>
  <c r="AZ57" i="165"/>
  <c r="AT57" i="165"/>
  <c r="AU57" i="165" s="1"/>
  <c r="AZ56" i="165"/>
  <c r="AT56" i="165"/>
  <c r="AU56" i="165" s="1"/>
  <c r="AZ55" i="165"/>
  <c r="AT55" i="165"/>
  <c r="AU55" i="165" s="1"/>
  <c r="AZ54" i="165"/>
  <c r="AT54" i="165"/>
  <c r="AU54" i="165" s="1"/>
  <c r="AZ53" i="165"/>
  <c r="AT53" i="165"/>
  <c r="AU53" i="165" s="1"/>
  <c r="AZ52" i="165"/>
  <c r="AT52" i="165"/>
  <c r="AU52" i="165" s="1"/>
  <c r="AZ51" i="165"/>
  <c r="AT51" i="165"/>
  <c r="AU51" i="165" s="1"/>
  <c r="AZ50" i="165"/>
  <c r="AT50" i="165"/>
  <c r="AU50" i="165" s="1"/>
  <c r="AZ49" i="165"/>
  <c r="AT49" i="165"/>
  <c r="AU49" i="165" s="1"/>
  <c r="AZ48" i="165"/>
  <c r="AT48" i="165"/>
  <c r="AU48" i="165" s="1"/>
  <c r="AZ47" i="165"/>
  <c r="AT47" i="165"/>
  <c r="AU47" i="165" s="1"/>
  <c r="AZ46" i="165"/>
  <c r="AT46" i="165"/>
  <c r="AU46" i="165" s="1"/>
  <c r="AZ45" i="165"/>
  <c r="AT45" i="165"/>
  <c r="AU45" i="165" s="1"/>
  <c r="AZ44" i="165"/>
  <c r="AT44" i="165"/>
  <c r="AU44" i="165" s="1"/>
  <c r="AZ43" i="165"/>
  <c r="AT43" i="165"/>
  <c r="AU43" i="165" s="1"/>
  <c r="AZ42" i="165"/>
  <c r="AT42" i="165"/>
  <c r="AU42" i="165" s="1"/>
  <c r="AZ41" i="165"/>
  <c r="AT41" i="165"/>
  <c r="AU41" i="165" s="1"/>
  <c r="AZ40" i="165"/>
  <c r="AT40" i="165"/>
  <c r="AU40" i="165" s="1"/>
  <c r="AZ39" i="165"/>
  <c r="AT39" i="165"/>
  <c r="AU39" i="165" s="1"/>
  <c r="AZ38" i="165"/>
  <c r="AT38" i="165"/>
  <c r="AU38" i="165" s="1"/>
  <c r="AZ37" i="165"/>
  <c r="AT37" i="165"/>
  <c r="AU37" i="165" s="1"/>
  <c r="AZ36" i="165"/>
  <c r="AT36" i="165"/>
  <c r="AU36" i="165" s="1"/>
  <c r="AZ35" i="165"/>
  <c r="AT35" i="165"/>
  <c r="AU35" i="165" s="1"/>
  <c r="AZ34" i="165"/>
  <c r="AT34" i="165"/>
  <c r="AU34" i="165" s="1"/>
  <c r="AZ33" i="165"/>
  <c r="AT33" i="165"/>
  <c r="AU33" i="165" s="1"/>
  <c r="AZ32" i="165"/>
  <c r="AT32" i="165"/>
  <c r="AU32" i="165" s="1"/>
  <c r="AZ31" i="165"/>
  <c r="AT31" i="165"/>
  <c r="AU31" i="165" s="1"/>
  <c r="AZ30" i="165"/>
  <c r="AT30" i="165"/>
  <c r="AU30" i="165" s="1"/>
  <c r="AZ29" i="165"/>
  <c r="AT29" i="165"/>
  <c r="AU29" i="165" s="1"/>
  <c r="AZ28" i="165"/>
  <c r="AT28" i="165"/>
  <c r="AU28" i="165" s="1"/>
  <c r="AZ27" i="165"/>
  <c r="AT27" i="165"/>
  <c r="AU27" i="165" s="1"/>
  <c r="AZ26" i="165"/>
  <c r="AT26" i="165"/>
  <c r="AU26" i="165" s="1"/>
  <c r="AZ25" i="165"/>
  <c r="AT25" i="165"/>
  <c r="AU25" i="165" s="1"/>
  <c r="AZ24" i="165"/>
  <c r="AT24" i="165"/>
  <c r="AU24" i="165" s="1"/>
  <c r="AZ23" i="165"/>
  <c r="AT23" i="165"/>
  <c r="AU23" i="165" s="1"/>
  <c r="AZ22" i="165"/>
  <c r="AT22" i="165"/>
  <c r="AU22" i="165" s="1"/>
  <c r="AZ21" i="165"/>
  <c r="AT21" i="165"/>
  <c r="AU21" i="165" s="1"/>
  <c r="AZ20" i="165"/>
  <c r="AT20" i="165"/>
  <c r="AU20" i="165" s="1"/>
  <c r="AZ19" i="165"/>
  <c r="AT19" i="165"/>
  <c r="AU19" i="165" s="1"/>
  <c r="AZ18" i="165"/>
  <c r="AT18" i="165"/>
  <c r="AU18" i="165" s="1"/>
  <c r="AZ17" i="165"/>
  <c r="AT17" i="165"/>
  <c r="AU17" i="165" s="1"/>
  <c r="AZ16" i="165"/>
  <c r="AT16" i="165"/>
  <c r="AU16" i="165" s="1"/>
  <c r="AZ15" i="165"/>
  <c r="AT15" i="165"/>
  <c r="AU15" i="165" s="1"/>
  <c r="AZ14" i="165"/>
  <c r="AT14" i="165"/>
  <c r="AU14" i="165" s="1"/>
  <c r="AZ13" i="165"/>
  <c r="AT13" i="165"/>
  <c r="AU13" i="165" s="1"/>
  <c r="AZ12" i="165"/>
  <c r="AT12" i="165"/>
  <c r="AU12" i="165" s="1"/>
  <c r="AZ11" i="165"/>
  <c r="AT11" i="165"/>
  <c r="AU11" i="165" s="1"/>
  <c r="AZ10" i="165"/>
  <c r="AT10" i="165"/>
  <c r="AU10" i="165" s="1"/>
  <c r="AA10" i="165"/>
  <c r="AC10" i="165" s="1"/>
  <c r="AK10" i="165" s="1"/>
  <c r="Q10" i="165"/>
  <c r="P10" i="165"/>
  <c r="I10" i="165"/>
  <c r="H10" i="165"/>
  <c r="AY6" i="165"/>
  <c r="AX6" i="165"/>
  <c r="AW6" i="165"/>
  <c r="AV6" i="165"/>
  <c r="AS6" i="165"/>
  <c r="AR6" i="165"/>
  <c r="AQ6" i="165"/>
  <c r="AP6" i="165"/>
  <c r="AO6" i="165"/>
  <c r="AG6" i="165"/>
  <c r="AF6" i="165"/>
  <c r="AB6" i="165"/>
  <c r="Z6" i="165"/>
  <c r="Y6" i="165"/>
  <c r="X6" i="165"/>
  <c r="W6" i="165"/>
  <c r="V6" i="165"/>
  <c r="U6" i="165"/>
  <c r="T6" i="165"/>
  <c r="S6" i="165"/>
  <c r="O6" i="165"/>
  <c r="N6" i="165"/>
  <c r="M6" i="165"/>
  <c r="L6" i="165"/>
  <c r="K6" i="165"/>
  <c r="J6" i="165"/>
  <c r="G6" i="165"/>
  <c r="F6" i="165"/>
  <c r="E6" i="165"/>
  <c r="D6" i="165"/>
  <c r="C6" i="165"/>
  <c r="B6" i="165"/>
  <c r="AY5" i="165"/>
  <c r="AX5" i="165"/>
  <c r="AW5" i="165"/>
  <c r="AV5" i="165"/>
  <c r="AS5" i="165"/>
  <c r="AR5" i="165"/>
  <c r="AQ5" i="165"/>
  <c r="AP5" i="165"/>
  <c r="AO5" i="165"/>
  <c r="AG5" i="165"/>
  <c r="AF5" i="165"/>
  <c r="AB5" i="165"/>
  <c r="Z5" i="165"/>
  <c r="Y5" i="165"/>
  <c r="X5" i="165"/>
  <c r="W5" i="165"/>
  <c r="V5" i="165"/>
  <c r="U5" i="165"/>
  <c r="T5" i="165"/>
  <c r="S5" i="165"/>
  <c r="O5" i="165"/>
  <c r="N5" i="165"/>
  <c r="M5" i="165"/>
  <c r="L5" i="165"/>
  <c r="K5" i="165"/>
  <c r="J5" i="165"/>
  <c r="G5" i="165"/>
  <c r="F5" i="165"/>
  <c r="E5" i="165"/>
  <c r="D5" i="165"/>
  <c r="C5" i="165"/>
  <c r="B5" i="165"/>
  <c r="AZ65" i="164"/>
  <c r="AT65" i="164"/>
  <c r="AU65" i="164" s="1"/>
  <c r="AC65" i="164"/>
  <c r="AK65" i="164" s="1"/>
  <c r="I65" i="164"/>
  <c r="R65" i="164" s="1"/>
  <c r="AD65" i="164" s="1"/>
  <c r="H65" i="164"/>
  <c r="AZ64" i="164"/>
  <c r="AT64" i="164"/>
  <c r="AU64" i="164" s="1"/>
  <c r="AC64" i="164"/>
  <c r="AK64" i="164" s="1"/>
  <c r="I64" i="164"/>
  <c r="R64" i="164" s="1"/>
  <c r="AD64" i="164" s="1"/>
  <c r="H64" i="164"/>
  <c r="AZ63" i="164"/>
  <c r="AT63" i="164"/>
  <c r="AU63" i="164" s="1"/>
  <c r="AC63" i="164"/>
  <c r="AK63" i="164" s="1"/>
  <c r="I63" i="164"/>
  <c r="R63" i="164" s="1"/>
  <c r="AD63" i="164" s="1"/>
  <c r="H63" i="164"/>
  <c r="AZ62" i="164"/>
  <c r="AT62" i="164"/>
  <c r="AU62" i="164" s="1"/>
  <c r="AC62" i="164"/>
  <c r="AK62" i="164" s="1"/>
  <c r="I62" i="164"/>
  <c r="R62" i="164" s="1"/>
  <c r="AD62" i="164" s="1"/>
  <c r="H62" i="164"/>
  <c r="AZ61" i="164"/>
  <c r="AT61" i="164"/>
  <c r="AU61" i="164" s="1"/>
  <c r="AC61" i="164"/>
  <c r="AK61" i="164" s="1"/>
  <c r="R61" i="164"/>
  <c r="AD61" i="164" s="1"/>
  <c r="AZ60" i="164"/>
  <c r="AT60" i="164"/>
  <c r="AU60" i="164" s="1"/>
  <c r="AC60" i="164"/>
  <c r="AK60" i="164" s="1"/>
  <c r="I60" i="164"/>
  <c r="R60" i="164" s="1"/>
  <c r="AD60" i="164" s="1"/>
  <c r="H60" i="164"/>
  <c r="AZ59" i="164"/>
  <c r="AT59" i="164"/>
  <c r="AU59" i="164" s="1"/>
  <c r="BA59" i="164" s="1"/>
  <c r="AC59" i="164"/>
  <c r="AK59" i="164" s="1"/>
  <c r="R59" i="164"/>
  <c r="AZ58" i="164"/>
  <c r="AT58" i="164"/>
  <c r="AU58" i="164" s="1"/>
  <c r="AC58" i="164"/>
  <c r="AK58" i="164" s="1"/>
  <c r="I58" i="164"/>
  <c r="R58" i="164" s="1"/>
  <c r="AD58" i="164" s="1"/>
  <c r="H58" i="164"/>
  <c r="AZ57" i="164"/>
  <c r="AT57" i="164"/>
  <c r="AU57" i="164" s="1"/>
  <c r="AC57" i="164"/>
  <c r="AK57" i="164" s="1"/>
  <c r="R57" i="164"/>
  <c r="AD57" i="164" s="1"/>
  <c r="AZ56" i="164"/>
  <c r="AT56" i="164"/>
  <c r="AU56" i="164" s="1"/>
  <c r="AC56" i="164"/>
  <c r="AK56" i="164" s="1"/>
  <c r="I56" i="164"/>
  <c r="R56" i="164" s="1"/>
  <c r="AD56" i="164" s="1"/>
  <c r="H56" i="164"/>
  <c r="AZ55" i="164"/>
  <c r="AT55" i="164"/>
  <c r="AU55" i="164" s="1"/>
  <c r="AC55" i="164"/>
  <c r="AK55" i="164" s="1"/>
  <c r="R55" i="164"/>
  <c r="AZ54" i="164"/>
  <c r="AT54" i="164"/>
  <c r="AU54" i="164" s="1"/>
  <c r="BA54" i="164" s="1"/>
  <c r="I54" i="164"/>
  <c r="R54" i="164" s="1"/>
  <c r="AD54" i="164" s="1"/>
  <c r="H54" i="164"/>
  <c r="AZ53" i="164"/>
  <c r="AT53" i="164"/>
  <c r="AU53" i="164" s="1"/>
  <c r="AC53" i="164"/>
  <c r="AK53" i="164" s="1"/>
  <c r="R53" i="164"/>
  <c r="AD53" i="164" s="1"/>
  <c r="AZ52" i="164"/>
  <c r="AT52" i="164"/>
  <c r="AU52" i="164" s="1"/>
  <c r="BA52" i="164" s="1"/>
  <c r="AC52" i="164"/>
  <c r="AK52" i="164" s="1"/>
  <c r="I52" i="164"/>
  <c r="R52" i="164" s="1"/>
  <c r="AD52" i="164" s="1"/>
  <c r="H52" i="164"/>
  <c r="AZ51" i="164"/>
  <c r="AT51" i="164"/>
  <c r="AU51" i="164" s="1"/>
  <c r="AC51" i="164"/>
  <c r="AK51" i="164" s="1"/>
  <c r="R51" i="164"/>
  <c r="AD51" i="164" s="1"/>
  <c r="AZ50" i="164"/>
  <c r="AT50" i="164"/>
  <c r="AU50" i="164" s="1"/>
  <c r="AC50" i="164"/>
  <c r="AK50" i="164" s="1"/>
  <c r="I50" i="164"/>
  <c r="R50" i="164" s="1"/>
  <c r="AD50" i="164" s="1"/>
  <c r="H50" i="164"/>
  <c r="AZ49" i="164"/>
  <c r="AT49" i="164"/>
  <c r="AU49" i="164" s="1"/>
  <c r="AC49" i="164"/>
  <c r="AK49" i="164" s="1"/>
  <c r="R49" i="164"/>
  <c r="AZ48" i="164"/>
  <c r="AT48" i="164"/>
  <c r="AU48" i="164" s="1"/>
  <c r="BA48" i="164" s="1"/>
  <c r="AC48" i="164"/>
  <c r="AK48" i="164" s="1"/>
  <c r="I48" i="164"/>
  <c r="R48" i="164" s="1"/>
  <c r="AD48" i="164" s="1"/>
  <c r="AZ47" i="164"/>
  <c r="AT47" i="164"/>
  <c r="AU47" i="164" s="1"/>
  <c r="BA47" i="164" s="1"/>
  <c r="AC47" i="164"/>
  <c r="AK47" i="164" s="1"/>
  <c r="I47" i="164"/>
  <c r="R47" i="164" s="1"/>
  <c r="AD47" i="164" s="1"/>
  <c r="AZ46" i="164"/>
  <c r="AT46" i="164"/>
  <c r="AU46" i="164" s="1"/>
  <c r="BA46" i="164" s="1"/>
  <c r="AC46" i="164"/>
  <c r="AK46" i="164" s="1"/>
  <c r="I46" i="164"/>
  <c r="R46" i="164" s="1"/>
  <c r="AD46" i="164" s="1"/>
  <c r="AZ45" i="164"/>
  <c r="AT45" i="164"/>
  <c r="AU45" i="164" s="1"/>
  <c r="BA45" i="164" s="1"/>
  <c r="AC45" i="164"/>
  <c r="AK45" i="164" s="1"/>
  <c r="I45" i="164"/>
  <c r="R45" i="164" s="1"/>
  <c r="H45" i="164"/>
  <c r="AZ44" i="164"/>
  <c r="AT44" i="164"/>
  <c r="AU44" i="164" s="1"/>
  <c r="AC44" i="164"/>
  <c r="AK44" i="164" s="1"/>
  <c r="I44" i="164"/>
  <c r="R44" i="164" s="1"/>
  <c r="AD44" i="164" s="1"/>
  <c r="H44" i="164"/>
  <c r="AZ43" i="164"/>
  <c r="AT43" i="164"/>
  <c r="AU43" i="164" s="1"/>
  <c r="BA43" i="164" s="1"/>
  <c r="AC43" i="164"/>
  <c r="AK43" i="164" s="1"/>
  <c r="I43" i="164"/>
  <c r="R43" i="164" s="1"/>
  <c r="AD43" i="164" s="1"/>
  <c r="H43" i="164"/>
  <c r="AZ42" i="164"/>
  <c r="AT42" i="164"/>
  <c r="AU42" i="164" s="1"/>
  <c r="AC42" i="164"/>
  <c r="AK42" i="164" s="1"/>
  <c r="I42" i="164"/>
  <c r="R42" i="164" s="1"/>
  <c r="AD42" i="164" s="1"/>
  <c r="H42" i="164"/>
  <c r="AZ41" i="164"/>
  <c r="AT41" i="164"/>
  <c r="AU41" i="164" s="1"/>
  <c r="AC41" i="164"/>
  <c r="AK41" i="164" s="1"/>
  <c r="I41" i="164"/>
  <c r="R41" i="164" s="1"/>
  <c r="H41" i="164"/>
  <c r="AZ40" i="164"/>
  <c r="AT40" i="164"/>
  <c r="AU40" i="164" s="1"/>
  <c r="AC40" i="164"/>
  <c r="AK40" i="164" s="1"/>
  <c r="I40" i="164"/>
  <c r="R40" i="164" s="1"/>
  <c r="AD40" i="164" s="1"/>
  <c r="H40" i="164"/>
  <c r="AZ39" i="164"/>
  <c r="AT39" i="164"/>
  <c r="AU39" i="164" s="1"/>
  <c r="AC39" i="164"/>
  <c r="AK39" i="164" s="1"/>
  <c r="I39" i="164"/>
  <c r="R39" i="164" s="1"/>
  <c r="H39" i="164"/>
  <c r="AZ38" i="164"/>
  <c r="AT38" i="164"/>
  <c r="AU38" i="164" s="1"/>
  <c r="AC38" i="164"/>
  <c r="AK38" i="164" s="1"/>
  <c r="I38" i="164"/>
  <c r="R38" i="164" s="1"/>
  <c r="AD38" i="164" s="1"/>
  <c r="H38" i="164"/>
  <c r="AZ37" i="164"/>
  <c r="AT37" i="164"/>
  <c r="AU37" i="164" s="1"/>
  <c r="AC37" i="164"/>
  <c r="AK37" i="164" s="1"/>
  <c r="I37" i="164"/>
  <c r="R37" i="164" s="1"/>
  <c r="H37" i="164"/>
  <c r="AZ36" i="164"/>
  <c r="AT36" i="164"/>
  <c r="AU36" i="164" s="1"/>
  <c r="AC36" i="164"/>
  <c r="AK36" i="164" s="1"/>
  <c r="I36" i="164"/>
  <c r="R36" i="164" s="1"/>
  <c r="AD36" i="164" s="1"/>
  <c r="H36" i="164"/>
  <c r="AZ35" i="164"/>
  <c r="AT35" i="164"/>
  <c r="AU35" i="164" s="1"/>
  <c r="AC35" i="164"/>
  <c r="AK35" i="164" s="1"/>
  <c r="I35" i="164"/>
  <c r="R35" i="164" s="1"/>
  <c r="AD35" i="164" s="1"/>
  <c r="H35" i="164"/>
  <c r="AZ34" i="164"/>
  <c r="AT34" i="164"/>
  <c r="AU34" i="164" s="1"/>
  <c r="AC34" i="164"/>
  <c r="AK34" i="164" s="1"/>
  <c r="I34" i="164"/>
  <c r="R34" i="164" s="1"/>
  <c r="AD34" i="164" s="1"/>
  <c r="H34" i="164"/>
  <c r="AZ33" i="164"/>
  <c r="AT33" i="164"/>
  <c r="AU33" i="164" s="1"/>
  <c r="AC33" i="164"/>
  <c r="AK33" i="164" s="1"/>
  <c r="I33" i="164"/>
  <c r="R33" i="164" s="1"/>
  <c r="AD33" i="164" s="1"/>
  <c r="H33" i="164"/>
  <c r="AZ32" i="164"/>
  <c r="AT32" i="164"/>
  <c r="AU32" i="164" s="1"/>
  <c r="AC32" i="164"/>
  <c r="AK32" i="164" s="1"/>
  <c r="I32" i="164"/>
  <c r="R32" i="164" s="1"/>
  <c r="AD32" i="164" s="1"/>
  <c r="H32" i="164"/>
  <c r="AZ31" i="164"/>
  <c r="AT31" i="164"/>
  <c r="AU31" i="164" s="1"/>
  <c r="AC31" i="164"/>
  <c r="AK31" i="164" s="1"/>
  <c r="I31" i="164"/>
  <c r="R31" i="164" s="1"/>
  <c r="AD31" i="164" s="1"/>
  <c r="H31" i="164"/>
  <c r="AZ30" i="164"/>
  <c r="AT30" i="164"/>
  <c r="AU30" i="164" s="1"/>
  <c r="AC30" i="164"/>
  <c r="AK30" i="164" s="1"/>
  <c r="I30" i="164"/>
  <c r="R30" i="164" s="1"/>
  <c r="AD30" i="164" s="1"/>
  <c r="H30" i="164"/>
  <c r="AZ29" i="164"/>
  <c r="AT29" i="164"/>
  <c r="AU29" i="164" s="1"/>
  <c r="AC29" i="164"/>
  <c r="AK29" i="164" s="1"/>
  <c r="I29" i="164"/>
  <c r="R29" i="164" s="1"/>
  <c r="AD29" i="164" s="1"/>
  <c r="H29" i="164"/>
  <c r="AZ28" i="164"/>
  <c r="AT28" i="164"/>
  <c r="AU28" i="164" s="1"/>
  <c r="AC28" i="164"/>
  <c r="AK28" i="164" s="1"/>
  <c r="I28" i="164"/>
  <c r="R28" i="164" s="1"/>
  <c r="AD28" i="164" s="1"/>
  <c r="H28" i="164"/>
  <c r="AZ27" i="164"/>
  <c r="AT27" i="164"/>
  <c r="AU27" i="164" s="1"/>
  <c r="AC27" i="164"/>
  <c r="AK27" i="164" s="1"/>
  <c r="I27" i="164"/>
  <c r="R27" i="164" s="1"/>
  <c r="AD27" i="164" s="1"/>
  <c r="H27" i="164"/>
  <c r="AZ26" i="164"/>
  <c r="AT26" i="164"/>
  <c r="AU26" i="164" s="1"/>
  <c r="AC26" i="164"/>
  <c r="AK26" i="164" s="1"/>
  <c r="I26" i="164"/>
  <c r="R26" i="164" s="1"/>
  <c r="AD26" i="164" s="1"/>
  <c r="H26" i="164"/>
  <c r="AZ25" i="164"/>
  <c r="AT25" i="164"/>
  <c r="AU25" i="164" s="1"/>
  <c r="AC25" i="164"/>
  <c r="AK25" i="164" s="1"/>
  <c r="I25" i="164"/>
  <c r="R25" i="164" s="1"/>
  <c r="H25" i="164"/>
  <c r="AZ24" i="164"/>
  <c r="AT24" i="164"/>
  <c r="AU24" i="164" s="1"/>
  <c r="AC24" i="164"/>
  <c r="AK24" i="164" s="1"/>
  <c r="I24" i="164"/>
  <c r="R24" i="164" s="1"/>
  <c r="AD24" i="164" s="1"/>
  <c r="H24" i="164"/>
  <c r="AZ23" i="164"/>
  <c r="BA23" i="164" s="1"/>
  <c r="AC23" i="164"/>
  <c r="AK23" i="164" s="1"/>
  <c r="I23" i="164"/>
  <c r="R23" i="164" s="1"/>
  <c r="AD23" i="164" s="1"/>
  <c r="H23" i="164"/>
  <c r="AZ22" i="164"/>
  <c r="BA22" i="164" s="1"/>
  <c r="AC22" i="164"/>
  <c r="AK22" i="164" s="1"/>
  <c r="I22" i="164"/>
  <c r="R22" i="164" s="1"/>
  <c r="AD22" i="164" s="1"/>
  <c r="H22" i="164"/>
  <c r="AZ21" i="164"/>
  <c r="BA21" i="164" s="1"/>
  <c r="AC21" i="164"/>
  <c r="AK21" i="164" s="1"/>
  <c r="Q21" i="164"/>
  <c r="I21" i="164"/>
  <c r="H21" i="164"/>
  <c r="AZ20" i="164"/>
  <c r="BA20" i="164" s="1"/>
  <c r="AC20" i="164"/>
  <c r="AK20" i="164" s="1"/>
  <c r="Q20" i="164"/>
  <c r="I20" i="164"/>
  <c r="H20" i="164"/>
  <c r="AZ19" i="164"/>
  <c r="BA19" i="164" s="1"/>
  <c r="AC19" i="164"/>
  <c r="AK19" i="164" s="1"/>
  <c r="Q19" i="164"/>
  <c r="I19" i="164"/>
  <c r="H19" i="164"/>
  <c r="AZ18" i="164"/>
  <c r="BA18" i="164" s="1"/>
  <c r="AC18" i="164"/>
  <c r="AK18" i="164" s="1"/>
  <c r="Q18" i="164"/>
  <c r="I18" i="164"/>
  <c r="H18" i="164"/>
  <c r="AZ17" i="164"/>
  <c r="BA17" i="164" s="1"/>
  <c r="AC17" i="164"/>
  <c r="AK17" i="164" s="1"/>
  <c r="Q17" i="164"/>
  <c r="I17" i="164"/>
  <c r="H17" i="164"/>
  <c r="AZ16" i="164"/>
  <c r="BA16" i="164" s="1"/>
  <c r="AC16" i="164"/>
  <c r="AK16" i="164" s="1"/>
  <c r="Q16" i="164"/>
  <c r="I16" i="164"/>
  <c r="H16" i="164"/>
  <c r="AZ15" i="164"/>
  <c r="BA15" i="164" s="1"/>
  <c r="AC15" i="164"/>
  <c r="AK15" i="164" s="1"/>
  <c r="Q15" i="164"/>
  <c r="I15" i="164"/>
  <c r="H15" i="164"/>
  <c r="AZ14" i="164"/>
  <c r="BA14" i="164" s="1"/>
  <c r="AC14" i="164"/>
  <c r="AK14" i="164" s="1"/>
  <c r="Q14" i="164"/>
  <c r="I14" i="164"/>
  <c r="H14" i="164"/>
  <c r="AZ13" i="164"/>
  <c r="BA13" i="164" s="1"/>
  <c r="AC13" i="164"/>
  <c r="AK13" i="164" s="1"/>
  <c r="Q13" i="164"/>
  <c r="I13" i="164"/>
  <c r="H13" i="164"/>
  <c r="AZ12" i="164"/>
  <c r="BA12" i="164" s="1"/>
  <c r="AC12" i="164"/>
  <c r="AK12" i="164" s="1"/>
  <c r="Q12" i="164"/>
  <c r="I12" i="164"/>
  <c r="H12" i="164"/>
  <c r="AZ11" i="164"/>
  <c r="BA11" i="164" s="1"/>
  <c r="AC11" i="164"/>
  <c r="AK11" i="164" s="1"/>
  <c r="Q11" i="164"/>
  <c r="I11" i="164"/>
  <c r="H11" i="164"/>
  <c r="AZ10" i="164"/>
  <c r="AA10" i="164"/>
  <c r="AC10" i="164" s="1"/>
  <c r="AK10" i="164" s="1"/>
  <c r="Q10" i="164"/>
  <c r="P10" i="164"/>
  <c r="I10" i="164"/>
  <c r="H10" i="164"/>
  <c r="AY6" i="164"/>
  <c r="AX6" i="164"/>
  <c r="AW6" i="164"/>
  <c r="AV6" i="164"/>
  <c r="AS6" i="164"/>
  <c r="AR6" i="164"/>
  <c r="AQ6" i="164"/>
  <c r="AP6" i="164"/>
  <c r="AO6" i="164"/>
  <c r="AG6" i="164"/>
  <c r="AF6" i="164"/>
  <c r="AB6" i="164"/>
  <c r="Z6" i="164"/>
  <c r="Y6" i="164"/>
  <c r="X6" i="164"/>
  <c r="W6" i="164"/>
  <c r="V6" i="164"/>
  <c r="U6" i="164"/>
  <c r="T6" i="164"/>
  <c r="S6" i="164"/>
  <c r="O6" i="164"/>
  <c r="N6" i="164"/>
  <c r="M6" i="164"/>
  <c r="L6" i="164"/>
  <c r="K6" i="164"/>
  <c r="J6" i="164"/>
  <c r="P12" i="164" s="1"/>
  <c r="G6" i="164"/>
  <c r="F6" i="164"/>
  <c r="E6" i="164"/>
  <c r="D6" i="164"/>
  <c r="C6" i="164"/>
  <c r="B6" i="164"/>
  <c r="AY5" i="164"/>
  <c r="AX5" i="164"/>
  <c r="AW5" i="164"/>
  <c r="AV5" i="164"/>
  <c r="AS5" i="164"/>
  <c r="AR5" i="164"/>
  <c r="AQ5" i="164"/>
  <c r="AP5" i="164"/>
  <c r="AO5" i="164"/>
  <c r="AG5" i="164"/>
  <c r="AF5" i="164"/>
  <c r="AB5" i="164"/>
  <c r="Z5" i="164"/>
  <c r="Y5" i="164"/>
  <c r="X5" i="164"/>
  <c r="W5" i="164"/>
  <c r="V5" i="164"/>
  <c r="U5" i="164"/>
  <c r="T5" i="164"/>
  <c r="S5" i="164"/>
  <c r="O5" i="164"/>
  <c r="N5" i="164"/>
  <c r="M5" i="164"/>
  <c r="L5" i="164"/>
  <c r="K5" i="164"/>
  <c r="J5" i="164"/>
  <c r="P11" i="164" s="1"/>
  <c r="G5" i="164"/>
  <c r="F5" i="164"/>
  <c r="E5" i="164"/>
  <c r="D5" i="164"/>
  <c r="C5" i="164"/>
  <c r="B5" i="164"/>
  <c r="AZ65" i="163"/>
  <c r="AT65" i="163"/>
  <c r="AU65" i="163" s="1"/>
  <c r="AA65" i="163"/>
  <c r="AC65" i="163" s="1"/>
  <c r="AK65" i="163" s="1"/>
  <c r="I65" i="163"/>
  <c r="H65" i="163"/>
  <c r="AZ64" i="163"/>
  <c r="AT64" i="163"/>
  <c r="AU64" i="163" s="1"/>
  <c r="AA64" i="163"/>
  <c r="AC64" i="163" s="1"/>
  <c r="AK64" i="163" s="1"/>
  <c r="I64" i="163"/>
  <c r="H64" i="163"/>
  <c r="AZ63" i="163"/>
  <c r="AT63" i="163"/>
  <c r="AU63" i="163" s="1"/>
  <c r="AA63" i="163"/>
  <c r="AC63" i="163" s="1"/>
  <c r="AK63" i="163" s="1"/>
  <c r="I63" i="163"/>
  <c r="H63" i="163"/>
  <c r="AZ62" i="163"/>
  <c r="AT62" i="163"/>
  <c r="AU62" i="163" s="1"/>
  <c r="AA62" i="163"/>
  <c r="AC62" i="163" s="1"/>
  <c r="AK62" i="163" s="1"/>
  <c r="I62" i="163"/>
  <c r="H62" i="163"/>
  <c r="AZ61" i="163"/>
  <c r="AT61" i="163"/>
  <c r="AU61" i="163" s="1"/>
  <c r="AA61" i="163"/>
  <c r="AC61" i="163" s="1"/>
  <c r="AK61" i="163" s="1"/>
  <c r="AZ60" i="163"/>
  <c r="AT60" i="163"/>
  <c r="AU60" i="163" s="1"/>
  <c r="AA60" i="163"/>
  <c r="AC60" i="163" s="1"/>
  <c r="AK60" i="163" s="1"/>
  <c r="I60" i="163"/>
  <c r="H60" i="163"/>
  <c r="AZ59" i="163"/>
  <c r="AT59" i="163"/>
  <c r="AU59" i="163" s="1"/>
  <c r="AA59" i="163"/>
  <c r="AC59" i="163" s="1"/>
  <c r="AK59" i="163" s="1"/>
  <c r="AZ58" i="163"/>
  <c r="AT58" i="163"/>
  <c r="AU58" i="163" s="1"/>
  <c r="AA58" i="163"/>
  <c r="AC58" i="163" s="1"/>
  <c r="AK58" i="163" s="1"/>
  <c r="I58" i="163"/>
  <c r="H58" i="163"/>
  <c r="AZ57" i="163"/>
  <c r="AT57" i="163"/>
  <c r="AU57" i="163" s="1"/>
  <c r="AA57" i="163"/>
  <c r="AC57" i="163" s="1"/>
  <c r="AK57" i="163" s="1"/>
  <c r="AZ56" i="163"/>
  <c r="AT56" i="163"/>
  <c r="AU56" i="163" s="1"/>
  <c r="AA56" i="163"/>
  <c r="AC56" i="163" s="1"/>
  <c r="AK56" i="163" s="1"/>
  <c r="I56" i="163"/>
  <c r="R56" i="163" s="1"/>
  <c r="AD56" i="163" s="1"/>
  <c r="H56" i="163"/>
  <c r="AZ55" i="163"/>
  <c r="AT55" i="163"/>
  <c r="AU55" i="163" s="1"/>
  <c r="AA55" i="163"/>
  <c r="AC55" i="163" s="1"/>
  <c r="AK55" i="163" s="1"/>
  <c r="AZ54" i="163"/>
  <c r="AT54" i="163"/>
  <c r="AU54" i="163" s="1"/>
  <c r="AA54" i="163"/>
  <c r="AC54" i="163" s="1"/>
  <c r="AK54" i="163" s="1"/>
  <c r="I54" i="163"/>
  <c r="H54" i="163"/>
  <c r="AZ53" i="163"/>
  <c r="AT53" i="163"/>
  <c r="AU53" i="163" s="1"/>
  <c r="AA53" i="163"/>
  <c r="AC53" i="163" s="1"/>
  <c r="AK53" i="163" s="1"/>
  <c r="AZ52" i="163"/>
  <c r="AT52" i="163"/>
  <c r="AU52" i="163" s="1"/>
  <c r="AA52" i="163"/>
  <c r="AC52" i="163" s="1"/>
  <c r="AK52" i="163" s="1"/>
  <c r="I52" i="163"/>
  <c r="H52" i="163"/>
  <c r="AZ51" i="163"/>
  <c r="AT51" i="163"/>
  <c r="AU51" i="163" s="1"/>
  <c r="AA51" i="163"/>
  <c r="AC51" i="163" s="1"/>
  <c r="AK51" i="163" s="1"/>
  <c r="AZ50" i="163"/>
  <c r="AT50" i="163"/>
  <c r="AU50" i="163" s="1"/>
  <c r="AA50" i="163"/>
  <c r="AC50" i="163" s="1"/>
  <c r="AK50" i="163" s="1"/>
  <c r="I50" i="163"/>
  <c r="H50" i="163"/>
  <c r="AZ49" i="163"/>
  <c r="AT49" i="163"/>
  <c r="AU49" i="163" s="1"/>
  <c r="AA49" i="163"/>
  <c r="AC49" i="163" s="1"/>
  <c r="AK49" i="163" s="1"/>
  <c r="AZ48" i="163"/>
  <c r="AT48" i="163"/>
  <c r="AU48" i="163" s="1"/>
  <c r="AA48" i="163"/>
  <c r="AC48" i="163" s="1"/>
  <c r="AK48" i="163" s="1"/>
  <c r="I48" i="163"/>
  <c r="H48" i="163"/>
  <c r="AZ47" i="163"/>
  <c r="AT47" i="163"/>
  <c r="AU47" i="163" s="1"/>
  <c r="AA47" i="163"/>
  <c r="AC47" i="163" s="1"/>
  <c r="AK47" i="163" s="1"/>
  <c r="AZ46" i="163"/>
  <c r="AT46" i="163"/>
  <c r="AU46" i="163" s="1"/>
  <c r="AA46" i="163"/>
  <c r="AC46" i="163" s="1"/>
  <c r="AK46" i="163" s="1"/>
  <c r="I46" i="163"/>
  <c r="H46" i="163"/>
  <c r="AZ45" i="163"/>
  <c r="AT45" i="163"/>
  <c r="AU45" i="163" s="1"/>
  <c r="AA45" i="163"/>
  <c r="AC45" i="163" s="1"/>
  <c r="AK45" i="163" s="1"/>
  <c r="Q45" i="163"/>
  <c r="P45" i="163"/>
  <c r="I45" i="163"/>
  <c r="H45" i="163"/>
  <c r="AZ44" i="163"/>
  <c r="AT44" i="163"/>
  <c r="AU44" i="163" s="1"/>
  <c r="AA44" i="163"/>
  <c r="AC44" i="163" s="1"/>
  <c r="AK44" i="163" s="1"/>
  <c r="Q44" i="163"/>
  <c r="P44" i="163"/>
  <c r="I44" i="163"/>
  <c r="H44" i="163"/>
  <c r="AZ43" i="163"/>
  <c r="AT43" i="163"/>
  <c r="AU43" i="163" s="1"/>
  <c r="AA43" i="163"/>
  <c r="AC43" i="163" s="1"/>
  <c r="AK43" i="163" s="1"/>
  <c r="Q43" i="163"/>
  <c r="P43" i="163"/>
  <c r="I43" i="163"/>
  <c r="H43" i="163"/>
  <c r="AZ42" i="163"/>
  <c r="AT42" i="163"/>
  <c r="AU42" i="163" s="1"/>
  <c r="AA42" i="163"/>
  <c r="AC42" i="163" s="1"/>
  <c r="AK42" i="163" s="1"/>
  <c r="Q42" i="163"/>
  <c r="P42" i="163"/>
  <c r="I42" i="163"/>
  <c r="R42" i="163" s="1"/>
  <c r="AD42" i="163" s="1"/>
  <c r="H42" i="163"/>
  <c r="AZ41" i="163"/>
  <c r="AT41" i="163"/>
  <c r="AU41" i="163" s="1"/>
  <c r="AA41" i="163"/>
  <c r="AC41" i="163" s="1"/>
  <c r="AK41" i="163" s="1"/>
  <c r="Q41" i="163"/>
  <c r="P41" i="163"/>
  <c r="I41" i="163"/>
  <c r="R41" i="163" s="1"/>
  <c r="AD41" i="163" s="1"/>
  <c r="H41" i="163"/>
  <c r="AZ40" i="163"/>
  <c r="AT40" i="163"/>
  <c r="AU40" i="163" s="1"/>
  <c r="AA40" i="163"/>
  <c r="AC40" i="163" s="1"/>
  <c r="AK40" i="163" s="1"/>
  <c r="Q40" i="163"/>
  <c r="P40" i="163"/>
  <c r="I40" i="163"/>
  <c r="R40" i="163" s="1"/>
  <c r="AD40" i="163" s="1"/>
  <c r="H40" i="163"/>
  <c r="AZ39" i="163"/>
  <c r="AT39" i="163"/>
  <c r="AU39" i="163" s="1"/>
  <c r="AA39" i="163"/>
  <c r="AC39" i="163" s="1"/>
  <c r="AK39" i="163" s="1"/>
  <c r="Q39" i="163"/>
  <c r="P39" i="163"/>
  <c r="I39" i="163"/>
  <c r="H39" i="163"/>
  <c r="AZ38" i="163"/>
  <c r="AT38" i="163"/>
  <c r="AU38" i="163" s="1"/>
  <c r="AA38" i="163"/>
  <c r="AC38" i="163" s="1"/>
  <c r="AK38" i="163" s="1"/>
  <c r="Q38" i="163"/>
  <c r="P38" i="163"/>
  <c r="I38" i="163"/>
  <c r="H38" i="163"/>
  <c r="AZ37" i="163"/>
  <c r="AT37" i="163"/>
  <c r="AU37" i="163" s="1"/>
  <c r="AA37" i="163"/>
  <c r="AC37" i="163" s="1"/>
  <c r="AK37" i="163" s="1"/>
  <c r="Q37" i="163"/>
  <c r="P37" i="163"/>
  <c r="I37" i="163"/>
  <c r="H37" i="163"/>
  <c r="AZ36" i="163"/>
  <c r="AT36" i="163"/>
  <c r="AU36" i="163" s="1"/>
  <c r="AA36" i="163"/>
  <c r="AC36" i="163" s="1"/>
  <c r="AK36" i="163" s="1"/>
  <c r="Q36" i="163"/>
  <c r="P36" i="163"/>
  <c r="I36" i="163"/>
  <c r="R36" i="163" s="1"/>
  <c r="AD36" i="163" s="1"/>
  <c r="H36" i="163"/>
  <c r="AZ35" i="163"/>
  <c r="AT35" i="163"/>
  <c r="AU35" i="163" s="1"/>
  <c r="AA35" i="163"/>
  <c r="AC35" i="163" s="1"/>
  <c r="AK35" i="163" s="1"/>
  <c r="Q35" i="163"/>
  <c r="P35" i="163"/>
  <c r="I35" i="163"/>
  <c r="R35" i="163" s="1"/>
  <c r="AD35" i="163" s="1"/>
  <c r="H35" i="163"/>
  <c r="AZ34" i="163"/>
  <c r="AT34" i="163"/>
  <c r="AU34" i="163" s="1"/>
  <c r="AA34" i="163"/>
  <c r="AC34" i="163" s="1"/>
  <c r="AK34" i="163" s="1"/>
  <c r="Q34" i="163"/>
  <c r="P34" i="163"/>
  <c r="I34" i="163"/>
  <c r="H34" i="163"/>
  <c r="AZ33" i="163"/>
  <c r="AT33" i="163"/>
  <c r="AU33" i="163" s="1"/>
  <c r="AA33" i="163"/>
  <c r="AC33" i="163" s="1"/>
  <c r="AK33" i="163" s="1"/>
  <c r="Q33" i="163"/>
  <c r="P33" i="163"/>
  <c r="I33" i="163"/>
  <c r="H33" i="163"/>
  <c r="AZ32" i="163"/>
  <c r="AT32" i="163"/>
  <c r="AU32" i="163" s="1"/>
  <c r="AA32" i="163"/>
  <c r="AC32" i="163" s="1"/>
  <c r="AK32" i="163" s="1"/>
  <c r="Q32" i="163"/>
  <c r="P32" i="163"/>
  <c r="I32" i="163"/>
  <c r="H32" i="163"/>
  <c r="AZ31" i="163"/>
  <c r="AT31" i="163"/>
  <c r="AU31" i="163" s="1"/>
  <c r="AA31" i="163"/>
  <c r="AC31" i="163" s="1"/>
  <c r="AK31" i="163" s="1"/>
  <c r="Q31" i="163"/>
  <c r="P31" i="163"/>
  <c r="I31" i="163"/>
  <c r="H31" i="163"/>
  <c r="AZ30" i="163"/>
  <c r="AT30" i="163"/>
  <c r="AU30" i="163" s="1"/>
  <c r="AA30" i="163"/>
  <c r="AC30" i="163" s="1"/>
  <c r="AK30" i="163" s="1"/>
  <c r="Q30" i="163"/>
  <c r="P30" i="163"/>
  <c r="I30" i="163"/>
  <c r="R30" i="163" s="1"/>
  <c r="AD30" i="163" s="1"/>
  <c r="H30" i="163"/>
  <c r="AZ29" i="163"/>
  <c r="AT29" i="163"/>
  <c r="AU29" i="163" s="1"/>
  <c r="AA29" i="163"/>
  <c r="AC29" i="163" s="1"/>
  <c r="AK29" i="163" s="1"/>
  <c r="Q29" i="163"/>
  <c r="P29" i="163"/>
  <c r="I29" i="163"/>
  <c r="R29" i="163" s="1"/>
  <c r="AD29" i="163" s="1"/>
  <c r="H29" i="163"/>
  <c r="AZ28" i="163"/>
  <c r="AT28" i="163"/>
  <c r="AU28" i="163" s="1"/>
  <c r="AA28" i="163"/>
  <c r="AC28" i="163" s="1"/>
  <c r="AK28" i="163" s="1"/>
  <c r="Q28" i="163"/>
  <c r="P28" i="163"/>
  <c r="I28" i="163"/>
  <c r="R28" i="163" s="1"/>
  <c r="AD28" i="163" s="1"/>
  <c r="H28" i="163"/>
  <c r="AZ27" i="163"/>
  <c r="AT27" i="163"/>
  <c r="AU27" i="163" s="1"/>
  <c r="AA27" i="163"/>
  <c r="AC27" i="163" s="1"/>
  <c r="AK27" i="163" s="1"/>
  <c r="Q27" i="163"/>
  <c r="P27" i="163"/>
  <c r="I27" i="163"/>
  <c r="H27" i="163"/>
  <c r="AZ26" i="163"/>
  <c r="AT26" i="163"/>
  <c r="AU26" i="163" s="1"/>
  <c r="AA26" i="163"/>
  <c r="AC26" i="163" s="1"/>
  <c r="AK26" i="163" s="1"/>
  <c r="Q26" i="163"/>
  <c r="P26" i="163"/>
  <c r="I26" i="163"/>
  <c r="H26" i="163"/>
  <c r="AZ25" i="163"/>
  <c r="AT25" i="163"/>
  <c r="AU25" i="163" s="1"/>
  <c r="AA25" i="163"/>
  <c r="AC25" i="163" s="1"/>
  <c r="AK25" i="163" s="1"/>
  <c r="Q25" i="163"/>
  <c r="R25" i="163" s="1"/>
  <c r="AD25" i="163" s="1"/>
  <c r="P25" i="163"/>
  <c r="H25" i="163"/>
  <c r="AZ24" i="163"/>
  <c r="AT24" i="163"/>
  <c r="AU24" i="163" s="1"/>
  <c r="AA24" i="163"/>
  <c r="AC24" i="163" s="1"/>
  <c r="AK24" i="163" s="1"/>
  <c r="Q24" i="163"/>
  <c r="P24" i="163"/>
  <c r="I24" i="163"/>
  <c r="R24" i="163" s="1"/>
  <c r="AD24" i="163" s="1"/>
  <c r="H24" i="163"/>
  <c r="AZ23" i="163"/>
  <c r="AT23" i="163"/>
  <c r="AU23" i="163" s="1"/>
  <c r="AA23" i="163"/>
  <c r="AC23" i="163" s="1"/>
  <c r="AK23" i="163" s="1"/>
  <c r="Q23" i="163"/>
  <c r="P23" i="163"/>
  <c r="I23" i="163"/>
  <c r="R23" i="163" s="1"/>
  <c r="AD23" i="163" s="1"/>
  <c r="H23" i="163"/>
  <c r="AZ22" i="163"/>
  <c r="AT22" i="163"/>
  <c r="AU22" i="163" s="1"/>
  <c r="AA22" i="163"/>
  <c r="AC22" i="163" s="1"/>
  <c r="AK22" i="163" s="1"/>
  <c r="Q22" i="163"/>
  <c r="P22" i="163"/>
  <c r="I22" i="163"/>
  <c r="H22" i="163"/>
  <c r="AZ21" i="163"/>
  <c r="AT21" i="163"/>
  <c r="AU21" i="163" s="1"/>
  <c r="AA21" i="163"/>
  <c r="AC21" i="163" s="1"/>
  <c r="AK21" i="163" s="1"/>
  <c r="Q21" i="163"/>
  <c r="P21" i="163"/>
  <c r="I21" i="163"/>
  <c r="R21" i="163" s="1"/>
  <c r="AD21" i="163" s="1"/>
  <c r="H21" i="163"/>
  <c r="AZ20" i="163"/>
  <c r="AT20" i="163"/>
  <c r="AU20" i="163" s="1"/>
  <c r="AA20" i="163"/>
  <c r="AC20" i="163" s="1"/>
  <c r="AK20" i="163" s="1"/>
  <c r="Q20" i="163"/>
  <c r="P20" i="163"/>
  <c r="I20" i="163"/>
  <c r="H20" i="163"/>
  <c r="AZ19" i="163"/>
  <c r="AT19" i="163"/>
  <c r="AU19" i="163" s="1"/>
  <c r="AA19" i="163"/>
  <c r="AC19" i="163" s="1"/>
  <c r="AK19" i="163" s="1"/>
  <c r="Q19" i="163"/>
  <c r="P19" i="163"/>
  <c r="I19" i="163"/>
  <c r="H19" i="163"/>
  <c r="AZ18" i="163"/>
  <c r="AT18" i="163"/>
  <c r="AU18" i="163" s="1"/>
  <c r="AA18" i="163"/>
  <c r="AC18" i="163" s="1"/>
  <c r="Q18" i="163"/>
  <c r="P18" i="163"/>
  <c r="I18" i="163"/>
  <c r="H18" i="163"/>
  <c r="AZ17" i="163"/>
  <c r="AT17" i="163"/>
  <c r="AU17" i="163" s="1"/>
  <c r="AA17" i="163"/>
  <c r="AC17" i="163" s="1"/>
  <c r="AK17" i="163" s="1"/>
  <c r="Q17" i="163"/>
  <c r="P17" i="163"/>
  <c r="I17" i="163"/>
  <c r="R17" i="163" s="1"/>
  <c r="AD17" i="163" s="1"/>
  <c r="H17" i="163"/>
  <c r="AZ16" i="163"/>
  <c r="AT16" i="163"/>
  <c r="AU16" i="163" s="1"/>
  <c r="AA16" i="163"/>
  <c r="AC16" i="163" s="1"/>
  <c r="AK16" i="163" s="1"/>
  <c r="Q16" i="163"/>
  <c r="P16" i="163"/>
  <c r="I16" i="163"/>
  <c r="R16" i="163" s="1"/>
  <c r="AD16" i="163" s="1"/>
  <c r="H16" i="163"/>
  <c r="AZ15" i="163"/>
  <c r="AT15" i="163"/>
  <c r="AU15" i="163" s="1"/>
  <c r="AA15" i="163"/>
  <c r="AC15" i="163" s="1"/>
  <c r="AK15" i="163" s="1"/>
  <c r="Q15" i="163"/>
  <c r="P15" i="163"/>
  <c r="I15" i="163"/>
  <c r="H15" i="163"/>
  <c r="AZ14" i="163"/>
  <c r="AT14" i="163"/>
  <c r="AU14" i="163" s="1"/>
  <c r="AA14" i="163"/>
  <c r="AC14" i="163" s="1"/>
  <c r="AK14" i="163" s="1"/>
  <c r="Q14" i="163"/>
  <c r="P14" i="163"/>
  <c r="I14" i="163"/>
  <c r="H14" i="163"/>
  <c r="AZ13" i="163"/>
  <c r="AT13" i="163"/>
  <c r="AU13" i="163" s="1"/>
  <c r="AA13" i="163"/>
  <c r="AC13" i="163" s="1"/>
  <c r="AK13" i="163" s="1"/>
  <c r="Q13" i="163"/>
  <c r="P13" i="163"/>
  <c r="I13" i="163"/>
  <c r="H13" i="163"/>
  <c r="AZ12" i="163"/>
  <c r="AT12" i="163"/>
  <c r="AU12" i="163" s="1"/>
  <c r="AA12" i="163"/>
  <c r="AC12" i="163" s="1"/>
  <c r="AK12" i="163" s="1"/>
  <c r="Q12" i="163"/>
  <c r="P12" i="163"/>
  <c r="I12" i="163"/>
  <c r="R12" i="163" s="1"/>
  <c r="AD12" i="163" s="1"/>
  <c r="H12" i="163"/>
  <c r="AZ11" i="163"/>
  <c r="AT11" i="163"/>
  <c r="AU11" i="163" s="1"/>
  <c r="AA11" i="163"/>
  <c r="AC11" i="163" s="1"/>
  <c r="AK11" i="163" s="1"/>
  <c r="Q11" i="163"/>
  <c r="P11" i="163"/>
  <c r="I11" i="163"/>
  <c r="R11" i="163" s="1"/>
  <c r="AD11" i="163" s="1"/>
  <c r="H11" i="163"/>
  <c r="AZ10" i="163"/>
  <c r="AT10" i="163"/>
  <c r="AU10" i="163" s="1"/>
  <c r="AA10" i="163"/>
  <c r="AC10" i="163" s="1"/>
  <c r="AK10" i="163" s="1"/>
  <c r="Q10" i="163"/>
  <c r="P10" i="163"/>
  <c r="I10" i="163"/>
  <c r="H10" i="163"/>
  <c r="AY6" i="163"/>
  <c r="AX6" i="163"/>
  <c r="AW6" i="163"/>
  <c r="AV6" i="163"/>
  <c r="AS6" i="163"/>
  <c r="AR6" i="163"/>
  <c r="AQ6" i="163"/>
  <c r="AP6" i="163"/>
  <c r="AO6" i="163"/>
  <c r="AG6" i="163"/>
  <c r="AF6" i="163"/>
  <c r="AB6" i="163"/>
  <c r="Z6" i="163"/>
  <c r="Y6" i="163"/>
  <c r="X6" i="163"/>
  <c r="W6" i="163"/>
  <c r="V6" i="163"/>
  <c r="U6" i="163"/>
  <c r="T6" i="163"/>
  <c r="S6" i="163"/>
  <c r="O6" i="163"/>
  <c r="N6" i="163"/>
  <c r="M6" i="163"/>
  <c r="L6" i="163"/>
  <c r="K6" i="163"/>
  <c r="J6" i="163"/>
  <c r="G6" i="163"/>
  <c r="F6" i="163"/>
  <c r="E6" i="163"/>
  <c r="D6" i="163"/>
  <c r="C6" i="163"/>
  <c r="B6" i="163"/>
  <c r="AY5" i="163"/>
  <c r="AX5" i="163"/>
  <c r="AW5" i="163"/>
  <c r="AV5" i="163"/>
  <c r="AS5" i="163"/>
  <c r="AR5" i="163"/>
  <c r="AQ5" i="163"/>
  <c r="AP5" i="163"/>
  <c r="AO5" i="163"/>
  <c r="AG5" i="163"/>
  <c r="AF5" i="163"/>
  <c r="AB5" i="163"/>
  <c r="Z5" i="163"/>
  <c r="Y5" i="163"/>
  <c r="X5" i="163"/>
  <c r="W5" i="163"/>
  <c r="V5" i="163"/>
  <c r="U5" i="163"/>
  <c r="T5" i="163"/>
  <c r="S5" i="163"/>
  <c r="O5" i="163"/>
  <c r="N5" i="163"/>
  <c r="M5" i="163"/>
  <c r="L5" i="163"/>
  <c r="K5" i="163"/>
  <c r="J5" i="163"/>
  <c r="G5" i="163"/>
  <c r="F5" i="163"/>
  <c r="E5" i="163"/>
  <c r="D5" i="163"/>
  <c r="C5" i="163"/>
  <c r="B5" i="163"/>
  <c r="AZ65" i="162"/>
  <c r="AT65" i="162"/>
  <c r="AU65" i="162" s="1"/>
  <c r="AA65" i="162"/>
  <c r="AC65" i="162" s="1"/>
  <c r="AK65" i="162" s="1"/>
  <c r="Q65" i="162"/>
  <c r="P65" i="162"/>
  <c r="I65" i="162"/>
  <c r="AZ64" i="162"/>
  <c r="AT64" i="162"/>
  <c r="AU64" i="162" s="1"/>
  <c r="BA64" i="162" s="1"/>
  <c r="AA64" i="162"/>
  <c r="AC64" i="162" s="1"/>
  <c r="AK64" i="162" s="1"/>
  <c r="Q64" i="162"/>
  <c r="P64" i="162"/>
  <c r="I64" i="162"/>
  <c r="R64" i="162" s="1"/>
  <c r="AD64" i="162" s="1"/>
  <c r="AZ63" i="162"/>
  <c r="AT63" i="162"/>
  <c r="AU63" i="162" s="1"/>
  <c r="AA63" i="162"/>
  <c r="AC63" i="162" s="1"/>
  <c r="AK63" i="162" s="1"/>
  <c r="Q63" i="162"/>
  <c r="P63" i="162"/>
  <c r="I63" i="162"/>
  <c r="AZ62" i="162"/>
  <c r="AT62" i="162"/>
  <c r="AU62" i="162" s="1"/>
  <c r="AA62" i="162"/>
  <c r="AC62" i="162" s="1"/>
  <c r="AK62" i="162" s="1"/>
  <c r="Q62" i="162"/>
  <c r="P62" i="162"/>
  <c r="I62" i="162"/>
  <c r="R62" i="162" s="1"/>
  <c r="AD62" i="162" s="1"/>
  <c r="AZ61" i="162"/>
  <c r="AT61" i="162"/>
  <c r="AU61" i="162" s="1"/>
  <c r="AA61" i="162"/>
  <c r="AC61" i="162" s="1"/>
  <c r="AK61" i="162" s="1"/>
  <c r="Q61" i="162"/>
  <c r="P61" i="162"/>
  <c r="AZ60" i="162"/>
  <c r="AT60" i="162"/>
  <c r="AU60" i="162" s="1"/>
  <c r="AA60" i="162"/>
  <c r="AC60" i="162" s="1"/>
  <c r="AK60" i="162" s="1"/>
  <c r="Q60" i="162"/>
  <c r="P60" i="162"/>
  <c r="I60" i="162"/>
  <c r="AZ59" i="162"/>
  <c r="AT59" i="162"/>
  <c r="AU59" i="162" s="1"/>
  <c r="AA59" i="162"/>
  <c r="AC59" i="162" s="1"/>
  <c r="AK59" i="162" s="1"/>
  <c r="Q59" i="162"/>
  <c r="P59" i="162"/>
  <c r="AZ58" i="162"/>
  <c r="AT58" i="162"/>
  <c r="AU58" i="162" s="1"/>
  <c r="BA58" i="162" s="1"/>
  <c r="AA58" i="162"/>
  <c r="AC58" i="162" s="1"/>
  <c r="AK58" i="162" s="1"/>
  <c r="Q58" i="162"/>
  <c r="P58" i="162"/>
  <c r="I58" i="162"/>
  <c r="AZ57" i="162"/>
  <c r="AT57" i="162"/>
  <c r="AU57" i="162" s="1"/>
  <c r="AA57" i="162"/>
  <c r="AC57" i="162" s="1"/>
  <c r="AK57" i="162" s="1"/>
  <c r="Q57" i="162"/>
  <c r="P57" i="162"/>
  <c r="AZ56" i="162"/>
  <c r="AT56" i="162"/>
  <c r="AU56" i="162" s="1"/>
  <c r="AA56" i="162"/>
  <c r="AC56" i="162" s="1"/>
  <c r="AK56" i="162" s="1"/>
  <c r="Q56" i="162"/>
  <c r="P56" i="162"/>
  <c r="I56" i="162"/>
  <c r="AZ55" i="162"/>
  <c r="AT55" i="162"/>
  <c r="AU55" i="162" s="1"/>
  <c r="AA55" i="162"/>
  <c r="AC55" i="162" s="1"/>
  <c r="AK55" i="162" s="1"/>
  <c r="Q55" i="162"/>
  <c r="P55" i="162"/>
  <c r="AZ54" i="162"/>
  <c r="AT54" i="162"/>
  <c r="AU54" i="162" s="1"/>
  <c r="AA54" i="162"/>
  <c r="Q54" i="162"/>
  <c r="P54" i="162"/>
  <c r="I54" i="162"/>
  <c r="AZ53" i="162"/>
  <c r="AT53" i="162"/>
  <c r="AU53" i="162" s="1"/>
  <c r="AA53" i="162"/>
  <c r="AC53" i="162" s="1"/>
  <c r="AK53" i="162" s="1"/>
  <c r="Q53" i="162"/>
  <c r="P53" i="162"/>
  <c r="AZ52" i="162"/>
  <c r="AT52" i="162"/>
  <c r="AU52" i="162" s="1"/>
  <c r="AA52" i="162"/>
  <c r="Q52" i="162"/>
  <c r="R52" i="162" s="1"/>
  <c r="AD52" i="162" s="1"/>
  <c r="P52" i="162"/>
  <c r="AZ51" i="162"/>
  <c r="AT51" i="162"/>
  <c r="AU51" i="162" s="1"/>
  <c r="AA51" i="162"/>
  <c r="AC51" i="162" s="1"/>
  <c r="AK51" i="162" s="1"/>
  <c r="Q51" i="162"/>
  <c r="P51" i="162"/>
  <c r="AZ50" i="162"/>
  <c r="AT50" i="162"/>
  <c r="AU50" i="162" s="1"/>
  <c r="AA50" i="162"/>
  <c r="AC50" i="162" s="1"/>
  <c r="AK50" i="162" s="1"/>
  <c r="Q50" i="162"/>
  <c r="P50" i="162"/>
  <c r="R50" i="162"/>
  <c r="AD50" i="162" s="1"/>
  <c r="AZ49" i="162"/>
  <c r="AT49" i="162"/>
  <c r="AU49" i="162" s="1"/>
  <c r="AA49" i="162"/>
  <c r="AC49" i="162" s="1"/>
  <c r="AK49" i="162" s="1"/>
  <c r="Q49" i="162"/>
  <c r="P49" i="162"/>
  <c r="AZ48" i="162"/>
  <c r="AT48" i="162"/>
  <c r="AU48" i="162" s="1"/>
  <c r="AA48" i="162"/>
  <c r="AC48" i="162" s="1"/>
  <c r="AK48" i="162" s="1"/>
  <c r="Q48" i="162"/>
  <c r="R48" i="162" s="1"/>
  <c r="AD48" i="162" s="1"/>
  <c r="P48" i="162"/>
  <c r="AZ47" i="162"/>
  <c r="AT47" i="162"/>
  <c r="AU47" i="162" s="1"/>
  <c r="AA47" i="162"/>
  <c r="AC47" i="162" s="1"/>
  <c r="AK47" i="162" s="1"/>
  <c r="Q47" i="162"/>
  <c r="R47" i="162" s="1"/>
  <c r="AD47" i="162" s="1"/>
  <c r="P47" i="162"/>
  <c r="AZ46" i="162"/>
  <c r="AT46" i="162"/>
  <c r="AU46" i="162" s="1"/>
  <c r="AA46" i="162"/>
  <c r="AC46" i="162" s="1"/>
  <c r="AK46" i="162" s="1"/>
  <c r="Q46" i="162"/>
  <c r="R46" i="162" s="1"/>
  <c r="AD46" i="162" s="1"/>
  <c r="P46" i="162"/>
  <c r="H46" i="162"/>
  <c r="AZ45" i="162"/>
  <c r="AT45" i="162"/>
  <c r="AU45" i="162" s="1"/>
  <c r="AA45" i="162"/>
  <c r="AC45" i="162" s="1"/>
  <c r="AK45" i="162" s="1"/>
  <c r="Q45" i="162"/>
  <c r="P45" i="162"/>
  <c r="I45" i="162"/>
  <c r="H45" i="162"/>
  <c r="AZ44" i="162"/>
  <c r="AT44" i="162"/>
  <c r="AU44" i="162" s="1"/>
  <c r="AA44" i="162"/>
  <c r="AC44" i="162" s="1"/>
  <c r="AK44" i="162" s="1"/>
  <c r="Q44" i="162"/>
  <c r="P44" i="162"/>
  <c r="I44" i="162"/>
  <c r="R44" i="162" s="1"/>
  <c r="AD44" i="162" s="1"/>
  <c r="H44" i="162"/>
  <c r="AZ43" i="162"/>
  <c r="AT43" i="162"/>
  <c r="AU43" i="162" s="1"/>
  <c r="AA43" i="162"/>
  <c r="AC43" i="162" s="1"/>
  <c r="AK43" i="162" s="1"/>
  <c r="Q43" i="162"/>
  <c r="P43" i="162"/>
  <c r="I43" i="162"/>
  <c r="H43" i="162"/>
  <c r="AZ42" i="162"/>
  <c r="AT42" i="162"/>
  <c r="AU42" i="162" s="1"/>
  <c r="AA42" i="162"/>
  <c r="AC42" i="162" s="1"/>
  <c r="AK42" i="162" s="1"/>
  <c r="Q42" i="162"/>
  <c r="P42" i="162"/>
  <c r="I42" i="162"/>
  <c r="H42" i="162"/>
  <c r="AZ41" i="162"/>
  <c r="AT41" i="162"/>
  <c r="AU41" i="162" s="1"/>
  <c r="AA41" i="162"/>
  <c r="AC41" i="162" s="1"/>
  <c r="AK41" i="162" s="1"/>
  <c r="Q41" i="162"/>
  <c r="P41" i="162"/>
  <c r="I41" i="162"/>
  <c r="H41" i="162"/>
  <c r="AZ40" i="162"/>
  <c r="AT40" i="162"/>
  <c r="AU40" i="162" s="1"/>
  <c r="AA40" i="162"/>
  <c r="AC40" i="162" s="1"/>
  <c r="Q40" i="162"/>
  <c r="P40" i="162"/>
  <c r="I40" i="162"/>
  <c r="H40" i="162"/>
  <c r="AZ39" i="162"/>
  <c r="AT39" i="162"/>
  <c r="AU39" i="162" s="1"/>
  <c r="AA39" i="162"/>
  <c r="AC39" i="162" s="1"/>
  <c r="AK39" i="162" s="1"/>
  <c r="Q39" i="162"/>
  <c r="P39" i="162"/>
  <c r="I39" i="162"/>
  <c r="H39" i="162"/>
  <c r="AZ38" i="162"/>
  <c r="AT38" i="162"/>
  <c r="AU38" i="162" s="1"/>
  <c r="AA38" i="162"/>
  <c r="AC38" i="162" s="1"/>
  <c r="AK38" i="162" s="1"/>
  <c r="Q38" i="162"/>
  <c r="P38" i="162"/>
  <c r="I38" i="162"/>
  <c r="H38" i="162"/>
  <c r="AZ37" i="162"/>
  <c r="AT37" i="162"/>
  <c r="AU37" i="162" s="1"/>
  <c r="AA37" i="162"/>
  <c r="AC37" i="162" s="1"/>
  <c r="AK37" i="162" s="1"/>
  <c r="Q37" i="162"/>
  <c r="P37" i="162"/>
  <c r="I37" i="162"/>
  <c r="R37" i="162" s="1"/>
  <c r="H37" i="162"/>
  <c r="AZ36" i="162"/>
  <c r="AT36" i="162"/>
  <c r="AU36" i="162" s="1"/>
  <c r="AA36" i="162"/>
  <c r="AC36" i="162" s="1"/>
  <c r="AK36" i="162" s="1"/>
  <c r="Q36" i="162"/>
  <c r="P36" i="162"/>
  <c r="I36" i="162"/>
  <c r="H36" i="162"/>
  <c r="AZ35" i="162"/>
  <c r="AT35" i="162"/>
  <c r="AU35" i="162" s="1"/>
  <c r="AA35" i="162"/>
  <c r="AC35" i="162" s="1"/>
  <c r="AK35" i="162" s="1"/>
  <c r="Q35" i="162"/>
  <c r="P35" i="162"/>
  <c r="I35" i="162"/>
  <c r="R35" i="162" s="1"/>
  <c r="H35" i="162"/>
  <c r="AZ34" i="162"/>
  <c r="AT34" i="162"/>
  <c r="AU34" i="162" s="1"/>
  <c r="AA34" i="162"/>
  <c r="AC34" i="162" s="1"/>
  <c r="AK34" i="162" s="1"/>
  <c r="Q34" i="162"/>
  <c r="P34" i="162"/>
  <c r="I34" i="162"/>
  <c r="H34" i="162"/>
  <c r="AZ33" i="162"/>
  <c r="AT33" i="162"/>
  <c r="AU33" i="162" s="1"/>
  <c r="AA33" i="162"/>
  <c r="AC33" i="162" s="1"/>
  <c r="AK33" i="162" s="1"/>
  <c r="Q33" i="162"/>
  <c r="P33" i="162"/>
  <c r="I33" i="162"/>
  <c r="H33" i="162"/>
  <c r="AZ32" i="162"/>
  <c r="AT32" i="162"/>
  <c r="AU32" i="162" s="1"/>
  <c r="AA32" i="162"/>
  <c r="AC32" i="162" s="1"/>
  <c r="AK32" i="162" s="1"/>
  <c r="Q32" i="162"/>
  <c r="P32" i="162"/>
  <c r="I32" i="162"/>
  <c r="H32" i="162"/>
  <c r="AZ31" i="162"/>
  <c r="AT31" i="162"/>
  <c r="AU31" i="162" s="1"/>
  <c r="AA31" i="162"/>
  <c r="AC31" i="162" s="1"/>
  <c r="AK31" i="162" s="1"/>
  <c r="Q31" i="162"/>
  <c r="P31" i="162"/>
  <c r="I31" i="162"/>
  <c r="H31" i="162"/>
  <c r="AZ30" i="162"/>
  <c r="AT30" i="162"/>
  <c r="AU30" i="162" s="1"/>
  <c r="AA30" i="162"/>
  <c r="AC30" i="162" s="1"/>
  <c r="AK30" i="162" s="1"/>
  <c r="Q30" i="162"/>
  <c r="P30" i="162"/>
  <c r="I30" i="162"/>
  <c r="H30" i="162"/>
  <c r="AZ29" i="162"/>
  <c r="AT29" i="162"/>
  <c r="AU29" i="162" s="1"/>
  <c r="AA29" i="162"/>
  <c r="AC29" i="162" s="1"/>
  <c r="AK29" i="162" s="1"/>
  <c r="Q29" i="162"/>
  <c r="P29" i="162"/>
  <c r="I29" i="162"/>
  <c r="H29" i="162"/>
  <c r="AZ28" i="162"/>
  <c r="AT28" i="162"/>
  <c r="AU28" i="162" s="1"/>
  <c r="AA28" i="162"/>
  <c r="AC28" i="162" s="1"/>
  <c r="AK28" i="162" s="1"/>
  <c r="Q28" i="162"/>
  <c r="P28" i="162"/>
  <c r="I28" i="162"/>
  <c r="H28" i="162"/>
  <c r="AZ27" i="162"/>
  <c r="AT27" i="162"/>
  <c r="AU27" i="162" s="1"/>
  <c r="AA27" i="162"/>
  <c r="AC27" i="162" s="1"/>
  <c r="AK27" i="162" s="1"/>
  <c r="Q27" i="162"/>
  <c r="P27" i="162"/>
  <c r="I27" i="162"/>
  <c r="R27" i="162" s="1"/>
  <c r="H27" i="162"/>
  <c r="AZ26" i="162"/>
  <c r="AT26" i="162"/>
  <c r="AU26" i="162" s="1"/>
  <c r="AA26" i="162"/>
  <c r="AC26" i="162" s="1"/>
  <c r="AK26" i="162" s="1"/>
  <c r="Q26" i="162"/>
  <c r="P26" i="162"/>
  <c r="I26" i="162"/>
  <c r="H26" i="162"/>
  <c r="AZ25" i="162"/>
  <c r="AT25" i="162"/>
  <c r="AU25" i="162" s="1"/>
  <c r="AK25" i="162"/>
  <c r="Q25" i="162"/>
  <c r="P25" i="162"/>
  <c r="I25" i="162"/>
  <c r="H25" i="162"/>
  <c r="AZ24" i="162"/>
  <c r="AT24" i="162"/>
  <c r="AU24" i="162" s="1"/>
  <c r="AA24" i="162"/>
  <c r="AC24" i="162" s="1"/>
  <c r="AK24" i="162" s="1"/>
  <c r="Q24" i="162"/>
  <c r="P24" i="162"/>
  <c r="I24" i="162"/>
  <c r="H24" i="162"/>
  <c r="AZ23" i="162"/>
  <c r="AT23" i="162"/>
  <c r="AU23" i="162" s="1"/>
  <c r="AA23" i="162"/>
  <c r="AC23" i="162" s="1"/>
  <c r="AK23" i="162" s="1"/>
  <c r="Q23" i="162"/>
  <c r="P23" i="162"/>
  <c r="I23" i="162"/>
  <c r="R23" i="162" s="1"/>
  <c r="AD23" i="162" s="1"/>
  <c r="H23" i="162"/>
  <c r="AZ22" i="162"/>
  <c r="AT22" i="162"/>
  <c r="AU22" i="162" s="1"/>
  <c r="AA22" i="162"/>
  <c r="AC22" i="162" s="1"/>
  <c r="AK22" i="162" s="1"/>
  <c r="Q22" i="162"/>
  <c r="P22" i="162"/>
  <c r="I22" i="162"/>
  <c r="H22" i="162"/>
  <c r="AZ21" i="162"/>
  <c r="AT21" i="162"/>
  <c r="AU21" i="162" s="1"/>
  <c r="AA21" i="162"/>
  <c r="AC21" i="162" s="1"/>
  <c r="AK21" i="162" s="1"/>
  <c r="Q21" i="162"/>
  <c r="P21" i="162"/>
  <c r="I21" i="162"/>
  <c r="H21" i="162"/>
  <c r="AZ20" i="162"/>
  <c r="AT20" i="162"/>
  <c r="AU20" i="162" s="1"/>
  <c r="AA20" i="162"/>
  <c r="AC20" i="162" s="1"/>
  <c r="AK20" i="162" s="1"/>
  <c r="Q20" i="162"/>
  <c r="P20" i="162"/>
  <c r="I20" i="162"/>
  <c r="H20" i="162"/>
  <c r="AZ19" i="162"/>
  <c r="AT19" i="162"/>
  <c r="AU19" i="162" s="1"/>
  <c r="AA19" i="162"/>
  <c r="AC19" i="162" s="1"/>
  <c r="AK19" i="162" s="1"/>
  <c r="Q19" i="162"/>
  <c r="P19" i="162"/>
  <c r="I19" i="162"/>
  <c r="R19" i="162" s="1"/>
  <c r="AD19" i="162" s="1"/>
  <c r="H19" i="162"/>
  <c r="AZ18" i="162"/>
  <c r="AT18" i="162"/>
  <c r="AU18" i="162" s="1"/>
  <c r="AA18" i="162"/>
  <c r="AC18" i="162" s="1"/>
  <c r="AK18" i="162" s="1"/>
  <c r="Q18" i="162"/>
  <c r="P18" i="162"/>
  <c r="I18" i="162"/>
  <c r="H18" i="162"/>
  <c r="AZ17" i="162"/>
  <c r="AT17" i="162"/>
  <c r="AU17" i="162" s="1"/>
  <c r="AA17" i="162"/>
  <c r="AC17" i="162" s="1"/>
  <c r="AK17" i="162" s="1"/>
  <c r="Q17" i="162"/>
  <c r="P17" i="162"/>
  <c r="I17" i="162"/>
  <c r="H17" i="162"/>
  <c r="AZ16" i="162"/>
  <c r="AT16" i="162"/>
  <c r="AU16" i="162" s="1"/>
  <c r="AA16" i="162"/>
  <c r="AC16" i="162" s="1"/>
  <c r="AK16" i="162" s="1"/>
  <c r="Q16" i="162"/>
  <c r="P16" i="162"/>
  <c r="I16" i="162"/>
  <c r="H16" i="162"/>
  <c r="AZ15" i="162"/>
  <c r="AT15" i="162"/>
  <c r="AU15" i="162" s="1"/>
  <c r="AA15" i="162"/>
  <c r="AC15" i="162" s="1"/>
  <c r="AK15" i="162" s="1"/>
  <c r="Q15" i="162"/>
  <c r="P15" i="162"/>
  <c r="I15" i="162"/>
  <c r="R15" i="162" s="1"/>
  <c r="AD15" i="162" s="1"/>
  <c r="H15" i="162"/>
  <c r="AZ14" i="162"/>
  <c r="AT14" i="162"/>
  <c r="AU14" i="162" s="1"/>
  <c r="AA14" i="162"/>
  <c r="AC14" i="162" s="1"/>
  <c r="AK14" i="162" s="1"/>
  <c r="Q14" i="162"/>
  <c r="P14" i="162"/>
  <c r="I14" i="162"/>
  <c r="H14" i="162"/>
  <c r="AZ13" i="162"/>
  <c r="AT13" i="162"/>
  <c r="AU13" i="162" s="1"/>
  <c r="AA13" i="162"/>
  <c r="AC13" i="162" s="1"/>
  <c r="AK13" i="162" s="1"/>
  <c r="Q13" i="162"/>
  <c r="P13" i="162"/>
  <c r="I13" i="162"/>
  <c r="H13" i="162"/>
  <c r="AZ12" i="162"/>
  <c r="AT12" i="162"/>
  <c r="AU12" i="162" s="1"/>
  <c r="AA12" i="162"/>
  <c r="AC12" i="162" s="1"/>
  <c r="AK12" i="162" s="1"/>
  <c r="Q12" i="162"/>
  <c r="P12" i="162"/>
  <c r="I12" i="162"/>
  <c r="H12" i="162"/>
  <c r="AZ11" i="162"/>
  <c r="AT11" i="162"/>
  <c r="AU11" i="162" s="1"/>
  <c r="AA11" i="162"/>
  <c r="AC11" i="162" s="1"/>
  <c r="AK11" i="162" s="1"/>
  <c r="Q11" i="162"/>
  <c r="P11" i="162"/>
  <c r="I11" i="162"/>
  <c r="R11" i="162" s="1"/>
  <c r="AD11" i="162" s="1"/>
  <c r="H11" i="162"/>
  <c r="AZ10" i="162"/>
  <c r="AT10" i="162"/>
  <c r="AU10" i="162" s="1"/>
  <c r="AA10" i="162"/>
  <c r="AC10" i="162" s="1"/>
  <c r="AK10" i="162" s="1"/>
  <c r="Q10" i="162"/>
  <c r="P10" i="162"/>
  <c r="I10" i="162"/>
  <c r="AY6" i="162"/>
  <c r="AX6" i="162"/>
  <c r="AW6" i="162"/>
  <c r="AV6" i="162"/>
  <c r="AS6" i="162"/>
  <c r="AR6" i="162"/>
  <c r="AQ6" i="162"/>
  <c r="AP6" i="162"/>
  <c r="AO6" i="162"/>
  <c r="AG6" i="162"/>
  <c r="AB6" i="162"/>
  <c r="Z6" i="162"/>
  <c r="Y6" i="162"/>
  <c r="X6" i="162"/>
  <c r="W6" i="162"/>
  <c r="V6" i="162"/>
  <c r="U6" i="162"/>
  <c r="T6" i="162"/>
  <c r="S6" i="162"/>
  <c r="O6" i="162"/>
  <c r="N6" i="162"/>
  <c r="M6" i="162"/>
  <c r="L6" i="162"/>
  <c r="K6" i="162"/>
  <c r="J6" i="162"/>
  <c r="G6" i="162"/>
  <c r="F6" i="162"/>
  <c r="E6" i="162"/>
  <c r="D6" i="162"/>
  <c r="C6" i="162"/>
  <c r="AY5" i="162"/>
  <c r="AX5" i="162"/>
  <c r="AW5" i="162"/>
  <c r="AV5" i="162"/>
  <c r="AS5" i="162"/>
  <c r="AR5" i="162"/>
  <c r="AQ5" i="162"/>
  <c r="AP5" i="162"/>
  <c r="AO5" i="162"/>
  <c r="AG5" i="162"/>
  <c r="AB5" i="162"/>
  <c r="Z5" i="162"/>
  <c r="Y5" i="162"/>
  <c r="X5" i="162"/>
  <c r="W5" i="162"/>
  <c r="V5" i="162"/>
  <c r="U5" i="162"/>
  <c r="T5" i="162"/>
  <c r="S5" i="162"/>
  <c r="O5" i="162"/>
  <c r="N5" i="162"/>
  <c r="M5" i="162"/>
  <c r="L5" i="162"/>
  <c r="K5" i="162"/>
  <c r="J5" i="162"/>
  <c r="G5" i="162"/>
  <c r="F5" i="162"/>
  <c r="E5" i="162"/>
  <c r="D5" i="162"/>
  <c r="C5" i="162"/>
  <c r="AZ65" i="161"/>
  <c r="AT65" i="161"/>
  <c r="AU65" i="161" s="1"/>
  <c r="AC65" i="161"/>
  <c r="AK65" i="161" s="1"/>
  <c r="R65" i="161"/>
  <c r="P65" i="161"/>
  <c r="AZ64" i="161"/>
  <c r="AT64" i="161"/>
  <c r="AU64" i="161" s="1"/>
  <c r="AC64" i="161"/>
  <c r="AK64" i="161" s="1"/>
  <c r="R64" i="161"/>
  <c r="P64" i="161"/>
  <c r="AZ63" i="161"/>
  <c r="AT63" i="161"/>
  <c r="AU63" i="161" s="1"/>
  <c r="AC63" i="161"/>
  <c r="AK63" i="161" s="1"/>
  <c r="R63" i="161"/>
  <c r="P63" i="161"/>
  <c r="AZ62" i="161"/>
  <c r="AT62" i="161"/>
  <c r="AU62" i="161" s="1"/>
  <c r="AC62" i="161"/>
  <c r="AK62" i="161" s="1"/>
  <c r="R62" i="161"/>
  <c r="P62" i="161"/>
  <c r="AZ61" i="161"/>
  <c r="AT61" i="161"/>
  <c r="AU61" i="161" s="1"/>
  <c r="AC61" i="161"/>
  <c r="AK61" i="161" s="1"/>
  <c r="R61" i="161"/>
  <c r="P61" i="161"/>
  <c r="AZ60" i="161"/>
  <c r="AT60" i="161"/>
  <c r="AU60" i="161" s="1"/>
  <c r="AC60" i="161"/>
  <c r="AK60" i="161" s="1"/>
  <c r="R60" i="161"/>
  <c r="P60" i="161"/>
  <c r="AZ59" i="161"/>
  <c r="AT59" i="161"/>
  <c r="AU59" i="161" s="1"/>
  <c r="AC59" i="161"/>
  <c r="AK59" i="161" s="1"/>
  <c r="AH59" i="161"/>
  <c r="AZ58" i="161"/>
  <c r="AT58" i="161"/>
  <c r="AU58" i="161" s="1"/>
  <c r="AC58" i="161"/>
  <c r="AK58" i="161" s="1"/>
  <c r="AH58" i="161"/>
  <c r="AZ57" i="161"/>
  <c r="AT57" i="161"/>
  <c r="AU57" i="161" s="1"/>
  <c r="AC57" i="161"/>
  <c r="AK57" i="161" s="1"/>
  <c r="AH57" i="161"/>
  <c r="AZ56" i="161"/>
  <c r="AT56" i="161"/>
  <c r="AU56" i="161" s="1"/>
  <c r="AC56" i="161"/>
  <c r="AK56" i="161" s="1"/>
  <c r="AH56" i="161"/>
  <c r="AZ55" i="161"/>
  <c r="AT55" i="161"/>
  <c r="AU55" i="161" s="1"/>
  <c r="AC55" i="161"/>
  <c r="AK55" i="161" s="1"/>
  <c r="AH55" i="161"/>
  <c r="AZ54" i="161"/>
  <c r="AT54" i="161"/>
  <c r="AU54" i="161" s="1"/>
  <c r="AC54" i="161"/>
  <c r="AK54" i="161" s="1"/>
  <c r="AH54" i="161"/>
  <c r="AZ53" i="161"/>
  <c r="AT53" i="161"/>
  <c r="AU53" i="161" s="1"/>
  <c r="AC53" i="161"/>
  <c r="AK53" i="161" s="1"/>
  <c r="AH53" i="161"/>
  <c r="AZ52" i="161"/>
  <c r="AT52" i="161"/>
  <c r="AU52" i="161" s="1"/>
  <c r="AC52" i="161"/>
  <c r="AK52" i="161" s="1"/>
  <c r="R52" i="161"/>
  <c r="P52" i="161"/>
  <c r="AZ51" i="161"/>
  <c r="AT51" i="161"/>
  <c r="AU51" i="161" s="1"/>
  <c r="AC51" i="161"/>
  <c r="AK51" i="161" s="1"/>
  <c r="R51" i="161"/>
  <c r="P51" i="161"/>
  <c r="AZ50" i="161"/>
  <c r="AT50" i="161"/>
  <c r="AU50" i="161" s="1"/>
  <c r="AC50" i="161"/>
  <c r="AK50" i="161" s="1"/>
  <c r="R50" i="161"/>
  <c r="P50" i="161"/>
  <c r="AZ49" i="161"/>
  <c r="AT49" i="161"/>
  <c r="AU49" i="161" s="1"/>
  <c r="AC49" i="161"/>
  <c r="AK49" i="161" s="1"/>
  <c r="R49" i="161"/>
  <c r="P49" i="161"/>
  <c r="AZ48" i="161"/>
  <c r="AT48" i="161"/>
  <c r="AU48" i="161" s="1"/>
  <c r="AC48" i="161"/>
  <c r="AK48" i="161" s="1"/>
  <c r="R48" i="161"/>
  <c r="P48" i="161"/>
  <c r="AZ47" i="161"/>
  <c r="AT47" i="161"/>
  <c r="AU47" i="161" s="1"/>
  <c r="AC47" i="161"/>
  <c r="AK47" i="161" s="1"/>
  <c r="R47" i="161"/>
  <c r="AD47" i="161" s="1"/>
  <c r="P47" i="161"/>
  <c r="AZ46" i="161"/>
  <c r="AT46" i="161"/>
  <c r="AU46" i="161" s="1"/>
  <c r="AC46" i="161"/>
  <c r="AK46" i="161" s="1"/>
  <c r="R46" i="161"/>
  <c r="P46" i="161"/>
  <c r="AZ45" i="161"/>
  <c r="AT45" i="161"/>
  <c r="AU45" i="161" s="1"/>
  <c r="AC45" i="161"/>
  <c r="AK45" i="161" s="1"/>
  <c r="R45" i="161"/>
  <c r="P45" i="161"/>
  <c r="AZ44" i="161"/>
  <c r="AT44" i="161"/>
  <c r="AU44" i="161" s="1"/>
  <c r="AC44" i="161"/>
  <c r="AK44" i="161" s="1"/>
  <c r="R44" i="161"/>
  <c r="P44" i="161"/>
  <c r="AZ43" i="161"/>
  <c r="AT43" i="161"/>
  <c r="AU43" i="161" s="1"/>
  <c r="AC43" i="161"/>
  <c r="AK43" i="161" s="1"/>
  <c r="R43" i="161"/>
  <c r="P43" i="161"/>
  <c r="AZ42" i="161"/>
  <c r="AT42" i="161"/>
  <c r="AU42" i="161" s="1"/>
  <c r="AC42" i="161"/>
  <c r="AK42" i="161" s="1"/>
  <c r="R42" i="161"/>
  <c r="P42" i="161"/>
  <c r="AZ41" i="161"/>
  <c r="AT41" i="161"/>
  <c r="AU41" i="161" s="1"/>
  <c r="AC41" i="161"/>
  <c r="AK41" i="161" s="1"/>
  <c r="R41" i="161"/>
  <c r="P41" i="161"/>
  <c r="AZ40" i="161"/>
  <c r="AT40" i="161"/>
  <c r="AU40" i="161" s="1"/>
  <c r="AC40" i="161"/>
  <c r="AK40" i="161" s="1"/>
  <c r="R40" i="161"/>
  <c r="P40" i="161"/>
  <c r="AZ39" i="161"/>
  <c r="AT39" i="161"/>
  <c r="AU39" i="161" s="1"/>
  <c r="AC39" i="161"/>
  <c r="AK39" i="161" s="1"/>
  <c r="R39" i="161"/>
  <c r="P39" i="161"/>
  <c r="AZ38" i="161"/>
  <c r="AT38" i="161"/>
  <c r="AU38" i="161" s="1"/>
  <c r="AC38" i="161"/>
  <c r="AK38" i="161" s="1"/>
  <c r="R38" i="161"/>
  <c r="P38" i="161"/>
  <c r="AZ37" i="161"/>
  <c r="AT37" i="161"/>
  <c r="AU37" i="161" s="1"/>
  <c r="AC37" i="161"/>
  <c r="AK37" i="161" s="1"/>
  <c r="R37" i="161"/>
  <c r="P37" i="161"/>
  <c r="AZ36" i="161"/>
  <c r="AT36" i="161"/>
  <c r="AU36" i="161" s="1"/>
  <c r="AC36" i="161"/>
  <c r="AK36" i="161" s="1"/>
  <c r="R36" i="161"/>
  <c r="P36" i="161"/>
  <c r="AZ35" i="161"/>
  <c r="AT35" i="161"/>
  <c r="AU35" i="161" s="1"/>
  <c r="AC35" i="161"/>
  <c r="AK35" i="161" s="1"/>
  <c r="R35" i="161"/>
  <c r="P35" i="161"/>
  <c r="AZ34" i="161"/>
  <c r="AT34" i="161"/>
  <c r="AU34" i="161" s="1"/>
  <c r="AC34" i="161"/>
  <c r="AK34" i="161" s="1"/>
  <c r="R34" i="161"/>
  <c r="P34" i="161"/>
  <c r="AZ33" i="161"/>
  <c r="AT33" i="161"/>
  <c r="AU33" i="161" s="1"/>
  <c r="AC33" i="161"/>
  <c r="AK33" i="161" s="1"/>
  <c r="R33" i="161"/>
  <c r="P33" i="161"/>
  <c r="AZ32" i="161"/>
  <c r="AT32" i="161"/>
  <c r="AU32" i="161" s="1"/>
  <c r="AC32" i="161"/>
  <c r="AK32" i="161" s="1"/>
  <c r="R32" i="161"/>
  <c r="P32" i="161"/>
  <c r="AZ31" i="161"/>
  <c r="AT31" i="161"/>
  <c r="AU31" i="161" s="1"/>
  <c r="AC31" i="161"/>
  <c r="AK31" i="161" s="1"/>
  <c r="R31" i="161"/>
  <c r="P31" i="161"/>
  <c r="AZ30" i="161"/>
  <c r="AT30" i="161"/>
  <c r="AU30" i="161" s="1"/>
  <c r="AC30" i="161"/>
  <c r="AK30" i="161" s="1"/>
  <c r="R30" i="161"/>
  <c r="P30" i="161"/>
  <c r="AZ29" i="161"/>
  <c r="AT29" i="161"/>
  <c r="AU29" i="161" s="1"/>
  <c r="AC29" i="161"/>
  <c r="AK29" i="161" s="1"/>
  <c r="R29" i="161"/>
  <c r="P29" i="161"/>
  <c r="AZ28" i="161"/>
  <c r="AT28" i="161"/>
  <c r="AU28" i="161" s="1"/>
  <c r="AC28" i="161"/>
  <c r="AK28" i="161" s="1"/>
  <c r="R28" i="161"/>
  <c r="P28" i="161"/>
  <c r="AZ27" i="161"/>
  <c r="AT27" i="161"/>
  <c r="AU27" i="161" s="1"/>
  <c r="AC27" i="161"/>
  <c r="AK27" i="161" s="1"/>
  <c r="R27" i="161"/>
  <c r="P27" i="161"/>
  <c r="AZ26" i="161"/>
  <c r="AT26" i="161"/>
  <c r="AU26" i="161" s="1"/>
  <c r="AC26" i="161"/>
  <c r="AK26" i="161" s="1"/>
  <c r="R26" i="161"/>
  <c r="P26" i="161"/>
  <c r="AZ25" i="161"/>
  <c r="AT25" i="161"/>
  <c r="AU25" i="161" s="1"/>
  <c r="AC25" i="161"/>
  <c r="AK25" i="161" s="1"/>
  <c r="R25" i="161"/>
  <c r="P25" i="161"/>
  <c r="AZ24" i="161"/>
  <c r="AT24" i="161"/>
  <c r="AU24" i="161" s="1"/>
  <c r="AC24" i="161"/>
  <c r="AK24" i="161" s="1"/>
  <c r="R24" i="161"/>
  <c r="AD24" i="161" s="1"/>
  <c r="P24" i="161"/>
  <c r="AZ23" i="161"/>
  <c r="AT23" i="161"/>
  <c r="AU23" i="161" s="1"/>
  <c r="AC23" i="161"/>
  <c r="AK23" i="161" s="1"/>
  <c r="R23" i="161"/>
  <c r="P23" i="161"/>
  <c r="AZ22" i="161"/>
  <c r="AT22" i="161"/>
  <c r="AU22" i="161" s="1"/>
  <c r="AC22" i="161"/>
  <c r="AK22" i="161" s="1"/>
  <c r="R22" i="161"/>
  <c r="P22" i="161"/>
  <c r="AZ21" i="161"/>
  <c r="AT21" i="161"/>
  <c r="AU21" i="161" s="1"/>
  <c r="AC21" i="161"/>
  <c r="AK21" i="161" s="1"/>
  <c r="Q21" i="161"/>
  <c r="R21" i="161" s="1"/>
  <c r="P21" i="161"/>
  <c r="AZ20" i="161"/>
  <c r="AT20" i="161"/>
  <c r="AU20" i="161" s="1"/>
  <c r="AC20" i="161"/>
  <c r="AK20" i="161" s="1"/>
  <c r="Q20" i="161"/>
  <c r="R20" i="161" s="1"/>
  <c r="P20" i="161"/>
  <c r="AZ19" i="161"/>
  <c r="AT19" i="161"/>
  <c r="AU19" i="161" s="1"/>
  <c r="AC19" i="161"/>
  <c r="AK19" i="161" s="1"/>
  <c r="Q19" i="161"/>
  <c r="R19" i="161" s="1"/>
  <c r="P19" i="161"/>
  <c r="AZ18" i="161"/>
  <c r="AT18" i="161"/>
  <c r="AU18" i="161" s="1"/>
  <c r="AC18" i="161"/>
  <c r="AK18" i="161" s="1"/>
  <c r="Q18" i="161"/>
  <c r="R18" i="161" s="1"/>
  <c r="P18" i="161"/>
  <c r="AZ17" i="161"/>
  <c r="AT17" i="161"/>
  <c r="AU17" i="161" s="1"/>
  <c r="AC17" i="161"/>
  <c r="AK17" i="161" s="1"/>
  <c r="Q17" i="161"/>
  <c r="R17" i="161" s="1"/>
  <c r="P17" i="161"/>
  <c r="AZ16" i="161"/>
  <c r="AT16" i="161"/>
  <c r="AU16" i="161" s="1"/>
  <c r="AC16" i="161"/>
  <c r="AK16" i="161" s="1"/>
  <c r="Q16" i="161"/>
  <c r="R16" i="161" s="1"/>
  <c r="P16" i="161"/>
  <c r="AZ15" i="161"/>
  <c r="AT15" i="161"/>
  <c r="AU15" i="161" s="1"/>
  <c r="AC15" i="161"/>
  <c r="AK15" i="161" s="1"/>
  <c r="Q15" i="161"/>
  <c r="R15" i="161" s="1"/>
  <c r="P15" i="161"/>
  <c r="AZ14" i="161"/>
  <c r="AT14" i="161"/>
  <c r="AU14" i="161" s="1"/>
  <c r="AC14" i="161"/>
  <c r="AK14" i="161" s="1"/>
  <c r="Q14" i="161"/>
  <c r="R14" i="161" s="1"/>
  <c r="P14" i="161"/>
  <c r="AZ13" i="161"/>
  <c r="AZ5" i="161" s="1"/>
  <c r="AT13" i="161"/>
  <c r="AU13" i="161" s="1"/>
  <c r="AC13" i="161"/>
  <c r="AK13" i="161" s="1"/>
  <c r="Q13" i="161"/>
  <c r="R13" i="161" s="1"/>
  <c r="AD13" i="161" s="1"/>
  <c r="P13" i="161"/>
  <c r="AZ12" i="161"/>
  <c r="AT12" i="161"/>
  <c r="AU12" i="161" s="1"/>
  <c r="AC12" i="161"/>
  <c r="AK12" i="161" s="1"/>
  <c r="Q12" i="161"/>
  <c r="R12" i="161" s="1"/>
  <c r="AD12" i="161" s="1"/>
  <c r="P12" i="161"/>
  <c r="AZ11" i="161"/>
  <c r="AT11" i="161"/>
  <c r="AU11" i="161" s="1"/>
  <c r="AC11" i="161"/>
  <c r="AK11" i="161" s="1"/>
  <c r="Q11" i="161"/>
  <c r="R11" i="161" s="1"/>
  <c r="AD11" i="161" s="1"/>
  <c r="P11" i="161"/>
  <c r="AZ10" i="161"/>
  <c r="AT10" i="161"/>
  <c r="AU10" i="161" s="1"/>
  <c r="AC10" i="161"/>
  <c r="AK10" i="161" s="1"/>
  <c r="Q10" i="161"/>
  <c r="P10" i="161"/>
  <c r="I10" i="161"/>
  <c r="R10" i="161" s="1"/>
  <c r="AD10" i="161" s="1"/>
  <c r="H10" i="161"/>
  <c r="H6" i="161" s="1"/>
  <c r="AY6" i="161"/>
  <c r="AX6" i="161"/>
  <c r="AW6" i="161"/>
  <c r="AV6" i="161"/>
  <c r="AS6" i="161"/>
  <c r="AR6" i="161"/>
  <c r="AQ6" i="161"/>
  <c r="AP6" i="161"/>
  <c r="AO6" i="161"/>
  <c r="AG6" i="161"/>
  <c r="AF6" i="161"/>
  <c r="AB6" i="161"/>
  <c r="Z6" i="161"/>
  <c r="Y6" i="161"/>
  <c r="X6" i="161"/>
  <c r="W6" i="161"/>
  <c r="V6" i="161"/>
  <c r="U6" i="161"/>
  <c r="T6" i="161"/>
  <c r="S6" i="161"/>
  <c r="O6" i="161"/>
  <c r="N6" i="161"/>
  <c r="M6" i="161"/>
  <c r="L6" i="161"/>
  <c r="K6" i="161"/>
  <c r="J6" i="161"/>
  <c r="G6" i="161"/>
  <c r="F6" i="161"/>
  <c r="E6" i="161"/>
  <c r="D6" i="161"/>
  <c r="C6" i="161"/>
  <c r="B6" i="161"/>
  <c r="AY5" i="161"/>
  <c r="AX5" i="161"/>
  <c r="AW5" i="161"/>
  <c r="AV5" i="161"/>
  <c r="AS5" i="161"/>
  <c r="AR5" i="161"/>
  <c r="AQ5" i="161"/>
  <c r="AP5" i="161"/>
  <c r="AO5" i="161"/>
  <c r="AG5" i="161"/>
  <c r="AF5" i="161"/>
  <c r="AB5" i="161"/>
  <c r="Z5" i="161"/>
  <c r="Y5" i="161"/>
  <c r="X5" i="161"/>
  <c r="W5" i="161"/>
  <c r="V5" i="161"/>
  <c r="U5" i="161"/>
  <c r="T5" i="161"/>
  <c r="S5" i="161"/>
  <c r="O5" i="161"/>
  <c r="N5" i="161"/>
  <c r="M5" i="161"/>
  <c r="L5" i="161"/>
  <c r="K5" i="161"/>
  <c r="J5" i="161"/>
  <c r="G5" i="161"/>
  <c r="F5" i="161"/>
  <c r="E5" i="161"/>
  <c r="D5" i="161"/>
  <c r="C5" i="161"/>
  <c r="B5" i="161"/>
  <c r="AZ65" i="160"/>
  <c r="AT65" i="160"/>
  <c r="AU65" i="160" s="1"/>
  <c r="AZ64" i="160"/>
  <c r="AT64" i="160"/>
  <c r="AU64" i="160" s="1"/>
  <c r="AZ63" i="160"/>
  <c r="AT63" i="160"/>
  <c r="AU63" i="160" s="1"/>
  <c r="AZ62" i="160"/>
  <c r="AT62" i="160"/>
  <c r="AU62" i="160" s="1"/>
  <c r="AZ61" i="160"/>
  <c r="AT61" i="160"/>
  <c r="AU61" i="160" s="1"/>
  <c r="AZ60" i="160"/>
  <c r="AT60" i="160"/>
  <c r="AU60" i="160" s="1"/>
  <c r="AZ59" i="160"/>
  <c r="AT59" i="160"/>
  <c r="AU59" i="160" s="1"/>
  <c r="AZ58" i="160"/>
  <c r="AT58" i="160"/>
  <c r="AU58" i="160" s="1"/>
  <c r="AZ57" i="160"/>
  <c r="AT57" i="160"/>
  <c r="AU57" i="160" s="1"/>
  <c r="AZ56" i="160"/>
  <c r="AT56" i="160"/>
  <c r="AU56" i="160" s="1"/>
  <c r="AZ55" i="160"/>
  <c r="AT55" i="160"/>
  <c r="AU55" i="160" s="1"/>
  <c r="AZ54" i="160"/>
  <c r="AT54" i="160"/>
  <c r="AU54" i="160" s="1"/>
  <c r="AZ53" i="160"/>
  <c r="AT53" i="160"/>
  <c r="AU53" i="160" s="1"/>
  <c r="AZ52" i="160"/>
  <c r="AT52" i="160"/>
  <c r="AU52" i="160" s="1"/>
  <c r="AZ51" i="160"/>
  <c r="AT51" i="160"/>
  <c r="AU51" i="160" s="1"/>
  <c r="AZ50" i="160"/>
  <c r="AT50" i="160"/>
  <c r="AU50" i="160" s="1"/>
  <c r="AZ49" i="160"/>
  <c r="AT49" i="160"/>
  <c r="AU49" i="160" s="1"/>
  <c r="AZ48" i="160"/>
  <c r="AT48" i="160"/>
  <c r="AU48" i="160" s="1"/>
  <c r="AZ47" i="160"/>
  <c r="AT47" i="160"/>
  <c r="AU47" i="160" s="1"/>
  <c r="AZ46" i="160"/>
  <c r="AT46" i="160"/>
  <c r="AU46" i="160" s="1"/>
  <c r="AZ45" i="160"/>
  <c r="AT45" i="160"/>
  <c r="AU45" i="160" s="1"/>
  <c r="AZ44" i="160"/>
  <c r="AT44" i="160"/>
  <c r="AU44" i="160" s="1"/>
  <c r="AZ43" i="160"/>
  <c r="AT43" i="160"/>
  <c r="AU43" i="160" s="1"/>
  <c r="AZ42" i="160"/>
  <c r="AT42" i="160"/>
  <c r="AU42" i="160" s="1"/>
  <c r="AZ41" i="160"/>
  <c r="AT41" i="160"/>
  <c r="AU41" i="160" s="1"/>
  <c r="AZ40" i="160"/>
  <c r="AT40" i="160"/>
  <c r="AU40" i="160" s="1"/>
  <c r="AZ39" i="160"/>
  <c r="AT39" i="160"/>
  <c r="AU39" i="160" s="1"/>
  <c r="AZ38" i="160"/>
  <c r="AT38" i="160"/>
  <c r="AU38" i="160" s="1"/>
  <c r="AZ37" i="160"/>
  <c r="AT37" i="160"/>
  <c r="AU37" i="160" s="1"/>
  <c r="AZ36" i="160"/>
  <c r="AT36" i="160"/>
  <c r="AU36" i="160" s="1"/>
  <c r="AZ35" i="160"/>
  <c r="AT35" i="160"/>
  <c r="AU35" i="160" s="1"/>
  <c r="AZ34" i="160"/>
  <c r="AT34" i="160"/>
  <c r="AU34" i="160" s="1"/>
  <c r="AZ33" i="160"/>
  <c r="AT33" i="160"/>
  <c r="AU33" i="160" s="1"/>
  <c r="AZ32" i="160"/>
  <c r="AT32" i="160"/>
  <c r="AU32" i="160" s="1"/>
  <c r="AZ31" i="160"/>
  <c r="AT31" i="160"/>
  <c r="AU31" i="160" s="1"/>
  <c r="AZ30" i="160"/>
  <c r="AT30" i="160"/>
  <c r="AU30" i="160" s="1"/>
  <c r="AZ29" i="160"/>
  <c r="AT29" i="160"/>
  <c r="AU29" i="160" s="1"/>
  <c r="AZ28" i="160"/>
  <c r="AT28" i="160"/>
  <c r="AU28" i="160" s="1"/>
  <c r="AZ27" i="160"/>
  <c r="AT27" i="160"/>
  <c r="AU27" i="160" s="1"/>
  <c r="AZ26" i="160"/>
  <c r="AT26" i="160"/>
  <c r="AU26" i="160" s="1"/>
  <c r="AZ25" i="160"/>
  <c r="BA25" i="160" s="1"/>
  <c r="AZ24" i="160"/>
  <c r="BA24" i="160" s="1"/>
  <c r="AZ23" i="160"/>
  <c r="BA23" i="160" s="1"/>
  <c r="AZ22" i="160"/>
  <c r="BA22" i="160" s="1"/>
  <c r="AZ21" i="160"/>
  <c r="AZ20" i="160"/>
  <c r="BA20" i="160" s="1"/>
  <c r="AZ19" i="160"/>
  <c r="BA19" i="160" s="1"/>
  <c r="AZ18" i="160"/>
  <c r="AZ17" i="160"/>
  <c r="AZ16" i="160"/>
  <c r="BA16" i="160" s="1"/>
  <c r="AZ15" i="160"/>
  <c r="BA15" i="160" s="1"/>
  <c r="AZ14" i="160"/>
  <c r="BA14" i="160" s="1"/>
  <c r="AZ13" i="160"/>
  <c r="BA13" i="160" s="1"/>
  <c r="AZ12" i="160"/>
  <c r="BA12" i="160" s="1"/>
  <c r="AZ11" i="160"/>
  <c r="AZ10" i="160"/>
  <c r="BA10" i="160" s="1"/>
  <c r="AA10" i="160"/>
  <c r="AC10" i="160" s="1"/>
  <c r="AK10" i="160" s="1"/>
  <c r="Q10" i="160"/>
  <c r="P10" i="160"/>
  <c r="I10" i="160"/>
  <c r="R10" i="160" s="1"/>
  <c r="AD10" i="160" s="1"/>
  <c r="H10" i="160"/>
  <c r="AY6" i="160"/>
  <c r="AX6" i="160"/>
  <c r="AW6" i="160"/>
  <c r="AV6" i="160"/>
  <c r="AS6" i="160"/>
  <c r="AR6" i="160"/>
  <c r="AQ6" i="160"/>
  <c r="AP6" i="160"/>
  <c r="AO6" i="160"/>
  <c r="AG6" i="160"/>
  <c r="AF6" i="160"/>
  <c r="AB6" i="160"/>
  <c r="Z6" i="160"/>
  <c r="Y6" i="160"/>
  <c r="X6" i="160"/>
  <c r="W6" i="160"/>
  <c r="V6" i="160"/>
  <c r="U6" i="160"/>
  <c r="T6" i="160"/>
  <c r="S6" i="160"/>
  <c r="O6" i="160"/>
  <c r="N6" i="160"/>
  <c r="M6" i="160"/>
  <c r="L6" i="160"/>
  <c r="K6" i="160"/>
  <c r="J6" i="160"/>
  <c r="G6" i="160"/>
  <c r="F6" i="160"/>
  <c r="E6" i="160"/>
  <c r="D6" i="160"/>
  <c r="C6" i="160"/>
  <c r="B6" i="160"/>
  <c r="AY5" i="160"/>
  <c r="AX5" i="160"/>
  <c r="AW5" i="160"/>
  <c r="AV5" i="160"/>
  <c r="AS5" i="160"/>
  <c r="AR5" i="160"/>
  <c r="AQ5" i="160"/>
  <c r="AP5" i="160"/>
  <c r="AO5" i="160"/>
  <c r="AG5" i="160"/>
  <c r="AF5" i="160"/>
  <c r="AB5" i="160"/>
  <c r="Z5" i="160"/>
  <c r="Y5" i="160"/>
  <c r="X5" i="160"/>
  <c r="W5" i="160"/>
  <c r="V5" i="160"/>
  <c r="U5" i="160"/>
  <c r="T5" i="160"/>
  <c r="S5" i="160"/>
  <c r="O5" i="160"/>
  <c r="N5" i="160"/>
  <c r="M5" i="160"/>
  <c r="L5" i="160"/>
  <c r="K5" i="160"/>
  <c r="J5" i="160"/>
  <c r="G5" i="160"/>
  <c r="F5" i="160"/>
  <c r="E5" i="160"/>
  <c r="D5" i="160"/>
  <c r="C5" i="160"/>
  <c r="B5" i="160"/>
  <c r="AZ65" i="159"/>
  <c r="AU65" i="159"/>
  <c r="AZ64" i="159"/>
  <c r="AU64" i="159"/>
  <c r="AZ63" i="159"/>
  <c r="AU63" i="159"/>
  <c r="AZ62" i="159"/>
  <c r="AU62" i="159"/>
  <c r="AZ61" i="159"/>
  <c r="AU61" i="159"/>
  <c r="AZ60" i="159"/>
  <c r="AU60" i="159"/>
  <c r="AZ59" i="159"/>
  <c r="AU59" i="159"/>
  <c r="AZ58" i="159"/>
  <c r="AU58" i="159"/>
  <c r="AZ57" i="159"/>
  <c r="AU57" i="159"/>
  <c r="AZ56" i="159"/>
  <c r="AU56" i="159"/>
  <c r="AZ55" i="159"/>
  <c r="AU55" i="159"/>
  <c r="AZ54" i="159"/>
  <c r="AU54" i="159"/>
  <c r="AZ53" i="159"/>
  <c r="AU53" i="159"/>
  <c r="AZ52" i="159"/>
  <c r="AU52" i="159"/>
  <c r="AZ51" i="159"/>
  <c r="AU51" i="159"/>
  <c r="AZ50" i="159"/>
  <c r="AU50" i="159"/>
  <c r="AZ49" i="159"/>
  <c r="AU49" i="159"/>
  <c r="AZ48" i="159"/>
  <c r="AU48" i="159"/>
  <c r="AZ47" i="159"/>
  <c r="AU47" i="159"/>
  <c r="AZ46" i="159"/>
  <c r="AU46" i="159"/>
  <c r="AZ45" i="159"/>
  <c r="AU45" i="159"/>
  <c r="AZ44" i="159"/>
  <c r="AU44" i="159"/>
  <c r="AZ43" i="159"/>
  <c r="AU43" i="159"/>
  <c r="AZ42" i="159"/>
  <c r="AU42" i="159"/>
  <c r="AZ41" i="159"/>
  <c r="AU41" i="159"/>
  <c r="AZ40" i="159"/>
  <c r="AU40" i="159"/>
  <c r="AZ39" i="159"/>
  <c r="AU39" i="159"/>
  <c r="AZ38" i="159"/>
  <c r="AT38" i="159"/>
  <c r="AU38" i="159" s="1"/>
  <c r="AZ37" i="159"/>
  <c r="AT37" i="159"/>
  <c r="AU37" i="159" s="1"/>
  <c r="AZ36" i="159"/>
  <c r="AT36" i="159"/>
  <c r="AU36" i="159" s="1"/>
  <c r="AZ35" i="159"/>
  <c r="AT35" i="159"/>
  <c r="AU35" i="159" s="1"/>
  <c r="AZ34" i="159"/>
  <c r="AT34" i="159"/>
  <c r="AU34" i="159" s="1"/>
  <c r="AZ33" i="159"/>
  <c r="AT33" i="159"/>
  <c r="AU33" i="159" s="1"/>
  <c r="AZ32" i="159"/>
  <c r="AT32" i="159"/>
  <c r="AU32" i="159" s="1"/>
  <c r="AZ31" i="159"/>
  <c r="AT31" i="159"/>
  <c r="AU31" i="159" s="1"/>
  <c r="AZ30" i="159"/>
  <c r="AT30" i="159"/>
  <c r="AU30" i="159" s="1"/>
  <c r="AZ29" i="159"/>
  <c r="AT29" i="159"/>
  <c r="AU29" i="159" s="1"/>
  <c r="AZ28" i="159"/>
  <c r="AT28" i="159"/>
  <c r="AU28" i="159" s="1"/>
  <c r="AZ27" i="159"/>
  <c r="AT27" i="159"/>
  <c r="AU27" i="159" s="1"/>
  <c r="AZ26" i="159"/>
  <c r="AT26" i="159"/>
  <c r="AU26" i="159" s="1"/>
  <c r="AZ25" i="159"/>
  <c r="AT25" i="159"/>
  <c r="AU25" i="159" s="1"/>
  <c r="AZ24" i="159"/>
  <c r="AT24" i="159"/>
  <c r="AU24" i="159" s="1"/>
  <c r="AZ23" i="159"/>
  <c r="BA23" i="159" s="1"/>
  <c r="AZ22" i="159"/>
  <c r="BA22" i="159" s="1"/>
  <c r="AZ21" i="159"/>
  <c r="BA21" i="159" s="1"/>
  <c r="AZ20" i="159"/>
  <c r="BA20" i="159" s="1"/>
  <c r="AZ19" i="159"/>
  <c r="BA19" i="159" s="1"/>
  <c r="AZ18" i="159"/>
  <c r="BA18" i="159" s="1"/>
  <c r="AZ17" i="159"/>
  <c r="BA17" i="159" s="1"/>
  <c r="AZ16" i="159"/>
  <c r="BA16" i="159" s="1"/>
  <c r="BC16" i="159" s="1"/>
  <c r="AZ15" i="159"/>
  <c r="BA15" i="159" s="1"/>
  <c r="AZ14" i="159"/>
  <c r="BA14" i="159" s="1"/>
  <c r="BC14" i="159" s="1"/>
  <c r="AZ13" i="159"/>
  <c r="BA13" i="159" s="1"/>
  <c r="AZ12" i="159"/>
  <c r="BA12" i="159" s="1"/>
  <c r="BC12" i="159" s="1"/>
  <c r="AZ11" i="159"/>
  <c r="BA11" i="159" s="1"/>
  <c r="AZ10" i="159"/>
  <c r="BA10" i="159" s="1"/>
  <c r="AA10" i="159"/>
  <c r="AC10" i="159" s="1"/>
  <c r="AK10" i="159" s="1"/>
  <c r="Q10" i="159"/>
  <c r="P10" i="159"/>
  <c r="I10" i="159"/>
  <c r="R10" i="159" s="1"/>
  <c r="AD10" i="159" s="1"/>
  <c r="H10" i="159"/>
  <c r="AY6" i="159"/>
  <c r="AX6" i="159"/>
  <c r="AW6" i="159"/>
  <c r="AV6" i="159"/>
  <c r="AS6" i="159"/>
  <c r="AR6" i="159"/>
  <c r="AQ6" i="159"/>
  <c r="AP6" i="159"/>
  <c r="AO6" i="159"/>
  <c r="AG6" i="159"/>
  <c r="AF6" i="159"/>
  <c r="AB6" i="159"/>
  <c r="Z6" i="159"/>
  <c r="Y6" i="159"/>
  <c r="X6" i="159"/>
  <c r="W6" i="159"/>
  <c r="V6" i="159"/>
  <c r="U6" i="159"/>
  <c r="T6" i="159"/>
  <c r="S6" i="159"/>
  <c r="O6" i="159"/>
  <c r="N6" i="159"/>
  <c r="M6" i="159"/>
  <c r="L6" i="159"/>
  <c r="K6" i="159"/>
  <c r="J6" i="159"/>
  <c r="G6" i="159"/>
  <c r="F6" i="159"/>
  <c r="E6" i="159"/>
  <c r="D6" i="159"/>
  <c r="C6" i="159"/>
  <c r="B6" i="159"/>
  <c r="AY5" i="159"/>
  <c r="AX5" i="159"/>
  <c r="AW5" i="159"/>
  <c r="AV5" i="159"/>
  <c r="AS5" i="159"/>
  <c r="AR5" i="159"/>
  <c r="AQ5" i="159"/>
  <c r="AP5" i="159"/>
  <c r="AO5" i="159"/>
  <c r="AG5" i="159"/>
  <c r="AF5" i="159"/>
  <c r="AB5" i="159"/>
  <c r="Z5" i="159"/>
  <c r="Y5" i="159"/>
  <c r="X5" i="159"/>
  <c r="W5" i="159"/>
  <c r="V5" i="159"/>
  <c r="U5" i="159"/>
  <c r="T5" i="159"/>
  <c r="S5" i="159"/>
  <c r="O5" i="159"/>
  <c r="N5" i="159"/>
  <c r="M5" i="159"/>
  <c r="L5" i="159"/>
  <c r="K5" i="159"/>
  <c r="J5" i="159"/>
  <c r="G5" i="159"/>
  <c r="F5" i="159"/>
  <c r="E5" i="159"/>
  <c r="D5" i="159"/>
  <c r="C5" i="159"/>
  <c r="B5" i="159"/>
  <c r="BA65" i="158"/>
  <c r="Q65" i="158"/>
  <c r="P65" i="158"/>
  <c r="H65" i="158"/>
  <c r="BA64" i="158"/>
  <c r="Q64" i="158"/>
  <c r="R64" i="158" s="1"/>
  <c r="AD64" i="158" s="1"/>
  <c r="P64" i="158"/>
  <c r="H64" i="158"/>
  <c r="BA63" i="158"/>
  <c r="Q63" i="158"/>
  <c r="R63" i="158" s="1"/>
  <c r="AD63" i="158" s="1"/>
  <c r="P63" i="158"/>
  <c r="H63" i="158"/>
  <c r="BA62" i="158"/>
  <c r="Q62" i="158"/>
  <c r="P62" i="158"/>
  <c r="R62" i="158"/>
  <c r="AD62" i="158" s="1"/>
  <c r="H62" i="158"/>
  <c r="BA61" i="158"/>
  <c r="Q61" i="158"/>
  <c r="P61" i="158"/>
  <c r="R61" i="158"/>
  <c r="AD61" i="158" s="1"/>
  <c r="BA60" i="158"/>
  <c r="Q60" i="158"/>
  <c r="R60" i="158" s="1"/>
  <c r="AD60" i="158" s="1"/>
  <c r="P60" i="158"/>
  <c r="H60" i="158"/>
  <c r="BA59" i="158"/>
  <c r="BB59" i="158" s="1"/>
  <c r="Q59" i="158"/>
  <c r="R59" i="158" s="1"/>
  <c r="AD59" i="158" s="1"/>
  <c r="P59" i="158"/>
  <c r="BA58" i="158"/>
  <c r="BB58" i="158" s="1"/>
  <c r="Q58" i="158"/>
  <c r="P58" i="158"/>
  <c r="R58" i="158"/>
  <c r="AD58" i="158" s="1"/>
  <c r="H58" i="158"/>
  <c r="BA57" i="158"/>
  <c r="BB57" i="158" s="1"/>
  <c r="Q57" i="158"/>
  <c r="R57" i="158" s="1"/>
  <c r="AD57" i="158" s="1"/>
  <c r="P57" i="158"/>
  <c r="BA56" i="158"/>
  <c r="BB56" i="158" s="1"/>
  <c r="Q56" i="158"/>
  <c r="R56" i="158" s="1"/>
  <c r="AD56" i="158" s="1"/>
  <c r="P56" i="158"/>
  <c r="H56" i="158"/>
  <c r="BA55" i="158"/>
  <c r="BB55" i="158" s="1"/>
  <c r="Q55" i="158"/>
  <c r="R55" i="158" s="1"/>
  <c r="AD55" i="158" s="1"/>
  <c r="P55" i="158"/>
  <c r="BA54" i="158"/>
  <c r="BB54" i="158" s="1"/>
  <c r="Q54" i="158"/>
  <c r="R54" i="158" s="1"/>
  <c r="AD54" i="158" s="1"/>
  <c r="P54" i="158"/>
  <c r="H54" i="158"/>
  <c r="BA53" i="158"/>
  <c r="BB53" i="158" s="1"/>
  <c r="Q53" i="158"/>
  <c r="P53" i="158"/>
  <c r="R53" i="158"/>
  <c r="AD53" i="158" s="1"/>
  <c r="BA52" i="158"/>
  <c r="BB52" i="158" s="1"/>
  <c r="BA51" i="158"/>
  <c r="BB51" i="158" s="1"/>
  <c r="Q51" i="158"/>
  <c r="R51" i="158" s="1"/>
  <c r="AD51" i="158" s="1"/>
  <c r="P51" i="158"/>
  <c r="BA50" i="158"/>
  <c r="BB50" i="158" s="1"/>
  <c r="Q50" i="158"/>
  <c r="P50" i="158"/>
  <c r="R50" i="158"/>
  <c r="AD50" i="158" s="1"/>
  <c r="H50" i="158"/>
  <c r="BA49" i="158"/>
  <c r="BB49" i="158" s="1"/>
  <c r="Q49" i="158"/>
  <c r="P49" i="158"/>
  <c r="R49" i="158"/>
  <c r="AD49" i="158" s="1"/>
  <c r="BA48" i="158"/>
  <c r="BB48" i="158" s="1"/>
  <c r="Q48" i="158"/>
  <c r="R48" i="158" s="1"/>
  <c r="AD48" i="158" s="1"/>
  <c r="P48" i="158"/>
  <c r="BA47" i="158"/>
  <c r="BB47" i="158" s="1"/>
  <c r="Q47" i="158"/>
  <c r="R47" i="158" s="1"/>
  <c r="AD47" i="158" s="1"/>
  <c r="P47" i="158"/>
  <c r="BA46" i="158"/>
  <c r="BB46" i="158" s="1"/>
  <c r="Q46" i="158"/>
  <c r="P46" i="158"/>
  <c r="R46" i="158"/>
  <c r="AD46" i="158" s="1"/>
  <c r="H46" i="158"/>
  <c r="AT45" i="158"/>
  <c r="AU45" i="158" s="1"/>
  <c r="BA45" i="158" s="1"/>
  <c r="BB45" i="158" s="1"/>
  <c r="Q45" i="158"/>
  <c r="R45" i="158" s="1"/>
  <c r="AD45" i="158" s="1"/>
  <c r="P45" i="158"/>
  <c r="H45" i="158"/>
  <c r="AT44" i="158"/>
  <c r="AU44" i="158" s="1"/>
  <c r="BA44" i="158" s="1"/>
  <c r="BB44" i="158" s="1"/>
  <c r="Q44" i="158"/>
  <c r="R44" i="158" s="1"/>
  <c r="AD44" i="158" s="1"/>
  <c r="P44" i="158"/>
  <c r="H44" i="158"/>
  <c r="AT43" i="158"/>
  <c r="AU43" i="158" s="1"/>
  <c r="BA43" i="158" s="1"/>
  <c r="BB43" i="158" s="1"/>
  <c r="Q43" i="158"/>
  <c r="R43" i="158" s="1"/>
  <c r="AD43" i="158" s="1"/>
  <c r="P43" i="158"/>
  <c r="H43" i="158"/>
  <c r="AT42" i="158"/>
  <c r="AU42" i="158" s="1"/>
  <c r="BA42" i="158" s="1"/>
  <c r="BB42" i="158" s="1"/>
  <c r="Q42" i="158"/>
  <c r="R42" i="158" s="1"/>
  <c r="AD42" i="158" s="1"/>
  <c r="P42" i="158"/>
  <c r="H42" i="158"/>
  <c r="AT41" i="158"/>
  <c r="AU41" i="158" s="1"/>
  <c r="BA41" i="158" s="1"/>
  <c r="BB41" i="158" s="1"/>
  <c r="Q41" i="158"/>
  <c r="P41" i="158"/>
  <c r="R41" i="158"/>
  <c r="AD41" i="158" s="1"/>
  <c r="H41" i="158"/>
  <c r="AT40" i="158"/>
  <c r="AU40" i="158" s="1"/>
  <c r="BA40" i="158" s="1"/>
  <c r="BB40" i="158" s="1"/>
  <c r="Q40" i="158"/>
  <c r="P40" i="158"/>
  <c r="R40" i="158"/>
  <c r="AD40" i="158" s="1"/>
  <c r="H40" i="158"/>
  <c r="AT39" i="158"/>
  <c r="AU39" i="158" s="1"/>
  <c r="BA39" i="158" s="1"/>
  <c r="BB39" i="158" s="1"/>
  <c r="Q39" i="158"/>
  <c r="R39" i="158" s="1"/>
  <c r="AD39" i="158" s="1"/>
  <c r="P39" i="158"/>
  <c r="H39" i="158"/>
  <c r="AT38" i="158"/>
  <c r="AU38" i="158" s="1"/>
  <c r="BA38" i="158" s="1"/>
  <c r="BB38" i="158" s="1"/>
  <c r="Q38" i="158"/>
  <c r="R38" i="158" s="1"/>
  <c r="AD38" i="158" s="1"/>
  <c r="P38" i="158"/>
  <c r="H38" i="158"/>
  <c r="AT37" i="158"/>
  <c r="AU37" i="158" s="1"/>
  <c r="BA37" i="158" s="1"/>
  <c r="BB37" i="158" s="1"/>
  <c r="Q37" i="158"/>
  <c r="P37" i="158"/>
  <c r="R37" i="158"/>
  <c r="AD37" i="158" s="1"/>
  <c r="H37" i="158"/>
  <c r="AT36" i="158"/>
  <c r="AU36" i="158" s="1"/>
  <c r="BA36" i="158" s="1"/>
  <c r="BB36" i="158" s="1"/>
  <c r="Q36" i="158"/>
  <c r="P36" i="158"/>
  <c r="R36" i="158"/>
  <c r="AD36" i="158" s="1"/>
  <c r="H36" i="158"/>
  <c r="AT35" i="158"/>
  <c r="AU35" i="158" s="1"/>
  <c r="BA35" i="158" s="1"/>
  <c r="BB35" i="158" s="1"/>
  <c r="Q35" i="158"/>
  <c r="P35" i="158"/>
  <c r="R35" i="158"/>
  <c r="AD35" i="158" s="1"/>
  <c r="H35" i="158"/>
  <c r="AT34" i="158"/>
  <c r="AU34" i="158" s="1"/>
  <c r="BA34" i="158" s="1"/>
  <c r="BB34" i="158" s="1"/>
  <c r="Q34" i="158"/>
  <c r="R34" i="158" s="1"/>
  <c r="AD34" i="158" s="1"/>
  <c r="P34" i="158"/>
  <c r="H34" i="158"/>
  <c r="AT33" i="158"/>
  <c r="AU33" i="158" s="1"/>
  <c r="BA33" i="158" s="1"/>
  <c r="BB33" i="158" s="1"/>
  <c r="Q33" i="158"/>
  <c r="R33" i="158" s="1"/>
  <c r="AD33" i="158" s="1"/>
  <c r="P33" i="158"/>
  <c r="H33" i="158"/>
  <c r="AT32" i="158"/>
  <c r="AU32" i="158" s="1"/>
  <c r="BA32" i="158" s="1"/>
  <c r="BB32" i="158" s="1"/>
  <c r="Q32" i="158"/>
  <c r="R32" i="158" s="1"/>
  <c r="AD32" i="158" s="1"/>
  <c r="P32" i="158"/>
  <c r="H32" i="158"/>
  <c r="AT31" i="158"/>
  <c r="AU31" i="158" s="1"/>
  <c r="BA31" i="158" s="1"/>
  <c r="BB31" i="158" s="1"/>
  <c r="Q31" i="158"/>
  <c r="R31" i="158" s="1"/>
  <c r="AD31" i="158" s="1"/>
  <c r="P31" i="158"/>
  <c r="H31" i="158"/>
  <c r="AT30" i="158"/>
  <c r="AU30" i="158" s="1"/>
  <c r="BA30" i="158" s="1"/>
  <c r="BB30" i="158" s="1"/>
  <c r="Q30" i="158"/>
  <c r="R30" i="158" s="1"/>
  <c r="AD30" i="158" s="1"/>
  <c r="P30" i="158"/>
  <c r="H30" i="158"/>
  <c r="AT29" i="158"/>
  <c r="AU29" i="158" s="1"/>
  <c r="BA29" i="158" s="1"/>
  <c r="BB29" i="158" s="1"/>
  <c r="Q29" i="158"/>
  <c r="P29" i="158"/>
  <c r="I29" i="158"/>
  <c r="R29" i="158" s="1"/>
  <c r="AD29" i="158" s="1"/>
  <c r="H29" i="158"/>
  <c r="AT28" i="158"/>
  <c r="AU28" i="158" s="1"/>
  <c r="BA28" i="158" s="1"/>
  <c r="BB28" i="158" s="1"/>
  <c r="Q28" i="158"/>
  <c r="P28" i="158"/>
  <c r="I28" i="158"/>
  <c r="H28" i="158"/>
  <c r="AT27" i="158"/>
  <c r="AU27" i="158" s="1"/>
  <c r="BA27" i="158" s="1"/>
  <c r="BB27" i="158" s="1"/>
  <c r="Q27" i="158"/>
  <c r="P27" i="158"/>
  <c r="I27" i="158"/>
  <c r="H27" i="158"/>
  <c r="AT26" i="158"/>
  <c r="AU26" i="158" s="1"/>
  <c r="BA26" i="158" s="1"/>
  <c r="BB26" i="158" s="1"/>
  <c r="Q26" i="158"/>
  <c r="P26" i="158"/>
  <c r="I26" i="158"/>
  <c r="H26" i="158"/>
  <c r="AT25" i="158"/>
  <c r="AU25" i="158" s="1"/>
  <c r="Q25" i="158"/>
  <c r="P25" i="158"/>
  <c r="I25" i="158"/>
  <c r="R25" i="158" s="1"/>
  <c r="AD25" i="158" s="1"/>
  <c r="H25" i="158"/>
  <c r="AT24" i="158"/>
  <c r="AU24" i="158" s="1"/>
  <c r="BA24" i="158" s="1"/>
  <c r="Q24" i="158"/>
  <c r="P24" i="158"/>
  <c r="I24" i="158"/>
  <c r="R24" i="158" s="1"/>
  <c r="AD24" i="158" s="1"/>
  <c r="H24" i="158"/>
  <c r="AT23" i="158"/>
  <c r="AU23" i="158" s="1"/>
  <c r="BA23" i="158" s="1"/>
  <c r="Q23" i="158"/>
  <c r="P23" i="158"/>
  <c r="I23" i="158"/>
  <c r="H23" i="158"/>
  <c r="AT22" i="158"/>
  <c r="AU22" i="158" s="1"/>
  <c r="Q22" i="158"/>
  <c r="P22" i="158"/>
  <c r="I22" i="158"/>
  <c r="H22" i="158"/>
  <c r="AT21" i="158"/>
  <c r="AU21" i="158" s="1"/>
  <c r="BA21" i="158" s="1"/>
  <c r="Q21" i="158"/>
  <c r="P21" i="158"/>
  <c r="I21" i="158"/>
  <c r="H21" i="158"/>
  <c r="AT20" i="158"/>
  <c r="AU20" i="158" s="1"/>
  <c r="BA20" i="158" s="1"/>
  <c r="Q20" i="158"/>
  <c r="P20" i="158"/>
  <c r="I20" i="158"/>
  <c r="R20" i="158" s="1"/>
  <c r="H20" i="158"/>
  <c r="AT19" i="158"/>
  <c r="AU19" i="158" s="1"/>
  <c r="BA19" i="158" s="1"/>
  <c r="Q19" i="158"/>
  <c r="P19" i="158"/>
  <c r="I19" i="158"/>
  <c r="H19" i="158"/>
  <c r="AT18" i="158"/>
  <c r="AU18" i="158" s="1"/>
  <c r="BA18" i="158" s="1"/>
  <c r="Q18" i="158"/>
  <c r="P18" i="158"/>
  <c r="I18" i="158"/>
  <c r="R18" i="158" s="1"/>
  <c r="H18" i="158"/>
  <c r="AT17" i="158"/>
  <c r="AU17" i="158" s="1"/>
  <c r="BA17" i="158" s="1"/>
  <c r="Q17" i="158"/>
  <c r="P17" i="158"/>
  <c r="I17" i="158"/>
  <c r="H17" i="158"/>
  <c r="AT16" i="158"/>
  <c r="AU16" i="158" s="1"/>
  <c r="BA16" i="158" s="1"/>
  <c r="Q16" i="158"/>
  <c r="P16" i="158"/>
  <c r="I16" i="158"/>
  <c r="H16" i="158"/>
  <c r="AT15" i="158"/>
  <c r="AU15" i="158" s="1"/>
  <c r="BA15" i="158" s="1"/>
  <c r="Q15" i="158"/>
  <c r="P15" i="158"/>
  <c r="I15" i="158"/>
  <c r="H15" i="158"/>
  <c r="AT14" i="158"/>
  <c r="AU14" i="158" s="1"/>
  <c r="BA14" i="158" s="1"/>
  <c r="Q14" i="158"/>
  <c r="P14" i="158"/>
  <c r="I14" i="158"/>
  <c r="H14" i="158"/>
  <c r="AT13" i="158"/>
  <c r="AU13" i="158" s="1"/>
  <c r="BA13" i="158" s="1"/>
  <c r="Q13" i="158"/>
  <c r="P13" i="158"/>
  <c r="I13" i="158"/>
  <c r="H13" i="158"/>
  <c r="AT12" i="158"/>
  <c r="AU12" i="158" s="1"/>
  <c r="BA12" i="158" s="1"/>
  <c r="Q12" i="158"/>
  <c r="P12" i="158"/>
  <c r="I12" i="158"/>
  <c r="R12" i="158" s="1"/>
  <c r="H12" i="158"/>
  <c r="AT11" i="158"/>
  <c r="AU11" i="158" s="1"/>
  <c r="BA11" i="158" s="1"/>
  <c r="Q11" i="158"/>
  <c r="P11" i="158"/>
  <c r="I11" i="158"/>
  <c r="R11" i="158" s="1"/>
  <c r="H11" i="158"/>
  <c r="AZ10" i="158"/>
  <c r="AZ6" i="158" s="1"/>
  <c r="AT10" i="158"/>
  <c r="AU10" i="158" s="1"/>
  <c r="AA10" i="158"/>
  <c r="AC10" i="158" s="1"/>
  <c r="Q10" i="158"/>
  <c r="P10" i="158"/>
  <c r="I10" i="158"/>
  <c r="H10" i="158"/>
  <c r="AY6" i="158"/>
  <c r="AX6" i="158"/>
  <c r="AW6" i="158"/>
  <c r="AV6" i="158"/>
  <c r="AS6" i="158"/>
  <c r="AR6" i="158"/>
  <c r="AQ6" i="158"/>
  <c r="AP6" i="158"/>
  <c r="AO6" i="158"/>
  <c r="AG6" i="158"/>
  <c r="AF6" i="158"/>
  <c r="AB6" i="158"/>
  <c r="Z6" i="158"/>
  <c r="Y6" i="158"/>
  <c r="X6" i="158"/>
  <c r="W6" i="158"/>
  <c r="V6" i="158"/>
  <c r="U6" i="158"/>
  <c r="T6" i="158"/>
  <c r="S6" i="158"/>
  <c r="O6" i="158"/>
  <c r="N6" i="158"/>
  <c r="M6" i="158"/>
  <c r="L6" i="158"/>
  <c r="K6" i="158"/>
  <c r="J6" i="158"/>
  <c r="G6" i="158"/>
  <c r="F6" i="158"/>
  <c r="E6" i="158"/>
  <c r="D6" i="158"/>
  <c r="C6" i="158"/>
  <c r="B6" i="158"/>
  <c r="AY5" i="158"/>
  <c r="AX5" i="158"/>
  <c r="AW5" i="158"/>
  <c r="AV5" i="158"/>
  <c r="AS5" i="158"/>
  <c r="AR5" i="158"/>
  <c r="AQ5" i="158"/>
  <c r="AP5" i="158"/>
  <c r="AO5" i="158"/>
  <c r="AG5" i="158"/>
  <c r="AF5" i="158"/>
  <c r="AB5" i="158"/>
  <c r="Z5" i="158"/>
  <c r="Y5" i="158"/>
  <c r="X5" i="158"/>
  <c r="W5" i="158"/>
  <c r="V5" i="158"/>
  <c r="U5" i="158"/>
  <c r="T5" i="158"/>
  <c r="S5" i="158"/>
  <c r="O5" i="158"/>
  <c r="N5" i="158"/>
  <c r="M5" i="158"/>
  <c r="L5" i="158"/>
  <c r="K5" i="158"/>
  <c r="J5" i="158"/>
  <c r="G5" i="158"/>
  <c r="F5" i="158"/>
  <c r="E5" i="158"/>
  <c r="D5" i="158"/>
  <c r="C5" i="158"/>
  <c r="B5" i="158"/>
  <c r="D30" i="61"/>
  <c r="F12" i="61"/>
  <c r="E12" i="61"/>
  <c r="D12" i="61"/>
  <c r="C12" i="61"/>
  <c r="B12" i="61"/>
  <c r="F11" i="61"/>
  <c r="E11" i="61"/>
  <c r="D11" i="61"/>
  <c r="C11" i="61"/>
  <c r="B11" i="61"/>
  <c r="F10" i="61"/>
  <c r="E10" i="61"/>
  <c r="D10" i="61"/>
  <c r="C10" i="61"/>
  <c r="B10" i="61"/>
  <c r="D9" i="61"/>
  <c r="AD51" i="178" l="1"/>
  <c r="AH51" i="178" s="1"/>
  <c r="AD51" i="175"/>
  <c r="AE51" i="175" s="1"/>
  <c r="AE53" i="175"/>
  <c r="AD53" i="175"/>
  <c r="AD48" i="161"/>
  <c r="AH48" i="161" s="1"/>
  <c r="AD12" i="158"/>
  <c r="AE12" i="158" s="1"/>
  <c r="AH40" i="161"/>
  <c r="AD40" i="161"/>
  <c r="AD63" i="161"/>
  <c r="AH63" i="161" s="1"/>
  <c r="R27" i="158"/>
  <c r="AD27" i="158" s="1"/>
  <c r="AT5" i="159"/>
  <c r="AH19" i="161"/>
  <c r="AD19" i="161"/>
  <c r="AD31" i="161"/>
  <c r="AH31" i="161" s="1"/>
  <c r="AD43" i="161"/>
  <c r="AH43" i="161" s="1"/>
  <c r="R17" i="162"/>
  <c r="R14" i="163"/>
  <c r="AD14" i="163" s="1"/>
  <c r="R33" i="163"/>
  <c r="AD33" i="163" s="1"/>
  <c r="R45" i="163"/>
  <c r="AD45" i="163" s="1"/>
  <c r="AZ5" i="165"/>
  <c r="R10" i="167"/>
  <c r="AD10" i="167" s="1"/>
  <c r="BA18" i="167"/>
  <c r="BB18" i="167" s="1"/>
  <c r="AL18" i="167" s="1"/>
  <c r="BA47" i="167"/>
  <c r="BB47" i="167" s="1"/>
  <c r="AL47" i="167" s="1"/>
  <c r="R20" i="168"/>
  <c r="AD20" i="168" s="1"/>
  <c r="R64" i="168"/>
  <c r="AD64" i="168" s="1"/>
  <c r="BA12" i="153"/>
  <c r="BB12" i="153" s="1"/>
  <c r="AL12" i="153" s="1"/>
  <c r="R16" i="153"/>
  <c r="AD16" i="153" s="1"/>
  <c r="R28" i="153"/>
  <c r="AD28" i="153" s="1"/>
  <c r="AE28" i="153" s="1"/>
  <c r="R40" i="153"/>
  <c r="AD40" i="153" s="1"/>
  <c r="R50" i="153"/>
  <c r="AD50" i="153" s="1"/>
  <c r="R52" i="153"/>
  <c r="AD52" i="153" s="1"/>
  <c r="R54" i="153"/>
  <c r="AD54" i="153" s="1"/>
  <c r="R56" i="153"/>
  <c r="AD56" i="153" s="1"/>
  <c r="R58" i="153"/>
  <c r="AD58" i="153" s="1"/>
  <c r="R60" i="153"/>
  <c r="AD60" i="153" s="1"/>
  <c r="R62" i="153"/>
  <c r="AD62" i="153" s="1"/>
  <c r="R64" i="153"/>
  <c r="AD64" i="153" s="1"/>
  <c r="R16" i="169"/>
  <c r="AD16" i="169" s="1"/>
  <c r="R28" i="169"/>
  <c r="AD28" i="169" s="1"/>
  <c r="R40" i="169"/>
  <c r="AD40" i="169" s="1"/>
  <c r="AE40" i="169" s="1"/>
  <c r="R64" i="169"/>
  <c r="AD64" i="169" s="1"/>
  <c r="R18" i="173"/>
  <c r="AD18" i="173" s="1"/>
  <c r="R25" i="173"/>
  <c r="AD25" i="173" s="1"/>
  <c r="R52" i="173"/>
  <c r="AD52" i="173" s="1"/>
  <c r="AE25" i="164"/>
  <c r="AD25" i="164"/>
  <c r="AD17" i="161"/>
  <c r="AH17" i="161" s="1"/>
  <c r="AD29" i="161"/>
  <c r="AH29" i="161" s="1"/>
  <c r="AD41" i="161"/>
  <c r="AE41" i="161" s="1"/>
  <c r="AH64" i="161"/>
  <c r="AD64" i="161"/>
  <c r="R12" i="172"/>
  <c r="AD12" i="172" s="1"/>
  <c r="AD52" i="175"/>
  <c r="AE52" i="175" s="1"/>
  <c r="AH56" i="179"/>
  <c r="AD56" i="179"/>
  <c r="AE18" i="158"/>
  <c r="AD18" i="158"/>
  <c r="AD22" i="161"/>
  <c r="AH22" i="161" s="1"/>
  <c r="AH34" i="161"/>
  <c r="AD34" i="161"/>
  <c r="AD46" i="161"/>
  <c r="AH46" i="161" s="1"/>
  <c r="AZ5" i="164"/>
  <c r="R48" i="168"/>
  <c r="AD48" i="168" s="1"/>
  <c r="R61" i="168"/>
  <c r="AD61" i="168" s="1"/>
  <c r="R25" i="153"/>
  <c r="AD25" i="153" s="1"/>
  <c r="R37" i="153"/>
  <c r="AD37" i="153" s="1"/>
  <c r="R19" i="172"/>
  <c r="AD19" i="172" s="1"/>
  <c r="AD54" i="175"/>
  <c r="AE54" i="175" s="1"/>
  <c r="AH54" i="178"/>
  <c r="AD54" i="178"/>
  <c r="AD58" i="178"/>
  <c r="AH58" i="178" s="1"/>
  <c r="AZ6" i="159"/>
  <c r="AE37" i="164"/>
  <c r="AD37" i="164"/>
  <c r="AD11" i="158"/>
  <c r="AE11" i="158" s="1"/>
  <c r="AD15" i="161"/>
  <c r="AH15" i="161" s="1"/>
  <c r="AD27" i="161"/>
  <c r="AE27" i="161" s="1"/>
  <c r="AH39" i="161"/>
  <c r="AD39" i="161"/>
  <c r="AD51" i="161"/>
  <c r="AH51" i="161" s="1"/>
  <c r="AH62" i="161"/>
  <c r="AD62" i="161"/>
  <c r="R33" i="162"/>
  <c r="R60" i="162"/>
  <c r="AD60" i="162" s="1"/>
  <c r="R18" i="163"/>
  <c r="AD18" i="163" s="1"/>
  <c r="R37" i="163"/>
  <c r="AD37" i="163" s="1"/>
  <c r="R14" i="167"/>
  <c r="AD14" i="167" s="1"/>
  <c r="R24" i="167"/>
  <c r="AD24" i="167" s="1"/>
  <c r="AI24" i="167" s="1"/>
  <c r="R50" i="167"/>
  <c r="AD50" i="167" s="1"/>
  <c r="R52" i="168"/>
  <c r="AD52" i="168" s="1"/>
  <c r="R20" i="153"/>
  <c r="AD20" i="153" s="1"/>
  <c r="R54" i="172"/>
  <c r="AD54" i="172" s="1"/>
  <c r="R65" i="172"/>
  <c r="AD65" i="172" s="1"/>
  <c r="R10" i="173"/>
  <c r="AD10" i="173" s="1"/>
  <c r="AC56" i="173"/>
  <c r="AK56" i="173" s="1"/>
  <c r="AC58" i="173"/>
  <c r="AK58" i="173" s="1"/>
  <c r="AC60" i="173"/>
  <c r="AC5" i="173" s="1"/>
  <c r="R40" i="175"/>
  <c r="AD40" i="175" s="1"/>
  <c r="R63" i="175"/>
  <c r="R32" i="178"/>
  <c r="AD50" i="178"/>
  <c r="AH50" i="178" s="1"/>
  <c r="BA52" i="182"/>
  <c r="AD35" i="169"/>
  <c r="AH35" i="169" s="1"/>
  <c r="R16" i="158"/>
  <c r="R28" i="158"/>
  <c r="AD28" i="158" s="1"/>
  <c r="AZ5" i="160"/>
  <c r="AH20" i="161"/>
  <c r="AD20" i="161"/>
  <c r="AD32" i="161"/>
  <c r="AH32" i="161" s="1"/>
  <c r="AD44" i="161"/>
  <c r="AH44" i="161" s="1"/>
  <c r="R40" i="162"/>
  <c r="AD40" i="162" s="1"/>
  <c r="R58" i="162"/>
  <c r="AD58" i="162" s="1"/>
  <c r="R13" i="163"/>
  <c r="AD13" i="163" s="1"/>
  <c r="R44" i="163"/>
  <c r="AD44" i="163" s="1"/>
  <c r="AD45" i="164"/>
  <c r="AE45" i="164" s="1"/>
  <c r="AE59" i="164"/>
  <c r="AD59" i="164"/>
  <c r="R43" i="167"/>
  <c r="AD43" i="167" s="1"/>
  <c r="R19" i="168"/>
  <c r="AD19" i="168" s="1"/>
  <c r="R31" i="168"/>
  <c r="AD31" i="168" s="1"/>
  <c r="R54" i="168"/>
  <c r="AD54" i="168" s="1"/>
  <c r="R63" i="168"/>
  <c r="AD63" i="168" s="1"/>
  <c r="R39" i="153"/>
  <c r="AD39" i="153" s="1"/>
  <c r="R15" i="169"/>
  <c r="AD15" i="169" s="1"/>
  <c r="R27" i="169"/>
  <c r="AD27" i="169" s="1"/>
  <c r="R39" i="169"/>
  <c r="AD51" i="169"/>
  <c r="AH51" i="169" s="1"/>
  <c r="R63" i="169"/>
  <c r="AD63" i="169" s="1"/>
  <c r="R11" i="172"/>
  <c r="AD11" i="172" s="1"/>
  <c r="R21" i="172"/>
  <c r="AD21" i="172" s="1"/>
  <c r="R56" i="172"/>
  <c r="AD56" i="172" s="1"/>
  <c r="R17" i="173"/>
  <c r="AD17" i="173" s="1"/>
  <c r="R24" i="173"/>
  <c r="AD24" i="173" s="1"/>
  <c r="R11" i="175"/>
  <c r="AD11" i="175" s="1"/>
  <c r="R10" i="177"/>
  <c r="AD10" i="177" s="1"/>
  <c r="AD36" i="161"/>
  <c r="AH36" i="161" s="1"/>
  <c r="AD50" i="175"/>
  <c r="AH50" i="175" s="1"/>
  <c r="AH25" i="161"/>
  <c r="AD25" i="161"/>
  <c r="AD37" i="161"/>
  <c r="AH37" i="161" s="1"/>
  <c r="AD49" i="161"/>
  <c r="AH49" i="161" s="1"/>
  <c r="AD60" i="161"/>
  <c r="AH60" i="161" s="1"/>
  <c r="AD35" i="162"/>
  <c r="AH35" i="162" s="1"/>
  <c r="R56" i="162"/>
  <c r="AD56" i="162" s="1"/>
  <c r="R39" i="163"/>
  <c r="AD39" i="163" s="1"/>
  <c r="AE39" i="163" s="1"/>
  <c r="R56" i="168"/>
  <c r="AD56" i="168" s="1"/>
  <c r="R10" i="169"/>
  <c r="AD10" i="169" s="1"/>
  <c r="R34" i="169"/>
  <c r="AD34" i="169" s="1"/>
  <c r="R10" i="170"/>
  <c r="AD10" i="170" s="1"/>
  <c r="R16" i="172"/>
  <c r="AD16" i="172" s="1"/>
  <c r="R58" i="172"/>
  <c r="AD58" i="172" s="1"/>
  <c r="BA27" i="173"/>
  <c r="BB27" i="173" s="1"/>
  <c r="AL27" i="173" s="1"/>
  <c r="AK64" i="173"/>
  <c r="AC64" i="173"/>
  <c r="R42" i="175"/>
  <c r="AD42" i="175" s="1"/>
  <c r="AD49" i="175"/>
  <c r="AH49" i="175" s="1"/>
  <c r="AE65" i="175"/>
  <c r="AD65" i="175"/>
  <c r="AC48" i="173"/>
  <c r="AK48" i="173" s="1"/>
  <c r="AE48" i="173" s="1"/>
  <c r="R14" i="158"/>
  <c r="R26" i="158"/>
  <c r="AD26" i="158" s="1"/>
  <c r="AD18" i="161"/>
  <c r="AH18" i="161" s="1"/>
  <c r="AD30" i="161"/>
  <c r="AH30" i="161" s="1"/>
  <c r="AD42" i="161"/>
  <c r="AE42" i="161" s="1"/>
  <c r="AH65" i="161"/>
  <c r="AD65" i="161"/>
  <c r="R42" i="162"/>
  <c r="AD42" i="162" s="1"/>
  <c r="R54" i="162"/>
  <c r="AD54" i="162" s="1"/>
  <c r="R15" i="163"/>
  <c r="AD15" i="163" s="1"/>
  <c r="R34" i="163"/>
  <c r="AD34" i="163" s="1"/>
  <c r="R11" i="167"/>
  <c r="AD11" i="167" s="1"/>
  <c r="R21" i="168"/>
  <c r="AD21" i="168" s="1"/>
  <c r="R33" i="168"/>
  <c r="AD33" i="168" s="1"/>
  <c r="R45" i="168"/>
  <c r="AD45" i="168" s="1"/>
  <c r="R58" i="168"/>
  <c r="AD58" i="168" s="1"/>
  <c r="R65" i="168"/>
  <c r="AD65" i="168" s="1"/>
  <c r="AE65" i="168" s="1"/>
  <c r="R17" i="153"/>
  <c r="AD17" i="153" s="1"/>
  <c r="R29" i="153"/>
  <c r="AD29" i="153" s="1"/>
  <c r="R41" i="153"/>
  <c r="AD41" i="153" s="1"/>
  <c r="R43" i="153"/>
  <c r="AD43" i="153" s="1"/>
  <c r="R45" i="153"/>
  <c r="AD45" i="153" s="1"/>
  <c r="R17" i="169"/>
  <c r="AD17" i="169" s="1"/>
  <c r="R29" i="169"/>
  <c r="AD29" i="169" s="1"/>
  <c r="R41" i="169"/>
  <c r="R56" i="169"/>
  <c r="AD56" i="169" s="1"/>
  <c r="R65" i="169"/>
  <c r="AD65" i="169" s="1"/>
  <c r="R23" i="172"/>
  <c r="AD23" i="172" s="1"/>
  <c r="R60" i="172"/>
  <c r="AD60" i="172" s="1"/>
  <c r="AE60" i="172" s="1"/>
  <c r="R19" i="173"/>
  <c r="AD19" i="173" s="1"/>
  <c r="AC47" i="173"/>
  <c r="AK47" i="173" s="1"/>
  <c r="R10" i="176"/>
  <c r="AD10" i="176" s="1"/>
  <c r="AD23" i="161"/>
  <c r="AH23" i="161" s="1"/>
  <c r="AD35" i="161"/>
  <c r="AH35" i="161" s="1"/>
  <c r="R13" i="162"/>
  <c r="AD13" i="162" s="1"/>
  <c r="R25" i="162"/>
  <c r="AD37" i="162"/>
  <c r="AI37" i="162" s="1"/>
  <c r="BA60" i="162"/>
  <c r="R10" i="163"/>
  <c r="AD10" i="163" s="1"/>
  <c r="R10" i="166"/>
  <c r="AD10" i="166" s="1"/>
  <c r="R18" i="167"/>
  <c r="AD18" i="167" s="1"/>
  <c r="R23" i="167"/>
  <c r="AD23" i="167" s="1"/>
  <c r="BA24" i="167"/>
  <c r="BB24" i="167" s="1"/>
  <c r="AL24" i="167" s="1"/>
  <c r="BA50" i="167"/>
  <c r="BB50" i="167" s="1"/>
  <c r="AL50" i="167" s="1"/>
  <c r="R64" i="167"/>
  <c r="AD64" i="167" s="1"/>
  <c r="R28" i="168"/>
  <c r="AD28" i="168" s="1"/>
  <c r="R40" i="168"/>
  <c r="AD40" i="168" s="1"/>
  <c r="R12" i="169"/>
  <c r="AD12" i="169" s="1"/>
  <c r="R24" i="169"/>
  <c r="AD24" i="169" s="1"/>
  <c r="AH24" i="169" s="1"/>
  <c r="R36" i="169"/>
  <c r="AD36" i="169" s="1"/>
  <c r="R58" i="169"/>
  <c r="AD58" i="169" s="1"/>
  <c r="R18" i="172"/>
  <c r="AD18" i="172" s="1"/>
  <c r="R62" i="172"/>
  <c r="AD62" i="172" s="1"/>
  <c r="R14" i="173"/>
  <c r="AD14" i="173" s="1"/>
  <c r="R21" i="173"/>
  <c r="AD21" i="173" s="1"/>
  <c r="BA41" i="173"/>
  <c r="BC41" i="173" s="1"/>
  <c r="AO6" i="177"/>
  <c r="AK10" i="177"/>
  <c r="AD59" i="179"/>
  <c r="AH59" i="179" s="1"/>
  <c r="AH16" i="161"/>
  <c r="AD16" i="161"/>
  <c r="AD41" i="164"/>
  <c r="AE41" i="164" s="1"/>
  <c r="AD49" i="164"/>
  <c r="AE49" i="164" s="1"/>
  <c r="AH31" i="169"/>
  <c r="AD31" i="169"/>
  <c r="AH43" i="169"/>
  <c r="AD43" i="169"/>
  <c r="AC57" i="173"/>
  <c r="AK57" i="173" s="1"/>
  <c r="AK59" i="173"/>
  <c r="AM59" i="173" s="1"/>
  <c r="AC59" i="173"/>
  <c r="AD55" i="175"/>
  <c r="AE55" i="175" s="1"/>
  <c r="BA39" i="178"/>
  <c r="BC39" i="178" s="1"/>
  <c r="AH49" i="179"/>
  <c r="AD49" i="179"/>
  <c r="AD51" i="179"/>
  <c r="AH51" i="179" s="1"/>
  <c r="AD53" i="179"/>
  <c r="AH53" i="179" s="1"/>
  <c r="AD55" i="179"/>
  <c r="AE55" i="179" s="1"/>
  <c r="AH57" i="179"/>
  <c r="AD57" i="179"/>
  <c r="AD20" i="158"/>
  <c r="AE20" i="158" s="1"/>
  <c r="AH52" i="161"/>
  <c r="AD52" i="161"/>
  <c r="AD21" i="161"/>
  <c r="AH21" i="161" s="1"/>
  <c r="AD33" i="161"/>
  <c r="AH33" i="161" s="1"/>
  <c r="AD45" i="161"/>
  <c r="AE45" i="161" s="1"/>
  <c r="AH27" i="162"/>
  <c r="AD27" i="162"/>
  <c r="R43" i="163"/>
  <c r="AD43" i="163" s="1"/>
  <c r="R62" i="168"/>
  <c r="AD62" i="168" s="1"/>
  <c r="R14" i="153"/>
  <c r="AD14" i="153" s="1"/>
  <c r="R26" i="153"/>
  <c r="AD26" i="153" s="1"/>
  <c r="AH57" i="178"/>
  <c r="AD57" i="178"/>
  <c r="AD59" i="178"/>
  <c r="AH59" i="178" s="1"/>
  <c r="AH61" i="178"/>
  <c r="AD61" i="178"/>
  <c r="AZ6" i="181"/>
  <c r="AD28" i="161"/>
  <c r="AH28" i="161" s="1"/>
  <c r="AH14" i="161"/>
  <c r="AD14" i="161"/>
  <c r="AD26" i="161"/>
  <c r="AH26" i="161" s="1"/>
  <c r="AD38" i="161"/>
  <c r="AH38" i="161" s="1"/>
  <c r="AD50" i="161"/>
  <c r="AE50" i="161" s="1"/>
  <c r="AH61" i="161"/>
  <c r="AD61" i="161"/>
  <c r="R22" i="162"/>
  <c r="AD22" i="162" s="1"/>
  <c r="R19" i="163"/>
  <c r="AD19" i="163" s="1"/>
  <c r="R26" i="163"/>
  <c r="AD26" i="163" s="1"/>
  <c r="R38" i="163"/>
  <c r="AD38" i="163" s="1"/>
  <c r="R10" i="164"/>
  <c r="AD10" i="164" s="1"/>
  <c r="AE39" i="164"/>
  <c r="AD39" i="164"/>
  <c r="AD55" i="164"/>
  <c r="AE55" i="164" s="1"/>
  <c r="AM10" i="166"/>
  <c r="AI10" i="166" s="1"/>
  <c r="R15" i="167"/>
  <c r="AD15" i="167" s="1"/>
  <c r="R25" i="167"/>
  <c r="AD25" i="167" s="1"/>
  <c r="R13" i="168"/>
  <c r="AD13" i="168" s="1"/>
  <c r="R25" i="168"/>
  <c r="AD25" i="168" s="1"/>
  <c r="R37" i="168"/>
  <c r="AD37" i="168" s="1"/>
  <c r="R21" i="153"/>
  <c r="AD21" i="153" s="1"/>
  <c r="AZ6" i="169"/>
  <c r="R21" i="169"/>
  <c r="AD21" i="169" s="1"/>
  <c r="R33" i="169"/>
  <c r="AD33" i="169" s="1"/>
  <c r="R15" i="172"/>
  <c r="AD15" i="172" s="1"/>
  <c r="R11" i="173"/>
  <c r="AD11" i="173" s="1"/>
  <c r="B29" i="61" s="1"/>
  <c r="R50" i="173"/>
  <c r="AD50" i="173" s="1"/>
  <c r="AC63" i="173"/>
  <c r="AK63" i="173" s="1"/>
  <c r="R41" i="175"/>
  <c r="AD41" i="175" s="1"/>
  <c r="R48" i="175"/>
  <c r="AZ5" i="178"/>
  <c r="AD47" i="178"/>
  <c r="AH47" i="178" s="1"/>
  <c r="AD49" i="178"/>
  <c r="AH49" i="178" s="1"/>
  <c r="R62" i="182"/>
  <c r="R65" i="182"/>
  <c r="R64" i="182"/>
  <c r="AD64" i="182" s="1"/>
  <c r="R63" i="182"/>
  <c r="AD63" i="182" s="1"/>
  <c r="R60" i="182"/>
  <c r="R64" i="181"/>
  <c r="AD64" i="181" s="1"/>
  <c r="R63" i="181"/>
  <c r="AD63" i="181" s="1"/>
  <c r="R58" i="181"/>
  <c r="R47" i="181"/>
  <c r="R23" i="181"/>
  <c r="AD23" i="181" s="1"/>
  <c r="R22" i="181"/>
  <c r="AD22" i="181" s="1"/>
  <c r="R13" i="181"/>
  <c r="R20" i="181"/>
  <c r="R21" i="181"/>
  <c r="R14" i="181"/>
  <c r="R40" i="180"/>
  <c r="AD40" i="180" s="1"/>
  <c r="R39" i="180"/>
  <c r="AD39" i="180" s="1"/>
  <c r="R35" i="180"/>
  <c r="R38" i="180"/>
  <c r="AD38" i="180" s="1"/>
  <c r="R37" i="180"/>
  <c r="R34" i="180"/>
  <c r="R31" i="180"/>
  <c r="AD31" i="180" s="1"/>
  <c r="R27" i="180"/>
  <c r="AD27" i="180" s="1"/>
  <c r="R33" i="180"/>
  <c r="R29" i="180"/>
  <c r="R25" i="180"/>
  <c r="R23" i="180"/>
  <c r="AD23" i="180" s="1"/>
  <c r="R22" i="180"/>
  <c r="R13" i="180"/>
  <c r="AD13" i="180" s="1"/>
  <c r="R19" i="180"/>
  <c r="R20" i="180"/>
  <c r="R21" i="180"/>
  <c r="AD21" i="180" s="1"/>
  <c r="R18" i="180"/>
  <c r="AD18" i="180" s="1"/>
  <c r="R17" i="180"/>
  <c r="R16" i="180"/>
  <c r="AD16" i="180" s="1"/>
  <c r="R15" i="180"/>
  <c r="R14" i="180"/>
  <c r="AD14" i="180" s="1"/>
  <c r="R12" i="180"/>
  <c r="R11" i="180"/>
  <c r="R65" i="179"/>
  <c r="R64" i="179"/>
  <c r="R62" i="179"/>
  <c r="R60" i="179"/>
  <c r="R58" i="179"/>
  <c r="R52" i="179"/>
  <c r="R50" i="179"/>
  <c r="R48" i="179"/>
  <c r="AT6" i="180"/>
  <c r="R46" i="179"/>
  <c r="R44" i="179"/>
  <c r="AD44" i="179" s="1"/>
  <c r="AH44" i="179" s="1"/>
  <c r="R39" i="179"/>
  <c r="R43" i="179"/>
  <c r="R42" i="179"/>
  <c r="R41" i="179"/>
  <c r="R40" i="179"/>
  <c r="R38" i="179"/>
  <c r="R37" i="179"/>
  <c r="AD37" i="179" s="1"/>
  <c r="R36" i="179"/>
  <c r="R35" i="179"/>
  <c r="AD35" i="179" s="1"/>
  <c r="R34" i="179"/>
  <c r="R33" i="179"/>
  <c r="AD33" i="179" s="1"/>
  <c r="R32" i="179"/>
  <c r="AD32" i="179" s="1"/>
  <c r="AE32" i="179" s="1"/>
  <c r="R30" i="179"/>
  <c r="R27" i="179"/>
  <c r="R21" i="179"/>
  <c r="R26" i="179"/>
  <c r="R25" i="179"/>
  <c r="R24" i="179"/>
  <c r="R23" i="179"/>
  <c r="AD23" i="179" s="1"/>
  <c r="R22" i="179"/>
  <c r="R64" i="178"/>
  <c r="BA17" i="178"/>
  <c r="BA25" i="178"/>
  <c r="BA37" i="178"/>
  <c r="BC37" i="178" s="1"/>
  <c r="R18" i="178"/>
  <c r="AD18" i="178" s="1"/>
  <c r="R13" i="179"/>
  <c r="AD13" i="179" s="1"/>
  <c r="R18" i="179"/>
  <c r="AD18" i="179" s="1"/>
  <c r="R14" i="179"/>
  <c r="R15" i="179"/>
  <c r="AD15" i="179" s="1"/>
  <c r="R12" i="179"/>
  <c r="R11" i="179"/>
  <c r="AD11" i="179" s="1"/>
  <c r="R19" i="179"/>
  <c r="R17" i="179"/>
  <c r="AD17" i="179" s="1"/>
  <c r="R16" i="179"/>
  <c r="AD16" i="179" s="1"/>
  <c r="R65" i="178"/>
  <c r="R63" i="178"/>
  <c r="R62" i="178"/>
  <c r="R60" i="178"/>
  <c r="R56" i="178"/>
  <c r="R52" i="178"/>
  <c r="R46" i="178"/>
  <c r="R43" i="178"/>
  <c r="R42" i="178"/>
  <c r="AD42" i="178" s="1"/>
  <c r="R41" i="178"/>
  <c r="R39" i="178"/>
  <c r="R38" i="178"/>
  <c r="AD38" i="178" s="1"/>
  <c r="R37" i="178"/>
  <c r="AD37" i="178" s="1"/>
  <c r="R29" i="178"/>
  <c r="R33" i="178"/>
  <c r="R27" i="178"/>
  <c r="R26" i="178"/>
  <c r="R35" i="178"/>
  <c r="AD35" i="178" s="1"/>
  <c r="R30" i="178"/>
  <c r="R23" i="178"/>
  <c r="R17" i="178"/>
  <c r="AD17" i="178" s="1"/>
  <c r="R16" i="178"/>
  <c r="AD16" i="178" s="1"/>
  <c r="R20" i="178"/>
  <c r="R19" i="178"/>
  <c r="AD19" i="178" s="1"/>
  <c r="R12" i="178"/>
  <c r="R14" i="178"/>
  <c r="R13" i="178"/>
  <c r="R21" i="178"/>
  <c r="R22" i="178"/>
  <c r="R15" i="178"/>
  <c r="AD15" i="178" s="1"/>
  <c r="R46" i="175"/>
  <c r="AC62" i="173"/>
  <c r="AK62" i="173" s="1"/>
  <c r="AC61" i="173"/>
  <c r="AK61" i="173" s="1"/>
  <c r="AZ6" i="173"/>
  <c r="R20" i="173"/>
  <c r="AD20" i="173" s="1"/>
  <c r="R26" i="173"/>
  <c r="AD26" i="173" s="1"/>
  <c r="R17" i="172"/>
  <c r="AZ6" i="172"/>
  <c r="AK48" i="153"/>
  <c r="AE48" i="153" s="1"/>
  <c r="AC6" i="153"/>
  <c r="R30" i="167"/>
  <c r="R27" i="163"/>
  <c r="R52" i="163"/>
  <c r="AD52" i="163" s="1"/>
  <c r="R60" i="163"/>
  <c r="AD60" i="163" s="1"/>
  <c r="R62" i="163"/>
  <c r="AD62" i="163" s="1"/>
  <c r="R64" i="163"/>
  <c r="AD64" i="163" s="1"/>
  <c r="R54" i="163"/>
  <c r="AD54" i="163" s="1"/>
  <c r="R58" i="163"/>
  <c r="R61" i="163"/>
  <c r="AD61" i="163" s="1"/>
  <c r="AE61" i="163" s="1"/>
  <c r="R63" i="163"/>
  <c r="AD63" i="163" s="1"/>
  <c r="R65" i="163"/>
  <c r="AD65" i="163" s="1"/>
  <c r="R48" i="163"/>
  <c r="AD48" i="163" s="1"/>
  <c r="R50" i="163"/>
  <c r="AD50" i="163" s="1"/>
  <c r="R46" i="163"/>
  <c r="AD46" i="163" s="1"/>
  <c r="BA61" i="163"/>
  <c r="R31" i="162"/>
  <c r="BA33" i="159"/>
  <c r="BA35" i="159"/>
  <c r="BA37" i="159"/>
  <c r="BA50" i="159"/>
  <c r="BA54" i="159"/>
  <c r="BB54" i="159" s="1"/>
  <c r="AL54" i="159" s="1"/>
  <c r="AM54" i="159" s="1"/>
  <c r="BA25" i="158"/>
  <c r="BB25" i="158" s="1"/>
  <c r="AL25" i="158" s="1"/>
  <c r="AM25" i="158" s="1"/>
  <c r="R11" i="164"/>
  <c r="AZ5" i="177"/>
  <c r="AG5" i="177"/>
  <c r="AE11" i="181"/>
  <c r="R63" i="179"/>
  <c r="AE13" i="180"/>
  <c r="R31" i="179"/>
  <c r="AT5" i="178"/>
  <c r="R20" i="179"/>
  <c r="AE13" i="179"/>
  <c r="AE11" i="179"/>
  <c r="R64" i="175"/>
  <c r="AE11" i="175"/>
  <c r="AZ5" i="172"/>
  <c r="AE18" i="172"/>
  <c r="AE12" i="173"/>
  <c r="AK45" i="172"/>
  <c r="AC6" i="172"/>
  <c r="AE10" i="172"/>
  <c r="D26" i="61"/>
  <c r="AZ6" i="170"/>
  <c r="AT5" i="170"/>
  <c r="R48" i="169"/>
  <c r="R19" i="169"/>
  <c r="AE12" i="169"/>
  <c r="R38" i="153"/>
  <c r="R33" i="153"/>
  <c r="R32" i="153"/>
  <c r="R30" i="153"/>
  <c r="AT6" i="153"/>
  <c r="AE11" i="153"/>
  <c r="AZ6" i="168"/>
  <c r="BA11" i="168"/>
  <c r="BB11" i="168" s="1"/>
  <c r="AL11" i="168" s="1"/>
  <c r="R43" i="168"/>
  <c r="R29" i="168"/>
  <c r="BA22" i="168"/>
  <c r="BB22" i="168" s="1"/>
  <c r="AL22" i="168" s="1"/>
  <c r="BA24" i="168"/>
  <c r="BB24" i="168" s="1"/>
  <c r="AL24" i="168" s="1"/>
  <c r="BA26" i="168"/>
  <c r="BB26" i="168" s="1"/>
  <c r="AL26" i="168" s="1"/>
  <c r="BA36" i="168"/>
  <c r="BB36" i="168" s="1"/>
  <c r="AL36" i="168" s="1"/>
  <c r="AM36" i="168" s="1"/>
  <c r="BA38" i="168"/>
  <c r="BB38" i="168" s="1"/>
  <c r="AL38" i="168" s="1"/>
  <c r="BA40" i="168"/>
  <c r="BB40" i="168" s="1"/>
  <c r="AL40" i="168" s="1"/>
  <c r="AM40" i="168" s="1"/>
  <c r="AI40" i="168" s="1"/>
  <c r="BA42" i="168"/>
  <c r="BB42" i="168" s="1"/>
  <c r="AL42" i="168" s="1"/>
  <c r="BA48" i="168"/>
  <c r="BB48" i="168" s="1"/>
  <c r="AL48" i="168" s="1"/>
  <c r="AM48" i="168" s="1"/>
  <c r="AI48" i="168" s="1"/>
  <c r="BA49" i="168"/>
  <c r="BB49" i="168" s="1"/>
  <c r="AL49" i="168" s="1"/>
  <c r="BA50" i="168"/>
  <c r="BB50" i="168" s="1"/>
  <c r="AL50" i="168" s="1"/>
  <c r="AM50" i="168" s="1"/>
  <c r="AI50" i="168" s="1"/>
  <c r="BA51" i="168"/>
  <c r="BB51" i="168" s="1"/>
  <c r="AL51" i="168" s="1"/>
  <c r="BA54" i="168"/>
  <c r="BB54" i="168" s="1"/>
  <c r="AL54" i="168" s="1"/>
  <c r="AM54" i="168" s="1"/>
  <c r="AI54" i="168" s="1"/>
  <c r="BA57" i="168"/>
  <c r="BB57" i="168" s="1"/>
  <c r="AL57" i="168" s="1"/>
  <c r="AC5" i="168"/>
  <c r="AT6" i="167"/>
  <c r="AZ5" i="167"/>
  <c r="AE13" i="167"/>
  <c r="AE11" i="167"/>
  <c r="AE47" i="164"/>
  <c r="AE43" i="164"/>
  <c r="AE31" i="164"/>
  <c r="AE33" i="164"/>
  <c r="AT5" i="164"/>
  <c r="AZ6" i="163"/>
  <c r="R22" i="163"/>
  <c r="AZ5" i="163"/>
  <c r="AE11" i="163"/>
  <c r="AE13" i="163"/>
  <c r="R38" i="162"/>
  <c r="R29" i="162"/>
  <c r="I5" i="161"/>
  <c r="AE11" i="161"/>
  <c r="H5" i="161"/>
  <c r="BA49" i="160"/>
  <c r="BB49" i="160" s="1"/>
  <c r="AL49" i="160" s="1"/>
  <c r="AM49" i="160" s="1"/>
  <c r="BA53" i="160"/>
  <c r="BC53" i="160" s="1"/>
  <c r="BA64" i="160"/>
  <c r="BB64" i="160" s="1"/>
  <c r="AL64" i="160" s="1"/>
  <c r="AM64" i="160" s="1"/>
  <c r="AE10" i="160"/>
  <c r="BC64" i="158"/>
  <c r="BB64" i="158"/>
  <c r="AL64" i="158" s="1"/>
  <c r="AM64" i="158" s="1"/>
  <c r="R65" i="158"/>
  <c r="AT5" i="158"/>
  <c r="BC60" i="158"/>
  <c r="BB60" i="158"/>
  <c r="AL60" i="158" s="1"/>
  <c r="AM60" i="158" s="1"/>
  <c r="BB61" i="158"/>
  <c r="AL61" i="158" s="1"/>
  <c r="AM61" i="158" s="1"/>
  <c r="BB63" i="158"/>
  <c r="AL63" i="158" s="1"/>
  <c r="AM63" i="158" s="1"/>
  <c r="BB65" i="158"/>
  <c r="AL65" i="158" s="1"/>
  <c r="AM65" i="158" s="1"/>
  <c r="BC62" i="158"/>
  <c r="BB62" i="158"/>
  <c r="R22" i="158"/>
  <c r="AT6" i="158"/>
  <c r="AH13" i="162"/>
  <c r="AZ5" i="158"/>
  <c r="BA10" i="158"/>
  <c r="BB10" i="158" s="1"/>
  <c r="AL10" i="158" s="1"/>
  <c r="AZ5" i="159"/>
  <c r="BA25" i="159"/>
  <c r="BA27" i="159"/>
  <c r="BC27" i="159" s="1"/>
  <c r="BA29" i="159"/>
  <c r="BA34" i="159"/>
  <c r="BC34" i="159" s="1"/>
  <c r="BA36" i="159"/>
  <c r="BA38" i="159"/>
  <c r="BC38" i="159" s="1"/>
  <c r="BA40" i="159"/>
  <c r="BA42" i="159"/>
  <c r="BC42" i="159" s="1"/>
  <c r="BA44" i="159"/>
  <c r="BA46" i="159"/>
  <c r="BB46" i="159" s="1"/>
  <c r="AL46" i="159" s="1"/>
  <c r="AM46" i="159" s="1"/>
  <c r="BA48" i="159"/>
  <c r="BA52" i="159"/>
  <c r="BB52" i="159" s="1"/>
  <c r="AL52" i="159" s="1"/>
  <c r="AM52" i="159" s="1"/>
  <c r="BA56" i="159"/>
  <c r="BA57" i="159"/>
  <c r="BC57" i="159" s="1"/>
  <c r="BA60" i="159"/>
  <c r="BA61" i="159"/>
  <c r="BC61" i="159" s="1"/>
  <c r="BA63" i="159"/>
  <c r="BA65" i="159"/>
  <c r="BC65" i="159" s="1"/>
  <c r="AT5" i="160"/>
  <c r="AT6" i="160"/>
  <c r="AT5" i="161"/>
  <c r="AZ6" i="161"/>
  <c r="AE13" i="161"/>
  <c r="AE11" i="162"/>
  <c r="AZ6" i="162"/>
  <c r="BA12" i="162"/>
  <c r="BC12" i="162" s="1"/>
  <c r="AE10" i="163"/>
  <c r="AE12" i="163"/>
  <c r="AE10" i="164"/>
  <c r="AZ6" i="166"/>
  <c r="BA21" i="166"/>
  <c r="BA23" i="166"/>
  <c r="BB23" i="166" s="1"/>
  <c r="AL23" i="166" s="1"/>
  <c r="AM23" i="166" s="1"/>
  <c r="AI23" i="166" s="1"/>
  <c r="BA25" i="166"/>
  <c r="BA27" i="166"/>
  <c r="BB27" i="166" s="1"/>
  <c r="AL27" i="166" s="1"/>
  <c r="AM27" i="166" s="1"/>
  <c r="AI27" i="166" s="1"/>
  <c r="BA29" i="166"/>
  <c r="BA31" i="166"/>
  <c r="BB31" i="166" s="1"/>
  <c r="AL31" i="166" s="1"/>
  <c r="AM31" i="166" s="1"/>
  <c r="AI31" i="166" s="1"/>
  <c r="BA33" i="166"/>
  <c r="BA39" i="166"/>
  <c r="BB39" i="166" s="1"/>
  <c r="AL39" i="166" s="1"/>
  <c r="AM39" i="166" s="1"/>
  <c r="AI39" i="166" s="1"/>
  <c r="BA43" i="166"/>
  <c r="AT5" i="167"/>
  <c r="AE12" i="167"/>
  <c r="AE10" i="168"/>
  <c r="R11" i="168"/>
  <c r="BA12" i="168"/>
  <c r="BB12" i="168" s="1"/>
  <c r="AL12" i="168" s="1"/>
  <c r="AM12" i="168" s="1"/>
  <c r="AE13" i="168"/>
  <c r="BA14" i="168"/>
  <c r="BA58" i="168"/>
  <c r="BB58" i="168" s="1"/>
  <c r="AL58" i="168" s="1"/>
  <c r="AM58" i="168" s="1"/>
  <c r="AI58" i="168" s="1"/>
  <c r="BA60" i="168"/>
  <c r="BB60" i="168" s="1"/>
  <c r="AL60" i="168" s="1"/>
  <c r="AM60" i="168" s="1"/>
  <c r="AI60" i="168" s="1"/>
  <c r="BA62" i="168"/>
  <c r="BB62" i="168" s="1"/>
  <c r="AL62" i="168" s="1"/>
  <c r="AM62" i="168" s="1"/>
  <c r="BA64" i="168"/>
  <c r="BB64" i="168" s="1"/>
  <c r="AL64" i="168" s="1"/>
  <c r="AM64" i="168" s="1"/>
  <c r="AI64" i="168" s="1"/>
  <c r="BA15" i="153"/>
  <c r="BB15" i="153" s="1"/>
  <c r="AL15" i="153" s="1"/>
  <c r="AM15" i="153" s="1"/>
  <c r="AI15" i="153" s="1"/>
  <c r="BA19" i="153"/>
  <c r="BB19" i="153" s="1"/>
  <c r="AL19" i="153" s="1"/>
  <c r="AM19" i="153" s="1"/>
  <c r="AI19" i="153" s="1"/>
  <c r="AE11" i="169"/>
  <c r="AE13" i="169"/>
  <c r="AT6" i="170"/>
  <c r="AT5" i="171"/>
  <c r="AE10" i="171"/>
  <c r="BC63" i="171"/>
  <c r="AT5" i="172"/>
  <c r="AE11" i="172"/>
  <c r="AE13" i="172"/>
  <c r="AT5" i="173"/>
  <c r="AE13" i="173"/>
  <c r="Q5" i="176"/>
  <c r="AE10" i="177"/>
  <c r="AZ6" i="177"/>
  <c r="BA17" i="177"/>
  <c r="BB17" i="177" s="1"/>
  <c r="AL17" i="177" s="1"/>
  <c r="AM17" i="177" s="1"/>
  <c r="BA19" i="177"/>
  <c r="BB19" i="177" s="1"/>
  <c r="AL19" i="177" s="1"/>
  <c r="AM19" i="177" s="1"/>
  <c r="BA21" i="177"/>
  <c r="BB21" i="177" s="1"/>
  <c r="AL21" i="177" s="1"/>
  <c r="AM21" i="177" s="1"/>
  <c r="BA23" i="177"/>
  <c r="BB23" i="177" s="1"/>
  <c r="AL23" i="177" s="1"/>
  <c r="AM23" i="177" s="1"/>
  <c r="BA25" i="177"/>
  <c r="BB25" i="177" s="1"/>
  <c r="AL25" i="177" s="1"/>
  <c r="AM25" i="177" s="1"/>
  <c r="BA27" i="177"/>
  <c r="BB27" i="177" s="1"/>
  <c r="AL27" i="177" s="1"/>
  <c r="AM27" i="177" s="1"/>
  <c r="BA29" i="177"/>
  <c r="BB29" i="177" s="1"/>
  <c r="AL29" i="177" s="1"/>
  <c r="AM29" i="177" s="1"/>
  <c r="BA35" i="177"/>
  <c r="BB35" i="177" s="1"/>
  <c r="AL35" i="177" s="1"/>
  <c r="AM35" i="177" s="1"/>
  <c r="BA37" i="177"/>
  <c r="BB37" i="177" s="1"/>
  <c r="AL37" i="177" s="1"/>
  <c r="AM37" i="177" s="1"/>
  <c r="AE11" i="178"/>
  <c r="AZ6" i="179"/>
  <c r="BA53" i="179"/>
  <c r="BA65" i="179"/>
  <c r="AZ6" i="180"/>
  <c r="BA23" i="180"/>
  <c r="AZ5" i="181"/>
  <c r="AE12" i="181"/>
  <c r="AE27" i="164"/>
  <c r="BA26" i="159"/>
  <c r="BA28" i="159"/>
  <c r="BA31" i="159"/>
  <c r="BA39" i="159"/>
  <c r="BB39" i="159" s="1"/>
  <c r="AL39" i="159" s="1"/>
  <c r="AM39" i="159" s="1"/>
  <c r="BA41" i="159"/>
  <c r="BA43" i="159"/>
  <c r="BC43" i="159" s="1"/>
  <c r="BA45" i="159"/>
  <c r="BA47" i="159"/>
  <c r="BB47" i="159" s="1"/>
  <c r="AL47" i="159" s="1"/>
  <c r="AM47" i="159" s="1"/>
  <c r="BA51" i="159"/>
  <c r="BA55" i="159"/>
  <c r="BB55" i="159" s="1"/>
  <c r="AL55" i="159" s="1"/>
  <c r="AM55" i="159" s="1"/>
  <c r="BA58" i="159"/>
  <c r="BA59" i="159"/>
  <c r="BC59" i="159" s="1"/>
  <c r="BA62" i="159"/>
  <c r="BA64" i="159"/>
  <c r="BC64" i="159" s="1"/>
  <c r="AZ6" i="160"/>
  <c r="BA27" i="160"/>
  <c r="BB27" i="160" s="1"/>
  <c r="AL27" i="160" s="1"/>
  <c r="AM27" i="160" s="1"/>
  <c r="BA31" i="160"/>
  <c r="BA33" i="160"/>
  <c r="BB33" i="160" s="1"/>
  <c r="AL33" i="160" s="1"/>
  <c r="AM33" i="160" s="1"/>
  <c r="BA39" i="160"/>
  <c r="BC39" i="160" s="1"/>
  <c r="BA51" i="160"/>
  <c r="BB51" i="160" s="1"/>
  <c r="AL51" i="160" s="1"/>
  <c r="AM51" i="160" s="1"/>
  <c r="BA55" i="160"/>
  <c r="BC55" i="160" s="1"/>
  <c r="BA61" i="160"/>
  <c r="BC61" i="160" s="1"/>
  <c r="AZ5" i="162"/>
  <c r="BA18" i="162"/>
  <c r="BC18" i="162" s="1"/>
  <c r="BA26" i="162"/>
  <c r="BA54" i="162"/>
  <c r="BC54" i="162" s="1"/>
  <c r="AT5" i="163"/>
  <c r="AT6" i="163"/>
  <c r="AE22" i="164"/>
  <c r="AE23" i="164"/>
  <c r="AE30" i="164"/>
  <c r="BA50" i="164"/>
  <c r="BC50" i="164" s="1"/>
  <c r="AE51" i="164"/>
  <c r="AE53" i="164"/>
  <c r="BA56" i="164"/>
  <c r="BC56" i="164" s="1"/>
  <c r="AE57" i="164"/>
  <c r="AE61" i="164"/>
  <c r="BA61" i="164"/>
  <c r="BC61" i="164" s="1"/>
  <c r="AE63" i="164"/>
  <c r="BA63" i="164"/>
  <c r="BB63" i="164" s="1"/>
  <c r="AL63" i="164" s="1"/>
  <c r="AM63" i="164" s="1"/>
  <c r="AI63" i="164" s="1"/>
  <c r="AE65" i="164"/>
  <c r="BA65" i="164"/>
  <c r="BC65" i="164" s="1"/>
  <c r="AT5" i="165"/>
  <c r="AT6" i="165"/>
  <c r="BA64" i="165"/>
  <c r="BB64" i="165" s="1"/>
  <c r="AL64" i="165" s="1"/>
  <c r="AM64" i="165" s="1"/>
  <c r="AI64" i="165" s="1"/>
  <c r="BA16" i="166"/>
  <c r="BB16" i="166" s="1"/>
  <c r="AL16" i="166" s="1"/>
  <c r="AM16" i="166" s="1"/>
  <c r="AI16" i="166" s="1"/>
  <c r="BA30" i="166"/>
  <c r="BB30" i="166" s="1"/>
  <c r="AL30" i="166" s="1"/>
  <c r="AM30" i="166" s="1"/>
  <c r="AI30" i="166" s="1"/>
  <c r="BA32" i="166"/>
  <c r="BB32" i="166" s="1"/>
  <c r="AL32" i="166" s="1"/>
  <c r="AM32" i="166" s="1"/>
  <c r="AI32" i="166" s="1"/>
  <c r="BA34" i="166"/>
  <c r="BB34" i="166" s="1"/>
  <c r="AL34" i="166" s="1"/>
  <c r="AM34" i="166" s="1"/>
  <c r="AI34" i="166" s="1"/>
  <c r="BA40" i="166"/>
  <c r="BB40" i="166" s="1"/>
  <c r="AL40" i="166" s="1"/>
  <c r="AM40" i="166" s="1"/>
  <c r="AI40" i="166" s="1"/>
  <c r="BA44" i="166"/>
  <c r="BB44" i="166" s="1"/>
  <c r="AL44" i="166" s="1"/>
  <c r="AM44" i="166" s="1"/>
  <c r="AI44" i="166" s="1"/>
  <c r="BA27" i="167"/>
  <c r="BB27" i="167" s="1"/>
  <c r="AL27" i="167" s="1"/>
  <c r="AM27" i="167" s="1"/>
  <c r="BA29" i="167"/>
  <c r="BB29" i="167" s="1"/>
  <c r="AL29" i="167" s="1"/>
  <c r="AM29" i="167" s="1"/>
  <c r="AI29" i="167" s="1"/>
  <c r="BA31" i="167"/>
  <c r="BB31" i="167" s="1"/>
  <c r="AL31" i="167" s="1"/>
  <c r="AM31" i="167" s="1"/>
  <c r="BA35" i="167"/>
  <c r="BB35" i="167" s="1"/>
  <c r="AL35" i="167" s="1"/>
  <c r="AM35" i="167" s="1"/>
  <c r="AI35" i="167" s="1"/>
  <c r="BA39" i="167"/>
  <c r="BB39" i="167" s="1"/>
  <c r="AL39" i="167" s="1"/>
  <c r="AM39" i="167" s="1"/>
  <c r="AI39" i="167" s="1"/>
  <c r="BA43" i="167"/>
  <c r="BB43" i="167" s="1"/>
  <c r="AL43" i="167" s="1"/>
  <c r="BA57" i="167"/>
  <c r="BB57" i="167" s="1"/>
  <c r="AL57" i="167" s="1"/>
  <c r="AM57" i="167" s="1"/>
  <c r="BA65" i="167"/>
  <c r="BB65" i="167" s="1"/>
  <c r="AL65" i="167" s="1"/>
  <c r="AM65" i="167" s="1"/>
  <c r="AI65" i="167" s="1"/>
  <c r="BA15" i="168"/>
  <c r="BB15" i="168" s="1"/>
  <c r="AL15" i="168" s="1"/>
  <c r="AM15" i="168" s="1"/>
  <c r="AI15" i="168" s="1"/>
  <c r="BA21" i="168"/>
  <c r="BB21" i="168" s="1"/>
  <c r="AL21" i="168" s="1"/>
  <c r="BA23" i="168"/>
  <c r="BB23" i="168" s="1"/>
  <c r="AL23" i="168" s="1"/>
  <c r="AM23" i="168" s="1"/>
  <c r="AI23" i="168" s="1"/>
  <c r="BA25" i="168"/>
  <c r="BB25" i="168" s="1"/>
  <c r="AL25" i="168" s="1"/>
  <c r="AM25" i="168" s="1"/>
  <c r="AI25" i="168" s="1"/>
  <c r="BA27" i="168"/>
  <c r="BB27" i="168" s="1"/>
  <c r="AL27" i="168" s="1"/>
  <c r="AM27" i="168" s="1"/>
  <c r="AI27" i="168" s="1"/>
  <c r="BA29" i="168"/>
  <c r="BB29" i="168" s="1"/>
  <c r="AL29" i="168" s="1"/>
  <c r="AM29" i="168" s="1"/>
  <c r="BA31" i="168"/>
  <c r="BB31" i="168" s="1"/>
  <c r="AL31" i="168" s="1"/>
  <c r="AM31" i="168" s="1"/>
  <c r="AI31" i="168" s="1"/>
  <c r="BA33" i="168"/>
  <c r="BB33" i="168" s="1"/>
  <c r="AL33" i="168" s="1"/>
  <c r="BA35" i="168"/>
  <c r="BB35" i="168" s="1"/>
  <c r="AL35" i="168" s="1"/>
  <c r="AM35" i="168" s="1"/>
  <c r="AI35" i="168" s="1"/>
  <c r="BA37" i="168"/>
  <c r="BB37" i="168" s="1"/>
  <c r="AL37" i="168" s="1"/>
  <c r="BA39" i="168"/>
  <c r="BB39" i="168" s="1"/>
  <c r="AL39" i="168" s="1"/>
  <c r="AM39" i="168" s="1"/>
  <c r="AI39" i="168" s="1"/>
  <c r="BA44" i="168"/>
  <c r="BB44" i="168" s="1"/>
  <c r="AL44" i="168" s="1"/>
  <c r="BA46" i="168"/>
  <c r="BA52" i="168"/>
  <c r="BB52" i="168" s="1"/>
  <c r="AL52" i="168" s="1"/>
  <c r="AM52" i="168" s="1"/>
  <c r="AI52" i="168" s="1"/>
  <c r="BA56" i="168"/>
  <c r="BB56" i="168" s="1"/>
  <c r="AL56" i="168" s="1"/>
  <c r="AM56" i="168" s="1"/>
  <c r="AI56" i="168" s="1"/>
  <c r="BA59" i="168"/>
  <c r="BB59" i="168" s="1"/>
  <c r="AL59" i="168" s="1"/>
  <c r="BA65" i="168"/>
  <c r="BA23" i="153"/>
  <c r="BB23" i="153" s="1"/>
  <c r="AL23" i="153" s="1"/>
  <c r="BA31" i="177"/>
  <c r="BB31" i="177" s="1"/>
  <c r="AL31" i="177" s="1"/>
  <c r="AM31" i="177" s="1"/>
  <c r="BA13" i="178"/>
  <c r="BB13" i="178" s="1"/>
  <c r="AL13" i="178" s="1"/>
  <c r="AM13" i="178" s="1"/>
  <c r="BA29" i="178"/>
  <c r="BA43" i="178"/>
  <c r="BC43" i="178" s="1"/>
  <c r="BA30" i="159"/>
  <c r="BA32" i="159"/>
  <c r="BA49" i="159"/>
  <c r="BB49" i="159" s="1"/>
  <c r="AL49" i="159" s="1"/>
  <c r="AM49" i="159" s="1"/>
  <c r="BA53" i="159"/>
  <c r="BA45" i="171"/>
  <c r="BB45" i="171" s="1"/>
  <c r="AL45" i="171" s="1"/>
  <c r="AM45" i="171" s="1"/>
  <c r="AI45" i="171" s="1"/>
  <c r="BA22" i="178"/>
  <c r="BB22" i="178" s="1"/>
  <c r="AL22" i="178" s="1"/>
  <c r="AM22" i="178" s="1"/>
  <c r="BA43" i="179"/>
  <c r="BB43" i="179" s="1"/>
  <c r="AL43" i="179" s="1"/>
  <c r="AM43" i="179" s="1"/>
  <c r="AK65" i="173"/>
  <c r="Q5" i="167"/>
  <c r="AE25" i="158"/>
  <c r="AE27" i="158"/>
  <c r="AE29" i="158"/>
  <c r="AE31" i="158"/>
  <c r="AE33" i="158"/>
  <c r="AE35" i="158"/>
  <c r="AE37" i="158"/>
  <c r="AE39" i="158"/>
  <c r="AE41" i="158"/>
  <c r="AE43" i="158"/>
  <c r="AE45" i="158"/>
  <c r="AE48" i="158"/>
  <c r="AE52" i="158"/>
  <c r="AE56" i="158"/>
  <c r="AE57" i="158"/>
  <c r="AE60" i="158"/>
  <c r="AE61" i="158"/>
  <c r="AE63" i="158"/>
  <c r="AE24" i="158"/>
  <c r="AE26" i="158"/>
  <c r="AE28" i="158"/>
  <c r="AE30" i="158"/>
  <c r="AE32" i="158"/>
  <c r="AE34" i="158"/>
  <c r="AE36" i="158"/>
  <c r="AE38" i="158"/>
  <c r="AE40" i="158"/>
  <c r="AE42" i="158"/>
  <c r="AE44" i="158"/>
  <c r="AE46" i="158"/>
  <c r="AE47" i="158"/>
  <c r="AE50" i="158"/>
  <c r="AE51" i="158"/>
  <c r="AE54" i="158"/>
  <c r="AE55" i="158"/>
  <c r="AE58" i="158"/>
  <c r="AE59" i="158"/>
  <c r="AE62" i="158"/>
  <c r="AE64" i="158"/>
  <c r="AE24" i="164"/>
  <c r="AE26" i="164"/>
  <c r="AE28" i="164"/>
  <c r="AE29" i="164"/>
  <c r="BA38" i="181"/>
  <c r="BC38" i="181" s="1"/>
  <c r="AC35" i="181"/>
  <c r="AK35" i="181" s="1"/>
  <c r="BA34" i="181"/>
  <c r="BB34" i="181" s="1"/>
  <c r="AL34" i="181" s="1"/>
  <c r="AM34" i="181" s="1"/>
  <c r="BA40" i="181"/>
  <c r="BB40" i="181" s="1"/>
  <c r="AL40" i="181" s="1"/>
  <c r="AM40" i="181" s="1"/>
  <c r="BA42" i="181"/>
  <c r="BB42" i="181" s="1"/>
  <c r="AL42" i="181" s="1"/>
  <c r="AM42" i="181" s="1"/>
  <c r="AT5" i="180"/>
  <c r="BA14" i="178"/>
  <c r="BA18" i="178"/>
  <c r="BB18" i="178" s="1"/>
  <c r="AL18" i="178" s="1"/>
  <c r="AM18" i="178" s="1"/>
  <c r="AI18" i="178" s="1"/>
  <c r="BA21" i="178"/>
  <c r="BA26" i="178"/>
  <c r="BB26" i="178" s="1"/>
  <c r="AL26" i="178" s="1"/>
  <c r="BA30" i="178"/>
  <c r="BA32" i="178"/>
  <c r="BB32" i="178" s="1"/>
  <c r="AL32" i="178" s="1"/>
  <c r="BA40" i="178"/>
  <c r="BC40" i="178" s="1"/>
  <c r="AT6" i="178"/>
  <c r="AT5" i="176"/>
  <c r="Q6" i="176"/>
  <c r="Q5" i="172"/>
  <c r="AE47" i="172"/>
  <c r="AT6" i="172"/>
  <c r="AZ5" i="170"/>
  <c r="BA53" i="153"/>
  <c r="BB53" i="153" s="1"/>
  <c r="AL53" i="153" s="1"/>
  <c r="AM53" i="153" s="1"/>
  <c r="AI53" i="153" s="1"/>
  <c r="AT5" i="153"/>
  <c r="BA22" i="162"/>
  <c r="BA39" i="162"/>
  <c r="BA41" i="162"/>
  <c r="BA46" i="162"/>
  <c r="BA50" i="162"/>
  <c r="BC50" i="162" s="1"/>
  <c r="BA16" i="162"/>
  <c r="BC16" i="162" s="1"/>
  <c r="AC52" i="162"/>
  <c r="AK52" i="162" s="1"/>
  <c r="AC54" i="162"/>
  <c r="AK54" i="162" s="1"/>
  <c r="AE54" i="162" s="1"/>
  <c r="AZ6" i="167"/>
  <c r="BA12" i="167"/>
  <c r="BA17" i="167"/>
  <c r="BB17" i="167" s="1"/>
  <c r="AL17" i="167" s="1"/>
  <c r="AM17" i="167" s="1"/>
  <c r="AI17" i="167" s="1"/>
  <c r="BA52" i="167"/>
  <c r="BA62" i="167"/>
  <c r="BB62" i="167" s="1"/>
  <c r="AL62" i="167" s="1"/>
  <c r="AM62" i="167" s="1"/>
  <c r="BA11" i="167"/>
  <c r="BB11" i="167" s="1"/>
  <c r="AL11" i="167" s="1"/>
  <c r="AM11" i="167" s="1"/>
  <c r="BA13" i="167"/>
  <c r="BB13" i="167" s="1"/>
  <c r="AL13" i="167" s="1"/>
  <c r="AM13" i="167" s="1"/>
  <c r="AI13" i="167" s="1"/>
  <c r="BA16" i="167"/>
  <c r="BA19" i="167"/>
  <c r="BB19" i="167" s="1"/>
  <c r="AL19" i="167" s="1"/>
  <c r="AM19" i="167" s="1"/>
  <c r="AI19" i="167" s="1"/>
  <c r="BA20" i="167"/>
  <c r="BA22" i="167"/>
  <c r="BB22" i="167" s="1"/>
  <c r="AL22" i="167" s="1"/>
  <c r="AM22" i="167" s="1"/>
  <c r="AI22" i="167" s="1"/>
  <c r="BA25" i="167"/>
  <c r="BB25" i="167" s="1"/>
  <c r="AL25" i="167" s="1"/>
  <c r="AM25" i="167" s="1"/>
  <c r="BA28" i="167"/>
  <c r="BB28" i="167" s="1"/>
  <c r="AL28" i="167" s="1"/>
  <c r="BA32" i="167"/>
  <c r="BA34" i="167"/>
  <c r="BB34" i="167" s="1"/>
  <c r="AL34" i="167" s="1"/>
  <c r="BA36" i="167"/>
  <c r="BA38" i="167"/>
  <c r="BB38" i="167" s="1"/>
  <c r="AL38" i="167" s="1"/>
  <c r="AM38" i="167" s="1"/>
  <c r="AI38" i="167" s="1"/>
  <c r="BA40" i="167"/>
  <c r="BA42" i="167"/>
  <c r="BB42" i="167" s="1"/>
  <c r="AL42" i="167" s="1"/>
  <c r="AM42" i="167" s="1"/>
  <c r="AI42" i="167" s="1"/>
  <c r="BA44" i="167"/>
  <c r="BA46" i="167"/>
  <c r="BB46" i="167" s="1"/>
  <c r="AL46" i="167" s="1"/>
  <c r="AM46" i="167" s="1"/>
  <c r="AI46" i="167" s="1"/>
  <c r="BA48" i="167"/>
  <c r="BA51" i="167"/>
  <c r="BB51" i="167" s="1"/>
  <c r="AL51" i="167" s="1"/>
  <c r="AM51" i="167" s="1"/>
  <c r="AI51" i="167" s="1"/>
  <c r="BA54" i="167"/>
  <c r="AE64" i="164"/>
  <c r="AE62" i="164"/>
  <c r="AE60" i="164"/>
  <c r="AE58" i="164"/>
  <c r="AE56" i="164"/>
  <c r="AE54" i="164"/>
  <c r="AE52" i="164"/>
  <c r="AE50" i="164"/>
  <c r="AE48" i="164"/>
  <c r="AE46" i="164"/>
  <c r="AE44" i="164"/>
  <c r="AE42" i="164"/>
  <c r="AE40" i="164"/>
  <c r="AT6" i="164"/>
  <c r="AE38" i="164"/>
  <c r="AE36" i="164"/>
  <c r="AE35" i="164"/>
  <c r="AE34" i="164"/>
  <c r="AE32" i="164"/>
  <c r="AH30" i="164"/>
  <c r="BA58" i="164"/>
  <c r="BB58" i="164" s="1"/>
  <c r="AH34" i="164"/>
  <c r="BB22" i="164"/>
  <c r="AL22" i="164" s="1"/>
  <c r="AM22" i="164" s="1"/>
  <c r="AI22" i="164" s="1"/>
  <c r="BC22" i="164"/>
  <c r="BB59" i="164"/>
  <c r="AL59" i="164" s="1"/>
  <c r="BC59" i="164"/>
  <c r="BB61" i="164"/>
  <c r="AL61" i="164" s="1"/>
  <c r="AM61" i="164" s="1"/>
  <c r="AI61" i="164" s="1"/>
  <c r="BB65" i="164"/>
  <c r="AL65" i="164" s="1"/>
  <c r="AM65" i="164" s="1"/>
  <c r="AI65" i="164" s="1"/>
  <c r="BA24" i="164"/>
  <c r="BA25" i="164"/>
  <c r="BA26" i="164"/>
  <c r="BA27" i="164"/>
  <c r="BA28" i="164"/>
  <c r="BA29" i="164"/>
  <c r="BA30" i="164"/>
  <c r="BA31" i="164"/>
  <c r="BA32" i="164"/>
  <c r="BA33" i="164"/>
  <c r="BA34" i="164"/>
  <c r="BA35" i="164"/>
  <c r="BA36" i="164"/>
  <c r="BA37" i="164"/>
  <c r="BA38" i="164"/>
  <c r="BA39" i="164"/>
  <c r="BA40" i="164"/>
  <c r="BA41" i="164"/>
  <c r="BA42" i="164"/>
  <c r="BA44" i="164"/>
  <c r="BA49" i="164"/>
  <c r="BA51" i="164"/>
  <c r="BA53" i="164"/>
  <c r="BA55" i="164"/>
  <c r="BA57" i="164"/>
  <c r="AZ6" i="164"/>
  <c r="BA10" i="164"/>
  <c r="BB11" i="164"/>
  <c r="AL11" i="164" s="1"/>
  <c r="AM11" i="164" s="1"/>
  <c r="BC11" i="164"/>
  <c r="BB12" i="164"/>
  <c r="AL12" i="164" s="1"/>
  <c r="AM12" i="164" s="1"/>
  <c r="BC12" i="164"/>
  <c r="BC13" i="164"/>
  <c r="BB13" i="164"/>
  <c r="AL13" i="164" s="1"/>
  <c r="AM13" i="164" s="1"/>
  <c r="BB14" i="164"/>
  <c r="AL14" i="164" s="1"/>
  <c r="AM14" i="164" s="1"/>
  <c r="BC14" i="164"/>
  <c r="BB15" i="164"/>
  <c r="AL15" i="164" s="1"/>
  <c r="AM15" i="164" s="1"/>
  <c r="BC15" i="164"/>
  <c r="BB16" i="164"/>
  <c r="AL16" i="164" s="1"/>
  <c r="AM16" i="164" s="1"/>
  <c r="BC16" i="164"/>
  <c r="BC17" i="164"/>
  <c r="BB17" i="164"/>
  <c r="AL17" i="164" s="1"/>
  <c r="AM17" i="164" s="1"/>
  <c r="BB18" i="164"/>
  <c r="AL18" i="164" s="1"/>
  <c r="AM18" i="164" s="1"/>
  <c r="BC18" i="164"/>
  <c r="BB19" i="164"/>
  <c r="AL19" i="164" s="1"/>
  <c r="AM19" i="164" s="1"/>
  <c r="BC19" i="164"/>
  <c r="BB20" i="164"/>
  <c r="AL20" i="164" s="1"/>
  <c r="AM20" i="164" s="1"/>
  <c r="BC20" i="164"/>
  <c r="BC21" i="164"/>
  <c r="BB21" i="164"/>
  <c r="AL21" i="164" s="1"/>
  <c r="AM21" i="164" s="1"/>
  <c r="BB23" i="164"/>
  <c r="AL23" i="164" s="1"/>
  <c r="AM23" i="164" s="1"/>
  <c r="AI23" i="164" s="1"/>
  <c r="BC23" i="164"/>
  <c r="BB43" i="164"/>
  <c r="BC43" i="164"/>
  <c r="BC45" i="164"/>
  <c r="BB45" i="164"/>
  <c r="BB46" i="164"/>
  <c r="BC46" i="164"/>
  <c r="BB47" i="164"/>
  <c r="BC47" i="164"/>
  <c r="BB48" i="164"/>
  <c r="BC48" i="164"/>
  <c r="BB50" i="164"/>
  <c r="BB52" i="164"/>
  <c r="BC52" i="164"/>
  <c r="BB54" i="164"/>
  <c r="BC54" i="164"/>
  <c r="AM59" i="164"/>
  <c r="AI59" i="164" s="1"/>
  <c r="BA60" i="164"/>
  <c r="BA62" i="164"/>
  <c r="BA64" i="164"/>
  <c r="R21" i="164"/>
  <c r="R20" i="164"/>
  <c r="R19" i="164"/>
  <c r="R18" i="164"/>
  <c r="R17" i="164"/>
  <c r="Q6" i="164"/>
  <c r="R13" i="164"/>
  <c r="Q5" i="163"/>
  <c r="P6" i="163"/>
  <c r="BA10" i="162"/>
  <c r="BA14" i="162"/>
  <c r="BC14" i="162" s="1"/>
  <c r="BA20" i="162"/>
  <c r="BA24" i="162"/>
  <c r="BA28" i="162"/>
  <c r="BC28" i="162" s="1"/>
  <c r="BA35" i="162"/>
  <c r="BA59" i="162"/>
  <c r="BA61" i="162"/>
  <c r="BC61" i="162" s="1"/>
  <c r="BA30" i="162"/>
  <c r="BA13" i="162"/>
  <c r="BA15" i="162"/>
  <c r="BA17" i="162"/>
  <c r="BA19" i="162"/>
  <c r="BA21" i="162"/>
  <c r="BA23" i="162"/>
  <c r="BA25" i="162"/>
  <c r="BA27" i="162"/>
  <c r="BB27" i="162" s="1"/>
  <c r="AL27" i="162" s="1"/>
  <c r="AM27" i="162" s="1"/>
  <c r="AI27" i="162" s="1"/>
  <c r="BA29" i="162"/>
  <c r="BA31" i="162"/>
  <c r="BA37" i="162"/>
  <c r="BA43" i="162"/>
  <c r="BA45" i="162"/>
  <c r="BA51" i="162"/>
  <c r="BA55" i="162"/>
  <c r="BB55" i="162" s="1"/>
  <c r="AL55" i="162" s="1"/>
  <c r="AM55" i="162" s="1"/>
  <c r="P6" i="162"/>
  <c r="P5" i="162"/>
  <c r="BA11" i="161"/>
  <c r="BB11" i="161" s="1"/>
  <c r="AL11" i="161" s="1"/>
  <c r="BA13" i="161"/>
  <c r="BB13" i="161" s="1"/>
  <c r="AL13" i="161" s="1"/>
  <c r="AM13" i="161" s="1"/>
  <c r="BA37" i="161"/>
  <c r="BB37" i="161" s="1"/>
  <c r="AL37" i="161" s="1"/>
  <c r="AM37" i="161" s="1"/>
  <c r="AI37" i="161" s="1"/>
  <c r="BA41" i="161"/>
  <c r="BB41" i="161" s="1"/>
  <c r="AL41" i="161" s="1"/>
  <c r="BA47" i="161"/>
  <c r="BB47" i="161" s="1"/>
  <c r="AL47" i="161" s="1"/>
  <c r="AM47" i="161" s="1"/>
  <c r="AI47" i="161" s="1"/>
  <c r="BA49" i="161"/>
  <c r="BB49" i="161" s="1"/>
  <c r="AL49" i="161" s="1"/>
  <c r="BA59" i="161"/>
  <c r="BB59" i="161" s="1"/>
  <c r="AL59" i="161" s="1"/>
  <c r="AM59" i="161" s="1"/>
  <c r="AI59" i="161" s="1"/>
  <c r="BA54" i="161"/>
  <c r="BB54" i="161" s="1"/>
  <c r="AL54" i="161" s="1"/>
  <c r="BA53" i="161"/>
  <c r="BB53" i="161" s="1"/>
  <c r="AL53" i="161" s="1"/>
  <c r="AM53" i="161" s="1"/>
  <c r="AI53" i="161" s="1"/>
  <c r="Q6" i="161"/>
  <c r="Q5" i="159"/>
  <c r="AE53" i="158"/>
  <c r="AH53" i="158"/>
  <c r="I5" i="159"/>
  <c r="AL62" i="158"/>
  <c r="AM62" i="158" s="1"/>
  <c r="Q6" i="162"/>
  <c r="I6" i="162"/>
  <c r="Q5" i="158"/>
  <c r="AE49" i="158"/>
  <c r="AT5" i="182"/>
  <c r="BA50" i="182"/>
  <c r="BB50" i="182" s="1"/>
  <c r="AL50" i="182" s="1"/>
  <c r="AM50" i="182" s="1"/>
  <c r="AI50" i="182" s="1"/>
  <c r="AT6" i="182"/>
  <c r="BA54" i="182"/>
  <c r="BC54" i="182" s="1"/>
  <c r="AZ5" i="182"/>
  <c r="AZ6" i="182"/>
  <c r="BA59" i="182"/>
  <c r="BB59" i="182" s="1"/>
  <c r="AL59" i="182" s="1"/>
  <c r="AM59" i="182" s="1"/>
  <c r="AI59" i="182" s="1"/>
  <c r="P6" i="182"/>
  <c r="BA19" i="181"/>
  <c r="BA10" i="181"/>
  <c r="BB10" i="181" s="1"/>
  <c r="AL10" i="181" s="1"/>
  <c r="AM10" i="181" s="1"/>
  <c r="R25" i="181"/>
  <c r="AD25" i="181" s="1"/>
  <c r="BA36" i="181"/>
  <c r="BB36" i="181" s="1"/>
  <c r="AL36" i="181" s="1"/>
  <c r="AM36" i="181" s="1"/>
  <c r="BA43" i="181"/>
  <c r="BC43" i="181" s="1"/>
  <c r="BA45" i="181"/>
  <c r="BB45" i="181" s="1"/>
  <c r="AL45" i="181" s="1"/>
  <c r="AM45" i="181" s="1"/>
  <c r="AC25" i="181"/>
  <c r="AK25" i="181" s="1"/>
  <c r="AT5" i="181"/>
  <c r="AT6" i="181"/>
  <c r="D36" i="61"/>
  <c r="P6" i="181"/>
  <c r="BA32" i="180"/>
  <c r="BB32" i="180" s="1"/>
  <c r="AL32" i="180" s="1"/>
  <c r="AM32" i="180" s="1"/>
  <c r="R41" i="180"/>
  <c r="AD41" i="180" s="1"/>
  <c r="P5" i="180"/>
  <c r="P6" i="180"/>
  <c r="BA34" i="179"/>
  <c r="Q5" i="179"/>
  <c r="R31" i="178"/>
  <c r="R28" i="178"/>
  <c r="R24" i="178"/>
  <c r="P6" i="178"/>
  <c r="I6" i="178"/>
  <c r="AT5" i="177"/>
  <c r="BA12" i="177"/>
  <c r="BB12" i="177" s="1"/>
  <c r="AL12" i="177" s="1"/>
  <c r="AM12" i="177" s="1"/>
  <c r="BA36" i="177"/>
  <c r="BB36" i="177" s="1"/>
  <c r="AL36" i="177" s="1"/>
  <c r="AM36" i="177" s="1"/>
  <c r="BA41" i="177"/>
  <c r="BB41" i="177" s="1"/>
  <c r="AL41" i="177" s="1"/>
  <c r="AM41" i="177" s="1"/>
  <c r="BA44" i="177"/>
  <c r="BA53" i="177"/>
  <c r="BB53" i="177" s="1"/>
  <c r="AL53" i="177" s="1"/>
  <c r="AM53" i="177" s="1"/>
  <c r="BA65" i="177"/>
  <c r="BB65" i="177" s="1"/>
  <c r="AL65" i="177" s="1"/>
  <c r="AM65" i="177" s="1"/>
  <c r="BA16" i="177"/>
  <c r="BB16" i="177" s="1"/>
  <c r="AL16" i="177" s="1"/>
  <c r="AM16" i="177" s="1"/>
  <c r="BA18" i="177"/>
  <c r="BA20" i="177"/>
  <c r="BB20" i="177" s="1"/>
  <c r="AL20" i="177" s="1"/>
  <c r="AM20" i="177" s="1"/>
  <c r="BA22" i="177"/>
  <c r="BC22" i="177" s="1"/>
  <c r="BA24" i="177"/>
  <c r="BB24" i="177" s="1"/>
  <c r="AL24" i="177" s="1"/>
  <c r="AM24" i="177" s="1"/>
  <c r="BA26" i="177"/>
  <c r="BA28" i="177"/>
  <c r="BB28" i="177" s="1"/>
  <c r="AL28" i="177" s="1"/>
  <c r="AM28" i="177" s="1"/>
  <c r="BA30" i="177"/>
  <c r="BC30" i="177" s="1"/>
  <c r="BA39" i="177"/>
  <c r="BB39" i="177" s="1"/>
  <c r="AL39" i="177" s="1"/>
  <c r="AM39" i="177" s="1"/>
  <c r="BA42" i="177"/>
  <c r="BA46" i="177"/>
  <c r="BB46" i="177" s="1"/>
  <c r="AL46" i="177" s="1"/>
  <c r="AM46" i="177" s="1"/>
  <c r="BA48" i="177"/>
  <c r="BB48" i="177" s="1"/>
  <c r="AL48" i="177" s="1"/>
  <c r="AM48" i="177" s="1"/>
  <c r="BA54" i="177"/>
  <c r="BB54" i="177" s="1"/>
  <c r="AL54" i="177" s="1"/>
  <c r="AM54" i="177" s="1"/>
  <c r="BA56" i="177"/>
  <c r="BA58" i="177"/>
  <c r="BB58" i="177" s="1"/>
  <c r="AL58" i="177" s="1"/>
  <c r="AM58" i="177" s="1"/>
  <c r="BA60" i="177"/>
  <c r="BB60" i="177" s="1"/>
  <c r="AL60" i="177" s="1"/>
  <c r="AM60" i="177" s="1"/>
  <c r="BA62" i="177"/>
  <c r="BB62" i="177" s="1"/>
  <c r="AL62" i="177" s="1"/>
  <c r="AM62" i="177" s="1"/>
  <c r="BA13" i="177"/>
  <c r="BB13" i="177" s="1"/>
  <c r="AL13" i="177" s="1"/>
  <c r="AM13" i="177" s="1"/>
  <c r="BA32" i="177"/>
  <c r="BB32" i="177" s="1"/>
  <c r="AL32" i="177" s="1"/>
  <c r="AM32" i="177" s="1"/>
  <c r="BA33" i="177"/>
  <c r="BB33" i="177" s="1"/>
  <c r="AL33" i="177" s="1"/>
  <c r="AM33" i="177" s="1"/>
  <c r="BA34" i="177"/>
  <c r="BB34" i="177" s="1"/>
  <c r="AL34" i="177" s="1"/>
  <c r="AM34" i="177" s="1"/>
  <c r="BA38" i="177"/>
  <c r="BB38" i="177" s="1"/>
  <c r="AL38" i="177" s="1"/>
  <c r="AM38" i="177" s="1"/>
  <c r="BA40" i="177"/>
  <c r="BC40" i="177" s="1"/>
  <c r="BA43" i="177"/>
  <c r="BB43" i="177" s="1"/>
  <c r="AL43" i="177" s="1"/>
  <c r="AM43" i="177" s="1"/>
  <c r="BA45" i="177"/>
  <c r="BB45" i="177" s="1"/>
  <c r="AL45" i="177" s="1"/>
  <c r="AM45" i="177" s="1"/>
  <c r="BA47" i="177"/>
  <c r="BB47" i="177" s="1"/>
  <c r="AL47" i="177" s="1"/>
  <c r="AM47" i="177" s="1"/>
  <c r="BA50" i="177"/>
  <c r="BC50" i="177" s="1"/>
  <c r="BA55" i="177"/>
  <c r="BB55" i="177" s="1"/>
  <c r="AL55" i="177" s="1"/>
  <c r="AM55" i="177" s="1"/>
  <c r="BA57" i="177"/>
  <c r="BC57" i="177" s="1"/>
  <c r="BA59" i="177"/>
  <c r="BC59" i="177" s="1"/>
  <c r="BA61" i="177"/>
  <c r="BC61" i="177" s="1"/>
  <c r="BA63" i="177"/>
  <c r="BC63" i="177" s="1"/>
  <c r="D33" i="61"/>
  <c r="BA64" i="177"/>
  <c r="H6" i="177"/>
  <c r="H5" i="177"/>
  <c r="AT6" i="177"/>
  <c r="AT6" i="176"/>
  <c r="P5" i="176"/>
  <c r="H6" i="176"/>
  <c r="R35" i="175"/>
  <c r="R37" i="175"/>
  <c r="R36" i="175"/>
  <c r="R34" i="175"/>
  <c r="R33" i="175"/>
  <c r="R32" i="175"/>
  <c r="R31" i="175"/>
  <c r="R30" i="175"/>
  <c r="R29" i="175"/>
  <c r="R28" i="175"/>
  <c r="R26" i="175"/>
  <c r="R27" i="175"/>
  <c r="R25" i="175"/>
  <c r="R24" i="175"/>
  <c r="R23" i="175"/>
  <c r="R22" i="175"/>
  <c r="AT5" i="175"/>
  <c r="P5" i="175"/>
  <c r="P6" i="175"/>
  <c r="R19" i="175"/>
  <c r="R16" i="175"/>
  <c r="R21" i="175"/>
  <c r="R20" i="175"/>
  <c r="R17" i="175"/>
  <c r="R18" i="175"/>
  <c r="R15" i="175"/>
  <c r="R14" i="175"/>
  <c r="R13" i="175"/>
  <c r="AD13" i="175" s="1"/>
  <c r="I5" i="175"/>
  <c r="R12" i="175"/>
  <c r="AD12" i="175" s="1"/>
  <c r="AH11" i="175"/>
  <c r="H6" i="175"/>
  <c r="H5" i="175"/>
  <c r="BA23" i="173"/>
  <c r="BB23" i="173" s="1"/>
  <c r="AL23" i="173" s="1"/>
  <c r="AM23" i="173" s="1"/>
  <c r="AI23" i="173" s="1"/>
  <c r="P6" i="173"/>
  <c r="I5" i="173"/>
  <c r="R30" i="173"/>
  <c r="R31" i="173"/>
  <c r="R34" i="173"/>
  <c r="AD34" i="173" s="1"/>
  <c r="R35" i="173"/>
  <c r="AD35" i="173" s="1"/>
  <c r="R38" i="173"/>
  <c r="R39" i="173"/>
  <c r="R42" i="173"/>
  <c r="R43" i="173"/>
  <c r="R46" i="173"/>
  <c r="R53" i="173"/>
  <c r="R56" i="173"/>
  <c r="R57" i="173"/>
  <c r="R60" i="173"/>
  <c r="R61" i="173"/>
  <c r="AD61" i="173" s="1"/>
  <c r="AH61" i="173" s="1"/>
  <c r="R64" i="173"/>
  <c r="R65" i="173"/>
  <c r="R28" i="173"/>
  <c r="R29" i="173"/>
  <c r="R32" i="173"/>
  <c r="R33" i="173"/>
  <c r="R36" i="173"/>
  <c r="R37" i="173"/>
  <c r="R40" i="173"/>
  <c r="R41" i="173"/>
  <c r="R44" i="173"/>
  <c r="R45" i="173"/>
  <c r="AD45" i="173" s="1"/>
  <c r="AE45" i="173" s="1"/>
  <c r="R54" i="173"/>
  <c r="R55" i="173"/>
  <c r="R58" i="173"/>
  <c r="R59" i="173"/>
  <c r="R62" i="173"/>
  <c r="R63" i="173"/>
  <c r="BA29" i="172"/>
  <c r="BC29" i="172" s="1"/>
  <c r="AM11" i="172"/>
  <c r="BA17" i="172"/>
  <c r="BB17" i="172" s="1"/>
  <c r="AL17" i="172" s="1"/>
  <c r="BA19" i="172"/>
  <c r="BB19" i="172" s="1"/>
  <c r="AL19" i="172" s="1"/>
  <c r="AM19" i="172" s="1"/>
  <c r="AI19" i="172" s="1"/>
  <c r="BA23" i="172"/>
  <c r="BB23" i="172" s="1"/>
  <c r="AL23" i="172" s="1"/>
  <c r="AM23" i="172" s="1"/>
  <c r="AI23" i="172" s="1"/>
  <c r="R45" i="172"/>
  <c r="R46" i="172"/>
  <c r="R41" i="172"/>
  <c r="R42" i="172"/>
  <c r="R43" i="172"/>
  <c r="R44" i="172"/>
  <c r="R39" i="172"/>
  <c r="R40" i="172"/>
  <c r="R38" i="172"/>
  <c r="R37" i="172"/>
  <c r="R36" i="172"/>
  <c r="R35" i="172"/>
  <c r="Q6" i="172"/>
  <c r="R34" i="172"/>
  <c r="R33" i="172"/>
  <c r="R32" i="172"/>
  <c r="AD32" i="172" s="1"/>
  <c r="R31" i="172"/>
  <c r="R30" i="172"/>
  <c r="AD30" i="172" s="1"/>
  <c r="R29" i="172"/>
  <c r="R28" i="172"/>
  <c r="R27" i="172"/>
  <c r="R24" i="172"/>
  <c r="AD24" i="172" s="1"/>
  <c r="R26" i="172"/>
  <c r="I6" i="172"/>
  <c r="R25" i="172"/>
  <c r="R22" i="172"/>
  <c r="AD22" i="172" s="1"/>
  <c r="BA37" i="171"/>
  <c r="BB37" i="171" s="1"/>
  <c r="AL37" i="171" s="1"/>
  <c r="AM37" i="171" s="1"/>
  <c r="AI37" i="171" s="1"/>
  <c r="BA48" i="171"/>
  <c r="BB48" i="171" s="1"/>
  <c r="AL48" i="171" s="1"/>
  <c r="AM48" i="171" s="1"/>
  <c r="AI48" i="171" s="1"/>
  <c r="AZ5" i="171"/>
  <c r="P6" i="172"/>
  <c r="P5" i="172"/>
  <c r="H5" i="172"/>
  <c r="D27" i="61"/>
  <c r="C27" i="61"/>
  <c r="I5" i="171"/>
  <c r="BA41" i="171"/>
  <c r="BB41" i="171" s="1"/>
  <c r="AL41" i="171" s="1"/>
  <c r="AM41" i="171" s="1"/>
  <c r="AI41" i="171" s="1"/>
  <c r="BA57" i="171"/>
  <c r="BB57" i="171" s="1"/>
  <c r="AL57" i="171" s="1"/>
  <c r="AM57" i="171" s="1"/>
  <c r="AI57" i="171" s="1"/>
  <c r="BA62" i="171"/>
  <c r="BC62" i="171" s="1"/>
  <c r="AT6" i="171"/>
  <c r="BA44" i="171"/>
  <c r="I6" i="171"/>
  <c r="H5" i="171"/>
  <c r="H6" i="171"/>
  <c r="P5" i="171"/>
  <c r="BA64" i="170"/>
  <c r="BB64" i="170" s="1"/>
  <c r="AL64" i="170" s="1"/>
  <c r="AM64" i="170" s="1"/>
  <c r="Q5" i="170"/>
  <c r="P6" i="170"/>
  <c r="I5" i="170"/>
  <c r="I6" i="170"/>
  <c r="H6" i="170"/>
  <c r="H5" i="170"/>
  <c r="AH37" i="169"/>
  <c r="R53" i="169"/>
  <c r="R49" i="169"/>
  <c r="R47" i="169"/>
  <c r="AT5" i="169"/>
  <c r="AT6" i="169"/>
  <c r="Q6" i="169"/>
  <c r="P5" i="169"/>
  <c r="H5" i="169"/>
  <c r="H6" i="169"/>
  <c r="D24" i="61"/>
  <c r="H6" i="153"/>
  <c r="P5" i="153"/>
  <c r="I5" i="153"/>
  <c r="BA16" i="153"/>
  <c r="BB16" i="153" s="1"/>
  <c r="AL16" i="153" s="1"/>
  <c r="BA20" i="153"/>
  <c r="BA24" i="153"/>
  <c r="BB24" i="153" s="1"/>
  <c r="AL24" i="153" s="1"/>
  <c r="AM24" i="153" s="1"/>
  <c r="AI24" i="153" s="1"/>
  <c r="BA28" i="153"/>
  <c r="BA11" i="153"/>
  <c r="BB11" i="153" s="1"/>
  <c r="AL11" i="153" s="1"/>
  <c r="BA27" i="153"/>
  <c r="BB27" i="153" s="1"/>
  <c r="AL27" i="153" s="1"/>
  <c r="AM27" i="153" s="1"/>
  <c r="AI27" i="153" s="1"/>
  <c r="Q6" i="153"/>
  <c r="Q5" i="153"/>
  <c r="P6" i="153"/>
  <c r="R13" i="153"/>
  <c r="R12" i="153"/>
  <c r="I6" i="153"/>
  <c r="R10" i="153"/>
  <c r="H5" i="153"/>
  <c r="R44" i="168"/>
  <c r="H5" i="168"/>
  <c r="AC6" i="168"/>
  <c r="R36" i="168"/>
  <c r="P5" i="168"/>
  <c r="R32" i="168"/>
  <c r="AD32" i="168" s="1"/>
  <c r="Q5" i="168"/>
  <c r="I6" i="168"/>
  <c r="AT5" i="168"/>
  <c r="AT6" i="168"/>
  <c r="Q6" i="168"/>
  <c r="R24" i="168"/>
  <c r="R16" i="168"/>
  <c r="R12" i="168"/>
  <c r="P6" i="168"/>
  <c r="H6" i="167"/>
  <c r="H5" i="167"/>
  <c r="BA14" i="167"/>
  <c r="BA15" i="167"/>
  <c r="BB15" i="167" s="1"/>
  <c r="AL15" i="167" s="1"/>
  <c r="P6" i="167"/>
  <c r="BA23" i="167"/>
  <c r="BB23" i="167" s="1"/>
  <c r="AL23" i="167" s="1"/>
  <c r="BA26" i="167"/>
  <c r="R28" i="167"/>
  <c r="AD28" i="167" s="1"/>
  <c r="BA30" i="167"/>
  <c r="R32" i="167"/>
  <c r="BA33" i="167"/>
  <c r="BB33" i="167" s="1"/>
  <c r="AL33" i="167" s="1"/>
  <c r="AM33" i="167" s="1"/>
  <c r="R36" i="167"/>
  <c r="BA37" i="167"/>
  <c r="BB37" i="167" s="1"/>
  <c r="AL37" i="167" s="1"/>
  <c r="AM37" i="167" s="1"/>
  <c r="R40" i="167"/>
  <c r="BA41" i="167"/>
  <c r="BB41" i="167" s="1"/>
  <c r="AL41" i="167" s="1"/>
  <c r="AM41" i="167" s="1"/>
  <c r="R44" i="167"/>
  <c r="BA45" i="167"/>
  <c r="BB45" i="167" s="1"/>
  <c r="AL45" i="167" s="1"/>
  <c r="AM45" i="167" s="1"/>
  <c r="R48" i="167"/>
  <c r="BA49" i="167"/>
  <c r="BB49" i="167" s="1"/>
  <c r="AL49" i="167" s="1"/>
  <c r="AM49" i="167" s="1"/>
  <c r="R52" i="167"/>
  <c r="BA53" i="167"/>
  <c r="BB53" i="167" s="1"/>
  <c r="AL53" i="167" s="1"/>
  <c r="AM53" i="167" s="1"/>
  <c r="BA61" i="167"/>
  <c r="BB61" i="167" s="1"/>
  <c r="AL61" i="167" s="1"/>
  <c r="R27" i="167"/>
  <c r="R31" i="167"/>
  <c r="R33" i="167"/>
  <c r="R37" i="167"/>
  <c r="AD37" i="167" s="1"/>
  <c r="R41" i="167"/>
  <c r="R45" i="167"/>
  <c r="R49" i="167"/>
  <c r="Q6" i="167"/>
  <c r="P5" i="167"/>
  <c r="R54" i="167"/>
  <c r="R55" i="167"/>
  <c r="R61" i="167"/>
  <c r="R62" i="167"/>
  <c r="R56" i="167"/>
  <c r="R57" i="167"/>
  <c r="R58" i="167"/>
  <c r="R59" i="167"/>
  <c r="R60" i="167"/>
  <c r="I5" i="167"/>
  <c r="I6" i="167"/>
  <c r="B22" i="61"/>
  <c r="BA17" i="166"/>
  <c r="BB17" i="166" s="1"/>
  <c r="AL17" i="166" s="1"/>
  <c r="AM17" i="166" s="1"/>
  <c r="AI17" i="166" s="1"/>
  <c r="BA19" i="166"/>
  <c r="I6" i="166"/>
  <c r="BA15" i="166"/>
  <c r="BA18" i="166"/>
  <c r="BB18" i="166" s="1"/>
  <c r="AL18" i="166" s="1"/>
  <c r="AM18" i="166" s="1"/>
  <c r="AI18" i="166" s="1"/>
  <c r="BA20" i="166"/>
  <c r="BB20" i="166" s="1"/>
  <c r="AL20" i="166" s="1"/>
  <c r="AM20" i="166" s="1"/>
  <c r="AI20" i="166" s="1"/>
  <c r="BA22" i="166"/>
  <c r="BB22" i="166" s="1"/>
  <c r="AL22" i="166" s="1"/>
  <c r="AM22" i="166" s="1"/>
  <c r="AI22" i="166" s="1"/>
  <c r="BA24" i="166"/>
  <c r="BB24" i="166" s="1"/>
  <c r="AL24" i="166" s="1"/>
  <c r="AM24" i="166" s="1"/>
  <c r="AI24" i="166" s="1"/>
  <c r="BA26" i="166"/>
  <c r="BB26" i="166" s="1"/>
  <c r="AL26" i="166" s="1"/>
  <c r="AM26" i="166" s="1"/>
  <c r="AI26" i="166" s="1"/>
  <c r="BA28" i="166"/>
  <c r="BB28" i="166" s="1"/>
  <c r="AL28" i="166" s="1"/>
  <c r="AM28" i="166" s="1"/>
  <c r="AI28" i="166" s="1"/>
  <c r="AT5" i="166"/>
  <c r="AT6" i="166"/>
  <c r="Q6" i="166"/>
  <c r="P5" i="166"/>
  <c r="I5" i="166"/>
  <c r="H6" i="166"/>
  <c r="I5" i="164"/>
  <c r="H5" i="165"/>
  <c r="H6" i="165"/>
  <c r="P5" i="165"/>
  <c r="P6" i="165"/>
  <c r="H6" i="164"/>
  <c r="BA10" i="163"/>
  <c r="BC10" i="163" s="1"/>
  <c r="Q6" i="163"/>
  <c r="AU5" i="165"/>
  <c r="AU6" i="165"/>
  <c r="AU6" i="164"/>
  <c r="AU5" i="164"/>
  <c r="AU6" i="166"/>
  <c r="AU5" i="166"/>
  <c r="AU6" i="167"/>
  <c r="AU5" i="167"/>
  <c r="BA10" i="165"/>
  <c r="BA11" i="165"/>
  <c r="BB11" i="165" s="1"/>
  <c r="AL11" i="165" s="1"/>
  <c r="AM11" i="165" s="1"/>
  <c r="AI11" i="165" s="1"/>
  <c r="BA12" i="165"/>
  <c r="BC12" i="165" s="1"/>
  <c r="BA13" i="165"/>
  <c r="BC13" i="165" s="1"/>
  <c r="BA14" i="165"/>
  <c r="BC14" i="165" s="1"/>
  <c r="BA15" i="165"/>
  <c r="BC15" i="165" s="1"/>
  <c r="BA16" i="165"/>
  <c r="BC16" i="165" s="1"/>
  <c r="BA17" i="165"/>
  <c r="BC17" i="165" s="1"/>
  <c r="BA18" i="165"/>
  <c r="BC18" i="165" s="1"/>
  <c r="BA19" i="165"/>
  <c r="BC19" i="165" s="1"/>
  <c r="BA20" i="165"/>
  <c r="BC20" i="165" s="1"/>
  <c r="BA21" i="165"/>
  <c r="BC21" i="165" s="1"/>
  <c r="BA22" i="165"/>
  <c r="BB22" i="165" s="1"/>
  <c r="AL22" i="165" s="1"/>
  <c r="AM22" i="165" s="1"/>
  <c r="AI22" i="165" s="1"/>
  <c r="BA23" i="165"/>
  <c r="BB23" i="165" s="1"/>
  <c r="AL23" i="165" s="1"/>
  <c r="AM23" i="165" s="1"/>
  <c r="AI23" i="165" s="1"/>
  <c r="BA24" i="165"/>
  <c r="BB24" i="165" s="1"/>
  <c r="AL24" i="165" s="1"/>
  <c r="AM24" i="165" s="1"/>
  <c r="AI24" i="165" s="1"/>
  <c r="BA25" i="165"/>
  <c r="BB25" i="165" s="1"/>
  <c r="AL25" i="165" s="1"/>
  <c r="AM25" i="165" s="1"/>
  <c r="AI25" i="165" s="1"/>
  <c r="BA26" i="165"/>
  <c r="BB26" i="165" s="1"/>
  <c r="AL26" i="165" s="1"/>
  <c r="AM26" i="165" s="1"/>
  <c r="AI26" i="165" s="1"/>
  <c r="BA27" i="165"/>
  <c r="BB27" i="165" s="1"/>
  <c r="AL27" i="165" s="1"/>
  <c r="AM27" i="165" s="1"/>
  <c r="AI27" i="165" s="1"/>
  <c r="BA28" i="165"/>
  <c r="BB28" i="165" s="1"/>
  <c r="AL28" i="165" s="1"/>
  <c r="AM28" i="165" s="1"/>
  <c r="AI28" i="165" s="1"/>
  <c r="BA29" i="165"/>
  <c r="BB29" i="165" s="1"/>
  <c r="AL29" i="165" s="1"/>
  <c r="AM29" i="165" s="1"/>
  <c r="AI29" i="165" s="1"/>
  <c r="BA30" i="165"/>
  <c r="BB30" i="165" s="1"/>
  <c r="AL30" i="165" s="1"/>
  <c r="AM30" i="165" s="1"/>
  <c r="AI30" i="165" s="1"/>
  <c r="BA31" i="165"/>
  <c r="BB31" i="165" s="1"/>
  <c r="AL31" i="165" s="1"/>
  <c r="AM31" i="165" s="1"/>
  <c r="AI31" i="165" s="1"/>
  <c r="BA32" i="165"/>
  <c r="BB32" i="165" s="1"/>
  <c r="AL32" i="165" s="1"/>
  <c r="AM32" i="165" s="1"/>
  <c r="AI32" i="165" s="1"/>
  <c r="BA33" i="165"/>
  <c r="BB33" i="165" s="1"/>
  <c r="AL33" i="165" s="1"/>
  <c r="AM33" i="165" s="1"/>
  <c r="AI33" i="165" s="1"/>
  <c r="BA34" i="165"/>
  <c r="BB34" i="165" s="1"/>
  <c r="AL34" i="165" s="1"/>
  <c r="AM34" i="165" s="1"/>
  <c r="AI34" i="165" s="1"/>
  <c r="BA35" i="165"/>
  <c r="BB35" i="165" s="1"/>
  <c r="AL35" i="165" s="1"/>
  <c r="AM35" i="165" s="1"/>
  <c r="AI35" i="165" s="1"/>
  <c r="BA36" i="165"/>
  <c r="BB36" i="165" s="1"/>
  <c r="AL36" i="165" s="1"/>
  <c r="AM36" i="165" s="1"/>
  <c r="AI36" i="165" s="1"/>
  <c r="BA37" i="165"/>
  <c r="BB37" i="165" s="1"/>
  <c r="AL37" i="165" s="1"/>
  <c r="AM37" i="165" s="1"/>
  <c r="AI37" i="165" s="1"/>
  <c r="BA38" i="165"/>
  <c r="BB38" i="165" s="1"/>
  <c r="AL38" i="165" s="1"/>
  <c r="AM38" i="165" s="1"/>
  <c r="AI38" i="165" s="1"/>
  <c r="BA39" i="165"/>
  <c r="BB39" i="165" s="1"/>
  <c r="AL39" i="165" s="1"/>
  <c r="AM39" i="165" s="1"/>
  <c r="AI39" i="165" s="1"/>
  <c r="BA40" i="165"/>
  <c r="BB40" i="165" s="1"/>
  <c r="AL40" i="165" s="1"/>
  <c r="AM40" i="165" s="1"/>
  <c r="AI40" i="165" s="1"/>
  <c r="BA41" i="165"/>
  <c r="BB41" i="165" s="1"/>
  <c r="AL41" i="165" s="1"/>
  <c r="AM41" i="165" s="1"/>
  <c r="AI41" i="165" s="1"/>
  <c r="BA42" i="165"/>
  <c r="BB42" i="165" s="1"/>
  <c r="AL42" i="165" s="1"/>
  <c r="AM42" i="165" s="1"/>
  <c r="AI42" i="165" s="1"/>
  <c r="BA43" i="165"/>
  <c r="BB43" i="165" s="1"/>
  <c r="AL43" i="165" s="1"/>
  <c r="AM43" i="165" s="1"/>
  <c r="AI43" i="165" s="1"/>
  <c r="BA44" i="165"/>
  <c r="BB44" i="165" s="1"/>
  <c r="AL44" i="165" s="1"/>
  <c r="AM44" i="165" s="1"/>
  <c r="AI44" i="165" s="1"/>
  <c r="BA45" i="165"/>
  <c r="BC45" i="165" s="1"/>
  <c r="BA46" i="165"/>
  <c r="BB46" i="165" s="1"/>
  <c r="AL46" i="165" s="1"/>
  <c r="AM46" i="165" s="1"/>
  <c r="AI46" i="165" s="1"/>
  <c r="BA47" i="165"/>
  <c r="BC47" i="165" s="1"/>
  <c r="BA48" i="165"/>
  <c r="BB48" i="165" s="1"/>
  <c r="AL48" i="165" s="1"/>
  <c r="AM48" i="165" s="1"/>
  <c r="AI48" i="165" s="1"/>
  <c r="BA49" i="165"/>
  <c r="BC49" i="165" s="1"/>
  <c r="BA50" i="165"/>
  <c r="BB50" i="165" s="1"/>
  <c r="AL50" i="165" s="1"/>
  <c r="AM50" i="165" s="1"/>
  <c r="AI50" i="165" s="1"/>
  <c r="BA51" i="165"/>
  <c r="BC51" i="165" s="1"/>
  <c r="BA52" i="165"/>
  <c r="BB52" i="165" s="1"/>
  <c r="AL52" i="165" s="1"/>
  <c r="AM52" i="165" s="1"/>
  <c r="AI52" i="165" s="1"/>
  <c r="BA53" i="165"/>
  <c r="BA54" i="165"/>
  <c r="BB54" i="165" s="1"/>
  <c r="AL54" i="165" s="1"/>
  <c r="AM54" i="165" s="1"/>
  <c r="AI54" i="165" s="1"/>
  <c r="BA55" i="165"/>
  <c r="BA56" i="165"/>
  <c r="BB56" i="165" s="1"/>
  <c r="AL56" i="165" s="1"/>
  <c r="AM56" i="165" s="1"/>
  <c r="AI56" i="165" s="1"/>
  <c r="BA57" i="165"/>
  <c r="BA58" i="165"/>
  <c r="BB58" i="165" s="1"/>
  <c r="AL58" i="165" s="1"/>
  <c r="AM58" i="165" s="1"/>
  <c r="AI58" i="165" s="1"/>
  <c r="BA59" i="165"/>
  <c r="BA60" i="165"/>
  <c r="BB60" i="165" s="1"/>
  <c r="AL60" i="165" s="1"/>
  <c r="AM60" i="165" s="1"/>
  <c r="AI60" i="165" s="1"/>
  <c r="BA61" i="165"/>
  <c r="BA62" i="165"/>
  <c r="BB62" i="165" s="1"/>
  <c r="AL62" i="165" s="1"/>
  <c r="AM62" i="165" s="1"/>
  <c r="AI62" i="165" s="1"/>
  <c r="BA63" i="165"/>
  <c r="BA10" i="166"/>
  <c r="BB10" i="166" s="1"/>
  <c r="AL10" i="166" s="1"/>
  <c r="BA11" i="166"/>
  <c r="BB11" i="166" s="1"/>
  <c r="AL11" i="166" s="1"/>
  <c r="AM11" i="166" s="1"/>
  <c r="AI11" i="166" s="1"/>
  <c r="BA12" i="166"/>
  <c r="BA13" i="166"/>
  <c r="BB13" i="166" s="1"/>
  <c r="AL13" i="166" s="1"/>
  <c r="AM13" i="166" s="1"/>
  <c r="AI13" i="166" s="1"/>
  <c r="BA14" i="166"/>
  <c r="BB14" i="166" s="1"/>
  <c r="AL14" i="166" s="1"/>
  <c r="AM14" i="166" s="1"/>
  <c r="AI14" i="166" s="1"/>
  <c r="BA10" i="167"/>
  <c r="AU5" i="169"/>
  <c r="AU6" i="169"/>
  <c r="AU6" i="170"/>
  <c r="AU5" i="170"/>
  <c r="AU6" i="172"/>
  <c r="AU5" i="172"/>
  <c r="BA35" i="166"/>
  <c r="BB35" i="166" s="1"/>
  <c r="AL35" i="166" s="1"/>
  <c r="AM35" i="166" s="1"/>
  <c r="AI35" i="166" s="1"/>
  <c r="BA36" i="166"/>
  <c r="BB36" i="166" s="1"/>
  <c r="AL36" i="166" s="1"/>
  <c r="AM36" i="166" s="1"/>
  <c r="AI36" i="166" s="1"/>
  <c r="BA37" i="166"/>
  <c r="BB37" i="166" s="1"/>
  <c r="AL37" i="166" s="1"/>
  <c r="AM37" i="166" s="1"/>
  <c r="AI37" i="166" s="1"/>
  <c r="BA38" i="166"/>
  <c r="BC38" i="166" s="1"/>
  <c r="BA41" i="166"/>
  <c r="BB41" i="166" s="1"/>
  <c r="AL41" i="166" s="1"/>
  <c r="AM41" i="166" s="1"/>
  <c r="AI41" i="166" s="1"/>
  <c r="BA42" i="166"/>
  <c r="BB42" i="166" s="1"/>
  <c r="AL42" i="166" s="1"/>
  <c r="AM42" i="166" s="1"/>
  <c r="AI42" i="166" s="1"/>
  <c r="BA45" i="166"/>
  <c r="BB45" i="166" s="1"/>
  <c r="AL45" i="166" s="1"/>
  <c r="AM45" i="166" s="1"/>
  <c r="AI45" i="166" s="1"/>
  <c r="BA46" i="166"/>
  <c r="BC46" i="166" s="1"/>
  <c r="BA47" i="166"/>
  <c r="BB47" i="166" s="1"/>
  <c r="AL47" i="166" s="1"/>
  <c r="AM47" i="166" s="1"/>
  <c r="AI47" i="166" s="1"/>
  <c r="BA48" i="166"/>
  <c r="BB48" i="166" s="1"/>
  <c r="AL48" i="166" s="1"/>
  <c r="AM48" i="166" s="1"/>
  <c r="AI48" i="166" s="1"/>
  <c r="BA49" i="166"/>
  <c r="BB49" i="166" s="1"/>
  <c r="AL49" i="166" s="1"/>
  <c r="AM49" i="166" s="1"/>
  <c r="AI49" i="166" s="1"/>
  <c r="BA50" i="166"/>
  <c r="BB50" i="166" s="1"/>
  <c r="AL50" i="166" s="1"/>
  <c r="AM50" i="166" s="1"/>
  <c r="AI50" i="166" s="1"/>
  <c r="BA51" i="166"/>
  <c r="BB51" i="166" s="1"/>
  <c r="AL51" i="166" s="1"/>
  <c r="AM51" i="166" s="1"/>
  <c r="AI51" i="166" s="1"/>
  <c r="BA52" i="166"/>
  <c r="BC52" i="166" s="1"/>
  <c r="BA53" i="166"/>
  <c r="BB53" i="166" s="1"/>
  <c r="AL53" i="166" s="1"/>
  <c r="AM53" i="166" s="1"/>
  <c r="AI53" i="166" s="1"/>
  <c r="BA54" i="166"/>
  <c r="BB54" i="166" s="1"/>
  <c r="AL54" i="166" s="1"/>
  <c r="AM54" i="166" s="1"/>
  <c r="AI54" i="166" s="1"/>
  <c r="BA55" i="166"/>
  <c r="BB55" i="166" s="1"/>
  <c r="AL55" i="166" s="1"/>
  <c r="AM55" i="166" s="1"/>
  <c r="AI55" i="166" s="1"/>
  <c r="BA56" i="166"/>
  <c r="BC56" i="166" s="1"/>
  <c r="BA57" i="166"/>
  <c r="BB57" i="166" s="1"/>
  <c r="AL57" i="166" s="1"/>
  <c r="AM57" i="166" s="1"/>
  <c r="AI57" i="166" s="1"/>
  <c r="BA58" i="166"/>
  <c r="BB58" i="166" s="1"/>
  <c r="AL58" i="166" s="1"/>
  <c r="AM58" i="166" s="1"/>
  <c r="AI58" i="166" s="1"/>
  <c r="BA59" i="166"/>
  <c r="BB59" i="166" s="1"/>
  <c r="AL59" i="166" s="1"/>
  <c r="AM59" i="166" s="1"/>
  <c r="AI59" i="166" s="1"/>
  <c r="BA60" i="166"/>
  <c r="BC60" i="166" s="1"/>
  <c r="BA61" i="166"/>
  <c r="BB61" i="166" s="1"/>
  <c r="AL61" i="166" s="1"/>
  <c r="AM61" i="166" s="1"/>
  <c r="AI61" i="166" s="1"/>
  <c r="BA62" i="166"/>
  <c r="BB62" i="166" s="1"/>
  <c r="AL62" i="166" s="1"/>
  <c r="AM62" i="166" s="1"/>
  <c r="AI62" i="166" s="1"/>
  <c r="BA63" i="166"/>
  <c r="BB63" i="166" s="1"/>
  <c r="AL63" i="166" s="1"/>
  <c r="AM63" i="166" s="1"/>
  <c r="AI63" i="166" s="1"/>
  <c r="BA64" i="166"/>
  <c r="BC64" i="166" s="1"/>
  <c r="BA65" i="166"/>
  <c r="BB65" i="166" s="1"/>
  <c r="AL65" i="166" s="1"/>
  <c r="AM65" i="166" s="1"/>
  <c r="AI65" i="166" s="1"/>
  <c r="BA55" i="167"/>
  <c r="BB55" i="167" s="1"/>
  <c r="AL55" i="167" s="1"/>
  <c r="AM55" i="167" s="1"/>
  <c r="BA56" i="167"/>
  <c r="BB56" i="167" s="1"/>
  <c r="AL56" i="167" s="1"/>
  <c r="AM56" i="167" s="1"/>
  <c r="AU6" i="168"/>
  <c r="AU5" i="168"/>
  <c r="AU6" i="153"/>
  <c r="AU5" i="153"/>
  <c r="AU6" i="171"/>
  <c r="AU5" i="171"/>
  <c r="AU6" i="173"/>
  <c r="AU5" i="173"/>
  <c r="BA59" i="167"/>
  <c r="BB59" i="167" s="1"/>
  <c r="AL59" i="167" s="1"/>
  <c r="AM59" i="167" s="1"/>
  <c r="BA60" i="167"/>
  <c r="BB60" i="167" s="1"/>
  <c r="AL60" i="167" s="1"/>
  <c r="AM60" i="167" s="1"/>
  <c r="BA63" i="167"/>
  <c r="BB63" i="167" s="1"/>
  <c r="AL63" i="167" s="1"/>
  <c r="AM63" i="167" s="1"/>
  <c r="BA64" i="167"/>
  <c r="BB64" i="167" s="1"/>
  <c r="AL64" i="167" s="1"/>
  <c r="AM64" i="167" s="1"/>
  <c r="AI64" i="167" s="1"/>
  <c r="BA13" i="168"/>
  <c r="BB13" i="168" s="1"/>
  <c r="AL13" i="168" s="1"/>
  <c r="AM13" i="168" s="1"/>
  <c r="AI13" i="168" s="1"/>
  <c r="BA16" i="168"/>
  <c r="BB16" i="168" s="1"/>
  <c r="AL16" i="168" s="1"/>
  <c r="AM16" i="168" s="1"/>
  <c r="BA17" i="168"/>
  <c r="BC17" i="168" s="1"/>
  <c r="BA18" i="168"/>
  <c r="BB18" i="168" s="1"/>
  <c r="AL18" i="168" s="1"/>
  <c r="AM18" i="168" s="1"/>
  <c r="AI18" i="168" s="1"/>
  <c r="BA19" i="168"/>
  <c r="BB19" i="168" s="1"/>
  <c r="AL19" i="168" s="1"/>
  <c r="AM19" i="168" s="1"/>
  <c r="AI19" i="168" s="1"/>
  <c r="BA20" i="168"/>
  <c r="BB20" i="168" s="1"/>
  <c r="AL20" i="168" s="1"/>
  <c r="AM20" i="168" s="1"/>
  <c r="AI20" i="168" s="1"/>
  <c r="BA30" i="168"/>
  <c r="BC30" i="168" s="1"/>
  <c r="BA34" i="168"/>
  <c r="BB34" i="168" s="1"/>
  <c r="AL34" i="168" s="1"/>
  <c r="AM34" i="168" s="1"/>
  <c r="AI34" i="168" s="1"/>
  <c r="BA41" i="168"/>
  <c r="BB41" i="168" s="1"/>
  <c r="AL41" i="168" s="1"/>
  <c r="AM41" i="168" s="1"/>
  <c r="AI41" i="168" s="1"/>
  <c r="BA45" i="168"/>
  <c r="BB45" i="168" s="1"/>
  <c r="AL45" i="168" s="1"/>
  <c r="AM45" i="168" s="1"/>
  <c r="AI45" i="168" s="1"/>
  <c r="BA53" i="168"/>
  <c r="BC53" i="168" s="1"/>
  <c r="BA61" i="168"/>
  <c r="BC61" i="168" s="1"/>
  <c r="BA31" i="153"/>
  <c r="BC31" i="153" s="1"/>
  <c r="BA32" i="153"/>
  <c r="BB32" i="153" s="1"/>
  <c r="AL32" i="153" s="1"/>
  <c r="AM32" i="153" s="1"/>
  <c r="BA35" i="153"/>
  <c r="BC35" i="153" s="1"/>
  <c r="BA36" i="153"/>
  <c r="BB36" i="153" s="1"/>
  <c r="AL36" i="153" s="1"/>
  <c r="AM36" i="153" s="1"/>
  <c r="AI36" i="153" s="1"/>
  <c r="BA42" i="153"/>
  <c r="BB42" i="153" s="1"/>
  <c r="AL42" i="153" s="1"/>
  <c r="AM42" i="153" s="1"/>
  <c r="BA43" i="153"/>
  <c r="BB43" i="153" s="1"/>
  <c r="AL43" i="153" s="1"/>
  <c r="AM43" i="153" s="1"/>
  <c r="AI43" i="153" s="1"/>
  <c r="BA44" i="153"/>
  <c r="BB44" i="153" s="1"/>
  <c r="AL44" i="153" s="1"/>
  <c r="AM44" i="153" s="1"/>
  <c r="AI44" i="153" s="1"/>
  <c r="BA45" i="153"/>
  <c r="BB45" i="153" s="1"/>
  <c r="AL45" i="153" s="1"/>
  <c r="AM45" i="153" s="1"/>
  <c r="AI45" i="153" s="1"/>
  <c r="BA46" i="153"/>
  <c r="BC46" i="153" s="1"/>
  <c r="BA47" i="153"/>
  <c r="BB47" i="153" s="1"/>
  <c r="AL47" i="153" s="1"/>
  <c r="AM47" i="153" s="1"/>
  <c r="AI47" i="153" s="1"/>
  <c r="BA48" i="153"/>
  <c r="BC48" i="153" s="1"/>
  <c r="BA49" i="153"/>
  <c r="BB49" i="153" s="1"/>
  <c r="AL49" i="153" s="1"/>
  <c r="AM49" i="153" s="1"/>
  <c r="AI49" i="153" s="1"/>
  <c r="BA50" i="153"/>
  <c r="BB50" i="153" s="1"/>
  <c r="AL50" i="153" s="1"/>
  <c r="AM50" i="153" s="1"/>
  <c r="AI50" i="153" s="1"/>
  <c r="BA51" i="153"/>
  <c r="BB51" i="153" s="1"/>
  <c r="AL51" i="153" s="1"/>
  <c r="AM51" i="153" s="1"/>
  <c r="AI51" i="153" s="1"/>
  <c r="BA52" i="153"/>
  <c r="BC52" i="153" s="1"/>
  <c r="BA33" i="169"/>
  <c r="BB33" i="169" s="1"/>
  <c r="AL33" i="169" s="1"/>
  <c r="AM33" i="169" s="1"/>
  <c r="AI33" i="169" s="1"/>
  <c r="BA34" i="169"/>
  <c r="BC34" i="169" s="1"/>
  <c r="BA35" i="169"/>
  <c r="BB35" i="169" s="1"/>
  <c r="AL35" i="169" s="1"/>
  <c r="AM35" i="169" s="1"/>
  <c r="AI35" i="169" s="1"/>
  <c r="BA36" i="169"/>
  <c r="BB36" i="169" s="1"/>
  <c r="AL36" i="169" s="1"/>
  <c r="AM36" i="169" s="1"/>
  <c r="AI36" i="169" s="1"/>
  <c r="BA37" i="169"/>
  <c r="BB37" i="169" s="1"/>
  <c r="AL37" i="169" s="1"/>
  <c r="AM37" i="169" s="1"/>
  <c r="BA38" i="169"/>
  <c r="BC38" i="169" s="1"/>
  <c r="BA39" i="169"/>
  <c r="BB39" i="169" s="1"/>
  <c r="AL39" i="169" s="1"/>
  <c r="AM39" i="169" s="1"/>
  <c r="BA40" i="169"/>
  <c r="BB40" i="169" s="1"/>
  <c r="AL40" i="169" s="1"/>
  <c r="AM40" i="169" s="1"/>
  <c r="BA41" i="169"/>
  <c r="BB41" i="169" s="1"/>
  <c r="AL41" i="169" s="1"/>
  <c r="AM41" i="169" s="1"/>
  <c r="BA42" i="169"/>
  <c r="BC42" i="169" s="1"/>
  <c r="BA43" i="169"/>
  <c r="BB43" i="169" s="1"/>
  <c r="AL43" i="169" s="1"/>
  <c r="AM43" i="169" s="1"/>
  <c r="AI43" i="169" s="1"/>
  <c r="BA44" i="169"/>
  <c r="BB44" i="169" s="1"/>
  <c r="AL44" i="169" s="1"/>
  <c r="AM44" i="169" s="1"/>
  <c r="AI44" i="169" s="1"/>
  <c r="BA10" i="170"/>
  <c r="BC10" i="170" s="1"/>
  <c r="BA11" i="170"/>
  <c r="BC11" i="170" s="1"/>
  <c r="BA12" i="170"/>
  <c r="BB12" i="170" s="1"/>
  <c r="AL12" i="170" s="1"/>
  <c r="AM12" i="170" s="1"/>
  <c r="BA13" i="170"/>
  <c r="BA14" i="170"/>
  <c r="BB14" i="170" s="1"/>
  <c r="AL14" i="170" s="1"/>
  <c r="AM14" i="170" s="1"/>
  <c r="BA15" i="170"/>
  <c r="BA16" i="170"/>
  <c r="BB16" i="170" s="1"/>
  <c r="AL16" i="170" s="1"/>
  <c r="AM16" i="170" s="1"/>
  <c r="BA17" i="170"/>
  <c r="BA18" i="170"/>
  <c r="BB18" i="170" s="1"/>
  <c r="AL18" i="170" s="1"/>
  <c r="AM18" i="170" s="1"/>
  <c r="BA19" i="170"/>
  <c r="BA20" i="170"/>
  <c r="BB20" i="170" s="1"/>
  <c r="AL20" i="170" s="1"/>
  <c r="AM20" i="170" s="1"/>
  <c r="BA21" i="170"/>
  <c r="BA22" i="170"/>
  <c r="BB22" i="170" s="1"/>
  <c r="AL22" i="170" s="1"/>
  <c r="AM22" i="170" s="1"/>
  <c r="BA23" i="170"/>
  <c r="BA24" i="170"/>
  <c r="BB24" i="170" s="1"/>
  <c r="AL24" i="170" s="1"/>
  <c r="AM24" i="170" s="1"/>
  <c r="BA25" i="170"/>
  <c r="BA26" i="170"/>
  <c r="BB26" i="170" s="1"/>
  <c r="AL26" i="170" s="1"/>
  <c r="AM26" i="170" s="1"/>
  <c r="BA27" i="170"/>
  <c r="BA28" i="170"/>
  <c r="BB28" i="170" s="1"/>
  <c r="AL28" i="170" s="1"/>
  <c r="AM28" i="170" s="1"/>
  <c r="BA29" i="170"/>
  <c r="BA30" i="170"/>
  <c r="BB30" i="170" s="1"/>
  <c r="AL30" i="170" s="1"/>
  <c r="AM30" i="170" s="1"/>
  <c r="BA33" i="170"/>
  <c r="BA34" i="170"/>
  <c r="BB34" i="170" s="1"/>
  <c r="AL34" i="170" s="1"/>
  <c r="AM34" i="170" s="1"/>
  <c r="BA37" i="170"/>
  <c r="BA38" i="170"/>
  <c r="BB38" i="170" s="1"/>
  <c r="AL38" i="170" s="1"/>
  <c r="AM38" i="170" s="1"/>
  <c r="BA41" i="170"/>
  <c r="BA42" i="170"/>
  <c r="BB42" i="170" s="1"/>
  <c r="AL42" i="170" s="1"/>
  <c r="AM42" i="170" s="1"/>
  <c r="BA45" i="170"/>
  <c r="BA46" i="170"/>
  <c r="BB46" i="170" s="1"/>
  <c r="AL46" i="170" s="1"/>
  <c r="AM46" i="170" s="1"/>
  <c r="BA49" i="170"/>
  <c r="BA50" i="170"/>
  <c r="BB50" i="170" s="1"/>
  <c r="AL50" i="170" s="1"/>
  <c r="AM50" i="170" s="1"/>
  <c r="BA53" i="170"/>
  <c r="BA54" i="170"/>
  <c r="BB54" i="170" s="1"/>
  <c r="AL54" i="170" s="1"/>
  <c r="AM54" i="170" s="1"/>
  <c r="BA57" i="170"/>
  <c r="BA58" i="170"/>
  <c r="BB58" i="170" s="1"/>
  <c r="AL58" i="170" s="1"/>
  <c r="AM58" i="170" s="1"/>
  <c r="BA61" i="170"/>
  <c r="BA62" i="170"/>
  <c r="BB62" i="170" s="1"/>
  <c r="AL62" i="170" s="1"/>
  <c r="AM62" i="170" s="1"/>
  <c r="BA12" i="171"/>
  <c r="BC12" i="171" s="1"/>
  <c r="BA13" i="171"/>
  <c r="BC13" i="171" s="1"/>
  <c r="BA16" i="171"/>
  <c r="BC16" i="171" s="1"/>
  <c r="BA17" i="171"/>
  <c r="BC17" i="171" s="1"/>
  <c r="BA20" i="171"/>
  <c r="BB20" i="171" s="1"/>
  <c r="AL20" i="171" s="1"/>
  <c r="AM20" i="171" s="1"/>
  <c r="AI20" i="171" s="1"/>
  <c r="BA21" i="171"/>
  <c r="BC21" i="171" s="1"/>
  <c r="BA24" i="171"/>
  <c r="BC24" i="171" s="1"/>
  <c r="BA25" i="171"/>
  <c r="BC25" i="171" s="1"/>
  <c r="BA28" i="171"/>
  <c r="BB28" i="171" s="1"/>
  <c r="AL28" i="171" s="1"/>
  <c r="AM28" i="171" s="1"/>
  <c r="AI28" i="171" s="1"/>
  <c r="BA29" i="171"/>
  <c r="BC29" i="171" s="1"/>
  <c r="BA32" i="171"/>
  <c r="BC32" i="171" s="1"/>
  <c r="BA33" i="171"/>
  <c r="BC33" i="171" s="1"/>
  <c r="BA36" i="171"/>
  <c r="BB36" i="171" s="1"/>
  <c r="AL36" i="171" s="1"/>
  <c r="AM36" i="171" s="1"/>
  <c r="AI36" i="171" s="1"/>
  <c r="BA38" i="171"/>
  <c r="BB38" i="171" s="1"/>
  <c r="AL38" i="171" s="1"/>
  <c r="AM38" i="171" s="1"/>
  <c r="AI38" i="171" s="1"/>
  <c r="BA39" i="171"/>
  <c r="BB39" i="171" s="1"/>
  <c r="AL39" i="171" s="1"/>
  <c r="AM39" i="171" s="1"/>
  <c r="AI39" i="171" s="1"/>
  <c r="BA50" i="171"/>
  <c r="BB50" i="171" s="1"/>
  <c r="AL50" i="171" s="1"/>
  <c r="AM50" i="171" s="1"/>
  <c r="AI50" i="171" s="1"/>
  <c r="BA51" i="171"/>
  <c r="BB51" i="171" s="1"/>
  <c r="AL51" i="171" s="1"/>
  <c r="AM51" i="171" s="1"/>
  <c r="AI51" i="171" s="1"/>
  <c r="BA54" i="171"/>
  <c r="BB54" i="171" s="1"/>
  <c r="AL54" i="171" s="1"/>
  <c r="AM54" i="171" s="1"/>
  <c r="AI54" i="171" s="1"/>
  <c r="BA55" i="171"/>
  <c r="BB55" i="171" s="1"/>
  <c r="AL55" i="171" s="1"/>
  <c r="AM55" i="171" s="1"/>
  <c r="AI55" i="171" s="1"/>
  <c r="BA60" i="171"/>
  <c r="BC60" i="171" s="1"/>
  <c r="BA61" i="171"/>
  <c r="BC61" i="171" s="1"/>
  <c r="BA64" i="171"/>
  <c r="BC64" i="171" s="1"/>
  <c r="BC65" i="171"/>
  <c r="BA13" i="172"/>
  <c r="BC13" i="172" s="1"/>
  <c r="BA15" i="172"/>
  <c r="BC15" i="172" s="1"/>
  <c r="BA18" i="172"/>
  <c r="BB18" i="172" s="1"/>
  <c r="AL18" i="172" s="1"/>
  <c r="AM18" i="172" s="1"/>
  <c r="AI18" i="172" s="1"/>
  <c r="BA21" i="172"/>
  <c r="BB21" i="172" s="1"/>
  <c r="AL21" i="172" s="1"/>
  <c r="AM21" i="172" s="1"/>
  <c r="AI21" i="172" s="1"/>
  <c r="BA24" i="172"/>
  <c r="BB24" i="172" s="1"/>
  <c r="AL24" i="172" s="1"/>
  <c r="AM24" i="172" s="1"/>
  <c r="BA25" i="172"/>
  <c r="BB25" i="172" s="1"/>
  <c r="AL25" i="172" s="1"/>
  <c r="AM25" i="172" s="1"/>
  <c r="BA28" i="172"/>
  <c r="BB28" i="172" s="1"/>
  <c r="AL28" i="172" s="1"/>
  <c r="AM28" i="172" s="1"/>
  <c r="BA30" i="172"/>
  <c r="BB30" i="172" s="1"/>
  <c r="AL30" i="172" s="1"/>
  <c r="AM30" i="172" s="1"/>
  <c r="BA31" i="172"/>
  <c r="BB31" i="172" s="1"/>
  <c r="AL31" i="172" s="1"/>
  <c r="AM31" i="172" s="1"/>
  <c r="BA32" i="172"/>
  <c r="BC32" i="172" s="1"/>
  <c r="BA34" i="172"/>
  <c r="BB34" i="172" s="1"/>
  <c r="AL34" i="172" s="1"/>
  <c r="AM34" i="172" s="1"/>
  <c r="BA37" i="172"/>
  <c r="BB37" i="172" s="1"/>
  <c r="AL37" i="172" s="1"/>
  <c r="AM37" i="172" s="1"/>
  <c r="BA38" i="172"/>
  <c r="BB38" i="172" s="1"/>
  <c r="AL38" i="172" s="1"/>
  <c r="AM38" i="172" s="1"/>
  <c r="BA41" i="172"/>
  <c r="BC41" i="172" s="1"/>
  <c r="BA43" i="172"/>
  <c r="BB43" i="172" s="1"/>
  <c r="AL43" i="172" s="1"/>
  <c r="AM43" i="172" s="1"/>
  <c r="BA44" i="172"/>
  <c r="BB44" i="172" s="1"/>
  <c r="AL44" i="172" s="1"/>
  <c r="AM44" i="172" s="1"/>
  <c r="BA47" i="172"/>
  <c r="BB47" i="172" s="1"/>
  <c r="AL47" i="172" s="1"/>
  <c r="AM47" i="172" s="1"/>
  <c r="AI47" i="172" s="1"/>
  <c r="BA48" i="172"/>
  <c r="BB48" i="172" s="1"/>
  <c r="BA51" i="172"/>
  <c r="BB51" i="172" s="1"/>
  <c r="AL51" i="172" s="1"/>
  <c r="AM51" i="172" s="1"/>
  <c r="AI51" i="172" s="1"/>
  <c r="BA52" i="172"/>
  <c r="BB52" i="172" s="1"/>
  <c r="AL52" i="172" s="1"/>
  <c r="AM52" i="172" s="1"/>
  <c r="AI52" i="172" s="1"/>
  <c r="BA55" i="172"/>
  <c r="BB55" i="172" s="1"/>
  <c r="AL55" i="172" s="1"/>
  <c r="AM55" i="172" s="1"/>
  <c r="AI55" i="172" s="1"/>
  <c r="BA56" i="172"/>
  <c r="BC56" i="172" s="1"/>
  <c r="BA59" i="172"/>
  <c r="BB59" i="172" s="1"/>
  <c r="AL59" i="172" s="1"/>
  <c r="AM59" i="172" s="1"/>
  <c r="AI59" i="172" s="1"/>
  <c r="BA60" i="172"/>
  <c r="BB60" i="172" s="1"/>
  <c r="AL60" i="172" s="1"/>
  <c r="AM60" i="172" s="1"/>
  <c r="BA63" i="172"/>
  <c r="BB63" i="172" s="1"/>
  <c r="AL63" i="172" s="1"/>
  <c r="AM63" i="172" s="1"/>
  <c r="AI63" i="172" s="1"/>
  <c r="BA64" i="172"/>
  <c r="BC64" i="172" s="1"/>
  <c r="AT6" i="173"/>
  <c r="BA11" i="173"/>
  <c r="BB11" i="173" s="1"/>
  <c r="AL11" i="173" s="1"/>
  <c r="AM11" i="173" s="1"/>
  <c r="BA13" i="173"/>
  <c r="BA15" i="173"/>
  <c r="BB15" i="173" s="1"/>
  <c r="AL15" i="173" s="1"/>
  <c r="AM15" i="173" s="1"/>
  <c r="AI15" i="173" s="1"/>
  <c r="AU5" i="175"/>
  <c r="AU6" i="175"/>
  <c r="BA10" i="168"/>
  <c r="BB10" i="168" s="1"/>
  <c r="BA28" i="168"/>
  <c r="BB28" i="168" s="1"/>
  <c r="AL28" i="168" s="1"/>
  <c r="AM28" i="168" s="1"/>
  <c r="AI28" i="168" s="1"/>
  <c r="BA32" i="168"/>
  <c r="BC32" i="168" s="1"/>
  <c r="BA43" i="168"/>
  <c r="BC43" i="168" s="1"/>
  <c r="BA47" i="168"/>
  <c r="BC47" i="168" s="1"/>
  <c r="BA55" i="168"/>
  <c r="BB55" i="168" s="1"/>
  <c r="AL55" i="168" s="1"/>
  <c r="AM55" i="168" s="1"/>
  <c r="AI55" i="168" s="1"/>
  <c r="BA63" i="168"/>
  <c r="BB63" i="168" s="1"/>
  <c r="AL63" i="168" s="1"/>
  <c r="AM63" i="168" s="1"/>
  <c r="AI63" i="168" s="1"/>
  <c r="BA10" i="153"/>
  <c r="BC10" i="153" s="1"/>
  <c r="BA13" i="153"/>
  <c r="BB13" i="153" s="1"/>
  <c r="AL13" i="153" s="1"/>
  <c r="BA14" i="153"/>
  <c r="BC14" i="153" s="1"/>
  <c r="BA17" i="153"/>
  <c r="BB17" i="153" s="1"/>
  <c r="AL17" i="153" s="1"/>
  <c r="BA18" i="153"/>
  <c r="BB18" i="153" s="1"/>
  <c r="AL18" i="153" s="1"/>
  <c r="AM18" i="153" s="1"/>
  <c r="AI18" i="153" s="1"/>
  <c r="BA21" i="153"/>
  <c r="BB21" i="153" s="1"/>
  <c r="AL21" i="153" s="1"/>
  <c r="AM21" i="153" s="1"/>
  <c r="AI21" i="153" s="1"/>
  <c r="BA22" i="153"/>
  <c r="BC22" i="153" s="1"/>
  <c r="BA25" i="153"/>
  <c r="BB25" i="153" s="1"/>
  <c r="AL25" i="153" s="1"/>
  <c r="AM25" i="153" s="1"/>
  <c r="AI25" i="153" s="1"/>
  <c r="BA26" i="153"/>
  <c r="BB26" i="153" s="1"/>
  <c r="AL26" i="153" s="1"/>
  <c r="AM26" i="153" s="1"/>
  <c r="AI26" i="153" s="1"/>
  <c r="BA29" i="153"/>
  <c r="BB29" i="153" s="1"/>
  <c r="AL29" i="153" s="1"/>
  <c r="AM29" i="153" s="1"/>
  <c r="AI29" i="153" s="1"/>
  <c r="BA30" i="153"/>
  <c r="BB30" i="153" s="1"/>
  <c r="AL30" i="153" s="1"/>
  <c r="AM30" i="153" s="1"/>
  <c r="BA33" i="153"/>
  <c r="BB33" i="153" s="1"/>
  <c r="AL33" i="153" s="1"/>
  <c r="AM33" i="153" s="1"/>
  <c r="BA34" i="153"/>
  <c r="BB34" i="153" s="1"/>
  <c r="AL34" i="153" s="1"/>
  <c r="AM34" i="153" s="1"/>
  <c r="AI34" i="153" s="1"/>
  <c r="BA37" i="153"/>
  <c r="BB37" i="153" s="1"/>
  <c r="AL37" i="153" s="1"/>
  <c r="AM37" i="153" s="1"/>
  <c r="AI37" i="153" s="1"/>
  <c r="BA38" i="153"/>
  <c r="BB38" i="153" s="1"/>
  <c r="AL38" i="153" s="1"/>
  <c r="AM38" i="153" s="1"/>
  <c r="BA39" i="153"/>
  <c r="BB39" i="153" s="1"/>
  <c r="AL39" i="153" s="1"/>
  <c r="AM39" i="153" s="1"/>
  <c r="AI39" i="153" s="1"/>
  <c r="BA40" i="153"/>
  <c r="BC40" i="153" s="1"/>
  <c r="BA41" i="153"/>
  <c r="BB41" i="153" s="1"/>
  <c r="AL41" i="153" s="1"/>
  <c r="AM41" i="153" s="1"/>
  <c r="AI41" i="153" s="1"/>
  <c r="BA54" i="153"/>
  <c r="BB54" i="153" s="1"/>
  <c r="AL54" i="153" s="1"/>
  <c r="AM54" i="153" s="1"/>
  <c r="AI54" i="153" s="1"/>
  <c r="BA55" i="153"/>
  <c r="BC55" i="153" s="1"/>
  <c r="BA56" i="153"/>
  <c r="BC56" i="153" s="1"/>
  <c r="BA57" i="153"/>
  <c r="BC57" i="153" s="1"/>
  <c r="BA58" i="153"/>
  <c r="BB58" i="153" s="1"/>
  <c r="AL58" i="153" s="1"/>
  <c r="AM58" i="153" s="1"/>
  <c r="AI58" i="153" s="1"/>
  <c r="BA59" i="153"/>
  <c r="BC59" i="153" s="1"/>
  <c r="BA60" i="153"/>
  <c r="BC60" i="153" s="1"/>
  <c r="BA61" i="153"/>
  <c r="BC61" i="153" s="1"/>
  <c r="BA62" i="153"/>
  <c r="BB62" i="153" s="1"/>
  <c r="AL62" i="153" s="1"/>
  <c r="AM62" i="153" s="1"/>
  <c r="AI62" i="153" s="1"/>
  <c r="BA63" i="153"/>
  <c r="BC63" i="153" s="1"/>
  <c r="BA64" i="153"/>
  <c r="BC64" i="153" s="1"/>
  <c r="BA65" i="153"/>
  <c r="BC65" i="153" s="1"/>
  <c r="BA10" i="169"/>
  <c r="BA11" i="169"/>
  <c r="BC11" i="169" s="1"/>
  <c r="BA12" i="169"/>
  <c r="BA13" i="169"/>
  <c r="BC13" i="169" s="1"/>
  <c r="BA14" i="169"/>
  <c r="BC14" i="169" s="1"/>
  <c r="BA15" i="169"/>
  <c r="BC15" i="169" s="1"/>
  <c r="BA16" i="169"/>
  <c r="BC16" i="169" s="1"/>
  <c r="BA17" i="169"/>
  <c r="BC17" i="169" s="1"/>
  <c r="BA18" i="169"/>
  <c r="BB18" i="169" s="1"/>
  <c r="AL18" i="169" s="1"/>
  <c r="AM18" i="169" s="1"/>
  <c r="AI18" i="169" s="1"/>
  <c r="BA19" i="169"/>
  <c r="BC19" i="169" s="1"/>
  <c r="BA20" i="169"/>
  <c r="BB20" i="169" s="1"/>
  <c r="AL20" i="169" s="1"/>
  <c r="AM20" i="169" s="1"/>
  <c r="AI20" i="169" s="1"/>
  <c r="BA21" i="169"/>
  <c r="BC21" i="169" s="1"/>
  <c r="BA22" i="169"/>
  <c r="BC22" i="169" s="1"/>
  <c r="BA23" i="169"/>
  <c r="BC23" i="169" s="1"/>
  <c r="BA24" i="169"/>
  <c r="BB24" i="169" s="1"/>
  <c r="AL24" i="169" s="1"/>
  <c r="AM24" i="169" s="1"/>
  <c r="BA25" i="169"/>
  <c r="BC25" i="169" s="1"/>
  <c r="BA26" i="169"/>
  <c r="BC26" i="169" s="1"/>
  <c r="BA27" i="169"/>
  <c r="BC27" i="169" s="1"/>
  <c r="BA28" i="169"/>
  <c r="BB28" i="169" s="1"/>
  <c r="AL28" i="169" s="1"/>
  <c r="AM28" i="169" s="1"/>
  <c r="AI28" i="169" s="1"/>
  <c r="BA29" i="169"/>
  <c r="BB29" i="169" s="1"/>
  <c r="AL29" i="169" s="1"/>
  <c r="AM29" i="169" s="1"/>
  <c r="BA30" i="169"/>
  <c r="BC30" i="169" s="1"/>
  <c r="BA31" i="169"/>
  <c r="BB31" i="169" s="1"/>
  <c r="AL31" i="169" s="1"/>
  <c r="AM31" i="169" s="1"/>
  <c r="BA32" i="169"/>
  <c r="BC32" i="169" s="1"/>
  <c r="BA45" i="169"/>
  <c r="BC45" i="169" s="1"/>
  <c r="BA46" i="169"/>
  <c r="BB46" i="169" s="1"/>
  <c r="AL46" i="169" s="1"/>
  <c r="AM46" i="169" s="1"/>
  <c r="AI46" i="169" s="1"/>
  <c r="BA47" i="169"/>
  <c r="BC47" i="169" s="1"/>
  <c r="BA48" i="169"/>
  <c r="BC48" i="169" s="1"/>
  <c r="BA49" i="169"/>
  <c r="BC49" i="169" s="1"/>
  <c r="BA50" i="169"/>
  <c r="BB50" i="169" s="1"/>
  <c r="AL50" i="169" s="1"/>
  <c r="AM50" i="169" s="1"/>
  <c r="AI50" i="169" s="1"/>
  <c r="BA51" i="169"/>
  <c r="BC51" i="169" s="1"/>
  <c r="BA52" i="169"/>
  <c r="BC52" i="169" s="1"/>
  <c r="BA53" i="169"/>
  <c r="BC53" i="169" s="1"/>
  <c r="BA54" i="169"/>
  <c r="BB54" i="169" s="1"/>
  <c r="AL54" i="169" s="1"/>
  <c r="AM54" i="169" s="1"/>
  <c r="AI54" i="169" s="1"/>
  <c r="BA55" i="169"/>
  <c r="BC55" i="169" s="1"/>
  <c r="BA56" i="169"/>
  <c r="BC56" i="169" s="1"/>
  <c r="BA57" i="169"/>
  <c r="BC57" i="169" s="1"/>
  <c r="BA58" i="169"/>
  <c r="BB58" i="169" s="1"/>
  <c r="AL58" i="169" s="1"/>
  <c r="AM58" i="169" s="1"/>
  <c r="AI58" i="169" s="1"/>
  <c r="BA59" i="169"/>
  <c r="BC59" i="169" s="1"/>
  <c r="BA60" i="169"/>
  <c r="BC60" i="169" s="1"/>
  <c r="BA61" i="169"/>
  <c r="BC61" i="169" s="1"/>
  <c r="BA62" i="169"/>
  <c r="BB62" i="169" s="1"/>
  <c r="AL62" i="169" s="1"/>
  <c r="AM62" i="169" s="1"/>
  <c r="AI62" i="169" s="1"/>
  <c r="BA63" i="169"/>
  <c r="BC63" i="169" s="1"/>
  <c r="BA64" i="169"/>
  <c r="BC64" i="169" s="1"/>
  <c r="BA65" i="169"/>
  <c r="BC65" i="169" s="1"/>
  <c r="BA31" i="170"/>
  <c r="BA32" i="170"/>
  <c r="BC32" i="170" s="1"/>
  <c r="BA35" i="170"/>
  <c r="BA36" i="170"/>
  <c r="BC36" i="170" s="1"/>
  <c r="BA39" i="170"/>
  <c r="BA40" i="170"/>
  <c r="BC40" i="170" s="1"/>
  <c r="BA43" i="170"/>
  <c r="BC43" i="170" s="1"/>
  <c r="BA44" i="170"/>
  <c r="BC44" i="170" s="1"/>
  <c r="BA47" i="170"/>
  <c r="BC47" i="170" s="1"/>
  <c r="BA48" i="170"/>
  <c r="BC48" i="170" s="1"/>
  <c r="BA51" i="170"/>
  <c r="BA52" i="170"/>
  <c r="BC52" i="170" s="1"/>
  <c r="BA55" i="170"/>
  <c r="BA56" i="170"/>
  <c r="BC56" i="170" s="1"/>
  <c r="BA59" i="170"/>
  <c r="BA60" i="170"/>
  <c r="BC60" i="170" s="1"/>
  <c r="BA63" i="170"/>
  <c r="BA65" i="170"/>
  <c r="BB65" i="170" s="1"/>
  <c r="AL65" i="170" s="1"/>
  <c r="AM65" i="170" s="1"/>
  <c r="BA10" i="171"/>
  <c r="BC10" i="171" s="1"/>
  <c r="BA11" i="171"/>
  <c r="BB11" i="171" s="1"/>
  <c r="AL11" i="171" s="1"/>
  <c r="AM11" i="171" s="1"/>
  <c r="AI11" i="171" s="1"/>
  <c r="BA14" i="171"/>
  <c r="BC14" i="171" s="1"/>
  <c r="BA15" i="171"/>
  <c r="BB15" i="171" s="1"/>
  <c r="AL15" i="171" s="1"/>
  <c r="AM15" i="171" s="1"/>
  <c r="AI15" i="171" s="1"/>
  <c r="BA18" i="171"/>
  <c r="BB18" i="171" s="1"/>
  <c r="AL18" i="171" s="1"/>
  <c r="AM18" i="171" s="1"/>
  <c r="AI18" i="171" s="1"/>
  <c r="BA19" i="171"/>
  <c r="BB19" i="171" s="1"/>
  <c r="AL19" i="171" s="1"/>
  <c r="AM19" i="171" s="1"/>
  <c r="AI19" i="171" s="1"/>
  <c r="BA22" i="171"/>
  <c r="BC22" i="171" s="1"/>
  <c r="BA23" i="171"/>
  <c r="BB23" i="171" s="1"/>
  <c r="AL23" i="171" s="1"/>
  <c r="AM23" i="171" s="1"/>
  <c r="AI23" i="171" s="1"/>
  <c r="BA26" i="171"/>
  <c r="BB26" i="171" s="1"/>
  <c r="AL26" i="171" s="1"/>
  <c r="AM26" i="171" s="1"/>
  <c r="AI26" i="171" s="1"/>
  <c r="BA27" i="171"/>
  <c r="BB27" i="171" s="1"/>
  <c r="AL27" i="171" s="1"/>
  <c r="AM27" i="171" s="1"/>
  <c r="AI27" i="171" s="1"/>
  <c r="BA30" i="171"/>
  <c r="BC30" i="171" s="1"/>
  <c r="BA31" i="171"/>
  <c r="BB31" i="171" s="1"/>
  <c r="AL31" i="171" s="1"/>
  <c r="AM31" i="171" s="1"/>
  <c r="AI31" i="171" s="1"/>
  <c r="BA34" i="171"/>
  <c r="BB34" i="171" s="1"/>
  <c r="AL34" i="171" s="1"/>
  <c r="AM34" i="171" s="1"/>
  <c r="AI34" i="171" s="1"/>
  <c r="BA35" i="171"/>
  <c r="BB35" i="171" s="1"/>
  <c r="AL35" i="171" s="1"/>
  <c r="AM35" i="171" s="1"/>
  <c r="AI35" i="171" s="1"/>
  <c r="BA40" i="171"/>
  <c r="BB40" i="171" s="1"/>
  <c r="AL40" i="171" s="1"/>
  <c r="AM40" i="171" s="1"/>
  <c r="AI40" i="171" s="1"/>
  <c r="BA42" i="171"/>
  <c r="BB42" i="171" s="1"/>
  <c r="AL42" i="171" s="1"/>
  <c r="AM42" i="171" s="1"/>
  <c r="AI42" i="171" s="1"/>
  <c r="BA43" i="171"/>
  <c r="BB43" i="171" s="1"/>
  <c r="AL43" i="171" s="1"/>
  <c r="AM43" i="171" s="1"/>
  <c r="AI43" i="171" s="1"/>
  <c r="BA46" i="171"/>
  <c r="BB46" i="171" s="1"/>
  <c r="AL46" i="171" s="1"/>
  <c r="AM46" i="171" s="1"/>
  <c r="AI46" i="171" s="1"/>
  <c r="BA47" i="171"/>
  <c r="BC47" i="171" s="1"/>
  <c r="BA49" i="171"/>
  <c r="BB49" i="171" s="1"/>
  <c r="AL49" i="171" s="1"/>
  <c r="AM49" i="171" s="1"/>
  <c r="AI49" i="171" s="1"/>
  <c r="BA52" i="171"/>
  <c r="BB52" i="171" s="1"/>
  <c r="AL52" i="171" s="1"/>
  <c r="AM52" i="171" s="1"/>
  <c r="AI52" i="171" s="1"/>
  <c r="BA53" i="171"/>
  <c r="BB53" i="171" s="1"/>
  <c r="AL53" i="171" s="1"/>
  <c r="AM53" i="171" s="1"/>
  <c r="AI53" i="171" s="1"/>
  <c r="BA56" i="171"/>
  <c r="BC56" i="171" s="1"/>
  <c r="BA58" i="171"/>
  <c r="BC58" i="171" s="1"/>
  <c r="BA59" i="171"/>
  <c r="BC59" i="171" s="1"/>
  <c r="BA12" i="172"/>
  <c r="BB12" i="172" s="1"/>
  <c r="BA14" i="172"/>
  <c r="BB14" i="172" s="1"/>
  <c r="AL14" i="172" s="1"/>
  <c r="AM14" i="172" s="1"/>
  <c r="AI14" i="172" s="1"/>
  <c r="BA16" i="172"/>
  <c r="BC16" i="172" s="1"/>
  <c r="BA20" i="172"/>
  <c r="BB20" i="172" s="1"/>
  <c r="AL20" i="172" s="1"/>
  <c r="AM20" i="172" s="1"/>
  <c r="AI20" i="172" s="1"/>
  <c r="BA22" i="172"/>
  <c r="BC22" i="172" s="1"/>
  <c r="BA26" i="172"/>
  <c r="BB26" i="172" s="1"/>
  <c r="AL26" i="172" s="1"/>
  <c r="AM26" i="172" s="1"/>
  <c r="BA27" i="172"/>
  <c r="BB27" i="172" s="1"/>
  <c r="AL27" i="172" s="1"/>
  <c r="BA33" i="172"/>
  <c r="BC33" i="172" s="1"/>
  <c r="BA35" i="172"/>
  <c r="BC35" i="172" s="1"/>
  <c r="BA36" i="172"/>
  <c r="BB36" i="172" s="1"/>
  <c r="AL36" i="172" s="1"/>
  <c r="AM36" i="172" s="1"/>
  <c r="BA39" i="172"/>
  <c r="BC39" i="172" s="1"/>
  <c r="BA40" i="172"/>
  <c r="BB40" i="172" s="1"/>
  <c r="AL40" i="172" s="1"/>
  <c r="AM40" i="172" s="1"/>
  <c r="BA42" i="172"/>
  <c r="BA45" i="172"/>
  <c r="BB45" i="172" s="1"/>
  <c r="AL45" i="172" s="1"/>
  <c r="AM45" i="172" s="1"/>
  <c r="BA46" i="172"/>
  <c r="BA49" i="172"/>
  <c r="BB49" i="172" s="1"/>
  <c r="AL49" i="172" s="1"/>
  <c r="AM49" i="172" s="1"/>
  <c r="AI49" i="172" s="1"/>
  <c r="BA50" i="172"/>
  <c r="BA53" i="172"/>
  <c r="BB53" i="172" s="1"/>
  <c r="AL53" i="172" s="1"/>
  <c r="AM53" i="172" s="1"/>
  <c r="AI53" i="172" s="1"/>
  <c r="BA54" i="172"/>
  <c r="BC54" i="172" s="1"/>
  <c r="BA57" i="172"/>
  <c r="BC57" i="172" s="1"/>
  <c r="BA58" i="172"/>
  <c r="BC58" i="172" s="1"/>
  <c r="BA61" i="172"/>
  <c r="BC61" i="172" s="1"/>
  <c r="BA62" i="172"/>
  <c r="BC62" i="172" s="1"/>
  <c r="BA65" i="172"/>
  <c r="BB65" i="172" s="1"/>
  <c r="AL65" i="172" s="1"/>
  <c r="AM65" i="172" s="1"/>
  <c r="AI65" i="172" s="1"/>
  <c r="BA10" i="173"/>
  <c r="BC10" i="173" s="1"/>
  <c r="BA12" i="173"/>
  <c r="BB12" i="173" s="1"/>
  <c r="AL12" i="173" s="1"/>
  <c r="AM12" i="173" s="1"/>
  <c r="AI12" i="173" s="1"/>
  <c r="BA14" i="173"/>
  <c r="BC14" i="173" s="1"/>
  <c r="BA16" i="173"/>
  <c r="BC16" i="173" s="1"/>
  <c r="BA18" i="173"/>
  <c r="BC18" i="173" s="1"/>
  <c r="BA20" i="173"/>
  <c r="BB20" i="173" s="1"/>
  <c r="AL20" i="173" s="1"/>
  <c r="AM20" i="173" s="1"/>
  <c r="AI20" i="173" s="1"/>
  <c r="BA22" i="173"/>
  <c r="BC22" i="173" s="1"/>
  <c r="BA26" i="173"/>
  <c r="BC26" i="173" s="1"/>
  <c r="BA30" i="173"/>
  <c r="BB30" i="173" s="1"/>
  <c r="AL30" i="173" s="1"/>
  <c r="AM30" i="173" s="1"/>
  <c r="BA31" i="173"/>
  <c r="BC31" i="173" s="1"/>
  <c r="BA34" i="173"/>
  <c r="BA35" i="173"/>
  <c r="BC35" i="173" s="1"/>
  <c r="BA38" i="173"/>
  <c r="BA39" i="173"/>
  <c r="BC39" i="173" s="1"/>
  <c r="BA44" i="173"/>
  <c r="BC44" i="173" s="1"/>
  <c r="BA45" i="173"/>
  <c r="BB45" i="173" s="1"/>
  <c r="AL45" i="173" s="1"/>
  <c r="AM45" i="173" s="1"/>
  <c r="BA47" i="173"/>
  <c r="BB47" i="173" s="1"/>
  <c r="AL47" i="173" s="1"/>
  <c r="BA48" i="173"/>
  <c r="BB48" i="173" s="1"/>
  <c r="AL48" i="173" s="1"/>
  <c r="BA51" i="173"/>
  <c r="BB51" i="173" s="1"/>
  <c r="AL51" i="173" s="1"/>
  <c r="AM51" i="173" s="1"/>
  <c r="AI51" i="173" s="1"/>
  <c r="BA52" i="173"/>
  <c r="BC52" i="173" s="1"/>
  <c r="BA54" i="173"/>
  <c r="BB54" i="173" s="1"/>
  <c r="AL54" i="173" s="1"/>
  <c r="AM54" i="173" s="1"/>
  <c r="BA55" i="173"/>
  <c r="BB55" i="173" s="1"/>
  <c r="AL55" i="173" s="1"/>
  <c r="AM55" i="173" s="1"/>
  <c r="BA58" i="173"/>
  <c r="BB58" i="173" s="1"/>
  <c r="AL58" i="173" s="1"/>
  <c r="BA59" i="173"/>
  <c r="BC59" i="173" s="1"/>
  <c r="BA62" i="173"/>
  <c r="BB62" i="173" s="1"/>
  <c r="AL62" i="173" s="1"/>
  <c r="BA63" i="173"/>
  <c r="BB63" i="173" s="1"/>
  <c r="AL63" i="173" s="1"/>
  <c r="BA10" i="175"/>
  <c r="BA11" i="175"/>
  <c r="BC11" i="175" s="1"/>
  <c r="BA12" i="175"/>
  <c r="BA13" i="175"/>
  <c r="BC13" i="175" s="1"/>
  <c r="BA14" i="175"/>
  <c r="BA15" i="175"/>
  <c r="BC15" i="175" s="1"/>
  <c r="BA16" i="175"/>
  <c r="BB16" i="175" s="1"/>
  <c r="AL16" i="175" s="1"/>
  <c r="AM16" i="175" s="1"/>
  <c r="BA17" i="175"/>
  <c r="BC17" i="175" s="1"/>
  <c r="BA18" i="175"/>
  <c r="BA19" i="175"/>
  <c r="BC19" i="175" s="1"/>
  <c r="BA20" i="175"/>
  <c r="BA21" i="175"/>
  <c r="BC21" i="175" s="1"/>
  <c r="BA22" i="175"/>
  <c r="BA23" i="175"/>
  <c r="BC23" i="175" s="1"/>
  <c r="BA24" i="175"/>
  <c r="BC24" i="175" s="1"/>
  <c r="BA25" i="175"/>
  <c r="BA26" i="175"/>
  <c r="BB26" i="175" s="1"/>
  <c r="AL26" i="175" s="1"/>
  <c r="AM26" i="175" s="1"/>
  <c r="BA27" i="175"/>
  <c r="BA28" i="175"/>
  <c r="BB28" i="175" s="1"/>
  <c r="AL28" i="175" s="1"/>
  <c r="AM28" i="175" s="1"/>
  <c r="BA29" i="175"/>
  <c r="BA30" i="175"/>
  <c r="BB30" i="175" s="1"/>
  <c r="AL30" i="175" s="1"/>
  <c r="AM30" i="175" s="1"/>
  <c r="BA31" i="175"/>
  <c r="BA32" i="175"/>
  <c r="BB32" i="175" s="1"/>
  <c r="AL32" i="175" s="1"/>
  <c r="AM32" i="175" s="1"/>
  <c r="BA33" i="175"/>
  <c r="BA34" i="175"/>
  <c r="BB34" i="175" s="1"/>
  <c r="AL34" i="175" s="1"/>
  <c r="AM34" i="175" s="1"/>
  <c r="BA35" i="175"/>
  <c r="BA36" i="175"/>
  <c r="BB36" i="175" s="1"/>
  <c r="AL36" i="175" s="1"/>
  <c r="AM36" i="175" s="1"/>
  <c r="BA37" i="175"/>
  <c r="BA38" i="175"/>
  <c r="BB38" i="175" s="1"/>
  <c r="AL38" i="175" s="1"/>
  <c r="AM38" i="175" s="1"/>
  <c r="AI38" i="175" s="1"/>
  <c r="BA39" i="175"/>
  <c r="BA40" i="175"/>
  <c r="BB40" i="175" s="1"/>
  <c r="AL40" i="175" s="1"/>
  <c r="AM40" i="175" s="1"/>
  <c r="AI40" i="175" s="1"/>
  <c r="BA41" i="175"/>
  <c r="BA42" i="175"/>
  <c r="BB42" i="175" s="1"/>
  <c r="AL42" i="175" s="1"/>
  <c r="AM42" i="175" s="1"/>
  <c r="AI42" i="175" s="1"/>
  <c r="BA43" i="175"/>
  <c r="BA44" i="175"/>
  <c r="BB44" i="175" s="1"/>
  <c r="AL44" i="175" s="1"/>
  <c r="AM44" i="175" s="1"/>
  <c r="AI44" i="175" s="1"/>
  <c r="BA45" i="175"/>
  <c r="BC45" i="175" s="1"/>
  <c r="BA46" i="175"/>
  <c r="BA49" i="175"/>
  <c r="BC49" i="175" s="1"/>
  <c r="BA50" i="175"/>
  <c r="BA53" i="175"/>
  <c r="BC53" i="175" s="1"/>
  <c r="BA54" i="175"/>
  <c r="BB12" i="176"/>
  <c r="BC12" i="176"/>
  <c r="BB14" i="176"/>
  <c r="BC14" i="176"/>
  <c r="BB16" i="176"/>
  <c r="BC16" i="176"/>
  <c r="BC17" i="176"/>
  <c r="BB17" i="176"/>
  <c r="BC19" i="176"/>
  <c r="BB19" i="176"/>
  <c r="BB20" i="176"/>
  <c r="BC20" i="176"/>
  <c r="BC21" i="176"/>
  <c r="BB21" i="176"/>
  <c r="BB22" i="176"/>
  <c r="BC22" i="176"/>
  <c r="BB32" i="176"/>
  <c r="BC32" i="176"/>
  <c r="BB34" i="176"/>
  <c r="BC34" i="176"/>
  <c r="BB36" i="176"/>
  <c r="BC36" i="176"/>
  <c r="BB38" i="176"/>
  <c r="BC38" i="176"/>
  <c r="BB40" i="176"/>
  <c r="BC40" i="176"/>
  <c r="BB42" i="176"/>
  <c r="BC42" i="176"/>
  <c r="BB44" i="176"/>
  <c r="BC44" i="176"/>
  <c r="BB46" i="176"/>
  <c r="BC46" i="176"/>
  <c r="BC47" i="176"/>
  <c r="BB47" i="176"/>
  <c r="AL47" i="176" s="1"/>
  <c r="AM47" i="176" s="1"/>
  <c r="BB48" i="176"/>
  <c r="BC48" i="176"/>
  <c r="BC49" i="176"/>
  <c r="BB49" i="176"/>
  <c r="BB50" i="176"/>
  <c r="BC50" i="176"/>
  <c r="BC51" i="176"/>
  <c r="BB51" i="176"/>
  <c r="BB52" i="176"/>
  <c r="BC52" i="176"/>
  <c r="BC53" i="176"/>
  <c r="BB53" i="176"/>
  <c r="BC56" i="176"/>
  <c r="BB56" i="176"/>
  <c r="BC58" i="176"/>
  <c r="BB58" i="176"/>
  <c r="BC60" i="176"/>
  <c r="BB60" i="176"/>
  <c r="BC61" i="176"/>
  <c r="BB61" i="176"/>
  <c r="BA17" i="173"/>
  <c r="BB17" i="173" s="1"/>
  <c r="AL17" i="173" s="1"/>
  <c r="AM17" i="173" s="1"/>
  <c r="AI17" i="173" s="1"/>
  <c r="BA19" i="173"/>
  <c r="BB19" i="173" s="1"/>
  <c r="AL19" i="173" s="1"/>
  <c r="AM19" i="173" s="1"/>
  <c r="AI19" i="173" s="1"/>
  <c r="BA21" i="173"/>
  <c r="BB21" i="173" s="1"/>
  <c r="AL21" i="173" s="1"/>
  <c r="AM21" i="173" s="1"/>
  <c r="AI21" i="173" s="1"/>
  <c r="BA24" i="173"/>
  <c r="BA28" i="173"/>
  <c r="BC28" i="173" s="1"/>
  <c r="BA29" i="173"/>
  <c r="BA32" i="173"/>
  <c r="BC32" i="173" s="1"/>
  <c r="BA33" i="173"/>
  <c r="BC33" i="173" s="1"/>
  <c r="BA36" i="173"/>
  <c r="BC36" i="173" s="1"/>
  <c r="BA37" i="173"/>
  <c r="BA40" i="173"/>
  <c r="BC40" i="173" s="1"/>
  <c r="BA42" i="173"/>
  <c r="BA43" i="173"/>
  <c r="BB43" i="173" s="1"/>
  <c r="AL43" i="173" s="1"/>
  <c r="AM43" i="173" s="1"/>
  <c r="BA46" i="173"/>
  <c r="BA49" i="173"/>
  <c r="BC49" i="173" s="1"/>
  <c r="BA50" i="173"/>
  <c r="BB50" i="173" s="1"/>
  <c r="AL50" i="173" s="1"/>
  <c r="AM50" i="173" s="1"/>
  <c r="AI50" i="173" s="1"/>
  <c r="BA53" i="173"/>
  <c r="BC53" i="173" s="1"/>
  <c r="BA56" i="173"/>
  <c r="BA57" i="173"/>
  <c r="BC57" i="173" s="1"/>
  <c r="BA60" i="173"/>
  <c r="BC60" i="173" s="1"/>
  <c r="BA61" i="173"/>
  <c r="BC61" i="173" s="1"/>
  <c r="BA64" i="173"/>
  <c r="BA65" i="173"/>
  <c r="BC65" i="173" s="1"/>
  <c r="AT6" i="175"/>
  <c r="BA47" i="175"/>
  <c r="BC47" i="175" s="1"/>
  <c r="BA48" i="175"/>
  <c r="BA51" i="175"/>
  <c r="BC51" i="175" s="1"/>
  <c r="BA52" i="175"/>
  <c r="BA55" i="175"/>
  <c r="BC55" i="175" s="1"/>
  <c r="BA10" i="176"/>
  <c r="AU5" i="176"/>
  <c r="AU6" i="176"/>
  <c r="BB11" i="176"/>
  <c r="BC11" i="176"/>
  <c r="BB13" i="176"/>
  <c r="BC13" i="176"/>
  <c r="BB15" i="176"/>
  <c r="BC15" i="176"/>
  <c r="BC18" i="176"/>
  <c r="BB18" i="176"/>
  <c r="BB23" i="176"/>
  <c r="BC23" i="176"/>
  <c r="BC24" i="176"/>
  <c r="BB24" i="176"/>
  <c r="BB25" i="176"/>
  <c r="BC25" i="176"/>
  <c r="BC26" i="176"/>
  <c r="BB26" i="176"/>
  <c r="BB27" i="176"/>
  <c r="BC27" i="176"/>
  <c r="BC28" i="176"/>
  <c r="BB28" i="176"/>
  <c r="BB29" i="176"/>
  <c r="BC29" i="176"/>
  <c r="BC30" i="176"/>
  <c r="BB30" i="176"/>
  <c r="BB31" i="176"/>
  <c r="BC31" i="176"/>
  <c r="BB33" i="176"/>
  <c r="BC33" i="176"/>
  <c r="BB35" i="176"/>
  <c r="BC35" i="176"/>
  <c r="BB37" i="176"/>
  <c r="BC37" i="176"/>
  <c r="BB39" i="176"/>
  <c r="BC39" i="176"/>
  <c r="BB41" i="176"/>
  <c r="BC41" i="176"/>
  <c r="BB43" i="176"/>
  <c r="BC43" i="176"/>
  <c r="BB45" i="176"/>
  <c r="BC45" i="176"/>
  <c r="BB54" i="176"/>
  <c r="BC54" i="176"/>
  <c r="BC55" i="176"/>
  <c r="BB55" i="176"/>
  <c r="BC57" i="176"/>
  <c r="BB57" i="176"/>
  <c r="BC59" i="176"/>
  <c r="BB59" i="176"/>
  <c r="BA63" i="175"/>
  <c r="BC63" i="175" s="1"/>
  <c r="BA64" i="175"/>
  <c r="BB62" i="176"/>
  <c r="BC62" i="176"/>
  <c r="BB64" i="176"/>
  <c r="BC64" i="176"/>
  <c r="BC65" i="176"/>
  <c r="BB65" i="176"/>
  <c r="BC24" i="177"/>
  <c r="BB42" i="177"/>
  <c r="AL42" i="177" s="1"/>
  <c r="AM42" i="177" s="1"/>
  <c r="BC42" i="177"/>
  <c r="BB44" i="177"/>
  <c r="AL44" i="177" s="1"/>
  <c r="AM44" i="177" s="1"/>
  <c r="BC44" i="177"/>
  <c r="BC48" i="177"/>
  <c r="BA65" i="175"/>
  <c r="BC65" i="175" s="1"/>
  <c r="BB63" i="176"/>
  <c r="BC63" i="176"/>
  <c r="AU6" i="177"/>
  <c r="AU5" i="177"/>
  <c r="BB18" i="177"/>
  <c r="AL18" i="177" s="1"/>
  <c r="AM18" i="177" s="1"/>
  <c r="BC18" i="177"/>
  <c r="BB26" i="177"/>
  <c r="AL26" i="177" s="1"/>
  <c r="AM26" i="177" s="1"/>
  <c r="BC26" i="177"/>
  <c r="BC38" i="177"/>
  <c r="BA10" i="177"/>
  <c r="BB10" i="177" s="1"/>
  <c r="AL10" i="177" s="1"/>
  <c r="AM10" i="177" s="1"/>
  <c r="BA11" i="177"/>
  <c r="BA14" i="177"/>
  <c r="BC14" i="177" s="1"/>
  <c r="BA15" i="177"/>
  <c r="BA49" i="177"/>
  <c r="BA51" i="177"/>
  <c r="BA52" i="177"/>
  <c r="BB59" i="177"/>
  <c r="AL59" i="177" s="1"/>
  <c r="AM59" i="177" s="1"/>
  <c r="BB14" i="178"/>
  <c r="AL14" i="178" s="1"/>
  <c r="AM14" i="178" s="1"/>
  <c r="BC14" i="178"/>
  <c r="BC18" i="178"/>
  <c r="BC22" i="178"/>
  <c r="BC26" i="178"/>
  <c r="BB30" i="178"/>
  <c r="AL30" i="178" s="1"/>
  <c r="BC30" i="178"/>
  <c r="BC32" i="178"/>
  <c r="BA11" i="178"/>
  <c r="BA16" i="178"/>
  <c r="BC16" i="178" s="1"/>
  <c r="BA19" i="178"/>
  <c r="BA24" i="178"/>
  <c r="BA27" i="178"/>
  <c r="BA35" i="178"/>
  <c r="BA36" i="178"/>
  <c r="BA38" i="178"/>
  <c r="BB38" i="178" s="1"/>
  <c r="AL38" i="178" s="1"/>
  <c r="AM38" i="178" s="1"/>
  <c r="AI38" i="178" s="1"/>
  <c r="BA41" i="178"/>
  <c r="BA42" i="178"/>
  <c r="BA44" i="178"/>
  <c r="BC44" i="178" s="1"/>
  <c r="BA47" i="178"/>
  <c r="BA48" i="178"/>
  <c r="BC48" i="178" s="1"/>
  <c r="BA51" i="178"/>
  <c r="BA52" i="178"/>
  <c r="BC52" i="178" s="1"/>
  <c r="BA35" i="179"/>
  <c r="BA10" i="178"/>
  <c r="BA12" i="178"/>
  <c r="BC12" i="178" s="1"/>
  <c r="BA15" i="178"/>
  <c r="BA20" i="178"/>
  <c r="BC20" i="178" s="1"/>
  <c r="BA23" i="178"/>
  <c r="BA28" i="178"/>
  <c r="BA33" i="178"/>
  <c r="BC33" i="178" s="1"/>
  <c r="BA34" i="178"/>
  <c r="BA45" i="178"/>
  <c r="BA46" i="178"/>
  <c r="BA49" i="178"/>
  <c r="BC49" i="178" s="1"/>
  <c r="BA50" i="178"/>
  <c r="BC11" i="165"/>
  <c r="BB12" i="165"/>
  <c r="AL12" i="165" s="1"/>
  <c r="AM12" i="165" s="1"/>
  <c r="AI12" i="165" s="1"/>
  <c r="BB13" i="165"/>
  <c r="AL13" i="165" s="1"/>
  <c r="AM13" i="165" s="1"/>
  <c r="AI13" i="165" s="1"/>
  <c r="BB21" i="165"/>
  <c r="AL21" i="165" s="1"/>
  <c r="AM21" i="165" s="1"/>
  <c r="AI21" i="165" s="1"/>
  <c r="BC29" i="165"/>
  <c r="BC37" i="165"/>
  <c r="BB47" i="165"/>
  <c r="AL47" i="165" s="1"/>
  <c r="AM47" i="165" s="1"/>
  <c r="AI47" i="165" s="1"/>
  <c r="BB53" i="165"/>
  <c r="AL53" i="165" s="1"/>
  <c r="AM53" i="165" s="1"/>
  <c r="AI53" i="165" s="1"/>
  <c r="BC53" i="165"/>
  <c r="BB55" i="165"/>
  <c r="AL55" i="165" s="1"/>
  <c r="AM55" i="165" s="1"/>
  <c r="AI55" i="165" s="1"/>
  <c r="BC55" i="165"/>
  <c r="BB57" i="165"/>
  <c r="AL57" i="165" s="1"/>
  <c r="AM57" i="165" s="1"/>
  <c r="AI57" i="165" s="1"/>
  <c r="BC57" i="165"/>
  <c r="BB59" i="165"/>
  <c r="AL59" i="165" s="1"/>
  <c r="AM59" i="165" s="1"/>
  <c r="AI59" i="165" s="1"/>
  <c r="BC59" i="165"/>
  <c r="BB61" i="165"/>
  <c r="AL61" i="165" s="1"/>
  <c r="AM61" i="165" s="1"/>
  <c r="AI61" i="165" s="1"/>
  <c r="BC61" i="165"/>
  <c r="BB63" i="165"/>
  <c r="AL63" i="165" s="1"/>
  <c r="AM63" i="165" s="1"/>
  <c r="AI63" i="165" s="1"/>
  <c r="BC63" i="165"/>
  <c r="BC11" i="166"/>
  <c r="BC13" i="166"/>
  <c r="BC28" i="168"/>
  <c r="BB32" i="168"/>
  <c r="AL32" i="168" s="1"/>
  <c r="AM32" i="168" s="1"/>
  <c r="BB43" i="168"/>
  <c r="AL43" i="168" s="1"/>
  <c r="AM43" i="168" s="1"/>
  <c r="BB47" i="168"/>
  <c r="AL47" i="168" s="1"/>
  <c r="BC63" i="168"/>
  <c r="BC13" i="153"/>
  <c r="BB14" i="153"/>
  <c r="AL14" i="153" s="1"/>
  <c r="BC17" i="153"/>
  <c r="BC18" i="153"/>
  <c r="BB22" i="153"/>
  <c r="AL22" i="153" s="1"/>
  <c r="BC25" i="153"/>
  <c r="BC26" i="153"/>
  <c r="BC34" i="153"/>
  <c r="BB40" i="153"/>
  <c r="AL40" i="153" s="1"/>
  <c r="AM40" i="153" s="1"/>
  <c r="AI40" i="153" s="1"/>
  <c r="BB55" i="153"/>
  <c r="AL55" i="153" s="1"/>
  <c r="AM55" i="153" s="1"/>
  <c r="AI55" i="153" s="1"/>
  <c r="BB57" i="153"/>
  <c r="AL57" i="153" s="1"/>
  <c r="AM57" i="153" s="1"/>
  <c r="AI57" i="153" s="1"/>
  <c r="BB61" i="153"/>
  <c r="AL61" i="153" s="1"/>
  <c r="AM61" i="153" s="1"/>
  <c r="AI61" i="153" s="1"/>
  <c r="BB63" i="153"/>
  <c r="AL63" i="153" s="1"/>
  <c r="AM63" i="153" s="1"/>
  <c r="AI63" i="153" s="1"/>
  <c r="BB12" i="169"/>
  <c r="AL12" i="169" s="1"/>
  <c r="AM12" i="169" s="1"/>
  <c r="AI12" i="169" s="1"/>
  <c r="BC12" i="169"/>
  <c r="BB16" i="169"/>
  <c r="AL16" i="169" s="1"/>
  <c r="AM16" i="169" s="1"/>
  <c r="AI16" i="169" s="1"/>
  <c r="BB17" i="169"/>
  <c r="AL17" i="169" s="1"/>
  <c r="AM17" i="169" s="1"/>
  <c r="AI17" i="169" s="1"/>
  <c r="BC18" i="169"/>
  <c r="BC20" i="169"/>
  <c r="BB22" i="169"/>
  <c r="AL22" i="169" s="1"/>
  <c r="AM22" i="169" s="1"/>
  <c r="AI22" i="169" s="1"/>
  <c r="BC24" i="169"/>
  <c r="BB25" i="169"/>
  <c r="AL25" i="169" s="1"/>
  <c r="AM25" i="169" s="1"/>
  <c r="AI25" i="169" s="1"/>
  <c r="BB26" i="169"/>
  <c r="AL26" i="169" s="1"/>
  <c r="AM26" i="169" s="1"/>
  <c r="BC28" i="169"/>
  <c r="BC29" i="169"/>
  <c r="BB30" i="169"/>
  <c r="AL30" i="169" s="1"/>
  <c r="AM30" i="169" s="1"/>
  <c r="AI30" i="169" s="1"/>
  <c r="BC31" i="169"/>
  <c r="AZ6" i="165"/>
  <c r="BC35" i="166"/>
  <c r="BC36" i="166"/>
  <c r="BC37" i="166"/>
  <c r="BB38" i="166"/>
  <c r="AL38" i="166" s="1"/>
  <c r="AM38" i="166" s="1"/>
  <c r="AI38" i="166" s="1"/>
  <c r="BC42" i="166"/>
  <c r="BC45" i="166"/>
  <c r="BB46" i="166"/>
  <c r="AL46" i="166" s="1"/>
  <c r="AM46" i="166" s="1"/>
  <c r="AI46" i="166" s="1"/>
  <c r="BC47" i="166"/>
  <c r="BC48" i="166"/>
  <c r="BC49" i="166"/>
  <c r="BC50" i="166"/>
  <c r="BC51" i="166"/>
  <c r="BB52" i="166"/>
  <c r="AL52" i="166" s="1"/>
  <c r="AM52" i="166" s="1"/>
  <c r="AI52" i="166" s="1"/>
  <c r="BC53" i="166"/>
  <c r="BC54" i="166"/>
  <c r="BB56" i="166"/>
  <c r="AL56" i="166" s="1"/>
  <c r="AM56" i="166" s="1"/>
  <c r="AI56" i="166" s="1"/>
  <c r="BC57" i="166"/>
  <c r="BC58" i="166"/>
  <c r="BC59" i="166"/>
  <c r="BB60" i="166"/>
  <c r="AL60" i="166" s="1"/>
  <c r="AM60" i="166" s="1"/>
  <c r="AI60" i="166" s="1"/>
  <c r="BC61" i="166"/>
  <c r="BC62" i="166"/>
  <c r="BC63" i="166"/>
  <c r="BB64" i="166"/>
  <c r="AL64" i="166" s="1"/>
  <c r="AM64" i="166" s="1"/>
  <c r="AI64" i="166" s="1"/>
  <c r="BC65" i="166"/>
  <c r="BC55" i="167"/>
  <c r="BC59" i="167"/>
  <c r="BC63" i="167"/>
  <c r="BC13" i="168"/>
  <c r="BC16" i="168"/>
  <c r="BB17" i="168"/>
  <c r="AL17" i="168" s="1"/>
  <c r="AM17" i="168" s="1"/>
  <c r="AI17" i="168" s="1"/>
  <c r="BC18" i="168"/>
  <c r="BC19" i="168"/>
  <c r="BC20" i="168"/>
  <c r="BB30" i="168"/>
  <c r="AL30" i="168" s="1"/>
  <c r="AM30" i="168" s="1"/>
  <c r="AI30" i="168" s="1"/>
  <c r="BC34" i="168"/>
  <c r="BC41" i="168"/>
  <c r="BC45" i="168"/>
  <c r="BB31" i="153"/>
  <c r="AL31" i="153" s="1"/>
  <c r="AM31" i="153" s="1"/>
  <c r="AI31" i="153" s="1"/>
  <c r="BC36" i="153"/>
  <c r="BC44" i="153"/>
  <c r="BB48" i="153"/>
  <c r="AL48" i="153" s="1"/>
  <c r="AM48" i="153" s="1"/>
  <c r="AI48" i="153" s="1"/>
  <c r="BC50" i="153"/>
  <c r="BC51" i="153"/>
  <c r="BB52" i="153"/>
  <c r="AL52" i="153" s="1"/>
  <c r="AM52" i="153" s="1"/>
  <c r="AI52" i="153" s="1"/>
  <c r="BC65" i="165"/>
  <c r="BC16" i="166"/>
  <c r="BC17" i="166"/>
  <c r="BC18" i="166"/>
  <c r="BC20" i="166"/>
  <c r="BC23" i="166"/>
  <c r="BC26" i="166"/>
  <c r="BC28" i="166"/>
  <c r="BC31" i="166"/>
  <c r="BC32" i="166"/>
  <c r="BC39" i="166"/>
  <c r="BC40" i="166"/>
  <c r="BC11" i="167"/>
  <c r="BC13" i="167"/>
  <c r="BC15" i="167"/>
  <c r="BC17" i="167"/>
  <c r="BC18" i="167"/>
  <c r="BC21" i="167"/>
  <c r="BC22" i="167"/>
  <c r="BC23" i="167"/>
  <c r="BC24" i="167"/>
  <c r="BC27" i="167"/>
  <c r="BC33" i="167"/>
  <c r="BC43" i="167"/>
  <c r="BC47" i="167"/>
  <c r="BC50" i="167"/>
  <c r="BC58" i="167"/>
  <c r="BC61" i="167"/>
  <c r="BC21" i="168"/>
  <c r="BC22" i="168"/>
  <c r="BC24" i="168"/>
  <c r="BC25" i="168"/>
  <c r="BC26" i="168"/>
  <c r="BC33" i="168"/>
  <c r="BC38" i="168"/>
  <c r="BC42" i="168"/>
  <c r="BC44" i="168"/>
  <c r="AM47" i="168"/>
  <c r="AI47" i="168" s="1"/>
  <c r="BC49" i="168"/>
  <c r="BC51" i="168"/>
  <c r="BC57" i="168"/>
  <c r="BC60" i="168"/>
  <c r="BC11" i="153"/>
  <c r="BC12" i="153"/>
  <c r="AM13" i="153"/>
  <c r="AM14" i="153"/>
  <c r="AI14" i="153" s="1"/>
  <c r="BC16" i="153"/>
  <c r="AM17" i="153"/>
  <c r="AI17" i="153" s="1"/>
  <c r="BC19" i="153"/>
  <c r="AM22" i="153"/>
  <c r="AI22" i="153" s="1"/>
  <c r="BC23" i="153"/>
  <c r="BB32" i="169"/>
  <c r="AL32" i="169" s="1"/>
  <c r="AM32" i="169" s="1"/>
  <c r="AI32" i="169" s="1"/>
  <c r="BC46" i="169"/>
  <c r="BB47" i="169"/>
  <c r="AL47" i="169" s="1"/>
  <c r="BB48" i="169"/>
  <c r="AL48" i="169" s="1"/>
  <c r="BB49" i="169"/>
  <c r="AL49" i="169" s="1"/>
  <c r="AM49" i="169" s="1"/>
  <c r="BB51" i="169"/>
  <c r="AL51" i="169" s="1"/>
  <c r="BB52" i="169"/>
  <c r="AL52" i="169" s="1"/>
  <c r="AM52" i="169" s="1"/>
  <c r="AI52" i="169" s="1"/>
  <c r="BB53" i="169"/>
  <c r="AL53" i="169" s="1"/>
  <c r="BC54" i="169"/>
  <c r="BB55" i="169"/>
  <c r="AL55" i="169" s="1"/>
  <c r="AM55" i="169" s="1"/>
  <c r="AI55" i="169" s="1"/>
  <c r="BB56" i="169"/>
  <c r="AL56" i="169" s="1"/>
  <c r="BC58" i="169"/>
  <c r="BB59" i="169"/>
  <c r="AL59" i="169" s="1"/>
  <c r="BB60" i="169"/>
  <c r="AL60" i="169" s="1"/>
  <c r="AM60" i="169" s="1"/>
  <c r="AI60" i="169" s="1"/>
  <c r="BB61" i="169"/>
  <c r="AL61" i="169" s="1"/>
  <c r="AM61" i="169" s="1"/>
  <c r="AI61" i="169" s="1"/>
  <c r="BB63" i="169"/>
  <c r="AL63" i="169" s="1"/>
  <c r="BB64" i="169"/>
  <c r="AL64" i="169" s="1"/>
  <c r="BB65" i="169"/>
  <c r="AL65" i="169" s="1"/>
  <c r="AM65" i="169" s="1"/>
  <c r="AI65" i="169" s="1"/>
  <c r="BB31" i="170"/>
  <c r="AL31" i="170" s="1"/>
  <c r="AM31" i="170" s="1"/>
  <c r="BC31" i="170"/>
  <c r="BB35" i="170"/>
  <c r="AL35" i="170" s="1"/>
  <c r="AM35" i="170" s="1"/>
  <c r="BC35" i="170"/>
  <c r="BB39" i="170"/>
  <c r="AL39" i="170" s="1"/>
  <c r="AM39" i="170" s="1"/>
  <c r="BC39" i="170"/>
  <c r="BB43" i="170"/>
  <c r="AL43" i="170" s="1"/>
  <c r="AM43" i="170" s="1"/>
  <c r="BB47" i="170"/>
  <c r="AL47" i="170" s="1"/>
  <c r="AM47" i="170" s="1"/>
  <c r="BB51" i="170"/>
  <c r="AL51" i="170" s="1"/>
  <c r="AM51" i="170" s="1"/>
  <c r="BC51" i="170"/>
  <c r="BB55" i="170"/>
  <c r="AL55" i="170" s="1"/>
  <c r="AM55" i="170" s="1"/>
  <c r="BC55" i="170"/>
  <c r="BB59" i="170"/>
  <c r="AL59" i="170" s="1"/>
  <c r="AM59" i="170" s="1"/>
  <c r="BC59" i="170"/>
  <c r="BB63" i="170"/>
  <c r="AL63" i="170" s="1"/>
  <c r="AM63" i="170" s="1"/>
  <c r="BC63" i="170"/>
  <c r="BC11" i="171"/>
  <c r="BC19" i="171"/>
  <c r="BC27" i="171"/>
  <c r="BC35" i="171"/>
  <c r="BC46" i="171"/>
  <c r="AM15" i="167"/>
  <c r="AM18" i="167"/>
  <c r="AM21" i="167"/>
  <c r="AM23" i="167"/>
  <c r="AM24" i="167"/>
  <c r="AM28" i="167"/>
  <c r="AM34" i="167"/>
  <c r="AI34" i="167" s="1"/>
  <c r="AM43" i="167"/>
  <c r="AI43" i="167" s="1"/>
  <c r="AM47" i="167"/>
  <c r="AI47" i="167" s="1"/>
  <c r="AM50" i="167"/>
  <c r="AI50" i="167" s="1"/>
  <c r="AM58" i="167"/>
  <c r="AM61" i="167"/>
  <c r="AZ5" i="168"/>
  <c r="AM11" i="168"/>
  <c r="AM21" i="168"/>
  <c r="AI21" i="168" s="1"/>
  <c r="AM22" i="168"/>
  <c r="AI22" i="168" s="1"/>
  <c r="AM24" i="168"/>
  <c r="AM26" i="168"/>
  <c r="AI26" i="168" s="1"/>
  <c r="AM33" i="168"/>
  <c r="AI33" i="168" s="1"/>
  <c r="AM37" i="168"/>
  <c r="AM38" i="168"/>
  <c r="AI38" i="168" s="1"/>
  <c r="AM42" i="168"/>
  <c r="AI42" i="168" s="1"/>
  <c r="AM44" i="168"/>
  <c r="AM49" i="168"/>
  <c r="AI49" i="168" s="1"/>
  <c r="AM51" i="168"/>
  <c r="AI51" i="168" s="1"/>
  <c r="AM57" i="168"/>
  <c r="AI57" i="168" s="1"/>
  <c r="AM59" i="168"/>
  <c r="AI59" i="168" s="1"/>
  <c r="AZ5" i="153"/>
  <c r="AZ6" i="153"/>
  <c r="AM11" i="153"/>
  <c r="AI11" i="153" s="1"/>
  <c r="AM12" i="153"/>
  <c r="AM16" i="153"/>
  <c r="AM23" i="153"/>
  <c r="AI23" i="153" s="1"/>
  <c r="BC33" i="169"/>
  <c r="BB34" i="169"/>
  <c r="AL34" i="169" s="1"/>
  <c r="AM34" i="169" s="1"/>
  <c r="AI34" i="169" s="1"/>
  <c r="BC35" i="169"/>
  <c r="BC36" i="169"/>
  <c r="BC37" i="169"/>
  <c r="BB38" i="169"/>
  <c r="AL38" i="169" s="1"/>
  <c r="AM38" i="169" s="1"/>
  <c r="AI38" i="169" s="1"/>
  <c r="BC39" i="169"/>
  <c r="BC40" i="169"/>
  <c r="BB42" i="169"/>
  <c r="AL42" i="169" s="1"/>
  <c r="AM42" i="169" s="1"/>
  <c r="AI42" i="169" s="1"/>
  <c r="BC43" i="169"/>
  <c r="BC44" i="169"/>
  <c r="BB11" i="170"/>
  <c r="AL11" i="170" s="1"/>
  <c r="AM11" i="170" s="1"/>
  <c r="BC13" i="170"/>
  <c r="BB13" i="170"/>
  <c r="AL13" i="170" s="1"/>
  <c r="AM13" i="170" s="1"/>
  <c r="BC15" i="170"/>
  <c r="BB15" i="170"/>
  <c r="AL15" i="170" s="1"/>
  <c r="AM15" i="170" s="1"/>
  <c r="BC17" i="170"/>
  <c r="BB17" i="170"/>
  <c r="AL17" i="170" s="1"/>
  <c r="AM17" i="170" s="1"/>
  <c r="BC19" i="170"/>
  <c r="BB19" i="170"/>
  <c r="AL19" i="170" s="1"/>
  <c r="AM19" i="170" s="1"/>
  <c r="BC20" i="170"/>
  <c r="BC21" i="170"/>
  <c r="BB21" i="170"/>
  <c r="AL21" i="170" s="1"/>
  <c r="AM21" i="170" s="1"/>
  <c r="BC23" i="170"/>
  <c r="BB23" i="170"/>
  <c r="AL23" i="170" s="1"/>
  <c r="AM23" i="170" s="1"/>
  <c r="BC25" i="170"/>
  <c r="BB25" i="170"/>
  <c r="AL25" i="170" s="1"/>
  <c r="AM25" i="170" s="1"/>
  <c r="BC27" i="170"/>
  <c r="BB27" i="170"/>
  <c r="AL27" i="170" s="1"/>
  <c r="AM27" i="170" s="1"/>
  <c r="BC29" i="170"/>
  <c r="BB29" i="170"/>
  <c r="AL29" i="170" s="1"/>
  <c r="AM29" i="170" s="1"/>
  <c r="BC33" i="170"/>
  <c r="BB33" i="170"/>
  <c r="AL33" i="170" s="1"/>
  <c r="AM33" i="170" s="1"/>
  <c r="BC37" i="170"/>
  <c r="BB37" i="170"/>
  <c r="AL37" i="170" s="1"/>
  <c r="AM37" i="170" s="1"/>
  <c r="BC41" i="170"/>
  <c r="BB41" i="170"/>
  <c r="AL41" i="170" s="1"/>
  <c r="AM41" i="170" s="1"/>
  <c r="BC45" i="170"/>
  <c r="BB45" i="170"/>
  <c r="AL45" i="170" s="1"/>
  <c r="AM45" i="170" s="1"/>
  <c r="BC49" i="170"/>
  <c r="BB49" i="170"/>
  <c r="AL49" i="170" s="1"/>
  <c r="AM49" i="170" s="1"/>
  <c r="BC53" i="170"/>
  <c r="BB53" i="170"/>
  <c r="AL53" i="170" s="1"/>
  <c r="AM53" i="170" s="1"/>
  <c r="BC57" i="170"/>
  <c r="BB57" i="170"/>
  <c r="AL57" i="170" s="1"/>
  <c r="AM57" i="170" s="1"/>
  <c r="BC61" i="170"/>
  <c r="BB61" i="170"/>
  <c r="AL61" i="170" s="1"/>
  <c r="AM61" i="170" s="1"/>
  <c r="BB12" i="171"/>
  <c r="AL12" i="171" s="1"/>
  <c r="AM12" i="171" s="1"/>
  <c r="AI12" i="171" s="1"/>
  <c r="BB13" i="171"/>
  <c r="AL13" i="171" s="1"/>
  <c r="AM13" i="171" s="1"/>
  <c r="AI13" i="171" s="1"/>
  <c r="BB16" i="171"/>
  <c r="AL16" i="171" s="1"/>
  <c r="AM16" i="171" s="1"/>
  <c r="AI16" i="171" s="1"/>
  <c r="BB17" i="171"/>
  <c r="AL17" i="171" s="1"/>
  <c r="AM17" i="171" s="1"/>
  <c r="AI17" i="171" s="1"/>
  <c r="BC20" i="171"/>
  <c r="BB21" i="171"/>
  <c r="AL21" i="171" s="1"/>
  <c r="AM21" i="171" s="1"/>
  <c r="AI21" i="171" s="1"/>
  <c r="BB29" i="171"/>
  <c r="AL29" i="171" s="1"/>
  <c r="AM29" i="171" s="1"/>
  <c r="AI29" i="171" s="1"/>
  <c r="BC38" i="171"/>
  <c r="BC48" i="171"/>
  <c r="BB56" i="171"/>
  <c r="AL56" i="171" s="1"/>
  <c r="AM56" i="171" s="1"/>
  <c r="AI56" i="171" s="1"/>
  <c r="BC14" i="172"/>
  <c r="BB22" i="172"/>
  <c r="AL22" i="172" s="1"/>
  <c r="AM22" i="172" s="1"/>
  <c r="BB33" i="172"/>
  <c r="AL33" i="172" s="1"/>
  <c r="AM33" i="172" s="1"/>
  <c r="BC36" i="172"/>
  <c r="BC45" i="172"/>
  <c r="BC53" i="172"/>
  <c r="BB54" i="172"/>
  <c r="AL54" i="172" s="1"/>
  <c r="AM54" i="172" s="1"/>
  <c r="AI54" i="172" s="1"/>
  <c r="BB57" i="172"/>
  <c r="AL57" i="172" s="1"/>
  <c r="AM57" i="172" s="1"/>
  <c r="AI57" i="172" s="1"/>
  <c r="BB62" i="172"/>
  <c r="AL62" i="172" s="1"/>
  <c r="AM62" i="172" s="1"/>
  <c r="AI62" i="172" s="1"/>
  <c r="BB14" i="173"/>
  <c r="AL14" i="173" s="1"/>
  <c r="BB16" i="173"/>
  <c r="AL16" i="173" s="1"/>
  <c r="AM16" i="173" s="1"/>
  <c r="AI16" i="173" s="1"/>
  <c r="BB18" i="173"/>
  <c r="AL18" i="173" s="1"/>
  <c r="AM18" i="173" s="1"/>
  <c r="AI18" i="173" s="1"/>
  <c r="BC20" i="173"/>
  <c r="BB22" i="173"/>
  <c r="AL22" i="173" s="1"/>
  <c r="AM22" i="173" s="1"/>
  <c r="AI22" i="173" s="1"/>
  <c r="BB26" i="173"/>
  <c r="AL26" i="173" s="1"/>
  <c r="BB31" i="173"/>
  <c r="AL31" i="173" s="1"/>
  <c r="AM31" i="173" s="1"/>
  <c r="BB34" i="173"/>
  <c r="AL34" i="173" s="1"/>
  <c r="BC34" i="173"/>
  <c r="BB35" i="173"/>
  <c r="AL35" i="173" s="1"/>
  <c r="AM35" i="173" s="1"/>
  <c r="BB38" i="173"/>
  <c r="AL38" i="173" s="1"/>
  <c r="BC38" i="173"/>
  <c r="BB39" i="173"/>
  <c r="AL39" i="173" s="1"/>
  <c r="AM39" i="173" s="1"/>
  <c r="BB44" i="173"/>
  <c r="AL44" i="173" s="1"/>
  <c r="BC45" i="173"/>
  <c r="BC47" i="173"/>
  <c r="BC48" i="173"/>
  <c r="BC51" i="173"/>
  <c r="BB52" i="173"/>
  <c r="AL52" i="173" s="1"/>
  <c r="BC55" i="173"/>
  <c r="BC58" i="173"/>
  <c r="BB59" i="173"/>
  <c r="AL59" i="173" s="1"/>
  <c r="BC62" i="173"/>
  <c r="AM47" i="169"/>
  <c r="AM48" i="169"/>
  <c r="AM51" i="169"/>
  <c r="AM53" i="169"/>
  <c r="AM56" i="169"/>
  <c r="AI56" i="169" s="1"/>
  <c r="AM59" i="169"/>
  <c r="AI59" i="169" s="1"/>
  <c r="AM63" i="169"/>
  <c r="AI63" i="169" s="1"/>
  <c r="AM64" i="169"/>
  <c r="AI64" i="169" s="1"/>
  <c r="BC50" i="171"/>
  <c r="BC54" i="171"/>
  <c r="BB64" i="171"/>
  <c r="AL64" i="171" s="1"/>
  <c r="AM64" i="171" s="1"/>
  <c r="AI64" i="171" s="1"/>
  <c r="BB65" i="171"/>
  <c r="AL65" i="171" s="1"/>
  <c r="AM65" i="171" s="1"/>
  <c r="AI65" i="171" s="1"/>
  <c r="BB13" i="172"/>
  <c r="AL13" i="172" s="1"/>
  <c r="AM13" i="172" s="1"/>
  <c r="AI13" i="172" s="1"/>
  <c r="BB15" i="172"/>
  <c r="AL15" i="172" s="1"/>
  <c r="AM15" i="172" s="1"/>
  <c r="AI15" i="172" s="1"/>
  <c r="BC18" i="172"/>
  <c r="BC21" i="172"/>
  <c r="BC24" i="172"/>
  <c r="BC25" i="172"/>
  <c r="BC28" i="172"/>
  <c r="BC30" i="172"/>
  <c r="BB32" i="172"/>
  <c r="AL32" i="172" s="1"/>
  <c r="AM32" i="172" s="1"/>
  <c r="BC34" i="172"/>
  <c r="BC37" i="172"/>
  <c r="BC38" i="172"/>
  <c r="BB41" i="172"/>
  <c r="AL41" i="172" s="1"/>
  <c r="AM41" i="172" s="1"/>
  <c r="BC43" i="172"/>
  <c r="BC44" i="172"/>
  <c r="BC47" i="172"/>
  <c r="AL48" i="172"/>
  <c r="AM48" i="172" s="1"/>
  <c r="AI48" i="172" s="1"/>
  <c r="BC51" i="172"/>
  <c r="BC52" i="172"/>
  <c r="BB56" i="172"/>
  <c r="AL56" i="172" s="1"/>
  <c r="AM56" i="172" s="1"/>
  <c r="AI56" i="172" s="1"/>
  <c r="BC59" i="172"/>
  <c r="BC60" i="172"/>
  <c r="BC63" i="172"/>
  <c r="BB64" i="172"/>
  <c r="AL64" i="172" s="1"/>
  <c r="AM64" i="172" s="1"/>
  <c r="AI64" i="172" s="1"/>
  <c r="BC11" i="173"/>
  <c r="BB13" i="173"/>
  <c r="AL13" i="173" s="1"/>
  <c r="AM13" i="173" s="1"/>
  <c r="AI13" i="173" s="1"/>
  <c r="BC13" i="173"/>
  <c r="BC15" i="173"/>
  <c r="BC17" i="173"/>
  <c r="BC19" i="173"/>
  <c r="BC21" i="173"/>
  <c r="BC24" i="173"/>
  <c r="BB24" i="173"/>
  <c r="AL24" i="173" s="1"/>
  <c r="AM24" i="173" s="1"/>
  <c r="AI24" i="173" s="1"/>
  <c r="BB28" i="173"/>
  <c r="AL28" i="173" s="1"/>
  <c r="AM28" i="173" s="1"/>
  <c r="BC29" i="173"/>
  <c r="BB29" i="173"/>
  <c r="AL29" i="173" s="1"/>
  <c r="AM29" i="173" s="1"/>
  <c r="BB32" i="173"/>
  <c r="AL32" i="173" s="1"/>
  <c r="AM32" i="173" s="1"/>
  <c r="BB36" i="173"/>
  <c r="AL36" i="173" s="1"/>
  <c r="AM36" i="173" s="1"/>
  <c r="BC37" i="173"/>
  <c r="BB37" i="173"/>
  <c r="AL37" i="173" s="1"/>
  <c r="AM37" i="173" s="1"/>
  <c r="BB40" i="173"/>
  <c r="AL40" i="173" s="1"/>
  <c r="AM40" i="173" s="1"/>
  <c r="BB42" i="173"/>
  <c r="AL42" i="173" s="1"/>
  <c r="AM42" i="173" s="1"/>
  <c r="BC42" i="173"/>
  <c r="BC43" i="173"/>
  <c r="BC46" i="173"/>
  <c r="BB46" i="173"/>
  <c r="AL46" i="173" s="1"/>
  <c r="AM46" i="173" s="1"/>
  <c r="BC50" i="173"/>
  <c r="BB53" i="173"/>
  <c r="AL53" i="173" s="1"/>
  <c r="AM53" i="173" s="1"/>
  <c r="BC56" i="173"/>
  <c r="BB56" i="173"/>
  <c r="AL56" i="173" s="1"/>
  <c r="BB61" i="173"/>
  <c r="AL61" i="173" s="1"/>
  <c r="BC64" i="173"/>
  <c r="BB64" i="173"/>
  <c r="AL64" i="173" s="1"/>
  <c r="AM64" i="173" s="1"/>
  <c r="BC17" i="172"/>
  <c r="AM14" i="173"/>
  <c r="AI14" i="173" s="1"/>
  <c r="BC23" i="173"/>
  <c r="BC25" i="173"/>
  <c r="AM26" i="173"/>
  <c r="AI26" i="173" s="1"/>
  <c r="BC27" i="173"/>
  <c r="BB41" i="173"/>
  <c r="AL41" i="173" s="1"/>
  <c r="AM41" i="173" s="1"/>
  <c r="AM44" i="173"/>
  <c r="BB11" i="175"/>
  <c r="AL11" i="175" s="1"/>
  <c r="AM11" i="175" s="1"/>
  <c r="AI11" i="175" s="1"/>
  <c r="BB12" i="175"/>
  <c r="AL12" i="175" s="1"/>
  <c r="AM12" i="175" s="1"/>
  <c r="BC12" i="175"/>
  <c r="BB13" i="175"/>
  <c r="AL13" i="175" s="1"/>
  <c r="AM13" i="175" s="1"/>
  <c r="BB14" i="175"/>
  <c r="AL14" i="175" s="1"/>
  <c r="BC14" i="175"/>
  <c r="BB15" i="175"/>
  <c r="AL15" i="175" s="1"/>
  <c r="AM15" i="175" s="1"/>
  <c r="BB17" i="175"/>
  <c r="AL17" i="175" s="1"/>
  <c r="AM17" i="175" s="1"/>
  <c r="BB18" i="175"/>
  <c r="AL18" i="175" s="1"/>
  <c r="AM18" i="175" s="1"/>
  <c r="BC18" i="175"/>
  <c r="BB19" i="175"/>
  <c r="AL19" i="175" s="1"/>
  <c r="AM19" i="175" s="1"/>
  <c r="BB20" i="175"/>
  <c r="AL20" i="175" s="1"/>
  <c r="AM20" i="175" s="1"/>
  <c r="BC20" i="175"/>
  <c r="BB22" i="175"/>
  <c r="AL22" i="175" s="1"/>
  <c r="BC22" i="175"/>
  <c r="BB23" i="175"/>
  <c r="AL23" i="175" s="1"/>
  <c r="AM23" i="175" s="1"/>
  <c r="BB24" i="175"/>
  <c r="AL24" i="175" s="1"/>
  <c r="AM24" i="175" s="1"/>
  <c r="BB25" i="175"/>
  <c r="AL25" i="175" s="1"/>
  <c r="AM25" i="175" s="1"/>
  <c r="BC25" i="175"/>
  <c r="BC26" i="175"/>
  <c r="BB27" i="175"/>
  <c r="AL27" i="175" s="1"/>
  <c r="AM27" i="175" s="1"/>
  <c r="BC27" i="175"/>
  <c r="BB29" i="175"/>
  <c r="AL29" i="175" s="1"/>
  <c r="AM29" i="175" s="1"/>
  <c r="BC29" i="175"/>
  <c r="BC30" i="175"/>
  <c r="BB31" i="175"/>
  <c r="AL31" i="175" s="1"/>
  <c r="AM31" i="175" s="1"/>
  <c r="BC31" i="175"/>
  <c r="BC32" i="175"/>
  <c r="BB33" i="175"/>
  <c r="AL33" i="175" s="1"/>
  <c r="AM33" i="175" s="1"/>
  <c r="BC33" i="175"/>
  <c r="BC34" i="175"/>
  <c r="BB35" i="175"/>
  <c r="AL35" i="175" s="1"/>
  <c r="AM35" i="175" s="1"/>
  <c r="BC35" i="175"/>
  <c r="BC36" i="175"/>
  <c r="BB37" i="175"/>
  <c r="AL37" i="175" s="1"/>
  <c r="BC37" i="175"/>
  <c r="BC38" i="175"/>
  <c r="BB39" i="175"/>
  <c r="AL39" i="175" s="1"/>
  <c r="AM39" i="175" s="1"/>
  <c r="AI39" i="175" s="1"/>
  <c r="BC39" i="175"/>
  <c r="BB41" i="175"/>
  <c r="AL41" i="175" s="1"/>
  <c r="BC41" i="175"/>
  <c r="BC42" i="175"/>
  <c r="BB43" i="175"/>
  <c r="AL43" i="175" s="1"/>
  <c r="BC43" i="175"/>
  <c r="BC44" i="175"/>
  <c r="AM17" i="172"/>
  <c r="AM27" i="172"/>
  <c r="AM25" i="173"/>
  <c r="AM27" i="173"/>
  <c r="AI27" i="173" s="1"/>
  <c r="AM34" i="173"/>
  <c r="AM38" i="173"/>
  <c r="AM52" i="173"/>
  <c r="AI52" i="173" s="1"/>
  <c r="AZ6" i="175"/>
  <c r="BB45" i="175"/>
  <c r="AL45" i="175" s="1"/>
  <c r="AM45" i="175" s="1"/>
  <c r="AI45" i="175" s="1"/>
  <c r="BB49" i="175"/>
  <c r="AL49" i="175" s="1"/>
  <c r="AM49" i="175" s="1"/>
  <c r="BB51" i="175"/>
  <c r="AL51" i="175" s="1"/>
  <c r="AM51" i="175" s="1"/>
  <c r="AI51" i="175" s="1"/>
  <c r="BB53" i="175"/>
  <c r="AL53" i="175" s="1"/>
  <c r="AM53" i="175" s="1"/>
  <c r="AI53" i="175" s="1"/>
  <c r="BB55" i="175"/>
  <c r="AL55" i="175" s="1"/>
  <c r="AM55" i="175" s="1"/>
  <c r="AI55" i="175" s="1"/>
  <c r="BB63" i="175"/>
  <c r="AL63" i="175" s="1"/>
  <c r="AM63" i="175" s="1"/>
  <c r="BB65" i="175"/>
  <c r="AL65" i="175" s="1"/>
  <c r="AM65" i="175" s="1"/>
  <c r="AI65" i="175" s="1"/>
  <c r="BC13" i="177"/>
  <c r="BC17" i="177"/>
  <c r="BC25" i="177"/>
  <c r="BC33" i="177"/>
  <c r="BC37" i="177"/>
  <c r="BC47" i="177"/>
  <c r="BB56" i="177"/>
  <c r="AL56" i="177" s="1"/>
  <c r="AM56" i="177" s="1"/>
  <c r="BC56" i="177"/>
  <c r="BB64" i="177"/>
  <c r="AL64" i="177" s="1"/>
  <c r="AM64" i="177" s="1"/>
  <c r="BC64" i="177"/>
  <c r="BC13" i="178"/>
  <c r="BB17" i="178"/>
  <c r="AL17" i="178" s="1"/>
  <c r="AM17" i="178" s="1"/>
  <c r="AI17" i="178" s="1"/>
  <c r="BC17" i="178"/>
  <c r="BB21" i="178"/>
  <c r="AL21" i="178" s="1"/>
  <c r="AM21" i="178" s="1"/>
  <c r="BC21" i="178"/>
  <c r="BB25" i="178"/>
  <c r="AL25" i="178" s="1"/>
  <c r="AM25" i="178" s="1"/>
  <c r="AI25" i="178" s="1"/>
  <c r="BC25" i="178"/>
  <c r="BB29" i="178"/>
  <c r="AL29" i="178" s="1"/>
  <c r="BC29" i="178"/>
  <c r="AM14" i="175"/>
  <c r="AM22" i="175"/>
  <c r="AM41" i="175"/>
  <c r="AI41" i="175" s="1"/>
  <c r="AM43" i="175"/>
  <c r="AI43" i="175" s="1"/>
  <c r="BC54" i="177"/>
  <c r="BC62" i="177"/>
  <c r="BB12" i="178"/>
  <c r="AL12" i="178" s="1"/>
  <c r="AM12" i="178" s="1"/>
  <c r="BC24" i="178"/>
  <c r="BB24" i="178"/>
  <c r="AL24" i="178" s="1"/>
  <c r="AM24" i="178" s="1"/>
  <c r="BC28" i="178"/>
  <c r="BB28" i="178"/>
  <c r="AL28" i="178" s="1"/>
  <c r="BB31" i="178"/>
  <c r="AL31" i="178" s="1"/>
  <c r="AM31" i="178" s="1"/>
  <c r="BC31" i="178"/>
  <c r="BC35" i="178"/>
  <c r="BB35" i="178"/>
  <c r="AL35" i="178" s="1"/>
  <c r="AM35" i="178" s="1"/>
  <c r="AI35" i="178" s="1"/>
  <c r="BC36" i="178"/>
  <c r="BB36" i="178"/>
  <c r="AL36" i="178" s="1"/>
  <c r="AM36" i="178" s="1"/>
  <c r="AI36" i="178" s="1"/>
  <c r="BB41" i="178"/>
  <c r="AL41" i="178" s="1"/>
  <c r="BC41" i="178"/>
  <c r="BB42" i="178"/>
  <c r="AL42" i="178" s="1"/>
  <c r="AM42" i="178" s="1"/>
  <c r="AI42" i="178" s="1"/>
  <c r="BC42" i="178"/>
  <c r="BB33" i="178"/>
  <c r="AL33" i="178" s="1"/>
  <c r="AM33" i="178" s="1"/>
  <c r="BC35" i="179"/>
  <c r="BB35" i="179"/>
  <c r="AL35" i="179" s="1"/>
  <c r="AM35" i="179" s="1"/>
  <c r="AI35" i="179" s="1"/>
  <c r="AM30" i="178"/>
  <c r="AM32" i="178"/>
  <c r="BB34" i="178"/>
  <c r="AL34" i="178" s="1"/>
  <c r="AM34" i="178" s="1"/>
  <c r="BC34" i="178"/>
  <c r="BB39" i="178"/>
  <c r="AL39" i="178" s="1"/>
  <c r="AM39" i="178" s="1"/>
  <c r="BB40" i="178"/>
  <c r="AL40" i="178" s="1"/>
  <c r="AM40" i="178" s="1"/>
  <c r="BB43" i="178"/>
  <c r="AL43" i="178" s="1"/>
  <c r="BA32" i="179"/>
  <c r="BC32" i="179" s="1"/>
  <c r="BA36" i="179"/>
  <c r="BA37" i="179"/>
  <c r="BC37" i="179" s="1"/>
  <c r="BA41" i="179"/>
  <c r="BA42" i="179"/>
  <c r="BB42" i="179" s="1"/>
  <c r="AL42" i="179" s="1"/>
  <c r="AM42" i="179" s="1"/>
  <c r="BA44" i="179"/>
  <c r="BA46" i="179"/>
  <c r="BC46" i="179" s="1"/>
  <c r="BA48" i="179"/>
  <c r="BC48" i="179" s="1"/>
  <c r="BA49" i="179"/>
  <c r="BC49" i="179" s="1"/>
  <c r="BA50" i="179"/>
  <c r="BA51" i="179"/>
  <c r="BC51" i="179" s="1"/>
  <c r="BA52" i="179"/>
  <c r="BC52" i="179" s="1"/>
  <c r="BA54" i="179"/>
  <c r="BC54" i="179" s="1"/>
  <c r="BA57" i="179"/>
  <c r="BA60" i="179"/>
  <c r="BB60" i="179" s="1"/>
  <c r="AL60" i="179" s="1"/>
  <c r="AM60" i="179" s="1"/>
  <c r="BA61" i="179"/>
  <c r="BC61" i="179" s="1"/>
  <c r="BA62" i="179"/>
  <c r="BB62" i="179" s="1"/>
  <c r="AL62" i="179" s="1"/>
  <c r="AM62" i="179" s="1"/>
  <c r="BA63" i="179"/>
  <c r="BA64" i="179"/>
  <c r="BB64" i="179" s="1"/>
  <c r="AL64" i="179" s="1"/>
  <c r="AM64" i="179" s="1"/>
  <c r="BA12" i="180"/>
  <c r="BC12" i="180" s="1"/>
  <c r="BA14" i="180"/>
  <c r="BC14" i="180" s="1"/>
  <c r="BA16" i="180"/>
  <c r="BA18" i="180"/>
  <c r="BC18" i="180" s="1"/>
  <c r="BA20" i="180"/>
  <c r="BB20" i="180" s="1"/>
  <c r="AL20" i="180" s="1"/>
  <c r="AM20" i="180" s="1"/>
  <c r="BA22" i="180"/>
  <c r="BB22" i="180" s="1"/>
  <c r="AL22" i="180" s="1"/>
  <c r="AM22" i="180" s="1"/>
  <c r="BA24" i="180"/>
  <c r="BA26" i="180"/>
  <c r="BB26" i="180" s="1"/>
  <c r="AL26" i="180" s="1"/>
  <c r="AM26" i="180" s="1"/>
  <c r="BA28" i="180"/>
  <c r="BB28" i="180" s="1"/>
  <c r="AL28" i="180" s="1"/>
  <c r="AM28" i="180" s="1"/>
  <c r="BA30" i="180"/>
  <c r="BB30" i="180" s="1"/>
  <c r="AL30" i="180" s="1"/>
  <c r="AM30" i="180" s="1"/>
  <c r="BA36" i="180"/>
  <c r="BC36" i="180" s="1"/>
  <c r="BA38" i="180"/>
  <c r="BB38" i="180" s="1"/>
  <c r="AL38" i="180" s="1"/>
  <c r="AM38" i="180" s="1"/>
  <c r="AI38" i="180" s="1"/>
  <c r="BA39" i="180"/>
  <c r="BA41" i="180"/>
  <c r="BB41" i="180" s="1"/>
  <c r="AL41" i="180" s="1"/>
  <c r="AM41" i="180" s="1"/>
  <c r="BA43" i="180"/>
  <c r="BC43" i="180" s="1"/>
  <c r="BA45" i="180"/>
  <c r="BC45" i="180" s="1"/>
  <c r="BA12" i="181"/>
  <c r="BB12" i="181" s="1"/>
  <c r="AL12" i="181" s="1"/>
  <c r="AM12" i="181" s="1"/>
  <c r="AI12" i="181" s="1"/>
  <c r="BA13" i="181"/>
  <c r="BC13" i="181" s="1"/>
  <c r="BA15" i="181"/>
  <c r="BB15" i="181" s="1"/>
  <c r="AL15" i="181" s="1"/>
  <c r="AM15" i="181" s="1"/>
  <c r="AI15" i="181" s="1"/>
  <c r="BA16" i="181"/>
  <c r="BB16" i="181" s="1"/>
  <c r="AL16" i="181" s="1"/>
  <c r="AM16" i="181" s="1"/>
  <c r="AI16" i="181" s="1"/>
  <c r="BA17" i="181"/>
  <c r="BC17" i="181" s="1"/>
  <c r="BA21" i="181"/>
  <c r="BC21" i="181" s="1"/>
  <c r="BA22" i="181"/>
  <c r="BC22" i="181" s="1"/>
  <c r="BA24" i="181"/>
  <c r="BB24" i="181" s="1"/>
  <c r="AL24" i="181" s="1"/>
  <c r="AM24" i="181" s="1"/>
  <c r="AI24" i="181" s="1"/>
  <c r="BA26" i="181"/>
  <c r="BB26" i="181" s="1"/>
  <c r="AL26" i="181" s="1"/>
  <c r="AM26" i="181" s="1"/>
  <c r="BA27" i="181"/>
  <c r="BB27" i="181" s="1"/>
  <c r="AL27" i="181" s="1"/>
  <c r="AM27" i="181" s="1"/>
  <c r="BA30" i="181"/>
  <c r="BB30" i="181" s="1"/>
  <c r="AL30" i="181" s="1"/>
  <c r="AM30" i="181" s="1"/>
  <c r="BA31" i="181"/>
  <c r="BC31" i="181" s="1"/>
  <c r="BA35" i="181"/>
  <c r="BC35" i="181" s="1"/>
  <c r="BA37" i="181"/>
  <c r="BC37" i="181" s="1"/>
  <c r="BA39" i="181"/>
  <c r="BC39" i="181" s="1"/>
  <c r="BA41" i="181"/>
  <c r="BB41" i="181" s="1"/>
  <c r="AL41" i="181" s="1"/>
  <c r="AM41" i="181" s="1"/>
  <c r="BA44" i="181"/>
  <c r="BB44" i="181" s="1"/>
  <c r="AL44" i="181" s="1"/>
  <c r="AM44" i="181" s="1"/>
  <c r="BA33" i="179"/>
  <c r="BA38" i="179"/>
  <c r="BC38" i="179" s="1"/>
  <c r="BA39" i="179"/>
  <c r="BA40" i="179"/>
  <c r="BC40" i="179" s="1"/>
  <c r="BA45" i="179"/>
  <c r="BA47" i="179"/>
  <c r="BC47" i="179" s="1"/>
  <c r="BA55" i="179"/>
  <c r="BC55" i="179" s="1"/>
  <c r="BA56" i="179"/>
  <c r="BB56" i="179" s="1"/>
  <c r="AL56" i="179" s="1"/>
  <c r="AM56" i="179" s="1"/>
  <c r="AI56" i="179" s="1"/>
  <c r="BA58" i="179"/>
  <c r="BA59" i="179"/>
  <c r="BB59" i="179" s="1"/>
  <c r="AL59" i="179" s="1"/>
  <c r="AM59" i="179" s="1"/>
  <c r="AI59" i="179" s="1"/>
  <c r="BA11" i="180"/>
  <c r="BC11" i="180" s="1"/>
  <c r="BA13" i="180"/>
  <c r="BC13" i="180" s="1"/>
  <c r="BA15" i="180"/>
  <c r="BA17" i="180"/>
  <c r="BC17" i="180" s="1"/>
  <c r="BA19" i="180"/>
  <c r="BB19" i="180" s="1"/>
  <c r="AL19" i="180" s="1"/>
  <c r="AM19" i="180" s="1"/>
  <c r="BA21" i="180"/>
  <c r="BC21" i="180" s="1"/>
  <c r="BA25" i="180"/>
  <c r="BC25" i="180" s="1"/>
  <c r="BA27" i="180"/>
  <c r="BB27" i="180" s="1"/>
  <c r="AL27" i="180" s="1"/>
  <c r="AM27" i="180" s="1"/>
  <c r="AI27" i="180" s="1"/>
  <c r="BA29" i="180"/>
  <c r="BC29" i="180" s="1"/>
  <c r="BA31" i="180"/>
  <c r="BB31" i="180" s="1"/>
  <c r="AL31" i="180" s="1"/>
  <c r="AM31" i="180" s="1"/>
  <c r="AI31" i="180" s="1"/>
  <c r="BA33" i="180"/>
  <c r="BB33" i="180" s="1"/>
  <c r="AL33" i="180" s="1"/>
  <c r="AM33" i="180" s="1"/>
  <c r="BA34" i="180"/>
  <c r="BB34" i="180" s="1"/>
  <c r="AL34" i="180" s="1"/>
  <c r="AM34" i="180" s="1"/>
  <c r="BA35" i="180"/>
  <c r="BC35" i="180" s="1"/>
  <c r="BA37" i="180"/>
  <c r="BB37" i="180" s="1"/>
  <c r="AL37" i="180" s="1"/>
  <c r="AM37" i="180" s="1"/>
  <c r="BA40" i="180"/>
  <c r="BC40" i="180" s="1"/>
  <c r="BA42" i="180"/>
  <c r="BB42" i="180" s="1"/>
  <c r="AL42" i="180" s="1"/>
  <c r="AM42" i="180" s="1"/>
  <c r="AI42" i="180" s="1"/>
  <c r="BA44" i="180"/>
  <c r="BA11" i="181"/>
  <c r="BC11" i="181" s="1"/>
  <c r="BA14" i="181"/>
  <c r="BB14" i="181" s="1"/>
  <c r="AL14" i="181" s="1"/>
  <c r="AM14" i="181" s="1"/>
  <c r="BA18" i="181"/>
  <c r="BB18" i="181" s="1"/>
  <c r="AL18" i="181" s="1"/>
  <c r="AM18" i="181" s="1"/>
  <c r="AI18" i="181" s="1"/>
  <c r="BA23" i="181"/>
  <c r="BB23" i="181" s="1"/>
  <c r="AL23" i="181" s="1"/>
  <c r="AM23" i="181" s="1"/>
  <c r="AI23" i="181" s="1"/>
  <c r="BA25" i="181"/>
  <c r="BC25" i="181" s="1"/>
  <c r="BA28" i="181"/>
  <c r="BB28" i="181" s="1"/>
  <c r="AL28" i="181" s="1"/>
  <c r="AM28" i="181" s="1"/>
  <c r="BA29" i="181"/>
  <c r="BC29" i="181" s="1"/>
  <c r="BA32" i="181"/>
  <c r="BB32" i="181" s="1"/>
  <c r="AL32" i="181" s="1"/>
  <c r="AM32" i="181" s="1"/>
  <c r="BA33" i="181"/>
  <c r="BB33" i="181" s="1"/>
  <c r="AL33" i="181" s="1"/>
  <c r="AM33" i="181" s="1"/>
  <c r="BA48" i="182"/>
  <c r="BB48" i="182" s="1"/>
  <c r="AL48" i="182" s="1"/>
  <c r="AM48" i="182" s="1"/>
  <c r="AI48" i="182" s="1"/>
  <c r="BA51" i="182"/>
  <c r="BC51" i="182" s="1"/>
  <c r="BA55" i="182"/>
  <c r="BB55" i="182" s="1"/>
  <c r="AL55" i="182" s="1"/>
  <c r="AM55" i="182" s="1"/>
  <c r="AI55" i="182" s="1"/>
  <c r="BA56" i="182"/>
  <c r="BB56" i="182" s="1"/>
  <c r="AL56" i="182" s="1"/>
  <c r="AM56" i="182" s="1"/>
  <c r="AI56" i="182" s="1"/>
  <c r="BA58" i="182"/>
  <c r="BC58" i="182" s="1"/>
  <c r="BB10" i="153"/>
  <c r="BB10" i="170"/>
  <c r="AL10" i="170" s="1"/>
  <c r="AM10" i="170" s="1"/>
  <c r="BB10" i="173"/>
  <c r="BB10" i="165"/>
  <c r="AL10" i="165" s="1"/>
  <c r="AM10" i="165" s="1"/>
  <c r="BB10" i="167"/>
  <c r="BC10" i="167"/>
  <c r="BB10" i="169"/>
  <c r="BC10" i="169"/>
  <c r="BB10" i="175"/>
  <c r="BC10" i="175"/>
  <c r="BB10" i="178"/>
  <c r="AL10" i="178" s="1"/>
  <c r="BC10" i="178"/>
  <c r="AC6" i="164"/>
  <c r="AC5" i="164"/>
  <c r="AC6" i="165"/>
  <c r="AC5" i="165"/>
  <c r="AC6" i="166"/>
  <c r="AE10" i="166"/>
  <c r="AC5" i="166"/>
  <c r="AK10" i="167"/>
  <c r="AE10" i="167" s="1"/>
  <c r="AC6" i="167"/>
  <c r="AC5" i="167"/>
  <c r="AK10" i="153"/>
  <c r="AC5" i="153"/>
  <c r="AC6" i="169"/>
  <c r="AC5" i="169"/>
  <c r="AK10" i="169"/>
  <c r="AE10" i="169" s="1"/>
  <c r="AC6" i="170"/>
  <c r="AC5" i="170"/>
  <c r="AE10" i="170"/>
  <c r="AC6" i="171"/>
  <c r="AM10" i="172"/>
  <c r="AI10" i="172" s="1"/>
  <c r="AK12" i="172"/>
  <c r="AE12" i="172" s="1"/>
  <c r="AE55" i="169"/>
  <c r="AC5" i="171"/>
  <c r="AC5" i="172"/>
  <c r="AK10" i="173"/>
  <c r="AE10" i="173" s="1"/>
  <c r="AC6" i="176"/>
  <c r="AC5" i="176"/>
  <c r="AK10" i="176"/>
  <c r="AE10" i="176" s="1"/>
  <c r="AE38" i="175"/>
  <c r="AC6" i="177"/>
  <c r="AC5" i="177"/>
  <c r="AK10" i="178"/>
  <c r="AK5" i="178" s="1"/>
  <c r="AC6" i="178"/>
  <c r="AC5" i="178"/>
  <c r="Q6" i="165"/>
  <c r="Q6" i="171"/>
  <c r="P5" i="173"/>
  <c r="P5" i="170"/>
  <c r="P5" i="177"/>
  <c r="Q6" i="177"/>
  <c r="P6" i="169"/>
  <c r="P6" i="176"/>
  <c r="Q5" i="177"/>
  <c r="P6" i="177"/>
  <c r="Q5" i="165"/>
  <c r="Q5" i="166"/>
  <c r="P6" i="166"/>
  <c r="Q6" i="170"/>
  <c r="P6" i="171"/>
  <c r="Q5" i="178"/>
  <c r="Q5" i="164"/>
  <c r="R14" i="164"/>
  <c r="R15" i="164"/>
  <c r="R16" i="164"/>
  <c r="L20" i="61"/>
  <c r="K20" i="61"/>
  <c r="L23" i="61"/>
  <c r="K23" i="61"/>
  <c r="D23" i="61"/>
  <c r="L25" i="61"/>
  <c r="K25" i="61"/>
  <c r="L27" i="61"/>
  <c r="K27" i="61"/>
  <c r="L30" i="61"/>
  <c r="K30" i="61"/>
  <c r="R10" i="165"/>
  <c r="L22" i="61"/>
  <c r="K22" i="61"/>
  <c r="L24" i="61"/>
  <c r="K24" i="61"/>
  <c r="Q5" i="169"/>
  <c r="R45" i="169"/>
  <c r="L26" i="61"/>
  <c r="K26" i="61"/>
  <c r="Q5" i="171"/>
  <c r="L28" i="61"/>
  <c r="K28" i="61"/>
  <c r="Q5" i="173"/>
  <c r="Q6" i="173"/>
  <c r="L29" i="61"/>
  <c r="K29" i="61"/>
  <c r="L31" i="61"/>
  <c r="K31" i="61"/>
  <c r="R10" i="175"/>
  <c r="Q6" i="175"/>
  <c r="Q5" i="175"/>
  <c r="L34" i="61"/>
  <c r="K34" i="61"/>
  <c r="L37" i="61"/>
  <c r="K37" i="61"/>
  <c r="L32" i="61"/>
  <c r="K32" i="61"/>
  <c r="L33" i="61"/>
  <c r="K33" i="61"/>
  <c r="L35" i="61"/>
  <c r="K35" i="61"/>
  <c r="Q6" i="179"/>
  <c r="P5" i="179"/>
  <c r="L36" i="61"/>
  <c r="K36" i="61"/>
  <c r="L38" i="61"/>
  <c r="K38" i="61"/>
  <c r="AH33" i="169"/>
  <c r="AH52" i="169"/>
  <c r="AE52" i="169"/>
  <c r="AE63" i="167"/>
  <c r="AH46" i="169"/>
  <c r="AE46" i="169"/>
  <c r="AH50" i="169"/>
  <c r="AE50" i="169"/>
  <c r="AH54" i="169"/>
  <c r="AE54" i="169"/>
  <c r="R5" i="170"/>
  <c r="H6" i="168"/>
  <c r="R5" i="171"/>
  <c r="I6" i="165"/>
  <c r="H5" i="166"/>
  <c r="I5" i="169"/>
  <c r="AE51" i="169"/>
  <c r="H6" i="173"/>
  <c r="H5" i="173"/>
  <c r="R47" i="173"/>
  <c r="AD47" i="173" s="1"/>
  <c r="I6" i="173"/>
  <c r="H6" i="172"/>
  <c r="B30" i="61"/>
  <c r="I5" i="176"/>
  <c r="I5" i="177"/>
  <c r="H5" i="176"/>
  <c r="D20" i="61"/>
  <c r="AH10" i="167"/>
  <c r="AI11" i="167"/>
  <c r="AH11" i="167"/>
  <c r="AH12" i="167"/>
  <c r="AH13" i="167"/>
  <c r="AE14" i="167"/>
  <c r="AH14" i="167"/>
  <c r="AI15" i="167"/>
  <c r="AE15" i="167"/>
  <c r="AH15" i="167"/>
  <c r="AE16" i="167"/>
  <c r="AH16" i="167"/>
  <c r="AE17" i="167"/>
  <c r="AH17" i="167"/>
  <c r="AI18" i="167"/>
  <c r="AE18" i="167"/>
  <c r="AH18" i="167"/>
  <c r="AE19" i="167"/>
  <c r="AH19" i="167"/>
  <c r="AE20" i="167"/>
  <c r="AH20" i="167"/>
  <c r="AI21" i="167"/>
  <c r="AE21" i="167"/>
  <c r="AH21" i="167"/>
  <c r="AE22" i="167"/>
  <c r="AH22" i="167"/>
  <c r="AI23" i="167"/>
  <c r="AE23" i="167"/>
  <c r="AH23" i="167"/>
  <c r="AI25" i="167"/>
  <c r="AE25" i="167"/>
  <c r="AH25" i="167"/>
  <c r="AE26" i="167"/>
  <c r="AH26" i="167"/>
  <c r="AE29" i="167"/>
  <c r="AH29" i="167"/>
  <c r="AE34" i="167"/>
  <c r="AH34" i="167"/>
  <c r="AE35" i="167"/>
  <c r="AH35" i="167"/>
  <c r="AE38" i="167"/>
  <c r="AH38" i="167"/>
  <c r="AE39" i="167"/>
  <c r="AH39" i="167"/>
  <c r="AE42" i="167"/>
  <c r="AH42" i="167"/>
  <c r="AE43" i="167"/>
  <c r="AH43" i="167"/>
  <c r="AE46" i="167"/>
  <c r="AH46" i="167"/>
  <c r="AE47" i="167"/>
  <c r="AH47" i="167"/>
  <c r="AE50" i="167"/>
  <c r="AH50" i="167"/>
  <c r="AE51" i="167"/>
  <c r="AH51" i="167"/>
  <c r="AI53" i="167"/>
  <c r="AE53" i="167"/>
  <c r="AH53" i="167"/>
  <c r="AE64" i="167"/>
  <c r="AH64" i="167"/>
  <c r="AE65" i="167"/>
  <c r="AH65" i="167"/>
  <c r="AH14" i="168"/>
  <c r="AE14" i="168"/>
  <c r="AE15" i="168"/>
  <c r="AH15" i="168"/>
  <c r="AH18" i="168"/>
  <c r="AE18" i="168"/>
  <c r="AE19" i="168"/>
  <c r="AH19" i="168"/>
  <c r="AH22" i="168"/>
  <c r="AE22" i="168"/>
  <c r="AE23" i="168"/>
  <c r="AH23" i="168"/>
  <c r="AE26" i="168"/>
  <c r="AH26" i="168"/>
  <c r="AH30" i="168"/>
  <c r="AE30" i="168"/>
  <c r="AE31" i="168"/>
  <c r="AH31" i="168"/>
  <c r="AH34" i="168"/>
  <c r="AE34" i="168"/>
  <c r="AE35" i="168"/>
  <c r="AH35" i="168"/>
  <c r="AH38" i="168"/>
  <c r="AE38" i="168"/>
  <c r="AE39" i="168"/>
  <c r="AH39" i="168"/>
  <c r="AH42" i="168"/>
  <c r="AE42" i="168"/>
  <c r="AH46" i="168"/>
  <c r="AE46" i="168"/>
  <c r="AE47" i="168"/>
  <c r="AH47" i="168"/>
  <c r="AH50" i="168"/>
  <c r="AE50" i="168"/>
  <c r="AE51" i="168"/>
  <c r="AH51" i="168"/>
  <c r="AH54" i="168"/>
  <c r="AE54" i="168"/>
  <c r="AE55" i="168"/>
  <c r="AH55" i="168"/>
  <c r="AH58" i="168"/>
  <c r="AE58" i="168"/>
  <c r="AE59" i="168"/>
  <c r="AH59" i="168"/>
  <c r="AH62" i="168"/>
  <c r="AE62" i="168"/>
  <c r="AE63" i="168"/>
  <c r="AH63" i="168"/>
  <c r="AH43" i="153"/>
  <c r="AE43" i="153"/>
  <c r="AH45" i="153"/>
  <c r="AE45" i="153"/>
  <c r="AH47" i="153"/>
  <c r="AE47" i="153"/>
  <c r="AH49" i="153"/>
  <c r="AE49" i="153"/>
  <c r="AH51" i="153"/>
  <c r="AE51" i="153"/>
  <c r="AH53" i="153"/>
  <c r="AE53" i="153"/>
  <c r="AH55" i="153"/>
  <c r="AE55" i="153"/>
  <c r="AH57" i="153"/>
  <c r="AE57" i="153"/>
  <c r="AH59" i="153"/>
  <c r="AE59" i="153"/>
  <c r="AH61" i="153"/>
  <c r="AE61" i="153"/>
  <c r="AH63" i="153"/>
  <c r="AE63" i="153"/>
  <c r="AH65" i="153"/>
  <c r="AE65" i="153"/>
  <c r="AH12" i="169"/>
  <c r="AH14" i="169"/>
  <c r="AE14" i="169"/>
  <c r="AH16" i="169"/>
  <c r="AE16" i="169"/>
  <c r="AH18" i="169"/>
  <c r="AE18" i="169"/>
  <c r="AH20" i="169"/>
  <c r="AE20" i="169"/>
  <c r="AH22" i="169"/>
  <c r="AE22" i="169"/>
  <c r="AH26" i="169"/>
  <c r="AI26" i="169"/>
  <c r="AE26" i="169"/>
  <c r="AH28" i="169"/>
  <c r="AE28" i="169"/>
  <c r="AE30" i="169"/>
  <c r="AH30" i="169"/>
  <c r="AE34" i="169"/>
  <c r="AH34" i="169"/>
  <c r="AE38" i="169"/>
  <c r="AH38" i="169"/>
  <c r="AE42" i="169"/>
  <c r="AH42" i="169"/>
  <c r="I5" i="165"/>
  <c r="R6" i="165"/>
  <c r="J20" i="61"/>
  <c r="I20" i="61"/>
  <c r="AH13" i="168"/>
  <c r="AE17" i="168"/>
  <c r="AH17" i="168"/>
  <c r="AH20" i="168"/>
  <c r="AE20" i="168"/>
  <c r="AE21" i="168"/>
  <c r="AH21" i="168"/>
  <c r="AE25" i="168"/>
  <c r="AH25" i="168"/>
  <c r="AE28" i="168"/>
  <c r="AH28" i="168"/>
  <c r="AE33" i="168"/>
  <c r="AH33" i="168"/>
  <c r="AI37" i="168"/>
  <c r="AE37" i="168"/>
  <c r="AH37" i="168"/>
  <c r="AH40" i="168"/>
  <c r="AE40" i="168"/>
  <c r="AE41" i="168"/>
  <c r="AH41" i="168"/>
  <c r="AE45" i="168"/>
  <c r="AH45" i="168"/>
  <c r="AH48" i="168"/>
  <c r="AE48" i="168"/>
  <c r="AE49" i="168"/>
  <c r="AH49" i="168"/>
  <c r="AH52" i="168"/>
  <c r="AE52" i="168"/>
  <c r="AE53" i="168"/>
  <c r="AH53" i="168"/>
  <c r="AH56" i="168"/>
  <c r="AE56" i="168"/>
  <c r="AE57" i="168"/>
  <c r="AH57" i="168"/>
  <c r="AH60" i="168"/>
  <c r="AE60" i="168"/>
  <c r="AE61" i="168"/>
  <c r="AH61" i="168"/>
  <c r="AH64" i="168"/>
  <c r="AE64" i="168"/>
  <c r="AH11" i="153"/>
  <c r="AE14" i="153"/>
  <c r="AH14" i="153"/>
  <c r="AE15" i="153"/>
  <c r="AH15" i="153"/>
  <c r="AI16" i="153"/>
  <c r="AE16" i="153"/>
  <c r="AH16" i="153"/>
  <c r="AE17" i="153"/>
  <c r="AH17" i="153"/>
  <c r="AE18" i="153"/>
  <c r="AH18" i="153"/>
  <c r="AE19" i="153"/>
  <c r="AH19" i="153"/>
  <c r="AE20" i="153"/>
  <c r="AH20" i="153"/>
  <c r="AE21" i="153"/>
  <c r="AH21" i="153"/>
  <c r="AE22" i="153"/>
  <c r="AH22" i="153"/>
  <c r="AE23" i="153"/>
  <c r="AH23" i="153"/>
  <c r="AE24" i="153"/>
  <c r="AH24" i="153"/>
  <c r="AE25" i="153"/>
  <c r="AH25" i="153"/>
  <c r="AE26" i="153"/>
  <c r="AH26" i="153"/>
  <c r="AE27" i="153"/>
  <c r="AH27" i="153"/>
  <c r="AE29" i="153"/>
  <c r="AH29" i="153"/>
  <c r="AE31" i="153"/>
  <c r="AH31" i="153"/>
  <c r="AE34" i="153"/>
  <c r="AH34" i="153"/>
  <c r="AE35" i="153"/>
  <c r="AH35" i="153"/>
  <c r="AE36" i="153"/>
  <c r="AH36" i="153"/>
  <c r="AE37" i="153"/>
  <c r="AH37" i="153"/>
  <c r="AE39" i="153"/>
  <c r="AH39" i="153"/>
  <c r="AE40" i="153"/>
  <c r="AH40" i="153"/>
  <c r="AE41" i="153"/>
  <c r="AH41" i="153"/>
  <c r="AH44" i="153"/>
  <c r="AE44" i="153"/>
  <c r="AH46" i="153"/>
  <c r="AE46" i="153"/>
  <c r="AH48" i="153"/>
  <c r="AH50" i="153"/>
  <c r="AE50" i="153"/>
  <c r="AH52" i="153"/>
  <c r="AE52" i="153"/>
  <c r="AH54" i="153"/>
  <c r="AE54" i="153"/>
  <c r="AH56" i="153"/>
  <c r="AE56" i="153"/>
  <c r="AH58" i="153"/>
  <c r="AE58" i="153"/>
  <c r="AH60" i="153"/>
  <c r="AE60" i="153"/>
  <c r="AH62" i="153"/>
  <c r="AE62" i="153"/>
  <c r="AH64" i="153"/>
  <c r="AE64" i="153"/>
  <c r="AH11" i="169"/>
  <c r="AH13" i="169"/>
  <c r="AH15" i="169"/>
  <c r="AE15" i="169"/>
  <c r="AH17" i="169"/>
  <c r="AE17" i="169"/>
  <c r="AH21" i="169"/>
  <c r="AE21" i="169"/>
  <c r="AH23" i="169"/>
  <c r="AE23" i="169"/>
  <c r="AH25" i="169"/>
  <c r="AE25" i="169"/>
  <c r="AH27" i="169"/>
  <c r="AE27" i="169"/>
  <c r="AH29" i="169"/>
  <c r="AI29" i="169"/>
  <c r="AE29" i="169"/>
  <c r="AE32" i="169"/>
  <c r="AH32" i="169"/>
  <c r="AE36" i="169"/>
  <c r="AH36" i="169"/>
  <c r="AE44" i="169"/>
  <c r="AH44" i="169"/>
  <c r="J22" i="61"/>
  <c r="I22" i="61"/>
  <c r="I5" i="168"/>
  <c r="J23" i="61"/>
  <c r="I23" i="61"/>
  <c r="J24" i="61"/>
  <c r="I24" i="61"/>
  <c r="I6" i="169"/>
  <c r="AH55" i="169"/>
  <c r="AH12" i="172"/>
  <c r="AH13" i="172"/>
  <c r="AE14" i="172"/>
  <c r="AH14" i="172"/>
  <c r="AE15" i="172"/>
  <c r="AH15" i="172"/>
  <c r="AE16" i="172"/>
  <c r="AH16" i="172"/>
  <c r="AH18" i="172"/>
  <c r="AE19" i="172"/>
  <c r="AH19" i="172"/>
  <c r="AE20" i="172"/>
  <c r="AH20" i="172"/>
  <c r="AE21" i="172"/>
  <c r="AH21" i="172"/>
  <c r="AE23" i="172"/>
  <c r="AH23" i="172"/>
  <c r="J21" i="61"/>
  <c r="I21" i="61"/>
  <c r="AE27" i="168"/>
  <c r="AH27" i="168"/>
  <c r="J25" i="61"/>
  <c r="I25" i="61"/>
  <c r="AI31" i="169"/>
  <c r="AE31" i="169"/>
  <c r="AE33" i="169"/>
  <c r="AE35" i="169"/>
  <c r="AE43" i="169"/>
  <c r="AE56" i="169"/>
  <c r="AH56" i="169"/>
  <c r="AE57" i="169"/>
  <c r="AH57" i="169"/>
  <c r="AE58" i="169"/>
  <c r="AH58" i="169"/>
  <c r="AE59" i="169"/>
  <c r="AH59" i="169"/>
  <c r="AE60" i="169"/>
  <c r="AH60" i="169"/>
  <c r="AE61" i="169"/>
  <c r="AH61" i="169"/>
  <c r="AE62" i="169"/>
  <c r="AH62" i="169"/>
  <c r="AE63" i="169"/>
  <c r="AH63" i="169"/>
  <c r="AE64" i="169"/>
  <c r="AH64" i="169"/>
  <c r="AE65" i="169"/>
  <c r="AH65" i="169"/>
  <c r="AH10" i="170"/>
  <c r="AD6" i="171"/>
  <c r="AH10" i="171"/>
  <c r="AD5" i="171"/>
  <c r="AH10" i="172"/>
  <c r="J26" i="61"/>
  <c r="I26" i="61"/>
  <c r="R6" i="171"/>
  <c r="J27" i="61"/>
  <c r="I27" i="61"/>
  <c r="I5" i="172"/>
  <c r="J28" i="61"/>
  <c r="I28" i="61"/>
  <c r="AE48" i="172"/>
  <c r="AH48" i="172"/>
  <c r="AE49" i="172"/>
  <c r="AH49" i="172"/>
  <c r="AE50" i="172"/>
  <c r="AH50" i="172"/>
  <c r="AE51" i="172"/>
  <c r="AH51" i="172"/>
  <c r="AE52" i="172"/>
  <c r="AH52" i="172"/>
  <c r="AE53" i="172"/>
  <c r="AH53" i="172"/>
  <c r="AE54" i="172"/>
  <c r="AH54" i="172"/>
  <c r="AE55" i="172"/>
  <c r="AH55" i="172"/>
  <c r="AE56" i="172"/>
  <c r="AH56" i="172"/>
  <c r="AE57" i="172"/>
  <c r="AH57" i="172"/>
  <c r="AE58" i="172"/>
  <c r="AH58" i="172"/>
  <c r="AE59" i="172"/>
  <c r="AH59" i="172"/>
  <c r="AE61" i="172"/>
  <c r="AH61" i="172"/>
  <c r="AE62" i="172"/>
  <c r="AH62" i="172"/>
  <c r="AE63" i="172"/>
  <c r="AH63" i="172"/>
  <c r="AE64" i="172"/>
  <c r="AH64" i="172"/>
  <c r="AE65" i="172"/>
  <c r="AH65" i="172"/>
  <c r="AH48" i="173"/>
  <c r="AH50" i="173"/>
  <c r="AE50" i="173"/>
  <c r="AH52" i="173"/>
  <c r="AE52" i="173"/>
  <c r="G26" i="61"/>
  <c r="H27" i="61"/>
  <c r="G27" i="61"/>
  <c r="AH47" i="172"/>
  <c r="AH10" i="173"/>
  <c r="AH12" i="173"/>
  <c r="AH13" i="173"/>
  <c r="AE14" i="173"/>
  <c r="AH14" i="173"/>
  <c r="AE15" i="173"/>
  <c r="AH15" i="173"/>
  <c r="AE16" i="173"/>
  <c r="AH16" i="173"/>
  <c r="AE17" i="173"/>
  <c r="AH17" i="173"/>
  <c r="AE18" i="173"/>
  <c r="AH18" i="173"/>
  <c r="AE19" i="173"/>
  <c r="AH19" i="173"/>
  <c r="AE20" i="173"/>
  <c r="AH20" i="173"/>
  <c r="AE21" i="173"/>
  <c r="AH21" i="173"/>
  <c r="AE22" i="173"/>
  <c r="AH22" i="173"/>
  <c r="AE23" i="173"/>
  <c r="AH23" i="173"/>
  <c r="AE24" i="173"/>
  <c r="AH24" i="173"/>
  <c r="AI25" i="173"/>
  <c r="AE25" i="173"/>
  <c r="AH25" i="173"/>
  <c r="AE26" i="173"/>
  <c r="AH26" i="173"/>
  <c r="AE27" i="173"/>
  <c r="AH27" i="173"/>
  <c r="AE34" i="173"/>
  <c r="AE35" i="173"/>
  <c r="AH49" i="173"/>
  <c r="AE49" i="173"/>
  <c r="AH51" i="173"/>
  <c r="AE51" i="173"/>
  <c r="J29" i="61"/>
  <c r="I29" i="61"/>
  <c r="J30" i="61"/>
  <c r="I30" i="61"/>
  <c r="AE41" i="175"/>
  <c r="AH41" i="175"/>
  <c r="AE43" i="175"/>
  <c r="AH43" i="175"/>
  <c r="AE45" i="175"/>
  <c r="AH45" i="175"/>
  <c r="AE47" i="175"/>
  <c r="AH47" i="175"/>
  <c r="AH51" i="175"/>
  <c r="AH53" i="175"/>
  <c r="AH55" i="175"/>
  <c r="AH65" i="175"/>
  <c r="G30" i="61"/>
  <c r="H30" i="61"/>
  <c r="AE40" i="175"/>
  <c r="AH40" i="175"/>
  <c r="AE42" i="175"/>
  <c r="AH42" i="175"/>
  <c r="AE44" i="175"/>
  <c r="AH44" i="175"/>
  <c r="AH52" i="175"/>
  <c r="AH54" i="175"/>
  <c r="AH39" i="175"/>
  <c r="I6" i="175"/>
  <c r="J31" i="61"/>
  <c r="I31" i="61"/>
  <c r="AH38" i="175"/>
  <c r="AE39" i="175"/>
  <c r="I6" i="176"/>
  <c r="I6" i="177"/>
  <c r="J32" i="61"/>
  <c r="I32" i="61"/>
  <c r="J33" i="61"/>
  <c r="I33" i="61"/>
  <c r="AH11" i="178"/>
  <c r="AH15" i="178"/>
  <c r="AE15" i="178"/>
  <c r="AH17" i="178"/>
  <c r="AE17" i="178"/>
  <c r="AH19" i="178"/>
  <c r="AE19" i="178"/>
  <c r="AH16" i="178"/>
  <c r="AE16" i="178"/>
  <c r="AH18" i="178"/>
  <c r="AE18" i="178"/>
  <c r="I5" i="178"/>
  <c r="R34" i="178"/>
  <c r="AD34" i="178" s="1"/>
  <c r="R44" i="178"/>
  <c r="R10" i="179"/>
  <c r="AD10" i="179" s="1"/>
  <c r="J35" i="61"/>
  <c r="I35" i="61"/>
  <c r="R10" i="180"/>
  <c r="AD10" i="180" s="1"/>
  <c r="J36" i="61"/>
  <c r="I36" i="61"/>
  <c r="J38" i="61"/>
  <c r="I38" i="61"/>
  <c r="J34" i="61"/>
  <c r="I34" i="61"/>
  <c r="R61" i="179"/>
  <c r="R10" i="181"/>
  <c r="J37" i="61"/>
  <c r="I37" i="61"/>
  <c r="BA12" i="163"/>
  <c r="BC12" i="163" s="1"/>
  <c r="BA14" i="163"/>
  <c r="BC14" i="163" s="1"/>
  <c r="BA13" i="163"/>
  <c r="BC13" i="163" s="1"/>
  <c r="BA15" i="163"/>
  <c r="BC15" i="163" s="1"/>
  <c r="R31" i="163"/>
  <c r="R32" i="163"/>
  <c r="H6" i="163"/>
  <c r="R12" i="164"/>
  <c r="P6" i="164"/>
  <c r="P5" i="164"/>
  <c r="L19" i="61"/>
  <c r="K19" i="61"/>
  <c r="AH10" i="164"/>
  <c r="H5" i="164"/>
  <c r="AH29" i="164"/>
  <c r="AH41" i="164"/>
  <c r="AH49" i="164"/>
  <c r="AH65" i="164"/>
  <c r="AH25" i="164"/>
  <c r="AH33" i="164"/>
  <c r="AH37" i="164"/>
  <c r="AH45" i="164"/>
  <c r="AH53" i="164"/>
  <c r="AH57" i="164"/>
  <c r="AH61" i="164"/>
  <c r="AH23" i="164"/>
  <c r="AH27" i="164"/>
  <c r="AH31" i="164"/>
  <c r="AH35" i="164"/>
  <c r="AH39" i="164"/>
  <c r="AH43" i="164"/>
  <c r="AH47" i="164"/>
  <c r="AH51" i="164"/>
  <c r="AH55" i="164"/>
  <c r="AH59" i="164"/>
  <c r="AH63" i="164"/>
  <c r="I6" i="164"/>
  <c r="AH22" i="164"/>
  <c r="J19" i="61"/>
  <c r="I19" i="61"/>
  <c r="BA64" i="163"/>
  <c r="BB64" i="163" s="1"/>
  <c r="AL64" i="163" s="1"/>
  <c r="AM64" i="163" s="1"/>
  <c r="BA65" i="163"/>
  <c r="BC65" i="163" s="1"/>
  <c r="BA17" i="163"/>
  <c r="BB17" i="163" s="1"/>
  <c r="AL17" i="163" s="1"/>
  <c r="AM17" i="163" s="1"/>
  <c r="AI17" i="163" s="1"/>
  <c r="BA19" i="163"/>
  <c r="BB19" i="163" s="1"/>
  <c r="AL19" i="163" s="1"/>
  <c r="AM19" i="163" s="1"/>
  <c r="AI19" i="163" s="1"/>
  <c r="BA21" i="163"/>
  <c r="BB21" i="163" s="1"/>
  <c r="AL21" i="163" s="1"/>
  <c r="AM21" i="163" s="1"/>
  <c r="AI21" i="163" s="1"/>
  <c r="BA25" i="163"/>
  <c r="BC25" i="163" s="1"/>
  <c r="BA27" i="163"/>
  <c r="BB27" i="163" s="1"/>
  <c r="AL27" i="163" s="1"/>
  <c r="AM27" i="163" s="1"/>
  <c r="BA29" i="163"/>
  <c r="BB29" i="163" s="1"/>
  <c r="AL29" i="163" s="1"/>
  <c r="AM29" i="163" s="1"/>
  <c r="AI29" i="163" s="1"/>
  <c r="BA32" i="163"/>
  <c r="BC32" i="163" s="1"/>
  <c r="BA35" i="163"/>
  <c r="BB35" i="163" s="1"/>
  <c r="AL35" i="163" s="1"/>
  <c r="AM35" i="163" s="1"/>
  <c r="AI35" i="163" s="1"/>
  <c r="BA38" i="163"/>
  <c r="BC38" i="163" s="1"/>
  <c r="BA39" i="163"/>
  <c r="BB39" i="163" s="1"/>
  <c r="AL39" i="163" s="1"/>
  <c r="AM39" i="163" s="1"/>
  <c r="BA44" i="163"/>
  <c r="BC44" i="163" s="1"/>
  <c r="BA45" i="163"/>
  <c r="BC45" i="163" s="1"/>
  <c r="BA50" i="163"/>
  <c r="BC50" i="163" s="1"/>
  <c r="BA51" i="163"/>
  <c r="BC51" i="163" s="1"/>
  <c r="BA58" i="163"/>
  <c r="BB58" i="163" s="1"/>
  <c r="AL58" i="163" s="1"/>
  <c r="AM58" i="163" s="1"/>
  <c r="BA62" i="163"/>
  <c r="BB62" i="163" s="1"/>
  <c r="AL62" i="163" s="1"/>
  <c r="AM62" i="163" s="1"/>
  <c r="BA18" i="163"/>
  <c r="BC18" i="163" s="1"/>
  <c r="BA20" i="163"/>
  <c r="BB20" i="163" s="1"/>
  <c r="AL20" i="163" s="1"/>
  <c r="AM20" i="163" s="1"/>
  <c r="BA22" i="163"/>
  <c r="BC22" i="163" s="1"/>
  <c r="BA23" i="163"/>
  <c r="BC23" i="163" s="1"/>
  <c r="BA26" i="163"/>
  <c r="BC26" i="163" s="1"/>
  <c r="BA28" i="163"/>
  <c r="BC28" i="163" s="1"/>
  <c r="BA30" i="163"/>
  <c r="BC30" i="163" s="1"/>
  <c r="BA31" i="163"/>
  <c r="BC31" i="163" s="1"/>
  <c r="BA33" i="163"/>
  <c r="BB33" i="163" s="1"/>
  <c r="AL33" i="163" s="1"/>
  <c r="AM33" i="163" s="1"/>
  <c r="AI33" i="163" s="1"/>
  <c r="BA34" i="163"/>
  <c r="BC34" i="163" s="1"/>
  <c r="BA36" i="163"/>
  <c r="BB36" i="163" s="1"/>
  <c r="AL36" i="163" s="1"/>
  <c r="AM36" i="163" s="1"/>
  <c r="AI36" i="163" s="1"/>
  <c r="BA37" i="163"/>
  <c r="BB37" i="163" s="1"/>
  <c r="AL37" i="163" s="1"/>
  <c r="AM37" i="163" s="1"/>
  <c r="AI37" i="163" s="1"/>
  <c r="BA40" i="163"/>
  <c r="BB40" i="163" s="1"/>
  <c r="AL40" i="163" s="1"/>
  <c r="AM40" i="163" s="1"/>
  <c r="AI40" i="163" s="1"/>
  <c r="BA41" i="163"/>
  <c r="BC41" i="163" s="1"/>
  <c r="BA42" i="163"/>
  <c r="BB42" i="163" s="1"/>
  <c r="AL42" i="163" s="1"/>
  <c r="AM42" i="163" s="1"/>
  <c r="AI42" i="163" s="1"/>
  <c r="BA43" i="163"/>
  <c r="BC43" i="163" s="1"/>
  <c r="BA46" i="163"/>
  <c r="BB46" i="163" s="1"/>
  <c r="AL46" i="163" s="1"/>
  <c r="AM46" i="163" s="1"/>
  <c r="BA47" i="163"/>
  <c r="BC47" i="163" s="1"/>
  <c r="BA48" i="163"/>
  <c r="BB48" i="163" s="1"/>
  <c r="AL48" i="163" s="1"/>
  <c r="AM48" i="163" s="1"/>
  <c r="BA49" i="163"/>
  <c r="BB49" i="163" s="1"/>
  <c r="AL49" i="163" s="1"/>
  <c r="AM49" i="163" s="1"/>
  <c r="AI49" i="163" s="1"/>
  <c r="BA52" i="163"/>
  <c r="BB52" i="163" s="1"/>
  <c r="AL52" i="163" s="1"/>
  <c r="AM52" i="163" s="1"/>
  <c r="BA53" i="163"/>
  <c r="BB53" i="163" s="1"/>
  <c r="AL53" i="163" s="1"/>
  <c r="AM53" i="163" s="1"/>
  <c r="AI53" i="163" s="1"/>
  <c r="BA54" i="163"/>
  <c r="BB54" i="163" s="1"/>
  <c r="AL54" i="163" s="1"/>
  <c r="AM54" i="163" s="1"/>
  <c r="BA55" i="163"/>
  <c r="BB55" i="163" s="1"/>
  <c r="AL55" i="163" s="1"/>
  <c r="AM55" i="163" s="1"/>
  <c r="AI55" i="163" s="1"/>
  <c r="BA56" i="163"/>
  <c r="BB56" i="163" s="1"/>
  <c r="AL56" i="163" s="1"/>
  <c r="AM56" i="163" s="1"/>
  <c r="BA57" i="163"/>
  <c r="BB57" i="163" s="1"/>
  <c r="AL57" i="163" s="1"/>
  <c r="AM57" i="163" s="1"/>
  <c r="AI57" i="163" s="1"/>
  <c r="BA59" i="163"/>
  <c r="BB59" i="163" s="1"/>
  <c r="AL59" i="163" s="1"/>
  <c r="AM59" i="163" s="1"/>
  <c r="AI59" i="163" s="1"/>
  <c r="BA60" i="163"/>
  <c r="BC60" i="163" s="1"/>
  <c r="BA63" i="163"/>
  <c r="BB63" i="163" s="1"/>
  <c r="AL63" i="163" s="1"/>
  <c r="AM63" i="163" s="1"/>
  <c r="BA16" i="163"/>
  <c r="BC16" i="163" s="1"/>
  <c r="BA24" i="163"/>
  <c r="BC24" i="163" s="1"/>
  <c r="BA11" i="163"/>
  <c r="BC11" i="163" s="1"/>
  <c r="AU6" i="163"/>
  <c r="AU5" i="163"/>
  <c r="AC5" i="163"/>
  <c r="AK18" i="163"/>
  <c r="AK5" i="163" s="1"/>
  <c r="AC6" i="163"/>
  <c r="R20" i="163"/>
  <c r="R61" i="162"/>
  <c r="P5" i="163"/>
  <c r="I5" i="162"/>
  <c r="I5" i="163"/>
  <c r="I6" i="163"/>
  <c r="R65" i="162"/>
  <c r="R63" i="162"/>
  <c r="H5" i="163"/>
  <c r="BC17" i="163"/>
  <c r="BB25" i="163"/>
  <c r="AL25" i="163" s="1"/>
  <c r="AM25" i="163" s="1"/>
  <c r="AI25" i="163" s="1"/>
  <c r="BC29" i="163"/>
  <c r="BB18" i="163"/>
  <c r="AL18" i="163" s="1"/>
  <c r="AM18" i="163" s="1"/>
  <c r="AI18" i="163" s="1"/>
  <c r="BB28" i="163"/>
  <c r="AL28" i="163" s="1"/>
  <c r="AM28" i="163" s="1"/>
  <c r="AI28" i="163" s="1"/>
  <c r="BC39" i="163"/>
  <c r="BB44" i="163"/>
  <c r="AL44" i="163" s="1"/>
  <c r="AM44" i="163" s="1"/>
  <c r="AI44" i="163" s="1"/>
  <c r="BB45" i="163"/>
  <c r="AL45" i="163" s="1"/>
  <c r="AM45" i="163" s="1"/>
  <c r="AI45" i="163" s="1"/>
  <c r="BC49" i="163"/>
  <c r="BC55" i="163"/>
  <c r="BB61" i="163"/>
  <c r="AL61" i="163" s="1"/>
  <c r="AM61" i="163" s="1"/>
  <c r="BC61" i="163"/>
  <c r="BB65" i="163"/>
  <c r="AL65" i="163" s="1"/>
  <c r="AM65" i="163" s="1"/>
  <c r="AK6" i="163"/>
  <c r="R59" i="162"/>
  <c r="R57" i="162"/>
  <c r="R55" i="162"/>
  <c r="R53" i="162"/>
  <c r="R51" i="162"/>
  <c r="L18" i="61"/>
  <c r="K18" i="61"/>
  <c r="AH11" i="163"/>
  <c r="AH12" i="163"/>
  <c r="AH13" i="163"/>
  <c r="AH14" i="163"/>
  <c r="AE14" i="163"/>
  <c r="AH15" i="163"/>
  <c r="AE15" i="163"/>
  <c r="AH16" i="163"/>
  <c r="AE16" i="163"/>
  <c r="AH17" i="163"/>
  <c r="AE17" i="163"/>
  <c r="AH18" i="163"/>
  <c r="AH19" i="163"/>
  <c r="AE19" i="163"/>
  <c r="AH21" i="163"/>
  <c r="AE21" i="163"/>
  <c r="AH23" i="163"/>
  <c r="AE23" i="163"/>
  <c r="AH24" i="163"/>
  <c r="AE24" i="163"/>
  <c r="AH25" i="163"/>
  <c r="AE25" i="163"/>
  <c r="AH26" i="163"/>
  <c r="AE26" i="163"/>
  <c r="AE28" i="163"/>
  <c r="AH28" i="163"/>
  <c r="AE29" i="163"/>
  <c r="AH29" i="163"/>
  <c r="AE30" i="163"/>
  <c r="AH30" i="163"/>
  <c r="AE33" i="163"/>
  <c r="AH33" i="163"/>
  <c r="AE34" i="163"/>
  <c r="AH34" i="163"/>
  <c r="AE35" i="163"/>
  <c r="AH35" i="163"/>
  <c r="AE36" i="163"/>
  <c r="AH36" i="163"/>
  <c r="AE37" i="163"/>
  <c r="AH37" i="163"/>
  <c r="AE38" i="163"/>
  <c r="AH38" i="163"/>
  <c r="AE40" i="163"/>
  <c r="AH40" i="163"/>
  <c r="AE41" i="163"/>
  <c r="AH41" i="163"/>
  <c r="AE42" i="163"/>
  <c r="AH42" i="163"/>
  <c r="AE43" i="163"/>
  <c r="AH43" i="163"/>
  <c r="AE44" i="163"/>
  <c r="AH44" i="163"/>
  <c r="AE45" i="163"/>
  <c r="AH45" i="163"/>
  <c r="AE47" i="163"/>
  <c r="AH47" i="163"/>
  <c r="AE49" i="163"/>
  <c r="AH49" i="163"/>
  <c r="AE51" i="163"/>
  <c r="AH51" i="163"/>
  <c r="AE53" i="163"/>
  <c r="AH53" i="163"/>
  <c r="AE55" i="163"/>
  <c r="AH55" i="163"/>
  <c r="J18" i="61"/>
  <c r="I18" i="61"/>
  <c r="AE57" i="163"/>
  <c r="AH57" i="163"/>
  <c r="AE59" i="163"/>
  <c r="AH59" i="163"/>
  <c r="R49" i="162"/>
  <c r="AD49" i="162" s="1"/>
  <c r="AH47" i="162"/>
  <c r="R45" i="162"/>
  <c r="R43" i="162"/>
  <c r="R41" i="162"/>
  <c r="R39" i="162"/>
  <c r="R36" i="162"/>
  <c r="BA33" i="162"/>
  <c r="BA34" i="162"/>
  <c r="BC34" i="162" s="1"/>
  <c r="BA36" i="162"/>
  <c r="BB36" i="162" s="1"/>
  <c r="AL36" i="162" s="1"/>
  <c r="AM36" i="162" s="1"/>
  <c r="BA38" i="162"/>
  <c r="BC38" i="162" s="1"/>
  <c r="BA40" i="162"/>
  <c r="BA42" i="162"/>
  <c r="BC42" i="162" s="1"/>
  <c r="BA44" i="162"/>
  <c r="BB44" i="162" s="1"/>
  <c r="AL44" i="162" s="1"/>
  <c r="AM44" i="162" s="1"/>
  <c r="AI44" i="162" s="1"/>
  <c r="BA47" i="162"/>
  <c r="BC47" i="162" s="1"/>
  <c r="BA48" i="162"/>
  <c r="BB48" i="162" s="1"/>
  <c r="AL48" i="162" s="1"/>
  <c r="AM48" i="162" s="1"/>
  <c r="AI48" i="162" s="1"/>
  <c r="BA49" i="162"/>
  <c r="BB49" i="162" s="1"/>
  <c r="AL49" i="162" s="1"/>
  <c r="AM49" i="162" s="1"/>
  <c r="BA52" i="162"/>
  <c r="BB52" i="162" s="1"/>
  <c r="AL52" i="162" s="1"/>
  <c r="BA53" i="162"/>
  <c r="BB53" i="162" s="1"/>
  <c r="AL53" i="162" s="1"/>
  <c r="AM53" i="162" s="1"/>
  <c r="BA56" i="162"/>
  <c r="BA57" i="162"/>
  <c r="BC57" i="162" s="1"/>
  <c r="BA62" i="162"/>
  <c r="BC62" i="162" s="1"/>
  <c r="BA63" i="162"/>
  <c r="BB63" i="162" s="1"/>
  <c r="AL63" i="162" s="1"/>
  <c r="AM63" i="162" s="1"/>
  <c r="BA65" i="162"/>
  <c r="R34" i="162"/>
  <c r="R32" i="162"/>
  <c r="BA32" i="162"/>
  <c r="BC32" i="162" s="1"/>
  <c r="AK40" i="162"/>
  <c r="AE40" i="162" s="1"/>
  <c r="R28" i="162"/>
  <c r="R30" i="162"/>
  <c r="R26" i="162"/>
  <c r="R24" i="162"/>
  <c r="AT5" i="162"/>
  <c r="AT6" i="162"/>
  <c r="R21" i="162"/>
  <c r="Q5" i="162"/>
  <c r="R20" i="162"/>
  <c r="R18" i="162"/>
  <c r="R16" i="162"/>
  <c r="R14" i="162"/>
  <c r="R12" i="162"/>
  <c r="R10" i="162"/>
  <c r="BB10" i="162"/>
  <c r="BC10" i="162"/>
  <c r="BC13" i="162"/>
  <c r="BB13" i="162"/>
  <c r="AL13" i="162" s="1"/>
  <c r="AM13" i="162" s="1"/>
  <c r="BB17" i="162"/>
  <c r="AL17" i="162" s="1"/>
  <c r="AM17" i="162" s="1"/>
  <c r="BC17" i="162"/>
  <c r="BA11" i="162"/>
  <c r="AU6" i="162"/>
  <c r="AU5" i="162"/>
  <c r="BB12" i="162"/>
  <c r="AL12" i="162" s="1"/>
  <c r="AM12" i="162" s="1"/>
  <c r="BB15" i="162"/>
  <c r="AL15" i="162" s="1"/>
  <c r="AM15" i="162" s="1"/>
  <c r="AI15" i="162" s="1"/>
  <c r="BC15" i="162"/>
  <c r="BB19" i="162"/>
  <c r="AL19" i="162" s="1"/>
  <c r="AM19" i="162" s="1"/>
  <c r="BC19" i="162"/>
  <c r="BB14" i="162"/>
  <c r="AL14" i="162" s="1"/>
  <c r="AM14" i="162" s="1"/>
  <c r="BB16" i="162"/>
  <c r="AL16" i="162" s="1"/>
  <c r="AM16" i="162" s="1"/>
  <c r="BB18" i="162"/>
  <c r="AL18" i="162" s="1"/>
  <c r="AM18" i="162" s="1"/>
  <c r="BC20" i="162"/>
  <c r="BB20" i="162"/>
  <c r="AL20" i="162" s="1"/>
  <c r="AM20" i="162" s="1"/>
  <c r="BB21" i="162"/>
  <c r="AL21" i="162" s="1"/>
  <c r="AM21" i="162" s="1"/>
  <c r="BC21" i="162"/>
  <c r="BC22" i="162"/>
  <c r="BB22" i="162"/>
  <c r="AL22" i="162" s="1"/>
  <c r="AM22" i="162" s="1"/>
  <c r="AI22" i="162" s="1"/>
  <c r="BB25" i="162"/>
  <c r="AL25" i="162" s="1"/>
  <c r="AM25" i="162" s="1"/>
  <c r="BC25" i="162"/>
  <c r="BB29" i="162"/>
  <c r="AL29" i="162" s="1"/>
  <c r="AM29" i="162" s="1"/>
  <c r="BC29" i="162"/>
  <c r="BB33" i="162"/>
  <c r="AL33" i="162" s="1"/>
  <c r="AM33" i="162" s="1"/>
  <c r="BC33" i="162"/>
  <c r="BB34" i="162"/>
  <c r="AL34" i="162" s="1"/>
  <c r="AM34" i="162" s="1"/>
  <c r="BB37" i="162"/>
  <c r="AL37" i="162" s="1"/>
  <c r="AM37" i="162" s="1"/>
  <c r="BC37" i="162"/>
  <c r="BC40" i="162"/>
  <c r="BB40" i="162"/>
  <c r="AL40" i="162" s="1"/>
  <c r="BB23" i="162"/>
  <c r="AL23" i="162" s="1"/>
  <c r="AM23" i="162" s="1"/>
  <c r="BC23" i="162"/>
  <c r="BC24" i="162"/>
  <c r="BB24" i="162"/>
  <c r="AL24" i="162" s="1"/>
  <c r="AM24" i="162" s="1"/>
  <c r="BC26" i="162"/>
  <c r="BB26" i="162"/>
  <c r="AL26" i="162" s="1"/>
  <c r="AM26" i="162" s="1"/>
  <c r="BC30" i="162"/>
  <c r="BB30" i="162"/>
  <c r="AL30" i="162" s="1"/>
  <c r="AM30" i="162" s="1"/>
  <c r="BB31" i="162"/>
  <c r="AL31" i="162" s="1"/>
  <c r="AM31" i="162" s="1"/>
  <c r="BC31" i="162"/>
  <c r="BB35" i="162"/>
  <c r="AL35" i="162" s="1"/>
  <c r="AM35" i="162" s="1"/>
  <c r="BC35" i="162"/>
  <c r="BC36" i="162"/>
  <c r="BB39" i="162"/>
  <c r="AL39" i="162" s="1"/>
  <c r="AM39" i="162" s="1"/>
  <c r="BC39" i="162"/>
  <c r="BB42" i="162"/>
  <c r="AL42" i="162" s="1"/>
  <c r="AM42" i="162" s="1"/>
  <c r="BB43" i="162"/>
  <c r="AL43" i="162" s="1"/>
  <c r="AM43" i="162" s="1"/>
  <c r="BC43" i="162"/>
  <c r="BC44" i="162"/>
  <c r="BC46" i="162"/>
  <c r="BB46" i="162"/>
  <c r="AL46" i="162" s="1"/>
  <c r="AM46" i="162" s="1"/>
  <c r="AI46" i="162" s="1"/>
  <c r="BC52" i="162"/>
  <c r="BC53" i="162"/>
  <c r="BC56" i="162"/>
  <c r="BB56" i="162"/>
  <c r="AL56" i="162" s="1"/>
  <c r="AM56" i="162" s="1"/>
  <c r="AI56" i="162" s="1"/>
  <c r="BB59" i="162"/>
  <c r="AL59" i="162" s="1"/>
  <c r="AM59" i="162" s="1"/>
  <c r="BC59" i="162"/>
  <c r="BC60" i="162"/>
  <c r="BB60" i="162"/>
  <c r="AL60" i="162" s="1"/>
  <c r="AM60" i="162" s="1"/>
  <c r="AI60" i="162" s="1"/>
  <c r="BC64" i="162"/>
  <c r="BB64" i="162"/>
  <c r="AL64" i="162" s="1"/>
  <c r="AM64" i="162" s="1"/>
  <c r="AI64" i="162" s="1"/>
  <c r="AI19" i="162"/>
  <c r="AI23" i="162"/>
  <c r="BB41" i="162"/>
  <c r="AL41" i="162" s="1"/>
  <c r="AM41" i="162" s="1"/>
  <c r="BC41" i="162"/>
  <c r="BB45" i="162"/>
  <c r="AL45" i="162" s="1"/>
  <c r="AM45" i="162" s="1"/>
  <c r="BC45" i="162"/>
  <c r="BB47" i="162"/>
  <c r="AL47" i="162" s="1"/>
  <c r="AM47" i="162" s="1"/>
  <c r="BC48" i="162"/>
  <c r="BB51" i="162"/>
  <c r="AL51" i="162" s="1"/>
  <c r="AM51" i="162" s="1"/>
  <c r="BC51" i="162"/>
  <c r="BB54" i="162"/>
  <c r="AL54" i="162" s="1"/>
  <c r="BC55" i="162"/>
  <c r="BC58" i="162"/>
  <c r="BB58" i="162"/>
  <c r="AL58" i="162" s="1"/>
  <c r="AM58" i="162" s="1"/>
  <c r="AI58" i="162" s="1"/>
  <c r="BB61" i="162"/>
  <c r="AL61" i="162" s="1"/>
  <c r="AM61" i="162" s="1"/>
  <c r="BB65" i="162"/>
  <c r="AL65" i="162" s="1"/>
  <c r="AM65" i="162" s="1"/>
  <c r="BC65" i="162"/>
  <c r="AI42" i="162"/>
  <c r="L17" i="61"/>
  <c r="K17" i="61"/>
  <c r="AH22" i="162"/>
  <c r="AE22" i="162"/>
  <c r="J17" i="61"/>
  <c r="I17" i="61"/>
  <c r="AE23" i="162"/>
  <c r="AH23" i="162"/>
  <c r="AE27" i="162"/>
  <c r="AI35" i="162"/>
  <c r="AE35" i="162"/>
  <c r="AH40" i="162"/>
  <c r="AH42" i="162"/>
  <c r="AH44" i="162"/>
  <c r="AH46" i="162"/>
  <c r="AH48" i="162"/>
  <c r="AH50" i="162"/>
  <c r="AH52" i="162"/>
  <c r="AH54" i="162"/>
  <c r="AH56" i="162"/>
  <c r="AH58" i="162"/>
  <c r="AH60" i="162"/>
  <c r="AH62" i="162"/>
  <c r="AH64" i="162"/>
  <c r="AE42" i="162"/>
  <c r="AE44" i="162"/>
  <c r="AE46" i="162"/>
  <c r="AE48" i="162"/>
  <c r="AE50" i="162"/>
  <c r="AE56" i="162"/>
  <c r="AE58" i="162"/>
  <c r="AE60" i="162"/>
  <c r="AE62" i="162"/>
  <c r="AE64" i="162"/>
  <c r="AH19" i="162"/>
  <c r="AE19" i="162"/>
  <c r="AH15" i="162"/>
  <c r="AE15" i="162"/>
  <c r="BA12" i="161"/>
  <c r="BB12" i="161" s="1"/>
  <c r="AL12" i="161" s="1"/>
  <c r="BA14" i="161"/>
  <c r="BB14" i="161" s="1"/>
  <c r="AL14" i="161" s="1"/>
  <c r="BA18" i="161"/>
  <c r="BB18" i="161" s="1"/>
  <c r="AL18" i="161" s="1"/>
  <c r="BA22" i="161"/>
  <c r="BB22" i="161" s="1"/>
  <c r="AL22" i="161" s="1"/>
  <c r="BA24" i="161"/>
  <c r="BB24" i="161" s="1"/>
  <c r="AL24" i="161" s="1"/>
  <c r="AM24" i="161" s="1"/>
  <c r="AI24" i="161" s="1"/>
  <c r="BA26" i="161"/>
  <c r="BB26" i="161" s="1"/>
  <c r="AL26" i="161" s="1"/>
  <c r="BA28" i="161"/>
  <c r="BB28" i="161" s="1"/>
  <c r="AL28" i="161" s="1"/>
  <c r="AM28" i="161" s="1"/>
  <c r="AI28" i="161" s="1"/>
  <c r="BA30" i="161"/>
  <c r="BB30" i="161" s="1"/>
  <c r="AL30" i="161" s="1"/>
  <c r="BA50" i="161"/>
  <c r="BB50" i="161" s="1"/>
  <c r="AL50" i="161" s="1"/>
  <c r="AM50" i="161" s="1"/>
  <c r="BA57" i="161"/>
  <c r="BB57" i="161" s="1"/>
  <c r="AL57" i="161" s="1"/>
  <c r="AM57" i="161" s="1"/>
  <c r="AI57" i="161" s="1"/>
  <c r="BA58" i="161"/>
  <c r="BB58" i="161" s="1"/>
  <c r="AL58" i="161" s="1"/>
  <c r="AM58" i="161" s="1"/>
  <c r="AI58" i="161" s="1"/>
  <c r="BA60" i="161"/>
  <c r="BB60" i="161" s="1"/>
  <c r="AL60" i="161" s="1"/>
  <c r="BA64" i="161"/>
  <c r="BB64" i="161" s="1"/>
  <c r="AL64" i="161" s="1"/>
  <c r="BA17" i="161"/>
  <c r="BB17" i="161" s="1"/>
  <c r="AL17" i="161" s="1"/>
  <c r="AM17" i="161" s="1"/>
  <c r="AI17" i="161" s="1"/>
  <c r="BA19" i="161"/>
  <c r="BB19" i="161" s="1"/>
  <c r="AL19" i="161" s="1"/>
  <c r="AM19" i="161" s="1"/>
  <c r="AI19" i="161" s="1"/>
  <c r="BA21" i="161"/>
  <c r="BB21" i="161" s="1"/>
  <c r="AL21" i="161" s="1"/>
  <c r="AM21" i="161" s="1"/>
  <c r="AI21" i="161" s="1"/>
  <c r="BA27" i="161"/>
  <c r="BB27" i="161" s="1"/>
  <c r="AL27" i="161" s="1"/>
  <c r="AM27" i="161" s="1"/>
  <c r="BA29" i="161"/>
  <c r="BB29" i="161" s="1"/>
  <c r="AL29" i="161" s="1"/>
  <c r="BA33" i="161"/>
  <c r="BB33" i="161" s="1"/>
  <c r="AL33" i="161" s="1"/>
  <c r="AM33" i="161" s="1"/>
  <c r="AI33" i="161" s="1"/>
  <c r="BA43" i="161"/>
  <c r="BB43" i="161" s="1"/>
  <c r="AL43" i="161" s="1"/>
  <c r="BA45" i="161"/>
  <c r="BB45" i="161" s="1"/>
  <c r="AL45" i="161" s="1"/>
  <c r="AM45" i="161" s="1"/>
  <c r="BA63" i="161"/>
  <c r="BB63" i="161" s="1"/>
  <c r="AL63" i="161" s="1"/>
  <c r="AM63" i="161" s="1"/>
  <c r="AI63" i="161" s="1"/>
  <c r="AC5" i="161"/>
  <c r="AC6" i="161"/>
  <c r="P5" i="161"/>
  <c r="AM14" i="161"/>
  <c r="AI14" i="161" s="1"/>
  <c r="AM18" i="161"/>
  <c r="AM22" i="161"/>
  <c r="AI22" i="161" s="1"/>
  <c r="BA15" i="161"/>
  <c r="BB15" i="161" s="1"/>
  <c r="AL15" i="161" s="1"/>
  <c r="AM15" i="161" s="1"/>
  <c r="AI15" i="161" s="1"/>
  <c r="BA16" i="161"/>
  <c r="BB16" i="161" s="1"/>
  <c r="AL16" i="161" s="1"/>
  <c r="AM16" i="161" s="1"/>
  <c r="AI16" i="161" s="1"/>
  <c r="BA20" i="161"/>
  <c r="BB20" i="161" s="1"/>
  <c r="AL20" i="161" s="1"/>
  <c r="AM20" i="161" s="1"/>
  <c r="AI20" i="161" s="1"/>
  <c r="BA23" i="161"/>
  <c r="BB23" i="161" s="1"/>
  <c r="AL23" i="161" s="1"/>
  <c r="AM23" i="161" s="1"/>
  <c r="BA25" i="161"/>
  <c r="BB25" i="161" s="1"/>
  <c r="AL25" i="161" s="1"/>
  <c r="BA34" i="161"/>
  <c r="BB34" i="161" s="1"/>
  <c r="AL34" i="161" s="1"/>
  <c r="AM34" i="161" s="1"/>
  <c r="AI34" i="161" s="1"/>
  <c r="BA38" i="161"/>
  <c r="BB38" i="161" s="1"/>
  <c r="AL38" i="161" s="1"/>
  <c r="AM38" i="161" s="1"/>
  <c r="AI38" i="161" s="1"/>
  <c r="BA42" i="161"/>
  <c r="BB42" i="161" s="1"/>
  <c r="AL42" i="161" s="1"/>
  <c r="AM42" i="161" s="1"/>
  <c r="AI42" i="161" s="1"/>
  <c r="BA46" i="161"/>
  <c r="BB46" i="161" s="1"/>
  <c r="AL46" i="161" s="1"/>
  <c r="AM46" i="161" s="1"/>
  <c r="AI46" i="161" s="1"/>
  <c r="BA61" i="161"/>
  <c r="BB61" i="161" s="1"/>
  <c r="AL61" i="161" s="1"/>
  <c r="AM61" i="161" s="1"/>
  <c r="AI61" i="161" s="1"/>
  <c r="BA62" i="161"/>
  <c r="BB62" i="161" s="1"/>
  <c r="AL62" i="161" s="1"/>
  <c r="AM11" i="161"/>
  <c r="AM12" i="161"/>
  <c r="BA31" i="161"/>
  <c r="BB31" i="161" s="1"/>
  <c r="AL31" i="161" s="1"/>
  <c r="AM31" i="161" s="1"/>
  <c r="AI31" i="161" s="1"/>
  <c r="BA32" i="161"/>
  <c r="BB32" i="161" s="1"/>
  <c r="AL32" i="161" s="1"/>
  <c r="BA35" i="161"/>
  <c r="BB35" i="161" s="1"/>
  <c r="AL35" i="161" s="1"/>
  <c r="AM35" i="161" s="1"/>
  <c r="AI35" i="161" s="1"/>
  <c r="BA36" i="161"/>
  <c r="BB36" i="161" s="1"/>
  <c r="AL36" i="161" s="1"/>
  <c r="BA39" i="161"/>
  <c r="BB39" i="161" s="1"/>
  <c r="AL39" i="161" s="1"/>
  <c r="AM39" i="161" s="1"/>
  <c r="AI39" i="161" s="1"/>
  <c r="BA40" i="161"/>
  <c r="BB40" i="161" s="1"/>
  <c r="AL40" i="161" s="1"/>
  <c r="AM40" i="161" s="1"/>
  <c r="AI40" i="161" s="1"/>
  <c r="BA44" i="161"/>
  <c r="BB44" i="161" s="1"/>
  <c r="AL44" i="161" s="1"/>
  <c r="AM44" i="161" s="1"/>
  <c r="AI44" i="161" s="1"/>
  <c r="BA48" i="161"/>
  <c r="BB48" i="161" s="1"/>
  <c r="AL48" i="161" s="1"/>
  <c r="BA51" i="161"/>
  <c r="BB51" i="161" s="1"/>
  <c r="AL51" i="161" s="1"/>
  <c r="AM51" i="161" s="1"/>
  <c r="AI51" i="161" s="1"/>
  <c r="BA52" i="161"/>
  <c r="BB52" i="161" s="1"/>
  <c r="AL52" i="161" s="1"/>
  <c r="BA55" i="161"/>
  <c r="BB55" i="161" s="1"/>
  <c r="AL55" i="161" s="1"/>
  <c r="AM55" i="161" s="1"/>
  <c r="AI55" i="161" s="1"/>
  <c r="BA56" i="161"/>
  <c r="BB56" i="161" s="1"/>
  <c r="AL56" i="161" s="1"/>
  <c r="BA65" i="161"/>
  <c r="BB65" i="161" s="1"/>
  <c r="AL65" i="161" s="1"/>
  <c r="AM65" i="161" s="1"/>
  <c r="AI65" i="161" s="1"/>
  <c r="AM29" i="161"/>
  <c r="AI29" i="161" s="1"/>
  <c r="AM30" i="161"/>
  <c r="AI30" i="161" s="1"/>
  <c r="AM54" i="161"/>
  <c r="AI54" i="161" s="1"/>
  <c r="AM62" i="161"/>
  <c r="AI62" i="161" s="1"/>
  <c r="AM32" i="161"/>
  <c r="AI32" i="161" s="1"/>
  <c r="AM36" i="161"/>
  <c r="AI36" i="161" s="1"/>
  <c r="AM48" i="161"/>
  <c r="AI48" i="161" s="1"/>
  <c r="AM49" i="161"/>
  <c r="AI49" i="161" s="1"/>
  <c r="AM52" i="161"/>
  <c r="AI52" i="161" s="1"/>
  <c r="AM56" i="161"/>
  <c r="AI56" i="161" s="1"/>
  <c r="AM60" i="161"/>
  <c r="AI60" i="161" s="1"/>
  <c r="AM64" i="161"/>
  <c r="AI64" i="161" s="1"/>
  <c r="AM43" i="161"/>
  <c r="AM41" i="161"/>
  <c r="P6" i="160"/>
  <c r="I6" i="161"/>
  <c r="P6" i="161"/>
  <c r="J16" i="61"/>
  <c r="I16" i="61"/>
  <c r="AU6" i="161"/>
  <c r="BA10" i="161"/>
  <c r="AU5" i="161"/>
  <c r="AT6" i="161"/>
  <c r="AM26" i="161"/>
  <c r="AI26" i="161" s="1"/>
  <c r="AM25" i="161"/>
  <c r="AI25" i="161" s="1"/>
  <c r="AK5" i="161"/>
  <c r="AK6" i="161"/>
  <c r="G16" i="61"/>
  <c r="H16" i="61"/>
  <c r="R5" i="161"/>
  <c r="R6" i="161"/>
  <c r="AH24" i="161"/>
  <c r="AH47" i="161"/>
  <c r="Q5" i="161"/>
  <c r="L16" i="61"/>
  <c r="K16" i="61"/>
  <c r="AE28" i="161"/>
  <c r="AE29" i="161"/>
  <c r="AE30" i="161"/>
  <c r="AE31" i="161"/>
  <c r="AE32" i="161"/>
  <c r="AE33" i="161"/>
  <c r="AE34" i="161"/>
  <c r="AE35" i="161"/>
  <c r="AE36" i="161"/>
  <c r="AE37" i="161"/>
  <c r="AE38" i="161"/>
  <c r="AE39" i="161"/>
  <c r="AE40" i="161"/>
  <c r="AE43" i="161"/>
  <c r="AI43" i="161"/>
  <c r="AE44" i="161"/>
  <c r="AE46" i="161"/>
  <c r="AE47" i="161"/>
  <c r="AE48" i="161"/>
  <c r="AE49" i="161"/>
  <c r="AE51" i="161"/>
  <c r="AE52" i="161"/>
  <c r="AE53" i="161"/>
  <c r="AE54" i="161"/>
  <c r="AE55" i="161"/>
  <c r="AE56" i="161"/>
  <c r="AE57" i="161"/>
  <c r="AE58" i="161"/>
  <c r="AE59" i="161"/>
  <c r="AE60" i="161"/>
  <c r="AE61" i="161"/>
  <c r="AE62" i="161"/>
  <c r="AE63" i="161"/>
  <c r="AE64" i="161"/>
  <c r="AE65" i="161"/>
  <c r="AI13" i="161"/>
  <c r="AE14" i="161"/>
  <c r="AE15" i="161"/>
  <c r="AE16" i="161"/>
  <c r="AE17" i="161"/>
  <c r="AE18" i="161"/>
  <c r="AI18" i="161"/>
  <c r="AE19" i="161"/>
  <c r="AE20" i="161"/>
  <c r="AE21" i="161"/>
  <c r="AE22" i="161"/>
  <c r="AE23" i="161"/>
  <c r="AI23" i="161"/>
  <c r="AE24" i="161"/>
  <c r="AE25" i="161"/>
  <c r="AE26" i="161"/>
  <c r="BA42" i="160"/>
  <c r="BC42" i="160" s="1"/>
  <c r="BA44" i="160"/>
  <c r="BB44" i="160" s="1"/>
  <c r="AL44" i="160" s="1"/>
  <c r="AM44" i="160" s="1"/>
  <c r="BA56" i="160"/>
  <c r="BB56" i="160" s="1"/>
  <c r="AL56" i="160" s="1"/>
  <c r="AM56" i="160" s="1"/>
  <c r="BA36" i="160"/>
  <c r="BC36" i="160" s="1"/>
  <c r="BA63" i="160"/>
  <c r="BB63" i="160" s="1"/>
  <c r="AL63" i="160" s="1"/>
  <c r="AM63" i="160" s="1"/>
  <c r="BA65" i="160"/>
  <c r="BB65" i="160" s="1"/>
  <c r="AL65" i="160" s="1"/>
  <c r="AM65" i="160" s="1"/>
  <c r="BA28" i="160"/>
  <c r="BC28" i="160" s="1"/>
  <c r="BA30" i="160"/>
  <c r="BC30" i="160" s="1"/>
  <c r="BA32" i="160"/>
  <c r="BB32" i="160" s="1"/>
  <c r="AL32" i="160" s="1"/>
  <c r="AM32" i="160" s="1"/>
  <c r="BA38" i="160"/>
  <c r="BB38" i="160" s="1"/>
  <c r="AL38" i="160" s="1"/>
  <c r="AM38" i="160" s="1"/>
  <c r="BA46" i="160"/>
  <c r="BC46" i="160" s="1"/>
  <c r="BA48" i="160"/>
  <c r="BC48" i="160" s="1"/>
  <c r="BA52" i="160"/>
  <c r="BB52" i="160" s="1"/>
  <c r="AL52" i="160" s="1"/>
  <c r="AM52" i="160" s="1"/>
  <c r="BA60" i="160"/>
  <c r="BB60" i="160" s="1"/>
  <c r="AL60" i="160" s="1"/>
  <c r="AM60" i="160" s="1"/>
  <c r="BA35" i="160"/>
  <c r="BB35" i="160" s="1"/>
  <c r="AL35" i="160" s="1"/>
  <c r="AM35" i="160" s="1"/>
  <c r="BA41" i="160"/>
  <c r="BB41" i="160" s="1"/>
  <c r="AL41" i="160" s="1"/>
  <c r="AM41" i="160" s="1"/>
  <c r="BA57" i="160"/>
  <c r="BC57" i="160" s="1"/>
  <c r="BA59" i="160"/>
  <c r="BB59" i="160" s="1"/>
  <c r="AL59" i="160" s="1"/>
  <c r="AM59" i="160" s="1"/>
  <c r="I5" i="160"/>
  <c r="H6" i="160"/>
  <c r="D15" i="61"/>
  <c r="Q6" i="160"/>
  <c r="H5" i="160"/>
  <c r="P5" i="160"/>
  <c r="Q5" i="160"/>
  <c r="I6" i="160"/>
  <c r="BA50" i="160"/>
  <c r="BB50" i="160" s="1"/>
  <c r="AL50" i="160" s="1"/>
  <c r="AM50" i="160" s="1"/>
  <c r="BA58" i="160"/>
  <c r="BC58" i="160" s="1"/>
  <c r="BA21" i="160"/>
  <c r="BC21" i="160" s="1"/>
  <c r="BA26" i="160"/>
  <c r="BC26" i="160" s="1"/>
  <c r="BA29" i="160"/>
  <c r="BC29" i="160" s="1"/>
  <c r="BA34" i="160"/>
  <c r="BC34" i="160" s="1"/>
  <c r="BA37" i="160"/>
  <c r="BC37" i="160" s="1"/>
  <c r="BA40" i="160"/>
  <c r="BB40" i="160" s="1"/>
  <c r="AL40" i="160" s="1"/>
  <c r="AM40" i="160" s="1"/>
  <c r="BA43" i="160"/>
  <c r="BC43" i="160" s="1"/>
  <c r="BA45" i="160"/>
  <c r="BB45" i="160" s="1"/>
  <c r="AL45" i="160" s="1"/>
  <c r="AM45" i="160" s="1"/>
  <c r="BA47" i="160"/>
  <c r="BB47" i="160" s="1"/>
  <c r="AL47" i="160" s="1"/>
  <c r="AM47" i="160" s="1"/>
  <c r="BA54" i="160"/>
  <c r="BB54" i="160" s="1"/>
  <c r="AL54" i="160" s="1"/>
  <c r="AM54" i="160" s="1"/>
  <c r="BA62" i="160"/>
  <c r="BB62" i="160" s="1"/>
  <c r="AL62" i="160" s="1"/>
  <c r="AM62" i="160" s="1"/>
  <c r="BC12" i="160"/>
  <c r="BB12" i="160"/>
  <c r="AL12" i="160" s="1"/>
  <c r="AM12" i="160" s="1"/>
  <c r="BB13" i="160"/>
  <c r="AL13" i="160" s="1"/>
  <c r="AM13" i="160" s="1"/>
  <c r="BC13" i="160"/>
  <c r="BB14" i="160"/>
  <c r="AL14" i="160" s="1"/>
  <c r="AM14" i="160" s="1"/>
  <c r="BC14" i="160"/>
  <c r="BB15" i="160"/>
  <c r="AL15" i="160" s="1"/>
  <c r="AM15" i="160" s="1"/>
  <c r="BC15" i="160"/>
  <c r="BB16" i="160"/>
  <c r="AL16" i="160" s="1"/>
  <c r="AM16" i="160" s="1"/>
  <c r="BC16" i="160"/>
  <c r="BB10" i="160"/>
  <c r="AL10" i="160" s="1"/>
  <c r="AM10" i="160" s="1"/>
  <c r="BC10" i="160"/>
  <c r="BA11" i="160"/>
  <c r="AU6" i="160"/>
  <c r="AU5" i="160"/>
  <c r="BB19" i="160"/>
  <c r="AL19" i="160" s="1"/>
  <c r="AM19" i="160" s="1"/>
  <c r="BC19" i="160"/>
  <c r="BA17" i="160"/>
  <c r="BB22" i="160"/>
  <c r="AL22" i="160" s="1"/>
  <c r="AM22" i="160" s="1"/>
  <c r="BC22" i="160"/>
  <c r="BC23" i="160"/>
  <c r="BB23" i="160"/>
  <c r="AL23" i="160" s="1"/>
  <c r="AM23" i="160" s="1"/>
  <c r="BC24" i="160"/>
  <c r="BB24" i="160"/>
  <c r="AL24" i="160" s="1"/>
  <c r="AM24" i="160" s="1"/>
  <c r="BB25" i="160"/>
  <c r="AL25" i="160" s="1"/>
  <c r="AM25" i="160" s="1"/>
  <c r="BC25" i="160"/>
  <c r="BC31" i="160"/>
  <c r="BB31" i="160"/>
  <c r="AL31" i="160" s="1"/>
  <c r="AM31" i="160" s="1"/>
  <c r="BC38" i="160"/>
  <c r="L15" i="61"/>
  <c r="K15" i="61"/>
  <c r="BA18" i="160"/>
  <c r="BC20" i="160"/>
  <c r="BB20" i="160"/>
  <c r="AL20" i="160" s="1"/>
  <c r="AM20" i="160" s="1"/>
  <c r="BB29" i="160"/>
  <c r="AL29" i="160" s="1"/>
  <c r="AM29" i="160" s="1"/>
  <c r="BB36" i="160"/>
  <c r="AL36" i="160" s="1"/>
  <c r="AM36" i="160" s="1"/>
  <c r="BB53" i="160"/>
  <c r="AL53" i="160" s="1"/>
  <c r="AM53" i="160" s="1"/>
  <c r="BC60" i="160"/>
  <c r="BB39" i="160"/>
  <c r="AL39" i="160" s="1"/>
  <c r="AM39" i="160" s="1"/>
  <c r="BB42" i="160"/>
  <c r="AL42" i="160" s="1"/>
  <c r="AM42" i="160" s="1"/>
  <c r="BB43" i="160"/>
  <c r="AL43" i="160" s="1"/>
  <c r="AM43" i="160" s="1"/>
  <c r="BB55" i="160"/>
  <c r="AL55" i="160" s="1"/>
  <c r="AM55" i="160" s="1"/>
  <c r="AH10" i="160"/>
  <c r="J15" i="61"/>
  <c r="I15" i="61"/>
  <c r="AC6" i="160"/>
  <c r="AC5" i="160"/>
  <c r="D14" i="61"/>
  <c r="H5" i="159"/>
  <c r="P5" i="159"/>
  <c r="BC41" i="159"/>
  <c r="BB41" i="159"/>
  <c r="AL41" i="159" s="1"/>
  <c r="AM41" i="159" s="1"/>
  <c r="BB43" i="159"/>
  <c r="AL43" i="159" s="1"/>
  <c r="AM43" i="159" s="1"/>
  <c r="BB44" i="159"/>
  <c r="AL44" i="159" s="1"/>
  <c r="AM44" i="159" s="1"/>
  <c r="BC44" i="159"/>
  <c r="BC40" i="159"/>
  <c r="BB40" i="159"/>
  <c r="AL40" i="159" s="1"/>
  <c r="AM40" i="159" s="1"/>
  <c r="BC46" i="159"/>
  <c r="BB48" i="159"/>
  <c r="AL48" i="159" s="1"/>
  <c r="AM48" i="159" s="1"/>
  <c r="BC48" i="159"/>
  <c r="BB50" i="159"/>
  <c r="AL50" i="159" s="1"/>
  <c r="AM50" i="159" s="1"/>
  <c r="BC50" i="159"/>
  <c r="BB56" i="159"/>
  <c r="AL56" i="159" s="1"/>
  <c r="AM56" i="159" s="1"/>
  <c r="BC56" i="159"/>
  <c r="BB58" i="159"/>
  <c r="AL58" i="159" s="1"/>
  <c r="AM58" i="159" s="1"/>
  <c r="BC58" i="159"/>
  <c r="BB60" i="159"/>
  <c r="AL60" i="159" s="1"/>
  <c r="AM60" i="159" s="1"/>
  <c r="BC60" i="159"/>
  <c r="BB62" i="159"/>
  <c r="AL62" i="159" s="1"/>
  <c r="AM62" i="159" s="1"/>
  <c r="BC62" i="159"/>
  <c r="BB64" i="159"/>
  <c r="AL64" i="159" s="1"/>
  <c r="AM64" i="159" s="1"/>
  <c r="AT6" i="159"/>
  <c r="BB45" i="159"/>
  <c r="AL45" i="159" s="1"/>
  <c r="AM45" i="159" s="1"/>
  <c r="BC45" i="159"/>
  <c r="BC47" i="159"/>
  <c r="BC49" i="159"/>
  <c r="BB51" i="159"/>
  <c r="AL51" i="159" s="1"/>
  <c r="AM51" i="159" s="1"/>
  <c r="BC51" i="159"/>
  <c r="BB53" i="159"/>
  <c r="AL53" i="159" s="1"/>
  <c r="AM53" i="159" s="1"/>
  <c r="BC53" i="159"/>
  <c r="BC55" i="159"/>
  <c r="BB59" i="159"/>
  <c r="AL59" i="159" s="1"/>
  <c r="AM59" i="159" s="1"/>
  <c r="BB61" i="159"/>
  <c r="AL61" i="159" s="1"/>
  <c r="AM61" i="159" s="1"/>
  <c r="BB63" i="159"/>
  <c r="AL63" i="159" s="1"/>
  <c r="AM63" i="159" s="1"/>
  <c r="BC63" i="159"/>
  <c r="BC37" i="159"/>
  <c r="BB37" i="159"/>
  <c r="AL37" i="159" s="1"/>
  <c r="AM37" i="159" s="1"/>
  <c r="BB27" i="159"/>
  <c r="AL27" i="159" s="1"/>
  <c r="AM27" i="159" s="1"/>
  <c r="BC29" i="159"/>
  <c r="BB29" i="159"/>
  <c r="AL29" i="159" s="1"/>
  <c r="AM29" i="159" s="1"/>
  <c r="BC32" i="159"/>
  <c r="BB32" i="159"/>
  <c r="AL32" i="159" s="1"/>
  <c r="AM32" i="159" s="1"/>
  <c r="BB33" i="159"/>
  <c r="AL33" i="159" s="1"/>
  <c r="AM33" i="159" s="1"/>
  <c r="BC33" i="159"/>
  <c r="BB35" i="159"/>
  <c r="AL35" i="159" s="1"/>
  <c r="AM35" i="159" s="1"/>
  <c r="BC35" i="159"/>
  <c r="BA24" i="159"/>
  <c r="BA6" i="159" s="1"/>
  <c r="AU6" i="159"/>
  <c r="AU5" i="159"/>
  <c r="BC25" i="159"/>
  <c r="BB25" i="159"/>
  <c r="AL25" i="159" s="1"/>
  <c r="AM25" i="159" s="1"/>
  <c r="BC26" i="159"/>
  <c r="BB26" i="159"/>
  <c r="AL26" i="159" s="1"/>
  <c r="AM26" i="159" s="1"/>
  <c r="BC28" i="159"/>
  <c r="BB28" i="159"/>
  <c r="AL28" i="159" s="1"/>
  <c r="AM28" i="159" s="1"/>
  <c r="BC30" i="159"/>
  <c r="BB30" i="159"/>
  <c r="AL30" i="159" s="1"/>
  <c r="AM30" i="159" s="1"/>
  <c r="BB31" i="159"/>
  <c r="AL31" i="159" s="1"/>
  <c r="AM31" i="159" s="1"/>
  <c r="BC31" i="159"/>
  <c r="BB34" i="159"/>
  <c r="AL34" i="159" s="1"/>
  <c r="AM34" i="159" s="1"/>
  <c r="BB36" i="159"/>
  <c r="AL36" i="159" s="1"/>
  <c r="AM36" i="159" s="1"/>
  <c r="BC36" i="159"/>
  <c r="Q6" i="159"/>
  <c r="I6" i="159"/>
  <c r="P6" i="159"/>
  <c r="H6" i="159"/>
  <c r="BB13" i="159"/>
  <c r="AL13" i="159" s="1"/>
  <c r="AM13" i="159" s="1"/>
  <c r="BC13" i="159"/>
  <c r="BB17" i="159"/>
  <c r="AL17" i="159" s="1"/>
  <c r="AM17" i="159" s="1"/>
  <c r="BC17" i="159"/>
  <c r="BB11" i="159"/>
  <c r="AL11" i="159" s="1"/>
  <c r="AM11" i="159" s="1"/>
  <c r="BC11" i="159"/>
  <c r="BB15" i="159"/>
  <c r="AL15" i="159" s="1"/>
  <c r="AM15" i="159" s="1"/>
  <c r="BC15" i="159"/>
  <c r="BC18" i="159"/>
  <c r="BB18" i="159"/>
  <c r="AL18" i="159" s="1"/>
  <c r="AM18" i="159" s="1"/>
  <c r="BC19" i="159"/>
  <c r="BB19" i="159"/>
  <c r="AL19" i="159" s="1"/>
  <c r="AM19" i="159" s="1"/>
  <c r="BC20" i="159"/>
  <c r="BB20" i="159"/>
  <c r="AL20" i="159" s="1"/>
  <c r="AM20" i="159" s="1"/>
  <c r="BC21" i="159"/>
  <c r="BB21" i="159"/>
  <c r="AL21" i="159" s="1"/>
  <c r="AM21" i="159" s="1"/>
  <c r="BC22" i="159"/>
  <c r="BB22" i="159"/>
  <c r="AL22" i="159" s="1"/>
  <c r="AM22" i="159" s="1"/>
  <c r="BC23" i="159"/>
  <c r="BB23" i="159"/>
  <c r="AL23" i="159" s="1"/>
  <c r="AM23" i="159" s="1"/>
  <c r="BB12" i="159"/>
  <c r="AL12" i="159" s="1"/>
  <c r="AM12" i="159" s="1"/>
  <c r="BB14" i="159"/>
  <c r="AL14" i="159" s="1"/>
  <c r="AM14" i="159" s="1"/>
  <c r="BB16" i="159"/>
  <c r="AL16" i="159" s="1"/>
  <c r="AM16" i="159" s="1"/>
  <c r="BC10" i="159"/>
  <c r="BB10" i="159"/>
  <c r="AL10" i="159" s="1"/>
  <c r="AM10" i="159" s="1"/>
  <c r="BC61" i="158"/>
  <c r="BC63" i="158"/>
  <c r="BC65" i="158"/>
  <c r="R23" i="158"/>
  <c r="AD23" i="158" s="1"/>
  <c r="R21" i="158"/>
  <c r="AD21" i="158" s="1"/>
  <c r="BC11" i="158"/>
  <c r="BB11" i="158"/>
  <c r="AL11" i="158" s="1"/>
  <c r="AM11" i="158" s="1"/>
  <c r="AI11" i="158" s="1"/>
  <c r="BC13" i="158"/>
  <c r="BB13" i="158"/>
  <c r="AL13" i="158" s="1"/>
  <c r="AM13" i="158" s="1"/>
  <c r="BC15" i="158"/>
  <c r="BB15" i="158"/>
  <c r="AL15" i="158" s="1"/>
  <c r="AM15" i="158" s="1"/>
  <c r="BB16" i="158"/>
  <c r="AL16" i="158" s="1"/>
  <c r="AM16" i="158" s="1"/>
  <c r="BC16" i="158"/>
  <c r="BC19" i="158"/>
  <c r="BB19" i="158"/>
  <c r="AL19" i="158" s="1"/>
  <c r="AM19" i="158" s="1"/>
  <c r="BB20" i="158"/>
  <c r="AL20" i="158" s="1"/>
  <c r="AM20" i="158" s="1"/>
  <c r="AI20" i="158" s="1"/>
  <c r="BC20" i="158"/>
  <c r="BB12" i="158"/>
  <c r="AL12" i="158" s="1"/>
  <c r="AM12" i="158" s="1"/>
  <c r="BC12" i="158"/>
  <c r="BB14" i="158"/>
  <c r="AL14" i="158" s="1"/>
  <c r="AM14" i="158" s="1"/>
  <c r="BC14" i="158"/>
  <c r="BC17" i="158"/>
  <c r="BB17" i="158"/>
  <c r="AL17" i="158" s="1"/>
  <c r="AM17" i="158" s="1"/>
  <c r="BB18" i="158"/>
  <c r="AL18" i="158" s="1"/>
  <c r="AM18" i="158" s="1"/>
  <c r="AI18" i="158" s="1"/>
  <c r="BC18" i="158"/>
  <c r="BC21" i="158"/>
  <c r="BB21" i="158"/>
  <c r="AL21" i="158" s="1"/>
  <c r="AM21" i="158" s="1"/>
  <c r="BC10" i="158"/>
  <c r="BC24" i="158"/>
  <c r="BB24" i="158"/>
  <c r="AL24" i="158" s="1"/>
  <c r="AM24" i="158" s="1"/>
  <c r="BC26" i="158"/>
  <c r="AL26" i="158"/>
  <c r="AM26" i="158" s="1"/>
  <c r="BC28" i="158"/>
  <c r="AL28" i="158"/>
  <c r="AM28" i="158" s="1"/>
  <c r="BC30" i="158"/>
  <c r="AL30" i="158"/>
  <c r="AM30" i="158" s="1"/>
  <c r="BB23" i="158"/>
  <c r="AL23" i="158" s="1"/>
  <c r="AM23" i="158" s="1"/>
  <c r="BC23" i="158"/>
  <c r="BC25" i="158"/>
  <c r="AL27" i="158"/>
  <c r="AM27" i="158" s="1"/>
  <c r="BC27" i="158"/>
  <c r="AL29" i="158"/>
  <c r="AM29" i="158" s="1"/>
  <c r="BC29" i="158"/>
  <c r="BC31" i="158"/>
  <c r="AL31" i="158"/>
  <c r="AM31" i="158" s="1"/>
  <c r="AL32" i="158"/>
  <c r="AM32" i="158" s="1"/>
  <c r="BC32" i="158"/>
  <c r="AL34" i="158"/>
  <c r="AM34" i="158" s="1"/>
  <c r="BC34" i="158"/>
  <c r="AL36" i="158"/>
  <c r="AM36" i="158" s="1"/>
  <c r="BC36" i="158"/>
  <c r="AL38" i="158"/>
  <c r="AM38" i="158" s="1"/>
  <c r="BC38" i="158"/>
  <c r="AL40" i="158"/>
  <c r="AM40" i="158" s="1"/>
  <c r="BC40" i="158"/>
  <c r="AL42" i="158"/>
  <c r="AM42" i="158" s="1"/>
  <c r="BC42" i="158"/>
  <c r="AL44" i="158"/>
  <c r="AM44" i="158" s="1"/>
  <c r="BC44" i="158"/>
  <c r="BC46" i="158"/>
  <c r="AL46" i="158"/>
  <c r="AM46" i="158" s="1"/>
  <c r="AL47" i="158"/>
  <c r="AM47" i="158" s="1"/>
  <c r="BC47" i="158"/>
  <c r="BC48" i="158"/>
  <c r="AL48" i="158"/>
  <c r="AM48" i="158" s="1"/>
  <c r="AL49" i="158"/>
  <c r="AM49" i="158" s="1"/>
  <c r="AI49" i="158" s="1"/>
  <c r="BC49" i="158"/>
  <c r="BC52" i="158"/>
  <c r="AL52" i="158"/>
  <c r="AM52" i="158" s="1"/>
  <c r="AL53" i="158"/>
  <c r="AM53" i="158" s="1"/>
  <c r="AI53" i="158" s="1"/>
  <c r="BC53" i="158"/>
  <c r="BC56" i="158"/>
  <c r="AL56" i="158"/>
  <c r="AM56" i="158" s="1"/>
  <c r="BC33" i="158"/>
  <c r="AL33" i="158"/>
  <c r="AM33" i="158" s="1"/>
  <c r="BC35" i="158"/>
  <c r="AL35" i="158"/>
  <c r="AM35" i="158" s="1"/>
  <c r="BC37" i="158"/>
  <c r="AL37" i="158"/>
  <c r="AM37" i="158" s="1"/>
  <c r="BC39" i="158"/>
  <c r="AL39" i="158"/>
  <c r="AM39" i="158" s="1"/>
  <c r="BC41" i="158"/>
  <c r="AL41" i="158"/>
  <c r="AM41" i="158" s="1"/>
  <c r="BC43" i="158"/>
  <c r="AL43" i="158"/>
  <c r="AM43" i="158" s="1"/>
  <c r="BC45" i="158"/>
  <c r="AL45" i="158"/>
  <c r="AM45" i="158" s="1"/>
  <c r="AL50" i="158"/>
  <c r="AM50" i="158" s="1"/>
  <c r="BC50" i="158"/>
  <c r="BC51" i="158"/>
  <c r="AL51" i="158"/>
  <c r="AM51" i="158" s="1"/>
  <c r="AL54" i="158"/>
  <c r="BC54" i="158"/>
  <c r="BC55" i="158"/>
  <c r="AL55" i="158"/>
  <c r="AM55" i="158" s="1"/>
  <c r="AL57" i="158"/>
  <c r="AM57" i="158" s="1"/>
  <c r="BC57" i="158"/>
  <c r="AL58" i="158"/>
  <c r="AM58" i="158" s="1"/>
  <c r="BC58" i="158"/>
  <c r="BC59" i="158"/>
  <c r="AL59" i="158"/>
  <c r="AM59" i="158" s="1"/>
  <c r="AM54" i="158"/>
  <c r="AU5" i="158"/>
  <c r="BA22" i="158"/>
  <c r="BB22" i="158" s="1"/>
  <c r="AU6" i="158"/>
  <c r="Q6" i="158"/>
  <c r="P6" i="158"/>
  <c r="P5" i="158"/>
  <c r="R19" i="158"/>
  <c r="AD19" i="158" s="1"/>
  <c r="R17" i="158"/>
  <c r="R15" i="158"/>
  <c r="I6" i="158"/>
  <c r="R13" i="158"/>
  <c r="AD13" i="158" s="1"/>
  <c r="R10" i="158"/>
  <c r="AD10" i="158" s="1"/>
  <c r="H5" i="158"/>
  <c r="H6" i="158"/>
  <c r="AE10" i="159"/>
  <c r="AC6" i="159"/>
  <c r="AC5" i="159"/>
  <c r="L14" i="61"/>
  <c r="K14" i="61"/>
  <c r="AH10" i="159"/>
  <c r="J14" i="61"/>
  <c r="I14" i="61"/>
  <c r="AC6" i="158"/>
  <c r="AK10" i="158"/>
  <c r="AC5" i="158"/>
  <c r="L13" i="61"/>
  <c r="K13" i="61"/>
  <c r="AH18" i="158"/>
  <c r="AH20" i="158"/>
  <c r="I5" i="158"/>
  <c r="J13" i="61"/>
  <c r="I13" i="61"/>
  <c r="AH27" i="158"/>
  <c r="AH31" i="158"/>
  <c r="AH49" i="158"/>
  <c r="AI42" i="158"/>
  <c r="C9" i="61"/>
  <c r="J9" i="61"/>
  <c r="I9" i="61"/>
  <c r="AH11" i="162"/>
  <c r="L21" i="61"/>
  <c r="K21" i="61"/>
  <c r="AK37" i="175"/>
  <c r="AC6" i="175"/>
  <c r="AC5" i="175"/>
  <c r="AK6" i="168"/>
  <c r="AK5" i="168"/>
  <c r="P5" i="181"/>
  <c r="BA49" i="182"/>
  <c r="BB49" i="182" s="1"/>
  <c r="AL49" i="182" s="1"/>
  <c r="AM49" i="182" s="1"/>
  <c r="AI49" i="182" s="1"/>
  <c r="BA53" i="182"/>
  <c r="BC53" i="182" s="1"/>
  <c r="BA57" i="182"/>
  <c r="BC57" i="182" s="1"/>
  <c r="P5" i="182"/>
  <c r="BC52" i="182"/>
  <c r="BB52" i="182"/>
  <c r="AL52" i="182" s="1"/>
  <c r="AM52" i="182" s="1"/>
  <c r="AI52" i="182" s="1"/>
  <c r="BC55" i="182"/>
  <c r="BC59" i="182"/>
  <c r="AI64" i="182"/>
  <c r="BC48" i="182"/>
  <c r="BB51" i="182"/>
  <c r="AL51" i="182" s="1"/>
  <c r="AM51" i="182" s="1"/>
  <c r="AI51" i="182" s="1"/>
  <c r="BB54" i="182"/>
  <c r="AL54" i="182" s="1"/>
  <c r="AM54" i="182" s="1"/>
  <c r="AI54" i="182" s="1"/>
  <c r="BB58" i="182"/>
  <c r="AL58" i="182" s="1"/>
  <c r="AM58" i="182" s="1"/>
  <c r="AI58" i="182" s="1"/>
  <c r="C38" i="61"/>
  <c r="BC26" i="182"/>
  <c r="BB26" i="182"/>
  <c r="AL26" i="182" s="1"/>
  <c r="AM26" i="182" s="1"/>
  <c r="AI26" i="182" s="1"/>
  <c r="BC27" i="182"/>
  <c r="BB27" i="182"/>
  <c r="AL27" i="182" s="1"/>
  <c r="AM27" i="182" s="1"/>
  <c r="AI27" i="182" s="1"/>
  <c r="BB31" i="182"/>
  <c r="AL31" i="182" s="1"/>
  <c r="AM31" i="182" s="1"/>
  <c r="AI31" i="182" s="1"/>
  <c r="BC31" i="182"/>
  <c r="BB34" i="182"/>
  <c r="AL34" i="182" s="1"/>
  <c r="AM34" i="182" s="1"/>
  <c r="AI34" i="182" s="1"/>
  <c r="BC34" i="182"/>
  <c r="BB36" i="182"/>
  <c r="AL36" i="182" s="1"/>
  <c r="AM36" i="182" s="1"/>
  <c r="AI36" i="182" s="1"/>
  <c r="BC36" i="182"/>
  <c r="BB37" i="182"/>
  <c r="AL37" i="182" s="1"/>
  <c r="AM37" i="182" s="1"/>
  <c r="AI37" i="182" s="1"/>
  <c r="BC37" i="182"/>
  <c r="BB40" i="182"/>
  <c r="AL40" i="182" s="1"/>
  <c r="AM40" i="182" s="1"/>
  <c r="AI40" i="182" s="1"/>
  <c r="BC40" i="182"/>
  <c r="BB41" i="182"/>
  <c r="AL41" i="182" s="1"/>
  <c r="AM41" i="182" s="1"/>
  <c r="AI41" i="182" s="1"/>
  <c r="BC41" i="182"/>
  <c r="BB25" i="182"/>
  <c r="AL25" i="182" s="1"/>
  <c r="AM25" i="182" s="1"/>
  <c r="AI25" i="182" s="1"/>
  <c r="BC25" i="182"/>
  <c r="BB28" i="182"/>
  <c r="AL28" i="182" s="1"/>
  <c r="AM28" i="182" s="1"/>
  <c r="AI28" i="182" s="1"/>
  <c r="BC28" i="182"/>
  <c r="BB29" i="182"/>
  <c r="AL29" i="182" s="1"/>
  <c r="AM29" i="182" s="1"/>
  <c r="AI29" i="182" s="1"/>
  <c r="BC29" i="182"/>
  <c r="BC35" i="182"/>
  <c r="BB35" i="182"/>
  <c r="AL35" i="182" s="1"/>
  <c r="AM35" i="182" s="1"/>
  <c r="AI35" i="182" s="1"/>
  <c r="BC42" i="182"/>
  <c r="BB42" i="182"/>
  <c r="AL42" i="182" s="1"/>
  <c r="AM42" i="182" s="1"/>
  <c r="AI42" i="182" s="1"/>
  <c r="BC43" i="182"/>
  <c r="BB43" i="182"/>
  <c r="AL43" i="182" s="1"/>
  <c r="AM43" i="182" s="1"/>
  <c r="AI43" i="182" s="1"/>
  <c r="BC46" i="182"/>
  <c r="BB46" i="182"/>
  <c r="AL46" i="182" s="1"/>
  <c r="AM46" i="182" s="1"/>
  <c r="AI46" i="182" s="1"/>
  <c r="BC47" i="182"/>
  <c r="BB47" i="182"/>
  <c r="AL47" i="182" s="1"/>
  <c r="AM47" i="182" s="1"/>
  <c r="AI47" i="182" s="1"/>
  <c r="BB30" i="182"/>
  <c r="AL30" i="182" s="1"/>
  <c r="AM30" i="182" s="1"/>
  <c r="AI30" i="182" s="1"/>
  <c r="BB32" i="182"/>
  <c r="AL32" i="182" s="1"/>
  <c r="AM32" i="182" s="1"/>
  <c r="AI32" i="182" s="1"/>
  <c r="BB33" i="182"/>
  <c r="AL33" i="182" s="1"/>
  <c r="AM33" i="182" s="1"/>
  <c r="AI33" i="182" s="1"/>
  <c r="BB38" i="182"/>
  <c r="AL38" i="182" s="1"/>
  <c r="AM38" i="182" s="1"/>
  <c r="AI38" i="182" s="1"/>
  <c r="BB39" i="182"/>
  <c r="AL39" i="182" s="1"/>
  <c r="AM39" i="182" s="1"/>
  <c r="AI39" i="182" s="1"/>
  <c r="BC44" i="182"/>
  <c r="BC45" i="182"/>
  <c r="BA24" i="182"/>
  <c r="BA6" i="182" s="1"/>
  <c r="AU6" i="182"/>
  <c r="AU5" i="182"/>
  <c r="Q6" i="182"/>
  <c r="Q5" i="182"/>
  <c r="I5" i="182"/>
  <c r="I6" i="182"/>
  <c r="R10" i="182"/>
  <c r="H6" i="182"/>
  <c r="H5" i="182"/>
  <c r="H6" i="181"/>
  <c r="AC6" i="182"/>
  <c r="AC5" i="182"/>
  <c r="AK10" i="182"/>
  <c r="BB23" i="182"/>
  <c r="AL23" i="182" s="1"/>
  <c r="AM23" i="182" s="1"/>
  <c r="AI23" i="182" s="1"/>
  <c r="BC23" i="182"/>
  <c r="BB22" i="182"/>
  <c r="AL22" i="182" s="1"/>
  <c r="AM22" i="182" s="1"/>
  <c r="AI22" i="182" s="1"/>
  <c r="BC22" i="182"/>
  <c r="BC11" i="182"/>
  <c r="BB11" i="182"/>
  <c r="AL11" i="182" s="1"/>
  <c r="AM11" i="182" s="1"/>
  <c r="AI11" i="182" s="1"/>
  <c r="BC13" i="182"/>
  <c r="BB13" i="182"/>
  <c r="AL13" i="182" s="1"/>
  <c r="AM13" i="182" s="1"/>
  <c r="AI13" i="182" s="1"/>
  <c r="BC15" i="182"/>
  <c r="BB15" i="182"/>
  <c r="AL15" i="182" s="1"/>
  <c r="AM15" i="182" s="1"/>
  <c r="AI15" i="182" s="1"/>
  <c r="BC19" i="182"/>
  <c r="BB19" i="182"/>
  <c r="AL19" i="182" s="1"/>
  <c r="AM19" i="182" s="1"/>
  <c r="AI19" i="182" s="1"/>
  <c r="BB12" i="182"/>
  <c r="AL12" i="182" s="1"/>
  <c r="AM12" i="182" s="1"/>
  <c r="AI12" i="182" s="1"/>
  <c r="BC12" i="182"/>
  <c r="BB14" i="182"/>
  <c r="AL14" i="182" s="1"/>
  <c r="AM14" i="182" s="1"/>
  <c r="AI14" i="182" s="1"/>
  <c r="BC14" i="182"/>
  <c r="BC17" i="182"/>
  <c r="BB17" i="182"/>
  <c r="AL17" i="182" s="1"/>
  <c r="AM17" i="182" s="1"/>
  <c r="AI17" i="182" s="1"/>
  <c r="BC21" i="182"/>
  <c r="BB21" i="182"/>
  <c r="AL21" i="182" s="1"/>
  <c r="AM21" i="182" s="1"/>
  <c r="AI21" i="182" s="1"/>
  <c r="BC16" i="182"/>
  <c r="BC18" i="182"/>
  <c r="BC20" i="182"/>
  <c r="BB10" i="182"/>
  <c r="AL10" i="182" s="1"/>
  <c r="BC10" i="182"/>
  <c r="AK6" i="182"/>
  <c r="AK5" i="182"/>
  <c r="AE64" i="182"/>
  <c r="AH64" i="182"/>
  <c r="AE61" i="182"/>
  <c r="AH61" i="182"/>
  <c r="R56" i="181"/>
  <c r="R54" i="181"/>
  <c r="R52" i="181"/>
  <c r="R49" i="181"/>
  <c r="R50" i="181"/>
  <c r="R48" i="181"/>
  <c r="AD48" i="181" s="1"/>
  <c r="BA46" i="181"/>
  <c r="BC46" i="181" s="1"/>
  <c r="R46" i="181"/>
  <c r="R43" i="181"/>
  <c r="R44" i="181"/>
  <c r="R42" i="181"/>
  <c r="R45" i="181"/>
  <c r="R41" i="181"/>
  <c r="R40" i="181"/>
  <c r="R39" i="181"/>
  <c r="R38" i="181"/>
  <c r="R37" i="181"/>
  <c r="R36" i="181"/>
  <c r="R35" i="181"/>
  <c r="R34" i="181"/>
  <c r="R33" i="181"/>
  <c r="R32" i="181"/>
  <c r="R31" i="181"/>
  <c r="R30" i="181"/>
  <c r="R29" i="181"/>
  <c r="R28" i="181"/>
  <c r="AD28" i="181" s="1"/>
  <c r="R26" i="181"/>
  <c r="BB21" i="181"/>
  <c r="AL21" i="181" s="1"/>
  <c r="AM21" i="181" s="1"/>
  <c r="BC26" i="181"/>
  <c r="BB35" i="181"/>
  <c r="AL35" i="181" s="1"/>
  <c r="BB38" i="181"/>
  <c r="AL38" i="181" s="1"/>
  <c r="AM38" i="181" s="1"/>
  <c r="BB22" i="181"/>
  <c r="AL22" i="181" s="1"/>
  <c r="AM22" i="181" s="1"/>
  <c r="AI22" i="181" s="1"/>
  <c r="BC23" i="181"/>
  <c r="BC32" i="181"/>
  <c r="BB39" i="181"/>
  <c r="AL39" i="181" s="1"/>
  <c r="AM39" i="181" s="1"/>
  <c r="BC42" i="181"/>
  <c r="BB43" i="181"/>
  <c r="AL43" i="181" s="1"/>
  <c r="AM43" i="181" s="1"/>
  <c r="BB47" i="181"/>
  <c r="AL47" i="181" s="1"/>
  <c r="AM47" i="181" s="1"/>
  <c r="BC47" i="181"/>
  <c r="BC49" i="181"/>
  <c r="BB49" i="181"/>
  <c r="AL49" i="181" s="1"/>
  <c r="AM49" i="181" s="1"/>
  <c r="BB50" i="181"/>
  <c r="AL50" i="181" s="1"/>
  <c r="AM50" i="181" s="1"/>
  <c r="BC50" i="181"/>
  <c r="BB52" i="181"/>
  <c r="AL52" i="181" s="1"/>
  <c r="AM52" i="181" s="1"/>
  <c r="BC52" i="181"/>
  <c r="BB58" i="181"/>
  <c r="AL58" i="181" s="1"/>
  <c r="AM58" i="181" s="1"/>
  <c r="BC58" i="181"/>
  <c r="BB60" i="181"/>
  <c r="AL60" i="181" s="1"/>
  <c r="AM60" i="181" s="1"/>
  <c r="AI60" i="181" s="1"/>
  <c r="BC60" i="181"/>
  <c r="BB62" i="181"/>
  <c r="AL62" i="181" s="1"/>
  <c r="AM62" i="181" s="1"/>
  <c r="AI62" i="181" s="1"/>
  <c r="BC62" i="181"/>
  <c r="BB64" i="181"/>
  <c r="AL64" i="181" s="1"/>
  <c r="AM64" i="181" s="1"/>
  <c r="AI64" i="181" s="1"/>
  <c r="BC64" i="181"/>
  <c r="BB48" i="181"/>
  <c r="AL48" i="181" s="1"/>
  <c r="AM48" i="181" s="1"/>
  <c r="BC48" i="181"/>
  <c r="BB51" i="181"/>
  <c r="AL51" i="181" s="1"/>
  <c r="BC51" i="181"/>
  <c r="BC53" i="181"/>
  <c r="BB53" i="181"/>
  <c r="AL53" i="181" s="1"/>
  <c r="AM53" i="181" s="1"/>
  <c r="AI53" i="181" s="1"/>
  <c r="BC54" i="181"/>
  <c r="BB54" i="181"/>
  <c r="AL54" i="181" s="1"/>
  <c r="AM54" i="181" s="1"/>
  <c r="BC55" i="181"/>
  <c r="BB55" i="181"/>
  <c r="AL55" i="181" s="1"/>
  <c r="AM55" i="181" s="1"/>
  <c r="AI55" i="181" s="1"/>
  <c r="BC56" i="181"/>
  <c r="BB56" i="181"/>
  <c r="AL56" i="181" s="1"/>
  <c r="AM56" i="181" s="1"/>
  <c r="BB57" i="181"/>
  <c r="AL57" i="181" s="1"/>
  <c r="AM57" i="181" s="1"/>
  <c r="AI57" i="181" s="1"/>
  <c r="BC57" i="181"/>
  <c r="BB59" i="181"/>
  <c r="AL59" i="181" s="1"/>
  <c r="AM59" i="181" s="1"/>
  <c r="AI59" i="181" s="1"/>
  <c r="BC59" i="181"/>
  <c r="BB61" i="181"/>
  <c r="AL61" i="181" s="1"/>
  <c r="AM61" i="181" s="1"/>
  <c r="AI61" i="181" s="1"/>
  <c r="BC61" i="181"/>
  <c r="BB63" i="181"/>
  <c r="AL63" i="181" s="1"/>
  <c r="AM63" i="181" s="1"/>
  <c r="AI63" i="181" s="1"/>
  <c r="BC63" i="181"/>
  <c r="BB65" i="181"/>
  <c r="AL65" i="181" s="1"/>
  <c r="AM65" i="181" s="1"/>
  <c r="AI65" i="181" s="1"/>
  <c r="BC65" i="181"/>
  <c r="BB13" i="181"/>
  <c r="AL13" i="181" s="1"/>
  <c r="AM13" i="181" s="1"/>
  <c r="BC14" i="181"/>
  <c r="BC16" i="181"/>
  <c r="BB17" i="181"/>
  <c r="AL17" i="181" s="1"/>
  <c r="AM17" i="181" s="1"/>
  <c r="AI17" i="181" s="1"/>
  <c r="BC12" i="181"/>
  <c r="BC15" i="181"/>
  <c r="BB19" i="181"/>
  <c r="AL19" i="181" s="1"/>
  <c r="AM19" i="181" s="1"/>
  <c r="AI19" i="181" s="1"/>
  <c r="BC19" i="181"/>
  <c r="BA20" i="181"/>
  <c r="AU6" i="181"/>
  <c r="AU5" i="181"/>
  <c r="R27" i="181"/>
  <c r="AD27" i="181" s="1"/>
  <c r="Q6" i="181"/>
  <c r="I5" i="181"/>
  <c r="AC5" i="181"/>
  <c r="AK51" i="181"/>
  <c r="AC6" i="181"/>
  <c r="Q5" i="181"/>
  <c r="AE61" i="181"/>
  <c r="AH61" i="181"/>
  <c r="H5" i="181"/>
  <c r="AH12" i="181"/>
  <c r="AH16" i="181"/>
  <c r="AE16" i="181"/>
  <c r="AH18" i="181"/>
  <c r="AE18" i="181"/>
  <c r="AH22" i="181"/>
  <c r="AE22" i="181"/>
  <c r="AH24" i="181"/>
  <c r="AE24" i="181"/>
  <c r="AH11" i="181"/>
  <c r="AH15" i="181"/>
  <c r="AE15" i="181"/>
  <c r="AH17" i="181"/>
  <c r="AE17" i="181"/>
  <c r="AH19" i="181"/>
  <c r="AE19" i="181"/>
  <c r="AH23" i="181"/>
  <c r="AE23" i="181"/>
  <c r="I6" i="181"/>
  <c r="AE59" i="181"/>
  <c r="AH59" i="181"/>
  <c r="AE62" i="181"/>
  <c r="AH62" i="181"/>
  <c r="AE64" i="181"/>
  <c r="AH64" i="181"/>
  <c r="AH51" i="181"/>
  <c r="AE51" i="181"/>
  <c r="AH53" i="181"/>
  <c r="AE53" i="181"/>
  <c r="AH55" i="181"/>
  <c r="AE55" i="181"/>
  <c r="AE57" i="181"/>
  <c r="AH57" i="181"/>
  <c r="AE60" i="181"/>
  <c r="AH60" i="181"/>
  <c r="AE63" i="181"/>
  <c r="AH63" i="181"/>
  <c r="AE65" i="181"/>
  <c r="AH65" i="181"/>
  <c r="BC49" i="180"/>
  <c r="BC50" i="180"/>
  <c r="BC51" i="180"/>
  <c r="BC52" i="180"/>
  <c r="BC53" i="180"/>
  <c r="BC54" i="180"/>
  <c r="BC55" i="180"/>
  <c r="BC56" i="180"/>
  <c r="BC57" i="180"/>
  <c r="BC58" i="180"/>
  <c r="BC59" i="180"/>
  <c r="BC60" i="180"/>
  <c r="BC61" i="180"/>
  <c r="BC62" i="180"/>
  <c r="BC63" i="180"/>
  <c r="BC64" i="180"/>
  <c r="BC65" i="180"/>
  <c r="AZ5" i="180"/>
  <c r="AM49" i="180"/>
  <c r="AI49" i="180" s="1"/>
  <c r="AM50" i="180"/>
  <c r="AI50" i="180" s="1"/>
  <c r="AM51" i="180"/>
  <c r="AI51" i="180" s="1"/>
  <c r="AM52" i="180"/>
  <c r="AI52" i="180" s="1"/>
  <c r="AM53" i="180"/>
  <c r="AI53" i="180" s="1"/>
  <c r="AM54" i="180"/>
  <c r="AI54" i="180" s="1"/>
  <c r="AM55" i="180"/>
  <c r="AI55" i="180" s="1"/>
  <c r="AM56" i="180"/>
  <c r="AI56" i="180" s="1"/>
  <c r="AM57" i="180"/>
  <c r="AI57" i="180" s="1"/>
  <c r="AM58" i="180"/>
  <c r="AI58" i="180" s="1"/>
  <c r="AM59" i="180"/>
  <c r="AI59" i="180" s="1"/>
  <c r="AM60" i="180"/>
  <c r="AI60" i="180" s="1"/>
  <c r="AM61" i="180"/>
  <c r="AI61" i="180" s="1"/>
  <c r="AM62" i="180"/>
  <c r="AI62" i="180" s="1"/>
  <c r="AM63" i="180"/>
  <c r="AI63" i="180" s="1"/>
  <c r="AM64" i="180"/>
  <c r="AI64" i="180" s="1"/>
  <c r="AM65" i="180"/>
  <c r="AI65" i="180" s="1"/>
  <c r="BA46" i="180"/>
  <c r="BC46" i="180" s="1"/>
  <c r="BC48" i="180"/>
  <c r="BB48" i="180"/>
  <c r="AL48" i="180" s="1"/>
  <c r="AM48" i="180" s="1"/>
  <c r="AI48" i="180" s="1"/>
  <c r="BC47" i="180"/>
  <c r="BB47" i="180"/>
  <c r="AL47" i="180" s="1"/>
  <c r="AM47" i="180" s="1"/>
  <c r="AI47" i="180" s="1"/>
  <c r="Q6" i="180"/>
  <c r="Q5" i="180"/>
  <c r="R32" i="180"/>
  <c r="R30" i="180"/>
  <c r="R28" i="180"/>
  <c r="R26" i="180"/>
  <c r="R24" i="180"/>
  <c r="BC34" i="180"/>
  <c r="BC37" i="180"/>
  <c r="BB36" i="180"/>
  <c r="AL36" i="180" s="1"/>
  <c r="AM36" i="180" s="1"/>
  <c r="AI36" i="180" s="1"/>
  <c r="BC38" i="180"/>
  <c r="BB39" i="180"/>
  <c r="AL39" i="180" s="1"/>
  <c r="AM39" i="180" s="1"/>
  <c r="AI39" i="180" s="1"/>
  <c r="BC39" i="180"/>
  <c r="BC41" i="180"/>
  <c r="BC42" i="180"/>
  <c r="BB44" i="180"/>
  <c r="AL44" i="180" s="1"/>
  <c r="AM44" i="180" s="1"/>
  <c r="AI44" i="180" s="1"/>
  <c r="BC44" i="180"/>
  <c r="I5" i="180"/>
  <c r="I6" i="180"/>
  <c r="H6" i="180"/>
  <c r="H5" i="180"/>
  <c r="I5" i="179"/>
  <c r="R54" i="179"/>
  <c r="AK10" i="180"/>
  <c r="AC6" i="180"/>
  <c r="AC5" i="180"/>
  <c r="AH13" i="180"/>
  <c r="AE21" i="180"/>
  <c r="AH21" i="180"/>
  <c r="AE23" i="180"/>
  <c r="AH23" i="180"/>
  <c r="AE27" i="180"/>
  <c r="AH27" i="180"/>
  <c r="AE31" i="180"/>
  <c r="AH31" i="180"/>
  <c r="AH14" i="180"/>
  <c r="AE14" i="180"/>
  <c r="AH16" i="180"/>
  <c r="AE16" i="180"/>
  <c r="AH18" i="180"/>
  <c r="AE18" i="180"/>
  <c r="AE36" i="180"/>
  <c r="AH36" i="180"/>
  <c r="AE38" i="180"/>
  <c r="AH38" i="180"/>
  <c r="AE40" i="180"/>
  <c r="AH40" i="180"/>
  <c r="AE42" i="180"/>
  <c r="AH42" i="180"/>
  <c r="AE44" i="180"/>
  <c r="AH44" i="180"/>
  <c r="AH47" i="180"/>
  <c r="AE47" i="180"/>
  <c r="AH49" i="180"/>
  <c r="AE49" i="180"/>
  <c r="AH51" i="180"/>
  <c r="AE51" i="180"/>
  <c r="AH53" i="180"/>
  <c r="AE53" i="180"/>
  <c r="AH55" i="180"/>
  <c r="AE55" i="180"/>
  <c r="AH57" i="180"/>
  <c r="AE57" i="180"/>
  <c r="AH59" i="180"/>
  <c r="AE59" i="180"/>
  <c r="AH61" i="180"/>
  <c r="AE61" i="180"/>
  <c r="AH63" i="180"/>
  <c r="AE63" i="180"/>
  <c r="AH65" i="180"/>
  <c r="AE65" i="180"/>
  <c r="AE39" i="180"/>
  <c r="AH39" i="180"/>
  <c r="AE43" i="180"/>
  <c r="AH43" i="180"/>
  <c r="AE45" i="180"/>
  <c r="AH45" i="180"/>
  <c r="AH46" i="180"/>
  <c r="AE46" i="180"/>
  <c r="AH48" i="180"/>
  <c r="AE48" i="180"/>
  <c r="AH50" i="180"/>
  <c r="AE50" i="180"/>
  <c r="AH52" i="180"/>
  <c r="AE52" i="180"/>
  <c r="AH54" i="180"/>
  <c r="AE54" i="180"/>
  <c r="AH56" i="180"/>
  <c r="AE56" i="180"/>
  <c r="AH58" i="180"/>
  <c r="AE58" i="180"/>
  <c r="AH60" i="180"/>
  <c r="AE60" i="180"/>
  <c r="AH62" i="180"/>
  <c r="AE62" i="180"/>
  <c r="AH64" i="180"/>
  <c r="AE64" i="180"/>
  <c r="BB24" i="180"/>
  <c r="AL24" i="180" s="1"/>
  <c r="AM24" i="180" s="1"/>
  <c r="BC24" i="180"/>
  <c r="BC26" i="180"/>
  <c r="BC30" i="180"/>
  <c r="BB23" i="180"/>
  <c r="AL23" i="180" s="1"/>
  <c r="AM23" i="180" s="1"/>
  <c r="AI23" i="180" s="1"/>
  <c r="BC23" i="180"/>
  <c r="BB29" i="180"/>
  <c r="AL29" i="180" s="1"/>
  <c r="AM29" i="180" s="1"/>
  <c r="BC31" i="180"/>
  <c r="AU5" i="180"/>
  <c r="BA10" i="180"/>
  <c r="AU6" i="180"/>
  <c r="BB12" i="180"/>
  <c r="AL12" i="180" s="1"/>
  <c r="AM12" i="180" s="1"/>
  <c r="BB14" i="180"/>
  <c r="AL14" i="180" s="1"/>
  <c r="AM14" i="180" s="1"/>
  <c r="AI14" i="180" s="1"/>
  <c r="BB16" i="180"/>
  <c r="AL16" i="180" s="1"/>
  <c r="AM16" i="180" s="1"/>
  <c r="AI16" i="180" s="1"/>
  <c r="BC16" i="180"/>
  <c r="BB18" i="180"/>
  <c r="AL18" i="180" s="1"/>
  <c r="AM18" i="180" s="1"/>
  <c r="AI18" i="180" s="1"/>
  <c r="BB11" i="180"/>
  <c r="AL11" i="180" s="1"/>
  <c r="AM11" i="180" s="1"/>
  <c r="BB13" i="180"/>
  <c r="AL13" i="180" s="1"/>
  <c r="AM13" i="180" s="1"/>
  <c r="AI13" i="180" s="1"/>
  <c r="BB15" i="180"/>
  <c r="AL15" i="180" s="1"/>
  <c r="AM15" i="180" s="1"/>
  <c r="BC15" i="180"/>
  <c r="BB17" i="180"/>
  <c r="AL17" i="180" s="1"/>
  <c r="AM17" i="180" s="1"/>
  <c r="BB21" i="180"/>
  <c r="AL21" i="180" s="1"/>
  <c r="AM21" i="180" s="1"/>
  <c r="AI21" i="180" s="1"/>
  <c r="BC57" i="179"/>
  <c r="BB57" i="179"/>
  <c r="AL57" i="179" s="1"/>
  <c r="AM57" i="179" s="1"/>
  <c r="AI57" i="179" s="1"/>
  <c r="BC58" i="179"/>
  <c r="BB58" i="179"/>
  <c r="AL58" i="179" s="1"/>
  <c r="AM58" i="179" s="1"/>
  <c r="BC59" i="179"/>
  <c r="BC60" i="179"/>
  <c r="BC63" i="179"/>
  <c r="BB63" i="179"/>
  <c r="AL63" i="179" s="1"/>
  <c r="AM63" i="179" s="1"/>
  <c r="BC64" i="179"/>
  <c r="BC65" i="179"/>
  <c r="BB65" i="179"/>
  <c r="AL65" i="179" s="1"/>
  <c r="AM65" i="179" s="1"/>
  <c r="R45" i="179"/>
  <c r="AH47" i="179"/>
  <c r="BB46" i="179"/>
  <c r="AL46" i="179" s="1"/>
  <c r="AM46" i="179" s="1"/>
  <c r="BB48" i="179"/>
  <c r="AL48" i="179" s="1"/>
  <c r="AM48" i="179" s="1"/>
  <c r="BC50" i="179"/>
  <c r="BB50" i="179"/>
  <c r="AL50" i="179" s="1"/>
  <c r="AM50" i="179" s="1"/>
  <c r="BB52" i="179"/>
  <c r="AL52" i="179" s="1"/>
  <c r="AM52" i="179" s="1"/>
  <c r="BC45" i="179"/>
  <c r="BB45" i="179"/>
  <c r="AL45" i="179" s="1"/>
  <c r="AM45" i="179" s="1"/>
  <c r="BC53" i="179"/>
  <c r="BB53" i="179"/>
  <c r="AL53" i="179" s="1"/>
  <c r="AM53" i="179" s="1"/>
  <c r="AI53" i="179" s="1"/>
  <c r="BB36" i="179"/>
  <c r="AL36" i="179" s="1"/>
  <c r="BC36" i="179"/>
  <c r="BB37" i="179"/>
  <c r="AL37" i="179" s="1"/>
  <c r="AM37" i="179" s="1"/>
  <c r="AI37" i="179" s="1"/>
  <c r="BB39" i="179"/>
  <c r="AL39" i="179" s="1"/>
  <c r="AM39" i="179" s="1"/>
  <c r="BC39" i="179"/>
  <c r="BC42" i="179"/>
  <c r="BB38" i="179"/>
  <c r="AL38" i="179" s="1"/>
  <c r="AM38" i="179" s="1"/>
  <c r="BC41" i="179"/>
  <c r="BB41" i="179"/>
  <c r="AL41" i="179" s="1"/>
  <c r="AM41" i="179" s="1"/>
  <c r="AM36" i="179"/>
  <c r="AT5" i="179"/>
  <c r="AT6" i="179"/>
  <c r="BB44" i="179"/>
  <c r="AL44" i="179" s="1"/>
  <c r="BC44" i="179"/>
  <c r="AM44" i="179"/>
  <c r="AE47" i="179"/>
  <c r="AE49" i="179"/>
  <c r="AE51" i="179"/>
  <c r="AE53" i="179"/>
  <c r="AE56" i="179"/>
  <c r="AE57" i="179"/>
  <c r="AE59" i="179"/>
  <c r="AH37" i="179"/>
  <c r="AE37" i="179"/>
  <c r="AH35" i="179"/>
  <c r="AE35" i="179"/>
  <c r="AH33" i="179"/>
  <c r="AE33" i="179"/>
  <c r="R29" i="179"/>
  <c r="H6" i="179"/>
  <c r="BC34" i="179"/>
  <c r="BB34" i="179"/>
  <c r="AL34" i="179" s="1"/>
  <c r="AM34" i="179" s="1"/>
  <c r="BC33" i="179"/>
  <c r="BB33" i="179"/>
  <c r="AL33" i="179" s="1"/>
  <c r="AM33" i="179" s="1"/>
  <c r="AI33" i="179" s="1"/>
  <c r="AU6" i="179"/>
  <c r="R28" i="179"/>
  <c r="BB32" i="179"/>
  <c r="AL32" i="179" s="1"/>
  <c r="AM32" i="179" s="1"/>
  <c r="AU5" i="179"/>
  <c r="BA24" i="179"/>
  <c r="BB24" i="179" s="1"/>
  <c r="AL24" i="179" s="1"/>
  <c r="AM24" i="179" s="1"/>
  <c r="BA25" i="179"/>
  <c r="BA26" i="179"/>
  <c r="BB26" i="179" s="1"/>
  <c r="AL26" i="179" s="1"/>
  <c r="AM26" i="179" s="1"/>
  <c r="BA27" i="179"/>
  <c r="BC27" i="179" s="1"/>
  <c r="BA28" i="179"/>
  <c r="BB28" i="179" s="1"/>
  <c r="AL28" i="179" s="1"/>
  <c r="AM28" i="179" s="1"/>
  <c r="BA29" i="179"/>
  <c r="BA30" i="179"/>
  <c r="BB30" i="179" s="1"/>
  <c r="AL30" i="179" s="1"/>
  <c r="AM30" i="179" s="1"/>
  <c r="BA31" i="179"/>
  <c r="BC31" i="179" s="1"/>
  <c r="AC6" i="179"/>
  <c r="AH23" i="179"/>
  <c r="AE23" i="179"/>
  <c r="AE61" i="178"/>
  <c r="AE59" i="178"/>
  <c r="P6" i="179"/>
  <c r="I6" i="179"/>
  <c r="AH18" i="179"/>
  <c r="AE18" i="179"/>
  <c r="AH17" i="179"/>
  <c r="AE17" i="179"/>
  <c r="AH16" i="179"/>
  <c r="AE16" i="179"/>
  <c r="AH15" i="179"/>
  <c r="AE15" i="179"/>
  <c r="AH13" i="179"/>
  <c r="AH11" i="179"/>
  <c r="AE58" i="178"/>
  <c r="H5" i="179"/>
  <c r="AK10" i="179"/>
  <c r="AC5" i="179"/>
  <c r="R55" i="178"/>
  <c r="AD55" i="178" s="1"/>
  <c r="R53" i="178"/>
  <c r="P5" i="178"/>
  <c r="AE57" i="178"/>
  <c r="AE54" i="178"/>
  <c r="AE50" i="178"/>
  <c r="AE51" i="178"/>
  <c r="R48" i="178"/>
  <c r="AE47" i="178"/>
  <c r="AE49" i="178"/>
  <c r="R45" i="178"/>
  <c r="BA10" i="179"/>
  <c r="BC10" i="179" s="1"/>
  <c r="BA11" i="179"/>
  <c r="BC11" i="179" s="1"/>
  <c r="BA12" i="179"/>
  <c r="BC12" i="179" s="1"/>
  <c r="BA13" i="179"/>
  <c r="BB13" i="179" s="1"/>
  <c r="AL13" i="179" s="1"/>
  <c r="AM13" i="179" s="1"/>
  <c r="AI13" i="179" s="1"/>
  <c r="BA14" i="179"/>
  <c r="BC14" i="179" s="1"/>
  <c r="BA15" i="179"/>
  <c r="BB15" i="179" s="1"/>
  <c r="AL15" i="179" s="1"/>
  <c r="AM15" i="179" s="1"/>
  <c r="AI15" i="179" s="1"/>
  <c r="BA16" i="179"/>
  <c r="BA17" i="179"/>
  <c r="BB17" i="179" s="1"/>
  <c r="AL17" i="179" s="1"/>
  <c r="AM17" i="179" s="1"/>
  <c r="AI17" i="179" s="1"/>
  <c r="BA18" i="179"/>
  <c r="BB18" i="179" s="1"/>
  <c r="AL18" i="179" s="1"/>
  <c r="AM18" i="179" s="1"/>
  <c r="AI18" i="179" s="1"/>
  <c r="BA19" i="179"/>
  <c r="BB19" i="179" s="1"/>
  <c r="AL19" i="179" s="1"/>
  <c r="AM19" i="179" s="1"/>
  <c r="BA20" i="179"/>
  <c r="BC20" i="179" s="1"/>
  <c r="BA21" i="179"/>
  <c r="BB21" i="179" s="1"/>
  <c r="AL21" i="179" s="1"/>
  <c r="AM21" i="179" s="1"/>
  <c r="BA22" i="179"/>
  <c r="BB22" i="179" s="1"/>
  <c r="AL22" i="179" s="1"/>
  <c r="AM22" i="179" s="1"/>
  <c r="BA23" i="179"/>
  <c r="BB23" i="179" s="1"/>
  <c r="AL23" i="179" s="1"/>
  <c r="AM23" i="179" s="1"/>
  <c r="AI23" i="179" s="1"/>
  <c r="AU6" i="178"/>
  <c r="AU5" i="178"/>
  <c r="BA53" i="178"/>
  <c r="BC53" i="178" s="1"/>
  <c r="BA54" i="178"/>
  <c r="BB54" i="178" s="1"/>
  <c r="AL54" i="178" s="1"/>
  <c r="AM54" i="178" s="1"/>
  <c r="AI54" i="178" s="1"/>
  <c r="BA55" i="178"/>
  <c r="BA56" i="178"/>
  <c r="BB56" i="178" s="1"/>
  <c r="AL56" i="178" s="1"/>
  <c r="AM56" i="178" s="1"/>
  <c r="BA57" i="178"/>
  <c r="BB57" i="178" s="1"/>
  <c r="AL57" i="178" s="1"/>
  <c r="AM57" i="178" s="1"/>
  <c r="AI57" i="178" s="1"/>
  <c r="BA58" i="178"/>
  <c r="BB58" i="178" s="1"/>
  <c r="AL58" i="178" s="1"/>
  <c r="AM58" i="178" s="1"/>
  <c r="AI58" i="178" s="1"/>
  <c r="BA59" i="178"/>
  <c r="BC59" i="178" s="1"/>
  <c r="BA60" i="178"/>
  <c r="BB60" i="178" s="1"/>
  <c r="AL60" i="178" s="1"/>
  <c r="AM60" i="178" s="1"/>
  <c r="BA61" i="178"/>
  <c r="BB61" i="178" s="1"/>
  <c r="AL61" i="178" s="1"/>
  <c r="AM61" i="178" s="1"/>
  <c r="AI61" i="178" s="1"/>
  <c r="BA62" i="178"/>
  <c r="BB62" i="178" s="1"/>
  <c r="AL62" i="178" s="1"/>
  <c r="AM62" i="178" s="1"/>
  <c r="BA63" i="178"/>
  <c r="BB63" i="178" s="1"/>
  <c r="AL63" i="178" s="1"/>
  <c r="AM63" i="178" s="1"/>
  <c r="BA64" i="178"/>
  <c r="BB64" i="178" s="1"/>
  <c r="AL64" i="178" s="1"/>
  <c r="AM64" i="178" s="1"/>
  <c r="BA65" i="178"/>
  <c r="BC65" i="178" s="1"/>
  <c r="BC13" i="179"/>
  <c r="BC15" i="179"/>
  <c r="BC16" i="179"/>
  <c r="BB16" i="179"/>
  <c r="AL16" i="179" s="1"/>
  <c r="AM16" i="179" s="1"/>
  <c r="AI16" i="179" s="1"/>
  <c r="BB20" i="179"/>
  <c r="AL20" i="179" s="1"/>
  <c r="AM20" i="179" s="1"/>
  <c r="BC21" i="179"/>
  <c r="BC24" i="179"/>
  <c r="BC25" i="179"/>
  <c r="BB25" i="179"/>
  <c r="AL25" i="179" s="1"/>
  <c r="AM25" i="179" s="1"/>
  <c r="BC28" i="179"/>
  <c r="BC29" i="179"/>
  <c r="BB29" i="179"/>
  <c r="AL29" i="179" s="1"/>
  <c r="AM29" i="179" s="1"/>
  <c r="BC45" i="178"/>
  <c r="BB45" i="178"/>
  <c r="AL45" i="178" s="1"/>
  <c r="AM45" i="178" s="1"/>
  <c r="BC46" i="178"/>
  <c r="BB46" i="178"/>
  <c r="AL46" i="178" s="1"/>
  <c r="AM46" i="178" s="1"/>
  <c r="BC47" i="178"/>
  <c r="BB47" i="178"/>
  <c r="AL47" i="178" s="1"/>
  <c r="AM47" i="178" s="1"/>
  <c r="AI47" i="178" s="1"/>
  <c r="BB48" i="178"/>
  <c r="AL48" i="178" s="1"/>
  <c r="AM48" i="178" s="1"/>
  <c r="BB49" i="178"/>
  <c r="AL49" i="178" s="1"/>
  <c r="AM49" i="178" s="1"/>
  <c r="AI49" i="178" s="1"/>
  <c r="BC50" i="178"/>
  <c r="BB50" i="178"/>
  <c r="AL50" i="178" s="1"/>
  <c r="AM50" i="178" s="1"/>
  <c r="AI50" i="178" s="1"/>
  <c r="BC51" i="178"/>
  <c r="BB51" i="178"/>
  <c r="AL51" i="178" s="1"/>
  <c r="AM51" i="178" s="1"/>
  <c r="AI51" i="178" s="1"/>
  <c r="BB52" i="178"/>
  <c r="AL52" i="178" s="1"/>
  <c r="AM52" i="178" s="1"/>
  <c r="BB53" i="178"/>
  <c r="AL53" i="178" s="1"/>
  <c r="AM53" i="178" s="1"/>
  <c r="BC55" i="178"/>
  <c r="BB55" i="178"/>
  <c r="AL55" i="178" s="1"/>
  <c r="AM55" i="178" s="1"/>
  <c r="BC64" i="178"/>
  <c r="BB44" i="178"/>
  <c r="AM43" i="178"/>
  <c r="AH42" i="178"/>
  <c r="AE42" i="178"/>
  <c r="R40" i="178"/>
  <c r="H6" i="178"/>
  <c r="Q6" i="178"/>
  <c r="AH25" i="178"/>
  <c r="AE25" i="178"/>
  <c r="AM41" i="178"/>
  <c r="AM28" i="178"/>
  <c r="AM29" i="178"/>
  <c r="AM26" i="178"/>
  <c r="H5" i="178"/>
  <c r="AH38" i="178"/>
  <c r="AE38" i="178"/>
  <c r="AH37" i="178"/>
  <c r="AE37" i="178"/>
  <c r="AH36" i="178"/>
  <c r="AE36" i="178"/>
  <c r="AH35" i="178"/>
  <c r="AE35" i="178"/>
  <c r="AD48" i="178" l="1"/>
  <c r="AH48" i="178" s="1"/>
  <c r="AI29" i="178"/>
  <c r="BC57" i="178"/>
  <c r="BC43" i="179"/>
  <c r="AD28" i="180"/>
  <c r="AE28" i="180" s="1"/>
  <c r="BC34" i="181"/>
  <c r="AD36" i="181"/>
  <c r="AH36" i="181" s="1"/>
  <c r="BA5" i="159"/>
  <c r="AI41" i="161"/>
  <c r="AD21" i="162"/>
  <c r="AH21" i="162" s="1"/>
  <c r="BB60" i="163"/>
  <c r="AL60" i="163" s="1"/>
  <c r="AM60" i="163" s="1"/>
  <c r="AH11" i="173"/>
  <c r="AD10" i="175"/>
  <c r="AE10" i="175" s="1"/>
  <c r="AE45" i="169"/>
  <c r="AD45" i="169"/>
  <c r="AC6" i="173"/>
  <c r="AM56" i="173"/>
  <c r="BC63" i="173"/>
  <c r="BC62" i="169"/>
  <c r="BC50" i="169"/>
  <c r="AD59" i="167"/>
  <c r="AE59" i="167" s="1"/>
  <c r="AD41" i="167"/>
  <c r="AI41" i="167" s="1"/>
  <c r="AD25" i="172"/>
  <c r="AE25" i="172" s="1"/>
  <c r="AD45" i="172"/>
  <c r="AH45" i="172" s="1"/>
  <c r="AD54" i="173"/>
  <c r="AH54" i="173" s="1"/>
  <c r="AH64" i="173"/>
  <c r="AD64" i="173"/>
  <c r="AD22" i="175"/>
  <c r="AE22" i="175" s="1"/>
  <c r="AD34" i="175"/>
  <c r="AH34" i="175" s="1"/>
  <c r="AD19" i="164"/>
  <c r="AE19" i="164" s="1"/>
  <c r="AD11" i="168"/>
  <c r="AE11" i="168" s="1"/>
  <c r="AD22" i="158"/>
  <c r="AE22" i="158" s="1"/>
  <c r="AH22" i="163"/>
  <c r="AD22" i="163"/>
  <c r="AD19" i="169"/>
  <c r="AH19" i="169" s="1"/>
  <c r="AD64" i="175"/>
  <c r="AH64" i="175" s="1"/>
  <c r="AD13" i="178"/>
  <c r="AE13" i="178" s="1"/>
  <c r="AD33" i="178"/>
  <c r="AE33" i="178" s="1"/>
  <c r="AD62" i="178"/>
  <c r="AE62" i="178" s="1"/>
  <c r="AE30" i="179"/>
  <c r="AD30" i="179"/>
  <c r="AD39" i="179"/>
  <c r="AE39" i="179" s="1"/>
  <c r="AD11" i="180"/>
  <c r="AE11" i="180" s="1"/>
  <c r="AD14" i="181"/>
  <c r="AH14" i="181" s="1"/>
  <c r="AD53" i="178"/>
  <c r="AH53" i="178" s="1"/>
  <c r="AH35" i="172"/>
  <c r="AD35" i="172"/>
  <c r="AE48" i="169"/>
  <c r="AD48" i="169"/>
  <c r="AD29" i="178"/>
  <c r="AE29" i="178" s="1"/>
  <c r="BC32" i="180"/>
  <c r="AD32" i="180"/>
  <c r="AE32" i="180" s="1"/>
  <c r="AE38" i="181"/>
  <c r="AD38" i="181"/>
  <c r="AE49" i="181"/>
  <c r="AD49" i="181"/>
  <c r="D16" i="61"/>
  <c r="BB28" i="162"/>
  <c r="AL28" i="162" s="1"/>
  <c r="AM28" i="162" s="1"/>
  <c r="AI49" i="175"/>
  <c r="BB33" i="173"/>
  <c r="AL33" i="173" s="1"/>
  <c r="AM33" i="173" s="1"/>
  <c r="BC55" i="168"/>
  <c r="AI40" i="169"/>
  <c r="AE57" i="167"/>
  <c r="AD57" i="167"/>
  <c r="AD33" i="167"/>
  <c r="AI33" i="167" s="1"/>
  <c r="AD36" i="168"/>
  <c r="AH36" i="168" s="1"/>
  <c r="AE26" i="172"/>
  <c r="AD26" i="172"/>
  <c r="AH36" i="172"/>
  <c r="AD36" i="172"/>
  <c r="AI36" i="172" s="1"/>
  <c r="AE44" i="173"/>
  <c r="AD44" i="173"/>
  <c r="AI44" i="173" s="1"/>
  <c r="AH60" i="173"/>
  <c r="AD60" i="173"/>
  <c r="AD30" i="173"/>
  <c r="AH30" i="173" s="1"/>
  <c r="AD15" i="175"/>
  <c r="AH15" i="175" s="1"/>
  <c r="AE24" i="175"/>
  <c r="AD24" i="175"/>
  <c r="AH37" i="175"/>
  <c r="AD37" i="175"/>
  <c r="AE21" i="164"/>
  <c r="AD21" i="164"/>
  <c r="AH43" i="168"/>
  <c r="AD43" i="168"/>
  <c r="AH61" i="163"/>
  <c r="AD17" i="172"/>
  <c r="AH17" i="172" s="1"/>
  <c r="AE12" i="178"/>
  <c r="AD12" i="178"/>
  <c r="AH12" i="178" s="1"/>
  <c r="AH65" i="178"/>
  <c r="AD65" i="178"/>
  <c r="AH46" i="179"/>
  <c r="AD46" i="179"/>
  <c r="AE46" i="179" s="1"/>
  <c r="AE29" i="180"/>
  <c r="AD29" i="180"/>
  <c r="AD20" i="181"/>
  <c r="AE20" i="181" s="1"/>
  <c r="AD62" i="182"/>
  <c r="AH50" i="161"/>
  <c r="AH45" i="161"/>
  <c r="AH55" i="179"/>
  <c r="AH37" i="162"/>
  <c r="AH42" i="161"/>
  <c r="AE49" i="175"/>
  <c r="AE50" i="175"/>
  <c r="AK60" i="173"/>
  <c r="AH27" i="161"/>
  <c r="AH41" i="161"/>
  <c r="AD20" i="164"/>
  <c r="AE20" i="164" s="1"/>
  <c r="BC18" i="179"/>
  <c r="AI39" i="179"/>
  <c r="AH26" i="181"/>
  <c r="AD26" i="181"/>
  <c r="AH39" i="181"/>
  <c r="AD39" i="181"/>
  <c r="AE52" i="181"/>
  <c r="AD52" i="181"/>
  <c r="BC50" i="160"/>
  <c r="AI45" i="161"/>
  <c r="AI50" i="161"/>
  <c r="AD24" i="162"/>
  <c r="AE24" i="162" s="1"/>
  <c r="AD51" i="162"/>
  <c r="AE51" i="162" s="1"/>
  <c r="BC62" i="163"/>
  <c r="AE63" i="162"/>
  <c r="AD63" i="162"/>
  <c r="BB37" i="178"/>
  <c r="AL37" i="178" s="1"/>
  <c r="AM37" i="178" s="1"/>
  <c r="AI37" i="178" s="1"/>
  <c r="BC38" i="178"/>
  <c r="BB20" i="178"/>
  <c r="AL20" i="178" s="1"/>
  <c r="AM20" i="178" s="1"/>
  <c r="BB47" i="175"/>
  <c r="AL47" i="175" s="1"/>
  <c r="AM47" i="175" s="1"/>
  <c r="AI47" i="175" s="1"/>
  <c r="BB21" i="175"/>
  <c r="AL21" i="175" s="1"/>
  <c r="AM21" i="175" s="1"/>
  <c r="BC12" i="173"/>
  <c r="BC41" i="169"/>
  <c r="BC33" i="153"/>
  <c r="AD56" i="167"/>
  <c r="AH56" i="167" s="1"/>
  <c r="AE31" i="167"/>
  <c r="AD31" i="167"/>
  <c r="AD36" i="167"/>
  <c r="AE36" i="167" s="1"/>
  <c r="AD37" i="172"/>
  <c r="AH37" i="172" s="1"/>
  <c r="AD41" i="173"/>
  <c r="AE41" i="173" s="1"/>
  <c r="AD57" i="173"/>
  <c r="AH57" i="173" s="1"/>
  <c r="AD18" i="175"/>
  <c r="AI18" i="175" s="1"/>
  <c r="AH25" i="175"/>
  <c r="AD25" i="175"/>
  <c r="AD35" i="175"/>
  <c r="AH35" i="175" s="1"/>
  <c r="AD20" i="179"/>
  <c r="AE20" i="179" s="1"/>
  <c r="AD58" i="163"/>
  <c r="AE58" i="163" s="1"/>
  <c r="AD34" i="179"/>
  <c r="AE34" i="179" s="1"/>
  <c r="AD15" i="180"/>
  <c r="AE15" i="180" s="1"/>
  <c r="AE33" i="180"/>
  <c r="AD33" i="180"/>
  <c r="AH33" i="180" s="1"/>
  <c r="AD13" i="181"/>
  <c r="AH13" i="181" s="1"/>
  <c r="AD25" i="162"/>
  <c r="AE25" i="162" s="1"/>
  <c r="AD39" i="169"/>
  <c r="AE39" i="169" s="1"/>
  <c r="AD36" i="175"/>
  <c r="AE36" i="175" s="1"/>
  <c r="AD63" i="178"/>
  <c r="AE63" i="178" s="1"/>
  <c r="AE25" i="180"/>
  <c r="AD25" i="180"/>
  <c r="AD17" i="162"/>
  <c r="BC17" i="179"/>
  <c r="AH45" i="178"/>
  <c r="AD45" i="178"/>
  <c r="AH40" i="181"/>
  <c r="AD40" i="181"/>
  <c r="AH54" i="181"/>
  <c r="AD54" i="181"/>
  <c r="BB37" i="160"/>
  <c r="AL37" i="160" s="1"/>
  <c r="AM37" i="160" s="1"/>
  <c r="BB30" i="160"/>
  <c r="AL30" i="160" s="1"/>
  <c r="AM30" i="160" s="1"/>
  <c r="C16" i="61"/>
  <c r="AM40" i="162"/>
  <c r="AI40" i="162" s="1"/>
  <c r="AH26" i="162"/>
  <c r="AD26" i="162"/>
  <c r="AH36" i="162"/>
  <c r="AD36" i="162"/>
  <c r="AE53" i="162"/>
  <c r="AD53" i="162"/>
  <c r="AH65" i="162"/>
  <c r="AD65" i="162"/>
  <c r="AD10" i="181"/>
  <c r="AE10" i="181" s="1"/>
  <c r="AD44" i="178"/>
  <c r="AH44" i="178" s="1"/>
  <c r="BB16" i="178"/>
  <c r="AL16" i="178" s="1"/>
  <c r="AM16" i="178" s="1"/>
  <c r="AI16" i="178" s="1"/>
  <c r="BC49" i="153"/>
  <c r="BB14" i="169"/>
  <c r="AL14" i="169" s="1"/>
  <c r="AM14" i="169" s="1"/>
  <c r="AI14" i="169" s="1"/>
  <c r="BC30" i="153"/>
  <c r="AM48" i="173"/>
  <c r="AI48" i="173" s="1"/>
  <c r="AI25" i="172"/>
  <c r="AE62" i="167"/>
  <c r="AD62" i="167"/>
  <c r="AD27" i="167"/>
  <c r="AH27" i="167" s="1"/>
  <c r="AD12" i="168"/>
  <c r="AE12" i="168" s="1"/>
  <c r="AH27" i="172"/>
  <c r="AD27" i="172"/>
  <c r="AH38" i="172"/>
  <c r="AD38" i="172"/>
  <c r="AE40" i="173"/>
  <c r="AD40" i="173"/>
  <c r="AE56" i="173"/>
  <c r="AD56" i="173"/>
  <c r="D28" i="61"/>
  <c r="AD17" i="175"/>
  <c r="AH17" i="175" s="1"/>
  <c r="AD27" i="175"/>
  <c r="AH27" i="175" s="1"/>
  <c r="AE11" i="173"/>
  <c r="AH20" i="178"/>
  <c r="AD20" i="178"/>
  <c r="AH39" i="178"/>
  <c r="AD39" i="178"/>
  <c r="AH64" i="178"/>
  <c r="AD64" i="178"/>
  <c r="AE64" i="178" s="1"/>
  <c r="AH48" i="179"/>
  <c r="AD48" i="179"/>
  <c r="AE48" i="179" s="1"/>
  <c r="AD16" i="158"/>
  <c r="AH16" i="158" s="1"/>
  <c r="AE15" i="158"/>
  <c r="AD15" i="158"/>
  <c r="BB50" i="162"/>
  <c r="AL50" i="162" s="1"/>
  <c r="AM50" i="162" s="1"/>
  <c r="AI50" i="162" s="1"/>
  <c r="AD10" i="162"/>
  <c r="AE10" i="162" s="1"/>
  <c r="AD30" i="162"/>
  <c r="AH30" i="162" s="1"/>
  <c r="AH39" i="162"/>
  <c r="AD39" i="162"/>
  <c r="AH39" i="163"/>
  <c r="AD55" i="162"/>
  <c r="AE55" i="162" s="1"/>
  <c r="AH61" i="179"/>
  <c r="AD61" i="179"/>
  <c r="AH40" i="169"/>
  <c r="AE24" i="169"/>
  <c r="BC28" i="175"/>
  <c r="BC54" i="173"/>
  <c r="BB57" i="169"/>
  <c r="AL57" i="169" s="1"/>
  <c r="AM57" i="169" s="1"/>
  <c r="AI57" i="169" s="1"/>
  <c r="BB45" i="169"/>
  <c r="AL45" i="169" s="1"/>
  <c r="AM45" i="169" s="1"/>
  <c r="AM47" i="173"/>
  <c r="AD61" i="167"/>
  <c r="AE61" i="167" s="1"/>
  <c r="AD32" i="167"/>
  <c r="AH32" i="167" s="1"/>
  <c r="AD16" i="168"/>
  <c r="AH16" i="168" s="1"/>
  <c r="AD44" i="168"/>
  <c r="AE44" i="168" s="1"/>
  <c r="AE28" i="172"/>
  <c r="AD28" i="172"/>
  <c r="AI28" i="172" s="1"/>
  <c r="AD40" i="172"/>
  <c r="AH40" i="172" s="1"/>
  <c r="AD37" i="173"/>
  <c r="AE37" i="173" s="1"/>
  <c r="AD53" i="173"/>
  <c r="AH53" i="173" s="1"/>
  <c r="AD20" i="175"/>
  <c r="AH20" i="175" s="1"/>
  <c r="AD26" i="175"/>
  <c r="AE26" i="175" s="1"/>
  <c r="AH24" i="178"/>
  <c r="AD24" i="178"/>
  <c r="AD31" i="179"/>
  <c r="AE31" i="179" s="1"/>
  <c r="AD41" i="178"/>
  <c r="AE41" i="178" s="1"/>
  <c r="AD19" i="179"/>
  <c r="AH19" i="179" s="1"/>
  <c r="AD22" i="179"/>
  <c r="AH22" i="179" s="1"/>
  <c r="AD36" i="179"/>
  <c r="AI36" i="179" s="1"/>
  <c r="AH50" i="179"/>
  <c r="AD50" i="179"/>
  <c r="AE50" i="179" s="1"/>
  <c r="AD17" i="180"/>
  <c r="AE17" i="180" s="1"/>
  <c r="AD41" i="169"/>
  <c r="AE41" i="169" s="1"/>
  <c r="AH50" i="181"/>
  <c r="AD50" i="181"/>
  <c r="AE40" i="167"/>
  <c r="AD40" i="167"/>
  <c r="AI46" i="179"/>
  <c r="AE56" i="181"/>
  <c r="AD56" i="181"/>
  <c r="AI32" i="179"/>
  <c r="AH32" i="179"/>
  <c r="AI44" i="179"/>
  <c r="AH54" i="179"/>
  <c r="AD54" i="179"/>
  <c r="BC18" i="181"/>
  <c r="AD30" i="181"/>
  <c r="AH30" i="181" s="1"/>
  <c r="AD45" i="181"/>
  <c r="AH45" i="181" s="1"/>
  <c r="AH17" i="158"/>
  <c r="AD17" i="158"/>
  <c r="BC39" i="159"/>
  <c r="AE37" i="162"/>
  <c r="AD12" i="162"/>
  <c r="AE12" i="162" s="1"/>
  <c r="AD28" i="162"/>
  <c r="AH28" i="162" s="1"/>
  <c r="AD41" i="162"/>
  <c r="AE41" i="162" s="1"/>
  <c r="AD57" i="162"/>
  <c r="AE57" i="162" s="1"/>
  <c r="AI39" i="163"/>
  <c r="AE12" i="164"/>
  <c r="AD12" i="164"/>
  <c r="AH65" i="168"/>
  <c r="G25" i="61"/>
  <c r="AE10" i="165"/>
  <c r="AD10" i="165"/>
  <c r="AI10" i="165" s="1"/>
  <c r="AE16" i="164"/>
  <c r="AD16" i="164"/>
  <c r="AH16" i="164" s="1"/>
  <c r="BC19" i="167"/>
  <c r="BB27" i="169"/>
  <c r="AL27" i="169" s="1"/>
  <c r="AM27" i="169" s="1"/>
  <c r="AI27" i="169" s="1"/>
  <c r="AI11" i="173"/>
  <c r="AD55" i="167"/>
  <c r="AE55" i="167" s="1"/>
  <c r="AD24" i="168"/>
  <c r="AH24" i="168" s="1"/>
  <c r="AD47" i="169"/>
  <c r="AH47" i="169" s="1"/>
  <c r="AD29" i="172"/>
  <c r="AH29" i="172" s="1"/>
  <c r="AD39" i="172"/>
  <c r="AH39" i="172" s="1"/>
  <c r="AH36" i="173"/>
  <c r="AD36" i="173"/>
  <c r="AD46" i="173"/>
  <c r="AE46" i="173" s="1"/>
  <c r="AD21" i="175"/>
  <c r="AE21" i="175" s="1"/>
  <c r="AD28" i="175"/>
  <c r="AE28" i="175" s="1"/>
  <c r="AD28" i="178"/>
  <c r="AH28" i="178" s="1"/>
  <c r="BC63" i="164"/>
  <c r="AI62" i="168"/>
  <c r="AH31" i="162"/>
  <c r="AD31" i="162"/>
  <c r="AD52" i="179"/>
  <c r="AE52" i="179" s="1"/>
  <c r="AD34" i="180"/>
  <c r="AH34" i="180" s="1"/>
  <c r="AD47" i="181"/>
  <c r="AH47" i="181" s="1"/>
  <c r="AD33" i="162"/>
  <c r="AE58" i="167"/>
  <c r="AD58" i="167"/>
  <c r="AE31" i="173"/>
  <c r="AD31" i="173"/>
  <c r="AE44" i="179"/>
  <c r="AE41" i="181"/>
  <c r="AD41" i="181"/>
  <c r="AE28" i="179"/>
  <c r="AD28" i="179"/>
  <c r="AH45" i="179"/>
  <c r="AD45" i="179"/>
  <c r="AE31" i="181"/>
  <c r="AD31" i="181"/>
  <c r="AE42" i="181"/>
  <c r="AD42" i="181"/>
  <c r="BC64" i="160"/>
  <c r="BB21" i="160"/>
  <c r="AL21" i="160" s="1"/>
  <c r="AM21" i="160" s="1"/>
  <c r="AI27" i="161"/>
  <c r="AD14" i="162"/>
  <c r="AH14" i="162" s="1"/>
  <c r="AD43" i="162"/>
  <c r="AE43" i="162" s="1"/>
  <c r="AD59" i="162"/>
  <c r="AH59" i="162" s="1"/>
  <c r="AH24" i="167"/>
  <c r="AE15" i="164"/>
  <c r="AD15" i="164"/>
  <c r="AH15" i="164" s="1"/>
  <c r="BC22" i="166"/>
  <c r="BB65" i="153"/>
  <c r="AL65" i="153" s="1"/>
  <c r="AM65" i="153" s="1"/>
  <c r="AI65" i="153" s="1"/>
  <c r="BC14" i="166"/>
  <c r="AH54" i="167"/>
  <c r="AD54" i="167"/>
  <c r="AE52" i="167"/>
  <c r="AD52" i="167"/>
  <c r="AH10" i="153"/>
  <c r="AD10" i="153"/>
  <c r="AH49" i="169"/>
  <c r="AD49" i="169"/>
  <c r="AD44" i="172"/>
  <c r="AH44" i="172" s="1"/>
  <c r="AE63" i="173"/>
  <c r="AD63" i="173"/>
  <c r="AH63" i="173" s="1"/>
  <c r="AE33" i="173"/>
  <c r="AD33" i="173"/>
  <c r="AH33" i="173" s="1"/>
  <c r="AH43" i="173"/>
  <c r="AD43" i="173"/>
  <c r="AE43" i="173" s="1"/>
  <c r="AH16" i="175"/>
  <c r="AD16" i="175"/>
  <c r="AH29" i="175"/>
  <c r="AD29" i="175"/>
  <c r="AD31" i="178"/>
  <c r="AH31" i="178" s="1"/>
  <c r="AH29" i="162"/>
  <c r="AD29" i="162"/>
  <c r="AI29" i="162" s="1"/>
  <c r="AH30" i="153"/>
  <c r="AD30" i="153"/>
  <c r="AH63" i="179"/>
  <c r="AD63" i="179"/>
  <c r="AH23" i="178"/>
  <c r="AD23" i="178"/>
  <c r="AE23" i="178" s="1"/>
  <c r="AH43" i="178"/>
  <c r="AD43" i="178"/>
  <c r="AE43" i="178" s="1"/>
  <c r="AD12" i="179"/>
  <c r="AE12" i="179" s="1"/>
  <c r="AH24" i="179"/>
  <c r="AD24" i="179"/>
  <c r="AE24" i="179" s="1"/>
  <c r="AH38" i="179"/>
  <c r="AD38" i="179"/>
  <c r="AH58" i="179"/>
  <c r="AD58" i="179"/>
  <c r="AE58" i="179" s="1"/>
  <c r="AE37" i="180"/>
  <c r="AD37" i="180"/>
  <c r="AH37" i="180" s="1"/>
  <c r="AD58" i="181"/>
  <c r="AE58" i="181" s="1"/>
  <c r="AD37" i="181"/>
  <c r="AH37" i="181" s="1"/>
  <c r="AH23" i="175"/>
  <c r="AD23" i="175"/>
  <c r="AE32" i="181"/>
  <c r="AD32" i="181"/>
  <c r="AH44" i="181"/>
  <c r="AD44" i="181"/>
  <c r="BB62" i="162"/>
  <c r="AL62" i="162" s="1"/>
  <c r="AM62" i="162" s="1"/>
  <c r="AI62" i="162" s="1"/>
  <c r="BC27" i="162"/>
  <c r="AD16" i="162"/>
  <c r="AH16" i="162" s="1"/>
  <c r="AD45" i="162"/>
  <c r="AH45" i="162" s="1"/>
  <c r="AH32" i="163"/>
  <c r="AD32" i="163"/>
  <c r="AE24" i="167"/>
  <c r="AD14" i="164"/>
  <c r="AH14" i="164" s="1"/>
  <c r="AI51" i="169"/>
  <c r="BC30" i="173"/>
  <c r="BC55" i="166"/>
  <c r="BC41" i="166"/>
  <c r="BC21" i="153"/>
  <c r="AM63" i="173"/>
  <c r="AI45" i="172"/>
  <c r="AH53" i="169"/>
  <c r="AD53" i="169"/>
  <c r="AE31" i="172"/>
  <c r="AD31" i="172"/>
  <c r="AH43" i="172"/>
  <c r="AD43" i="172"/>
  <c r="AH62" i="173"/>
  <c r="AD62" i="173"/>
  <c r="AD32" i="173"/>
  <c r="AE32" i="173" s="1"/>
  <c r="AD42" i="173"/>
  <c r="AH42" i="173" s="1"/>
  <c r="AH19" i="175"/>
  <c r="AD19" i="175"/>
  <c r="AE30" i="175"/>
  <c r="AD30" i="175"/>
  <c r="AE13" i="164"/>
  <c r="AD13" i="164"/>
  <c r="BC58" i="164"/>
  <c r="AH38" i="162"/>
  <c r="AD38" i="162"/>
  <c r="AE32" i="153"/>
  <c r="AD32" i="153"/>
  <c r="AH32" i="153" s="1"/>
  <c r="AD46" i="175"/>
  <c r="AE46" i="175" s="1"/>
  <c r="AD30" i="178"/>
  <c r="AH30" i="178" s="1"/>
  <c r="AD46" i="178"/>
  <c r="AI46" i="178" s="1"/>
  <c r="AD25" i="179"/>
  <c r="AH25" i="179" s="1"/>
  <c r="AH40" i="179"/>
  <c r="AD40" i="179"/>
  <c r="AE40" i="179" s="1"/>
  <c r="AH60" i="179"/>
  <c r="AD60" i="179"/>
  <c r="AE60" i="179" s="1"/>
  <c r="AD20" i="180"/>
  <c r="AH20" i="180" s="1"/>
  <c r="AD48" i="175"/>
  <c r="AH48" i="175" s="1"/>
  <c r="AD14" i="158"/>
  <c r="AH14" i="158" s="1"/>
  <c r="AD14" i="175"/>
  <c r="AE14" i="175" s="1"/>
  <c r="AE21" i="181"/>
  <c r="AD21" i="181"/>
  <c r="AI21" i="181" s="1"/>
  <c r="AD29" i="181"/>
  <c r="AH29" i="181" s="1"/>
  <c r="BC63" i="178"/>
  <c r="BB12" i="179"/>
  <c r="AL12" i="179" s="1"/>
  <c r="AM12" i="179" s="1"/>
  <c r="AI12" i="179" s="1"/>
  <c r="BB51" i="179"/>
  <c r="AL51" i="179" s="1"/>
  <c r="AM51" i="179" s="1"/>
  <c r="AI51" i="179" s="1"/>
  <c r="AE33" i="181"/>
  <c r="AD33" i="181"/>
  <c r="AH43" i="181"/>
  <c r="AD43" i="181"/>
  <c r="BB38" i="159"/>
  <c r="AL38" i="159" s="1"/>
  <c r="AM38" i="159" s="1"/>
  <c r="BC54" i="159"/>
  <c r="AD18" i="162"/>
  <c r="AI18" i="162" s="1"/>
  <c r="AD32" i="162"/>
  <c r="AH32" i="162" s="1"/>
  <c r="BB12" i="163"/>
  <c r="AL12" i="163" s="1"/>
  <c r="AM12" i="163" s="1"/>
  <c r="AI12" i="163" s="1"/>
  <c r="AD61" i="162"/>
  <c r="AH61" i="162" s="1"/>
  <c r="AD31" i="163"/>
  <c r="AE31" i="163" s="1"/>
  <c r="AI60" i="179"/>
  <c r="AI42" i="173"/>
  <c r="AE48" i="167"/>
  <c r="AD48" i="167"/>
  <c r="AD12" i="153"/>
  <c r="AE12" i="153" s="1"/>
  <c r="AD42" i="172"/>
  <c r="AH42" i="172" s="1"/>
  <c r="AD59" i="173"/>
  <c r="AH59" i="173" s="1"/>
  <c r="AD29" i="173"/>
  <c r="AE29" i="173" s="1"/>
  <c r="AD39" i="173"/>
  <c r="AH39" i="173" s="1"/>
  <c r="AH31" i="175"/>
  <c r="AD31" i="175"/>
  <c r="AD65" i="158"/>
  <c r="AE65" i="158" s="1"/>
  <c r="AD33" i="153"/>
  <c r="AH33" i="153" s="1"/>
  <c r="AD27" i="163"/>
  <c r="AE27" i="163" s="1"/>
  <c r="AD52" i="178"/>
  <c r="AI52" i="178" s="1"/>
  <c r="AD14" i="179"/>
  <c r="AE14" i="179" s="1"/>
  <c r="AH26" i="179"/>
  <c r="AD26" i="179"/>
  <c r="AD41" i="179"/>
  <c r="AE41" i="179" s="1"/>
  <c r="AH62" i="179"/>
  <c r="AD62" i="179"/>
  <c r="AE62" i="179" s="1"/>
  <c r="AD19" i="180"/>
  <c r="AH19" i="180" s="1"/>
  <c r="AD35" i="180"/>
  <c r="AH35" i="180" s="1"/>
  <c r="AD29" i="168"/>
  <c r="AE29" i="168" s="1"/>
  <c r="AE14" i="178"/>
  <c r="AD14" i="178"/>
  <c r="AH14" i="178" s="1"/>
  <c r="AD12" i="180"/>
  <c r="AH12" i="180" s="1"/>
  <c r="AE29" i="179"/>
  <c r="AD29" i="179"/>
  <c r="BB27" i="179"/>
  <c r="AL27" i="179" s="1"/>
  <c r="AM27" i="179" s="1"/>
  <c r="AI41" i="179"/>
  <c r="BB59" i="178"/>
  <c r="AL59" i="178" s="1"/>
  <c r="AM59" i="178" s="1"/>
  <c r="AI59" i="178" s="1"/>
  <c r="AI30" i="179"/>
  <c r="BB47" i="179"/>
  <c r="AL47" i="179" s="1"/>
  <c r="AM47" i="179" s="1"/>
  <c r="AI47" i="179" s="1"/>
  <c r="AI15" i="180"/>
  <c r="AE24" i="180"/>
  <c r="AD24" i="180"/>
  <c r="AD34" i="181"/>
  <c r="AH34" i="181" s="1"/>
  <c r="AH46" i="181"/>
  <c r="AD46" i="181"/>
  <c r="AD10" i="182"/>
  <c r="AH10" i="182" s="1"/>
  <c r="AI16" i="158"/>
  <c r="AH20" i="162"/>
  <c r="AD20" i="162"/>
  <c r="AH34" i="162"/>
  <c r="AD34" i="162"/>
  <c r="BC35" i="163"/>
  <c r="AD20" i="163"/>
  <c r="AH20" i="163" s="1"/>
  <c r="AH60" i="172"/>
  <c r="AH28" i="153"/>
  <c r="AI33" i="178"/>
  <c r="BC16" i="175"/>
  <c r="BB60" i="173"/>
  <c r="AL60" i="173" s="1"/>
  <c r="AM60" i="173" s="1"/>
  <c r="BB60" i="171"/>
  <c r="AL60" i="171" s="1"/>
  <c r="AM60" i="171" s="1"/>
  <c r="AI60" i="171" s="1"/>
  <c r="BB35" i="172"/>
  <c r="AL35" i="172" s="1"/>
  <c r="AM35" i="172" s="1"/>
  <c r="BB59" i="153"/>
  <c r="AL59" i="153" s="1"/>
  <c r="AM59" i="153" s="1"/>
  <c r="AI59" i="153" s="1"/>
  <c r="AI24" i="169"/>
  <c r="AI60" i="172"/>
  <c r="AD49" i="167"/>
  <c r="AH49" i="167" s="1"/>
  <c r="AE13" i="153"/>
  <c r="AD13" i="153"/>
  <c r="AH33" i="172"/>
  <c r="AD33" i="172"/>
  <c r="AH41" i="172"/>
  <c r="AD41" i="172"/>
  <c r="AI41" i="172" s="1"/>
  <c r="AE58" i="173"/>
  <c r="AD58" i="173"/>
  <c r="AH28" i="173"/>
  <c r="AD28" i="173"/>
  <c r="AD38" i="173"/>
  <c r="AI38" i="173" s="1"/>
  <c r="AE32" i="175"/>
  <c r="AD32" i="175"/>
  <c r="AE17" i="164"/>
  <c r="AD17" i="164"/>
  <c r="BB56" i="164"/>
  <c r="AD38" i="153"/>
  <c r="AH38" i="153" s="1"/>
  <c r="AE30" i="167"/>
  <c r="AD30" i="167"/>
  <c r="AH30" i="167" s="1"/>
  <c r="AD22" i="178"/>
  <c r="AE22" i="178" s="1"/>
  <c r="AH26" i="178"/>
  <c r="AD26" i="178"/>
  <c r="AE26" i="178" s="1"/>
  <c r="AD56" i="178"/>
  <c r="AH56" i="178" s="1"/>
  <c r="AD21" i="179"/>
  <c r="AE21" i="179" s="1"/>
  <c r="AD42" i="179"/>
  <c r="AH42" i="179" s="1"/>
  <c r="AH64" i="179"/>
  <c r="AD64" i="179"/>
  <c r="AE64" i="179" s="1"/>
  <c r="AD60" i="182"/>
  <c r="AE60" i="182" s="1"/>
  <c r="AH32" i="178"/>
  <c r="AD32" i="178"/>
  <c r="AE32" i="178" s="1"/>
  <c r="AD40" i="178"/>
  <c r="AH40" i="178" s="1"/>
  <c r="AD30" i="180"/>
  <c r="AH30" i="180" s="1"/>
  <c r="AD65" i="182"/>
  <c r="AH65" i="182" s="1"/>
  <c r="AI63" i="179"/>
  <c r="BC27" i="180"/>
  <c r="AD26" i="180"/>
  <c r="AH26" i="180" s="1"/>
  <c r="AH35" i="181"/>
  <c r="AD35" i="181"/>
  <c r="BC41" i="160"/>
  <c r="BB38" i="162"/>
  <c r="AL38" i="162" s="1"/>
  <c r="AM38" i="162" s="1"/>
  <c r="BB32" i="162"/>
  <c r="AL32" i="162" s="1"/>
  <c r="AM32" i="162" s="1"/>
  <c r="AI27" i="163"/>
  <c r="BC40" i="175"/>
  <c r="BC55" i="172"/>
  <c r="BC31" i="172"/>
  <c r="AI33" i="172"/>
  <c r="BB21" i="169"/>
  <c r="AL21" i="169" s="1"/>
  <c r="AM21" i="169" s="1"/>
  <c r="AI21" i="169" s="1"/>
  <c r="AM58" i="173"/>
  <c r="AI32" i="153"/>
  <c r="AE60" i="167"/>
  <c r="AD60" i="167"/>
  <c r="AE45" i="167"/>
  <c r="AD45" i="167"/>
  <c r="AE44" i="167"/>
  <c r="AD44" i="167"/>
  <c r="AH34" i="172"/>
  <c r="AD34" i="172"/>
  <c r="AH46" i="172"/>
  <c r="AD46" i="172"/>
  <c r="AD55" i="173"/>
  <c r="AH55" i="173" s="1"/>
  <c r="AH65" i="173"/>
  <c r="AD65" i="173"/>
  <c r="AE33" i="175"/>
  <c r="AD33" i="175"/>
  <c r="AE18" i="164"/>
  <c r="AD18" i="164"/>
  <c r="AH18" i="164" s="1"/>
  <c r="AE11" i="164"/>
  <c r="AD11" i="164"/>
  <c r="AD21" i="178"/>
  <c r="AE21" i="178" s="1"/>
  <c r="AD27" i="178"/>
  <c r="AE27" i="178" s="1"/>
  <c r="AH60" i="178"/>
  <c r="AD60" i="178"/>
  <c r="AE60" i="178" s="1"/>
  <c r="AH27" i="179"/>
  <c r="AD27" i="179"/>
  <c r="AE27" i="179" s="1"/>
  <c r="AH43" i="179"/>
  <c r="AD43" i="179"/>
  <c r="AH65" i="179"/>
  <c r="AD65" i="179"/>
  <c r="AE65" i="179" s="1"/>
  <c r="AD22" i="180"/>
  <c r="AH22" i="180" s="1"/>
  <c r="AD63" i="175"/>
  <c r="AH63" i="175" s="1"/>
  <c r="AE65" i="182"/>
  <c r="AI60" i="182"/>
  <c r="AH63" i="182"/>
  <c r="AE63" i="182"/>
  <c r="AI63" i="182"/>
  <c r="BC50" i="182"/>
  <c r="BA5" i="182"/>
  <c r="BC56" i="182"/>
  <c r="AE47" i="181"/>
  <c r="AH58" i="181"/>
  <c r="AI58" i="181"/>
  <c r="AI47" i="181"/>
  <c r="AH32" i="181"/>
  <c r="AE26" i="181"/>
  <c r="BC40" i="181"/>
  <c r="BC28" i="181"/>
  <c r="BC36" i="181"/>
  <c r="BB31" i="181"/>
  <c r="AL31" i="181" s="1"/>
  <c r="AM31" i="181" s="1"/>
  <c r="AE14" i="181"/>
  <c r="AI14" i="181"/>
  <c r="AH21" i="181"/>
  <c r="AE13" i="181"/>
  <c r="AI13" i="181"/>
  <c r="AE34" i="180"/>
  <c r="AI29" i="180"/>
  <c r="AH29" i="180"/>
  <c r="AI34" i="180"/>
  <c r="AI37" i="180"/>
  <c r="AI33" i="180"/>
  <c r="AI22" i="180"/>
  <c r="AE22" i="180"/>
  <c r="AH25" i="180"/>
  <c r="AI48" i="179"/>
  <c r="AI11" i="180"/>
  <c r="AH11" i="180"/>
  <c r="AH17" i="180"/>
  <c r="AI19" i="180"/>
  <c r="AI17" i="180"/>
  <c r="BB25" i="180"/>
  <c r="AL25" i="180" s="1"/>
  <c r="AM25" i="180" s="1"/>
  <c r="AI25" i="180" s="1"/>
  <c r="BB43" i="180"/>
  <c r="AL43" i="180" s="1"/>
  <c r="AM43" i="180" s="1"/>
  <c r="AI43" i="180" s="1"/>
  <c r="BB40" i="180"/>
  <c r="AL40" i="180" s="1"/>
  <c r="AM40" i="180" s="1"/>
  <c r="AI40" i="180" s="1"/>
  <c r="BC33" i="180"/>
  <c r="AI20" i="180"/>
  <c r="BB35" i="180"/>
  <c r="AL35" i="180" s="1"/>
  <c r="AM35" i="180" s="1"/>
  <c r="BC19" i="180"/>
  <c r="BC20" i="180"/>
  <c r="BC28" i="180"/>
  <c r="AE43" i="179"/>
  <c r="AI43" i="179"/>
  <c r="AE38" i="179"/>
  <c r="AI38" i="179"/>
  <c r="AE42" i="179"/>
  <c r="AH36" i="179"/>
  <c r="AE36" i="179"/>
  <c r="AI27" i="179"/>
  <c r="BB61" i="179"/>
  <c r="AL61" i="179" s="1"/>
  <c r="AM61" i="179" s="1"/>
  <c r="AI61" i="179" s="1"/>
  <c r="BB55" i="179"/>
  <c r="AL55" i="179" s="1"/>
  <c r="AM55" i="179" s="1"/>
  <c r="AI55" i="179" s="1"/>
  <c r="BC62" i="179"/>
  <c r="BB49" i="179"/>
  <c r="AL49" i="179" s="1"/>
  <c r="AM49" i="179" s="1"/>
  <c r="AI49" i="179" s="1"/>
  <c r="BB54" i="179"/>
  <c r="AL54" i="179" s="1"/>
  <c r="AM54" i="179" s="1"/>
  <c r="BC56" i="179"/>
  <c r="BB14" i="179"/>
  <c r="AL14" i="179" s="1"/>
  <c r="AM14" i="179" s="1"/>
  <c r="BB40" i="179"/>
  <c r="AL40" i="179" s="1"/>
  <c r="AM40" i="179" s="1"/>
  <c r="AI40" i="179" s="1"/>
  <c r="BC19" i="179"/>
  <c r="BB10" i="179"/>
  <c r="BC30" i="179"/>
  <c r="AE26" i="179"/>
  <c r="AI22" i="179"/>
  <c r="AE22" i="179"/>
  <c r="AI26" i="179"/>
  <c r="AH30" i="179"/>
  <c r="AI25" i="179"/>
  <c r="AE25" i="179"/>
  <c r="AI24" i="179"/>
  <c r="BB31" i="179"/>
  <c r="AL31" i="179" s="1"/>
  <c r="AM31" i="179" s="1"/>
  <c r="AI31" i="179" s="1"/>
  <c r="BC26" i="179"/>
  <c r="BC23" i="179"/>
  <c r="BC22" i="179"/>
  <c r="BA5" i="179"/>
  <c r="AE65" i="178"/>
  <c r="BC60" i="178"/>
  <c r="BC56" i="178"/>
  <c r="AE52" i="178"/>
  <c r="AI19" i="179"/>
  <c r="AE19" i="179"/>
  <c r="AH12" i="179"/>
  <c r="AE46" i="178"/>
  <c r="AE39" i="178"/>
  <c r="AE30" i="178"/>
  <c r="AI30" i="178"/>
  <c r="AI39" i="178"/>
  <c r="BC61" i="178"/>
  <c r="BB65" i="178"/>
  <c r="AL65" i="178" s="1"/>
  <c r="AM65" i="178" s="1"/>
  <c r="AI65" i="178" s="1"/>
  <c r="AI41" i="178"/>
  <c r="AE20" i="178"/>
  <c r="AI13" i="178"/>
  <c r="AI20" i="178"/>
  <c r="AI14" i="178"/>
  <c r="AI12" i="178"/>
  <c r="BC60" i="177"/>
  <c r="BC29" i="177"/>
  <c r="BC21" i="177"/>
  <c r="BB61" i="177"/>
  <c r="AL61" i="177" s="1"/>
  <c r="AM61" i="177" s="1"/>
  <c r="BB50" i="177"/>
  <c r="AL50" i="177" s="1"/>
  <c r="AM50" i="177" s="1"/>
  <c r="BC32" i="177"/>
  <c r="BB22" i="177"/>
  <c r="AL22" i="177" s="1"/>
  <c r="AM22" i="177" s="1"/>
  <c r="BC55" i="177"/>
  <c r="BB30" i="177"/>
  <c r="AL30" i="177" s="1"/>
  <c r="AM30" i="177" s="1"/>
  <c r="BB14" i="177"/>
  <c r="AL14" i="177" s="1"/>
  <c r="AM14" i="177" s="1"/>
  <c r="BC65" i="177"/>
  <c r="BC36" i="177"/>
  <c r="BC43" i="177"/>
  <c r="BB63" i="177"/>
  <c r="AL63" i="177" s="1"/>
  <c r="AM63" i="177" s="1"/>
  <c r="BC12" i="170"/>
  <c r="AI35" i="175"/>
  <c r="AH32" i="175"/>
  <c r="AI31" i="175"/>
  <c r="AH24" i="175"/>
  <c r="AI20" i="175"/>
  <c r="AI14" i="175"/>
  <c r="AI16" i="175"/>
  <c r="AM62" i="173"/>
  <c r="AM61" i="173"/>
  <c r="AE61" i="173"/>
  <c r="AE53" i="173"/>
  <c r="AI43" i="173"/>
  <c r="AH37" i="173"/>
  <c r="AI29" i="173"/>
  <c r="AI37" i="173"/>
  <c r="AI34" i="173"/>
  <c r="BB65" i="173"/>
  <c r="AL65" i="173" s="1"/>
  <c r="BB57" i="173"/>
  <c r="AL57" i="173" s="1"/>
  <c r="AM57" i="173" s="1"/>
  <c r="AI57" i="173" s="1"/>
  <c r="BB49" i="173"/>
  <c r="AL49" i="173" s="1"/>
  <c r="AM49" i="173" s="1"/>
  <c r="AI49" i="173" s="1"/>
  <c r="AE45" i="172"/>
  <c r="AE33" i="172"/>
  <c r="AE38" i="172"/>
  <c r="AI17" i="172"/>
  <c r="BC65" i="172"/>
  <c r="BB61" i="172"/>
  <c r="AL61" i="172" s="1"/>
  <c r="AM61" i="172" s="1"/>
  <c r="AI61" i="172" s="1"/>
  <c r="BC49" i="172"/>
  <c r="BC40" i="172"/>
  <c r="BC26" i="172"/>
  <c r="BC20" i="172"/>
  <c r="AI38" i="172"/>
  <c r="AE43" i="172"/>
  <c r="AE36" i="172"/>
  <c r="AH31" i="172"/>
  <c r="AI31" i="172"/>
  <c r="AE27" i="172"/>
  <c r="AH26" i="172"/>
  <c r="AE29" i="172"/>
  <c r="BC19" i="172"/>
  <c r="BC48" i="172"/>
  <c r="AH28" i="172"/>
  <c r="BC23" i="172"/>
  <c r="BB58" i="172"/>
  <c r="AL58" i="172" s="1"/>
  <c r="AM58" i="172" s="1"/>
  <c r="AI58" i="172" s="1"/>
  <c r="BB39" i="172"/>
  <c r="AL39" i="172" s="1"/>
  <c r="AM39" i="172" s="1"/>
  <c r="AI39" i="172" s="1"/>
  <c r="BC27" i="172"/>
  <c r="BB16" i="172"/>
  <c r="AL16" i="172" s="1"/>
  <c r="AM16" i="172" s="1"/>
  <c r="AI16" i="172" s="1"/>
  <c r="BB59" i="171"/>
  <c r="AL59" i="171" s="1"/>
  <c r="AM59" i="171" s="1"/>
  <c r="AI59" i="171" s="1"/>
  <c r="BC52" i="171"/>
  <c r="BB62" i="171"/>
  <c r="AL62" i="171" s="1"/>
  <c r="AM62" i="171" s="1"/>
  <c r="AI62" i="171" s="1"/>
  <c r="BB58" i="171"/>
  <c r="AL58" i="171" s="1"/>
  <c r="AM58" i="171" s="1"/>
  <c r="AI58" i="171" s="1"/>
  <c r="BC53" i="171"/>
  <c r="BC49" i="171"/>
  <c r="BC41" i="171"/>
  <c r="BB33" i="171"/>
  <c r="AL33" i="171" s="1"/>
  <c r="AM33" i="171" s="1"/>
  <c r="AI33" i="171" s="1"/>
  <c r="BB25" i="171"/>
  <c r="AL25" i="171" s="1"/>
  <c r="AM25" i="171" s="1"/>
  <c r="AI25" i="171" s="1"/>
  <c r="BC42" i="171"/>
  <c r="BC31" i="171"/>
  <c r="BC23" i="171"/>
  <c r="BC15" i="171"/>
  <c r="BC28" i="170"/>
  <c r="BC16" i="170"/>
  <c r="BB13" i="169"/>
  <c r="AL13" i="169" s="1"/>
  <c r="AM13" i="169" s="1"/>
  <c r="AI13" i="169" s="1"/>
  <c r="BB46" i="153"/>
  <c r="AL46" i="153" s="1"/>
  <c r="AM46" i="153" s="1"/>
  <c r="AI46" i="153" s="1"/>
  <c r="BC42" i="153"/>
  <c r="BB35" i="153"/>
  <c r="AL35" i="153" s="1"/>
  <c r="AM35" i="153" s="1"/>
  <c r="AI35" i="153" s="1"/>
  <c r="BB64" i="153"/>
  <c r="AL64" i="153" s="1"/>
  <c r="AM64" i="153" s="1"/>
  <c r="AI64" i="153" s="1"/>
  <c r="BC62" i="153"/>
  <c r="BB60" i="153"/>
  <c r="AL60" i="153" s="1"/>
  <c r="AM60" i="153" s="1"/>
  <c r="AI60" i="153" s="1"/>
  <c r="BC58" i="153"/>
  <c r="BB56" i="153"/>
  <c r="AL56" i="153" s="1"/>
  <c r="AM56" i="153" s="1"/>
  <c r="AI56" i="153" s="1"/>
  <c r="BC54" i="153"/>
  <c r="BC38" i="153"/>
  <c r="BC11" i="168"/>
  <c r="AI32" i="168"/>
  <c r="BC45" i="153"/>
  <c r="BC39" i="153"/>
  <c r="BC24" i="153"/>
  <c r="AI38" i="153"/>
  <c r="AE10" i="153"/>
  <c r="BC64" i="168"/>
  <c r="AE43" i="168"/>
  <c r="AI43" i="168"/>
  <c r="AE54" i="167"/>
  <c r="AH52" i="167"/>
  <c r="AH44" i="167"/>
  <c r="BC65" i="167"/>
  <c r="BC35" i="167"/>
  <c r="BC29" i="167"/>
  <c r="BC25" i="167"/>
  <c r="AE33" i="167"/>
  <c r="BB51" i="165"/>
  <c r="AL51" i="165" s="1"/>
  <c r="AM51" i="165" s="1"/>
  <c r="AI51" i="165" s="1"/>
  <c r="BC41" i="165"/>
  <c r="BC33" i="165"/>
  <c r="BC25" i="165"/>
  <c r="BB17" i="165"/>
  <c r="AL17" i="165" s="1"/>
  <c r="AM17" i="165" s="1"/>
  <c r="AI17" i="165" s="1"/>
  <c r="BC44" i="165"/>
  <c r="BB49" i="165"/>
  <c r="AL49" i="165" s="1"/>
  <c r="AM49" i="165" s="1"/>
  <c r="AI49" i="165" s="1"/>
  <c r="BB45" i="165"/>
  <c r="AL45" i="165" s="1"/>
  <c r="AM45" i="165" s="1"/>
  <c r="AI45" i="165" s="1"/>
  <c r="BC43" i="165"/>
  <c r="BC39" i="165"/>
  <c r="BC35" i="165"/>
  <c r="BC31" i="165"/>
  <c r="BC27" i="165"/>
  <c r="BC23" i="165"/>
  <c r="BB19" i="165"/>
  <c r="AL19" i="165" s="1"/>
  <c r="AM19" i="165" s="1"/>
  <c r="AI19" i="165" s="1"/>
  <c r="BB15" i="165"/>
  <c r="AL15" i="165" s="1"/>
  <c r="AM15" i="165" s="1"/>
  <c r="AI15" i="165" s="1"/>
  <c r="BA5" i="165"/>
  <c r="AE64" i="163"/>
  <c r="AH64" i="163"/>
  <c r="AH65" i="163"/>
  <c r="AE65" i="163"/>
  <c r="AI65" i="163"/>
  <c r="AI64" i="163"/>
  <c r="AH63" i="163"/>
  <c r="AE63" i="163"/>
  <c r="AI63" i="163"/>
  <c r="AE62" i="163"/>
  <c r="AH62" i="163"/>
  <c r="AE60" i="163"/>
  <c r="AH60" i="163"/>
  <c r="AI60" i="163"/>
  <c r="AI58" i="163"/>
  <c r="AH58" i="163"/>
  <c r="AE54" i="163"/>
  <c r="AH54" i="163"/>
  <c r="AI54" i="163"/>
  <c r="AE52" i="163"/>
  <c r="AH52" i="163"/>
  <c r="AI52" i="163"/>
  <c r="BC63" i="163"/>
  <c r="AI61" i="163"/>
  <c r="BC40" i="163"/>
  <c r="BB22" i="163"/>
  <c r="AL22" i="163" s="1"/>
  <c r="AM22" i="163" s="1"/>
  <c r="AI22" i="163" s="1"/>
  <c r="BB32" i="163"/>
  <c r="AL32" i="163" s="1"/>
  <c r="AM32" i="163" s="1"/>
  <c r="BC27" i="163"/>
  <c r="BC21" i="163"/>
  <c r="AI62" i="163"/>
  <c r="AE48" i="163"/>
  <c r="AH48" i="163"/>
  <c r="AI48" i="163"/>
  <c r="AH50" i="163"/>
  <c r="AE50" i="163"/>
  <c r="D18" i="61"/>
  <c r="AE46" i="163"/>
  <c r="AH46" i="163"/>
  <c r="AI46" i="163"/>
  <c r="BB13" i="163"/>
  <c r="AL13" i="163" s="1"/>
  <c r="AM13" i="163" s="1"/>
  <c r="AI13" i="163" s="1"/>
  <c r="AE59" i="162"/>
  <c r="AI53" i="162"/>
  <c r="AE26" i="162"/>
  <c r="AH24" i="162"/>
  <c r="AI24" i="162"/>
  <c r="AI13" i="162"/>
  <c r="BC62" i="160"/>
  <c r="BC65" i="160"/>
  <c r="BC44" i="160"/>
  <c r="BC59" i="160"/>
  <c r="BC33" i="160"/>
  <c r="BB48" i="160"/>
  <c r="AL48" i="160" s="1"/>
  <c r="AM48" i="160" s="1"/>
  <c r="BB61" i="160"/>
  <c r="AL61" i="160" s="1"/>
  <c r="AM61" i="160" s="1"/>
  <c r="BC27" i="160"/>
  <c r="BB65" i="159"/>
  <c r="AL65" i="159" s="1"/>
  <c r="AM65" i="159" s="1"/>
  <c r="BB57" i="159"/>
  <c r="AL57" i="159" s="1"/>
  <c r="AM57" i="159" s="1"/>
  <c r="BC52" i="159"/>
  <c r="BB42" i="159"/>
  <c r="AL42" i="159" s="1"/>
  <c r="AM42" i="159" s="1"/>
  <c r="AI55" i="158"/>
  <c r="AI51" i="158"/>
  <c r="AI24" i="158"/>
  <c r="AH49" i="181"/>
  <c r="AE26" i="180"/>
  <c r="AE10" i="180"/>
  <c r="AE61" i="179"/>
  <c r="AH29" i="179"/>
  <c r="AE28" i="178"/>
  <c r="AI56" i="178"/>
  <c r="AE56" i="178"/>
  <c r="AI55" i="178"/>
  <c r="AI31" i="178"/>
  <c r="AH30" i="175"/>
  <c r="AH22" i="175"/>
  <c r="AI19" i="175"/>
  <c r="AI15" i="175"/>
  <c r="AI59" i="173"/>
  <c r="AI63" i="173"/>
  <c r="AI39" i="173"/>
  <c r="AI41" i="173"/>
  <c r="AH40" i="173"/>
  <c r="AE62" i="173"/>
  <c r="AE54" i="173"/>
  <c r="AH46" i="173"/>
  <c r="AH44" i="173"/>
  <c r="AE36" i="173"/>
  <c r="AH34" i="173"/>
  <c r="AH32" i="173"/>
  <c r="AI30" i="173"/>
  <c r="AI64" i="173"/>
  <c r="AI56" i="173"/>
  <c r="AI46" i="173"/>
  <c r="AE46" i="172"/>
  <c r="AE44" i="172"/>
  <c r="AE42" i="172"/>
  <c r="AE35" i="172"/>
  <c r="AE53" i="169"/>
  <c r="AE47" i="169"/>
  <c r="AH48" i="169"/>
  <c r="AE33" i="153"/>
  <c r="AE30" i="153"/>
  <c r="AI13" i="153"/>
  <c r="AI33" i="153"/>
  <c r="AH36" i="167"/>
  <c r="AE32" i="167"/>
  <c r="AH31" i="163"/>
  <c r="AH53" i="162"/>
  <c r="AI14" i="162"/>
  <c r="AE16" i="162"/>
  <c r="AH57" i="162"/>
  <c r="AH41" i="162"/>
  <c r="AI45" i="162"/>
  <c r="AI41" i="162"/>
  <c r="AI34" i="162"/>
  <c r="AE39" i="162"/>
  <c r="AE38" i="162"/>
  <c r="AE13" i="162"/>
  <c r="AC6" i="162"/>
  <c r="AH51" i="158"/>
  <c r="BB57" i="182"/>
  <c r="AL57" i="182" s="1"/>
  <c r="AM57" i="182" s="1"/>
  <c r="AI57" i="182" s="1"/>
  <c r="BC49" i="182"/>
  <c r="BA6" i="177"/>
  <c r="BC10" i="177"/>
  <c r="BC58" i="177"/>
  <c r="BC45" i="177"/>
  <c r="BC41" i="177"/>
  <c r="BB57" i="177"/>
  <c r="AL57" i="177" s="1"/>
  <c r="AM57" i="177" s="1"/>
  <c r="BC53" i="177"/>
  <c r="BB40" i="177"/>
  <c r="AL40" i="177" s="1"/>
  <c r="AM40" i="177" s="1"/>
  <c r="BC34" i="177"/>
  <c r="BC46" i="177"/>
  <c r="BC16" i="177"/>
  <c r="BC39" i="177"/>
  <c r="BC35" i="177"/>
  <c r="BC31" i="177"/>
  <c r="BC27" i="177"/>
  <c r="BC23" i="177"/>
  <c r="BC19" i="177"/>
  <c r="BC28" i="177"/>
  <c r="BC20" i="177"/>
  <c r="BC12" i="177"/>
  <c r="BB22" i="171"/>
  <c r="AL22" i="171" s="1"/>
  <c r="AM22" i="171" s="1"/>
  <c r="AI22" i="171" s="1"/>
  <c r="BC18" i="171"/>
  <c r="BB14" i="171"/>
  <c r="AL14" i="171" s="1"/>
  <c r="AM14" i="171" s="1"/>
  <c r="AI14" i="171" s="1"/>
  <c r="BC34" i="170"/>
  <c r="BC24" i="170"/>
  <c r="BC18" i="170"/>
  <c r="BC14" i="170"/>
  <c r="BC10" i="166"/>
  <c r="BC30" i="166"/>
  <c r="BC27" i="166"/>
  <c r="BC24" i="166"/>
  <c r="BC10" i="165"/>
  <c r="G20" i="61"/>
  <c r="BA6" i="165"/>
  <c r="BC60" i="165"/>
  <c r="BC28" i="165"/>
  <c r="BC52" i="165"/>
  <c r="BC36" i="165"/>
  <c r="BB20" i="165"/>
  <c r="AL20" i="165" s="1"/>
  <c r="AM20" i="165" s="1"/>
  <c r="AI20" i="165" s="1"/>
  <c r="BC56" i="165"/>
  <c r="BC48" i="165"/>
  <c r="BC40" i="165"/>
  <c r="BC32" i="165"/>
  <c r="BC24" i="165"/>
  <c r="BB16" i="165"/>
  <c r="AL16" i="165" s="1"/>
  <c r="AM16" i="165" s="1"/>
  <c r="AI16" i="165" s="1"/>
  <c r="BC64" i="165"/>
  <c r="BC62" i="165"/>
  <c r="BC58" i="165"/>
  <c r="BC54" i="165"/>
  <c r="BC50" i="165"/>
  <c r="BC46" i="165"/>
  <c r="BC42" i="165"/>
  <c r="BC38" i="165"/>
  <c r="BC34" i="165"/>
  <c r="BC30" i="165"/>
  <c r="BC26" i="165"/>
  <c r="BC22" i="165"/>
  <c r="BB18" i="165"/>
  <c r="AL18" i="165" s="1"/>
  <c r="AM18" i="165" s="1"/>
  <c r="AI18" i="165" s="1"/>
  <c r="BB14" i="165"/>
  <c r="AL14" i="165" s="1"/>
  <c r="AM14" i="165" s="1"/>
  <c r="AI14" i="165" s="1"/>
  <c r="BB57" i="160"/>
  <c r="AL57" i="160" s="1"/>
  <c r="AM57" i="160" s="1"/>
  <c r="BC49" i="160"/>
  <c r="BC47" i="160"/>
  <c r="BC51" i="160"/>
  <c r="BB28" i="160"/>
  <c r="AL28" i="160" s="1"/>
  <c r="AM28" i="160" s="1"/>
  <c r="BC32" i="160"/>
  <c r="AH38" i="181"/>
  <c r="AE36" i="181"/>
  <c r="AE30" i="181"/>
  <c r="AM51" i="181"/>
  <c r="AI51" i="181" s="1"/>
  <c r="BB11" i="181"/>
  <c r="AL11" i="181" s="1"/>
  <c r="AM11" i="181" s="1"/>
  <c r="AI11" i="181" s="1"/>
  <c r="BC10" i="181"/>
  <c r="BC41" i="181"/>
  <c r="AI49" i="181"/>
  <c r="BC45" i="181"/>
  <c r="BB37" i="181"/>
  <c r="AL37" i="181" s="1"/>
  <c r="AM37" i="181" s="1"/>
  <c r="AI37" i="181" s="1"/>
  <c r="BC33" i="181"/>
  <c r="BB29" i="181"/>
  <c r="AL29" i="181" s="1"/>
  <c r="AM29" i="181" s="1"/>
  <c r="AI29" i="181" s="1"/>
  <c r="BB25" i="181"/>
  <c r="AL25" i="181" s="1"/>
  <c r="BC27" i="181"/>
  <c r="BC24" i="181"/>
  <c r="AH56" i="181"/>
  <c r="AI54" i="181"/>
  <c r="BB46" i="181"/>
  <c r="AL46" i="181" s="1"/>
  <c r="AM46" i="181" s="1"/>
  <c r="AI46" i="181" s="1"/>
  <c r="AE46" i="181"/>
  <c r="AE45" i="181"/>
  <c r="AI42" i="181"/>
  <c r="BC44" i="181"/>
  <c r="AI34" i="181"/>
  <c r="BC30" i="181"/>
  <c r="R5" i="182"/>
  <c r="AE10" i="182"/>
  <c r="R6" i="182"/>
  <c r="BB45" i="180"/>
  <c r="AL45" i="180" s="1"/>
  <c r="AM45" i="180" s="1"/>
  <c r="AI45" i="180" s="1"/>
  <c r="BC22" i="180"/>
  <c r="AE63" i="179"/>
  <c r="AI45" i="179"/>
  <c r="AE54" i="179"/>
  <c r="D35" i="61"/>
  <c r="AE24" i="178"/>
  <c r="AI53" i="178"/>
  <c r="BC62" i="178"/>
  <c r="BC58" i="178"/>
  <c r="BC54" i="178"/>
  <c r="AE44" i="178"/>
  <c r="AE31" i="178"/>
  <c r="AI28" i="178"/>
  <c r="R5" i="178"/>
  <c r="AI24" i="178"/>
  <c r="BA5" i="178"/>
  <c r="BA5" i="177"/>
  <c r="H33" i="61"/>
  <c r="R5" i="177"/>
  <c r="D32" i="61"/>
  <c r="C32" i="61"/>
  <c r="H32" i="61"/>
  <c r="R5" i="176"/>
  <c r="G32" i="61"/>
  <c r="R6" i="176"/>
  <c r="AH28" i="175"/>
  <c r="AI22" i="175"/>
  <c r="AI30" i="175"/>
  <c r="AE34" i="175"/>
  <c r="AE35" i="175"/>
  <c r="AI34" i="175"/>
  <c r="AH33" i="175"/>
  <c r="AE31" i="175"/>
  <c r="AE29" i="175"/>
  <c r="AI33" i="175"/>
  <c r="AI29" i="175"/>
  <c r="AI27" i="175"/>
  <c r="AI28" i="175"/>
  <c r="AI24" i="175"/>
  <c r="AE25" i="175"/>
  <c r="AI25" i="175"/>
  <c r="AE23" i="175"/>
  <c r="AI23" i="175"/>
  <c r="AE18" i="175"/>
  <c r="AE16" i="175"/>
  <c r="AI21" i="175"/>
  <c r="AE20" i="175"/>
  <c r="H31" i="61"/>
  <c r="R6" i="175"/>
  <c r="AE19" i="175"/>
  <c r="AE17" i="175"/>
  <c r="AE15" i="175"/>
  <c r="AI17" i="175"/>
  <c r="BA6" i="175"/>
  <c r="BA5" i="175"/>
  <c r="AE60" i="173"/>
  <c r="AH58" i="173"/>
  <c r="AE64" i="173"/>
  <c r="AH56" i="173"/>
  <c r="AI60" i="173"/>
  <c r="AI62" i="173"/>
  <c r="AI58" i="173"/>
  <c r="AI54" i="173"/>
  <c r="BA6" i="173"/>
  <c r="BA5" i="173"/>
  <c r="AI40" i="173"/>
  <c r="AI36" i="173"/>
  <c r="AI32" i="173"/>
  <c r="AI28" i="173"/>
  <c r="AI22" i="172"/>
  <c r="AI43" i="172"/>
  <c r="AE41" i="172"/>
  <c r="AE37" i="172"/>
  <c r="AI34" i="172"/>
  <c r="AE39" i="172"/>
  <c r="AI26" i="172"/>
  <c r="AE22" i="172"/>
  <c r="H28" i="61"/>
  <c r="AI27" i="172"/>
  <c r="BB29" i="172"/>
  <c r="BA5" i="172"/>
  <c r="AH22" i="172"/>
  <c r="BB63" i="171"/>
  <c r="AL63" i="171" s="1"/>
  <c r="AM63" i="171" s="1"/>
  <c r="AI63" i="171" s="1"/>
  <c r="BC55" i="171"/>
  <c r="BC57" i="171"/>
  <c r="BB61" i="171"/>
  <c r="AL61" i="171" s="1"/>
  <c r="AM61" i="171" s="1"/>
  <c r="AI61" i="171" s="1"/>
  <c r="BC51" i="171"/>
  <c r="BC37" i="171"/>
  <c r="BC39" i="171"/>
  <c r="BC36" i="171"/>
  <c r="BB32" i="171"/>
  <c r="AL32" i="171" s="1"/>
  <c r="AM32" i="171" s="1"/>
  <c r="AI32" i="171" s="1"/>
  <c r="BC28" i="171"/>
  <c r="BB24" i="171"/>
  <c r="AL24" i="171" s="1"/>
  <c r="AM24" i="171" s="1"/>
  <c r="AI24" i="171" s="1"/>
  <c r="BB47" i="171"/>
  <c r="AL47" i="171" s="1"/>
  <c r="AM47" i="171" s="1"/>
  <c r="AI47" i="171" s="1"/>
  <c r="BC43" i="171"/>
  <c r="BC40" i="171"/>
  <c r="BC34" i="171"/>
  <c r="BB30" i="171"/>
  <c r="AL30" i="171" s="1"/>
  <c r="AM30" i="171" s="1"/>
  <c r="AI30" i="171" s="1"/>
  <c r="BC26" i="171"/>
  <c r="BC45" i="171"/>
  <c r="BB10" i="171"/>
  <c r="AL10" i="171" s="1"/>
  <c r="AM10" i="171" s="1"/>
  <c r="AI10" i="171" s="1"/>
  <c r="BA5" i="171"/>
  <c r="BC50" i="170"/>
  <c r="BB60" i="170"/>
  <c r="AL60" i="170" s="1"/>
  <c r="AM60" i="170" s="1"/>
  <c r="BA5" i="170"/>
  <c r="BA6" i="170"/>
  <c r="BB44" i="170"/>
  <c r="AL44" i="170" s="1"/>
  <c r="AM44" i="170" s="1"/>
  <c r="H26" i="61"/>
  <c r="R6" i="170"/>
  <c r="BC64" i="170"/>
  <c r="BC58" i="170"/>
  <c r="BC42" i="170"/>
  <c r="BB52" i="170"/>
  <c r="AL52" i="170" s="1"/>
  <c r="AM52" i="170" s="1"/>
  <c r="BB36" i="170"/>
  <c r="AL36" i="170" s="1"/>
  <c r="AM36" i="170" s="1"/>
  <c r="BC62" i="170"/>
  <c r="BC54" i="170"/>
  <c r="BC46" i="170"/>
  <c r="BC38" i="170"/>
  <c r="BC30" i="170"/>
  <c r="BC26" i="170"/>
  <c r="BC22" i="170"/>
  <c r="BC65" i="170"/>
  <c r="BB56" i="170"/>
  <c r="AL56" i="170" s="1"/>
  <c r="AM56" i="170" s="1"/>
  <c r="BB48" i="170"/>
  <c r="AL48" i="170" s="1"/>
  <c r="AM48" i="170" s="1"/>
  <c r="BB40" i="170"/>
  <c r="AL40" i="170" s="1"/>
  <c r="AM40" i="170" s="1"/>
  <c r="BB32" i="170"/>
  <c r="AL32" i="170" s="1"/>
  <c r="AM32" i="170" s="1"/>
  <c r="AI53" i="169"/>
  <c r="AI47" i="169"/>
  <c r="AI48" i="169"/>
  <c r="AH45" i="169"/>
  <c r="R5" i="169"/>
  <c r="R6" i="169"/>
  <c r="AE37" i="169"/>
  <c r="BA6" i="169"/>
  <c r="BA5" i="169"/>
  <c r="AE49" i="169"/>
  <c r="AI49" i="169"/>
  <c r="C25" i="61"/>
  <c r="AI45" i="169"/>
  <c r="AI37" i="169"/>
  <c r="BB23" i="169"/>
  <c r="AL23" i="169" s="1"/>
  <c r="AM23" i="169" s="1"/>
  <c r="AI23" i="169" s="1"/>
  <c r="BB19" i="169"/>
  <c r="AL19" i="169" s="1"/>
  <c r="AM19" i="169" s="1"/>
  <c r="AI19" i="169" s="1"/>
  <c r="BB15" i="169"/>
  <c r="AL15" i="169" s="1"/>
  <c r="AM15" i="169" s="1"/>
  <c r="AI15" i="169" s="1"/>
  <c r="BB11" i="169"/>
  <c r="AL11" i="169" s="1"/>
  <c r="AM11" i="169" s="1"/>
  <c r="AI11" i="169" s="1"/>
  <c r="BC53" i="153"/>
  <c r="AI30" i="153"/>
  <c r="BC47" i="153"/>
  <c r="BC43" i="153"/>
  <c r="BC32" i="153"/>
  <c r="BC41" i="153"/>
  <c r="BC37" i="153"/>
  <c r="BC29" i="153"/>
  <c r="BA6" i="153"/>
  <c r="BC27" i="153"/>
  <c r="R6" i="153"/>
  <c r="H24" i="61"/>
  <c r="R5" i="153"/>
  <c r="AH13" i="153"/>
  <c r="BC10" i="168"/>
  <c r="BC39" i="168"/>
  <c r="BC36" i="168"/>
  <c r="AH29" i="168"/>
  <c r="BC62" i="168"/>
  <c r="BC58" i="168"/>
  <c r="BC56" i="168"/>
  <c r="BC40" i="168"/>
  <c r="BC35" i="168"/>
  <c r="BC31" i="168"/>
  <c r="BC27" i="168"/>
  <c r="BC23" i="168"/>
  <c r="BC15" i="168"/>
  <c r="AI36" i="168"/>
  <c r="AI29" i="168"/>
  <c r="AH44" i="168"/>
  <c r="AI44" i="168"/>
  <c r="BC54" i="168"/>
  <c r="BC50" i="168"/>
  <c r="BC48" i="168"/>
  <c r="BB61" i="168"/>
  <c r="AL61" i="168" s="1"/>
  <c r="AM61" i="168" s="1"/>
  <c r="AI61" i="168" s="1"/>
  <c r="AE36" i="168"/>
  <c r="C23" i="61"/>
  <c r="AH32" i="168"/>
  <c r="AE32" i="168"/>
  <c r="BC59" i="168"/>
  <c r="BC52" i="168"/>
  <c r="BC37" i="168"/>
  <c r="BC29" i="168"/>
  <c r="BC12" i="168"/>
  <c r="BB53" i="168"/>
  <c r="AL53" i="168" s="1"/>
  <c r="AM53" i="168" s="1"/>
  <c r="AI53" i="168" s="1"/>
  <c r="BA5" i="168"/>
  <c r="BA6" i="168"/>
  <c r="AI24" i="168"/>
  <c r="AE24" i="168"/>
  <c r="AI16" i="168"/>
  <c r="AH62" i="167"/>
  <c r="AH12" i="168"/>
  <c r="AE56" i="167"/>
  <c r="H23" i="61"/>
  <c r="AI12" i="168"/>
  <c r="R5" i="168"/>
  <c r="AI60" i="167"/>
  <c r="G23" i="61"/>
  <c r="R6" i="168"/>
  <c r="AH11" i="168"/>
  <c r="AE16" i="168"/>
  <c r="AE41" i="167"/>
  <c r="BA5" i="167"/>
  <c r="BC38" i="167"/>
  <c r="BA6" i="167"/>
  <c r="BC51" i="167"/>
  <c r="BC49" i="167"/>
  <c r="BC46" i="167"/>
  <c r="BC41" i="167"/>
  <c r="BC60" i="167"/>
  <c r="AI63" i="167"/>
  <c r="BC62" i="167"/>
  <c r="BC57" i="167"/>
  <c r="BC53" i="167"/>
  <c r="BC45" i="167"/>
  <c r="BC42" i="167"/>
  <c r="BC39" i="167"/>
  <c r="BC37" i="167"/>
  <c r="BC34" i="167"/>
  <c r="BC31" i="167"/>
  <c r="BC28" i="167"/>
  <c r="BC64" i="167"/>
  <c r="BC56" i="167"/>
  <c r="AI58" i="167"/>
  <c r="AI45" i="167"/>
  <c r="AI37" i="167"/>
  <c r="AI31" i="167"/>
  <c r="AE37" i="167"/>
  <c r="G22" i="61"/>
  <c r="R6" i="167"/>
  <c r="AH33" i="167"/>
  <c r="AH60" i="167"/>
  <c r="AH58" i="167"/>
  <c r="AH45" i="167"/>
  <c r="AI56" i="167"/>
  <c r="AI62" i="167"/>
  <c r="AH41" i="167"/>
  <c r="AI28" i="167"/>
  <c r="AH28" i="167"/>
  <c r="AH37" i="167"/>
  <c r="AH31" i="167"/>
  <c r="BA5" i="166"/>
  <c r="BC44" i="166"/>
  <c r="BC34" i="166"/>
  <c r="BA6" i="166"/>
  <c r="C20" i="61"/>
  <c r="H20" i="61"/>
  <c r="R5" i="165"/>
  <c r="D19" i="61"/>
  <c r="C19" i="61"/>
  <c r="AH19" i="164"/>
  <c r="AH17" i="164"/>
  <c r="AH13" i="164"/>
  <c r="H19" i="61"/>
  <c r="R6" i="164"/>
  <c r="BC57" i="163"/>
  <c r="BC53" i="163"/>
  <c r="BB41" i="163"/>
  <c r="AL41" i="163" s="1"/>
  <c r="AM41" i="163" s="1"/>
  <c r="AI41" i="163" s="1"/>
  <c r="BC37" i="163"/>
  <c r="BB51" i="163"/>
  <c r="AL51" i="163" s="1"/>
  <c r="AM51" i="163" s="1"/>
  <c r="AI51" i="163" s="1"/>
  <c r="BB31" i="163"/>
  <c r="AL31" i="163" s="1"/>
  <c r="AM31" i="163" s="1"/>
  <c r="AI31" i="163" s="1"/>
  <c r="BB14" i="163"/>
  <c r="AL14" i="163" s="1"/>
  <c r="AM14" i="163" s="1"/>
  <c r="AI14" i="163" s="1"/>
  <c r="BB23" i="163"/>
  <c r="AL23" i="163" s="1"/>
  <c r="AM23" i="163" s="1"/>
  <c r="AI23" i="163" s="1"/>
  <c r="BC19" i="163"/>
  <c r="BB15" i="163"/>
  <c r="AL15" i="163" s="1"/>
  <c r="AM15" i="163" s="1"/>
  <c r="AI15" i="163" s="1"/>
  <c r="BC52" i="163"/>
  <c r="BC46" i="163"/>
  <c r="BC56" i="163"/>
  <c r="BC58" i="163"/>
  <c r="BB30" i="163"/>
  <c r="AL30" i="163" s="1"/>
  <c r="AM30" i="163" s="1"/>
  <c r="AI30" i="163" s="1"/>
  <c r="BB26" i="163"/>
  <c r="AL26" i="163" s="1"/>
  <c r="AM26" i="163" s="1"/>
  <c r="AI26" i="163" s="1"/>
  <c r="BB24" i="163"/>
  <c r="AL24" i="163" s="1"/>
  <c r="AM24" i="163" s="1"/>
  <c r="AI24" i="163" s="1"/>
  <c r="AE22" i="163"/>
  <c r="BB47" i="163"/>
  <c r="AL47" i="163" s="1"/>
  <c r="AM47" i="163" s="1"/>
  <c r="AI47" i="163" s="1"/>
  <c r="BB43" i="163"/>
  <c r="AL43" i="163" s="1"/>
  <c r="AM43" i="163" s="1"/>
  <c r="AI43" i="163" s="1"/>
  <c r="BB34" i="163"/>
  <c r="AL34" i="163" s="1"/>
  <c r="AM34" i="163" s="1"/>
  <c r="AI34" i="163" s="1"/>
  <c r="AE20" i="163"/>
  <c r="AE32" i="163"/>
  <c r="C18" i="61"/>
  <c r="AE18" i="163"/>
  <c r="BC20" i="163"/>
  <c r="BB16" i="163"/>
  <c r="AL16" i="163" s="1"/>
  <c r="AM16" i="163" s="1"/>
  <c r="AI16" i="163" s="1"/>
  <c r="BB10" i="163"/>
  <c r="AL10" i="163" s="1"/>
  <c r="BB11" i="163"/>
  <c r="AL11" i="163" s="1"/>
  <c r="AM11" i="163" s="1"/>
  <c r="AI11" i="163" s="1"/>
  <c r="AI61" i="162"/>
  <c r="AE65" i="162"/>
  <c r="AI65" i="162"/>
  <c r="AH63" i="162"/>
  <c r="AI63" i="162"/>
  <c r="AI20" i="163"/>
  <c r="AI51" i="162"/>
  <c r="AI55" i="162"/>
  <c r="BB57" i="162"/>
  <c r="AL57" i="162" s="1"/>
  <c r="AM57" i="162" s="1"/>
  <c r="AI57" i="162" s="1"/>
  <c r="BC63" i="162"/>
  <c r="BC6" i="162" s="1"/>
  <c r="BC49" i="162"/>
  <c r="AH43" i="162"/>
  <c r="AI38" i="162"/>
  <c r="AE45" i="162"/>
  <c r="AI43" i="162"/>
  <c r="AI39" i="162"/>
  <c r="AE29" i="162"/>
  <c r="AE28" i="162"/>
  <c r="AI28" i="162"/>
  <c r="AI36" i="162"/>
  <c r="AI26" i="162"/>
  <c r="AI20" i="162"/>
  <c r="AE20" i="162"/>
  <c r="AE18" i="162"/>
  <c r="AE14" i="162"/>
  <c r="AH18" i="162"/>
  <c r="AH10" i="162"/>
  <c r="AC5" i="162"/>
  <c r="AI12" i="161"/>
  <c r="AH13" i="161"/>
  <c r="AD5" i="161"/>
  <c r="BB58" i="160"/>
  <c r="AL58" i="160" s="1"/>
  <c r="AM58" i="160" s="1"/>
  <c r="BC54" i="160"/>
  <c r="BC63" i="160"/>
  <c r="BC56" i="160"/>
  <c r="BB46" i="160"/>
  <c r="AL46" i="160" s="1"/>
  <c r="AM46" i="160" s="1"/>
  <c r="BC52" i="160"/>
  <c r="BC35" i="160"/>
  <c r="AI59" i="158"/>
  <c r="AH47" i="158"/>
  <c r="AH56" i="158"/>
  <c r="AI56" i="158"/>
  <c r="AH48" i="158"/>
  <c r="AI48" i="158"/>
  <c r="AH43" i="158"/>
  <c r="AI43" i="158"/>
  <c r="AI39" i="158"/>
  <c r="AH35" i="158"/>
  <c r="AI35" i="158"/>
  <c r="AH64" i="158"/>
  <c r="AH52" i="158"/>
  <c r="AI44" i="158"/>
  <c r="AH40" i="158"/>
  <c r="AI31" i="158"/>
  <c r="AH28" i="158"/>
  <c r="AH36" i="158"/>
  <c r="AH59" i="158"/>
  <c r="AH60" i="158"/>
  <c r="AH44" i="158"/>
  <c r="AI40" i="158"/>
  <c r="AH32" i="158"/>
  <c r="AH63" i="158"/>
  <c r="AH55" i="158"/>
  <c r="AI47" i="158"/>
  <c r="AH39" i="158"/>
  <c r="AI36" i="158"/>
  <c r="AI32" i="158"/>
  <c r="AI63" i="158"/>
  <c r="AI60" i="158"/>
  <c r="AI64" i="158"/>
  <c r="AH29" i="158"/>
  <c r="AI25" i="158"/>
  <c r="AH62" i="158"/>
  <c r="AH58" i="158"/>
  <c r="AI54" i="158"/>
  <c r="AH50" i="158"/>
  <c r="AH46" i="158"/>
  <c r="AI38" i="158"/>
  <c r="AH34" i="158"/>
  <c r="AI30" i="158"/>
  <c r="AH65" i="158"/>
  <c r="AH61" i="158"/>
  <c r="AH57" i="158"/>
  <c r="AH45" i="158"/>
  <c r="AH41" i="158"/>
  <c r="AH37" i="158"/>
  <c r="AH33" i="158"/>
  <c r="AI45" i="158"/>
  <c r="AI41" i="158"/>
  <c r="AI37" i="158"/>
  <c r="AI33" i="158"/>
  <c r="AI52" i="158"/>
  <c r="AI46" i="158"/>
  <c r="AH54" i="158"/>
  <c r="AI50" i="158"/>
  <c r="AH42" i="158"/>
  <c r="AH38" i="158"/>
  <c r="AI58" i="158"/>
  <c r="AI57" i="158"/>
  <c r="AI34" i="158"/>
  <c r="D13" i="61"/>
  <c r="AI62" i="158"/>
  <c r="AI65" i="158"/>
  <c r="AI61" i="158"/>
  <c r="AH30" i="158"/>
  <c r="AI29" i="158"/>
  <c r="AI28" i="158"/>
  <c r="AI27" i="158"/>
  <c r="AH26" i="158"/>
  <c r="AI26" i="158"/>
  <c r="AH22" i="158"/>
  <c r="AH25" i="158"/>
  <c r="C13" i="61"/>
  <c r="AH24" i="158"/>
  <c r="AH15" i="158"/>
  <c r="AH10" i="158"/>
  <c r="AH12" i="161"/>
  <c r="AE12" i="161"/>
  <c r="AK6" i="178"/>
  <c r="AI45" i="178"/>
  <c r="BA6" i="178"/>
  <c r="BB11" i="179"/>
  <c r="AL11" i="179" s="1"/>
  <c r="AM11" i="179" s="1"/>
  <c r="AI11" i="179" s="1"/>
  <c r="AE10" i="179"/>
  <c r="R5" i="179"/>
  <c r="AI32" i="180"/>
  <c r="AI28" i="180"/>
  <c r="AI24" i="180"/>
  <c r="R5" i="180"/>
  <c r="AH52" i="181"/>
  <c r="AH33" i="181"/>
  <c r="AH31" i="181"/>
  <c r="AI61" i="182"/>
  <c r="BB53" i="182"/>
  <c r="AL53" i="182" s="1"/>
  <c r="AM53" i="182" s="1"/>
  <c r="AI53" i="182" s="1"/>
  <c r="AE13" i="158"/>
  <c r="AI19" i="158"/>
  <c r="BC40" i="160"/>
  <c r="BB34" i="160"/>
  <c r="AL34" i="160" s="1"/>
  <c r="AM34" i="160" s="1"/>
  <c r="AH12" i="162"/>
  <c r="AH55" i="162"/>
  <c r="AH51" i="162"/>
  <c r="AE36" i="162"/>
  <c r="AE21" i="162"/>
  <c r="AI21" i="162"/>
  <c r="AI16" i="162"/>
  <c r="BA6" i="162"/>
  <c r="BC64" i="163"/>
  <c r="BC59" i="163"/>
  <c r="BC54" i="163"/>
  <c r="BC48" i="163"/>
  <c r="BC42" i="163"/>
  <c r="BC36" i="163"/>
  <c r="BB50" i="163"/>
  <c r="AL50" i="163" s="1"/>
  <c r="AM50" i="163" s="1"/>
  <c r="AI50" i="163" s="1"/>
  <c r="BB38" i="163"/>
  <c r="AL38" i="163" s="1"/>
  <c r="AM38" i="163" s="1"/>
  <c r="AI38" i="163" s="1"/>
  <c r="BC33" i="163"/>
  <c r="G19" i="61"/>
  <c r="R5" i="164"/>
  <c r="BA6" i="171"/>
  <c r="BA5" i="153"/>
  <c r="BC15" i="153"/>
  <c r="BB50" i="172"/>
  <c r="AL50" i="172" s="1"/>
  <c r="AM50" i="172" s="1"/>
  <c r="AI50" i="172" s="1"/>
  <c r="BC50" i="172"/>
  <c r="BB46" i="172"/>
  <c r="AL46" i="172" s="1"/>
  <c r="AM46" i="172" s="1"/>
  <c r="BC46" i="172"/>
  <c r="BB42" i="172"/>
  <c r="AL42" i="172" s="1"/>
  <c r="AM42" i="172" s="1"/>
  <c r="BC42" i="172"/>
  <c r="BC12" i="172"/>
  <c r="BC5" i="172" s="1"/>
  <c r="BA6" i="172"/>
  <c r="BB12" i="166"/>
  <c r="AL12" i="166" s="1"/>
  <c r="AM12" i="166" s="1"/>
  <c r="AI12" i="166" s="1"/>
  <c r="BC12" i="166"/>
  <c r="BB15" i="166"/>
  <c r="AL15" i="166" s="1"/>
  <c r="AM15" i="166" s="1"/>
  <c r="AI15" i="166" s="1"/>
  <c r="BC15" i="166"/>
  <c r="BB19" i="166"/>
  <c r="AL19" i="166" s="1"/>
  <c r="AM19" i="166" s="1"/>
  <c r="AI19" i="166" s="1"/>
  <c r="BC19" i="166"/>
  <c r="BB30" i="167"/>
  <c r="AL30" i="167" s="1"/>
  <c r="AM30" i="167" s="1"/>
  <c r="AI30" i="167" s="1"/>
  <c r="BC30" i="167"/>
  <c r="BB26" i="167"/>
  <c r="AL26" i="167" s="1"/>
  <c r="AM26" i="167" s="1"/>
  <c r="AI26" i="167" s="1"/>
  <c r="BC26" i="167"/>
  <c r="BB14" i="167"/>
  <c r="AL14" i="167" s="1"/>
  <c r="AM14" i="167" s="1"/>
  <c r="AI14" i="167" s="1"/>
  <c r="BC14" i="167"/>
  <c r="BB28" i="153"/>
  <c r="AL28" i="153" s="1"/>
  <c r="AM28" i="153" s="1"/>
  <c r="AI28" i="153" s="1"/>
  <c r="BC28" i="153"/>
  <c r="BB20" i="153"/>
  <c r="AL20" i="153" s="1"/>
  <c r="AM20" i="153" s="1"/>
  <c r="AI20" i="153" s="1"/>
  <c r="BC20" i="153"/>
  <c r="BB44" i="171"/>
  <c r="AL44" i="171" s="1"/>
  <c r="AM44" i="171" s="1"/>
  <c r="AI44" i="171" s="1"/>
  <c r="BC44" i="171"/>
  <c r="BB54" i="167"/>
  <c r="AL54" i="167" s="1"/>
  <c r="AM54" i="167" s="1"/>
  <c r="AI54" i="167" s="1"/>
  <c r="BC54" i="167"/>
  <c r="BB48" i="167"/>
  <c r="AL48" i="167" s="1"/>
  <c r="AM48" i="167" s="1"/>
  <c r="AI48" i="167" s="1"/>
  <c r="BC48" i="167"/>
  <c r="BB44" i="167"/>
  <c r="AL44" i="167" s="1"/>
  <c r="AM44" i="167" s="1"/>
  <c r="AI44" i="167" s="1"/>
  <c r="BC44" i="167"/>
  <c r="BB40" i="167"/>
  <c r="AL40" i="167" s="1"/>
  <c r="AM40" i="167" s="1"/>
  <c r="AI40" i="167" s="1"/>
  <c r="BC40" i="167"/>
  <c r="BB36" i="167"/>
  <c r="AL36" i="167" s="1"/>
  <c r="AM36" i="167" s="1"/>
  <c r="AI36" i="167" s="1"/>
  <c r="BC36" i="167"/>
  <c r="BB32" i="167"/>
  <c r="AL32" i="167" s="1"/>
  <c r="AM32" i="167" s="1"/>
  <c r="AI32" i="167" s="1"/>
  <c r="BC32" i="167"/>
  <c r="BB20" i="167"/>
  <c r="AL20" i="167" s="1"/>
  <c r="AM20" i="167" s="1"/>
  <c r="AI20" i="167" s="1"/>
  <c r="BC20" i="167"/>
  <c r="BB16" i="167"/>
  <c r="AL16" i="167" s="1"/>
  <c r="AM16" i="167" s="1"/>
  <c r="AI16" i="167" s="1"/>
  <c r="BC16" i="167"/>
  <c r="BB52" i="167"/>
  <c r="AL52" i="167" s="1"/>
  <c r="AM52" i="167" s="1"/>
  <c r="AI52" i="167" s="1"/>
  <c r="BC52" i="167"/>
  <c r="BB12" i="167"/>
  <c r="AL12" i="167" s="1"/>
  <c r="AM12" i="167" s="1"/>
  <c r="AI12" i="167" s="1"/>
  <c r="BC12" i="167"/>
  <c r="BB65" i="168"/>
  <c r="AL65" i="168" s="1"/>
  <c r="AM65" i="168" s="1"/>
  <c r="AI65" i="168" s="1"/>
  <c r="BC65" i="168"/>
  <c r="BB46" i="168"/>
  <c r="AL46" i="168" s="1"/>
  <c r="AM46" i="168" s="1"/>
  <c r="AI46" i="168" s="1"/>
  <c r="BC46" i="168"/>
  <c r="BB14" i="168"/>
  <c r="AL14" i="168" s="1"/>
  <c r="AM14" i="168" s="1"/>
  <c r="AI14" i="168" s="1"/>
  <c r="BC14" i="168"/>
  <c r="BB43" i="166"/>
  <c r="AL43" i="166" s="1"/>
  <c r="AM43" i="166" s="1"/>
  <c r="AI43" i="166" s="1"/>
  <c r="BC43" i="166"/>
  <c r="BB33" i="166"/>
  <c r="AL33" i="166" s="1"/>
  <c r="AM33" i="166" s="1"/>
  <c r="AI33" i="166" s="1"/>
  <c r="BC33" i="166"/>
  <c r="BB29" i="166"/>
  <c r="AL29" i="166" s="1"/>
  <c r="AM29" i="166" s="1"/>
  <c r="AI29" i="166" s="1"/>
  <c r="BC29" i="166"/>
  <c r="BB25" i="166"/>
  <c r="AL25" i="166" s="1"/>
  <c r="AM25" i="166" s="1"/>
  <c r="AI25" i="166" s="1"/>
  <c r="BC25" i="166"/>
  <c r="BB21" i="166"/>
  <c r="AL21" i="166" s="1"/>
  <c r="AM21" i="166" s="1"/>
  <c r="AI21" i="166" s="1"/>
  <c r="BC21" i="166"/>
  <c r="AH10" i="161"/>
  <c r="AE10" i="161"/>
  <c r="AE12" i="175"/>
  <c r="AE13" i="175"/>
  <c r="AD6" i="177"/>
  <c r="AM10" i="178"/>
  <c r="AI10" i="178" s="1"/>
  <c r="AE10" i="178"/>
  <c r="AE6" i="171"/>
  <c r="AE65" i="173"/>
  <c r="AM65" i="173"/>
  <c r="AI65" i="173" s="1"/>
  <c r="AI45" i="173"/>
  <c r="AI24" i="172"/>
  <c r="AI30" i="172"/>
  <c r="AI32" i="172"/>
  <c r="AI31" i="173"/>
  <c r="AH23" i="158"/>
  <c r="AH12" i="164"/>
  <c r="AH11" i="164"/>
  <c r="AH28" i="164"/>
  <c r="AH26" i="164"/>
  <c r="AH24" i="164"/>
  <c r="AE21" i="158"/>
  <c r="AI52" i="181"/>
  <c r="AI50" i="181"/>
  <c r="AE35" i="181"/>
  <c r="AM35" i="181"/>
  <c r="AI35" i="181" s="1"/>
  <c r="AE30" i="180"/>
  <c r="AH32" i="180"/>
  <c r="AH28" i="180"/>
  <c r="AI28" i="179"/>
  <c r="R6" i="179"/>
  <c r="AE45" i="179"/>
  <c r="AI54" i="179"/>
  <c r="R6" i="177"/>
  <c r="G33" i="61"/>
  <c r="AI61" i="173"/>
  <c r="AH45" i="173"/>
  <c r="G29" i="61"/>
  <c r="R6" i="173"/>
  <c r="R5" i="173"/>
  <c r="AH29" i="173"/>
  <c r="AH31" i="173"/>
  <c r="AH41" i="173"/>
  <c r="AI44" i="172"/>
  <c r="AI42" i="172"/>
  <c r="AI37" i="172"/>
  <c r="AI35" i="172"/>
  <c r="AE34" i="172"/>
  <c r="AE32" i="172"/>
  <c r="AE30" i="172"/>
  <c r="AE24" i="172"/>
  <c r="AH32" i="172"/>
  <c r="AH30" i="172"/>
  <c r="AI40" i="172"/>
  <c r="AE40" i="172"/>
  <c r="G28" i="61"/>
  <c r="R6" i="172"/>
  <c r="R5" i="172"/>
  <c r="AH24" i="172"/>
  <c r="AD6" i="170"/>
  <c r="D25" i="61"/>
  <c r="H25" i="61"/>
  <c r="AK6" i="162"/>
  <c r="AK5" i="162"/>
  <c r="AE52" i="162"/>
  <c r="AM52" i="162"/>
  <c r="AI52" i="162" s="1"/>
  <c r="AM54" i="162"/>
  <c r="AI54" i="162" s="1"/>
  <c r="AI47" i="162"/>
  <c r="AI59" i="162"/>
  <c r="AI61" i="167"/>
  <c r="AH61" i="167"/>
  <c r="G21" i="61"/>
  <c r="AH62" i="164"/>
  <c r="AH60" i="164"/>
  <c r="AH58" i="164"/>
  <c r="AH56" i="164"/>
  <c r="AH64" i="164"/>
  <c r="AH54" i="164"/>
  <c r="AH52" i="164"/>
  <c r="AH50" i="164"/>
  <c r="AH48" i="164"/>
  <c r="AH46" i="164"/>
  <c r="AH44" i="164"/>
  <c r="AH42" i="164"/>
  <c r="AH40" i="164"/>
  <c r="AH38" i="164"/>
  <c r="AH36" i="164"/>
  <c r="AH32" i="164"/>
  <c r="AL45" i="164"/>
  <c r="AM45" i="164" s="1"/>
  <c r="AI45" i="164" s="1"/>
  <c r="AI21" i="164"/>
  <c r="AI17" i="164"/>
  <c r="AI13" i="164"/>
  <c r="AL58" i="164"/>
  <c r="AM58" i="164" s="1"/>
  <c r="AI58" i="164" s="1"/>
  <c r="AL56" i="164"/>
  <c r="AM56" i="164" s="1"/>
  <c r="AI56" i="164" s="1"/>
  <c r="AL54" i="164"/>
  <c r="AM54" i="164" s="1"/>
  <c r="AI54" i="164" s="1"/>
  <c r="AL52" i="164"/>
  <c r="AM52" i="164" s="1"/>
  <c r="AI52" i="164" s="1"/>
  <c r="AL50" i="164"/>
  <c r="AM50" i="164" s="1"/>
  <c r="AI50" i="164" s="1"/>
  <c r="AL48" i="164"/>
  <c r="AM48" i="164" s="1"/>
  <c r="AI48" i="164" s="1"/>
  <c r="AL47" i="164"/>
  <c r="AM47" i="164" s="1"/>
  <c r="AI47" i="164" s="1"/>
  <c r="AL46" i="164"/>
  <c r="AM46" i="164" s="1"/>
  <c r="AI46" i="164" s="1"/>
  <c r="AL43" i="164"/>
  <c r="AM43" i="164" s="1"/>
  <c r="AI43" i="164" s="1"/>
  <c r="AI20" i="164"/>
  <c r="AI19" i="164"/>
  <c r="AI18" i="164"/>
  <c r="AI16" i="164"/>
  <c r="AI15" i="164"/>
  <c r="AI14" i="164"/>
  <c r="AI12" i="164"/>
  <c r="AI11" i="164"/>
  <c r="BB64" i="164"/>
  <c r="BC64" i="164"/>
  <c r="BB62" i="164"/>
  <c r="BC62" i="164"/>
  <c r="BB60" i="164"/>
  <c r="BC60" i="164"/>
  <c r="BC10" i="164"/>
  <c r="BB10" i="164"/>
  <c r="BA6" i="164"/>
  <c r="BA5" i="164"/>
  <c r="BC57" i="164"/>
  <c r="BB57" i="164"/>
  <c r="BB55" i="164"/>
  <c r="BC55" i="164"/>
  <c r="BC53" i="164"/>
  <c r="BB53" i="164"/>
  <c r="BB51" i="164"/>
  <c r="BC51" i="164"/>
  <c r="BC49" i="164"/>
  <c r="BB49" i="164"/>
  <c r="BC41" i="164"/>
  <c r="BB41" i="164"/>
  <c r="AL41" i="164" s="1"/>
  <c r="AM41" i="164" s="1"/>
  <c r="AI41" i="164" s="1"/>
  <c r="BB39" i="164"/>
  <c r="AL39" i="164" s="1"/>
  <c r="AM39" i="164" s="1"/>
  <c r="AI39" i="164" s="1"/>
  <c r="BC39" i="164"/>
  <c r="BC37" i="164"/>
  <c r="BB37" i="164"/>
  <c r="AL37" i="164" s="1"/>
  <c r="AM37" i="164" s="1"/>
  <c r="AI37" i="164" s="1"/>
  <c r="BB35" i="164"/>
  <c r="AL35" i="164" s="1"/>
  <c r="AM35" i="164" s="1"/>
  <c r="AI35" i="164" s="1"/>
  <c r="BC35" i="164"/>
  <c r="BC33" i="164"/>
  <c r="BB33" i="164"/>
  <c r="AL33" i="164" s="1"/>
  <c r="AM33" i="164" s="1"/>
  <c r="AI33" i="164" s="1"/>
  <c r="BB31" i="164"/>
  <c r="AL31" i="164" s="1"/>
  <c r="AM31" i="164" s="1"/>
  <c r="AI31" i="164" s="1"/>
  <c r="BC31" i="164"/>
  <c r="BC29" i="164"/>
  <c r="BB29" i="164"/>
  <c r="AL29" i="164" s="1"/>
  <c r="AM29" i="164" s="1"/>
  <c r="AI29" i="164" s="1"/>
  <c r="BB27" i="164"/>
  <c r="AL27" i="164" s="1"/>
  <c r="AM27" i="164" s="1"/>
  <c r="AI27" i="164" s="1"/>
  <c r="BC27" i="164"/>
  <c r="BC25" i="164"/>
  <c r="BB25" i="164"/>
  <c r="AL25" i="164" s="1"/>
  <c r="AM25" i="164" s="1"/>
  <c r="AI25" i="164" s="1"/>
  <c r="BB44" i="164"/>
  <c r="BC44" i="164"/>
  <c r="BB42" i="164"/>
  <c r="AL42" i="164" s="1"/>
  <c r="AM42" i="164" s="1"/>
  <c r="AI42" i="164" s="1"/>
  <c r="BC42" i="164"/>
  <c r="BB40" i="164"/>
  <c r="AL40" i="164" s="1"/>
  <c r="AM40" i="164" s="1"/>
  <c r="AI40" i="164" s="1"/>
  <c r="BC40" i="164"/>
  <c r="BB38" i="164"/>
  <c r="AL38" i="164" s="1"/>
  <c r="AM38" i="164" s="1"/>
  <c r="AI38" i="164" s="1"/>
  <c r="BC38" i="164"/>
  <c r="BB36" i="164"/>
  <c r="AL36" i="164" s="1"/>
  <c r="AM36" i="164" s="1"/>
  <c r="AI36" i="164" s="1"/>
  <c r="BC36" i="164"/>
  <c r="BB34" i="164"/>
  <c r="AL34" i="164" s="1"/>
  <c r="AM34" i="164" s="1"/>
  <c r="AI34" i="164" s="1"/>
  <c r="BC34" i="164"/>
  <c r="BB32" i="164"/>
  <c r="AL32" i="164" s="1"/>
  <c r="AM32" i="164" s="1"/>
  <c r="AI32" i="164" s="1"/>
  <c r="BC32" i="164"/>
  <c r="BB30" i="164"/>
  <c r="AL30" i="164" s="1"/>
  <c r="AM30" i="164" s="1"/>
  <c r="AI30" i="164" s="1"/>
  <c r="BC30" i="164"/>
  <c r="BB28" i="164"/>
  <c r="AL28" i="164" s="1"/>
  <c r="AM28" i="164" s="1"/>
  <c r="AI28" i="164" s="1"/>
  <c r="BC28" i="164"/>
  <c r="BB26" i="164"/>
  <c r="AL26" i="164" s="1"/>
  <c r="AM26" i="164" s="1"/>
  <c r="AI26" i="164" s="1"/>
  <c r="BC26" i="164"/>
  <c r="BB24" i="164"/>
  <c r="AL24" i="164" s="1"/>
  <c r="AM24" i="164" s="1"/>
  <c r="AI24" i="164" s="1"/>
  <c r="BC24" i="164"/>
  <c r="H18" i="61"/>
  <c r="AE61" i="162"/>
  <c r="AE47" i="162"/>
  <c r="D17" i="61"/>
  <c r="AE30" i="162"/>
  <c r="AI12" i="162"/>
  <c r="AI11" i="161"/>
  <c r="AD6" i="161"/>
  <c r="BB26" i="160"/>
  <c r="AL26" i="160" s="1"/>
  <c r="AM26" i="160" s="1"/>
  <c r="H14" i="61"/>
  <c r="C14" i="61"/>
  <c r="R6" i="159"/>
  <c r="R5" i="159"/>
  <c r="AI15" i="158"/>
  <c r="AI49" i="162"/>
  <c r="AI48" i="181"/>
  <c r="AI38" i="181"/>
  <c r="AE50" i="181"/>
  <c r="AH41" i="181"/>
  <c r="AE34" i="181"/>
  <c r="AI56" i="181"/>
  <c r="AI40" i="181"/>
  <c r="AI44" i="181"/>
  <c r="AI26" i="181"/>
  <c r="AI45" i="181"/>
  <c r="D37" i="61"/>
  <c r="AE54" i="181"/>
  <c r="AE44" i="181"/>
  <c r="AE37" i="181"/>
  <c r="AE29" i="181"/>
  <c r="AE25" i="181"/>
  <c r="AH25" i="181"/>
  <c r="AM25" i="181"/>
  <c r="AI25" i="181" s="1"/>
  <c r="AI36" i="181"/>
  <c r="AI31" i="181"/>
  <c r="AH42" i="181"/>
  <c r="AI43" i="181"/>
  <c r="AI39" i="181"/>
  <c r="AE40" i="181"/>
  <c r="AE39" i="181"/>
  <c r="AI33" i="181"/>
  <c r="AI30" i="181"/>
  <c r="AI32" i="181"/>
  <c r="AI27" i="181"/>
  <c r="AE41" i="180"/>
  <c r="AH41" i="180"/>
  <c r="AI41" i="180"/>
  <c r="AI30" i="180"/>
  <c r="AI26" i="180"/>
  <c r="R6" i="180"/>
  <c r="AH24" i="180"/>
  <c r="AI29" i="179"/>
  <c r="C35" i="61"/>
  <c r="C33" i="61"/>
  <c r="AI32" i="175"/>
  <c r="G31" i="61"/>
  <c r="R5" i="175"/>
  <c r="C31" i="61"/>
  <c r="AI35" i="173"/>
  <c r="AH35" i="173"/>
  <c r="H29" i="61"/>
  <c r="AD6" i="173"/>
  <c r="AE28" i="173"/>
  <c r="AI46" i="172"/>
  <c r="AD6" i="172"/>
  <c r="C28" i="61"/>
  <c r="AD5" i="172"/>
  <c r="C26" i="61"/>
  <c r="AH6" i="170"/>
  <c r="AD5" i="170"/>
  <c r="B24" i="61"/>
  <c r="G24" i="61"/>
  <c r="AH12" i="153"/>
  <c r="AI12" i="153"/>
  <c r="AH10" i="168"/>
  <c r="AH48" i="167"/>
  <c r="AH40" i="167"/>
  <c r="AI27" i="167"/>
  <c r="AE27" i="167"/>
  <c r="AE28" i="167"/>
  <c r="C22" i="61"/>
  <c r="AI59" i="167"/>
  <c r="AI57" i="167"/>
  <c r="AI55" i="167"/>
  <c r="H22" i="61"/>
  <c r="AH63" i="167"/>
  <c r="AH59" i="167"/>
  <c r="AH57" i="167"/>
  <c r="AH55" i="167"/>
  <c r="R5" i="167"/>
  <c r="D21" i="61"/>
  <c r="R5" i="163"/>
  <c r="AI32" i="163"/>
  <c r="BC23" i="178"/>
  <c r="BB23" i="178"/>
  <c r="AL23" i="178" s="1"/>
  <c r="AM23" i="178" s="1"/>
  <c r="AI23" i="178" s="1"/>
  <c r="BC27" i="178"/>
  <c r="BC6" i="178" s="1"/>
  <c r="BB27" i="178"/>
  <c r="AL27" i="178" s="1"/>
  <c r="AM27" i="178" s="1"/>
  <c r="AI27" i="178" s="1"/>
  <c r="BC11" i="178"/>
  <c r="BB11" i="178"/>
  <c r="AL11" i="178" s="1"/>
  <c r="AM11" i="178" s="1"/>
  <c r="AI11" i="178" s="1"/>
  <c r="BC52" i="177"/>
  <c r="BB52" i="177"/>
  <c r="AL52" i="177" s="1"/>
  <c r="AM52" i="177" s="1"/>
  <c r="BC49" i="177"/>
  <c r="BB49" i="177"/>
  <c r="AL49" i="177" s="1"/>
  <c r="AM49" i="177" s="1"/>
  <c r="BC64" i="175"/>
  <c r="BB64" i="175"/>
  <c r="AL64" i="175" s="1"/>
  <c r="AM64" i="175" s="1"/>
  <c r="AI64" i="175" s="1"/>
  <c r="BC10" i="176"/>
  <c r="BA5" i="176"/>
  <c r="BB10" i="176"/>
  <c r="BA6" i="176"/>
  <c r="BC52" i="175"/>
  <c r="BB52" i="175"/>
  <c r="AL52" i="175" s="1"/>
  <c r="AM52" i="175" s="1"/>
  <c r="AI52" i="175" s="1"/>
  <c r="BC50" i="175"/>
  <c r="BB50" i="175"/>
  <c r="AL50" i="175" s="1"/>
  <c r="AM50" i="175" s="1"/>
  <c r="AI50" i="175" s="1"/>
  <c r="BC15" i="178"/>
  <c r="BB15" i="178"/>
  <c r="AL15" i="178" s="1"/>
  <c r="AM15" i="178" s="1"/>
  <c r="AI15" i="178" s="1"/>
  <c r="BC19" i="178"/>
  <c r="BB19" i="178"/>
  <c r="AL19" i="178" s="1"/>
  <c r="AM19" i="178" s="1"/>
  <c r="AI19" i="178" s="1"/>
  <c r="BB51" i="177"/>
  <c r="AL51" i="177" s="1"/>
  <c r="AM51" i="177" s="1"/>
  <c r="BC51" i="177"/>
  <c r="BC15" i="177"/>
  <c r="BB15" i="177"/>
  <c r="AL15" i="177" s="1"/>
  <c r="AM15" i="177" s="1"/>
  <c r="BC11" i="177"/>
  <c r="BB11" i="177"/>
  <c r="AL11" i="177" s="1"/>
  <c r="AM11" i="177" s="1"/>
  <c r="BC48" i="175"/>
  <c r="BB48" i="175"/>
  <c r="AL48" i="175" s="1"/>
  <c r="AM48" i="175" s="1"/>
  <c r="AI48" i="175" s="1"/>
  <c r="BC54" i="175"/>
  <c r="BB54" i="175"/>
  <c r="AL54" i="175" s="1"/>
  <c r="AM54" i="175" s="1"/>
  <c r="AI54" i="175" s="1"/>
  <c r="BC46" i="175"/>
  <c r="BB46" i="175"/>
  <c r="AL46" i="175" s="1"/>
  <c r="AM46" i="175" s="1"/>
  <c r="AI46" i="175" s="1"/>
  <c r="AL12" i="172"/>
  <c r="AM12" i="172" s="1"/>
  <c r="BB6" i="172"/>
  <c r="BB5" i="172"/>
  <c r="AL10" i="153"/>
  <c r="BA6" i="179"/>
  <c r="AL10" i="175"/>
  <c r="BC5" i="169"/>
  <c r="BC6" i="169"/>
  <c r="AL10" i="169"/>
  <c r="AM10" i="169" s="1"/>
  <c r="AI10" i="169" s="1"/>
  <c r="AL10" i="168"/>
  <c r="AL10" i="167"/>
  <c r="AM10" i="167" s="1"/>
  <c r="BB5" i="167"/>
  <c r="BB6" i="166"/>
  <c r="AL10" i="173"/>
  <c r="BB5" i="173"/>
  <c r="BC5" i="173"/>
  <c r="BC6" i="173"/>
  <c r="AK6" i="172"/>
  <c r="AK5" i="171"/>
  <c r="AK6" i="169"/>
  <c r="AK5" i="169"/>
  <c r="AK5" i="153"/>
  <c r="AM10" i="153"/>
  <c r="AK6" i="153"/>
  <c r="AK5" i="167"/>
  <c r="AK6" i="167"/>
  <c r="AK5" i="166"/>
  <c r="AK6" i="166"/>
  <c r="AK6" i="165"/>
  <c r="AK5" i="165"/>
  <c r="AI41" i="181"/>
  <c r="AK6" i="177"/>
  <c r="AK5" i="177"/>
  <c r="AK6" i="176"/>
  <c r="AK5" i="176"/>
  <c r="AK6" i="173"/>
  <c r="AK5" i="173"/>
  <c r="AM10" i="173"/>
  <c r="AK5" i="172"/>
  <c r="AK6" i="171"/>
  <c r="AK6" i="170"/>
  <c r="AK5" i="170"/>
  <c r="AK6" i="164"/>
  <c r="AK5" i="164"/>
  <c r="C36" i="61"/>
  <c r="R6" i="181"/>
  <c r="H34" i="61"/>
  <c r="E26" i="61"/>
  <c r="F26" i="61"/>
  <c r="B26" i="61"/>
  <c r="F22" i="61"/>
  <c r="E22" i="61"/>
  <c r="F27" i="61"/>
  <c r="B27" i="61"/>
  <c r="E27" i="61"/>
  <c r="AE28" i="181"/>
  <c r="G38" i="61"/>
  <c r="H38" i="61"/>
  <c r="G36" i="61"/>
  <c r="H36" i="61"/>
  <c r="AH10" i="178"/>
  <c r="B34" i="61"/>
  <c r="G34" i="61"/>
  <c r="AH10" i="177"/>
  <c r="AD5" i="177"/>
  <c r="AD5" i="173"/>
  <c r="AH11" i="172"/>
  <c r="AI11" i="172"/>
  <c r="F28" i="61"/>
  <c r="B28" i="61"/>
  <c r="E28" i="61"/>
  <c r="AH6" i="171"/>
  <c r="AH5" i="171"/>
  <c r="AE5" i="171"/>
  <c r="AH42" i="153"/>
  <c r="AI42" i="153"/>
  <c r="AE42" i="153"/>
  <c r="E24" i="61"/>
  <c r="C24" i="61"/>
  <c r="F24" i="61"/>
  <c r="AD5" i="153"/>
  <c r="AD6" i="153"/>
  <c r="AH10" i="165"/>
  <c r="AD5" i="165"/>
  <c r="F20" i="61"/>
  <c r="B20" i="61"/>
  <c r="AD6" i="165"/>
  <c r="E20" i="61"/>
  <c r="AH10" i="166"/>
  <c r="B21" i="61"/>
  <c r="H21" i="61"/>
  <c r="R6" i="178"/>
  <c r="AI48" i="178"/>
  <c r="H37" i="61"/>
  <c r="G37" i="61"/>
  <c r="H35" i="61"/>
  <c r="G35" i="61"/>
  <c r="AH10" i="176"/>
  <c r="AD6" i="176"/>
  <c r="AD5" i="176"/>
  <c r="F32" i="61"/>
  <c r="B32" i="61"/>
  <c r="E32" i="61"/>
  <c r="AH10" i="175"/>
  <c r="AH47" i="173"/>
  <c r="AI47" i="173"/>
  <c r="AE47" i="173"/>
  <c r="E29" i="61"/>
  <c r="F29" i="61"/>
  <c r="D29" i="61"/>
  <c r="F30" i="61"/>
  <c r="E30" i="61"/>
  <c r="C30" i="61"/>
  <c r="AD6" i="168"/>
  <c r="AD5" i="168"/>
  <c r="F23" i="61"/>
  <c r="B23" i="61"/>
  <c r="E23" i="61"/>
  <c r="B25" i="61"/>
  <c r="AH10" i="169"/>
  <c r="AD5" i="169"/>
  <c r="AD6" i="169"/>
  <c r="E25" i="61"/>
  <c r="F25" i="61"/>
  <c r="AI11" i="168"/>
  <c r="AE34" i="162"/>
  <c r="R6" i="163"/>
  <c r="AH56" i="163"/>
  <c r="G18" i="61"/>
  <c r="AE56" i="163"/>
  <c r="AI56" i="163"/>
  <c r="AD6" i="164"/>
  <c r="E19" i="61"/>
  <c r="AH20" i="164"/>
  <c r="AD5" i="164"/>
  <c r="F19" i="61"/>
  <c r="B19" i="61"/>
  <c r="AH21" i="164"/>
  <c r="BA6" i="163"/>
  <c r="BA5" i="163"/>
  <c r="AE49" i="162"/>
  <c r="AH49" i="162"/>
  <c r="AH10" i="163"/>
  <c r="AD5" i="163"/>
  <c r="F18" i="61"/>
  <c r="B18" i="61"/>
  <c r="AD6" i="163"/>
  <c r="E18" i="61"/>
  <c r="AD6" i="162"/>
  <c r="AI30" i="162"/>
  <c r="AI32" i="162"/>
  <c r="R6" i="162"/>
  <c r="H17" i="61"/>
  <c r="AE32" i="162"/>
  <c r="R5" i="162"/>
  <c r="G17" i="61"/>
  <c r="C17" i="61"/>
  <c r="BA5" i="162"/>
  <c r="BC11" i="162"/>
  <c r="BB11" i="162"/>
  <c r="AL11" i="162" s="1"/>
  <c r="AM11" i="162" s="1"/>
  <c r="AI11" i="162" s="1"/>
  <c r="AL10" i="162"/>
  <c r="E17" i="61"/>
  <c r="AD5" i="162"/>
  <c r="F17" i="61"/>
  <c r="B17" i="61"/>
  <c r="BB10" i="161"/>
  <c r="BA6" i="161"/>
  <c r="BC10" i="161"/>
  <c r="BA5" i="161"/>
  <c r="AH11" i="161"/>
  <c r="E16" i="61"/>
  <c r="F16" i="61"/>
  <c r="B16" i="61"/>
  <c r="BC45" i="160"/>
  <c r="L5" i="61"/>
  <c r="R5" i="160"/>
  <c r="H15" i="61"/>
  <c r="R6" i="160"/>
  <c r="G15" i="61"/>
  <c r="BC17" i="160"/>
  <c r="BB17" i="160"/>
  <c r="AL17" i="160" s="1"/>
  <c r="AM17" i="160" s="1"/>
  <c r="BC11" i="160"/>
  <c r="BB11" i="160"/>
  <c r="AL11" i="160" s="1"/>
  <c r="AM11" i="160" s="1"/>
  <c r="BC18" i="160"/>
  <c r="BB18" i="160"/>
  <c r="AL18" i="160" s="1"/>
  <c r="AM18" i="160" s="1"/>
  <c r="BA5" i="160"/>
  <c r="BA6" i="160"/>
  <c r="AD6" i="160"/>
  <c r="B15" i="61"/>
  <c r="E15" i="61"/>
  <c r="AK6" i="160"/>
  <c r="AK5" i="160"/>
  <c r="G14" i="61"/>
  <c r="E14" i="61"/>
  <c r="BC24" i="159"/>
  <c r="BC6" i="159" s="1"/>
  <c r="BB24" i="159"/>
  <c r="AL24" i="159" s="1"/>
  <c r="AM24" i="159" s="1"/>
  <c r="K5" i="61"/>
  <c r="AH19" i="158"/>
  <c r="AE19" i="158"/>
  <c r="AH11" i="158"/>
  <c r="AI17" i="158"/>
  <c r="AE17" i="158"/>
  <c r="BB5" i="159"/>
  <c r="AI23" i="158"/>
  <c r="BA5" i="158"/>
  <c r="BC22" i="158"/>
  <c r="BA6" i="158"/>
  <c r="I5" i="61"/>
  <c r="G13" i="61"/>
  <c r="J5" i="61"/>
  <c r="H13" i="61"/>
  <c r="R6" i="158"/>
  <c r="R5" i="158"/>
  <c r="AK6" i="159"/>
  <c r="AK5" i="159"/>
  <c r="B14" i="61"/>
  <c r="AD5" i="159"/>
  <c r="F14" i="61"/>
  <c r="AD6" i="159"/>
  <c r="AK5" i="158"/>
  <c r="AM10" i="158"/>
  <c r="AK6" i="158"/>
  <c r="AI12" i="158"/>
  <c r="AH12" i="158"/>
  <c r="H9" i="61"/>
  <c r="G9" i="61"/>
  <c r="R6" i="166"/>
  <c r="R5" i="166"/>
  <c r="AE37" i="175"/>
  <c r="AM37" i="175"/>
  <c r="AK6" i="175"/>
  <c r="AK5" i="175"/>
  <c r="BC24" i="182"/>
  <c r="BB24" i="182"/>
  <c r="AL24" i="182" s="1"/>
  <c r="AM24" i="182" s="1"/>
  <c r="AI24" i="182" s="1"/>
  <c r="AD6" i="182"/>
  <c r="AD5" i="182"/>
  <c r="F38" i="61"/>
  <c r="B38" i="61"/>
  <c r="E38" i="61"/>
  <c r="AE48" i="181"/>
  <c r="AH48" i="181"/>
  <c r="AE43" i="181"/>
  <c r="AE27" i="181"/>
  <c r="AH27" i="181"/>
  <c r="R5" i="181"/>
  <c r="BB20" i="181"/>
  <c r="BC20" i="181"/>
  <c r="BA6" i="181"/>
  <c r="BA5" i="181"/>
  <c r="AK5" i="181"/>
  <c r="AK6" i="181"/>
  <c r="AH10" i="181"/>
  <c r="B37" i="61"/>
  <c r="AI10" i="181"/>
  <c r="BB46" i="180"/>
  <c r="AL46" i="180" s="1"/>
  <c r="AM46" i="180" s="1"/>
  <c r="AI46" i="180" s="1"/>
  <c r="AK6" i="180"/>
  <c r="AK5" i="180"/>
  <c r="AH10" i="180"/>
  <c r="AD6" i="180"/>
  <c r="AD5" i="180"/>
  <c r="F36" i="61"/>
  <c r="B36" i="61"/>
  <c r="E36" i="61"/>
  <c r="BB10" i="180"/>
  <c r="BA5" i="180"/>
  <c r="BC10" i="180"/>
  <c r="BA6" i="180"/>
  <c r="AH28" i="179"/>
  <c r="AD5" i="179"/>
  <c r="E35" i="61"/>
  <c r="AH10" i="179"/>
  <c r="AD6" i="179"/>
  <c r="F35" i="61"/>
  <c r="B35" i="61"/>
  <c r="AK6" i="179"/>
  <c r="AK5" i="179"/>
  <c r="AE53" i="178"/>
  <c r="AE48" i="178"/>
  <c r="AE45" i="178"/>
  <c r="AL10" i="179"/>
  <c r="AL44" i="178"/>
  <c r="AE40" i="178"/>
  <c r="AI40" i="178"/>
  <c r="AI26" i="178"/>
  <c r="AH34" i="178"/>
  <c r="AI34" i="178"/>
  <c r="AE34" i="178"/>
  <c r="C34" i="61"/>
  <c r="BB6" i="162" l="1"/>
  <c r="BC6" i="175"/>
  <c r="AD5" i="167"/>
  <c r="AI42" i="179"/>
  <c r="AI55" i="173"/>
  <c r="AI22" i="178"/>
  <c r="AD6" i="167"/>
  <c r="AE38" i="153"/>
  <c r="AI14" i="179"/>
  <c r="AI65" i="182"/>
  <c r="AH14" i="179"/>
  <c r="AE39" i="173"/>
  <c r="AH14" i="175"/>
  <c r="AI52" i="179"/>
  <c r="AH26" i="175"/>
  <c r="AH63" i="178"/>
  <c r="AH15" i="180"/>
  <c r="AH18" i="175"/>
  <c r="AI41" i="169"/>
  <c r="AH62" i="178"/>
  <c r="AI33" i="162"/>
  <c r="AE33" i="162"/>
  <c r="AI32" i="178"/>
  <c r="AI64" i="179"/>
  <c r="AI39" i="169"/>
  <c r="AI20" i="179"/>
  <c r="BC5" i="162"/>
  <c r="D22" i="61"/>
  <c r="BB5" i="153"/>
  <c r="D31" i="61"/>
  <c r="AH6" i="182"/>
  <c r="AH21" i="179"/>
  <c r="AE35" i="180"/>
  <c r="AH52" i="178"/>
  <c r="AE14" i="158"/>
  <c r="AH46" i="178"/>
  <c r="AE14" i="164"/>
  <c r="AH33" i="162"/>
  <c r="AH6" i="162" s="1"/>
  <c r="AH36" i="175"/>
  <c r="AH34" i="179"/>
  <c r="AE57" i="173"/>
  <c r="AI33" i="173"/>
  <c r="AH33" i="178"/>
  <c r="AI65" i="179"/>
  <c r="AI49" i="167"/>
  <c r="D38" i="61"/>
  <c r="AI63" i="175"/>
  <c r="AI26" i="175"/>
  <c r="AI53" i="173"/>
  <c r="AI25" i="162"/>
  <c r="BB6" i="171"/>
  <c r="AE19" i="180"/>
  <c r="AH27" i="163"/>
  <c r="AE59" i="173"/>
  <c r="AE48" i="175"/>
  <c r="AI21" i="179"/>
  <c r="AH39" i="169"/>
  <c r="AI50" i="179"/>
  <c r="AH13" i="178"/>
  <c r="AH25" i="172"/>
  <c r="AI62" i="178"/>
  <c r="AE20" i="180"/>
  <c r="AH46" i="175"/>
  <c r="AI12" i="180"/>
  <c r="AH21" i="175"/>
  <c r="AH41" i="169"/>
  <c r="AH41" i="178"/>
  <c r="AE27" i="175"/>
  <c r="AI43" i="178"/>
  <c r="AH25" i="162"/>
  <c r="AH20" i="179"/>
  <c r="AH62" i="182"/>
  <c r="AI62" i="182"/>
  <c r="AE64" i="175"/>
  <c r="AE5" i="175" s="1"/>
  <c r="AI58" i="179"/>
  <c r="AH38" i="173"/>
  <c r="AH6" i="173" s="1"/>
  <c r="AI35" i="180"/>
  <c r="AE63" i="175"/>
  <c r="AH27" i="178"/>
  <c r="AE55" i="173"/>
  <c r="AE38" i="173"/>
  <c r="AE49" i="167"/>
  <c r="AE6" i="167" s="1"/>
  <c r="AE42" i="173"/>
  <c r="AI21" i="178"/>
  <c r="AE16" i="158"/>
  <c r="AE17" i="162"/>
  <c r="AE5" i="162" s="1"/>
  <c r="AI17" i="162"/>
  <c r="AE62" i="182"/>
  <c r="AE5" i="182" s="1"/>
  <c r="AE17" i="172"/>
  <c r="AI14" i="158"/>
  <c r="AH29" i="178"/>
  <c r="AI34" i="179"/>
  <c r="BC6" i="172"/>
  <c r="C29" i="61"/>
  <c r="AI62" i="179"/>
  <c r="AH60" i="182"/>
  <c r="AH5" i="182" s="1"/>
  <c r="AH22" i="178"/>
  <c r="AE12" i="180"/>
  <c r="AE6" i="180" s="1"/>
  <c r="AH41" i="179"/>
  <c r="AH52" i="179"/>
  <c r="AH31" i="179"/>
  <c r="AI36" i="175"/>
  <c r="AH17" i="162"/>
  <c r="AH39" i="179"/>
  <c r="AE19" i="169"/>
  <c r="AI64" i="178"/>
  <c r="AI63" i="178"/>
  <c r="AI60" i="178"/>
  <c r="BC6" i="182"/>
  <c r="AH21" i="178"/>
  <c r="AI31" i="162"/>
  <c r="AE31" i="162"/>
  <c r="AH20" i="181"/>
  <c r="AE30" i="173"/>
  <c r="BC5" i="182"/>
  <c r="AH28" i="181"/>
  <c r="AH5" i="181" s="1"/>
  <c r="BC6" i="179"/>
  <c r="BC5" i="179"/>
  <c r="BB5" i="179"/>
  <c r="BB6" i="179"/>
  <c r="AD5" i="178"/>
  <c r="BB6" i="173"/>
  <c r="BC6" i="171"/>
  <c r="BB5" i="170"/>
  <c r="BB6" i="153"/>
  <c r="BC6" i="153"/>
  <c r="BC6" i="165"/>
  <c r="BC6" i="163"/>
  <c r="BC5" i="159"/>
  <c r="AI13" i="158"/>
  <c r="E34" i="61"/>
  <c r="AE55" i="178"/>
  <c r="AE6" i="178" s="1"/>
  <c r="AD6" i="178"/>
  <c r="D34" i="61"/>
  <c r="F34" i="61"/>
  <c r="AH55" i="178"/>
  <c r="AE5" i="153"/>
  <c r="AH6" i="153"/>
  <c r="AE6" i="161"/>
  <c r="AP5" i="177"/>
  <c r="AP6" i="177"/>
  <c r="BC6" i="177"/>
  <c r="BC5" i="171"/>
  <c r="BC6" i="170"/>
  <c r="BC6" i="166"/>
  <c r="BC5" i="166"/>
  <c r="BC5" i="165"/>
  <c r="BB6" i="165"/>
  <c r="BB5" i="165"/>
  <c r="E37" i="61"/>
  <c r="AD5" i="181"/>
  <c r="BC5" i="178"/>
  <c r="BB5" i="178"/>
  <c r="B33" i="61"/>
  <c r="E33" i="61"/>
  <c r="F33" i="61"/>
  <c r="BC5" i="175"/>
  <c r="AD5" i="175"/>
  <c r="F31" i="61"/>
  <c r="B31" i="61"/>
  <c r="E31" i="61"/>
  <c r="AD6" i="175"/>
  <c r="AE5" i="173"/>
  <c r="AL29" i="172"/>
  <c r="AM29" i="172" s="1"/>
  <c r="AH5" i="172"/>
  <c r="BB5" i="171"/>
  <c r="AE5" i="170"/>
  <c r="AH5" i="170"/>
  <c r="AE6" i="170"/>
  <c r="BC5" i="170"/>
  <c r="BB6" i="170"/>
  <c r="BB5" i="169"/>
  <c r="BB6" i="169"/>
  <c r="AH5" i="153"/>
  <c r="BC5" i="153"/>
  <c r="BC6" i="168"/>
  <c r="BC5" i="168"/>
  <c r="AE5" i="168"/>
  <c r="AE6" i="168"/>
  <c r="BB5" i="168"/>
  <c r="BB6" i="168"/>
  <c r="AH5" i="167"/>
  <c r="BC5" i="167"/>
  <c r="BC6" i="167"/>
  <c r="BB6" i="167"/>
  <c r="AE5" i="167"/>
  <c r="BB5" i="166"/>
  <c r="BC5" i="163"/>
  <c r="BB6" i="163"/>
  <c r="BB5" i="163"/>
  <c r="AH5" i="162"/>
  <c r="AE5" i="161"/>
  <c r="C15" i="61"/>
  <c r="AH5" i="159"/>
  <c r="F13" i="61"/>
  <c r="AI21" i="158"/>
  <c r="AH21" i="158"/>
  <c r="B13" i="61"/>
  <c r="E13" i="61"/>
  <c r="AH13" i="158"/>
  <c r="AD5" i="158"/>
  <c r="AD6" i="158"/>
  <c r="AE10" i="158"/>
  <c r="AE6" i="177"/>
  <c r="AI13" i="175"/>
  <c r="BB6" i="178"/>
  <c r="BB6" i="159"/>
  <c r="AD5" i="160"/>
  <c r="F15" i="61"/>
  <c r="BB5" i="162"/>
  <c r="BB5" i="175"/>
  <c r="BB6" i="175"/>
  <c r="BB6" i="177"/>
  <c r="AH6" i="177"/>
  <c r="AH13" i="175"/>
  <c r="AH12" i="175"/>
  <c r="AI12" i="175"/>
  <c r="BC5" i="177"/>
  <c r="AH6" i="159"/>
  <c r="AE23" i="158"/>
  <c r="AH6" i="172"/>
  <c r="AE5" i="172"/>
  <c r="AE6" i="172"/>
  <c r="AE6" i="173"/>
  <c r="AH5" i="173"/>
  <c r="AE6" i="153"/>
  <c r="AL49" i="164"/>
  <c r="AM49" i="164" s="1"/>
  <c r="AI49" i="164" s="1"/>
  <c r="AL53" i="164"/>
  <c r="AM53" i="164" s="1"/>
  <c r="AI53" i="164" s="1"/>
  <c r="AL57" i="164"/>
  <c r="AM57" i="164" s="1"/>
  <c r="AI57" i="164" s="1"/>
  <c r="AL44" i="164"/>
  <c r="AM44" i="164" s="1"/>
  <c r="AI44" i="164" s="1"/>
  <c r="AL51" i="164"/>
  <c r="AM51" i="164" s="1"/>
  <c r="AI51" i="164" s="1"/>
  <c r="AL55" i="164"/>
  <c r="AM55" i="164" s="1"/>
  <c r="AI55" i="164" s="1"/>
  <c r="AL60" i="164"/>
  <c r="AM60" i="164" s="1"/>
  <c r="AI60" i="164" s="1"/>
  <c r="AL62" i="164"/>
  <c r="AM62" i="164" s="1"/>
  <c r="AI62" i="164" s="1"/>
  <c r="AL64" i="164"/>
  <c r="AM64" i="164" s="1"/>
  <c r="AI64" i="164" s="1"/>
  <c r="BC6" i="164"/>
  <c r="BC5" i="164"/>
  <c r="AL10" i="164"/>
  <c r="BB6" i="164"/>
  <c r="BB5" i="164"/>
  <c r="AE6" i="160"/>
  <c r="AD6" i="181"/>
  <c r="F37" i="61"/>
  <c r="AH6" i="167"/>
  <c r="BB5" i="182"/>
  <c r="BB5" i="177"/>
  <c r="BB6" i="176"/>
  <c r="BB5" i="176"/>
  <c r="BC5" i="176"/>
  <c r="BC6" i="176"/>
  <c r="AI12" i="172"/>
  <c r="BB6" i="182"/>
  <c r="AL6" i="172"/>
  <c r="AL5" i="172"/>
  <c r="AL6" i="173"/>
  <c r="AL5" i="173"/>
  <c r="AL6" i="165"/>
  <c r="AL5" i="165"/>
  <c r="AL6" i="166"/>
  <c r="AL5" i="166"/>
  <c r="AL6" i="169"/>
  <c r="AL5" i="169"/>
  <c r="AL6" i="175"/>
  <c r="AL5" i="175"/>
  <c r="AM10" i="175"/>
  <c r="AI10" i="175" s="1"/>
  <c r="AL6" i="177"/>
  <c r="AL5" i="177"/>
  <c r="AL6" i="153"/>
  <c r="AL5" i="153"/>
  <c r="AL5" i="170"/>
  <c r="AL6" i="170"/>
  <c r="AL6" i="167"/>
  <c r="AL5" i="167"/>
  <c r="AL6" i="168"/>
  <c r="AL5" i="168"/>
  <c r="AM10" i="168"/>
  <c r="AL6" i="171"/>
  <c r="AL5" i="171"/>
  <c r="AM6" i="170"/>
  <c r="AM5" i="170"/>
  <c r="AM6" i="173"/>
  <c r="AM5" i="173"/>
  <c r="AI10" i="173"/>
  <c r="AI5" i="173" s="1"/>
  <c r="AM6" i="165"/>
  <c r="AM5" i="165"/>
  <c r="AM5" i="166"/>
  <c r="AM6" i="166"/>
  <c r="AM5" i="167"/>
  <c r="AM6" i="167"/>
  <c r="AI10" i="167"/>
  <c r="AM5" i="153"/>
  <c r="AM6" i="153"/>
  <c r="AI10" i="153"/>
  <c r="AM6" i="169"/>
  <c r="AM5" i="169"/>
  <c r="AE6" i="169"/>
  <c r="AE5" i="169"/>
  <c r="AE6" i="176"/>
  <c r="AE5" i="176"/>
  <c r="AH6" i="176"/>
  <c r="AH5" i="176"/>
  <c r="AI6" i="173"/>
  <c r="AH5" i="177"/>
  <c r="AI28" i="181"/>
  <c r="AI6" i="165"/>
  <c r="AI5" i="165"/>
  <c r="AI6" i="169"/>
  <c r="AI5" i="169"/>
  <c r="AH5" i="169"/>
  <c r="AH6" i="169"/>
  <c r="AH5" i="168"/>
  <c r="AH6" i="168"/>
  <c r="AE6" i="165"/>
  <c r="AE5" i="165"/>
  <c r="AH5" i="165"/>
  <c r="AH6" i="165"/>
  <c r="C37" i="61"/>
  <c r="AH6" i="164"/>
  <c r="AH5" i="164"/>
  <c r="AE5" i="164"/>
  <c r="AE6" i="164"/>
  <c r="AL5" i="163"/>
  <c r="AL6" i="163"/>
  <c r="AM10" i="163"/>
  <c r="AE6" i="163"/>
  <c r="AE5" i="163"/>
  <c r="AH5" i="163"/>
  <c r="AH6" i="163"/>
  <c r="AH5" i="160"/>
  <c r="AH6" i="160"/>
  <c r="AL6" i="162"/>
  <c r="AM10" i="162"/>
  <c r="AL5" i="162"/>
  <c r="BC6" i="161"/>
  <c r="BC5" i="161"/>
  <c r="AL10" i="161"/>
  <c r="BB5" i="161"/>
  <c r="BB6" i="161"/>
  <c r="AH5" i="161"/>
  <c r="AH6" i="161"/>
  <c r="BC6" i="160"/>
  <c r="AE5" i="160"/>
  <c r="G5" i="61"/>
  <c r="H5" i="61"/>
  <c r="BB5" i="160"/>
  <c r="BC5" i="160"/>
  <c r="BB6" i="160"/>
  <c r="AL5" i="160"/>
  <c r="AL6" i="160"/>
  <c r="AE5" i="159"/>
  <c r="AL6" i="159"/>
  <c r="AL5" i="159"/>
  <c r="BC5" i="158"/>
  <c r="BC6" i="158"/>
  <c r="BB6" i="158"/>
  <c r="AL22" i="158"/>
  <c r="BB5" i="158"/>
  <c r="AM6" i="159"/>
  <c r="AM5" i="159"/>
  <c r="AE6" i="159"/>
  <c r="AI10" i="158"/>
  <c r="F9" i="61"/>
  <c r="E9" i="61"/>
  <c r="B9" i="61"/>
  <c r="AD6" i="166"/>
  <c r="AD5" i="166"/>
  <c r="F21" i="61"/>
  <c r="E21" i="61"/>
  <c r="C21" i="61"/>
  <c r="AI37" i="175"/>
  <c r="AM6" i="175"/>
  <c r="AE6" i="175"/>
  <c r="AL6" i="182"/>
  <c r="AL5" i="182"/>
  <c r="AM10" i="182"/>
  <c r="AI10" i="182" s="1"/>
  <c r="BC6" i="181"/>
  <c r="BC5" i="181"/>
  <c r="BB6" i="181"/>
  <c r="BB5" i="181"/>
  <c r="AL20" i="181"/>
  <c r="AE6" i="181"/>
  <c r="AE5" i="181"/>
  <c r="AH6" i="180"/>
  <c r="AH5" i="180"/>
  <c r="BC5" i="180"/>
  <c r="BC6" i="180"/>
  <c r="AL10" i="180"/>
  <c r="BB6" i="180"/>
  <c r="BB5" i="180"/>
  <c r="AH6" i="179"/>
  <c r="AH5" i="179"/>
  <c r="AE6" i="179"/>
  <c r="AE5" i="179"/>
  <c r="AM10" i="179"/>
  <c r="AL6" i="179"/>
  <c r="AL5" i="179"/>
  <c r="AL6" i="178"/>
  <c r="AL5" i="178"/>
  <c r="AM44" i="178"/>
  <c r="AE6" i="182" l="1"/>
  <c r="AE5" i="180"/>
  <c r="AE6" i="162"/>
  <c r="AH5" i="178"/>
  <c r="D5" i="61"/>
  <c r="AH6" i="181"/>
  <c r="AE5" i="178"/>
  <c r="AE6" i="158"/>
  <c r="AH6" i="178"/>
  <c r="AQ6" i="177"/>
  <c r="AQ5" i="177"/>
  <c r="AE5" i="177"/>
  <c r="AH5" i="175"/>
  <c r="AH6" i="175"/>
  <c r="AI29" i="172"/>
  <c r="AM6" i="172"/>
  <c r="AM5" i="172"/>
  <c r="AE5" i="158"/>
  <c r="B5" i="61"/>
  <c r="AH6" i="158"/>
  <c r="AH5" i="158"/>
  <c r="AL5" i="164"/>
  <c r="AL6" i="164"/>
  <c r="AM10" i="164"/>
  <c r="AI10" i="164" s="1"/>
  <c r="E5" i="61"/>
  <c r="AM5" i="175"/>
  <c r="C5" i="61"/>
  <c r="AL6" i="176"/>
  <c r="AL5" i="176"/>
  <c r="AI6" i="172"/>
  <c r="AI5" i="172"/>
  <c r="AM6" i="177"/>
  <c r="AM5" i="171"/>
  <c r="AM6" i="171"/>
  <c r="AI10" i="168"/>
  <c r="AM5" i="168"/>
  <c r="AM6" i="168"/>
  <c r="AI5" i="167"/>
  <c r="AI6" i="167"/>
  <c r="AI6" i="153"/>
  <c r="AI5" i="153"/>
  <c r="AI6" i="170"/>
  <c r="AI5" i="170"/>
  <c r="F5" i="61"/>
  <c r="AM5" i="163"/>
  <c r="AM6" i="163"/>
  <c r="AI10" i="163"/>
  <c r="AM5" i="162"/>
  <c r="AM6" i="162"/>
  <c r="AI10" i="162"/>
  <c r="AL5" i="161"/>
  <c r="AM10" i="161"/>
  <c r="AL6" i="161"/>
  <c r="AM5" i="160"/>
  <c r="AM6" i="160"/>
  <c r="AI5" i="160"/>
  <c r="AI6" i="160"/>
  <c r="AM22" i="158"/>
  <c r="AL6" i="158"/>
  <c r="AL5" i="158"/>
  <c r="AI5" i="159"/>
  <c r="AI6" i="159"/>
  <c r="AE6" i="166"/>
  <c r="AE5" i="166"/>
  <c r="AH6" i="166"/>
  <c r="AH5" i="166"/>
  <c r="AI6" i="166"/>
  <c r="AI5" i="166"/>
  <c r="AI6" i="175"/>
  <c r="AI5" i="175"/>
  <c r="AM5" i="182"/>
  <c r="AM6" i="182"/>
  <c r="AL6" i="181"/>
  <c r="AL5" i="181"/>
  <c r="AM20" i="181"/>
  <c r="AL5" i="180"/>
  <c r="AM10" i="180"/>
  <c r="AL6" i="180"/>
  <c r="AM5" i="179"/>
  <c r="AI10" i="179"/>
  <c r="AM6" i="179"/>
  <c r="AI44" i="178"/>
  <c r="AM6" i="178"/>
  <c r="AM5" i="178"/>
  <c r="AM5" i="177" l="1"/>
  <c r="AI5" i="164"/>
  <c r="AI6" i="164"/>
  <c r="AM5" i="164"/>
  <c r="AM6" i="164"/>
  <c r="AM6" i="176"/>
  <c r="AM5" i="176"/>
  <c r="AI5" i="168"/>
  <c r="AI6" i="168"/>
  <c r="AI5" i="177"/>
  <c r="AI6" i="177"/>
  <c r="AI5" i="171"/>
  <c r="AI6" i="171"/>
  <c r="AI5" i="163"/>
  <c r="AI6" i="163"/>
  <c r="AI5" i="162"/>
  <c r="AI6" i="162"/>
  <c r="AI10" i="161"/>
  <c r="AM5" i="161"/>
  <c r="AM6" i="161"/>
  <c r="AI22" i="158"/>
  <c r="AM6" i="158"/>
  <c r="AM5" i="158"/>
  <c r="AI6" i="182"/>
  <c r="AI5" i="182"/>
  <c r="AI20" i="181"/>
  <c r="AM6" i="181"/>
  <c r="AM5" i="181"/>
  <c r="AI10" i="180"/>
  <c r="AM6" i="180"/>
  <c r="AM5" i="180"/>
  <c r="AI6" i="179"/>
  <c r="AI5" i="179"/>
  <c r="AI5" i="178"/>
  <c r="AI6" i="178"/>
  <c r="AI5" i="176" l="1"/>
  <c r="AI6" i="176"/>
  <c r="AI6" i="161"/>
  <c r="AI5" i="161"/>
  <c r="AI5" i="158"/>
  <c r="AI6" i="158"/>
  <c r="AI5" i="181"/>
  <c r="AI6" i="181"/>
  <c r="AI5" i="180"/>
  <c r="AI6" i="180"/>
  <c r="B6" i="162" l="1"/>
  <c r="B5" i="162"/>
  <c r="H10" i="162"/>
  <c r="H6" i="162" s="1"/>
  <c r="H5" i="162" l="1"/>
  <c r="AF6" i="162" l="1"/>
  <c r="AF5" i="162"/>
</calcChain>
</file>

<file path=xl/sharedStrings.xml><?xml version="1.0" encoding="utf-8"?>
<sst xmlns="http://schemas.openxmlformats.org/spreadsheetml/2006/main" count="5642" uniqueCount="201">
  <si>
    <t>LOME</t>
  </si>
  <si>
    <t>HEURES</t>
  </si>
  <si>
    <t>LOME A</t>
  </si>
  <si>
    <t>LOME B</t>
  </si>
  <si>
    <t>ANFOIN (MW)</t>
  </si>
  <si>
    <t>ATAKPAME (MW)</t>
  </si>
  <si>
    <t>RELEVES DE CHARGES - ARRIVEES LOME ET INTERIEUR</t>
  </si>
  <si>
    <t>01H00</t>
  </si>
  <si>
    <t>02H00</t>
  </si>
  <si>
    <t>03H00</t>
  </si>
  <si>
    <t>04H00</t>
  </si>
  <si>
    <t>05H00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</si>
  <si>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</si>
  <si>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</si>
  <si>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</si>
  <si>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</si>
  <si>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</si>
  <si>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</si>
  <si>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</si>
  <si>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</si>
  <si>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</si>
  <si>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</si>
  <si>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</si>
  <si>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</si>
  <si>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</si>
  <si>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</si>
  <si>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</si>
  <si>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</si>
  <si>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22H00</t>
  </si>
  <si>
    <t>23H00</t>
  </si>
  <si>
    <t>07H30</t>
  </si>
  <si>
    <t>08H30</t>
  </si>
  <si>
    <t>09H30</t>
  </si>
  <si>
    <t>14H30</t>
  </si>
  <si>
    <t>15H30</t>
  </si>
  <si>
    <t>18H15</t>
  </si>
  <si>
    <t>18H30</t>
  </si>
  <si>
    <t>19H30</t>
  </si>
  <si>
    <t>00H30</t>
  </si>
  <si>
    <t>01H30</t>
  </si>
  <si>
    <t>02H30</t>
  </si>
  <si>
    <t>03H30</t>
  </si>
  <si>
    <t>04H30</t>
  </si>
  <si>
    <t>05H30</t>
  </si>
  <si>
    <t>06H30</t>
  </si>
  <si>
    <t>10H30</t>
  </si>
  <si>
    <t>11H30</t>
  </si>
  <si>
    <t>12H30</t>
  </si>
  <si>
    <t>13H30</t>
  </si>
  <si>
    <t>16H30</t>
  </si>
  <si>
    <t>17H30</t>
  </si>
  <si>
    <t>18H45</t>
  </si>
  <si>
    <t>19H15</t>
  </si>
  <si>
    <t>19H45</t>
  </si>
  <si>
    <t>20H15</t>
  </si>
  <si>
    <t>20H30</t>
  </si>
  <si>
    <t>20H45</t>
  </si>
  <si>
    <t>21H15</t>
  </si>
  <si>
    <t>21H30</t>
  </si>
  <si>
    <t>21H45</t>
  </si>
  <si>
    <t>22H30</t>
  </si>
  <si>
    <t>23H30</t>
  </si>
  <si>
    <t>ATAKPAME</t>
  </si>
  <si>
    <t>KARA</t>
  </si>
  <si>
    <t>MANGO</t>
  </si>
  <si>
    <t>MAXI</t>
  </si>
  <si>
    <t>MINI</t>
  </si>
  <si>
    <t>Jours</t>
  </si>
  <si>
    <t>ANFOIN</t>
  </si>
  <si>
    <t>DAPAONG</t>
  </si>
  <si>
    <t>TOGO (sans Dapaong et Mango)</t>
  </si>
  <si>
    <t>00H-7H</t>
  </si>
  <si>
    <t>7H-18H</t>
  </si>
  <si>
    <t xml:space="preserve">DETAILS DES POINTES  JOURNALIERES CEET (en MW) </t>
  </si>
  <si>
    <t xml:space="preserve"> T6       (MW)
</t>
  </si>
  <si>
    <t>LOME A (MW)</t>
  </si>
  <si>
    <t>LOME B (MW)</t>
  </si>
  <si>
    <t>LOME B (A)</t>
  </si>
  <si>
    <t>LOME A (A)</t>
  </si>
  <si>
    <t>LOME (MW)</t>
  </si>
  <si>
    <t>KARA (MW)</t>
  </si>
  <si>
    <t>Arr. CGT (A)</t>
  </si>
  <si>
    <t>PRODUCTION</t>
  </si>
  <si>
    <t>LES ETATS</t>
  </si>
  <si>
    <t>PRODUCTION TOTALE           (MW)</t>
  </si>
  <si>
    <t>00H00</t>
  </si>
  <si>
    <t>18H-23H30</t>
  </si>
  <si>
    <t>00H-23H30(max)</t>
  </si>
  <si>
    <t>00H-23H30(min)</t>
  </si>
  <si>
    <t>00H-23H30</t>
  </si>
  <si>
    <t>Arr. CGT (MW)</t>
  </si>
  <si>
    <t>CONSOMMATIONS</t>
  </si>
  <si>
    <t>SULZER 
1
 (MW)</t>
  </si>
  <si>
    <t>SULZER
2
(MW)</t>
  </si>
  <si>
    <t>CTL
(MW)</t>
  </si>
  <si>
    <t>KARA
(MW)</t>
  </si>
  <si>
    <t>KPIME
(MW)</t>
  </si>
  <si>
    <t>TOTAL SANS CGT
(MW)</t>
  </si>
  <si>
    <t>CGT
(MW)</t>
  </si>
  <si>
    <t>TOTALE               (MW)</t>
  </si>
  <si>
    <t>LES DIPONIBILITES</t>
  </si>
  <si>
    <t>PRODUCTION CEET
(MW)</t>
  </si>
  <si>
    <t>T1-1
(A)</t>
  </si>
  <si>
    <t>T1-2
(A)</t>
  </si>
  <si>
    <t>T3
(A)</t>
  </si>
  <si>
    <t xml:space="preserve"> T1-1
(MW)</t>
  </si>
  <si>
    <t>T1-2 (MW)</t>
  </si>
  <si>
    <t>T3 (MW)</t>
  </si>
  <si>
    <t>T5
(A)</t>
  </si>
  <si>
    <t>T6
(A)</t>
  </si>
  <si>
    <t xml:space="preserve">T5 
(MW)
</t>
  </si>
  <si>
    <t>IMPORTATION INSTANTANEE (VUE PAR  CEET)</t>
  </si>
  <si>
    <t>CONSOMMATION TOTALE (MW)</t>
  </si>
  <si>
    <t>IMPORTATION INSTANTANEE (VUE PAR CEB)</t>
  </si>
  <si>
    <t>CHARGE DELESTEE 
(MW)</t>
  </si>
  <si>
    <t>DEMANDE TOTALE  
(MW)</t>
  </si>
  <si>
    <t>DEFICIT 
(MW)</t>
  </si>
  <si>
    <t>Part CEET 
clé de répartition 
(MW)</t>
  </si>
  <si>
    <t>VRA</t>
  </si>
  <si>
    <t>TCN</t>
  </si>
  <si>
    <t>TAG</t>
  </si>
  <si>
    <t xml:space="preserve"> PROD NANG</t>
  </si>
  <si>
    <t>TOTAL BRUT</t>
  </si>
  <si>
    <t>TOTAL NET</t>
  </si>
  <si>
    <t xml:space="preserve">  SNPT</t>
  </si>
  <si>
    <t>WACEM</t>
  </si>
  <si>
    <t>LAFARGE</t>
  </si>
  <si>
    <t>CONSO NANG</t>
  </si>
  <si>
    <t>CG</t>
  </si>
  <si>
    <t>SOURCES D'APPROVISIONNEMENT</t>
  </si>
  <si>
    <t>TOTAL PRIVEES 
+ NANG</t>
  </si>
  <si>
    <t>CONSOMMATION DES PRIVES CEB</t>
  </si>
  <si>
    <t>REPARTITION ENERGIE</t>
  </si>
  <si>
    <t>CEET
(48%)</t>
  </si>
  <si>
    <t>SBEE
(52%)</t>
  </si>
  <si>
    <t>TOTAL ENERGIE</t>
  </si>
  <si>
    <t>CEB</t>
  </si>
  <si>
    <t>LES DISPONIBILITES</t>
  </si>
  <si>
    <t>CEET
(47%)</t>
  </si>
  <si>
    <t>DISPO CEET</t>
  </si>
  <si>
    <t>DATE: 01/10/2014</t>
  </si>
  <si>
    <t>DATE: 02/10/2014</t>
  </si>
  <si>
    <t>DATE: 03/10/2014</t>
  </si>
  <si>
    <t>DATE: 04/10/2014</t>
  </si>
  <si>
    <t>DATE: 05/10/2014</t>
  </si>
  <si>
    <t>DATE: 06/10/2014</t>
  </si>
  <si>
    <t>DATE: 07/10/2014</t>
  </si>
  <si>
    <t>DATE: 08/10/2014</t>
  </si>
  <si>
    <t>DATE: 09/10/2014</t>
  </si>
  <si>
    <t>DATE: 10/10/2014</t>
  </si>
  <si>
    <t>DATE: 11/10/2014</t>
  </si>
  <si>
    <t>DATE: 12/10/2014</t>
  </si>
  <si>
    <t>DATE: 13/10/2014</t>
  </si>
  <si>
    <t>DATE: 14/10/2014</t>
  </si>
  <si>
    <t>DATE: 15/10/2014</t>
  </si>
  <si>
    <t>DATE: 16/10/2014</t>
  </si>
  <si>
    <t>DATE: 17/10/2014</t>
  </si>
  <si>
    <t>DATE: 18/10/2014</t>
  </si>
  <si>
    <t>DATE: 19/10/2014</t>
  </si>
  <si>
    <t>DATE: 20/10/2014</t>
  </si>
  <si>
    <t>DATE: 21/10/2014</t>
  </si>
  <si>
    <t>DATE: 22/10/2014</t>
  </si>
  <si>
    <t>DATE: 23/10/2014</t>
  </si>
  <si>
    <t>DATE: 24/10/2014</t>
  </si>
  <si>
    <t>DATE: 25/10/2014</t>
  </si>
  <si>
    <t>DATE: 26/10/2014</t>
  </si>
  <si>
    <t>DATE: 27/10/2014</t>
  </si>
  <si>
    <t>DATE: 28/10/2014</t>
  </si>
  <si>
    <t>DATE: 29/10/2014</t>
  </si>
  <si>
    <t>DATE: 30/10/2014</t>
  </si>
  <si>
    <t>DATE: 31/10/2014</t>
  </si>
  <si>
    <t>18H01</t>
  </si>
  <si>
    <t>Mois: Octobre 2014</t>
  </si>
  <si>
    <t>DATE</t>
  </si>
  <si>
    <t>D_HEURES</t>
  </si>
  <si>
    <t>T1-1</t>
  </si>
  <si>
    <t>T1-2</t>
  </si>
  <si>
    <t>T3</t>
  </si>
  <si>
    <t xml:space="preserve"> Pce_T1-1</t>
  </si>
  <si>
    <t>Pce_T1-2</t>
  </si>
  <si>
    <t>Pce_T3</t>
  </si>
  <si>
    <t>LOMEA</t>
  </si>
  <si>
    <t>Pce_LOMEA</t>
  </si>
  <si>
    <t>T5</t>
  </si>
  <si>
    <t>T6</t>
  </si>
  <si>
    <t>Arr_CGT</t>
  </si>
  <si>
    <t xml:space="preserve">Pce_T5
</t>
  </si>
  <si>
    <t>Pce_T6</t>
  </si>
  <si>
    <t>LOMEB</t>
  </si>
  <si>
    <t>Pce_LOMEB</t>
  </si>
  <si>
    <t>SULZER1</t>
  </si>
  <si>
    <t>SULZER2</t>
  </si>
  <si>
    <t>CTL</t>
  </si>
  <si>
    <t>KPIME</t>
  </si>
  <si>
    <t>KARA_PROD</t>
  </si>
  <si>
    <t>TOTAL_SANS_CGT
(MW)</t>
  </si>
  <si>
    <t>CGT</t>
  </si>
  <si>
    <t>PRODUCTION_TOTALE</t>
  </si>
  <si>
    <t>CONSOMMATION_TOTALE</t>
  </si>
  <si>
    <t>IMPORTATION_INSTANTANEE</t>
  </si>
  <si>
    <t>IMPORTATION_INSTANTANEE(CEB)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</si>
</sst>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\ _F_-;\-* #,##0.00\ _F_-;_-* &quot;-&quot;??\ _F_-;_-@_-"/>
    <numFmt numFmtId="165" formatCode="_-* #,##0.00\ [$€]_-;\-* #,##0.00\ [$€]_-;_-* &quot;-&quot;??\ [$€]_-;_-@_-"/>
    <numFmt numFmtId="166" formatCode="#,##0.00_ ;\-#,##0.00\ "/>
    <numFmt numFmtId="167" formatCode="#,##0_ ;\-#,##0\ "/>
    <numFmt numFmtId="168" formatCode="[$-F400]h:mm:ss\ AM/PM"/>
  </numFmts>
  <fonts count="45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 Black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cmeFont"/>
    </font>
    <font>
      <sz val="11"/>
      <color theme="1"/>
      <name val="Book Antiqua"/>
      <family val="1"/>
    </font>
    <font>
      <sz val="11"/>
      <color rgb="FFFF0000"/>
      <name val="AcmeFont"/>
    </font>
    <font>
      <sz val="10"/>
      <color theme="1"/>
      <name val="Arial Rounded MT Bold"/>
      <family val="2"/>
    </font>
    <font>
      <sz val="10"/>
      <color theme="6" tint="-0.249977111117893"/>
      <name val="Arial Black"/>
      <family val="2"/>
    </font>
    <font>
      <sz val="10"/>
      <color rgb="FFFF0000"/>
      <name val="Arial Black"/>
      <family val="2"/>
    </font>
    <font>
      <sz val="10"/>
      <color theme="1"/>
      <name val="Arial Black"/>
      <family val="2"/>
    </font>
    <font>
      <sz val="10"/>
      <color theme="4" tint="-0.249977111117893"/>
      <name val="Arial Black"/>
      <family val="2"/>
    </font>
    <font>
      <sz val="10"/>
      <color theme="1"/>
      <name val="Arial"/>
      <family val="2"/>
    </font>
    <font>
      <b/>
      <sz val="8"/>
      <color theme="1"/>
      <name val="Times New Roman"/>
      <family val="1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0"/>
      <color theme="1"/>
      <name val="AcmeFont"/>
    </font>
    <font>
      <sz val="11"/>
      <color theme="1"/>
      <name val="Arial Black"/>
      <family val="2"/>
    </font>
    <font>
      <b/>
      <sz val="10"/>
      <color theme="6" tint="-0.249977111117893"/>
      <name val="Arial"/>
      <family val="2"/>
    </font>
    <font>
      <b/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2"/>
      <color theme="1"/>
      <name val="Calibri"/>
      <family val="2"/>
      <scheme val="minor"/>
    </font>
    <font>
      <sz val="14"/>
      <color theme="1"/>
      <name val="Arial Black"/>
      <family val="2"/>
    </font>
    <font>
      <b/>
      <sz val="11"/>
      <color theme="1"/>
      <name val="Arial Narrow"/>
      <family val="2"/>
    </font>
    <font>
      <b/>
      <sz val="9"/>
      <color theme="4" tint="-0.249977111117893"/>
      <name val="Berlin Sans FB Demi"/>
      <family val="2"/>
    </font>
    <font>
      <b/>
      <sz val="14"/>
      <color theme="1"/>
      <name val="Calibri"/>
      <family val="2"/>
      <scheme val="minor"/>
    </font>
    <font>
      <b/>
      <sz val="9"/>
      <color rgb="FFFF0000"/>
      <name val="Arial Black"/>
      <family val="2"/>
    </font>
    <font>
      <sz val="8"/>
      <color theme="1"/>
      <name val="Arial Black"/>
      <family val="2"/>
    </font>
    <font>
      <b/>
      <sz val="10"/>
      <color theme="1"/>
      <name val="Arial Black"/>
      <family val="2"/>
    </font>
    <font>
      <sz val="8"/>
      <color rgb="FFFF0000"/>
      <name val="Arial Black"/>
      <family val="2"/>
    </font>
    <font>
      <sz val="9"/>
      <color theme="1"/>
      <name val="Arial Black"/>
      <family val="2"/>
    </font>
    <font>
      <sz val="16"/>
      <color theme="1"/>
      <name val="Arial Black"/>
      <family val="2"/>
    </font>
    <font>
      <b/>
      <sz val="9"/>
      <color theme="6" tint="-0.249977111117893"/>
      <name val="Berlin Sans FB Demi"/>
      <family val="2"/>
    </font>
    <font>
      <b/>
      <sz val="8"/>
      <color theme="6" tint="-0.249977111117893"/>
      <name val="Arial Black"/>
      <family val="2"/>
    </font>
    <font>
      <sz val="11"/>
      <color rgb="FFFF0000"/>
      <name val="Arial"/>
      <family val="2"/>
    </font>
    <font>
      <b/>
      <sz val="8"/>
      <color theme="1"/>
      <name val="Arial Black"/>
      <family val="2"/>
    </font>
    <font>
      <b/>
      <sz val="8"/>
      <color rgb="FFFF0000"/>
      <name val="Arial Black"/>
      <family val="2"/>
    </font>
    <font>
      <b/>
      <sz val="9"/>
      <color theme="1"/>
      <name val="Arial Black"/>
      <family val="2"/>
    </font>
    <font>
      <b/>
      <sz val="11"/>
      <color theme="1"/>
      <name val="AcmeFont"/>
    </font>
  </fonts>
  <fills count="2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3F1A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5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99">
    <xf numFmtId="165" fontId="0" fillId="0" borderId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6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3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89">
    <xf numFmtId="165" fontId="0" fillId="0" borderId="0" xfId="0"/>
    <xf numFmtId="165" fontId="9" fillId="0" borderId="0" xfId="0" applyFont="1"/>
    <xf numFmtId="165" fontId="10" fillId="0" borderId="0" xfId="0" applyFont="1" applyAlignment="1">
      <alignment horizontal="center"/>
    </xf>
    <xf numFmtId="165" fontId="8" fillId="0" borderId="0" xfId="0" applyFont="1"/>
    <xf numFmtId="165" fontId="8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5" fontId="8" fillId="0" borderId="2" xfId="0" applyFont="1" applyBorder="1" applyAlignment="1">
      <alignment horizontal="center" vertical="center"/>
    </xf>
    <xf numFmtId="165" fontId="9" fillId="0" borderId="3" xfId="0" applyFont="1" applyBorder="1" applyAlignment="1">
      <alignment horizontal="center" vertical="center"/>
    </xf>
    <xf numFmtId="165" fontId="11" fillId="0" borderId="3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0" fontId="0" fillId="0" borderId="0" xfId="0" applyNumberFormat="1"/>
    <xf numFmtId="0" fontId="12" fillId="2" borderId="0" xfId="0" applyNumberFormat="1" applyFont="1" applyFill="1" applyProtection="1">
      <protection locked="0"/>
    </xf>
    <xf numFmtId="0" fontId="12" fillId="2" borderId="0" xfId="0" applyNumberFormat="1" applyFont="1" applyFill="1"/>
    <xf numFmtId="0" fontId="12" fillId="0" borderId="0" xfId="0" applyNumberFormat="1" applyFont="1" applyProtection="1">
      <protection locked="0"/>
    </xf>
    <xf numFmtId="0" fontId="0" fillId="3" borderId="0" xfId="0" applyNumberFormat="1" applyFill="1"/>
    <xf numFmtId="0" fontId="0" fillId="0" borderId="3" xfId="0" applyNumberFormat="1" applyBorder="1" applyAlignment="1">
      <alignment horizontal="center" vertical="center"/>
    </xf>
    <xf numFmtId="0" fontId="9" fillId="3" borderId="0" xfId="0" applyNumberFormat="1" applyFont="1" applyFill="1"/>
    <xf numFmtId="0" fontId="5" fillId="0" borderId="5" xfId="41" applyNumberFormat="1" applyFont="1" applyBorder="1" applyAlignment="1">
      <alignment horizontal="center" vertical="center"/>
    </xf>
    <xf numFmtId="0" fontId="1" fillId="0" borderId="1" xfId="0" applyNumberFormat="1" applyFont="1" applyBorder="1" applyAlignment="1" applyProtection="1">
      <alignment horizontal="center" vertical="center"/>
      <protection locked="0"/>
    </xf>
    <xf numFmtId="0" fontId="13" fillId="4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>
      <alignment horizontal="center" vertical="center" wrapText="1"/>
    </xf>
    <xf numFmtId="0" fontId="15" fillId="4" borderId="2" xfId="0" applyNumberFormat="1" applyFont="1" applyFill="1" applyBorder="1" applyAlignment="1">
      <alignment horizontal="center" vertical="center" wrapText="1"/>
    </xf>
    <xf numFmtId="0" fontId="4" fillId="4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2" xfId="0" applyNumberFormat="1" applyFont="1" applyFill="1" applyBorder="1" applyAlignment="1">
      <alignment horizontal="center" vertical="center" wrapText="1"/>
    </xf>
    <xf numFmtId="0" fontId="5" fillId="0" borderId="6" xfId="41" applyNumberFormat="1" applyFont="1" applyBorder="1" applyAlignment="1">
      <alignment horizontal="center" vertical="center"/>
    </xf>
    <xf numFmtId="0" fontId="16" fillId="4" borderId="1" xfId="0" applyNumberFormat="1" applyFont="1" applyFill="1" applyBorder="1" applyAlignment="1">
      <alignment horizontal="center" vertical="center" wrapText="1"/>
    </xf>
    <xf numFmtId="0" fontId="5" fillId="0" borderId="7" xfId="41" applyNumberFormat="1" applyFont="1" applyBorder="1" applyAlignment="1">
      <alignment horizontal="center" vertical="center"/>
    </xf>
    <xf numFmtId="0" fontId="5" fillId="0" borderId="8" xfId="41" applyNumberFormat="1" applyFont="1" applyBorder="1" applyAlignment="1">
      <alignment horizontal="center" vertical="center"/>
    </xf>
    <xf numFmtId="0" fontId="5" fillId="0" borderId="9" xfId="41" applyNumberFormat="1" applyFont="1" applyBorder="1" applyAlignment="1">
      <alignment horizontal="center" vertical="center"/>
    </xf>
    <xf numFmtId="0" fontId="5" fillId="0" borderId="1" xfId="41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vertical="center"/>
      <protection locked="0"/>
    </xf>
    <xf numFmtId="0" fontId="8" fillId="0" borderId="1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4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18" fillId="0" borderId="10" xfId="0" applyNumberFormat="1" applyFont="1" applyBorder="1" applyAlignment="1">
      <alignment horizontal="center" vertical="top" wrapText="1"/>
    </xf>
    <xf numFmtId="0" fontId="18" fillId="0" borderId="4" xfId="0" applyNumberFormat="1" applyFont="1" applyBorder="1" applyAlignment="1">
      <alignment horizontal="center" vertical="top" wrapText="1"/>
    </xf>
    <xf numFmtId="0" fontId="0" fillId="6" borderId="11" xfId="0" applyNumberFormat="1" applyFill="1" applyBorder="1" applyAlignment="1">
      <alignment horizontal="center"/>
    </xf>
    <xf numFmtId="0" fontId="0" fillId="6" borderId="3" xfId="0" applyNumberFormat="1" applyFill="1" applyBorder="1" applyAlignment="1">
      <alignment horizontal="center"/>
    </xf>
    <xf numFmtId="0" fontId="0" fillId="8" borderId="11" xfId="0" applyNumberFormat="1" applyFill="1" applyBorder="1" applyAlignment="1">
      <alignment horizontal="center"/>
    </xf>
    <xf numFmtId="0" fontId="19" fillId="6" borderId="11" xfId="0" applyNumberFormat="1" applyFont="1" applyFill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1" fillId="0" borderId="1" xfId="41" applyNumberFormat="1" applyBorder="1" applyAlignment="1" applyProtection="1">
      <alignment horizontal="center" vertical="center"/>
      <protection locked="0"/>
    </xf>
    <xf numFmtId="0" fontId="1" fillId="6" borderId="1" xfId="41" applyNumberFormat="1" applyFill="1" applyBorder="1" applyAlignment="1" applyProtection="1">
      <alignment horizontal="center" vertical="center"/>
      <protection locked="0"/>
    </xf>
    <xf numFmtId="0" fontId="20" fillId="6" borderId="1" xfId="0" applyNumberFormat="1" applyFont="1" applyFill="1" applyBorder="1" applyAlignment="1" applyProtection="1">
      <alignment horizontal="center"/>
      <protection locked="0"/>
    </xf>
    <xf numFmtId="0" fontId="20" fillId="6" borderId="1" xfId="0" applyNumberFormat="1" applyFont="1" applyFill="1" applyBorder="1" applyAlignment="1" applyProtection="1">
      <alignment horizontal="center" vertical="center"/>
      <protection locked="0"/>
    </xf>
    <xf numFmtId="0" fontId="17" fillId="4" borderId="2" xfId="0" applyNumberFormat="1" applyFont="1" applyFill="1" applyBorder="1" applyAlignment="1">
      <alignment horizontal="center" vertical="center"/>
    </xf>
    <xf numFmtId="0" fontId="17" fillId="6" borderId="2" xfId="0" applyNumberFormat="1" applyFont="1" applyFill="1" applyBorder="1" applyAlignment="1" applyProtection="1">
      <alignment horizontal="center" vertical="center"/>
      <protection locked="0"/>
    </xf>
    <xf numFmtId="0" fontId="21" fillId="5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 applyProtection="1">
      <alignment horizontal="center" vertical="center" wrapText="1"/>
      <protection locked="0"/>
    </xf>
    <xf numFmtId="0" fontId="17" fillId="0" borderId="2" xfId="0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Border="1" applyAlignment="1" applyProtection="1">
      <alignment horizontal="center" vertical="center"/>
      <protection locked="0"/>
    </xf>
    <xf numFmtId="0" fontId="22" fillId="3" borderId="0" xfId="0" applyNumberFormat="1" applyFont="1" applyFill="1"/>
    <xf numFmtId="0" fontId="17" fillId="4" borderId="1" xfId="0" applyNumberFormat="1" applyFont="1" applyFill="1" applyBorder="1" applyAlignment="1">
      <alignment horizontal="center" vertical="center"/>
    </xf>
    <xf numFmtId="0" fontId="17" fillId="6" borderId="1" xfId="0" applyNumberFormat="1" applyFont="1" applyFill="1" applyBorder="1" applyAlignment="1" applyProtection="1">
      <alignment horizontal="center" vertical="center"/>
      <protection locked="0"/>
    </xf>
    <xf numFmtId="0" fontId="21" fillId="5" borderId="1" xfId="0" applyNumberFormat="1" applyFont="1" applyFill="1" applyBorder="1" applyAlignment="1">
      <alignment horizontal="center" vertical="center"/>
    </xf>
    <xf numFmtId="0" fontId="20" fillId="3" borderId="0" xfId="0" applyNumberFormat="1" applyFont="1" applyFill="1"/>
    <xf numFmtId="0" fontId="1" fillId="0" borderId="1" xfId="26" applyNumberFormat="1" applyFont="1" applyBorder="1" applyAlignment="1" applyProtection="1">
      <alignment horizontal="center" vertical="center"/>
      <protection locked="0"/>
    </xf>
    <xf numFmtId="0" fontId="20" fillId="0" borderId="0" xfId="0" applyNumberFormat="1" applyFont="1" applyProtection="1">
      <protection locked="0"/>
    </xf>
    <xf numFmtId="0" fontId="20" fillId="0" borderId="1" xfId="0" applyNumberFormat="1" applyFont="1" applyBorder="1" applyAlignment="1" applyProtection="1">
      <alignment horizontal="center" vertical="center"/>
      <protection locked="0"/>
    </xf>
    <xf numFmtId="0" fontId="16" fillId="9" borderId="2" xfId="0" applyNumberFormat="1" applyFont="1" applyFill="1" applyBorder="1" applyAlignment="1">
      <alignment horizontal="center" vertical="center" wrapText="1"/>
    </xf>
    <xf numFmtId="0" fontId="23" fillId="10" borderId="12" xfId="0" applyNumberFormat="1" applyFont="1" applyFill="1" applyBorder="1" applyAlignment="1">
      <alignment horizontal="center"/>
    </xf>
    <xf numFmtId="0" fontId="23" fillId="10" borderId="1" xfId="0" applyNumberFormat="1" applyFont="1" applyFill="1" applyBorder="1" applyAlignment="1">
      <alignment horizontal="center"/>
    </xf>
    <xf numFmtId="0" fontId="18" fillId="9" borderId="4" xfId="0" applyNumberFormat="1" applyFont="1" applyFill="1" applyBorder="1" applyAlignment="1">
      <alignment horizontal="center" vertical="top" wrapText="1"/>
    </xf>
    <xf numFmtId="0" fontId="18" fillId="9" borderId="13" xfId="0" applyNumberFormat="1" applyFont="1" applyFill="1" applyBorder="1" applyAlignment="1">
      <alignment horizontal="center" vertical="top" wrapText="1"/>
    </xf>
    <xf numFmtId="0" fontId="24" fillId="11" borderId="2" xfId="0" applyNumberFormat="1" applyFont="1" applyFill="1" applyBorder="1" applyAlignment="1">
      <alignment horizontal="center" vertical="center" wrapText="1"/>
    </xf>
    <xf numFmtId="0" fontId="24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10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 wrapText="1"/>
    </xf>
    <xf numFmtId="0" fontId="8" fillId="9" borderId="13" xfId="0" applyNumberFormat="1" applyFont="1" applyFill="1" applyBorder="1" applyAlignment="1">
      <alignment horizontal="center" vertical="center" wrapText="1"/>
    </xf>
    <xf numFmtId="0" fontId="0" fillId="0" borderId="10" xfId="0" applyNumberFormat="1" applyBorder="1" applyAlignment="1">
      <alignment horizontal="center" vertical="center" wrapText="1"/>
    </xf>
    <xf numFmtId="0" fontId="8" fillId="0" borderId="10" xfId="0" applyNumberFormat="1" applyFont="1" applyBorder="1" applyAlignment="1">
      <alignment horizontal="center" vertical="center" wrapText="1"/>
    </xf>
    <xf numFmtId="0" fontId="8" fillId="7" borderId="4" xfId="0" applyNumberFormat="1" applyFont="1" applyFill="1" applyBorder="1" applyAlignment="1">
      <alignment horizontal="center" vertical="center" wrapText="1"/>
    </xf>
    <xf numFmtId="0" fontId="8" fillId="0" borderId="13" xfId="0" applyNumberFormat="1" applyFont="1" applyBorder="1" applyAlignment="1">
      <alignment horizontal="center" vertical="center" wrapText="1"/>
    </xf>
    <xf numFmtId="0" fontId="25" fillId="12" borderId="13" xfId="0" applyNumberFormat="1" applyFont="1" applyFill="1" applyBorder="1" applyAlignment="1">
      <alignment horizontal="center" vertical="center" wrapText="1"/>
    </xf>
    <xf numFmtId="0" fontId="17" fillId="6" borderId="1" xfId="0" applyNumberFormat="1" applyFont="1" applyFill="1" applyBorder="1" applyAlignment="1" applyProtection="1">
      <alignment vertical="center"/>
      <protection locked="0"/>
    </xf>
    <xf numFmtId="165" fontId="0" fillId="13" borderId="0" xfId="0" applyFill="1"/>
    <xf numFmtId="0" fontId="4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5" borderId="2" xfId="0" applyNumberFormat="1" applyFont="1" applyFill="1" applyBorder="1" applyAlignment="1">
      <alignment horizontal="center" vertical="center" wrapText="1"/>
    </xf>
    <xf numFmtId="0" fontId="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14" borderId="2" xfId="0" applyNumberFormat="1" applyFont="1" applyFill="1" applyBorder="1" applyAlignment="1">
      <alignment horizontal="center" vertical="center" wrapText="1"/>
    </xf>
    <xf numFmtId="0" fontId="0" fillId="6" borderId="1" xfId="0" applyNumberFormat="1" applyFill="1" applyBorder="1" applyAlignment="1" applyProtection="1">
      <alignment horizontal="center"/>
      <protection locked="0"/>
    </xf>
    <xf numFmtId="0" fontId="0" fillId="6" borderId="1" xfId="0" applyNumberFormat="1" applyFill="1" applyBorder="1" applyAlignment="1" applyProtection="1">
      <alignment horizontal="center" vertical="center"/>
      <protection locked="0"/>
    </xf>
    <xf numFmtId="0" fontId="5" fillId="0" borderId="1" xfId="41" applyNumberFormat="1" applyFont="1" applyBorder="1" applyAlignment="1" applyProtection="1">
      <alignment horizontal="center" vertical="center"/>
      <protection locked="0"/>
    </xf>
    <xf numFmtId="0" fontId="26" fillId="0" borderId="1" xfId="0" applyNumberFormat="1" applyFont="1" applyBorder="1" applyAlignment="1" applyProtection="1">
      <alignment horizontal="center" vertical="center"/>
      <protection locked="0"/>
    </xf>
    <xf numFmtId="0" fontId="5" fillId="6" borderId="1" xfId="41" applyNumberFormat="1" applyFont="1" applyFill="1" applyBorder="1" applyAlignment="1" applyProtection="1">
      <alignment horizontal="center" vertical="center"/>
      <protection locked="0"/>
    </xf>
    <xf numFmtId="0" fontId="0" fillId="0" borderId="1" xfId="0" applyNumberFormat="1" applyBorder="1" applyAlignment="1" applyProtection="1">
      <alignment vertical="center"/>
      <protection locked="0"/>
    </xf>
    <xf numFmtId="0" fontId="0" fillId="0" borderId="1" xfId="0" applyNumberFormat="1" applyBorder="1" applyAlignment="1" applyProtection="1">
      <alignment horizontal="center" vertical="center"/>
      <protection locked="0"/>
    </xf>
    <xf numFmtId="0" fontId="26" fillId="6" borderId="1" xfId="0" applyNumberFormat="1" applyFont="1" applyFill="1" applyBorder="1" applyAlignment="1" applyProtection="1">
      <alignment horizontal="center" vertical="center"/>
      <protection locked="0"/>
    </xf>
    <xf numFmtId="0" fontId="5" fillId="0" borderId="1" xfId="0" applyNumberFormat="1" applyFont="1" applyBorder="1" applyAlignment="1" applyProtection="1">
      <alignment horizontal="center" vertical="center"/>
      <protection locked="0"/>
    </xf>
    <xf numFmtId="0" fontId="0" fillId="0" borderId="1" xfId="0" applyNumberFormat="1" applyBorder="1" applyProtection="1">
      <protection locked="0"/>
    </xf>
    <xf numFmtId="0" fontId="17" fillId="0" borderId="1" xfId="0" applyNumberFormat="1" applyFont="1" applyBorder="1" applyProtection="1">
      <protection locked="0"/>
    </xf>
    <xf numFmtId="0" fontId="26" fillId="0" borderId="2" xfId="0" applyNumberFormat="1" applyFont="1" applyBorder="1" applyAlignment="1" applyProtection="1">
      <alignment horizontal="center" vertical="center" wrapText="1"/>
      <protection locked="0"/>
    </xf>
    <xf numFmtId="0" fontId="26" fillId="0" borderId="2" xfId="0" applyNumberFormat="1" applyFont="1" applyBorder="1" applyAlignment="1" applyProtection="1">
      <alignment horizontal="center" vertical="center"/>
      <protection locked="0"/>
    </xf>
    <xf numFmtId="0" fontId="5" fillId="0" borderId="2" xfId="41" applyNumberFormat="1" applyFont="1" applyBorder="1" applyAlignment="1" applyProtection="1">
      <alignment horizontal="center" vertical="center"/>
      <protection locked="0"/>
    </xf>
    <xf numFmtId="0" fontId="5" fillId="0" borderId="1" xfId="28" applyNumberFormat="1" applyFont="1" applyBorder="1" applyAlignment="1" applyProtection="1">
      <alignment horizontal="center" vertical="center"/>
      <protection locked="0"/>
    </xf>
    <xf numFmtId="0" fontId="26" fillId="0" borderId="1" xfId="0" applyNumberFormat="1" applyFont="1" applyBorder="1" applyAlignment="1" applyProtection="1">
      <alignment horizontal="center" vertical="center" wrapText="1"/>
      <protection locked="0"/>
    </xf>
    <xf numFmtId="0" fontId="5" fillId="0" borderId="14" xfId="41" applyNumberFormat="1" applyFont="1" applyBorder="1" applyAlignment="1" applyProtection="1">
      <alignment horizontal="center" vertical="center"/>
      <protection locked="0"/>
    </xf>
    <xf numFmtId="0" fontId="26" fillId="0" borderId="14" xfId="0" applyNumberFormat="1" applyFont="1" applyBorder="1" applyAlignment="1" applyProtection="1">
      <alignment horizontal="center" vertical="center"/>
      <protection locked="0"/>
    </xf>
    <xf numFmtId="0" fontId="0" fillId="0" borderId="0" xfId="0" applyNumberFormat="1" applyProtection="1">
      <protection locked="0"/>
    </xf>
    <xf numFmtId="0" fontId="26" fillId="0" borderId="1" xfId="0" applyNumberFormat="1" applyFont="1" applyBorder="1" applyAlignment="1" applyProtection="1">
      <alignment horizontal="left" vertical="center"/>
      <protection locked="0"/>
    </xf>
    <xf numFmtId="0" fontId="26" fillId="6" borderId="1" xfId="0" applyNumberFormat="1" applyFont="1" applyFill="1" applyBorder="1" applyAlignment="1">
      <alignment vertical="center"/>
    </xf>
    <xf numFmtId="166" fontId="0" fillId="0" borderId="1" xfId="0" applyNumberFormat="1" applyBorder="1"/>
    <xf numFmtId="2" fontId="0" fillId="0" borderId="1" xfId="0" applyNumberFormat="1" applyBorder="1"/>
    <xf numFmtId="2" fontId="5" fillId="0" borderId="1" xfId="41" applyNumberFormat="1" applyFont="1" applyBorder="1" applyAlignment="1" applyProtection="1">
      <alignment horizontal="center" vertical="center"/>
      <protection locked="0"/>
    </xf>
    <xf numFmtId="2" fontId="5" fillId="0" borderId="2" xfId="41" applyNumberFormat="1" applyFont="1" applyBorder="1" applyAlignment="1" applyProtection="1">
      <alignment horizontal="center" vertical="center"/>
      <protection locked="0"/>
    </xf>
    <xf numFmtId="0" fontId="17" fillId="0" borderId="2" xfId="0" applyNumberFormat="1" applyFont="1" applyBorder="1" applyAlignment="1" applyProtection="1">
      <alignment horizontal="center" wrapText="1"/>
      <protection locked="0"/>
    </xf>
    <xf numFmtId="167" fontId="0" fillId="15" borderId="2" xfId="0" applyNumberFormat="1" applyFill="1" applyBorder="1" applyAlignment="1">
      <alignment horizontal="center" vertical="center"/>
    </xf>
    <xf numFmtId="167" fontId="0" fillId="0" borderId="2" xfId="0" applyNumberFormat="1" applyBorder="1" applyAlignment="1">
      <alignment horizontal="center" vertical="center"/>
    </xf>
    <xf numFmtId="167" fontId="27" fillId="0" borderId="2" xfId="0" applyNumberFormat="1" applyFont="1" applyBorder="1" applyAlignment="1">
      <alignment horizontal="center" vertical="center"/>
    </xf>
    <xf numFmtId="0" fontId="0" fillId="0" borderId="16" xfId="0" applyNumberFormat="1" applyBorder="1" applyAlignment="1">
      <alignment horizontal="center" vertical="center"/>
    </xf>
    <xf numFmtId="0" fontId="0" fillId="0" borderId="15" xfId="0" applyNumberFormat="1" applyBorder="1" applyAlignment="1">
      <alignment horizontal="center" vertical="center"/>
    </xf>
    <xf numFmtId="0" fontId="0" fillId="0" borderId="15" xfId="0" applyNumberFormat="1" applyBorder="1" applyAlignment="1">
      <alignment horizontal="center" vertical="center" wrapText="1"/>
    </xf>
    <xf numFmtId="167" fontId="0" fillId="15" borderId="1" xfId="0" applyNumberFormat="1" applyFill="1" applyBorder="1" applyAlignment="1">
      <alignment horizontal="center" vertical="center"/>
    </xf>
    <xf numFmtId="0" fontId="0" fillId="0" borderId="16" xfId="0" applyNumberFormat="1" applyBorder="1" applyAlignment="1">
      <alignment horizontal="center" vertical="center" wrapText="1"/>
    </xf>
    <xf numFmtId="167" fontId="0" fillId="0" borderId="1" xfId="0" applyNumberFormat="1" applyBorder="1" applyAlignment="1">
      <alignment horizontal="center" vertical="center"/>
    </xf>
    <xf numFmtId="1" fontId="0" fillId="15" borderId="1" xfId="0" applyNumberFormat="1" applyFill="1" applyBorder="1" applyAlignment="1">
      <alignment horizontal="center" vertical="center"/>
    </xf>
    <xf numFmtId="1" fontId="16" fillId="9" borderId="2" xfId="0" applyNumberFormat="1" applyFont="1" applyFill="1" applyBorder="1" applyAlignment="1">
      <alignment horizontal="center" vertical="center" wrapText="1"/>
    </xf>
    <xf numFmtId="1" fontId="23" fillId="10" borderId="1" xfId="0" applyNumberFormat="1" applyFont="1" applyFill="1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2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" fillId="0" borderId="14" xfId="41" applyNumberFormat="1" applyBorder="1" applyAlignment="1" applyProtection="1">
      <alignment horizontal="center" vertical="center"/>
      <protection locked="0"/>
    </xf>
    <xf numFmtId="167" fontId="0" fillId="0" borderId="0" xfId="0" applyNumberFormat="1"/>
    <xf numFmtId="0" fontId="17" fillId="0" borderId="2" xfId="0" applyNumberFormat="1" applyFont="1" applyBorder="1" applyAlignment="1" applyProtection="1">
      <alignment wrapText="1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165" fontId="0" fillId="0" borderId="17" xfId="0" applyBorder="1"/>
    <xf numFmtId="0" fontId="26" fillId="0" borderId="14" xfId="0" applyNumberFormat="1" applyFont="1" applyBorder="1" applyAlignment="1" applyProtection="1">
      <alignment horizontal="center" vertical="center" wrapText="1"/>
      <protection locked="0"/>
    </xf>
    <xf numFmtId="167" fontId="16" fillId="9" borderId="2" xfId="0" applyNumberFormat="1" applyFont="1" applyFill="1" applyBorder="1" applyAlignment="1">
      <alignment horizontal="center" vertical="center" wrapText="1"/>
    </xf>
    <xf numFmtId="0" fontId="17" fillId="0" borderId="2" xfId="0" applyNumberFormat="1" applyFont="1" applyBorder="1" applyAlignment="1" applyProtection="1">
      <alignment horizontal="right" vertical="center" wrapText="1"/>
      <protection locked="0"/>
    </xf>
    <xf numFmtId="0" fontId="17" fillId="0" borderId="1" xfId="0" applyNumberFormat="1" applyFont="1" applyBorder="1" applyAlignment="1" applyProtection="1">
      <alignment horizontal="right" vertical="center"/>
      <protection locked="0"/>
    </xf>
    <xf numFmtId="0" fontId="0" fillId="0" borderId="1" xfId="0" applyNumberFormat="1" applyBorder="1" applyAlignment="1" applyProtection="1">
      <alignment horizontal="center" vertical="top"/>
      <protection locked="0"/>
    </xf>
    <xf numFmtId="0" fontId="5" fillId="0" borderId="14" xfId="0" applyNumberFormat="1" applyFont="1" applyBorder="1" applyAlignment="1" applyProtection="1">
      <alignment horizontal="center" vertical="center"/>
      <protection locked="0"/>
    </xf>
    <xf numFmtId="165" fontId="0" fillId="0" borderId="1" xfId="0" applyBorder="1"/>
    <xf numFmtId="0" fontId="26" fillId="0" borderId="12" xfId="0" applyNumberFormat="1" applyFont="1" applyBorder="1" applyAlignment="1" applyProtection="1">
      <alignment horizontal="center" vertical="center"/>
      <protection locked="0"/>
    </xf>
    <xf numFmtId="0" fontId="17" fillId="0" borderId="2" xfId="0" applyNumberFormat="1" applyFont="1" applyBorder="1" applyAlignment="1" applyProtection="1">
      <alignment vertical="center" wrapText="1"/>
      <protection locked="0"/>
    </xf>
    <xf numFmtId="0" fontId="1" fillId="0" borderId="1" xfId="28" applyNumberFormat="1" applyFont="1" applyBorder="1" applyAlignment="1" applyProtection="1">
      <alignment horizontal="center" vertical="center"/>
      <protection locked="0"/>
    </xf>
    <xf numFmtId="0" fontId="17" fillId="0" borderId="1" xfId="0" applyNumberFormat="1" applyFont="1" applyBorder="1" applyAlignment="1" applyProtection="1">
      <alignment horizontal="center"/>
      <protection locked="0"/>
    </xf>
    <xf numFmtId="0" fontId="1" fillId="0" borderId="14" xfId="0" applyNumberFormat="1" applyFont="1" applyBorder="1" applyAlignment="1" applyProtection="1">
      <alignment horizontal="center" vertical="center"/>
      <protection locked="0"/>
    </xf>
    <xf numFmtId="0" fontId="17" fillId="0" borderId="14" xfId="0" applyNumberFormat="1" applyFont="1" applyBorder="1" applyAlignment="1" applyProtection="1">
      <alignment horizontal="center" vertical="center"/>
      <protection locked="0"/>
    </xf>
    <xf numFmtId="0" fontId="1" fillId="6" borderId="14" xfId="41" applyNumberFormat="1" applyFill="1" applyBorder="1" applyAlignment="1" applyProtection="1">
      <alignment horizontal="center" vertical="center"/>
      <protection locked="0"/>
    </xf>
    <xf numFmtId="0" fontId="5" fillId="0" borderId="46" xfId="41" applyNumberFormat="1" applyFont="1" applyBorder="1" applyAlignment="1" applyProtection="1">
      <alignment horizontal="center" vertical="center"/>
      <protection locked="0"/>
    </xf>
    <xf numFmtId="0" fontId="5" fillId="0" borderId="1" xfId="41" applyNumberFormat="1" applyFont="1" applyBorder="1" applyAlignment="1" applyProtection="1">
      <alignment horizontal="center" vertical="center" wrapText="1"/>
      <protection locked="0"/>
    </xf>
    <xf numFmtId="0" fontId="5" fillId="0" borderId="1" xfId="0" applyNumberFormat="1" applyFont="1" applyBorder="1" applyAlignment="1" applyProtection="1">
      <alignment horizontal="center" vertical="center" wrapText="1"/>
      <protection locked="0"/>
    </xf>
    <xf numFmtId="0" fontId="26" fillId="6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17" xfId="41" applyNumberFormat="1" applyFont="1" applyBorder="1" applyAlignment="1" applyProtection="1">
      <alignment horizontal="center" vertical="center"/>
      <protection locked="0"/>
    </xf>
    <xf numFmtId="0" fontId="5" fillId="0" borderId="1" xfId="26" applyNumberFormat="1" applyFont="1" applyBorder="1" applyAlignment="1" applyProtection="1">
      <alignment horizontal="center" vertical="center"/>
      <protection locked="0"/>
    </xf>
    <xf numFmtId="0" fontId="6" fillId="6" borderId="1" xfId="0" applyNumberFormat="1" applyFont="1" applyFill="1" applyBorder="1" applyAlignment="1" applyProtection="1">
      <alignment horizontal="center"/>
      <protection locked="0"/>
    </xf>
    <xf numFmtId="0" fontId="6" fillId="6" borderId="1" xfId="0" applyNumberFormat="1" applyFont="1" applyFill="1" applyBorder="1" applyAlignment="1" applyProtection="1">
      <alignment horizontal="center" vertical="center"/>
      <protection locked="0"/>
    </xf>
    <xf numFmtId="0" fontId="6" fillId="0" borderId="1" xfId="0" applyNumberFormat="1" applyFont="1" applyBorder="1" applyAlignment="1" applyProtection="1">
      <alignment horizontal="center" vertical="center"/>
      <protection locked="0"/>
    </xf>
    <xf numFmtId="0" fontId="26" fillId="6" borderId="2" xfId="0" applyNumberFormat="1" applyFont="1" applyFill="1" applyBorder="1" applyAlignment="1" applyProtection="1">
      <alignment horizontal="center" vertical="center"/>
      <protection locked="0"/>
    </xf>
    <xf numFmtId="0" fontId="26" fillId="4" borderId="2" xfId="0" applyNumberFormat="1" applyFont="1" applyFill="1" applyBorder="1" applyAlignment="1">
      <alignment horizontal="center" vertical="center"/>
    </xf>
    <xf numFmtId="0" fontId="40" fillId="5" borderId="2" xfId="0" applyNumberFormat="1" applyFont="1" applyFill="1" applyBorder="1" applyAlignment="1">
      <alignment horizontal="center" vertical="center"/>
    </xf>
    <xf numFmtId="0" fontId="26" fillId="4" borderId="1" xfId="0" applyNumberFormat="1" applyFont="1" applyFill="1" applyBorder="1" applyAlignment="1">
      <alignment horizontal="center" vertical="center"/>
    </xf>
    <xf numFmtId="0" fontId="40" fillId="5" borderId="1" xfId="0" applyNumberFormat="1" applyFont="1" applyFill="1" applyBorder="1" applyAlignment="1">
      <alignment horizontal="center" vertical="center"/>
    </xf>
    <xf numFmtId="0" fontId="17" fillId="6" borderId="17" xfId="0" applyNumberFormat="1" applyFont="1" applyFill="1" applyBorder="1" applyAlignment="1">
      <alignment horizontal="center" vertical="center"/>
    </xf>
    <xf numFmtId="0" fontId="8" fillId="0" borderId="38" xfId="0" applyNumberFormat="1" applyFont="1" applyBorder="1" applyAlignment="1">
      <alignment horizontal="center" vertical="center"/>
    </xf>
    <xf numFmtId="0" fontId="8" fillId="0" borderId="39" xfId="0" applyNumberFormat="1" applyFont="1" applyBorder="1" applyAlignment="1">
      <alignment horizontal="center" vertical="center"/>
    </xf>
    <xf numFmtId="0" fontId="18" fillId="0" borderId="39" xfId="0" applyNumberFormat="1" applyFont="1" applyBorder="1" applyAlignment="1">
      <alignment horizontal="center" vertical="center" wrapText="1"/>
    </xf>
    <xf numFmtId="0" fontId="18" fillId="0" borderId="39" xfId="0" applyNumberFormat="1" applyFont="1" applyBorder="1" applyAlignment="1">
      <alignment horizontal="center" vertical="top" wrapText="1"/>
    </xf>
    <xf numFmtId="0" fontId="18" fillId="9" borderId="39" xfId="0" applyNumberFormat="1" applyFont="1" applyFill="1" applyBorder="1" applyAlignment="1">
      <alignment horizontal="center" vertical="center" wrapText="1"/>
    </xf>
    <xf numFmtId="0" fontId="32" fillId="0" borderId="39" xfId="0" applyNumberFormat="1" applyFont="1" applyBorder="1" applyAlignment="1">
      <alignment vertical="center" wrapText="1"/>
    </xf>
    <xf numFmtId="0" fontId="41" fillId="0" borderId="39" xfId="0" applyNumberFormat="1" applyFont="1" applyBorder="1" applyAlignment="1">
      <alignment vertical="center" wrapText="1"/>
    </xf>
    <xf numFmtId="0" fontId="39" fillId="11" borderId="39" xfId="0" applyNumberFormat="1" applyFont="1" applyFill="1" applyBorder="1" applyAlignment="1">
      <alignment vertical="center" wrapText="1"/>
    </xf>
    <xf numFmtId="0" fontId="41" fillId="0" borderId="39" xfId="0" applyNumberFormat="1" applyFont="1" applyBorder="1" applyAlignment="1">
      <alignment horizontal="center" vertical="center" wrapText="1"/>
    </xf>
    <xf numFmtId="0" fontId="38" fillId="4" borderId="39" xfId="0" applyNumberFormat="1" applyFont="1" applyFill="1" applyBorder="1" applyAlignment="1">
      <alignment vertical="center" wrapText="1"/>
    </xf>
    <xf numFmtId="0" fontId="42" fillId="14" borderId="39" xfId="0" applyNumberFormat="1" applyFont="1" applyFill="1" applyBorder="1" applyAlignment="1">
      <alignment vertical="center" wrapText="1"/>
    </xf>
    <xf numFmtId="0" fontId="43" fillId="5" borderId="39" xfId="0" applyNumberFormat="1" applyFont="1" applyFill="1" applyBorder="1" applyAlignment="1">
      <alignment vertical="center" wrapText="1"/>
    </xf>
    <xf numFmtId="0" fontId="44" fillId="3" borderId="39" xfId="0" applyNumberFormat="1" applyFont="1" applyFill="1" applyBorder="1" applyAlignment="1">
      <alignment vertical="center"/>
    </xf>
    <xf numFmtId="0" fontId="30" fillId="16" borderId="39" xfId="0" applyNumberFormat="1" applyFont="1" applyFill="1" applyBorder="1" applyAlignment="1">
      <alignment vertical="center" wrapText="1"/>
    </xf>
    <xf numFmtId="165" fontId="8" fillId="13" borderId="39" xfId="0" applyFont="1" applyFill="1" applyBorder="1" applyAlignment="1">
      <alignment vertical="center"/>
    </xf>
    <xf numFmtId="0" fontId="8" fillId="0" borderId="39" xfId="0" applyNumberFormat="1" applyFont="1" applyBorder="1" applyAlignment="1">
      <alignment horizontal="center" vertical="center" wrapText="1"/>
    </xf>
    <xf numFmtId="0" fontId="8" fillId="9" borderId="39" xfId="0" applyNumberFormat="1" applyFont="1" applyFill="1" applyBorder="1" applyAlignment="1">
      <alignment horizontal="center" vertical="center" wrapText="1"/>
    </xf>
    <xf numFmtId="0" fontId="8" fillId="10" borderId="39" xfId="0" applyNumberFormat="1" applyFont="1" applyFill="1" applyBorder="1" applyAlignment="1">
      <alignment vertical="center" wrapText="1"/>
    </xf>
    <xf numFmtId="0" fontId="25" fillId="12" borderId="39" xfId="0" applyNumberFormat="1" applyFont="1" applyFill="1" applyBorder="1" applyAlignment="1">
      <alignment horizontal="center" vertical="center" wrapText="1"/>
    </xf>
    <xf numFmtId="0" fontId="8" fillId="7" borderId="39" xfId="0" applyNumberFormat="1" applyFont="1" applyFill="1" applyBorder="1" applyAlignment="1">
      <alignment horizontal="center" vertical="center" wrapText="1"/>
    </xf>
    <xf numFmtId="0" fontId="8" fillId="0" borderId="40" xfId="0" applyNumberFormat="1" applyFont="1" applyBorder="1" applyAlignment="1">
      <alignment horizontal="center" vertical="center" wrapText="1"/>
    </xf>
    <xf numFmtId="0" fontId="1" fillId="0" borderId="12" xfId="41" applyNumberFormat="1" applyBorder="1" applyAlignment="1" applyProtection="1">
      <alignment horizontal="center" vertical="center"/>
      <protection locked="0"/>
    </xf>
    <xf numFmtId="0" fontId="17" fillId="4" borderId="12" xfId="0" applyNumberFormat="1" applyFont="1" applyFill="1" applyBorder="1" applyAlignment="1">
      <alignment horizontal="center" vertical="center"/>
    </xf>
    <xf numFmtId="0" fontId="17" fillId="6" borderId="12" xfId="0" applyNumberFormat="1" applyFont="1" applyFill="1" applyBorder="1" applyAlignment="1" applyProtection="1">
      <alignment horizontal="center" vertical="center"/>
      <protection locked="0"/>
    </xf>
    <xf numFmtId="0" fontId="21" fillId="5" borderId="12" xfId="0" applyNumberFormat="1" applyFont="1" applyFill="1" applyBorder="1" applyAlignment="1">
      <alignment horizontal="center" vertical="center"/>
    </xf>
    <xf numFmtId="0" fontId="26" fillId="0" borderId="12" xfId="0" applyNumberFormat="1" applyFont="1" applyBorder="1" applyAlignment="1" applyProtection="1">
      <alignment horizontal="center" vertical="center" wrapText="1"/>
      <protection locked="0"/>
    </xf>
    <xf numFmtId="0" fontId="5" fillId="0" borderId="12" xfId="41" applyNumberFormat="1" applyFont="1" applyBorder="1" applyAlignment="1" applyProtection="1">
      <alignment horizontal="center" vertical="center"/>
      <protection locked="0"/>
    </xf>
    <xf numFmtId="0" fontId="24" fillId="11" borderId="12" xfId="0" applyNumberFormat="1" applyFont="1" applyFill="1" applyBorder="1" applyAlignment="1">
      <alignment horizontal="center" vertical="center" wrapText="1"/>
    </xf>
    <xf numFmtId="0" fontId="17" fillId="0" borderId="12" xfId="0" applyNumberFormat="1" applyFont="1" applyBorder="1" applyAlignment="1" applyProtection="1">
      <alignment horizontal="center" vertical="center" wrapText="1"/>
      <protection locked="0"/>
    </xf>
    <xf numFmtId="0" fontId="13" fillId="4" borderId="12" xfId="0" applyNumberFormat="1" applyFont="1" applyFill="1" applyBorder="1" applyAlignment="1">
      <alignment horizontal="center" vertical="center" wrapText="1"/>
    </xf>
    <xf numFmtId="0" fontId="14" fillId="14" borderId="12" xfId="0" applyNumberFormat="1" applyFont="1" applyFill="1" applyBorder="1" applyAlignment="1">
      <alignment horizontal="center" vertical="center" wrapText="1"/>
    </xf>
    <xf numFmtId="0" fontId="14" fillId="5" borderId="12" xfId="0" applyNumberFormat="1" applyFont="1" applyFill="1" applyBorder="1" applyAlignment="1">
      <alignment horizontal="center" vertical="center" wrapText="1"/>
    </xf>
    <xf numFmtId="0" fontId="14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15" fillId="4" borderId="12" xfId="0" applyNumberFormat="1" applyFont="1" applyFill="1" applyBorder="1" applyAlignment="1">
      <alignment horizontal="center" vertical="center" wrapText="1"/>
    </xf>
    <xf numFmtId="14" fontId="0" fillId="0" borderId="46" xfId="0" applyNumberFormat="1" applyBorder="1"/>
    <xf numFmtId="168" fontId="0" fillId="0" borderId="1" xfId="0" applyNumberFormat="1" applyBorder="1"/>
    <xf numFmtId="0" fontId="5" fillId="0" borderId="48" xfId="41" applyNumberFormat="1" applyFont="1" applyBorder="1" applyAlignment="1">
      <alignment horizontal="center" vertical="center"/>
    </xf>
    <xf numFmtId="0" fontId="5" fillId="0" borderId="49" xfId="41" applyNumberFormat="1" applyFont="1" applyBorder="1" applyAlignment="1">
      <alignment horizontal="center" vertical="center"/>
    </xf>
    <xf numFmtId="0" fontId="5" fillId="0" borderId="17" xfId="41" applyNumberFormat="1" applyFont="1" applyBorder="1" applyAlignment="1">
      <alignment horizontal="center" vertical="center"/>
    </xf>
    <xf numFmtId="165" fontId="0" fillId="0" borderId="0" xfId="0" applyAlignment="1">
      <alignment horizontal="center"/>
    </xf>
    <xf numFmtId="168" fontId="0" fillId="0" borderId="50" xfId="0" applyNumberFormat="1" applyBorder="1"/>
    <xf numFmtId="168" fontId="0" fillId="0" borderId="6" xfId="0" applyNumberFormat="1" applyBorder="1"/>
    <xf numFmtId="0" fontId="5" fillId="0" borderId="50" xfId="41" applyNumberFormat="1" applyFont="1" applyBorder="1" applyAlignment="1">
      <alignment horizontal="center" vertical="center"/>
    </xf>
    <xf numFmtId="0" fontId="1" fillId="0" borderId="26" xfId="41" applyNumberFormat="1" applyBorder="1" applyAlignment="1" applyProtection="1">
      <alignment horizontal="center" vertical="center"/>
      <protection locked="0"/>
    </xf>
    <xf numFmtId="0" fontId="17" fillId="0" borderId="26" xfId="0" applyNumberFormat="1" applyFont="1" applyBorder="1" applyAlignment="1" applyProtection="1">
      <alignment horizontal="center" vertical="center"/>
      <protection locked="0"/>
    </xf>
    <xf numFmtId="0" fontId="1" fillId="0" borderId="26" xfId="0" applyNumberFormat="1" applyFont="1" applyBorder="1" applyAlignment="1" applyProtection="1">
      <alignment horizontal="center" vertical="center"/>
      <protection locked="0"/>
    </xf>
    <xf numFmtId="165" fontId="0" fillId="0" borderId="30" xfId="0" applyBorder="1"/>
    <xf numFmtId="0" fontId="1" fillId="6" borderId="26" xfId="41" applyNumberFormat="1" applyFill="1" applyBorder="1" applyAlignment="1" applyProtection="1">
      <alignment horizontal="center" vertical="center"/>
      <protection locked="0"/>
    </xf>
    <xf numFmtId="0" fontId="4" fillId="4" borderId="12" xfId="0" applyNumberFormat="1" applyFont="1" applyFill="1" applyBorder="1" applyAlignment="1">
      <alignment horizontal="center" vertical="center" wrapText="1"/>
    </xf>
    <xf numFmtId="0" fontId="22" fillId="3" borderId="30" xfId="0" applyNumberFormat="1" applyFont="1" applyFill="1" applyBorder="1"/>
    <xf numFmtId="0" fontId="16" fillId="6" borderId="12" xfId="0" applyNumberFormat="1" applyFont="1" applyFill="1" applyBorder="1" applyAlignment="1">
      <alignment horizontal="center" vertical="center" wrapText="1"/>
    </xf>
    <xf numFmtId="0" fontId="16" fillId="6" borderId="1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12" xfId="0" applyNumberFormat="1" applyFont="1" applyFill="1" applyBorder="1" applyAlignment="1">
      <alignment horizontal="center" vertical="center" wrapText="1"/>
    </xf>
    <xf numFmtId="165" fontId="0" fillId="13" borderId="30" xfId="0" applyFill="1" applyBorder="1"/>
    <xf numFmtId="0" fontId="5" fillId="0" borderId="51" xfId="41" applyNumberFormat="1" applyFont="1" applyBorder="1" applyAlignment="1">
      <alignment horizontal="center" vertical="center"/>
    </xf>
    <xf numFmtId="0" fontId="5" fillId="0" borderId="52" xfId="41" applyNumberFormat="1" applyFont="1" applyBorder="1" applyAlignment="1">
      <alignment horizontal="center" vertical="center"/>
    </xf>
    <xf numFmtId="14" fontId="0" fillId="0" borderId="47" xfId="0" applyNumberFormat="1" applyBorder="1" applyAlignment="1">
      <alignment horizontal="center"/>
    </xf>
    <xf numFmtId="14" fontId="0" fillId="0" borderId="46" xfId="0" applyNumberFormat="1" applyBorder="1" applyAlignment="1">
      <alignment horizontal="center"/>
    </xf>
    <xf numFmtId="2" fontId="14" fillId="14" borderId="2" xfId="0" applyNumberFormat="1" applyFont="1" applyFill="1" applyBorder="1" applyAlignment="1">
      <alignment horizontal="center" vertical="center" wrapText="1"/>
    </xf>
    <xf numFmtId="165" fontId="9" fillId="11" borderId="3" xfId="0" applyFont="1" applyFill="1" applyBorder="1" applyAlignment="1">
      <alignment horizontal="center" vertical="center"/>
    </xf>
    <xf numFmtId="165" fontId="9" fillId="19" borderId="3" xfId="0" applyFont="1" applyFill="1" applyBorder="1" applyAlignment="1">
      <alignment horizontal="center" vertical="center"/>
    </xf>
    <xf numFmtId="165" fontId="9" fillId="19" borderId="18" xfId="0" applyFont="1" applyFill="1" applyBorder="1" applyAlignment="1">
      <alignment horizontal="center" vertical="center"/>
    </xf>
    <xf numFmtId="165" fontId="9" fillId="19" borderId="20" xfId="0" applyFont="1" applyFill="1" applyBorder="1" applyAlignment="1">
      <alignment horizontal="center" vertical="center"/>
    </xf>
    <xf numFmtId="165" fontId="28" fillId="0" borderId="0" xfId="0" applyFont="1" applyAlignment="1">
      <alignment horizontal="center"/>
    </xf>
    <xf numFmtId="165" fontId="9" fillId="16" borderId="0" xfId="0" applyFont="1" applyFill="1" applyAlignment="1" applyProtection="1">
      <alignment horizontal="center"/>
      <protection locked="0"/>
    </xf>
    <xf numFmtId="165" fontId="11" fillId="0" borderId="18" xfId="0" applyFont="1" applyBorder="1" applyAlignment="1">
      <alignment horizontal="center" vertical="center"/>
    </xf>
    <xf numFmtId="165" fontId="11" fillId="0" borderId="19" xfId="0" applyFont="1" applyBorder="1" applyAlignment="1">
      <alignment horizontal="center" vertical="center"/>
    </xf>
    <xf numFmtId="165" fontId="11" fillId="0" borderId="20" xfId="0" applyFont="1" applyBorder="1" applyAlignment="1">
      <alignment horizontal="center" vertical="center"/>
    </xf>
    <xf numFmtId="165" fontId="9" fillId="17" borderId="18" xfId="0" applyFont="1" applyFill="1" applyBorder="1" applyAlignment="1">
      <alignment horizontal="center" vertical="center"/>
    </xf>
    <xf numFmtId="165" fontId="9" fillId="17" borderId="19" xfId="0" applyFont="1" applyFill="1" applyBorder="1" applyAlignment="1">
      <alignment horizontal="center" vertical="center"/>
    </xf>
    <xf numFmtId="165" fontId="9" fillId="17" borderId="20" xfId="0" applyFont="1" applyFill="1" applyBorder="1" applyAlignment="1">
      <alignment horizontal="center" vertical="center"/>
    </xf>
    <xf numFmtId="165" fontId="9" fillId="8" borderId="3" xfId="0" applyFont="1" applyFill="1" applyBorder="1" applyAlignment="1">
      <alignment horizontal="center" vertical="center"/>
    </xf>
    <xf numFmtId="165" fontId="9" fillId="18" borderId="3" xfId="0" applyFont="1" applyFill="1" applyBorder="1" applyAlignment="1">
      <alignment horizontal="center" vertical="center"/>
    </xf>
    <xf numFmtId="0" fontId="37" fillId="0" borderId="0" xfId="0" applyNumberFormat="1" applyFont="1" applyAlignment="1">
      <alignment horizontal="center"/>
    </xf>
    <xf numFmtId="0" fontId="15" fillId="8" borderId="18" xfId="0" applyNumberFormat="1" applyFont="1" applyFill="1" applyBorder="1" applyAlignment="1">
      <alignment horizontal="center" vertical="center"/>
    </xf>
    <xf numFmtId="0" fontId="15" fillId="8" borderId="19" xfId="0" applyNumberFormat="1" applyFont="1" applyFill="1" applyBorder="1" applyAlignment="1">
      <alignment horizontal="center" vertical="center"/>
    </xf>
    <xf numFmtId="0" fontId="15" fillId="8" borderId="20" xfId="0" applyNumberFormat="1" applyFont="1" applyFill="1" applyBorder="1" applyAlignment="1">
      <alignment horizontal="center" vertical="center"/>
    </xf>
    <xf numFmtId="0" fontId="15" fillId="23" borderId="38" xfId="0" applyNumberFormat="1" applyFont="1" applyFill="1" applyBorder="1" applyAlignment="1">
      <alignment horizontal="center"/>
    </xf>
    <xf numFmtId="0" fontId="15" fillId="23" borderId="39" xfId="0" applyNumberFormat="1" applyFont="1" applyFill="1" applyBorder="1" applyAlignment="1">
      <alignment horizontal="center"/>
    </xf>
    <xf numFmtId="0" fontId="15" fillId="23" borderId="40" xfId="0" applyNumberFormat="1" applyFont="1" applyFill="1" applyBorder="1" applyAlignment="1">
      <alignment horizontal="center"/>
    </xf>
    <xf numFmtId="0" fontId="38" fillId="4" borderId="11" xfId="0" applyNumberFormat="1" applyFont="1" applyFill="1" applyBorder="1" applyAlignment="1">
      <alignment horizontal="center" vertical="center" wrapText="1"/>
    </xf>
    <xf numFmtId="0" fontId="38" fillId="4" borderId="41" xfId="0" applyNumberFormat="1" applyFont="1" applyFill="1" applyBorder="1" applyAlignment="1">
      <alignment horizontal="center" vertical="center" wrapText="1"/>
    </xf>
    <xf numFmtId="0" fontId="38" fillId="4" borderId="42" xfId="0" applyNumberFormat="1" applyFont="1" applyFill="1" applyBorder="1" applyAlignment="1">
      <alignment horizontal="center" vertical="center" wrapText="1"/>
    </xf>
    <xf numFmtId="0" fontId="15" fillId="24" borderId="43" xfId="0" applyNumberFormat="1" applyFont="1" applyFill="1" applyBorder="1" applyAlignment="1">
      <alignment horizontal="center" wrapText="1"/>
    </xf>
    <xf numFmtId="0" fontId="15" fillId="24" borderId="30" xfId="0" applyNumberFormat="1" applyFont="1" applyFill="1" applyBorder="1" applyAlignment="1">
      <alignment horizontal="center" wrapText="1"/>
    </xf>
    <xf numFmtId="0" fontId="15" fillId="24" borderId="44" xfId="0" applyNumberFormat="1" applyFont="1" applyFill="1" applyBorder="1" applyAlignment="1">
      <alignment horizontal="center" wrapText="1"/>
    </xf>
    <xf numFmtId="0" fontId="33" fillId="0" borderId="14" xfId="0" applyNumberFormat="1" applyFont="1" applyBorder="1" applyAlignment="1">
      <alignment horizontal="center" vertical="top" wrapText="1"/>
    </xf>
    <xf numFmtId="0" fontId="33" fillId="0" borderId="27" xfId="0" applyNumberFormat="1" applyFont="1" applyBorder="1" applyAlignment="1">
      <alignment horizontal="center" vertical="top" wrapText="1"/>
    </xf>
    <xf numFmtId="0" fontId="39" fillId="11" borderId="14" xfId="0" applyNumberFormat="1" applyFont="1" applyFill="1" applyBorder="1" applyAlignment="1">
      <alignment horizontal="center" vertical="top" wrapText="1"/>
    </xf>
    <xf numFmtId="0" fontId="39" fillId="11" borderId="27" xfId="0" applyNumberFormat="1" applyFont="1" applyFill="1" applyBorder="1" applyAlignment="1">
      <alignment horizontal="center" vertical="top" wrapText="1"/>
    </xf>
    <xf numFmtId="0" fontId="33" fillId="0" borderId="36" xfId="0" applyNumberFormat="1" applyFont="1" applyBorder="1" applyAlignment="1">
      <alignment horizontal="center" vertical="top" wrapText="1"/>
    </xf>
    <xf numFmtId="0" fontId="33" fillId="0" borderId="29" xfId="0" applyNumberFormat="1" applyFont="1" applyBorder="1" applyAlignment="1">
      <alignment horizontal="center" vertical="top" wrapText="1"/>
    </xf>
    <xf numFmtId="0" fontId="33" fillId="0" borderId="45" xfId="0" applyNumberFormat="1" applyFont="1" applyBorder="1" applyAlignment="1">
      <alignment horizontal="center" vertical="top" wrapText="1"/>
    </xf>
    <xf numFmtId="165" fontId="31" fillId="21" borderId="18" xfId="0" applyFont="1" applyFill="1" applyBorder="1" applyAlignment="1">
      <alignment horizontal="center"/>
    </xf>
    <xf numFmtId="165" fontId="31" fillId="21" borderId="19" xfId="0" applyFont="1" applyFill="1" applyBorder="1" applyAlignment="1">
      <alignment horizontal="center"/>
    </xf>
    <xf numFmtId="165" fontId="31" fillId="21" borderId="20" xfId="0" applyFont="1" applyFill="1" applyBorder="1" applyAlignment="1">
      <alignment horizontal="center"/>
    </xf>
    <xf numFmtId="0" fontId="23" fillId="0" borderId="32" xfId="0" applyNumberFormat="1" applyFont="1" applyBorder="1" applyAlignment="1">
      <alignment horizontal="center" vertical="center"/>
    </xf>
    <xf numFmtId="0" fontId="23" fillId="0" borderId="2" xfId="0" applyNumberFormat="1" applyFont="1" applyBorder="1" applyAlignment="1">
      <alignment horizontal="center" vertical="center"/>
    </xf>
    <xf numFmtId="0" fontId="23" fillId="0" borderId="33" xfId="0" applyNumberFormat="1" applyFont="1" applyBorder="1" applyAlignment="1">
      <alignment horizontal="center" vertical="center"/>
    </xf>
    <xf numFmtId="0" fontId="32" fillId="0" borderId="34" xfId="0" applyNumberFormat="1" applyFont="1" applyBorder="1" applyAlignment="1">
      <alignment horizontal="center" vertical="top" wrapText="1"/>
    </xf>
    <xf numFmtId="0" fontId="32" fillId="0" borderId="35" xfId="0" applyNumberFormat="1" applyFont="1" applyBorder="1" applyAlignment="1">
      <alignment horizontal="center" vertical="top" wrapText="1"/>
    </xf>
    <xf numFmtId="0" fontId="33" fillId="0" borderId="37" xfId="0" applyNumberFormat="1" applyFont="1" applyBorder="1" applyAlignment="1">
      <alignment horizontal="center" vertical="top" wrapText="1"/>
    </xf>
    <xf numFmtId="0" fontId="33" fillId="0" borderId="25" xfId="0" applyNumberFormat="1" applyFont="1" applyBorder="1" applyAlignment="1">
      <alignment horizontal="center" vertical="top" wrapText="1"/>
    </xf>
    <xf numFmtId="0" fontId="34" fillId="22" borderId="18" xfId="0" applyNumberFormat="1" applyFont="1" applyFill="1" applyBorder="1" applyAlignment="1">
      <alignment horizontal="center"/>
    </xf>
    <xf numFmtId="0" fontId="34" fillId="22" borderId="19" xfId="0" applyNumberFormat="1" applyFont="1" applyFill="1" applyBorder="1" applyAlignment="1">
      <alignment horizontal="center"/>
    </xf>
    <xf numFmtId="0" fontId="34" fillId="22" borderId="20" xfId="0" applyNumberFormat="1" applyFont="1" applyFill="1" applyBorder="1" applyAlignment="1">
      <alignment horizontal="center"/>
    </xf>
    <xf numFmtId="0" fontId="35" fillId="14" borderId="16" xfId="0" applyNumberFormat="1" applyFont="1" applyFill="1" applyBorder="1" applyAlignment="1">
      <alignment horizontal="center" vertical="top" wrapText="1"/>
    </xf>
    <xf numFmtId="0" fontId="35" fillId="14" borderId="25" xfId="0" applyNumberFormat="1" applyFont="1" applyFill="1" applyBorder="1" applyAlignment="1">
      <alignment horizontal="center" vertical="top" wrapText="1"/>
    </xf>
    <xf numFmtId="0" fontId="36" fillId="5" borderId="15" xfId="0" applyNumberFormat="1" applyFont="1" applyFill="1" applyBorder="1" applyAlignment="1">
      <alignment horizontal="center" vertical="top" wrapText="1"/>
    </xf>
    <xf numFmtId="0" fontId="36" fillId="5" borderId="27" xfId="0" applyNumberFormat="1" applyFont="1" applyFill="1" applyBorder="1" applyAlignment="1">
      <alignment horizontal="center" vertical="top" wrapText="1"/>
    </xf>
    <xf numFmtId="0" fontId="33" fillId="0" borderId="15" xfId="0" applyNumberFormat="1" applyFont="1" applyBorder="1" applyAlignment="1">
      <alignment horizontal="center" vertical="top" wrapText="1"/>
    </xf>
    <xf numFmtId="165" fontId="29" fillId="20" borderId="21" xfId="0" applyFont="1" applyFill="1" applyBorder="1" applyAlignment="1">
      <alignment horizontal="center" vertical="center"/>
    </xf>
    <xf numFmtId="165" fontId="29" fillId="20" borderId="22" xfId="0" applyFont="1" applyFill="1" applyBorder="1" applyAlignment="1">
      <alignment horizontal="center" vertical="center"/>
    </xf>
    <xf numFmtId="165" fontId="29" fillId="20" borderId="23" xfId="0" applyFont="1" applyFill="1" applyBorder="1" applyAlignment="1">
      <alignment horizontal="center" vertical="center"/>
    </xf>
    <xf numFmtId="0" fontId="30" fillId="16" borderId="24" xfId="0" applyNumberFormat="1" applyFont="1" applyFill="1" applyBorder="1" applyAlignment="1">
      <alignment horizontal="center" vertical="center" wrapText="1"/>
    </xf>
    <xf numFmtId="0" fontId="30" fillId="16" borderId="25" xfId="0" applyNumberFormat="1" applyFont="1" applyFill="1" applyBorder="1" applyAlignment="1">
      <alignment horizontal="center" vertical="center" wrapText="1"/>
    </xf>
    <xf numFmtId="0" fontId="30" fillId="16" borderId="26" xfId="0" applyNumberFormat="1" applyFont="1" applyFill="1" applyBorder="1" applyAlignment="1">
      <alignment horizontal="center" vertical="center" wrapText="1"/>
    </xf>
    <xf numFmtId="0" fontId="30" fillId="16" borderId="27" xfId="0" applyNumberFormat="1" applyFont="1" applyFill="1" applyBorder="1" applyAlignment="1">
      <alignment horizontal="center" vertical="center" wrapText="1"/>
    </xf>
    <xf numFmtId="0" fontId="30" fillId="16" borderId="28" xfId="0" applyNumberFormat="1" applyFont="1" applyFill="1" applyBorder="1" applyAlignment="1">
      <alignment horizontal="center" vertical="center" wrapText="1"/>
    </xf>
    <xf numFmtId="0" fontId="30" fillId="16" borderId="29" xfId="0" applyNumberFormat="1" applyFont="1" applyFill="1" applyBorder="1" applyAlignment="1">
      <alignment horizontal="center" vertical="center" wrapText="1"/>
    </xf>
    <xf numFmtId="165" fontId="29" fillId="13" borderId="21" xfId="0" applyFont="1" applyFill="1" applyBorder="1" applyAlignment="1">
      <alignment horizontal="center" vertical="center"/>
    </xf>
    <xf numFmtId="165" fontId="29" fillId="13" borderId="22" xfId="0" applyFont="1" applyFill="1" applyBorder="1" applyAlignment="1">
      <alignment horizontal="center" vertical="center"/>
    </xf>
    <xf numFmtId="165" fontId="29" fillId="13" borderId="23" xfId="0" applyFont="1" applyFill="1" applyBorder="1" applyAlignment="1">
      <alignment horizontal="center" vertical="center"/>
    </xf>
    <xf numFmtId="0" fontId="8" fillId="10" borderId="30" xfId="0" applyNumberFormat="1" applyFont="1" applyFill="1" applyBorder="1" applyAlignment="1">
      <alignment horizontal="center" vertical="center" wrapText="1"/>
    </xf>
    <xf numFmtId="0" fontId="8" fillId="10" borderId="31" xfId="0" applyNumberFormat="1" applyFont="1" applyFill="1" applyBorder="1" applyAlignment="1">
      <alignment horizontal="center" vertical="center" wrapText="1"/>
    </xf>
    <xf numFmtId="165" fontId="29" fillId="12" borderId="21" xfId="0" applyFont="1" applyFill="1" applyBorder="1" applyAlignment="1">
      <alignment horizontal="center" vertical="center"/>
    </xf>
    <xf numFmtId="165" fontId="29" fillId="12" borderId="22" xfId="0" applyFont="1" applyFill="1" applyBorder="1" applyAlignment="1">
      <alignment horizontal="center" vertical="center"/>
    </xf>
    <xf numFmtId="165" fontId="29" fillId="12" borderId="23" xfId="0" applyFont="1" applyFill="1" applyBorder="1" applyAlignment="1">
      <alignment horizontal="center" vertical="center"/>
    </xf>
    <xf numFmtId="167" fontId="0" fillId="0" borderId="0" xfId="0" applyNumberFormat="1" applyAlignment="1">
      <alignment horizontal="center"/>
    </xf>
  </cellXfs>
  <cellStyles count="99">
    <cellStyle name="Euro" xfId="1" xr:uid="{00000000-0005-0000-0000-000000000000}"/>
    <cellStyle name="Euro 10" xfId="2" xr:uid="{00000000-0005-0000-0000-000001000000}"/>
    <cellStyle name="Euro 10 2" xfId="3" xr:uid="{00000000-0005-0000-0000-000002000000}"/>
    <cellStyle name="Euro 11" xfId="4" xr:uid="{00000000-0005-0000-0000-000003000000}"/>
    <cellStyle name="Euro 11 2" xfId="5" xr:uid="{00000000-0005-0000-0000-000004000000}"/>
    <cellStyle name="Euro 12" xfId="6" xr:uid="{00000000-0005-0000-0000-000005000000}"/>
    <cellStyle name="Euro 12 2" xfId="7" xr:uid="{00000000-0005-0000-0000-000006000000}"/>
    <cellStyle name="Euro 13" xfId="8" xr:uid="{00000000-0005-0000-0000-000007000000}"/>
    <cellStyle name="Euro 13 2" xfId="9" xr:uid="{00000000-0005-0000-0000-000008000000}"/>
    <cellStyle name="Euro 2" xfId="10" xr:uid="{00000000-0005-0000-0000-000009000000}"/>
    <cellStyle name="Euro 2 2" xfId="11" xr:uid="{00000000-0005-0000-0000-00000A000000}"/>
    <cellStyle name="Euro 3" xfId="12" xr:uid="{00000000-0005-0000-0000-00000B000000}"/>
    <cellStyle name="Euro 3 2" xfId="13" xr:uid="{00000000-0005-0000-0000-00000C000000}"/>
    <cellStyle name="Euro 4" xfId="14" xr:uid="{00000000-0005-0000-0000-00000D000000}"/>
    <cellStyle name="Euro 4 2" xfId="15" xr:uid="{00000000-0005-0000-0000-00000E000000}"/>
    <cellStyle name="Euro 5" xfId="16" xr:uid="{00000000-0005-0000-0000-00000F000000}"/>
    <cellStyle name="Euro 5 2" xfId="17" xr:uid="{00000000-0005-0000-0000-000010000000}"/>
    <cellStyle name="Euro 6" xfId="18" xr:uid="{00000000-0005-0000-0000-000011000000}"/>
    <cellStyle name="Euro 6 2" xfId="19" xr:uid="{00000000-0005-0000-0000-000012000000}"/>
    <cellStyle name="Euro 7" xfId="20" xr:uid="{00000000-0005-0000-0000-000013000000}"/>
    <cellStyle name="Euro 7 2" xfId="21" xr:uid="{00000000-0005-0000-0000-000014000000}"/>
    <cellStyle name="Euro 8" xfId="22" xr:uid="{00000000-0005-0000-0000-000015000000}"/>
    <cellStyle name="Euro 8 2" xfId="23" xr:uid="{00000000-0005-0000-0000-000016000000}"/>
    <cellStyle name="Euro 9" xfId="24" xr:uid="{00000000-0005-0000-0000-000017000000}"/>
    <cellStyle name="Euro 9 2" xfId="25" xr:uid="{00000000-0005-0000-0000-000018000000}"/>
    <cellStyle name="Milliers 2" xfId="26" xr:uid="{00000000-0005-0000-0000-000019000000}"/>
    <cellStyle name="Milliers 2 2" xfId="27" xr:uid="{00000000-0005-0000-0000-00001A000000}"/>
    <cellStyle name="Milliers 2 2 2" xfId="28" xr:uid="{00000000-0005-0000-0000-00001B000000}"/>
    <cellStyle name="Milliers 2 3" xfId="29" xr:uid="{00000000-0005-0000-0000-00001C000000}"/>
    <cellStyle name="Normal" xfId="0" builtinId="0"/>
    <cellStyle name="Normal 10" xfId="30" xr:uid="{00000000-0005-0000-0000-00001E000000}"/>
    <cellStyle name="Normal 10 2" xfId="31" xr:uid="{00000000-0005-0000-0000-00001F000000}"/>
    <cellStyle name="Normal 10 2 2" xfId="32" xr:uid="{00000000-0005-0000-0000-000020000000}"/>
    <cellStyle name="Normal 10 3" xfId="33" xr:uid="{00000000-0005-0000-0000-000021000000}"/>
    <cellStyle name="Normal 11 2" xfId="34" xr:uid="{00000000-0005-0000-0000-000022000000}"/>
    <cellStyle name="Normal 11 2 2" xfId="35" xr:uid="{00000000-0005-0000-0000-000023000000}"/>
    <cellStyle name="Normal 11 2 3" xfId="36" xr:uid="{00000000-0005-0000-0000-000024000000}"/>
    <cellStyle name="Normal 12 2" xfId="37" xr:uid="{00000000-0005-0000-0000-000025000000}"/>
    <cellStyle name="Normal 13 2" xfId="38" xr:uid="{00000000-0005-0000-0000-000026000000}"/>
    <cellStyle name="Normal 14 2" xfId="39" xr:uid="{00000000-0005-0000-0000-000027000000}"/>
    <cellStyle name="Normal 15 2" xfId="40" xr:uid="{00000000-0005-0000-0000-000028000000}"/>
    <cellStyle name="Normal 2" xfId="41" xr:uid="{00000000-0005-0000-0000-000029000000}"/>
    <cellStyle name="Normal 2 10" xfId="42" xr:uid="{00000000-0005-0000-0000-00002A000000}"/>
    <cellStyle name="Normal 2 10 2" xfId="43" xr:uid="{00000000-0005-0000-0000-00002B000000}"/>
    <cellStyle name="Normal 2 11" xfId="44" xr:uid="{00000000-0005-0000-0000-00002C000000}"/>
    <cellStyle name="Normal 2 11 2" xfId="45" xr:uid="{00000000-0005-0000-0000-00002D000000}"/>
    <cellStyle name="Normal 2 12" xfId="46" xr:uid="{00000000-0005-0000-0000-00002E000000}"/>
    <cellStyle name="Normal 2 12 2" xfId="47" xr:uid="{00000000-0005-0000-0000-00002F000000}"/>
    <cellStyle name="Normal 2 13" xfId="48" xr:uid="{00000000-0005-0000-0000-000030000000}"/>
    <cellStyle name="Normal 2 13 2" xfId="49" xr:uid="{00000000-0005-0000-0000-000031000000}"/>
    <cellStyle name="Normal 2 2" xfId="50" xr:uid="{00000000-0005-0000-0000-000032000000}"/>
    <cellStyle name="Normal 2 2 2" xfId="51" xr:uid="{00000000-0005-0000-0000-000033000000}"/>
    <cellStyle name="Normal 2 3" xfId="52" xr:uid="{00000000-0005-0000-0000-000034000000}"/>
    <cellStyle name="Normal 2 3 2" xfId="53" xr:uid="{00000000-0005-0000-0000-000035000000}"/>
    <cellStyle name="Normal 2 4" xfId="54" xr:uid="{00000000-0005-0000-0000-000036000000}"/>
    <cellStyle name="Normal 2 4 2" xfId="55" xr:uid="{00000000-0005-0000-0000-000037000000}"/>
    <cellStyle name="Normal 2 5" xfId="56" xr:uid="{00000000-0005-0000-0000-000038000000}"/>
    <cellStyle name="Normal 2 5 2" xfId="57" xr:uid="{00000000-0005-0000-0000-000039000000}"/>
    <cellStyle name="Normal 2 6" xfId="58" xr:uid="{00000000-0005-0000-0000-00003A000000}"/>
    <cellStyle name="Normal 2 6 2" xfId="59" xr:uid="{00000000-0005-0000-0000-00003B000000}"/>
    <cellStyle name="Normal 2 7" xfId="60" xr:uid="{00000000-0005-0000-0000-00003C000000}"/>
    <cellStyle name="Normal 2 7 2" xfId="61" xr:uid="{00000000-0005-0000-0000-00003D000000}"/>
    <cellStyle name="Normal 2 8" xfId="62" xr:uid="{00000000-0005-0000-0000-00003E000000}"/>
    <cellStyle name="Normal 2 8 2" xfId="63" xr:uid="{00000000-0005-0000-0000-00003F000000}"/>
    <cellStyle name="Normal 2 9" xfId="64" xr:uid="{00000000-0005-0000-0000-000040000000}"/>
    <cellStyle name="Normal 2 9 2" xfId="65" xr:uid="{00000000-0005-0000-0000-000041000000}"/>
    <cellStyle name="Normal 3" xfId="66" xr:uid="{00000000-0005-0000-0000-000042000000}"/>
    <cellStyle name="Normal 3 10" xfId="67" xr:uid="{00000000-0005-0000-0000-000043000000}"/>
    <cellStyle name="Normal 3 2" xfId="68" xr:uid="{00000000-0005-0000-0000-000044000000}"/>
    <cellStyle name="Normal 3 3" xfId="69" xr:uid="{00000000-0005-0000-0000-000045000000}"/>
    <cellStyle name="Normal 3 4" xfId="70" xr:uid="{00000000-0005-0000-0000-000046000000}"/>
    <cellStyle name="Normal 3 5" xfId="71" xr:uid="{00000000-0005-0000-0000-000047000000}"/>
    <cellStyle name="Normal 3 6" xfId="72" xr:uid="{00000000-0005-0000-0000-000048000000}"/>
    <cellStyle name="Normal 3 7" xfId="73" xr:uid="{00000000-0005-0000-0000-000049000000}"/>
    <cellStyle name="Normal 3 8" xfId="74" xr:uid="{00000000-0005-0000-0000-00004A000000}"/>
    <cellStyle name="Normal 3 9" xfId="75" xr:uid="{00000000-0005-0000-0000-00004B000000}"/>
    <cellStyle name="Normal 4 2" xfId="76" xr:uid="{00000000-0005-0000-0000-00004C000000}"/>
    <cellStyle name="Normal 4 3" xfId="77" xr:uid="{00000000-0005-0000-0000-00004D000000}"/>
    <cellStyle name="Normal 4 4" xfId="78" xr:uid="{00000000-0005-0000-0000-00004E000000}"/>
    <cellStyle name="Normal 4 5" xfId="79" xr:uid="{00000000-0005-0000-0000-00004F000000}"/>
    <cellStyle name="Normal 4 6" xfId="80" xr:uid="{00000000-0005-0000-0000-000050000000}"/>
    <cellStyle name="Normal 4 7" xfId="81" xr:uid="{00000000-0005-0000-0000-000051000000}"/>
    <cellStyle name="Normal 4 8" xfId="82" xr:uid="{00000000-0005-0000-0000-000052000000}"/>
    <cellStyle name="Normal 4 9" xfId="83" xr:uid="{00000000-0005-0000-0000-000053000000}"/>
    <cellStyle name="Normal 5 2" xfId="84" xr:uid="{00000000-0005-0000-0000-000054000000}"/>
    <cellStyle name="Normal 7" xfId="85" xr:uid="{00000000-0005-0000-0000-000055000000}"/>
    <cellStyle name="Normal 7 2" xfId="86" xr:uid="{00000000-0005-0000-0000-000056000000}"/>
    <cellStyle name="Normal 7 2 2" xfId="87" xr:uid="{00000000-0005-0000-0000-000057000000}"/>
    <cellStyle name="Normal 7 3" xfId="88" xr:uid="{00000000-0005-0000-0000-000058000000}"/>
    <cellStyle name="Normal 8" xfId="89" xr:uid="{00000000-0005-0000-0000-000059000000}"/>
    <cellStyle name="Normal 8 2" xfId="90" xr:uid="{00000000-0005-0000-0000-00005A000000}"/>
    <cellStyle name="Normal 8 2 2" xfId="91" xr:uid="{00000000-0005-0000-0000-00005B000000}"/>
    <cellStyle name="Normal 8 3" xfId="92" xr:uid="{00000000-0005-0000-0000-00005C000000}"/>
    <cellStyle name="Normal 9" xfId="93" xr:uid="{00000000-0005-0000-0000-00005D000000}"/>
    <cellStyle name="Normal 9 2" xfId="94" xr:uid="{00000000-0005-0000-0000-00005E000000}"/>
    <cellStyle name="Normal 9 2 2" xfId="95" xr:uid="{00000000-0005-0000-0000-00005F000000}"/>
    <cellStyle name="Normal 9 3" xfId="96" xr:uid="{00000000-0005-0000-0000-000060000000}"/>
    <cellStyle name="Pourcentage 2" xfId="97" xr:uid="{00000000-0005-0000-0000-000061000000}"/>
    <cellStyle name="Pourcentage 2 2" xfId="98" xr:uid="{00000000-0005-0000-0000-000062000000}"/>
  </cellStyles>
  <dxfs count="108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fr-FR" sz="1200">
                <a:latin typeface="Arial Black" pitchFamily="34" charset="0"/>
              </a:rPr>
              <a:t>EVOLUTION</a:t>
            </a:r>
            <a:r>
              <a:rPr lang="fr-FR" sz="1200" baseline="0">
                <a:latin typeface="Arial Black" pitchFamily="34" charset="0"/>
              </a:rPr>
              <a:t> DE LA CHARGE MENSUELLE Maxi et Mini (en MW)</a:t>
            </a:r>
            <a:endParaRPr lang="fr-FR" sz="1200">
              <a:latin typeface="Arial Black" pitchFamily="34" charset="0"/>
            </a:endParaRPr>
          </a:p>
        </c:rich>
      </c:tx>
      <c:layout>
        <c:manualLayout>
          <c:xMode val="edge"/>
          <c:yMode val="edge"/>
          <c:x val="0.21812724598924724"/>
          <c:y val="5.890875015030711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318223587149009"/>
          <c:y val="7.3510426581292754E-2"/>
          <c:w val="0.86741739590931544"/>
          <c:h val="0.78836068568352069"/>
        </c:manualLayout>
      </c:layout>
      <c:lineChart>
        <c:grouping val="standard"/>
        <c:varyColors val="0"/>
        <c:ser>
          <c:idx val="0"/>
          <c:order val="0"/>
          <c:tx>
            <c:strRef>
              <c:f>'DETAILS DES POINTES'!$B$8</c:f>
              <c:strCache>
                <c:ptCount val="1"/>
                <c:pt idx="0">
                  <c:v> 00H-7H </c:v>
                </c:pt>
              </c:strCache>
            </c:strRef>
          </c:tx>
          <c:marker>
            <c:symbol val="none"/>
          </c:marker>
          <c:val>
            <c:numRef>
              <c:f>'DETAILS DES POINTES'!$B$9:$B$39</c:f>
              <c:numCache>
                <c:formatCode>0.00</c:formatCode>
                <c:ptCount val="31"/>
                <c:pt idx="0">
                  <c:v>103.66</c:v>
                </c:pt>
                <c:pt idx="1">
                  <c:v>96.679999999999993</c:v>
                </c:pt>
                <c:pt idx="2">
                  <c:v>101.7</c:v>
                </c:pt>
                <c:pt idx="3">
                  <c:v>98.78</c:v>
                </c:pt>
                <c:pt idx="4">
                  <c:v>93.039999999999992</c:v>
                </c:pt>
                <c:pt idx="5">
                  <c:v>92.28</c:v>
                </c:pt>
                <c:pt idx="6">
                  <c:v>102</c:v>
                </c:pt>
                <c:pt idx="7">
                  <c:v>103.91999999999999</c:v>
                </c:pt>
                <c:pt idx="8">
                  <c:v>106.22</c:v>
                </c:pt>
                <c:pt idx="9">
                  <c:v>111.94</c:v>
                </c:pt>
                <c:pt idx="10">
                  <c:v>115.41</c:v>
                </c:pt>
                <c:pt idx="11">
                  <c:v>92.61</c:v>
                </c:pt>
                <c:pt idx="12">
                  <c:v>94.36</c:v>
                </c:pt>
                <c:pt idx="13">
                  <c:v>107.03999999999999</c:v>
                </c:pt>
                <c:pt idx="14">
                  <c:v>108.28</c:v>
                </c:pt>
                <c:pt idx="15">
                  <c:v>111.61</c:v>
                </c:pt>
                <c:pt idx="16">
                  <c:v>110.24</c:v>
                </c:pt>
                <c:pt idx="17">
                  <c:v>120.58000000000001</c:v>
                </c:pt>
                <c:pt idx="18">
                  <c:v>100.60000000000001</c:v>
                </c:pt>
                <c:pt idx="19">
                  <c:v>95.7</c:v>
                </c:pt>
                <c:pt idx="20">
                  <c:v>108.91999999999999</c:v>
                </c:pt>
                <c:pt idx="21">
                  <c:v>110</c:v>
                </c:pt>
                <c:pt idx="22">
                  <c:v>109.74</c:v>
                </c:pt>
                <c:pt idx="23">
                  <c:v>112.14</c:v>
                </c:pt>
                <c:pt idx="24">
                  <c:v>114.02</c:v>
                </c:pt>
                <c:pt idx="25">
                  <c:v>97.61999999999999</c:v>
                </c:pt>
                <c:pt idx="26">
                  <c:v>101.27</c:v>
                </c:pt>
                <c:pt idx="27">
                  <c:v>112.36</c:v>
                </c:pt>
                <c:pt idx="28">
                  <c:v>116.76</c:v>
                </c:pt>
                <c:pt idx="29">
                  <c:v>115.16</c:v>
                </c:pt>
                <c:pt idx="30">
                  <c:v>114.78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D7-4FAD-BD47-87359E420AD0}"/>
            </c:ext>
          </c:extLst>
        </c:ser>
        <c:ser>
          <c:idx val="1"/>
          <c:order val="1"/>
          <c:tx>
            <c:strRef>
              <c:f>'DETAILS DES POINTES'!$C$8</c:f>
              <c:strCache>
                <c:ptCount val="1"/>
                <c:pt idx="0">
                  <c:v> 7H-18H </c:v>
                </c:pt>
              </c:strCache>
            </c:strRef>
          </c:tx>
          <c:marker>
            <c:symbol val="none"/>
          </c:marker>
          <c:val>
            <c:numRef>
              <c:f>'DETAILS DES POINTES'!$C$9:$C$39</c:f>
              <c:numCache>
                <c:formatCode>0.00</c:formatCode>
                <c:ptCount val="31"/>
                <c:pt idx="0">
                  <c:v>121.10000000000001</c:v>
                </c:pt>
                <c:pt idx="1">
                  <c:v>123.4</c:v>
                </c:pt>
                <c:pt idx="2">
                  <c:v>116.45</c:v>
                </c:pt>
                <c:pt idx="3">
                  <c:v>101</c:v>
                </c:pt>
                <c:pt idx="4">
                  <c:v>98.449999999999989</c:v>
                </c:pt>
                <c:pt idx="5">
                  <c:v>126.04</c:v>
                </c:pt>
                <c:pt idx="6">
                  <c:v>125.48</c:v>
                </c:pt>
                <c:pt idx="7">
                  <c:v>133.26</c:v>
                </c:pt>
                <c:pt idx="8">
                  <c:v>134.88999999999999</c:v>
                </c:pt>
                <c:pt idx="9">
                  <c:v>132.16</c:v>
                </c:pt>
                <c:pt idx="10">
                  <c:v>111.96000000000001</c:v>
                </c:pt>
                <c:pt idx="11">
                  <c:v>103.85000000000001</c:v>
                </c:pt>
                <c:pt idx="12">
                  <c:v>124.62</c:v>
                </c:pt>
                <c:pt idx="13">
                  <c:v>126.13000000000001</c:v>
                </c:pt>
                <c:pt idx="14">
                  <c:v>136.61000000000001</c:v>
                </c:pt>
                <c:pt idx="15">
                  <c:v>133.25</c:v>
                </c:pt>
                <c:pt idx="16">
                  <c:v>131.84</c:v>
                </c:pt>
                <c:pt idx="17">
                  <c:v>121.35000000000001</c:v>
                </c:pt>
                <c:pt idx="18">
                  <c:v>108.96000000000001</c:v>
                </c:pt>
                <c:pt idx="19">
                  <c:v>134.38</c:v>
                </c:pt>
                <c:pt idx="20">
                  <c:v>135.96</c:v>
                </c:pt>
                <c:pt idx="21">
                  <c:v>134.5</c:v>
                </c:pt>
                <c:pt idx="22">
                  <c:v>134.72</c:v>
                </c:pt>
                <c:pt idx="23">
                  <c:v>127.96000000000001</c:v>
                </c:pt>
                <c:pt idx="24">
                  <c:v>110.46000000000001</c:v>
                </c:pt>
                <c:pt idx="25">
                  <c:v>118.87</c:v>
                </c:pt>
                <c:pt idx="26">
                  <c:v>137.81</c:v>
                </c:pt>
                <c:pt idx="27">
                  <c:v>136.97999999999999</c:v>
                </c:pt>
                <c:pt idx="28">
                  <c:v>130.04</c:v>
                </c:pt>
                <c:pt idx="29">
                  <c:v>142.63999999999999</c:v>
                </c:pt>
                <c:pt idx="30">
                  <c:v>123.78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D7-4FAD-BD47-87359E420AD0}"/>
            </c:ext>
          </c:extLst>
        </c:ser>
        <c:ser>
          <c:idx val="2"/>
          <c:order val="2"/>
          <c:tx>
            <c:strRef>
              <c:f>'DETAILS DES POINTES'!$D$8</c:f>
              <c:strCache>
                <c:ptCount val="1"/>
                <c:pt idx="0">
                  <c:v> 18H-23H30 </c:v>
                </c:pt>
              </c:strCache>
            </c:strRef>
          </c:tx>
          <c:marker>
            <c:symbol val="none"/>
          </c:marker>
          <c:val>
            <c:numRef>
              <c:f>'DETAILS DES POINTES'!$D$9:$D$38</c:f>
              <c:numCache>
                <c:formatCode>0.00</c:formatCode>
                <c:ptCount val="30"/>
                <c:pt idx="0">
                  <c:v>135.88</c:v>
                </c:pt>
                <c:pt idx="1">
                  <c:v>140.5</c:v>
                </c:pt>
                <c:pt idx="2">
                  <c:v>134.54</c:v>
                </c:pt>
                <c:pt idx="3">
                  <c:v>122.97999999999999</c:v>
                </c:pt>
                <c:pt idx="4">
                  <c:v>129.01999999999998</c:v>
                </c:pt>
                <c:pt idx="5">
                  <c:v>138.66</c:v>
                </c:pt>
                <c:pt idx="6">
                  <c:v>134.62</c:v>
                </c:pt>
                <c:pt idx="7">
                  <c:v>142.27000000000001</c:v>
                </c:pt>
                <c:pt idx="8">
                  <c:v>141.52000000000001</c:v>
                </c:pt>
                <c:pt idx="9">
                  <c:v>141.64000000000001</c:v>
                </c:pt>
                <c:pt idx="10">
                  <c:v>127.83999999999999</c:v>
                </c:pt>
                <c:pt idx="11">
                  <c:v>125.66000000000001</c:v>
                </c:pt>
                <c:pt idx="12">
                  <c:v>140.02000000000001</c:v>
                </c:pt>
                <c:pt idx="13">
                  <c:v>141.62</c:v>
                </c:pt>
                <c:pt idx="14">
                  <c:v>137.12</c:v>
                </c:pt>
                <c:pt idx="15">
                  <c:v>139.46</c:v>
                </c:pt>
                <c:pt idx="16">
                  <c:v>145.18</c:v>
                </c:pt>
                <c:pt idx="17">
                  <c:v>134.33000000000001</c:v>
                </c:pt>
                <c:pt idx="18">
                  <c:v>127.7</c:v>
                </c:pt>
                <c:pt idx="19">
                  <c:v>140.28</c:v>
                </c:pt>
                <c:pt idx="20">
                  <c:v>145.69999999999999</c:v>
                </c:pt>
                <c:pt idx="21">
                  <c:v>137.80000000000001</c:v>
                </c:pt>
                <c:pt idx="22">
                  <c:v>144.44</c:v>
                </c:pt>
                <c:pt idx="23">
                  <c:v>145.64000000000001</c:v>
                </c:pt>
                <c:pt idx="24">
                  <c:v>126</c:v>
                </c:pt>
                <c:pt idx="25">
                  <c:v>132</c:v>
                </c:pt>
                <c:pt idx="26">
                  <c:v>149.96</c:v>
                </c:pt>
                <c:pt idx="27">
                  <c:v>146.74</c:v>
                </c:pt>
                <c:pt idx="28">
                  <c:v>147.44</c:v>
                </c:pt>
                <c:pt idx="29">
                  <c:v>146.54000000000002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D7-4FAD-BD47-87359E420AD0}"/>
            </c:ext>
          </c:extLst>
        </c:ser>
        <c:ser>
          <c:idx val="3"/>
          <c:order val="3"/>
          <c:tx>
            <c:strRef>
              <c:f>'DETAILS DES POINTES'!$E$8</c:f>
              <c:strCache>
                <c:ptCount val="1"/>
                <c:pt idx="0">
                  <c:v> 00H-23H30(max) </c:v>
                </c:pt>
              </c:strCache>
            </c:strRef>
          </c:tx>
          <c:marker>
            <c:symbol val="none"/>
          </c:marker>
          <c:val>
            <c:numRef>
              <c:f>'DETAILS DES POINTES'!$E$9:$E$39</c:f>
              <c:numCache>
                <c:formatCode>0.00</c:formatCode>
                <c:ptCount val="31"/>
                <c:pt idx="0">
                  <c:v>135.88</c:v>
                </c:pt>
                <c:pt idx="1">
                  <c:v>140.5</c:v>
                </c:pt>
                <c:pt idx="2">
                  <c:v>134.54</c:v>
                </c:pt>
                <c:pt idx="3">
                  <c:v>122.97999999999999</c:v>
                </c:pt>
                <c:pt idx="4">
                  <c:v>129.01999999999998</c:v>
                </c:pt>
                <c:pt idx="5">
                  <c:v>138.66</c:v>
                </c:pt>
                <c:pt idx="6">
                  <c:v>134.62</c:v>
                </c:pt>
                <c:pt idx="7">
                  <c:v>142.27000000000001</c:v>
                </c:pt>
                <c:pt idx="8">
                  <c:v>141.52000000000001</c:v>
                </c:pt>
                <c:pt idx="9">
                  <c:v>141.64000000000001</c:v>
                </c:pt>
                <c:pt idx="10">
                  <c:v>127.83999999999999</c:v>
                </c:pt>
                <c:pt idx="11">
                  <c:v>125.66000000000001</c:v>
                </c:pt>
                <c:pt idx="12">
                  <c:v>140.02000000000001</c:v>
                </c:pt>
                <c:pt idx="13">
                  <c:v>141.62</c:v>
                </c:pt>
                <c:pt idx="14">
                  <c:v>137.12</c:v>
                </c:pt>
                <c:pt idx="15">
                  <c:v>139.46</c:v>
                </c:pt>
                <c:pt idx="16">
                  <c:v>145.18</c:v>
                </c:pt>
                <c:pt idx="17">
                  <c:v>134.33000000000001</c:v>
                </c:pt>
                <c:pt idx="18">
                  <c:v>127.7</c:v>
                </c:pt>
                <c:pt idx="19">
                  <c:v>140.28</c:v>
                </c:pt>
                <c:pt idx="20">
                  <c:v>145.69999999999999</c:v>
                </c:pt>
                <c:pt idx="21">
                  <c:v>137.80000000000001</c:v>
                </c:pt>
                <c:pt idx="22">
                  <c:v>144.44</c:v>
                </c:pt>
                <c:pt idx="23">
                  <c:v>145.64000000000001</c:v>
                </c:pt>
                <c:pt idx="24">
                  <c:v>126</c:v>
                </c:pt>
                <c:pt idx="25">
                  <c:v>132</c:v>
                </c:pt>
                <c:pt idx="26">
                  <c:v>149.96</c:v>
                </c:pt>
                <c:pt idx="27">
                  <c:v>146.74</c:v>
                </c:pt>
                <c:pt idx="28">
                  <c:v>147.44</c:v>
                </c:pt>
                <c:pt idx="29">
                  <c:v>146.54000000000002</c:v>
                </c:pt>
                <c:pt idx="30">
                  <c:v>144.28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D7-4FAD-BD47-87359E420AD0}"/>
            </c:ext>
          </c:extLst>
        </c:ser>
        <c:ser>
          <c:idx val="4"/>
          <c:order val="4"/>
          <c:tx>
            <c:strRef>
              <c:f>'DETAILS DES POINTES'!$F$8</c:f>
              <c:strCache>
                <c:ptCount val="1"/>
                <c:pt idx="0">
                  <c:v> 00H-23H30(min) </c:v>
                </c:pt>
              </c:strCache>
            </c:strRef>
          </c:tx>
          <c:marker>
            <c:symbol val="none"/>
          </c:marker>
          <c:val>
            <c:numRef>
              <c:f>'DETAILS DES POINTES'!$F$9:$F$39</c:f>
              <c:numCache>
                <c:formatCode>0.00</c:formatCode>
                <c:ptCount val="31"/>
                <c:pt idx="0">
                  <c:v>92.54</c:v>
                </c:pt>
                <c:pt idx="1">
                  <c:v>88.3</c:v>
                </c:pt>
                <c:pt idx="2">
                  <c:v>92.72</c:v>
                </c:pt>
                <c:pt idx="3">
                  <c:v>72.55</c:v>
                </c:pt>
                <c:pt idx="4">
                  <c:v>49.95</c:v>
                </c:pt>
                <c:pt idx="5">
                  <c:v>83.5</c:v>
                </c:pt>
                <c:pt idx="6">
                  <c:v>88.16</c:v>
                </c:pt>
                <c:pt idx="7">
                  <c:v>90.71</c:v>
                </c:pt>
                <c:pt idx="8">
                  <c:v>70.7</c:v>
                </c:pt>
                <c:pt idx="9">
                  <c:v>95.82</c:v>
                </c:pt>
                <c:pt idx="10">
                  <c:v>77.13000000000001</c:v>
                </c:pt>
                <c:pt idx="11">
                  <c:v>76.179999999999993</c:v>
                </c:pt>
                <c:pt idx="12">
                  <c:v>82.9</c:v>
                </c:pt>
                <c:pt idx="13">
                  <c:v>88.6</c:v>
                </c:pt>
                <c:pt idx="14">
                  <c:v>94.58</c:v>
                </c:pt>
                <c:pt idx="15">
                  <c:v>95</c:v>
                </c:pt>
                <c:pt idx="16">
                  <c:v>93.240000000000009</c:v>
                </c:pt>
                <c:pt idx="17">
                  <c:v>53.940000000000005</c:v>
                </c:pt>
                <c:pt idx="18">
                  <c:v>78.899999999999991</c:v>
                </c:pt>
                <c:pt idx="19">
                  <c:v>78.52</c:v>
                </c:pt>
                <c:pt idx="20">
                  <c:v>90.5</c:v>
                </c:pt>
                <c:pt idx="21">
                  <c:v>92.7</c:v>
                </c:pt>
                <c:pt idx="22">
                  <c:v>95.64</c:v>
                </c:pt>
                <c:pt idx="23">
                  <c:v>72.959999999999994</c:v>
                </c:pt>
                <c:pt idx="24">
                  <c:v>65.62</c:v>
                </c:pt>
                <c:pt idx="25">
                  <c:v>75.099999999999994</c:v>
                </c:pt>
                <c:pt idx="26">
                  <c:v>89.350000000000009</c:v>
                </c:pt>
                <c:pt idx="27">
                  <c:v>94.53</c:v>
                </c:pt>
                <c:pt idx="28">
                  <c:v>66.7</c:v>
                </c:pt>
                <c:pt idx="29">
                  <c:v>95.87</c:v>
                </c:pt>
                <c:pt idx="30">
                  <c:v>94.32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D7-4FAD-BD47-87359E420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328704"/>
        <c:axId val="176330624"/>
      </c:lineChart>
      <c:catAx>
        <c:axId val="176328704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Jours</a:t>
                </a:r>
              </a:p>
            </c:rich>
          </c:tx>
          <c:layout>
            <c:manualLayout>
              <c:xMode val="edge"/>
              <c:yMode val="edge"/>
              <c:x val="0.43291773516005944"/>
              <c:y val="0.91152691221654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76330624"/>
        <c:crosses val="autoZero"/>
        <c:auto val="1"/>
        <c:lblAlgn val="ctr"/>
        <c:lblOffset val="100"/>
        <c:noMultiLvlLbl val="0"/>
      </c:catAx>
      <c:valAx>
        <c:axId val="176330624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Charge (MW)</a:t>
                </a:r>
              </a:p>
            </c:rich>
          </c:tx>
          <c:layout>
            <c:manualLayout>
              <c:xMode val="edge"/>
              <c:yMode val="edge"/>
              <c:x val="2.686458286233499E-2"/>
              <c:y val="0.4032146218689531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176328704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>
        <c:manualLayout>
          <c:xMode val="edge"/>
          <c:yMode val="edge"/>
          <c:x val="0.21257715222020546"/>
          <c:y val="0.96066806815024897"/>
          <c:w val="0.55218144901698607"/>
          <c:h val="3.808933835877149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40</xdr:row>
      <xdr:rowOff>28575</xdr:rowOff>
    </xdr:from>
    <xdr:to>
      <xdr:col>16</xdr:col>
      <xdr:colOff>400050</xdr:colOff>
      <xdr:row>71</xdr:row>
      <xdr:rowOff>152400</xdr:rowOff>
    </xdr:to>
    <xdr:graphicFrame macro="">
      <xdr:nvGraphicFramePr>
        <xdr:cNvPr id="2292504" name="Graphique 1">
          <a:extLst>
            <a:ext uri="{FF2B5EF4-FFF2-40B4-BE49-F238E27FC236}">
              <a16:creationId xmlns:a16="http://schemas.microsoft.com/office/drawing/2014/main" id="{00000000-0008-0000-0000-000018FB2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69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100-000046A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79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46A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90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46A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00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46B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10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46B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20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46B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31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46B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413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800-000046C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515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46C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618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46C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720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46C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823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46D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925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46D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027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46D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130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46D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23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46E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33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46E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43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46E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539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46E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642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46F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744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46F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84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46F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949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6F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05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60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154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60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25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60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35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60D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46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61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56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61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66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61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1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4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5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2"/>
  <dimension ref="A1:V39"/>
  <sheetViews>
    <sheetView workbookViewId="0">
      <selection activeCell="I14" sqref="I14"/>
    </sheetView>
  </sheetViews>
  <sheetFormatPr baseColWidth="10" defaultRowHeight="14.4"/>
  <cols>
    <col min="1" max="1" width="5.6640625" customWidth="1"/>
    <col min="2" max="4" width="11.88671875" customWidth="1"/>
    <col min="5" max="5" width="16.44140625" bestFit="1" customWidth="1"/>
    <col min="6" max="6" width="14.44140625" customWidth="1"/>
    <col min="7" max="22" width="11.88671875" customWidth="1"/>
  </cols>
  <sheetData>
    <row r="1" spans="1:22">
      <c r="A1" s="223" t="s">
        <v>73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</row>
    <row r="2" spans="1:22">
      <c r="A2" s="223"/>
      <c r="B2" s="223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  <c r="N2" s="223"/>
      <c r="O2" s="223"/>
      <c r="P2" s="223"/>
    </row>
    <row r="4" spans="1:22">
      <c r="B4" s="224" t="s">
        <v>172</v>
      </c>
      <c r="C4" s="224"/>
      <c r="D4" s="2"/>
    </row>
    <row r="5" spans="1:22" ht="15" thickBot="1">
      <c r="B5" s="9">
        <f>MAX(B9:B39)</f>
        <v>120.58000000000001</v>
      </c>
      <c r="C5" s="9">
        <f>MAX(C9:C39)</f>
        <v>142.63999999999999</v>
      </c>
      <c r="D5" s="9">
        <f>MAX(D9:D39)</f>
        <v>149.96</v>
      </c>
      <c r="E5" s="10">
        <f>MAX(E9:E39)</f>
        <v>149.96</v>
      </c>
      <c r="F5" s="9">
        <f>MIN(F9:F39)</f>
        <v>49.95</v>
      </c>
      <c r="G5" s="9">
        <f>MAX(G9:G39)</f>
        <v>123</v>
      </c>
      <c r="H5" s="9">
        <f>MIN(H9:H39)</f>
        <v>31</v>
      </c>
      <c r="I5" s="9">
        <f>MAX(I9:I39)</f>
        <v>83</v>
      </c>
      <c r="J5" s="9">
        <f>MIN(J9:J39)</f>
        <v>8</v>
      </c>
      <c r="K5" s="9">
        <f>MAX(K9:K39)</f>
        <v>46</v>
      </c>
      <c r="L5" s="9">
        <f>MIN(L9:L39)</f>
        <v>0</v>
      </c>
      <c r="M5" s="9">
        <f>MAX(M9:M39)</f>
        <v>8.5</v>
      </c>
      <c r="N5" s="9">
        <f>MIN(N9:N39)</f>
        <v>2.5</v>
      </c>
      <c r="O5" s="9">
        <f>MAX(O9:O39)</f>
        <v>12.3</v>
      </c>
      <c r="P5" s="9">
        <f>MIN(P9:P39)</f>
        <v>3.2</v>
      </c>
      <c r="Q5" s="9">
        <f>MAX(Q9:Q39)</f>
        <v>6.66</v>
      </c>
      <c r="R5" s="9">
        <f>MIN(R9:R39)</f>
        <v>0</v>
      </c>
      <c r="S5" s="9">
        <f>MAX(S9:S39)</f>
        <v>0</v>
      </c>
      <c r="T5" s="9">
        <f>MIN(T9:T39)</f>
        <v>0</v>
      </c>
      <c r="U5" s="9">
        <f>MAX(U9:U39)</f>
        <v>0</v>
      </c>
      <c r="V5" s="9">
        <f>MIN(V9:V39)</f>
        <v>0</v>
      </c>
    </row>
    <row r="6" spans="1:22" ht="21.75" customHeight="1" thickBot="1">
      <c r="A6" s="1"/>
      <c r="B6" s="228" t="s">
        <v>70</v>
      </c>
      <c r="C6" s="229"/>
      <c r="D6" s="229"/>
      <c r="E6" s="229"/>
      <c r="F6" s="230"/>
      <c r="G6" s="220" t="s">
        <v>0</v>
      </c>
      <c r="H6" s="220"/>
      <c r="I6" s="221" t="s">
        <v>2</v>
      </c>
      <c r="J6" s="222"/>
      <c r="K6" s="221" t="s">
        <v>3</v>
      </c>
      <c r="L6" s="222"/>
      <c r="M6" s="231" t="s">
        <v>62</v>
      </c>
      <c r="N6" s="231"/>
      <c r="O6" s="232" t="s">
        <v>63</v>
      </c>
      <c r="P6" s="232"/>
      <c r="Q6" s="219" t="s">
        <v>68</v>
      </c>
      <c r="R6" s="219"/>
      <c r="S6" s="219" t="s">
        <v>64</v>
      </c>
      <c r="T6" s="219"/>
      <c r="U6" s="219" t="s">
        <v>69</v>
      </c>
      <c r="V6" s="219"/>
    </row>
    <row r="7" spans="1:22" ht="15" thickBot="1">
      <c r="A7" s="1"/>
      <c r="B7" s="225" t="s">
        <v>65</v>
      </c>
      <c r="C7" s="226"/>
      <c r="D7" s="226"/>
      <c r="E7" s="227"/>
      <c r="F7" s="7" t="s">
        <v>66</v>
      </c>
      <c r="G7" s="8" t="s">
        <v>65</v>
      </c>
      <c r="H7" s="7" t="s">
        <v>66</v>
      </c>
      <c r="I7" s="8" t="s">
        <v>65</v>
      </c>
      <c r="J7" s="7" t="s">
        <v>66</v>
      </c>
      <c r="K7" s="8" t="s">
        <v>65</v>
      </c>
      <c r="L7" s="7" t="s">
        <v>66</v>
      </c>
      <c r="M7" s="8" t="s">
        <v>65</v>
      </c>
      <c r="N7" s="7" t="s">
        <v>66</v>
      </c>
      <c r="O7" s="8" t="s">
        <v>65</v>
      </c>
      <c r="P7" s="7" t="s">
        <v>66</v>
      </c>
      <c r="Q7" s="8" t="s">
        <v>65</v>
      </c>
      <c r="R7" s="7" t="s">
        <v>66</v>
      </c>
      <c r="S7" s="8" t="s">
        <v>65</v>
      </c>
      <c r="T7" s="7" t="s">
        <v>66</v>
      </c>
      <c r="U7" s="8" t="s">
        <v>65</v>
      </c>
      <c r="V7" s="7" t="s">
        <v>66</v>
      </c>
    </row>
    <row r="8" spans="1:22" s="3" customFormat="1" ht="22.5" customHeight="1">
      <c r="A8" s="4" t="s">
        <v>67</v>
      </c>
      <c r="B8" s="6" t="s">
        <v>71</v>
      </c>
      <c r="C8" s="6" t="s">
        <v>72</v>
      </c>
      <c r="D8" s="6" t="s">
        <v>86</v>
      </c>
      <c r="E8" s="6" t="s">
        <v>87</v>
      </c>
      <c r="F8" s="6" t="s">
        <v>88</v>
      </c>
      <c r="G8" s="6" t="s">
        <v>89</v>
      </c>
      <c r="H8" s="6" t="s">
        <v>89</v>
      </c>
      <c r="I8" s="6" t="s">
        <v>89</v>
      </c>
      <c r="J8" s="6" t="s">
        <v>89</v>
      </c>
      <c r="K8" s="6" t="s">
        <v>89</v>
      </c>
      <c r="L8" s="6" t="s">
        <v>89</v>
      </c>
      <c r="M8" s="6" t="s">
        <v>89</v>
      </c>
      <c r="N8" s="6" t="s">
        <v>89</v>
      </c>
      <c r="O8" s="6" t="s">
        <v>89</v>
      </c>
      <c r="P8" s="6" t="s">
        <v>89</v>
      </c>
      <c r="Q8" s="6" t="s">
        <v>89</v>
      </c>
      <c r="R8" s="6" t="s">
        <v>89</v>
      </c>
      <c r="S8" s="6" t="s">
        <v>89</v>
      </c>
      <c r="T8" s="6" t="s">
        <v>89</v>
      </c>
      <c r="U8" s="6" t="s">
        <v>89</v>
      </c>
      <c r="V8" s="6" t="s">
        <v>89</v>
      </c>
    </row>
    <row r="9" spans="1:22">
      <c r="A9" s="34">
        <v>1</v>
      </c>
      <c r="B9" s="5">
        <f>MAX('1'!AD10:AD23)</f>
        <v>103.66</v>
      </c>
      <c r="C9" s="5">
        <f>MAX('1'!AD24:AD46)</f>
        <v>121.10000000000001</v>
      </c>
      <c r="D9" s="5">
        <f>MAX('1'!AD47:AD65)</f>
        <v>135.88</v>
      </c>
      <c r="E9" s="5">
        <f>MAX('1'!AD10:AD65)</f>
        <v>135.88</v>
      </c>
      <c r="F9" s="5">
        <f>MIN('1'!AD10:AD65)</f>
        <v>92.54</v>
      </c>
      <c r="G9" s="5">
        <f>MAX('1'!$R$10:$R$65)</f>
        <v>112</v>
      </c>
      <c r="H9" s="5">
        <f>MIN('1'!$R$10:$R$65)</f>
        <v>77</v>
      </c>
      <c r="I9" s="5">
        <f>MAX('1'!$I$10:$I$65)</f>
        <v>71</v>
      </c>
      <c r="J9" s="5">
        <f>MIN('1'!$I$10:$I$65)</f>
        <v>47</v>
      </c>
      <c r="K9" s="5">
        <f>MAX('1'!$Q$10:$Q$65)</f>
        <v>41</v>
      </c>
      <c r="L9" s="5">
        <f>MIN('1'!$Q$10:$Q$65)</f>
        <v>29</v>
      </c>
      <c r="M9" s="5">
        <f>MAX('1'!$T$10:$T$65)</f>
        <v>7.6</v>
      </c>
      <c r="N9" s="5">
        <f>MIN('1'!$T$10:$T$65)</f>
        <v>3.5</v>
      </c>
      <c r="O9" s="5">
        <f>MAX('1'!$U$10:$U$65)</f>
        <v>10.8</v>
      </c>
      <c r="P9" s="5">
        <f>MIN('1'!$U$10:$U$65)</f>
        <v>5.8</v>
      </c>
      <c r="Q9" s="5">
        <f>MAX('1'!$S$10:$S$65)</f>
        <v>5.88</v>
      </c>
      <c r="R9" s="5">
        <f>MIN('1'!$S$10:$S$65)</f>
        <v>3.48</v>
      </c>
      <c r="S9" s="5"/>
      <c r="T9" s="5"/>
      <c r="U9" s="5"/>
      <c r="V9" s="5"/>
    </row>
    <row r="10" spans="1:22">
      <c r="A10" s="34">
        <v>2</v>
      </c>
      <c r="B10" s="5">
        <f>MAX('2'!AD10:AD23)</f>
        <v>96.679999999999993</v>
      </c>
      <c r="C10" s="5">
        <f>MAX('2'!AD24:AD46)</f>
        <v>123.4</v>
      </c>
      <c r="D10" s="5">
        <f>MAX('2'!AD47:AD65)</f>
        <v>140.5</v>
      </c>
      <c r="E10" s="5">
        <f>MAX('2'!AD10:AD65)</f>
        <v>140.5</v>
      </c>
      <c r="F10" s="5">
        <f>MIN('2'!AD10:AD65)</f>
        <v>88.3</v>
      </c>
      <c r="G10" s="5">
        <f>MAX('2'!$R$10:$R$65)</f>
        <v>115</v>
      </c>
      <c r="H10" s="5">
        <f>MIN('2'!$R$10:$R$65)</f>
        <v>74</v>
      </c>
      <c r="I10" s="5">
        <f>MAX('2'!$I$10:$I$65)</f>
        <v>71</v>
      </c>
      <c r="J10" s="5">
        <f>MIN('2'!$I$10:$I$65)</f>
        <v>43</v>
      </c>
      <c r="K10" s="5">
        <f>MAX('2'!$Q$10:$Q$65)</f>
        <v>44</v>
      </c>
      <c r="L10" s="5">
        <f>MIN('2'!$Q$10:$Q$65)</f>
        <v>29</v>
      </c>
      <c r="M10" s="5">
        <f>MAX('2'!$T$10:$T$65)</f>
        <v>7.6</v>
      </c>
      <c r="N10" s="5">
        <f>MIN('2'!$T$10:$T$65)</f>
        <v>3</v>
      </c>
      <c r="O10" s="5">
        <f>MAX('2'!$U$10:$U$65)</f>
        <v>11.9</v>
      </c>
      <c r="P10" s="5">
        <f>MIN('2'!$U$10:$U$65)</f>
        <v>4.7</v>
      </c>
      <c r="Q10" s="5">
        <f>MAX('2'!$S$10:$S$65)</f>
        <v>6</v>
      </c>
      <c r="R10" s="5">
        <f>MIN('2'!$S$10:$S$65)</f>
        <v>3.12</v>
      </c>
      <c r="S10" s="5"/>
      <c r="T10" s="5"/>
      <c r="U10" s="5"/>
      <c r="V10" s="5"/>
    </row>
    <row r="11" spans="1:22">
      <c r="A11" s="34">
        <v>3</v>
      </c>
      <c r="B11" s="5">
        <f>MAX('3'!AD10:AD23)</f>
        <v>101.7</v>
      </c>
      <c r="C11" s="5">
        <f>MAX('3'!AD24:AD46)</f>
        <v>116.45</v>
      </c>
      <c r="D11" s="5">
        <f>MAX('3'!AD47:AD65)</f>
        <v>134.54</v>
      </c>
      <c r="E11" s="5">
        <f>MAX('3'!AD10:AD65)</f>
        <v>134.54</v>
      </c>
      <c r="F11" s="5">
        <f>MIN('3'!AD10:AD65)</f>
        <v>92.72</v>
      </c>
      <c r="G11" s="5">
        <f>MAX('3'!$R$10:$R$65)</f>
        <v>109</v>
      </c>
      <c r="H11" s="5">
        <f>MIN('3'!$R$10:$R$65)</f>
        <v>77</v>
      </c>
      <c r="I11" s="5">
        <f>MAX('3'!$I$10:$I$65)</f>
        <v>69</v>
      </c>
      <c r="J11" s="5">
        <f>MIN('3'!$I$10:$I$65)</f>
        <v>46</v>
      </c>
      <c r="K11" s="5">
        <f>MAX('3'!$Q$10:$Q$65)</f>
        <v>40</v>
      </c>
      <c r="L11" s="5">
        <f>MIN('3'!$Q$10:$Q$65)</f>
        <v>31</v>
      </c>
      <c r="M11" s="5">
        <f>MAX('3'!$T$10:$T$65)</f>
        <v>7.5</v>
      </c>
      <c r="N11" s="5">
        <f>MIN('3'!$T$10:$T$65)</f>
        <v>2.5</v>
      </c>
      <c r="O11" s="5">
        <f>MAX('3'!$U$10:$U$65)</f>
        <v>11.9</v>
      </c>
      <c r="P11" s="5">
        <f>MIN('3'!$U$10:$U$65)</f>
        <v>6.5</v>
      </c>
      <c r="Q11" s="5">
        <f>MAX('3'!$S$10:$S$65)</f>
        <v>6.24</v>
      </c>
      <c r="R11" s="5">
        <f>MIN('3'!$S$10:$S$65)</f>
        <v>2</v>
      </c>
      <c r="S11" s="5"/>
      <c r="T11" s="5"/>
      <c r="U11" s="5"/>
      <c r="V11" s="5"/>
    </row>
    <row r="12" spans="1:22">
      <c r="A12" s="34">
        <v>4</v>
      </c>
      <c r="B12" s="5">
        <f>MAX('4'!AD10:AD23)</f>
        <v>98.78</v>
      </c>
      <c r="C12" s="5">
        <f>MAX('4'!AD24:AD46)</f>
        <v>101</v>
      </c>
      <c r="D12" s="5">
        <f>MAX('4'!AD47:AD65)</f>
        <v>122.97999999999999</v>
      </c>
      <c r="E12" s="5">
        <f>MAX('4'!AD10:AD65)</f>
        <v>122.97999999999999</v>
      </c>
      <c r="F12" s="5">
        <f>MIN('4'!AD10:AD65)</f>
        <v>72.55</v>
      </c>
      <c r="G12" s="5">
        <f>MAX('4'!$R$10:$R$65)</f>
        <v>100</v>
      </c>
      <c r="H12" s="5">
        <f>MIN('4'!$R$10:$R$65)</f>
        <v>59</v>
      </c>
      <c r="I12" s="5">
        <f>MAX('4'!$I$10:$I$65)</f>
        <v>68</v>
      </c>
      <c r="J12" s="5">
        <f>MIN('4'!$I$10:$I$65)</f>
        <v>38</v>
      </c>
      <c r="K12" s="5">
        <f>MAX('4'!$Q$10:$Q$65)</f>
        <v>32</v>
      </c>
      <c r="L12" s="5">
        <f>MIN('4'!$Q$10:$Q$65)</f>
        <v>20</v>
      </c>
      <c r="M12" s="5">
        <f>MAX('4'!$T$10:$T$65)</f>
        <v>7.3</v>
      </c>
      <c r="N12" s="5">
        <f>MIN('4'!$T$10:$T$65)</f>
        <v>3.5</v>
      </c>
      <c r="O12" s="5">
        <f>MAX('4'!$U$10:$U$65)</f>
        <v>10.1</v>
      </c>
      <c r="P12" s="5">
        <f>MIN('4'!$U$10:$U$65)</f>
        <v>5.7</v>
      </c>
      <c r="Q12" s="5">
        <f>MAX('4'!$S$10:$S$65)</f>
        <v>5.88</v>
      </c>
      <c r="R12" s="5">
        <f>MIN('4'!$S$10:$S$65)</f>
        <v>3.05</v>
      </c>
      <c r="S12" s="5"/>
      <c r="T12" s="5"/>
      <c r="U12" s="5"/>
      <c r="V12" s="5"/>
    </row>
    <row r="13" spans="1:22">
      <c r="A13" s="34">
        <v>5</v>
      </c>
      <c r="B13" s="5">
        <f>MAX('5'!AD10:AD23)</f>
        <v>93.039999999999992</v>
      </c>
      <c r="C13" s="5">
        <f>MAX('5'!AD24:AD46)</f>
        <v>98.449999999999989</v>
      </c>
      <c r="D13" s="5">
        <f>MAX('5'!AD47:AD65)</f>
        <v>129.01999999999998</v>
      </c>
      <c r="E13" s="5">
        <f>MAX('5'!AD10:AD65)</f>
        <v>129.01999999999998</v>
      </c>
      <c r="F13" s="5">
        <f>MIN('5'!AD10:AD65)</f>
        <v>49.95</v>
      </c>
      <c r="G13" s="5">
        <f>MAX('5'!$R$10:$R$65)</f>
        <v>105</v>
      </c>
      <c r="H13" s="5">
        <f>MIN('5'!$R$10:$R$65)</f>
        <v>31</v>
      </c>
      <c r="I13" s="5">
        <f>MAX('5'!$I$10:$I$65)</f>
        <v>72</v>
      </c>
      <c r="J13" s="5">
        <f>MIN('5'!$I$10:$I$65)</f>
        <v>35</v>
      </c>
      <c r="K13" s="5">
        <f>MAX('5'!$Q$10:$Q$65)</f>
        <v>33</v>
      </c>
      <c r="L13" s="5">
        <f>MIN('5'!$Q$10:$Q$65)</f>
        <v>21</v>
      </c>
      <c r="M13" s="5">
        <f>MAX('5'!$T$10:$T$65)</f>
        <v>7.5</v>
      </c>
      <c r="N13" s="5">
        <f>MIN('5'!$T$10:$T$65)</f>
        <v>2.5</v>
      </c>
      <c r="O13" s="5">
        <f>MAX('5'!$U$10:$U$65)</f>
        <v>11.1</v>
      </c>
      <c r="P13" s="5">
        <f>MIN('5'!$U$10:$U$65)</f>
        <v>5.2</v>
      </c>
      <c r="Q13" s="5">
        <f>MAX('5'!$S$10:$S$65)</f>
        <v>5.52</v>
      </c>
      <c r="R13" s="5">
        <f>MIN('5'!$S$10:$S$65)</f>
        <v>2.96</v>
      </c>
      <c r="S13" s="5"/>
      <c r="T13" s="5"/>
      <c r="U13" s="5"/>
      <c r="V13" s="5"/>
    </row>
    <row r="14" spans="1:22">
      <c r="A14" s="34">
        <v>6</v>
      </c>
      <c r="B14" s="5">
        <f>MAX('6'!AD10:AD23)</f>
        <v>92.28</v>
      </c>
      <c r="C14" s="5">
        <f>MAX('6'!AD24:AD46)</f>
        <v>126.04</v>
      </c>
      <c r="D14" s="5">
        <f>MAX('6'!AD47:AD65)</f>
        <v>138.66</v>
      </c>
      <c r="E14" s="5">
        <f>MAX('6'!AD10:AD65)</f>
        <v>138.66</v>
      </c>
      <c r="F14" s="5">
        <f>MIN('6'!AD10:AD65)</f>
        <v>83.5</v>
      </c>
      <c r="G14" s="5">
        <f>MAX('6'!$R$10:$R$65)</f>
        <v>114</v>
      </c>
      <c r="H14" s="5">
        <f>MIN('6'!$R$10:$R$65)</f>
        <v>69</v>
      </c>
      <c r="I14" s="5">
        <f>MAX('6'!$I$10:$I$65)</f>
        <v>75</v>
      </c>
      <c r="J14" s="5">
        <f>MIN('6'!$I$10:$I$65)</f>
        <v>44</v>
      </c>
      <c r="K14" s="5">
        <f>MAX('6'!$Q$10:$Q$65)</f>
        <v>40</v>
      </c>
      <c r="L14" s="5">
        <f>MIN('6'!$Q$10:$Q$65)</f>
        <v>25</v>
      </c>
      <c r="M14" s="5">
        <f>MAX('6'!$T$10:$T$65)</f>
        <v>7.6</v>
      </c>
      <c r="N14" s="5">
        <f>MIN('6'!$T$10:$T$65)</f>
        <v>3.5</v>
      </c>
      <c r="O14" s="5">
        <f>MAX('6'!$U$10:$U$65)</f>
        <v>11.9</v>
      </c>
      <c r="P14" s="5">
        <f>MIN('6'!$U$10:$U$65)</f>
        <v>6</v>
      </c>
      <c r="Q14" s="5">
        <f>MAX('6'!$S$10:$S$65)</f>
        <v>5.76</v>
      </c>
      <c r="R14" s="5">
        <f>MIN('6'!$S$10:$S$65)</f>
        <v>3.36</v>
      </c>
      <c r="S14" s="5"/>
      <c r="T14" s="5"/>
      <c r="U14" s="5"/>
      <c r="V14" s="5"/>
    </row>
    <row r="15" spans="1:22">
      <c r="A15" s="34">
        <v>7</v>
      </c>
      <c r="B15" s="5">
        <f>MAX('7'!AD10:AD23)</f>
        <v>102</v>
      </c>
      <c r="C15" s="5">
        <f>MAX('7'!AD24:AD46)</f>
        <v>125.48</v>
      </c>
      <c r="D15" s="5">
        <f>MAX('7'!AD47:AD65)</f>
        <v>134.62</v>
      </c>
      <c r="E15" s="5">
        <f>MAX('7'!AD10:AD65)</f>
        <v>134.62</v>
      </c>
      <c r="F15" s="5">
        <f>MIN('7'!AD10:AD65)</f>
        <v>88.16</v>
      </c>
      <c r="G15" s="5">
        <f>MAX('7'!$R$10:$R$65)</f>
        <v>110</v>
      </c>
      <c r="H15" s="5">
        <f>MIN('7'!$R$10:$R$65)</f>
        <v>76</v>
      </c>
      <c r="I15" s="5">
        <f>MAX('7'!$I$10:$I$65)</f>
        <v>71</v>
      </c>
      <c r="J15" s="5">
        <f>MIN('7'!$I$10:$I$65)</f>
        <v>47</v>
      </c>
      <c r="K15" s="5">
        <f>MAX('7'!$Q$10:$Q$65)</f>
        <v>39</v>
      </c>
      <c r="L15" s="5">
        <f>MIN('7'!$Q$10:$Q$65)</f>
        <v>28</v>
      </c>
      <c r="M15" s="5">
        <f>MAX('7'!$T$10:$T$65)</f>
        <v>8</v>
      </c>
      <c r="N15" s="5">
        <f>MIN('7'!$T$10:$T$65)</f>
        <v>2.5</v>
      </c>
      <c r="O15" s="5">
        <f>MAX('7'!$U$10:$U$65)</f>
        <v>12</v>
      </c>
      <c r="P15" s="5">
        <f>MIN('7'!$U$10:$U$65)</f>
        <v>6.3</v>
      </c>
      <c r="Q15" s="5">
        <f>MAX('7'!$S$10:$S$65)</f>
        <v>6.12</v>
      </c>
      <c r="R15" s="5">
        <f>MIN('7'!$S$10:$S$65)</f>
        <v>2.16</v>
      </c>
      <c r="S15" s="5"/>
      <c r="T15" s="5"/>
      <c r="U15" s="5"/>
      <c r="V15" s="5"/>
    </row>
    <row r="16" spans="1:22">
      <c r="A16" s="34">
        <v>8</v>
      </c>
      <c r="B16" s="5">
        <f>MAX('8'!AD10:AD23)</f>
        <v>103.91999999999999</v>
      </c>
      <c r="C16" s="5">
        <f>MAX('8'!AD24:AD46)</f>
        <v>133.26</v>
      </c>
      <c r="D16" s="5">
        <f>MAX('8'!AD47:AD65)</f>
        <v>142.27000000000001</v>
      </c>
      <c r="E16" s="5">
        <f>MAX('8'!AD10:AD65)</f>
        <v>142.27000000000001</v>
      </c>
      <c r="F16" s="5">
        <f>MIN('8'!AD10:AD65)</f>
        <v>90.71</v>
      </c>
      <c r="G16" s="5">
        <f>MAX('8'!$R$10:$R$65)</f>
        <v>116</v>
      </c>
      <c r="H16" s="5">
        <f>MIN('8'!$R$10:$R$65)</f>
        <v>76</v>
      </c>
      <c r="I16" s="5">
        <f>MAX('8'!$I$10:$I$65)</f>
        <v>73</v>
      </c>
      <c r="J16" s="5">
        <f>MIN('8'!$I$10:$I$65)</f>
        <v>48</v>
      </c>
      <c r="K16" s="5">
        <f>MAX('8'!$Q$10:$Q$65)</f>
        <v>46</v>
      </c>
      <c r="L16" s="5">
        <f>MIN('8'!$Q$10:$Q$65)</f>
        <v>20</v>
      </c>
      <c r="M16" s="5">
        <f>MAX('8'!$T$10:$T$65)</f>
        <v>8</v>
      </c>
      <c r="N16" s="5">
        <f>MIN('8'!$T$10:$T$65)</f>
        <v>3</v>
      </c>
      <c r="O16" s="5">
        <f>MAX('8'!$U$10:$U$65)</f>
        <v>12.1</v>
      </c>
      <c r="P16" s="5">
        <f>MIN('8'!$U$10:$U$65)</f>
        <v>6.5</v>
      </c>
      <c r="Q16" s="5">
        <f>MAX('8'!$S$10:$S$65)</f>
        <v>6.18</v>
      </c>
      <c r="R16" s="5">
        <f>MIN('8'!$S$10:$S$65)</f>
        <v>3.6</v>
      </c>
      <c r="S16" s="5"/>
      <c r="T16" s="5"/>
      <c r="U16" s="5"/>
      <c r="V16" s="5"/>
    </row>
    <row r="17" spans="1:22">
      <c r="A17" s="34">
        <v>9</v>
      </c>
      <c r="B17" s="5">
        <f>MAX('9'!AD10:AD23)</f>
        <v>106.22</v>
      </c>
      <c r="C17" s="5">
        <f>MAX('9'!AD24:AD46)</f>
        <v>134.88999999999999</v>
      </c>
      <c r="D17" s="5">
        <f>MAX('9'!AD47:AD65)</f>
        <v>141.52000000000001</v>
      </c>
      <c r="E17" s="5">
        <f>MAX('9'!AD10:AD65)</f>
        <v>141.52000000000001</v>
      </c>
      <c r="F17" s="5">
        <f>MIN('9'!AD10:AD65)</f>
        <v>70.7</v>
      </c>
      <c r="G17" s="5">
        <f>MAX('9'!$R$10:$R$65)</f>
        <v>116</v>
      </c>
      <c r="H17" s="5">
        <f>MIN('9'!$R$10:$R$65)</f>
        <v>54</v>
      </c>
      <c r="I17" s="5">
        <f>MAX('9'!$I$10:$I$65)</f>
        <v>72</v>
      </c>
      <c r="J17" s="5">
        <f>MIN('9'!$I$10:$I$65)</f>
        <v>25</v>
      </c>
      <c r="K17" s="5">
        <f>MAX('9'!$Q$10:$Q$65)</f>
        <v>45</v>
      </c>
      <c r="L17" s="5">
        <f>MIN('9'!$Q$10:$Q$65)</f>
        <v>27</v>
      </c>
      <c r="M17" s="5">
        <f>MAX('9'!$T$10:$T$65)</f>
        <v>8</v>
      </c>
      <c r="N17" s="5">
        <f>MIN('9'!$T$10:$T$65)</f>
        <v>3</v>
      </c>
      <c r="O17" s="5">
        <f>MAX('9'!$U$10:$U$65)</f>
        <v>11.5</v>
      </c>
      <c r="P17" s="5">
        <f>MIN('9'!$U$10:$U$65)</f>
        <v>4.7</v>
      </c>
      <c r="Q17" s="5">
        <f>MAX('9'!$S$10:$S$65)</f>
        <v>6.12</v>
      </c>
      <c r="R17" s="5">
        <f>MIN('9'!$S$10:$S$65)</f>
        <v>3.84</v>
      </c>
      <c r="S17" s="5"/>
      <c r="T17" s="5"/>
      <c r="U17" s="5"/>
      <c r="V17" s="5"/>
    </row>
    <row r="18" spans="1:22">
      <c r="A18" s="34">
        <v>10</v>
      </c>
      <c r="B18" s="5">
        <f>MAX('10'!AD10:AD23)</f>
        <v>111.94</v>
      </c>
      <c r="C18" s="5">
        <f>MAX('10'!AD24:AD46)</f>
        <v>132.16</v>
      </c>
      <c r="D18" s="5">
        <f>MAX('10'!AD47:AD65)</f>
        <v>141.64000000000001</v>
      </c>
      <c r="E18" s="5">
        <f>MAX('10'!AD10:AD65)</f>
        <v>141.64000000000001</v>
      </c>
      <c r="F18" s="5">
        <f>MIN('10'!AD10:AD65)</f>
        <v>95.82</v>
      </c>
      <c r="G18" s="5">
        <f>MAX('10'!$R$10:$R$65)</f>
        <v>116</v>
      </c>
      <c r="H18" s="5">
        <f>MIN('10'!$R$10:$R$65)</f>
        <v>81</v>
      </c>
      <c r="I18" s="5">
        <f>MAX('10'!$I$10:$I$65)</f>
        <v>74</v>
      </c>
      <c r="J18" s="5">
        <f>MIN('10'!$I$10:$I$65)</f>
        <v>48</v>
      </c>
      <c r="K18" s="5">
        <f>MAX('10'!$Q$10:$Q$65)</f>
        <v>44</v>
      </c>
      <c r="L18" s="5">
        <f>MIN('10'!$Q$10:$Q$65)</f>
        <v>32</v>
      </c>
      <c r="M18" s="5">
        <f>MAX('10'!$T$10:$T$65)</f>
        <v>8</v>
      </c>
      <c r="N18" s="5">
        <f>MIN('10'!$T$10:$T$65)</f>
        <v>3.5</v>
      </c>
      <c r="O18" s="5">
        <f>MAX('10'!$U$10:$U$65)</f>
        <v>12</v>
      </c>
      <c r="P18" s="5">
        <f>MIN('10'!$U$10:$U$65)</f>
        <v>6.5</v>
      </c>
      <c r="Q18" s="5">
        <f>MAX('10'!$S$10:$S$65)</f>
        <v>6.24</v>
      </c>
      <c r="R18" s="5">
        <f>MIN('10'!$S$10:$S$65)</f>
        <v>3.8</v>
      </c>
      <c r="S18" s="5"/>
      <c r="T18" s="5"/>
      <c r="U18" s="5"/>
      <c r="V18" s="5"/>
    </row>
    <row r="19" spans="1:22">
      <c r="A19" s="34">
        <v>11</v>
      </c>
      <c r="B19" s="5">
        <f>MAX('11'!AD10:AD23)</f>
        <v>115.41</v>
      </c>
      <c r="C19" s="5">
        <f>MAX('11'!AD24:AD46)</f>
        <v>111.96000000000001</v>
      </c>
      <c r="D19" s="5">
        <f>MAX('11'!AD47:AD65)</f>
        <v>127.83999999999999</v>
      </c>
      <c r="E19" s="5">
        <f>MAX('11'!AD10:AD65)</f>
        <v>127.83999999999999</v>
      </c>
      <c r="F19" s="5">
        <f>MIN('11'!AD10:AD65)</f>
        <v>77.13000000000001</v>
      </c>
      <c r="G19" s="5">
        <f>MAX('11'!$R$10:$R$65)</f>
        <v>103</v>
      </c>
      <c r="H19" s="5">
        <f>MIN('11'!$R$10:$R$65)</f>
        <v>64</v>
      </c>
      <c r="I19" s="5">
        <f>MAX('11'!$I$10:$I$65)</f>
        <v>66</v>
      </c>
      <c r="J19" s="5">
        <f>MIN('11'!$I$10:$I$65)</f>
        <v>34</v>
      </c>
      <c r="K19" s="5">
        <f>MAX('11'!$Q$10:$Q$65)</f>
        <v>37</v>
      </c>
      <c r="L19" s="5">
        <f>MIN('11'!$Q$10:$Q$65)</f>
        <v>24</v>
      </c>
      <c r="M19" s="5">
        <f>MAX('11'!$T$10:$T$65)</f>
        <v>7.5</v>
      </c>
      <c r="N19" s="5">
        <f>MIN('11'!$T$10:$T$65)</f>
        <v>2.5</v>
      </c>
      <c r="O19" s="5">
        <f>MAX('11'!$U$10:$U$65)</f>
        <v>12.1</v>
      </c>
      <c r="P19" s="5">
        <f>MIN('11'!$U$10:$U$65)</f>
        <v>6.4</v>
      </c>
      <c r="Q19" s="5">
        <f>MAX('11'!$S$10:$S$65)</f>
        <v>6.24</v>
      </c>
      <c r="R19" s="5">
        <f>MIN('11'!$S$10:$S$65)</f>
        <v>3</v>
      </c>
      <c r="S19" s="5"/>
      <c r="T19" s="5"/>
      <c r="U19" s="5"/>
      <c r="V19" s="5"/>
    </row>
    <row r="20" spans="1:22">
      <c r="A20" s="34">
        <v>12</v>
      </c>
      <c r="B20" s="5">
        <f>MAX('12'!AD10:AD23)</f>
        <v>92.61</v>
      </c>
      <c r="C20" s="5">
        <f>MAX('12'!AD24:AD46)</f>
        <v>103.85000000000001</v>
      </c>
      <c r="D20" s="5">
        <f>MAX('12'!AD47:AD65)</f>
        <v>125.66000000000001</v>
      </c>
      <c r="E20" s="5">
        <f>MAX('12'!AD10:AD65)</f>
        <v>125.66000000000001</v>
      </c>
      <c r="F20" s="5">
        <f>MIN('12'!AD10:AD65)</f>
        <v>76.179999999999993</v>
      </c>
      <c r="G20" s="5">
        <f>MAX('12'!$R$10:$R$65)</f>
        <v>102</v>
      </c>
      <c r="H20" s="5">
        <f>MIN('12'!$R$10:$R$65)</f>
        <v>62</v>
      </c>
      <c r="I20" s="5">
        <f>MAX('12'!$I$10:$I$65)</f>
        <v>67</v>
      </c>
      <c r="J20" s="5">
        <f>MIN('12'!$I$10:$I$65)</f>
        <v>38</v>
      </c>
      <c r="K20" s="5">
        <f>MAX('12'!$Q$10:$Q$65)</f>
        <v>35</v>
      </c>
      <c r="L20" s="5">
        <f>MIN('12'!$Q$10:$Q$65)</f>
        <v>24</v>
      </c>
      <c r="M20" s="5">
        <f>MAX('12'!$T$10:$T$65)</f>
        <v>7.5</v>
      </c>
      <c r="N20" s="5">
        <f>MIN('12'!$T$10:$T$65)</f>
        <v>3.2</v>
      </c>
      <c r="O20" s="5">
        <f>MAX('12'!$U$10:$U$65)</f>
        <v>11.3</v>
      </c>
      <c r="P20" s="5">
        <f>MIN('12'!$U$10:$U$65)</f>
        <v>5.9</v>
      </c>
      <c r="Q20" s="5">
        <f>MAX('12'!$S$10:$S$65)</f>
        <v>5.76</v>
      </c>
      <c r="R20" s="5">
        <f>MIN('12'!$S$10:$S$65)</f>
        <v>2.6</v>
      </c>
      <c r="S20" s="5"/>
      <c r="T20" s="5"/>
      <c r="U20" s="5"/>
      <c r="V20" s="5"/>
    </row>
    <row r="21" spans="1:22">
      <c r="A21" s="34">
        <v>13</v>
      </c>
      <c r="B21" s="5">
        <f>MAX('13'!AD10:AD23)</f>
        <v>94.36</v>
      </c>
      <c r="C21" s="5">
        <f>MAX('13'!AD24:AD46)</f>
        <v>124.62</v>
      </c>
      <c r="D21" s="5">
        <f>MAX('13'!AD47:AD65)</f>
        <v>140.02000000000001</v>
      </c>
      <c r="E21" s="5">
        <f>MAX('13'!AD10:AD65)</f>
        <v>140.02000000000001</v>
      </c>
      <c r="F21" s="5">
        <f>MIN('13'!AD10:AD65)</f>
        <v>82.9</v>
      </c>
      <c r="G21" s="5">
        <f>MAX('13'!$R$10:$R$65)</f>
        <v>115</v>
      </c>
      <c r="H21" s="5">
        <f>MIN('13'!$R$10:$R$65)</f>
        <v>68</v>
      </c>
      <c r="I21" s="5">
        <f>MAX('13'!$I$10:$I$65)</f>
        <v>72</v>
      </c>
      <c r="J21" s="5">
        <f>MIN('13'!$I$10:$I$65)</f>
        <v>42</v>
      </c>
      <c r="K21" s="5">
        <f>MAX('13'!$Q$10:$Q$65)</f>
        <v>43</v>
      </c>
      <c r="L21" s="5">
        <f>MIN('13'!$Q$10:$Q$65)</f>
        <v>25</v>
      </c>
      <c r="M21" s="5">
        <f>MAX('13'!$T$10:$T$65)</f>
        <v>7.5</v>
      </c>
      <c r="N21" s="5">
        <f>MIN('13'!$T$10:$T$65)</f>
        <v>3</v>
      </c>
      <c r="O21" s="5">
        <f>MAX('13'!$U$10:$U$65)</f>
        <v>12.3</v>
      </c>
      <c r="P21" s="5">
        <f>MIN('13'!$U$10:$U$65)</f>
        <v>4.5</v>
      </c>
      <c r="Q21" s="5">
        <f>MAX('13'!$S$10:$S$65)</f>
        <v>6.24</v>
      </c>
      <c r="R21" s="5">
        <f>MIN('13'!$S$10:$S$65)</f>
        <v>3.49</v>
      </c>
      <c r="S21" s="5"/>
      <c r="T21" s="5"/>
      <c r="U21" s="5"/>
      <c r="V21" s="5"/>
    </row>
    <row r="22" spans="1:22">
      <c r="A22" s="34">
        <v>14</v>
      </c>
      <c r="B22" s="5">
        <f>MAX('14'!AD10:AD23)</f>
        <v>107.03999999999999</v>
      </c>
      <c r="C22" s="5">
        <f>MAX('14'!AD24:AD46)</f>
        <v>126.13000000000001</v>
      </c>
      <c r="D22" s="5">
        <f>MAX('14'!AD47:AD65)</f>
        <v>141.62</v>
      </c>
      <c r="E22" s="5">
        <f>MAX('14'!AD10:AD65)</f>
        <v>141.62</v>
      </c>
      <c r="F22" s="5">
        <f>MIN('14'!AD10:AD65)</f>
        <v>88.6</v>
      </c>
      <c r="G22" s="5">
        <f>MAX('14'!$R$10:$R$65)</f>
        <v>118</v>
      </c>
      <c r="H22" s="5">
        <f>MIN('14'!$R$10:$R$65)</f>
        <v>75</v>
      </c>
      <c r="I22" s="5">
        <f>MAX('14'!$I$10:$I$65)</f>
        <v>73</v>
      </c>
      <c r="J22" s="5">
        <f>MIN('14'!$I$10:$I$65)</f>
        <v>42</v>
      </c>
      <c r="K22" s="5">
        <f>MAX('14'!$Q$10:$Q$65)</f>
        <v>45</v>
      </c>
      <c r="L22" s="5">
        <f>MIN('14'!$Q$10:$Q$65)</f>
        <v>32</v>
      </c>
      <c r="M22" s="5">
        <f>MAX('14'!$T$10:$T$65)</f>
        <v>7.6</v>
      </c>
      <c r="N22" s="5">
        <f>MIN('14'!$T$10:$T$65)</f>
        <v>3.5</v>
      </c>
      <c r="O22" s="5">
        <f>MAX('14'!$U$10:$U$65)</f>
        <v>12.1</v>
      </c>
      <c r="P22" s="5">
        <f>MIN('14'!$U$10:$U$65)</f>
        <v>6.5</v>
      </c>
      <c r="Q22" s="5">
        <f>MAX('14'!$S$10:$S$65)</f>
        <v>6.38</v>
      </c>
      <c r="R22" s="5">
        <f>MIN('14'!$S$10:$S$65)</f>
        <v>2.2799999999999998</v>
      </c>
      <c r="S22" s="5"/>
      <c r="T22" s="5"/>
      <c r="U22" s="5"/>
      <c r="V22" s="5"/>
    </row>
    <row r="23" spans="1:22">
      <c r="A23" s="34">
        <v>15</v>
      </c>
      <c r="B23" s="5">
        <f>MAX('15'!AD10:AD23)</f>
        <v>108.28</v>
      </c>
      <c r="C23" s="5">
        <f>MAX('15'!AD24:AD46)</f>
        <v>136.61000000000001</v>
      </c>
      <c r="D23" s="5">
        <f>MAX('15'!AD47:AD65)</f>
        <v>137.12</v>
      </c>
      <c r="E23" s="5">
        <f>MAX('15'!AD10:AD65)</f>
        <v>137.12</v>
      </c>
      <c r="F23" s="5">
        <f>MIN('15'!AD10:AD65)</f>
        <v>94.58</v>
      </c>
      <c r="G23" s="5">
        <f>MAX('15'!$R$10:$R$65)</f>
        <v>114</v>
      </c>
      <c r="H23" s="5">
        <f>MIN('15'!$R$10:$R$65)</f>
        <v>78</v>
      </c>
      <c r="I23" s="5">
        <f>MAX('15'!$I$10:$I$65)</f>
        <v>73</v>
      </c>
      <c r="J23" s="5">
        <f>MIN('15'!$I$10:$I$65)</f>
        <v>47</v>
      </c>
      <c r="K23" s="5">
        <f>MAX('15'!$Q$10:$Q$65)</f>
        <v>45</v>
      </c>
      <c r="L23" s="5">
        <f>MIN('15'!$Q$10:$Q$65)</f>
        <v>31</v>
      </c>
      <c r="M23" s="5">
        <f>MAX('15'!$T$10:$T$65)</f>
        <v>8</v>
      </c>
      <c r="N23" s="5">
        <f>MIN('15'!$T$10:$T$65)</f>
        <v>3</v>
      </c>
      <c r="O23" s="5">
        <f>MAX('15'!$U$10:$U$65)</f>
        <v>11.6</v>
      </c>
      <c r="P23" s="5">
        <f>MIN('15'!$U$10:$U$65)</f>
        <v>5.9</v>
      </c>
      <c r="Q23" s="5">
        <f>MAX('15'!$S$10:$S$65)</f>
        <v>6.32</v>
      </c>
      <c r="R23" s="5">
        <f>MIN('15'!$S$10:$S$65)</f>
        <v>3.75</v>
      </c>
      <c r="S23" s="5"/>
      <c r="T23" s="5"/>
      <c r="U23" s="5"/>
      <c r="V23" s="5"/>
    </row>
    <row r="24" spans="1:22">
      <c r="A24" s="34">
        <v>16</v>
      </c>
      <c r="B24" s="5">
        <f>MAX('16'!AD10:AD23)</f>
        <v>111.61</v>
      </c>
      <c r="C24" s="5">
        <f>MAX('16'!AD24:AD46)</f>
        <v>133.25</v>
      </c>
      <c r="D24" s="5">
        <f>MAX('16'!AD47:AD65)</f>
        <v>139.46</v>
      </c>
      <c r="E24" s="5">
        <f>MAX('16'!AD10:AD65)</f>
        <v>139.46</v>
      </c>
      <c r="F24" s="5">
        <f>MIN('16'!AD10:AD65)</f>
        <v>95</v>
      </c>
      <c r="G24" s="5">
        <f>MAX('16'!$R$10:$R$65)</f>
        <v>116</v>
      </c>
      <c r="H24" s="5">
        <f>MIN('16'!$R$10:$R$65)</f>
        <v>81</v>
      </c>
      <c r="I24" s="5">
        <f>MAX('16'!$I$10:$I$65)</f>
        <v>73</v>
      </c>
      <c r="J24" s="5">
        <f>MIN('16'!$I$10:$I$65)</f>
        <v>49</v>
      </c>
      <c r="K24" s="5">
        <f>MAX('16'!$Q$10:$Q$65)</f>
        <v>44</v>
      </c>
      <c r="L24" s="5">
        <f>MIN('16'!$Q$10:$Q$65)</f>
        <v>31</v>
      </c>
      <c r="M24" s="5">
        <f>MAX('16'!$T$10:$T$66)</f>
        <v>7</v>
      </c>
      <c r="N24" s="5">
        <f>MIN('16'!$T$10:$T$66)</f>
        <v>3.2</v>
      </c>
      <c r="O24" s="5">
        <f>MAX('16'!$U$10:$U$65)</f>
        <v>12.3</v>
      </c>
      <c r="P24" s="5">
        <f>MIN('16'!$U$10:$U$65)</f>
        <v>3.4</v>
      </c>
      <c r="Q24" s="5">
        <f>MAX('16'!$S$10:$S$65)</f>
        <v>6.66</v>
      </c>
      <c r="R24" s="5">
        <f>MIN('16'!$S$10:$S$65)</f>
        <v>2.76</v>
      </c>
      <c r="S24" s="5"/>
      <c r="T24" s="5"/>
      <c r="U24" s="5"/>
      <c r="V24" s="5"/>
    </row>
    <row r="25" spans="1:22">
      <c r="A25" s="34">
        <v>17</v>
      </c>
      <c r="B25" s="5">
        <f>MAX('17'!AD10:AD23)</f>
        <v>110.24</v>
      </c>
      <c r="C25" s="5">
        <f>MAX('17'!AD24:AD46)</f>
        <v>131.84</v>
      </c>
      <c r="D25" s="5">
        <f>MAX('17'!AD47:AD65)</f>
        <v>145.18</v>
      </c>
      <c r="E25" s="5">
        <f>MAX('17'!AD10:AD65)</f>
        <v>145.18</v>
      </c>
      <c r="F25" s="5">
        <f>MIN('17'!AD10:AD65)</f>
        <v>93.240000000000009</v>
      </c>
      <c r="G25" s="5">
        <f>MAX('17'!$R$10:$R$65)</f>
        <v>119</v>
      </c>
      <c r="H25" s="5">
        <f>MIN('17'!$R$10:$R$65)</f>
        <v>79</v>
      </c>
      <c r="I25" s="5">
        <f>MAX('17'!$I$10:$I$65)</f>
        <v>75</v>
      </c>
      <c r="J25" s="5">
        <f>MIN('17'!$I$10:$I$65)</f>
        <v>46</v>
      </c>
      <c r="K25" s="5">
        <f>MAX('17'!$Q$10:$Q$65)</f>
        <v>44</v>
      </c>
      <c r="L25" s="5">
        <f>MIN('17'!$Q$10:$Q$65)</f>
        <v>32</v>
      </c>
      <c r="M25" s="5">
        <f>MAX('17'!$T$10:$T$65)</f>
        <v>8</v>
      </c>
      <c r="N25" s="5">
        <f>MIN('17'!$T$10:$T$65)</f>
        <v>2.5</v>
      </c>
      <c r="O25" s="5">
        <f>MAX('17'!$U$10:$U$65)</f>
        <v>11.8</v>
      </c>
      <c r="P25" s="5">
        <f>MIN('17'!$U$10:$U$65)</f>
        <v>3.2</v>
      </c>
      <c r="Q25" s="5">
        <f>MAX('17'!$S$10:$S$65)</f>
        <v>6.48</v>
      </c>
      <c r="R25" s="5">
        <f>MIN('17'!$S$10:$S$65)</f>
        <v>2.35</v>
      </c>
      <c r="S25" s="5"/>
      <c r="T25" s="5"/>
      <c r="U25" s="5"/>
      <c r="V25" s="5"/>
    </row>
    <row r="26" spans="1:22">
      <c r="A26" s="34">
        <v>18</v>
      </c>
      <c r="B26" s="5">
        <f>MAX('18'!AD10:AD23)</f>
        <v>120.58000000000001</v>
      </c>
      <c r="C26" s="5">
        <f>MAX('18'!AD24:AD46)</f>
        <v>121.35000000000001</v>
      </c>
      <c r="D26" s="5">
        <f>MAX('18'!AD47:AD65)</f>
        <v>134.33000000000001</v>
      </c>
      <c r="E26" s="5">
        <f>MAX('18'!AD10:AD65)</f>
        <v>134.33000000000001</v>
      </c>
      <c r="F26" s="5">
        <f>MIN('18'!AD10:AD65)</f>
        <v>53.940000000000005</v>
      </c>
      <c r="G26" s="5">
        <f>MAX('18'!$R$10:$R$65)</f>
        <v>110</v>
      </c>
      <c r="H26" s="5">
        <f>MIN('18'!$R$10:$R$65)</f>
        <v>39</v>
      </c>
      <c r="I26" s="5">
        <f>MAX('18'!$I$10:$I$65)</f>
        <v>73</v>
      </c>
      <c r="J26" s="5">
        <f>MIN('18'!$I$10:$I$65)</f>
        <v>8</v>
      </c>
      <c r="K26" s="5">
        <f>MAX('18'!$Q$10:$Q$65)</f>
        <v>37</v>
      </c>
      <c r="L26" s="5">
        <f>MIN('18'!$Q$10:$Q$65)</f>
        <v>22</v>
      </c>
      <c r="M26" s="5">
        <f>MAX('18'!$T$10:$T$65)</f>
        <v>7.5</v>
      </c>
      <c r="N26" s="5">
        <f>MIN('18'!$T$10:$T$65)</f>
        <v>3.5</v>
      </c>
      <c r="O26" s="5">
        <f>MAX('18'!$U$10:$U$65)</f>
        <v>11.3</v>
      </c>
      <c r="P26" s="5">
        <f>MIN('18'!$U$10:$U$65)</f>
        <v>6.2</v>
      </c>
      <c r="Q26" s="5">
        <f>MAX('18'!$S$10:$S$65)</f>
        <v>6.03</v>
      </c>
      <c r="R26" s="5">
        <f>MIN('18'!$S$10:$S$65)</f>
        <v>2.5</v>
      </c>
      <c r="S26" s="5"/>
      <c r="T26" s="5"/>
      <c r="U26" s="5"/>
      <c r="V26" s="5"/>
    </row>
    <row r="27" spans="1:22">
      <c r="A27" s="34">
        <v>19</v>
      </c>
      <c r="B27" s="5">
        <f>MAX('19'!AD10:AD23)</f>
        <v>100.60000000000001</v>
      </c>
      <c r="C27" s="5">
        <f>MAX('19'!AD24:AD46)</f>
        <v>108.96000000000001</v>
      </c>
      <c r="D27" s="5">
        <f>MAX('19'!AD47:AD65)</f>
        <v>127.7</v>
      </c>
      <c r="E27" s="5">
        <f>MAX('19'!AD10:AD65)</f>
        <v>127.7</v>
      </c>
      <c r="F27" s="5">
        <f>MIN('19'!AD10:AD65)</f>
        <v>78.899999999999991</v>
      </c>
      <c r="G27" s="5">
        <f>MAX('19'!$R$10:$R$65)</f>
        <v>105</v>
      </c>
      <c r="H27" s="5">
        <f>MIN('19'!$R$10:$R$65)</f>
        <v>66</v>
      </c>
      <c r="I27" s="5">
        <f>MAX('19'!$I$10:$I$65)</f>
        <v>70</v>
      </c>
      <c r="J27" s="5">
        <f>MIN('19'!$I$10:$I$65)</f>
        <v>41</v>
      </c>
      <c r="K27" s="5">
        <f>MAX('19'!$Q$10:$Q$65)</f>
        <v>35</v>
      </c>
      <c r="L27" s="5">
        <f>MIN('19'!$Q$10:$Q$65)</f>
        <v>23</v>
      </c>
      <c r="M27" s="5">
        <f>MAX('19'!$T$10:$T$65)</f>
        <v>7.5</v>
      </c>
      <c r="N27" s="5">
        <f>MIN('19'!$T$10:$T$65)</f>
        <v>3.5</v>
      </c>
      <c r="O27" s="5">
        <f>MAX('19'!$U$10:$U$65)</f>
        <v>11.2</v>
      </c>
      <c r="P27" s="5">
        <f>MIN('19'!$U$10:$U$65)</f>
        <v>5.8</v>
      </c>
      <c r="Q27" s="5">
        <f>MAX('19'!$S$10:$S$65)</f>
        <v>5.52</v>
      </c>
      <c r="R27" s="5">
        <f>MIN('19'!$S$10:$S$65)</f>
        <v>0</v>
      </c>
      <c r="S27" s="5"/>
      <c r="T27" s="5"/>
      <c r="U27" s="5"/>
      <c r="V27" s="5"/>
    </row>
    <row r="28" spans="1:22">
      <c r="A28" s="34">
        <v>20</v>
      </c>
      <c r="B28" s="5">
        <f>MAX('20'!AD10:AD23)</f>
        <v>95.7</v>
      </c>
      <c r="C28" s="5">
        <f>MAX('20'!AD24:AD46)</f>
        <v>134.38</v>
      </c>
      <c r="D28" s="5">
        <f>MAX('20'!AD47:AD65)</f>
        <v>140.28</v>
      </c>
      <c r="E28" s="5">
        <f>MAX('20'!AD10:AD65)</f>
        <v>140.28</v>
      </c>
      <c r="F28" s="5">
        <f>MIN('20'!AD10:AD65)</f>
        <v>78.52</v>
      </c>
      <c r="G28" s="5">
        <f>MAX('20'!$R$10:$R$65)</f>
        <v>115</v>
      </c>
      <c r="H28" s="5">
        <f>MIN('20'!$R$10:$R$65)</f>
        <v>63</v>
      </c>
      <c r="I28" s="5">
        <f>MAX('20'!$I$10:$I$65)</f>
        <v>73</v>
      </c>
      <c r="J28" s="5">
        <f>MIN('20'!$I$10:$I$65)</f>
        <v>46</v>
      </c>
      <c r="K28" s="5">
        <f>MAX('20'!$Q$10:$Q$65)</f>
        <v>42</v>
      </c>
      <c r="L28" s="5">
        <f>MIN('20'!$Q$10:$Q$65)</f>
        <v>16</v>
      </c>
      <c r="M28" s="5">
        <f>MAX('20'!$T$10:$T$65)</f>
        <v>8</v>
      </c>
      <c r="N28" s="5">
        <f>MIN('20'!$T$10:$T$65)</f>
        <v>3</v>
      </c>
      <c r="O28" s="5">
        <f>MAX('20'!$U$10:$U$65)</f>
        <v>11.9</v>
      </c>
      <c r="P28" s="5">
        <f>MIN('20'!$U$10:$U$65)</f>
        <v>6.2</v>
      </c>
      <c r="Q28" s="5">
        <f>MAX('20'!$S$10:$S$65)</f>
        <v>5.88</v>
      </c>
      <c r="R28" s="5">
        <f>MIN('20'!$S$10:$S$65)</f>
        <v>3.32</v>
      </c>
      <c r="S28" s="5"/>
      <c r="T28" s="5"/>
      <c r="U28" s="5"/>
      <c r="V28" s="5"/>
    </row>
    <row r="29" spans="1:22">
      <c r="A29" s="34">
        <v>21</v>
      </c>
      <c r="B29" s="5">
        <f>MAX('21'!AD10:AD23)</f>
        <v>108.91999999999999</v>
      </c>
      <c r="C29" s="5">
        <f>MAX('21'!AD24:AD46)</f>
        <v>135.96</v>
      </c>
      <c r="D29" s="5">
        <f>MAX('21'!AD47:AD65)</f>
        <v>145.69999999999999</v>
      </c>
      <c r="E29" s="5">
        <f>MAX('21'!AD10:AD65)</f>
        <v>145.69999999999999</v>
      </c>
      <c r="F29" s="5">
        <f>MIN('21'!AD10:AD65)</f>
        <v>90.5</v>
      </c>
      <c r="G29" s="5">
        <f>MAX('21'!$R$10:$R$65)</f>
        <v>120</v>
      </c>
      <c r="H29" s="5">
        <f>MIN('21'!$R$10:$R$65)</f>
        <v>76</v>
      </c>
      <c r="I29" s="5">
        <f>MAX('21'!$I$10:$I$65)</f>
        <v>78</v>
      </c>
      <c r="J29" s="5">
        <f>MIN('21'!$I$10:$I$65)</f>
        <v>47</v>
      </c>
      <c r="K29" s="5">
        <f>MAX('21'!$Q$10:$Q$65)</f>
        <v>43</v>
      </c>
      <c r="L29" s="5">
        <f>MIN('21'!$Q$10:$Q$65)</f>
        <v>21</v>
      </c>
      <c r="M29" s="5">
        <f>MAX('21'!$T$10:$T$65)</f>
        <v>8.1999999999999993</v>
      </c>
      <c r="N29" s="5">
        <f>MIN('21'!$T$10:$T$65)</f>
        <v>3.5</v>
      </c>
      <c r="O29" s="5">
        <f>MAX('21'!$U$10:$U$65)</f>
        <v>12.2</v>
      </c>
      <c r="P29" s="5">
        <f>MIN('21'!$U$10:$U$65)</f>
        <v>4.4000000000000004</v>
      </c>
      <c r="Q29" s="5">
        <f>MAX('21'!$S$10:$S$65)</f>
        <v>6.12</v>
      </c>
      <c r="R29" s="5">
        <f>MIN('21'!$S$10:$S$65)</f>
        <v>3.48</v>
      </c>
      <c r="S29" s="5"/>
      <c r="T29" s="5"/>
      <c r="U29" s="5"/>
      <c r="V29" s="5"/>
    </row>
    <row r="30" spans="1:22">
      <c r="A30" s="34">
        <v>22</v>
      </c>
      <c r="B30" s="5">
        <f>MAX('22'!AD10:AD23)</f>
        <v>110</v>
      </c>
      <c r="C30" s="5">
        <f>MAX('22'!AD24:AD46)</f>
        <v>134.5</v>
      </c>
      <c r="D30" s="5">
        <f>MAX('22'!AD47:AD65)</f>
        <v>137.80000000000001</v>
      </c>
      <c r="E30" s="5">
        <f>MAX('22'!AD10:AD65)</f>
        <v>137.80000000000001</v>
      </c>
      <c r="F30" s="5">
        <f>MIN('22'!AD10:AD65)</f>
        <v>92.7</v>
      </c>
      <c r="G30" s="5">
        <f>MAX('22'!$R$10:$R$65)</f>
        <v>113</v>
      </c>
      <c r="H30" s="5">
        <f>MIN('22'!$R$10:$R$65)</f>
        <v>78</v>
      </c>
      <c r="I30" s="5">
        <f>MAX('22'!$I$10:$I$65)</f>
        <v>74</v>
      </c>
      <c r="J30" s="5">
        <f>MIN('22'!$I$10:$I$65)</f>
        <v>46</v>
      </c>
      <c r="K30" s="5">
        <f>MAX('22'!$Q$10:$Q$65)</f>
        <v>43</v>
      </c>
      <c r="L30" s="5">
        <f>MIN('22'!$Q$10:$Q$65)</f>
        <v>31</v>
      </c>
      <c r="M30" s="5">
        <f>MAX('22'!$T$10:$T$65)</f>
        <v>8</v>
      </c>
      <c r="N30" s="5">
        <f>MIN('22'!$T$10:$T$65)</f>
        <v>3.5</v>
      </c>
      <c r="O30" s="5">
        <f>MAX('22'!$U$10:$U$65)</f>
        <v>11.8</v>
      </c>
      <c r="P30" s="5">
        <f>MIN('22'!$U$10:$U$65)</f>
        <v>6.3</v>
      </c>
      <c r="Q30" s="5">
        <f>MAX('22'!$S$10:$S$65)</f>
        <v>6</v>
      </c>
      <c r="R30" s="5">
        <f>MIN('22'!$S$10:$S$65)</f>
        <v>3.72</v>
      </c>
      <c r="S30" s="5"/>
      <c r="T30" s="5"/>
      <c r="U30" s="5"/>
      <c r="V30" s="5"/>
    </row>
    <row r="31" spans="1:22">
      <c r="A31" s="34">
        <v>23</v>
      </c>
      <c r="B31" s="5">
        <f>MAX('23'!AD10:AD23)</f>
        <v>109.74</v>
      </c>
      <c r="C31" s="5">
        <f>MAX('23'!AD24:AD46)</f>
        <v>134.72</v>
      </c>
      <c r="D31" s="5">
        <f>MAX('23'!AD47:AD65)</f>
        <v>144.44</v>
      </c>
      <c r="E31" s="5">
        <f>MAX('23'!AD10:AD65)</f>
        <v>144.44</v>
      </c>
      <c r="F31" s="5">
        <f>MIN('23'!AD10:AD65)</f>
        <v>95.64</v>
      </c>
      <c r="G31" s="5">
        <f>MAX('23'!$R$10:$R$65)</f>
        <v>119</v>
      </c>
      <c r="H31" s="5">
        <f>MIN('23'!$R$10:$R$65)</f>
        <v>81</v>
      </c>
      <c r="I31" s="5">
        <f>MAX('23'!$I$10:$I$65)</f>
        <v>79</v>
      </c>
      <c r="J31" s="5">
        <f>MIN('23'!$I$10:$I$65)</f>
        <v>51</v>
      </c>
      <c r="K31" s="5">
        <f>MAX('23'!$Q$10:$Q$65)</f>
        <v>40</v>
      </c>
      <c r="L31" s="5">
        <f>MIN('23'!$Q$10:$Q$65)</f>
        <v>30</v>
      </c>
      <c r="M31" s="5">
        <f>MAX('23'!$T$10:$T$65)</f>
        <v>8</v>
      </c>
      <c r="N31" s="5">
        <f>MIN('23'!$T$10:$T$65)</f>
        <v>3.5</v>
      </c>
      <c r="O31" s="5">
        <f>MAX('23'!$U$10:$U$65)</f>
        <v>11.8</v>
      </c>
      <c r="P31" s="5">
        <f>MIN('23'!$U$10:$U$65)</f>
        <v>6.3</v>
      </c>
      <c r="Q31" s="5">
        <f>MAX('23'!$S$10:$S$65)</f>
        <v>6.36</v>
      </c>
      <c r="R31" s="5">
        <f>MIN('23'!$S$10:$S$65)</f>
        <v>2.74</v>
      </c>
      <c r="S31" s="5"/>
      <c r="T31" s="5"/>
      <c r="U31" s="5"/>
      <c r="V31" s="5"/>
    </row>
    <row r="32" spans="1:22">
      <c r="A32" s="34">
        <v>24</v>
      </c>
      <c r="B32" s="5">
        <f>MAX('24'!AD10:AD23)</f>
        <v>112.14</v>
      </c>
      <c r="C32" s="5">
        <f>MAX('24'!AD24:AD46)</f>
        <v>127.96000000000001</v>
      </c>
      <c r="D32" s="5">
        <f>MAX('24'!AD47:AD65)</f>
        <v>145.64000000000001</v>
      </c>
      <c r="E32" s="5">
        <f>MAX('24'!AD10:AD65)</f>
        <v>145.64000000000001</v>
      </c>
      <c r="F32" s="5">
        <f>MIN('24'!AD10:AD65)</f>
        <v>72.959999999999994</v>
      </c>
      <c r="G32" s="5">
        <f>MAX('24'!$R$10:$R$65)</f>
        <v>120</v>
      </c>
      <c r="H32" s="5">
        <f>MIN('24'!$R$10:$R$65)</f>
        <v>56</v>
      </c>
      <c r="I32" s="5">
        <f>MAX('24'!$I$10:$I$65)</f>
        <v>80</v>
      </c>
      <c r="J32" s="5">
        <f>MIN('24'!$I$10:$I$65)</f>
        <v>41</v>
      </c>
      <c r="K32" s="5">
        <f>MAX('24'!$Q$10:$Q$65)</f>
        <v>40</v>
      </c>
      <c r="L32" s="5">
        <f>MIN('24'!$Q$10:$Q$65)</f>
        <v>15</v>
      </c>
      <c r="M32" s="5">
        <f>MAX('24'!$T$10:$T$65)</f>
        <v>7.6</v>
      </c>
      <c r="N32" s="5">
        <f>MIN('24'!$T$10:$T$65)</f>
        <v>3.2</v>
      </c>
      <c r="O32" s="5">
        <f>MAX('24'!$U$10:$U$65)</f>
        <v>11.8</v>
      </c>
      <c r="P32" s="5">
        <f>MIN('24'!$U$10:$U$65)</f>
        <v>6.3</v>
      </c>
      <c r="Q32" s="5">
        <f>MAX('24'!$S$10:$S$65)</f>
        <v>6.24</v>
      </c>
      <c r="R32" s="5">
        <f>MIN('24'!$S$10:$S$65)</f>
        <v>2.64</v>
      </c>
      <c r="S32" s="5"/>
      <c r="T32" s="5"/>
      <c r="U32" s="5"/>
      <c r="V32" s="5"/>
    </row>
    <row r="33" spans="1:22">
      <c r="A33" s="34">
        <v>25</v>
      </c>
      <c r="B33" s="5">
        <f>MAX('25'!AD10:AD23)</f>
        <v>114.02</v>
      </c>
      <c r="C33" s="5">
        <f>MAX('25'!AD24:AD46)</f>
        <v>110.46000000000001</v>
      </c>
      <c r="D33" s="5">
        <f>MAX('25'!AD47:AD65)</f>
        <v>126</v>
      </c>
      <c r="E33" s="5">
        <f>MAX('25'!AD10:AD65)</f>
        <v>126</v>
      </c>
      <c r="F33" s="5">
        <f>MIN('25'!AD10:AD65)</f>
        <v>65.62</v>
      </c>
      <c r="G33" s="5">
        <f>MAX('25'!$R$10:$R$65)</f>
        <v>104</v>
      </c>
      <c r="H33" s="5">
        <f>MIN('25'!$R$10:$R$65)</f>
        <v>51</v>
      </c>
      <c r="I33" s="5">
        <f>MAX('25'!$I$10:$I$65)</f>
        <v>72</v>
      </c>
      <c r="J33" s="5">
        <f>MIN('25'!$I$10:$I$65)</f>
        <v>46</v>
      </c>
      <c r="K33" s="5">
        <f>MAX('25'!$Q$10:$Q$65)</f>
        <v>34</v>
      </c>
      <c r="L33" s="5">
        <f>MIN('25'!$Q$10:$Q$65)</f>
        <v>0</v>
      </c>
      <c r="M33" s="5">
        <f>MAX('25'!$T$10:$T$65)</f>
        <v>7.5</v>
      </c>
      <c r="N33" s="5">
        <f>MIN('25'!$T$10:$T$65)</f>
        <v>3</v>
      </c>
      <c r="O33" s="5">
        <f>MAX('25'!$U$10:$U$65)</f>
        <v>11.5</v>
      </c>
      <c r="P33" s="5">
        <f>MIN('25'!$U$10:$U$65)</f>
        <v>6.2</v>
      </c>
      <c r="Q33" s="5">
        <f>MAX('25'!$S$10:$S$65)</f>
        <v>4.32</v>
      </c>
      <c r="R33" s="5">
        <f>MIN('25'!$S$10:$S$65)</f>
        <v>2.13</v>
      </c>
      <c r="S33" s="5"/>
      <c r="T33" s="5"/>
      <c r="U33" s="5"/>
      <c r="V33" s="5"/>
    </row>
    <row r="34" spans="1:22">
      <c r="A34" s="34">
        <v>26</v>
      </c>
      <c r="B34" s="5">
        <f>MAX('26'!AD10:AD23)</f>
        <v>97.61999999999999</v>
      </c>
      <c r="C34" s="5">
        <f>MAX('26'!AD24:AD46)</f>
        <v>118.87</v>
      </c>
      <c r="D34" s="5">
        <f>MAX('26'!AD47:AD65)</f>
        <v>132</v>
      </c>
      <c r="E34" s="5">
        <f>MAX('26'!AD10:AD65)</f>
        <v>132</v>
      </c>
      <c r="F34" s="5">
        <f>MIN('26'!AD10:AD65)</f>
        <v>75.099999999999994</v>
      </c>
      <c r="G34" s="5">
        <f>MAX('26'!$R$10:$R$65)</f>
        <v>107</v>
      </c>
      <c r="H34" s="5">
        <f>MIN('26'!$R$10:$R$65)</f>
        <v>64</v>
      </c>
      <c r="I34" s="5">
        <f>MAX('26'!$I$10:$I$65)</f>
        <v>75</v>
      </c>
      <c r="J34" s="5">
        <f>MIN('26'!$I$10:$I$65)</f>
        <v>41</v>
      </c>
      <c r="K34" s="5">
        <f>MAX('26'!$Q$10:$Q$65)</f>
        <v>33</v>
      </c>
      <c r="L34" s="5">
        <f>MIN('26'!$Q$10:$Q$65)</f>
        <v>20</v>
      </c>
      <c r="M34" s="5">
        <f>MAX('26'!$T$10:$T$65)</f>
        <v>7.5</v>
      </c>
      <c r="N34" s="5">
        <f>MIN('26'!$T$10:$T$65)</f>
        <v>3.5</v>
      </c>
      <c r="O34" s="5">
        <f>MAX('26'!$U$10:$U$65)</f>
        <v>11.5</v>
      </c>
      <c r="P34" s="5">
        <f>MIN('26'!$U$10:$U$65)</f>
        <v>5</v>
      </c>
      <c r="Q34" s="5">
        <f>MAX('26'!$S$10:$S$65)</f>
        <v>6</v>
      </c>
      <c r="R34" s="5">
        <f>MIN('26'!$S$10:$S$65)</f>
        <v>2</v>
      </c>
      <c r="S34" s="5"/>
      <c r="T34" s="5"/>
      <c r="U34" s="5"/>
      <c r="V34" s="5"/>
    </row>
    <row r="35" spans="1:22">
      <c r="A35" s="34">
        <v>27</v>
      </c>
      <c r="B35" s="5">
        <f>MAX('27'!AD10:AD23)</f>
        <v>101.27</v>
      </c>
      <c r="C35" s="5">
        <f>MAX('27'!AD24:AD46)</f>
        <v>137.81</v>
      </c>
      <c r="D35" s="5">
        <f>MAX('27'!AD47:AD65)</f>
        <v>149.96</v>
      </c>
      <c r="E35" s="5">
        <f>MAX('27'!AD10:AD65)</f>
        <v>149.96</v>
      </c>
      <c r="F35" s="5">
        <f>MIN('27'!AD10:AD65)</f>
        <v>89.350000000000009</v>
      </c>
      <c r="G35" s="5">
        <f>MAX('27'!$R$10:$R$65)</f>
        <v>123</v>
      </c>
      <c r="H35" s="5">
        <f>MIN('27'!$R$10:$R$65)</f>
        <v>73</v>
      </c>
      <c r="I35" s="5">
        <f>MAX('27'!$I$10:$I$65)</f>
        <v>82</v>
      </c>
      <c r="J35" s="5">
        <f>MIN('27'!$I$10:$I$65)</f>
        <v>49</v>
      </c>
      <c r="K35" s="5">
        <f>MAX('27'!$Q$10:$Q$65)</f>
        <v>41</v>
      </c>
      <c r="L35" s="5">
        <f>MIN('27'!$Q$10:$Q$65)</f>
        <v>24</v>
      </c>
      <c r="M35" s="5">
        <f>MAX('27'!$T$10:$T$65)</f>
        <v>8.5</v>
      </c>
      <c r="N35" s="5">
        <f>MIN('27'!$T$10:$T$65)</f>
        <v>3</v>
      </c>
      <c r="O35" s="5">
        <f>MAX('27'!$U$10:$U$65)</f>
        <v>11.9</v>
      </c>
      <c r="P35" s="5">
        <f>MIN('27'!$U$10:$U$65)</f>
        <v>6.4</v>
      </c>
      <c r="Q35" s="5">
        <f>MAX('27'!$S$10:$S$65)</f>
        <v>6.66</v>
      </c>
      <c r="R35" s="5">
        <f>MIN('27'!$S$10:$S$65)</f>
        <v>3.24</v>
      </c>
      <c r="S35" s="5"/>
      <c r="T35" s="5"/>
      <c r="U35" s="5"/>
      <c r="V35" s="5"/>
    </row>
    <row r="36" spans="1:22">
      <c r="A36" s="34">
        <v>28</v>
      </c>
      <c r="B36" s="5">
        <f>MAX('28'!AD10:AD23)</f>
        <v>112.36</v>
      </c>
      <c r="C36" s="5">
        <f>MAX('28'!AD24:AD46)</f>
        <v>136.97999999999999</v>
      </c>
      <c r="D36" s="5">
        <f>MAX('28'!AD47:AD65)</f>
        <v>146.74</v>
      </c>
      <c r="E36" s="5">
        <f>MAX('28'!AD10:AD65)</f>
        <v>146.74</v>
      </c>
      <c r="F36" s="5">
        <f>MIN('28'!AD10:AD65)</f>
        <v>94.53</v>
      </c>
      <c r="G36" s="5">
        <f>MAX('28'!$R$10:$R$65)</f>
        <v>122</v>
      </c>
      <c r="H36" s="5">
        <f>MIN('28'!$R$10:$R$65)</f>
        <v>80</v>
      </c>
      <c r="I36" s="5">
        <f>MAX('28'!$I$10:$I$65)</f>
        <v>83</v>
      </c>
      <c r="J36" s="5">
        <f>MIN('28'!$I$10:$I$65)</f>
        <v>52</v>
      </c>
      <c r="K36" s="5">
        <f>MAX('28'!$Q$10:$Q$65)</f>
        <v>41</v>
      </c>
      <c r="L36" s="5">
        <f>MIN('28'!$Q$10:$Q$65)</f>
        <v>28</v>
      </c>
      <c r="M36" s="5">
        <f>MAX('28'!$T$10:$T$65)</f>
        <v>8</v>
      </c>
      <c r="N36" s="5">
        <f>MIN('28'!$T$10:$T$65)</f>
        <v>3.5</v>
      </c>
      <c r="O36" s="5">
        <f>MAX('28'!$U$10:$U$65)</f>
        <v>11.6</v>
      </c>
      <c r="P36" s="5">
        <f>MIN('28'!$U$10:$U$65)</f>
        <v>6.1</v>
      </c>
      <c r="Q36" s="5">
        <f>MAX('28'!$S$10:$S$65)</f>
        <v>6.24</v>
      </c>
      <c r="R36" s="5">
        <f>MIN('28'!$S$10:$S$65)</f>
        <v>3.6</v>
      </c>
      <c r="S36" s="5"/>
      <c r="T36" s="5"/>
      <c r="U36" s="5"/>
      <c r="V36" s="5"/>
    </row>
    <row r="37" spans="1:22">
      <c r="A37" s="34">
        <v>29</v>
      </c>
      <c r="B37" s="5">
        <f>MAX('29'!AD10:AD23)</f>
        <v>116.76</v>
      </c>
      <c r="C37" s="5">
        <f>MAX('29'!AD24:AD46)</f>
        <v>130.04</v>
      </c>
      <c r="D37" s="5">
        <f>MAX('29'!AD47:AD65)</f>
        <v>147.44</v>
      </c>
      <c r="E37" s="5">
        <f>MAX('29'!AD10:AD65)</f>
        <v>147.44</v>
      </c>
      <c r="F37" s="5">
        <f>MIN('29'!AD10:AD65)</f>
        <v>66.7</v>
      </c>
      <c r="G37" s="5">
        <f>MAX('29'!$R$10:$R$65)</f>
        <v>122</v>
      </c>
      <c r="H37" s="5">
        <f>MIN('29'!$R$10:$R$65)</f>
        <v>52</v>
      </c>
      <c r="I37" s="5">
        <f>MAX('29'!$I$10:$I$65)</f>
        <v>77</v>
      </c>
      <c r="J37" s="5">
        <f>MIN('29'!$I$10:$I$65)</f>
        <v>37</v>
      </c>
      <c r="K37" s="5">
        <f>MAX('29'!$Q$10:$Q$65)</f>
        <v>45</v>
      </c>
      <c r="L37" s="5">
        <f>MIN('29'!$Q$10:$Q$65)</f>
        <v>15</v>
      </c>
      <c r="M37" s="5">
        <f>MAX('29'!$T$10:$T$65)</f>
        <v>8.5</v>
      </c>
      <c r="N37" s="5">
        <f>MIN('29'!$T$10:$T$65)</f>
        <v>3</v>
      </c>
      <c r="O37" s="5">
        <f>MAX('29'!$U$10:$U$65)</f>
        <v>11.8</v>
      </c>
      <c r="P37" s="5">
        <f>MIN('29'!$U$10:$U$65)</f>
        <v>6.5</v>
      </c>
      <c r="Q37" s="5">
        <f>MAX('29'!$S$10:$S$65)</f>
        <v>6.24</v>
      </c>
      <c r="R37" s="5">
        <f>MIN('29'!$S$10:$S$65)</f>
        <v>3.2</v>
      </c>
      <c r="S37" s="5"/>
      <c r="T37" s="5"/>
      <c r="U37" s="5"/>
      <c r="V37" s="5"/>
    </row>
    <row r="38" spans="1:22">
      <c r="A38" s="34">
        <v>30</v>
      </c>
      <c r="B38" s="5">
        <f>MAX('30'!AD10:AD23)</f>
        <v>115.16</v>
      </c>
      <c r="C38" s="5">
        <f>MAX('30'!AD24:AD46)</f>
        <v>142.63999999999999</v>
      </c>
      <c r="D38" s="5">
        <f>MAX('30'!AD47:AD65)</f>
        <v>146.54000000000002</v>
      </c>
      <c r="E38" s="5">
        <f>MAX('30'!AD10:AD65)</f>
        <v>146.54000000000002</v>
      </c>
      <c r="F38" s="5">
        <f>MIN('30'!AD10:AD65)</f>
        <v>95.87</v>
      </c>
      <c r="G38" s="5">
        <f>MAX('30'!$R$10:$R$65)</f>
        <v>122</v>
      </c>
      <c r="H38" s="5">
        <f>MIN('30'!$R$10:$R$65)</f>
        <v>81</v>
      </c>
      <c r="I38" s="5">
        <f>MAX('30'!$I$10:$I$65)</f>
        <v>79</v>
      </c>
      <c r="J38" s="5">
        <f>MIN('30'!$I$10:$I$65)</f>
        <v>50</v>
      </c>
      <c r="K38" s="5">
        <f>MAX('30'!$Q$10:$Q$65)</f>
        <v>44</v>
      </c>
      <c r="L38" s="5">
        <f>MIN('30'!$Q$10:$Q$65)</f>
        <v>31</v>
      </c>
      <c r="M38" s="5">
        <f>MAX('30'!$T$10:$T$65)</f>
        <v>8</v>
      </c>
      <c r="N38" s="5">
        <f>MIN('30'!$T$10:$T$65)</f>
        <v>3</v>
      </c>
      <c r="O38" s="5">
        <f>MAX('30'!$U$10:$U$65)</f>
        <v>11.8</v>
      </c>
      <c r="P38" s="5">
        <f>MIN('30'!$U$10:$U$65)</f>
        <v>6.5</v>
      </c>
      <c r="Q38" s="5">
        <f>MAX('30'!$S$10:$S$65)</f>
        <v>6.24</v>
      </c>
      <c r="R38" s="5">
        <f>MIN('30'!$S$10:$S$65)</f>
        <v>3.6</v>
      </c>
      <c r="S38" s="5"/>
      <c r="T38" s="5"/>
      <c r="U38" s="5"/>
      <c r="V38" s="5"/>
    </row>
    <row r="39" spans="1:22">
      <c r="A39" s="34">
        <v>31</v>
      </c>
      <c r="B39" s="5">
        <f>MAX('31'!AD10:AD23)</f>
        <v>114.78</v>
      </c>
      <c r="C39" s="5">
        <f>MAX('31'!AD24:AD46)</f>
        <v>123.78</v>
      </c>
      <c r="D39" s="5">
        <f>MAX('31'!AD47:AD65)</f>
        <v>144.28</v>
      </c>
      <c r="E39" s="5">
        <f>MAX('31'!AD10:AD65)</f>
        <v>144.28</v>
      </c>
      <c r="F39" s="5">
        <f>MIN('31'!AD10:AD65)</f>
        <v>94.32</v>
      </c>
      <c r="G39" s="5">
        <f>MAX('31'!$R$10:$R$65)</f>
        <v>120</v>
      </c>
      <c r="H39" s="5">
        <f>MIN('31'!$R$10:$R$65)</f>
        <v>80</v>
      </c>
      <c r="I39" s="5">
        <f>MAX('31'!$I$10:$I$65)</f>
        <v>78</v>
      </c>
      <c r="J39" s="5">
        <f>MIN('31'!$I$10:$I$65)</f>
        <v>49</v>
      </c>
      <c r="K39" s="5">
        <f>MAX('31'!$Q$10:$Q$65)</f>
        <v>43</v>
      </c>
      <c r="L39" s="5">
        <f>MIN('31'!$Q$10:$Q$65)</f>
        <v>31</v>
      </c>
      <c r="M39" s="5">
        <f>MAX('31'!$T$10:$T$65)</f>
        <v>8</v>
      </c>
      <c r="N39" s="5">
        <f>MIN('31'!$T$10:$T$65)</f>
        <v>3.5</v>
      </c>
      <c r="O39" s="5">
        <f>MAX('31'!$U$10:$U$65)</f>
        <v>11.6</v>
      </c>
      <c r="P39" s="5">
        <f>MIN('31'!$U$10:$U$65)</f>
        <v>6.1</v>
      </c>
      <c r="Q39" s="5">
        <f>MAX('31'!$S$10:$S$65)</f>
        <v>6.12</v>
      </c>
      <c r="R39" s="5">
        <f>MIN('31'!$S$10:$S$65)</f>
        <v>3.39</v>
      </c>
      <c r="S39" s="5"/>
      <c r="T39" s="5"/>
    </row>
  </sheetData>
  <mergeCells count="12">
    <mergeCell ref="A1:P2"/>
    <mergeCell ref="B4:C4"/>
    <mergeCell ref="B7:E7"/>
    <mergeCell ref="B6:F6"/>
    <mergeCell ref="M6:N6"/>
    <mergeCell ref="O6:P6"/>
    <mergeCell ref="U6:V6"/>
    <mergeCell ref="G6:H6"/>
    <mergeCell ref="Q6:R6"/>
    <mergeCell ref="S6:T6"/>
    <mergeCell ref="I6:J6"/>
    <mergeCell ref="K6:L6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65"/>
  <sheetViews>
    <sheetView zoomScale="80" zoomScaleNormal="80" workbookViewId="0">
      <pane xSplit="1" ySplit="9" topLeftCell="B10" activePane="bottomRight" state="frozen"/>
      <selection activeCell="I52" sqref="I52"/>
      <selection pane="topRight" activeCell="I52" sqref="I52"/>
      <selection pane="bottomLeft" activeCell="I52" sqref="I52"/>
      <selection pane="bottomRight" activeCell="AD13" sqref="AD13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3" t="s">
        <v>6</v>
      </c>
      <c r="C1" s="233"/>
      <c r="D1" s="233"/>
      <c r="E1" s="233"/>
      <c r="F1" s="233"/>
      <c r="G1" s="233"/>
      <c r="H1" s="233"/>
      <c r="I1" s="233"/>
      <c r="J1" s="233"/>
      <c r="K1" s="233"/>
      <c r="L1" s="233"/>
      <c r="M1" s="233"/>
      <c r="N1" s="233"/>
      <c r="O1" s="233"/>
      <c r="P1" s="233"/>
      <c r="Q1" s="233"/>
      <c r="R1" s="233"/>
      <c r="S1" s="233"/>
      <c r="T1" s="233"/>
      <c r="U1" s="233"/>
      <c r="V1" s="233"/>
      <c r="W1" s="233"/>
      <c r="X1" s="233"/>
      <c r="Y1" s="233"/>
      <c r="Z1" s="233"/>
      <c r="AA1" s="233"/>
      <c r="AB1" s="233"/>
      <c r="AC1" s="233"/>
      <c r="AD1" s="233"/>
      <c r="AE1" s="233"/>
      <c r="AF1" s="233"/>
      <c r="AG1" s="233"/>
      <c r="AH1" s="233"/>
      <c r="AI1" s="23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 t="shared" ref="B5:AI5" si="0">MAX(B10:B65)</f>
        <v>750</v>
      </c>
      <c r="C5" s="39">
        <f t="shared" si="0"/>
        <v>586</v>
      </c>
      <c r="D5" s="39">
        <f t="shared" si="0"/>
        <v>916</v>
      </c>
      <c r="E5" s="43">
        <f t="shared" si="0"/>
        <v>25</v>
      </c>
      <c r="F5" s="43">
        <f t="shared" si="0"/>
        <v>20</v>
      </c>
      <c r="G5" s="43">
        <f t="shared" si="0"/>
        <v>30</v>
      </c>
      <c r="H5" s="39">
        <f t="shared" si="0"/>
        <v>2121</v>
      </c>
      <c r="I5" s="39">
        <f t="shared" si="0"/>
        <v>71</v>
      </c>
      <c r="J5" s="39">
        <f t="shared" si="0"/>
        <v>701</v>
      </c>
      <c r="K5" s="39">
        <f t="shared" si="0"/>
        <v>570</v>
      </c>
      <c r="L5" s="39">
        <f t="shared" si="0"/>
        <v>0</v>
      </c>
      <c r="M5" s="39">
        <f t="shared" si="0"/>
        <v>23</v>
      </c>
      <c r="N5" s="39">
        <f>MAX(N10:N65)</f>
        <v>19</v>
      </c>
      <c r="O5" s="39">
        <f>MAX(N10:N65)</f>
        <v>19</v>
      </c>
      <c r="P5" s="39">
        <f t="shared" si="0"/>
        <v>1217</v>
      </c>
      <c r="Q5" s="39">
        <f t="shared" si="0"/>
        <v>41</v>
      </c>
      <c r="R5" s="39">
        <f t="shared" si="0"/>
        <v>112</v>
      </c>
      <c r="S5" s="39">
        <f t="shared" si="0"/>
        <v>5.88</v>
      </c>
      <c r="T5" s="39">
        <f t="shared" si="0"/>
        <v>7.6</v>
      </c>
      <c r="U5" s="39">
        <f t="shared" si="0"/>
        <v>10.8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135.88</v>
      </c>
      <c r="AE5" s="39">
        <f>MAX(AE10:AE65)</f>
        <v>135.88</v>
      </c>
      <c r="AF5" s="39">
        <f>MAX(AF10:AF65)</f>
        <v>0</v>
      </c>
      <c r="AG5" s="39">
        <f>MAX(AG10:AG65)</f>
        <v>0</v>
      </c>
      <c r="AH5" s="41">
        <f t="shared" si="0"/>
        <v>135.88</v>
      </c>
      <c r="AI5" s="42">
        <f t="shared" si="0"/>
        <v>0</v>
      </c>
      <c r="AJ5" s="15"/>
      <c r="AK5" s="39">
        <f>MAX(AK10:AK65)</f>
        <v>0</v>
      </c>
      <c r="AL5" s="39">
        <f>MAX(AL10:AL65)</f>
        <v>0</v>
      </c>
      <c r="AM5" s="39">
        <f>MAX(AM10:AM65)</f>
        <v>0</v>
      </c>
      <c r="AN5" s="79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20</v>
      </c>
      <c r="AS5" s="39">
        <f t="shared" si="1"/>
        <v>60</v>
      </c>
      <c r="AT5" s="39">
        <f t="shared" si="1"/>
        <v>345</v>
      </c>
      <c r="AU5" s="39">
        <f t="shared" si="1"/>
        <v>327.75</v>
      </c>
      <c r="AV5" s="39">
        <f>MAX(AV10:AV65)</f>
        <v>8</v>
      </c>
      <c r="AW5" s="39">
        <f>MAX(AW10:AW65)</f>
        <v>16</v>
      </c>
      <c r="AX5" s="39">
        <f>MAX(AX10:AX65)</f>
        <v>8</v>
      </c>
      <c r="AY5" s="39">
        <f>MAX(AY10:AY65)</f>
        <v>1</v>
      </c>
      <c r="AZ5" s="39">
        <f t="shared" si="1"/>
        <v>31</v>
      </c>
      <c r="BA5" s="39">
        <f t="shared" si="1"/>
        <v>298.75</v>
      </c>
      <c r="BB5" s="39">
        <f t="shared" si="1"/>
        <v>143.4</v>
      </c>
      <c r="BC5" s="39">
        <f t="shared" si="1"/>
        <v>155.35</v>
      </c>
    </row>
    <row r="6" spans="1:55" ht="15" thickBot="1">
      <c r="A6" s="11" t="s">
        <v>66</v>
      </c>
      <c r="B6" s="39">
        <f t="shared" ref="B6:AI6" si="2">MIN(B10:B65)</f>
        <v>396</v>
      </c>
      <c r="C6" s="39">
        <f t="shared" si="2"/>
        <v>325</v>
      </c>
      <c r="D6" s="39">
        <f t="shared" si="2"/>
        <v>556</v>
      </c>
      <c r="E6" s="43">
        <f t="shared" si="2"/>
        <v>13</v>
      </c>
      <c r="F6" s="43">
        <f t="shared" si="2"/>
        <v>11</v>
      </c>
      <c r="G6" s="43">
        <f t="shared" si="2"/>
        <v>18</v>
      </c>
      <c r="H6" s="39">
        <f t="shared" si="2"/>
        <v>1393</v>
      </c>
      <c r="I6" s="39">
        <f t="shared" si="2"/>
        <v>47</v>
      </c>
      <c r="J6" s="39">
        <f t="shared" si="2"/>
        <v>479</v>
      </c>
      <c r="K6" s="39">
        <f t="shared" si="2"/>
        <v>391</v>
      </c>
      <c r="L6" s="39">
        <f t="shared" si="2"/>
        <v>0</v>
      </c>
      <c r="M6" s="39">
        <f t="shared" si="2"/>
        <v>15</v>
      </c>
      <c r="N6" s="39">
        <f>MIN(N10:N65)</f>
        <v>14</v>
      </c>
      <c r="O6" s="39">
        <f>MIN(N10:N65)</f>
        <v>14</v>
      </c>
      <c r="P6" s="39">
        <f t="shared" si="2"/>
        <v>896</v>
      </c>
      <c r="Q6" s="39">
        <f t="shared" si="2"/>
        <v>29</v>
      </c>
      <c r="R6" s="39">
        <f t="shared" si="2"/>
        <v>77</v>
      </c>
      <c r="S6" s="39">
        <f t="shared" si="2"/>
        <v>3.48</v>
      </c>
      <c r="T6" s="39">
        <f t="shared" si="2"/>
        <v>3.5</v>
      </c>
      <c r="U6" s="39">
        <f t="shared" si="2"/>
        <v>5.8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92.54</v>
      </c>
      <c r="AE6" s="39">
        <f>MIN(AE10:AE65)</f>
        <v>92.54</v>
      </c>
      <c r="AF6" s="39">
        <f>MIN(AF10:AF65)</f>
        <v>0</v>
      </c>
      <c r="AG6" s="39">
        <f>MIN(AG10:AG65)</f>
        <v>0</v>
      </c>
      <c r="AH6" s="41">
        <f t="shared" si="2"/>
        <v>92.54</v>
      </c>
      <c r="AI6" s="42">
        <f t="shared" si="2"/>
        <v>0</v>
      </c>
      <c r="AJ6" s="15"/>
      <c r="AK6" s="40">
        <f>MIN(AK10:AK65)</f>
        <v>0</v>
      </c>
      <c r="AL6" s="40">
        <f>MIN(AL10:AL65)</f>
        <v>0</v>
      </c>
      <c r="AM6" s="40">
        <f>MIN(AM10:AM65)</f>
        <v>0</v>
      </c>
      <c r="AN6" s="79"/>
      <c r="AO6" s="40">
        <f t="shared" ref="AO6:BC6" si="3">MIN(AO10:AO65)</f>
        <v>65</v>
      </c>
      <c r="AP6" s="40">
        <f t="shared" si="3"/>
        <v>200</v>
      </c>
      <c r="AQ6" s="40">
        <f t="shared" si="3"/>
        <v>0</v>
      </c>
      <c r="AR6" s="40">
        <f t="shared" si="3"/>
        <v>20</v>
      </c>
      <c r="AS6" s="40">
        <f t="shared" si="3"/>
        <v>60</v>
      </c>
      <c r="AT6" s="40">
        <f t="shared" si="3"/>
        <v>345</v>
      </c>
      <c r="AU6" s="40">
        <f t="shared" si="3"/>
        <v>327.75</v>
      </c>
      <c r="AV6" s="40">
        <f>MIN(AV10:AV65)</f>
        <v>6</v>
      </c>
      <c r="AW6" s="40">
        <f>MIN(AW10:AW65)</f>
        <v>12</v>
      </c>
      <c r="AX6" s="40">
        <f>MIN(AX10:AX65)</f>
        <v>8</v>
      </c>
      <c r="AY6" s="40">
        <f>MIN(AY10:AY65)</f>
        <v>1</v>
      </c>
      <c r="AZ6" s="40">
        <f t="shared" si="3"/>
        <v>29</v>
      </c>
      <c r="BA6" s="40">
        <f t="shared" si="3"/>
        <v>296.75</v>
      </c>
      <c r="BB6" s="40">
        <f t="shared" si="3"/>
        <v>142.44</v>
      </c>
      <c r="BC6" s="40">
        <f t="shared" si="3"/>
        <v>154.31</v>
      </c>
    </row>
    <row r="7" spans="1:55" ht="18" customHeight="1" thickBot="1">
      <c r="A7" s="11"/>
      <c r="B7" s="234" t="s">
        <v>91</v>
      </c>
      <c r="C7" s="235"/>
      <c r="D7" s="235"/>
      <c r="E7" s="235"/>
      <c r="F7" s="235"/>
      <c r="G7" s="235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6"/>
      <c r="V7" s="237" t="s">
        <v>82</v>
      </c>
      <c r="W7" s="238"/>
      <c r="X7" s="238"/>
      <c r="Y7" s="238"/>
      <c r="Z7" s="238"/>
      <c r="AA7" s="238"/>
      <c r="AB7" s="239"/>
      <c r="AC7" s="240" t="s">
        <v>84</v>
      </c>
      <c r="AD7" s="243" t="s">
        <v>83</v>
      </c>
      <c r="AE7" s="244"/>
      <c r="AF7" s="244"/>
      <c r="AG7" s="244"/>
      <c r="AH7" s="244"/>
      <c r="AI7" s="245"/>
      <c r="AJ7" s="15"/>
      <c r="AK7" s="263" t="s">
        <v>137</v>
      </c>
      <c r="AL7" s="264"/>
      <c r="AM7" s="265"/>
      <c r="AN7" s="79"/>
      <c r="AO7" s="253" t="s">
        <v>136</v>
      </c>
      <c r="AP7" s="254"/>
      <c r="AQ7" s="254"/>
      <c r="AR7" s="254"/>
      <c r="AS7" s="254"/>
      <c r="AT7" s="254"/>
      <c r="AU7" s="254"/>
      <c r="AV7" s="254"/>
      <c r="AW7" s="254"/>
      <c r="AX7" s="254"/>
      <c r="AY7" s="254"/>
      <c r="AZ7" s="254"/>
      <c r="BA7" s="254"/>
      <c r="BB7" s="254"/>
      <c r="BC7" s="255"/>
    </row>
    <row r="8" spans="1:55" ht="18" customHeight="1" thickBot="1">
      <c r="A8" s="11"/>
      <c r="B8" s="256" t="s">
        <v>2</v>
      </c>
      <c r="C8" s="257"/>
      <c r="D8" s="257"/>
      <c r="E8" s="257"/>
      <c r="F8" s="257"/>
      <c r="G8" s="257"/>
      <c r="H8" s="257"/>
      <c r="I8" s="258"/>
      <c r="J8" s="256" t="s">
        <v>3</v>
      </c>
      <c r="K8" s="257"/>
      <c r="L8" s="257"/>
      <c r="M8" s="257"/>
      <c r="N8" s="257"/>
      <c r="O8" s="257"/>
      <c r="P8" s="257"/>
      <c r="Q8" s="258"/>
      <c r="R8" s="259" t="s">
        <v>79</v>
      </c>
      <c r="S8" s="246" t="s">
        <v>4</v>
      </c>
      <c r="T8" s="246" t="s">
        <v>5</v>
      </c>
      <c r="U8" s="250" t="s">
        <v>80</v>
      </c>
      <c r="V8" s="261" t="s">
        <v>92</v>
      </c>
      <c r="W8" s="246" t="s">
        <v>93</v>
      </c>
      <c r="X8" s="246" t="s">
        <v>94</v>
      </c>
      <c r="Y8" s="246" t="s">
        <v>96</v>
      </c>
      <c r="Z8" s="246" t="s">
        <v>95</v>
      </c>
      <c r="AA8" s="248" t="s">
        <v>97</v>
      </c>
      <c r="AB8" s="250" t="s">
        <v>98</v>
      </c>
      <c r="AC8" s="241"/>
      <c r="AD8" s="266" t="s">
        <v>112</v>
      </c>
      <c r="AE8" s="268" t="s">
        <v>111</v>
      </c>
      <c r="AF8" s="268" t="s">
        <v>113</v>
      </c>
      <c r="AG8" s="270" t="s">
        <v>114</v>
      </c>
      <c r="AH8" s="270" t="s">
        <v>115</v>
      </c>
      <c r="AI8" s="252" t="s">
        <v>116</v>
      </c>
      <c r="AJ8" s="15"/>
      <c r="AK8" s="274" t="s">
        <v>101</v>
      </c>
      <c r="AL8" s="276" t="s">
        <v>117</v>
      </c>
      <c r="AM8" s="278" t="s">
        <v>99</v>
      </c>
      <c r="AN8" s="79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60"/>
      <c r="S9" s="247"/>
      <c r="T9" s="247"/>
      <c r="U9" s="251"/>
      <c r="V9" s="262"/>
      <c r="W9" s="247"/>
      <c r="X9" s="247"/>
      <c r="Y9" s="247"/>
      <c r="Z9" s="247"/>
      <c r="AA9" s="249"/>
      <c r="AB9" s="251"/>
      <c r="AC9" s="242"/>
      <c r="AD9" s="267"/>
      <c r="AE9" s="269"/>
      <c r="AF9" s="269"/>
      <c r="AG9" s="247"/>
      <c r="AH9" s="247"/>
      <c r="AI9" s="251"/>
      <c r="AJ9" s="17"/>
      <c r="AK9" s="275"/>
      <c r="AL9" s="277"/>
      <c r="AM9" s="279"/>
      <c r="AN9" s="79"/>
      <c r="AO9" s="115" t="s">
        <v>118</v>
      </c>
      <c r="AP9" s="116" t="s">
        <v>119</v>
      </c>
      <c r="AQ9" s="116" t="s">
        <v>128</v>
      </c>
      <c r="AR9" s="116" t="s">
        <v>120</v>
      </c>
      <c r="AS9" s="117" t="s">
        <v>121</v>
      </c>
      <c r="AT9" s="72" t="s">
        <v>122</v>
      </c>
      <c r="AU9" s="284"/>
      <c r="AV9" s="119" t="s">
        <v>124</v>
      </c>
      <c r="AW9" s="117" t="s">
        <v>125</v>
      </c>
      <c r="AX9" s="117" t="s">
        <v>126</v>
      </c>
      <c r="AY9" s="117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126">
        <v>489</v>
      </c>
      <c r="C10" s="126">
        <v>423</v>
      </c>
      <c r="D10" s="126">
        <v>641</v>
      </c>
      <c r="E10" s="126">
        <v>17</v>
      </c>
      <c r="F10" s="126">
        <v>15</v>
      </c>
      <c r="G10" s="143">
        <v>21</v>
      </c>
      <c r="H10" s="48">
        <f>B10+C10+D10</f>
        <v>1553</v>
      </c>
      <c r="I10" s="48">
        <f>E10+F10+G10</f>
        <v>53</v>
      </c>
      <c r="J10" s="126">
        <v>539</v>
      </c>
      <c r="K10" s="142">
        <v>430</v>
      </c>
      <c r="M10" s="144">
        <v>18</v>
      </c>
      <c r="N10" s="183">
        <v>15</v>
      </c>
      <c r="O10" s="49"/>
      <c r="P10" s="48">
        <f>SUM(J10+K10+L10)</f>
        <v>969</v>
      </c>
      <c r="Q10" s="55">
        <f>M10+N10+O10</f>
        <v>33</v>
      </c>
      <c r="R10" s="57">
        <f>SUM(I10+Q10)</f>
        <v>86</v>
      </c>
      <c r="S10" s="97">
        <v>3.96</v>
      </c>
      <c r="T10" s="99">
        <v>6</v>
      </c>
      <c r="U10" s="53">
        <v>7.7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</f>
        <v>103.66</v>
      </c>
      <c r="AE10" s="21">
        <f>+AD10-AK10</f>
        <v>103.66</v>
      </c>
      <c r="AF10" s="82"/>
      <c r="AG10" s="51"/>
      <c r="AH10" s="22">
        <f>AD10+AG10</f>
        <v>103.66</v>
      </c>
      <c r="AI10" s="23">
        <v>0</v>
      </c>
      <c r="AJ10" s="54"/>
      <c r="AK10" s="24">
        <f>AC10</f>
        <v>0</v>
      </c>
      <c r="AL10" s="25"/>
      <c r="AM10" s="26">
        <f>AK10+AL10</f>
        <v>0</v>
      </c>
      <c r="AN10" s="79"/>
      <c r="AO10" s="24">
        <v>65</v>
      </c>
      <c r="AP10" s="25">
        <v>200</v>
      </c>
      <c r="AQ10" s="25"/>
      <c r="AR10" s="25">
        <v>20</v>
      </c>
      <c r="AS10" s="25">
        <v>60</v>
      </c>
      <c r="AT10" s="62">
        <f>SUM(AO10:AS10)</f>
        <v>345</v>
      </c>
      <c r="AU10" s="63">
        <f>AT10*0.95</f>
        <v>327.75</v>
      </c>
      <c r="AV10" s="120">
        <v>6</v>
      </c>
      <c r="AW10" s="120">
        <v>16</v>
      </c>
      <c r="AX10" s="120">
        <v>8</v>
      </c>
      <c r="AY10" s="120">
        <v>1</v>
      </c>
      <c r="AZ10" s="81">
        <f t="shared" ref="AZ10:AZ41" si="4">SUM(AV10:AY10)</f>
        <v>31</v>
      </c>
      <c r="BA10" s="80">
        <f>AU10-AZ10</f>
        <v>296.75</v>
      </c>
      <c r="BB10" s="36">
        <f>BA10*0.48</f>
        <v>142.44</v>
      </c>
      <c r="BC10" s="80">
        <f>BA10*0.52</f>
        <v>154.31</v>
      </c>
    </row>
    <row r="11" spans="1:55" ht="18" thickBot="1">
      <c r="A11" s="27" t="s">
        <v>38</v>
      </c>
      <c r="B11" s="88">
        <v>474</v>
      </c>
      <c r="C11" s="88">
        <v>402</v>
      </c>
      <c r="D11" s="88">
        <v>616</v>
      </c>
      <c r="E11" s="88">
        <v>16</v>
      </c>
      <c r="F11" s="88">
        <v>14</v>
      </c>
      <c r="G11" s="89">
        <v>20</v>
      </c>
      <c r="H11" s="48">
        <f t="shared" ref="H11:H65" si="5">B11+C11+D11</f>
        <v>1492</v>
      </c>
      <c r="I11" s="48">
        <f t="shared" ref="I11:I65" si="6">E11+F11+G11</f>
        <v>50</v>
      </c>
      <c r="J11" s="88">
        <v>479</v>
      </c>
      <c r="K11" s="88">
        <v>419</v>
      </c>
      <c r="L11" s="19"/>
      <c r="M11" s="45">
        <v>15</v>
      </c>
      <c r="N11" s="49">
        <v>14</v>
      </c>
      <c r="O11" s="49"/>
      <c r="P11" s="48">
        <f t="shared" ref="P11:P65" si="7">SUM(J11+K11+L11)</f>
        <v>898</v>
      </c>
      <c r="Q11" s="55">
        <f t="shared" ref="Q11:Q65" si="8">M11+N11+O11</f>
        <v>29</v>
      </c>
      <c r="R11" s="57">
        <f t="shared" ref="R11:R65" si="9">SUM(I11+Q11)</f>
        <v>79</v>
      </c>
      <c r="S11" s="97">
        <v>3.96</v>
      </c>
      <c r="T11" s="99">
        <v>5</v>
      </c>
      <c r="U11" s="53">
        <v>7.7</v>
      </c>
      <c r="V11" s="53"/>
      <c r="W11" s="44"/>
      <c r="X11" s="53"/>
      <c r="Y11" s="44"/>
      <c r="Z11" s="44"/>
      <c r="AA11" s="67">
        <f t="shared" ref="AA11:AA65" si="10">SUM(V11:Z11)</f>
        <v>0</v>
      </c>
      <c r="AB11" s="33"/>
      <c r="AC11" s="20">
        <f t="shared" ref="AC11:AC65" si="11">AA11+AB11</f>
        <v>0</v>
      </c>
      <c r="AD11" s="85">
        <f t="shared" ref="AD11:AD65" si="12">R11+S11+T11+U11</f>
        <v>95.66</v>
      </c>
      <c r="AE11" s="21">
        <f t="shared" ref="AE11:AE65" si="13">+AD11-AK11</f>
        <v>95.66</v>
      </c>
      <c r="AF11" s="82"/>
      <c r="AG11" s="78"/>
      <c r="AH11" s="22">
        <f t="shared" ref="AH11:AH65" si="14">AD11+AG11</f>
        <v>95.66</v>
      </c>
      <c r="AI11" s="23">
        <v>0</v>
      </c>
      <c r="AJ11" s="54"/>
      <c r="AK11" s="24"/>
      <c r="AL11" s="25"/>
      <c r="AM11" s="26"/>
      <c r="AN11" s="79"/>
      <c r="AO11" s="24">
        <v>65</v>
      </c>
      <c r="AP11" s="25">
        <v>200</v>
      </c>
      <c r="AQ11" s="25"/>
      <c r="AR11" s="25">
        <v>20</v>
      </c>
      <c r="AS11" s="25">
        <v>60</v>
      </c>
      <c r="AT11" s="62">
        <f t="shared" ref="AT11:AT65" si="15">SUM(AO11:AS11)</f>
        <v>345</v>
      </c>
      <c r="AU11" s="63">
        <f t="shared" ref="AU11:AU65" si="16">AT11*0.95</f>
        <v>327.75</v>
      </c>
      <c r="AV11" s="120">
        <v>6</v>
      </c>
      <c r="AW11" s="120">
        <v>16</v>
      </c>
      <c r="AX11" s="120">
        <v>8</v>
      </c>
      <c r="AY11" s="120">
        <v>1</v>
      </c>
      <c r="AZ11" s="81">
        <f t="shared" si="4"/>
        <v>31</v>
      </c>
      <c r="BA11" s="80">
        <f t="shared" ref="BA11:BA65" si="17">AU11-AZ11</f>
        <v>296.75</v>
      </c>
      <c r="BB11" s="36">
        <f t="shared" ref="BB11:BB65" si="18">BA11*0.48</f>
        <v>142.44</v>
      </c>
      <c r="BC11" s="80">
        <f t="shared" ref="BC11:BC65" si="19">BA11*0.52</f>
        <v>154.31</v>
      </c>
    </row>
    <row r="12" spans="1:55" ht="18" thickBot="1">
      <c r="A12" s="18" t="s">
        <v>7</v>
      </c>
      <c r="B12" s="88">
        <v>465</v>
      </c>
      <c r="C12" s="90">
        <v>399</v>
      </c>
      <c r="D12" s="88">
        <v>606</v>
      </c>
      <c r="E12" s="88">
        <v>16</v>
      </c>
      <c r="F12" s="88">
        <v>14</v>
      </c>
      <c r="G12" s="89">
        <v>20</v>
      </c>
      <c r="H12" s="48">
        <f t="shared" si="5"/>
        <v>1470</v>
      </c>
      <c r="I12" s="48">
        <f t="shared" si="6"/>
        <v>50</v>
      </c>
      <c r="J12" s="90">
        <v>527</v>
      </c>
      <c r="K12" s="90">
        <v>415</v>
      </c>
      <c r="L12" s="94"/>
      <c r="M12" s="45">
        <v>17</v>
      </c>
      <c r="N12" s="49">
        <v>14</v>
      </c>
      <c r="O12" s="49"/>
      <c r="P12" s="48">
        <f t="shared" si="7"/>
        <v>942</v>
      </c>
      <c r="Q12" s="55">
        <f t="shared" si="8"/>
        <v>31</v>
      </c>
      <c r="R12" s="57">
        <f t="shared" si="9"/>
        <v>81</v>
      </c>
      <c r="S12" s="97">
        <v>3.84</v>
      </c>
      <c r="T12" s="99">
        <v>5</v>
      </c>
      <c r="U12" s="44">
        <v>7.5</v>
      </c>
      <c r="V12" s="44"/>
      <c r="W12" s="44"/>
      <c r="X12" s="44"/>
      <c r="Y12" s="44"/>
      <c r="Z12" s="44"/>
      <c r="AA12" s="67">
        <f t="shared" si="10"/>
        <v>0</v>
      </c>
      <c r="AB12" s="33"/>
      <c r="AC12" s="20">
        <f t="shared" si="11"/>
        <v>0</v>
      </c>
      <c r="AD12" s="85">
        <f t="shared" si="12"/>
        <v>97.34</v>
      </c>
      <c r="AE12" s="21">
        <f t="shared" si="13"/>
        <v>97.34</v>
      </c>
      <c r="AF12" s="82"/>
      <c r="AG12" s="78"/>
      <c r="AH12" s="22">
        <f t="shared" si="14"/>
        <v>97.34</v>
      </c>
      <c r="AI12" s="23">
        <v>0</v>
      </c>
      <c r="AJ12" s="58"/>
      <c r="AK12" s="24"/>
      <c r="AL12" s="25"/>
      <c r="AM12" s="26"/>
      <c r="AN12" s="79"/>
      <c r="AO12" s="24">
        <v>65</v>
      </c>
      <c r="AP12" s="25">
        <v>200</v>
      </c>
      <c r="AQ12" s="25"/>
      <c r="AR12" s="25">
        <v>20</v>
      </c>
      <c r="AS12" s="25">
        <v>60</v>
      </c>
      <c r="AT12" s="62">
        <f t="shared" si="15"/>
        <v>345</v>
      </c>
      <c r="AU12" s="63">
        <f t="shared" si="16"/>
        <v>327.75</v>
      </c>
      <c r="AV12" s="120">
        <v>6</v>
      </c>
      <c r="AW12" s="120">
        <v>16</v>
      </c>
      <c r="AX12" s="120">
        <v>8</v>
      </c>
      <c r="AY12" s="120">
        <v>1</v>
      </c>
      <c r="AZ12" s="81">
        <f t="shared" si="4"/>
        <v>31</v>
      </c>
      <c r="BA12" s="80">
        <f t="shared" si="17"/>
        <v>296.75</v>
      </c>
      <c r="BB12" s="36">
        <f t="shared" si="18"/>
        <v>142.44</v>
      </c>
      <c r="BC12" s="80">
        <f t="shared" si="19"/>
        <v>154.31</v>
      </c>
    </row>
    <row r="13" spans="1:55" ht="18" thickBot="1">
      <c r="A13" s="18" t="s">
        <v>39</v>
      </c>
      <c r="B13" s="88">
        <v>454</v>
      </c>
      <c r="C13" s="88">
        <v>390</v>
      </c>
      <c r="D13" s="88">
        <v>592</v>
      </c>
      <c r="E13" s="88">
        <v>16</v>
      </c>
      <c r="F13" s="88">
        <v>14</v>
      </c>
      <c r="G13" s="89">
        <v>20</v>
      </c>
      <c r="H13" s="48">
        <f t="shared" si="5"/>
        <v>1436</v>
      </c>
      <c r="I13" s="48">
        <f t="shared" si="6"/>
        <v>50</v>
      </c>
      <c r="J13" s="88">
        <v>526</v>
      </c>
      <c r="K13" s="88">
        <v>412</v>
      </c>
      <c r="L13" s="94"/>
      <c r="M13" s="45">
        <v>17</v>
      </c>
      <c r="N13" s="49">
        <v>14</v>
      </c>
      <c r="O13" s="49"/>
      <c r="P13" s="48">
        <f t="shared" si="7"/>
        <v>938</v>
      </c>
      <c r="Q13" s="55">
        <f t="shared" si="8"/>
        <v>31</v>
      </c>
      <c r="R13" s="57">
        <f t="shared" si="9"/>
        <v>81</v>
      </c>
      <c r="S13" s="97">
        <v>3.84</v>
      </c>
      <c r="T13" s="99">
        <v>5</v>
      </c>
      <c r="U13" s="44">
        <v>7.5</v>
      </c>
      <c r="V13" s="44"/>
      <c r="W13" s="44"/>
      <c r="X13" s="44"/>
      <c r="Y13" s="44"/>
      <c r="Z13" s="44"/>
      <c r="AA13" s="67">
        <f t="shared" si="10"/>
        <v>0</v>
      </c>
      <c r="AB13" s="33"/>
      <c r="AC13" s="20">
        <f t="shared" si="11"/>
        <v>0</v>
      </c>
      <c r="AD13" s="85">
        <f t="shared" si="12"/>
        <v>97.34</v>
      </c>
      <c r="AE13" s="21">
        <f t="shared" si="13"/>
        <v>97.34</v>
      </c>
      <c r="AF13" s="82"/>
      <c r="AG13" s="78"/>
      <c r="AH13" s="22">
        <f t="shared" si="14"/>
        <v>97.34</v>
      </c>
      <c r="AI13" s="23">
        <v>0</v>
      </c>
      <c r="AJ13" s="58"/>
      <c r="AK13" s="24"/>
      <c r="AL13" s="25"/>
      <c r="AM13" s="26"/>
      <c r="AN13" s="79"/>
      <c r="AO13" s="24">
        <v>65</v>
      </c>
      <c r="AP13" s="25">
        <v>200</v>
      </c>
      <c r="AQ13" s="25"/>
      <c r="AR13" s="25">
        <v>20</v>
      </c>
      <c r="AS13" s="25">
        <v>60</v>
      </c>
      <c r="AT13" s="62">
        <f t="shared" si="15"/>
        <v>345</v>
      </c>
      <c r="AU13" s="63">
        <f t="shared" si="16"/>
        <v>327.75</v>
      </c>
      <c r="AV13" s="120">
        <v>6</v>
      </c>
      <c r="AW13" s="120">
        <v>16</v>
      </c>
      <c r="AX13" s="120">
        <v>8</v>
      </c>
      <c r="AY13" s="120">
        <v>1</v>
      </c>
      <c r="AZ13" s="81">
        <f t="shared" si="4"/>
        <v>31</v>
      </c>
      <c r="BA13" s="80">
        <f t="shared" si="17"/>
        <v>296.75</v>
      </c>
      <c r="BB13" s="36">
        <f t="shared" si="18"/>
        <v>142.44</v>
      </c>
      <c r="BC13" s="80">
        <f t="shared" si="19"/>
        <v>154.31</v>
      </c>
    </row>
    <row r="14" spans="1:55" ht="18" thickBot="1">
      <c r="A14" s="27" t="s">
        <v>8</v>
      </c>
      <c r="B14" s="88">
        <v>449</v>
      </c>
      <c r="C14" s="88">
        <v>390</v>
      </c>
      <c r="D14" s="88">
        <v>590</v>
      </c>
      <c r="E14" s="88">
        <v>16</v>
      </c>
      <c r="F14" s="88">
        <v>14</v>
      </c>
      <c r="G14" s="89">
        <v>20</v>
      </c>
      <c r="H14" s="48">
        <f t="shared" si="5"/>
        <v>1429</v>
      </c>
      <c r="I14" s="48">
        <f t="shared" si="6"/>
        <v>50</v>
      </c>
      <c r="J14" s="88">
        <v>496</v>
      </c>
      <c r="K14" s="88">
        <v>400</v>
      </c>
      <c r="L14" s="94"/>
      <c r="M14" s="45">
        <v>16</v>
      </c>
      <c r="N14" s="49">
        <v>14</v>
      </c>
      <c r="O14" s="49"/>
      <c r="P14" s="48">
        <f t="shared" si="7"/>
        <v>896</v>
      </c>
      <c r="Q14" s="55">
        <f t="shared" si="8"/>
        <v>30</v>
      </c>
      <c r="R14" s="57">
        <f t="shared" si="9"/>
        <v>80</v>
      </c>
      <c r="S14" s="97">
        <v>3.84</v>
      </c>
      <c r="T14" s="99">
        <v>5</v>
      </c>
      <c r="U14" s="44">
        <v>7.2</v>
      </c>
      <c r="V14" s="44"/>
      <c r="W14" s="44"/>
      <c r="X14" s="44"/>
      <c r="Y14" s="44"/>
      <c r="Z14" s="44"/>
      <c r="AA14" s="67">
        <f t="shared" si="10"/>
        <v>0</v>
      </c>
      <c r="AB14" s="33"/>
      <c r="AC14" s="20">
        <f t="shared" si="11"/>
        <v>0</v>
      </c>
      <c r="AD14" s="85">
        <f t="shared" si="12"/>
        <v>96.04</v>
      </c>
      <c r="AE14" s="21">
        <f t="shared" si="13"/>
        <v>96.04</v>
      </c>
      <c r="AF14" s="82"/>
      <c r="AG14" s="78"/>
      <c r="AH14" s="22">
        <f t="shared" si="14"/>
        <v>96.04</v>
      </c>
      <c r="AI14" s="23">
        <v>0</v>
      </c>
      <c r="AJ14" s="58"/>
      <c r="AK14" s="24"/>
      <c r="AL14" s="25"/>
      <c r="AM14" s="26"/>
      <c r="AN14" s="79"/>
      <c r="AO14" s="24">
        <v>65</v>
      </c>
      <c r="AP14" s="25">
        <v>200</v>
      </c>
      <c r="AQ14" s="25"/>
      <c r="AR14" s="25">
        <v>20</v>
      </c>
      <c r="AS14" s="25">
        <v>60</v>
      </c>
      <c r="AT14" s="62">
        <f t="shared" si="15"/>
        <v>345</v>
      </c>
      <c r="AU14" s="63">
        <f t="shared" si="16"/>
        <v>327.75</v>
      </c>
      <c r="AV14" s="120">
        <v>6</v>
      </c>
      <c r="AW14" s="120">
        <v>16</v>
      </c>
      <c r="AX14" s="120">
        <v>8</v>
      </c>
      <c r="AY14" s="120">
        <v>1</v>
      </c>
      <c r="AZ14" s="81">
        <f t="shared" si="4"/>
        <v>31</v>
      </c>
      <c r="BA14" s="80">
        <f t="shared" si="17"/>
        <v>296.75</v>
      </c>
      <c r="BB14" s="36">
        <f t="shared" si="18"/>
        <v>142.44</v>
      </c>
      <c r="BC14" s="80">
        <f t="shared" si="19"/>
        <v>154.31</v>
      </c>
    </row>
    <row r="15" spans="1:55" ht="18" thickBot="1">
      <c r="A15" s="27" t="s">
        <v>40</v>
      </c>
      <c r="B15" s="88">
        <v>441</v>
      </c>
      <c r="C15" s="88">
        <v>384</v>
      </c>
      <c r="D15" s="88">
        <v>590</v>
      </c>
      <c r="E15" s="88">
        <v>15</v>
      </c>
      <c r="F15" s="88">
        <v>13</v>
      </c>
      <c r="G15" s="89">
        <v>20</v>
      </c>
      <c r="H15" s="48">
        <f t="shared" si="5"/>
        <v>1415</v>
      </c>
      <c r="I15" s="48">
        <f t="shared" si="6"/>
        <v>48</v>
      </c>
      <c r="J15" s="88">
        <v>494</v>
      </c>
      <c r="K15" s="88">
        <v>402</v>
      </c>
      <c r="L15" s="94"/>
      <c r="M15" s="45">
        <v>16</v>
      </c>
      <c r="N15" s="49">
        <v>14</v>
      </c>
      <c r="O15" s="49"/>
      <c r="P15" s="48">
        <f t="shared" si="7"/>
        <v>896</v>
      </c>
      <c r="Q15" s="55">
        <f t="shared" si="8"/>
        <v>30</v>
      </c>
      <c r="R15" s="57">
        <f t="shared" si="9"/>
        <v>78</v>
      </c>
      <c r="S15" s="97">
        <v>3.84</v>
      </c>
      <c r="T15" s="99">
        <v>5</v>
      </c>
      <c r="U15" s="44">
        <v>7.2</v>
      </c>
      <c r="V15" s="44"/>
      <c r="W15" s="44"/>
      <c r="X15" s="44"/>
      <c r="Y15" s="44"/>
      <c r="Z15" s="44"/>
      <c r="AA15" s="67">
        <f t="shared" si="10"/>
        <v>0</v>
      </c>
      <c r="AB15" s="33"/>
      <c r="AC15" s="20">
        <f t="shared" si="11"/>
        <v>0</v>
      </c>
      <c r="AD15" s="85">
        <f t="shared" si="12"/>
        <v>94.04</v>
      </c>
      <c r="AE15" s="21">
        <f t="shared" si="13"/>
        <v>94.04</v>
      </c>
      <c r="AF15" s="82"/>
      <c r="AG15" s="78"/>
      <c r="AH15" s="22">
        <f t="shared" si="14"/>
        <v>94.04</v>
      </c>
      <c r="AI15" s="23">
        <v>0</v>
      </c>
      <c r="AJ15" s="58"/>
      <c r="AK15" s="24"/>
      <c r="AL15" s="25"/>
      <c r="AM15" s="26"/>
      <c r="AN15" s="79"/>
      <c r="AO15" s="24">
        <v>65</v>
      </c>
      <c r="AP15" s="25">
        <v>200</v>
      </c>
      <c r="AQ15" s="25"/>
      <c r="AR15" s="25">
        <v>20</v>
      </c>
      <c r="AS15" s="25">
        <v>60</v>
      </c>
      <c r="AT15" s="62">
        <f t="shared" si="15"/>
        <v>345</v>
      </c>
      <c r="AU15" s="63">
        <f t="shared" si="16"/>
        <v>327.75</v>
      </c>
      <c r="AV15" s="120">
        <v>6</v>
      </c>
      <c r="AW15" s="120">
        <v>16</v>
      </c>
      <c r="AX15" s="120">
        <v>8</v>
      </c>
      <c r="AY15" s="120">
        <v>1</v>
      </c>
      <c r="AZ15" s="81">
        <f t="shared" si="4"/>
        <v>31</v>
      </c>
      <c r="BA15" s="80">
        <f t="shared" si="17"/>
        <v>296.75</v>
      </c>
      <c r="BB15" s="36">
        <f t="shared" si="18"/>
        <v>142.44</v>
      </c>
      <c r="BC15" s="80">
        <f t="shared" si="19"/>
        <v>154.31</v>
      </c>
    </row>
    <row r="16" spans="1:55" ht="18" thickBot="1">
      <c r="A16" s="27" t="s">
        <v>9</v>
      </c>
      <c r="B16" s="88">
        <v>435</v>
      </c>
      <c r="C16" s="88">
        <v>380</v>
      </c>
      <c r="D16" s="88">
        <v>580</v>
      </c>
      <c r="E16" s="88">
        <v>15</v>
      </c>
      <c r="F16" s="88">
        <v>13</v>
      </c>
      <c r="G16" s="89">
        <v>19</v>
      </c>
      <c r="H16" s="48">
        <f t="shared" si="5"/>
        <v>1395</v>
      </c>
      <c r="I16" s="48">
        <f t="shared" si="6"/>
        <v>47</v>
      </c>
      <c r="J16" s="88">
        <v>499</v>
      </c>
      <c r="K16" s="88">
        <v>399</v>
      </c>
      <c r="L16" s="94"/>
      <c r="M16" s="45">
        <v>16</v>
      </c>
      <c r="N16" s="49">
        <v>14</v>
      </c>
      <c r="O16" s="49"/>
      <c r="P16" s="48">
        <f t="shared" si="7"/>
        <v>898</v>
      </c>
      <c r="Q16" s="55">
        <f t="shared" si="8"/>
        <v>30</v>
      </c>
      <c r="R16" s="57">
        <f t="shared" si="9"/>
        <v>77</v>
      </c>
      <c r="S16" s="97">
        <v>3.84</v>
      </c>
      <c r="T16" s="99">
        <v>4.5</v>
      </c>
      <c r="U16" s="44">
        <v>7.2</v>
      </c>
      <c r="V16" s="44"/>
      <c r="W16" s="44"/>
      <c r="X16" s="44"/>
      <c r="Y16" s="44"/>
      <c r="Z16" s="44"/>
      <c r="AA16" s="67">
        <f t="shared" si="10"/>
        <v>0</v>
      </c>
      <c r="AB16" s="33"/>
      <c r="AC16" s="20">
        <f t="shared" si="11"/>
        <v>0</v>
      </c>
      <c r="AD16" s="85">
        <f t="shared" si="12"/>
        <v>92.54</v>
      </c>
      <c r="AE16" s="21">
        <f t="shared" si="13"/>
        <v>92.54</v>
      </c>
      <c r="AF16" s="82"/>
      <c r="AG16" s="78"/>
      <c r="AH16" s="22">
        <f t="shared" si="14"/>
        <v>92.54</v>
      </c>
      <c r="AI16" s="23">
        <v>0</v>
      </c>
      <c r="AJ16" s="58"/>
      <c r="AK16" s="24"/>
      <c r="AL16" s="25"/>
      <c r="AM16" s="26"/>
      <c r="AN16" s="79"/>
      <c r="AO16" s="24">
        <v>65</v>
      </c>
      <c r="AP16" s="25">
        <v>200</v>
      </c>
      <c r="AQ16" s="25"/>
      <c r="AR16" s="25">
        <v>20</v>
      </c>
      <c r="AS16" s="25">
        <v>60</v>
      </c>
      <c r="AT16" s="62">
        <f t="shared" si="15"/>
        <v>345</v>
      </c>
      <c r="AU16" s="63">
        <f t="shared" si="16"/>
        <v>327.75</v>
      </c>
      <c r="AV16" s="120">
        <v>6</v>
      </c>
      <c r="AW16" s="120">
        <v>16</v>
      </c>
      <c r="AX16" s="120">
        <v>8</v>
      </c>
      <c r="AY16" s="120">
        <v>1</v>
      </c>
      <c r="AZ16" s="81">
        <f t="shared" si="4"/>
        <v>31</v>
      </c>
      <c r="BA16" s="80">
        <f t="shared" si="17"/>
        <v>296.75</v>
      </c>
      <c r="BB16" s="36">
        <f t="shared" si="18"/>
        <v>142.44</v>
      </c>
      <c r="BC16" s="80">
        <f t="shared" si="19"/>
        <v>154.31</v>
      </c>
    </row>
    <row r="17" spans="1:55" ht="18" thickBot="1">
      <c r="A17" s="27" t="s">
        <v>41</v>
      </c>
      <c r="B17" s="88">
        <v>436</v>
      </c>
      <c r="C17" s="88">
        <v>375</v>
      </c>
      <c r="D17" s="88">
        <v>582</v>
      </c>
      <c r="E17" s="88">
        <v>15</v>
      </c>
      <c r="F17" s="88">
        <v>13</v>
      </c>
      <c r="G17" s="89">
        <v>19</v>
      </c>
      <c r="H17" s="48">
        <f t="shared" si="5"/>
        <v>1393</v>
      </c>
      <c r="I17" s="48">
        <f t="shared" si="6"/>
        <v>47</v>
      </c>
      <c r="J17" s="88">
        <v>494</v>
      </c>
      <c r="K17" s="88">
        <v>410</v>
      </c>
      <c r="L17" s="94"/>
      <c r="M17" s="45">
        <v>16</v>
      </c>
      <c r="N17" s="49">
        <v>14</v>
      </c>
      <c r="O17" s="49"/>
      <c r="P17" s="48">
        <f t="shared" si="7"/>
        <v>904</v>
      </c>
      <c r="Q17" s="55">
        <f t="shared" si="8"/>
        <v>30</v>
      </c>
      <c r="R17" s="57">
        <f t="shared" si="9"/>
        <v>77</v>
      </c>
      <c r="S17" s="97">
        <v>3.84</v>
      </c>
      <c r="T17" s="99">
        <v>4.5</v>
      </c>
      <c r="U17" s="44">
        <v>7.2</v>
      </c>
      <c r="V17" s="44"/>
      <c r="W17" s="44"/>
      <c r="X17" s="44"/>
      <c r="Y17" s="44"/>
      <c r="Z17" s="44"/>
      <c r="AA17" s="67">
        <f t="shared" si="10"/>
        <v>0</v>
      </c>
      <c r="AB17" s="33"/>
      <c r="AC17" s="20">
        <f t="shared" si="11"/>
        <v>0</v>
      </c>
      <c r="AD17" s="85">
        <f t="shared" si="12"/>
        <v>92.54</v>
      </c>
      <c r="AE17" s="21">
        <f t="shared" si="13"/>
        <v>92.54</v>
      </c>
      <c r="AF17" s="82"/>
      <c r="AG17" s="78"/>
      <c r="AH17" s="22">
        <f t="shared" si="14"/>
        <v>92.54</v>
      </c>
      <c r="AI17" s="23">
        <v>0</v>
      </c>
      <c r="AJ17" s="58"/>
      <c r="AK17" s="24"/>
      <c r="AL17" s="25"/>
      <c r="AM17" s="26"/>
      <c r="AN17" s="79"/>
      <c r="AO17" s="24">
        <v>65</v>
      </c>
      <c r="AP17" s="25">
        <v>200</v>
      </c>
      <c r="AQ17" s="25"/>
      <c r="AR17" s="25">
        <v>20</v>
      </c>
      <c r="AS17" s="25">
        <v>60</v>
      </c>
      <c r="AT17" s="62">
        <f t="shared" si="15"/>
        <v>345</v>
      </c>
      <c r="AU17" s="63">
        <f t="shared" si="16"/>
        <v>327.75</v>
      </c>
      <c r="AV17" s="120">
        <v>6</v>
      </c>
      <c r="AW17" s="120">
        <v>16</v>
      </c>
      <c r="AX17" s="120">
        <v>8</v>
      </c>
      <c r="AY17" s="120">
        <v>1</v>
      </c>
      <c r="AZ17" s="81">
        <f t="shared" si="4"/>
        <v>31</v>
      </c>
      <c r="BA17" s="80">
        <f t="shared" si="17"/>
        <v>296.75</v>
      </c>
      <c r="BB17" s="36">
        <f t="shared" si="18"/>
        <v>142.44</v>
      </c>
      <c r="BC17" s="80">
        <f t="shared" si="19"/>
        <v>154.31</v>
      </c>
    </row>
    <row r="18" spans="1:55" ht="18" thickBot="1">
      <c r="A18" s="27" t="s">
        <v>10</v>
      </c>
      <c r="B18" s="88">
        <v>432</v>
      </c>
      <c r="C18" s="88">
        <v>382</v>
      </c>
      <c r="D18" s="88">
        <v>584</v>
      </c>
      <c r="E18" s="88">
        <v>15</v>
      </c>
      <c r="F18" s="88">
        <v>13</v>
      </c>
      <c r="G18" s="89">
        <v>19</v>
      </c>
      <c r="H18" s="48">
        <f t="shared" si="5"/>
        <v>1398</v>
      </c>
      <c r="I18" s="48">
        <f t="shared" si="6"/>
        <v>47</v>
      </c>
      <c r="J18" s="88">
        <v>496</v>
      </c>
      <c r="K18" s="88">
        <v>404</v>
      </c>
      <c r="L18" s="94"/>
      <c r="M18" s="45">
        <v>16</v>
      </c>
      <c r="N18" s="49">
        <v>14</v>
      </c>
      <c r="O18" s="49"/>
      <c r="P18" s="48">
        <f t="shared" si="7"/>
        <v>900</v>
      </c>
      <c r="Q18" s="55">
        <f t="shared" si="8"/>
        <v>30</v>
      </c>
      <c r="R18" s="57">
        <f t="shared" si="9"/>
        <v>77</v>
      </c>
      <c r="S18" s="97">
        <v>3.84</v>
      </c>
      <c r="T18" s="99">
        <v>4.5</v>
      </c>
      <c r="U18" s="44">
        <v>7.2</v>
      </c>
      <c r="V18" s="44"/>
      <c r="W18" s="44"/>
      <c r="X18" s="44"/>
      <c r="Y18" s="44"/>
      <c r="Z18" s="44"/>
      <c r="AA18" s="67">
        <f t="shared" si="10"/>
        <v>0</v>
      </c>
      <c r="AB18" s="33"/>
      <c r="AC18" s="20">
        <f t="shared" si="11"/>
        <v>0</v>
      </c>
      <c r="AD18" s="85">
        <f t="shared" si="12"/>
        <v>92.54</v>
      </c>
      <c r="AE18" s="21">
        <f t="shared" si="13"/>
        <v>92.54</v>
      </c>
      <c r="AF18" s="82"/>
      <c r="AG18" s="78"/>
      <c r="AH18" s="22">
        <f t="shared" si="14"/>
        <v>92.54</v>
      </c>
      <c r="AI18" s="23">
        <v>0</v>
      </c>
      <c r="AJ18" s="58"/>
      <c r="AK18" s="24"/>
      <c r="AL18" s="25"/>
      <c r="AM18" s="26"/>
      <c r="AN18" s="79"/>
      <c r="AO18" s="24">
        <v>65</v>
      </c>
      <c r="AP18" s="25">
        <v>200</v>
      </c>
      <c r="AQ18" s="25"/>
      <c r="AR18" s="25">
        <v>20</v>
      </c>
      <c r="AS18" s="25">
        <v>60</v>
      </c>
      <c r="AT18" s="62">
        <f t="shared" si="15"/>
        <v>345</v>
      </c>
      <c r="AU18" s="63">
        <f t="shared" si="16"/>
        <v>327.75</v>
      </c>
      <c r="AV18" s="120">
        <v>6</v>
      </c>
      <c r="AW18" s="120">
        <v>16</v>
      </c>
      <c r="AX18" s="120">
        <v>8</v>
      </c>
      <c r="AY18" s="120">
        <v>1</v>
      </c>
      <c r="AZ18" s="81">
        <f t="shared" si="4"/>
        <v>31</v>
      </c>
      <c r="BA18" s="80">
        <f t="shared" si="17"/>
        <v>296.75</v>
      </c>
      <c r="BB18" s="36">
        <f t="shared" si="18"/>
        <v>142.44</v>
      </c>
      <c r="BC18" s="80">
        <f t="shared" si="19"/>
        <v>154.31</v>
      </c>
    </row>
    <row r="19" spans="1:55" ht="18" thickBot="1">
      <c r="A19" s="27" t="s">
        <v>42</v>
      </c>
      <c r="B19" s="88">
        <v>438</v>
      </c>
      <c r="C19" s="88">
        <v>379</v>
      </c>
      <c r="D19" s="91">
        <v>593</v>
      </c>
      <c r="E19" s="88">
        <v>15</v>
      </c>
      <c r="F19" s="88">
        <v>13</v>
      </c>
      <c r="G19" s="89">
        <v>19</v>
      </c>
      <c r="H19" s="48">
        <f t="shared" si="5"/>
        <v>1410</v>
      </c>
      <c r="I19" s="48">
        <f t="shared" si="6"/>
        <v>47</v>
      </c>
      <c r="J19" s="88">
        <v>505</v>
      </c>
      <c r="K19" s="88">
        <v>391</v>
      </c>
      <c r="L19" s="94"/>
      <c r="M19" s="45">
        <v>17</v>
      </c>
      <c r="N19" s="49">
        <v>14</v>
      </c>
      <c r="O19" s="49"/>
      <c r="P19" s="48">
        <f t="shared" si="7"/>
        <v>896</v>
      </c>
      <c r="Q19" s="55">
        <f t="shared" si="8"/>
        <v>31</v>
      </c>
      <c r="R19" s="57">
        <f t="shared" si="9"/>
        <v>78</v>
      </c>
      <c r="S19" s="97">
        <v>3.84</v>
      </c>
      <c r="T19" s="99">
        <v>4.5</v>
      </c>
      <c r="U19" s="44">
        <v>7.2</v>
      </c>
      <c r="V19" s="44"/>
      <c r="W19" s="44"/>
      <c r="X19" s="44"/>
      <c r="Y19" s="44"/>
      <c r="Z19" s="44"/>
      <c r="AA19" s="67">
        <f t="shared" si="10"/>
        <v>0</v>
      </c>
      <c r="AB19" s="33"/>
      <c r="AC19" s="20">
        <f t="shared" si="11"/>
        <v>0</v>
      </c>
      <c r="AD19" s="85">
        <f t="shared" si="12"/>
        <v>93.54</v>
      </c>
      <c r="AE19" s="21">
        <f t="shared" si="13"/>
        <v>93.54</v>
      </c>
      <c r="AF19" s="82"/>
      <c r="AG19" s="78"/>
      <c r="AH19" s="22">
        <f t="shared" si="14"/>
        <v>93.54</v>
      </c>
      <c r="AI19" s="23">
        <v>0</v>
      </c>
      <c r="AJ19" s="58"/>
      <c r="AK19" s="24"/>
      <c r="AL19" s="25"/>
      <c r="AM19" s="26"/>
      <c r="AN19" s="79"/>
      <c r="AO19" s="24">
        <v>65</v>
      </c>
      <c r="AP19" s="25">
        <v>200</v>
      </c>
      <c r="AQ19" s="25"/>
      <c r="AR19" s="25">
        <v>20</v>
      </c>
      <c r="AS19" s="25">
        <v>60</v>
      </c>
      <c r="AT19" s="62">
        <f t="shared" si="15"/>
        <v>345</v>
      </c>
      <c r="AU19" s="63">
        <f t="shared" si="16"/>
        <v>327.75</v>
      </c>
      <c r="AV19" s="120">
        <v>6</v>
      </c>
      <c r="AW19" s="120">
        <v>16</v>
      </c>
      <c r="AX19" s="120">
        <v>8</v>
      </c>
      <c r="AY19" s="120">
        <v>1</v>
      </c>
      <c r="AZ19" s="81">
        <f t="shared" si="4"/>
        <v>31</v>
      </c>
      <c r="BA19" s="80">
        <f t="shared" si="17"/>
        <v>296.75</v>
      </c>
      <c r="BB19" s="36">
        <f t="shared" si="18"/>
        <v>142.44</v>
      </c>
      <c r="BC19" s="80">
        <f t="shared" si="19"/>
        <v>154.31</v>
      </c>
    </row>
    <row r="20" spans="1:55" ht="18" thickBot="1">
      <c r="A20" s="27" t="s">
        <v>11</v>
      </c>
      <c r="B20" s="92">
        <v>455</v>
      </c>
      <c r="C20" s="88">
        <v>391</v>
      </c>
      <c r="D20" s="88">
        <v>619</v>
      </c>
      <c r="E20" s="88">
        <v>15</v>
      </c>
      <c r="F20" s="88">
        <v>14</v>
      </c>
      <c r="G20" s="89">
        <v>19</v>
      </c>
      <c r="H20" s="48">
        <f t="shared" si="5"/>
        <v>1465</v>
      </c>
      <c r="I20" s="48">
        <f t="shared" si="6"/>
        <v>48</v>
      </c>
      <c r="J20" s="88">
        <v>515</v>
      </c>
      <c r="K20" s="88">
        <v>405</v>
      </c>
      <c r="L20" s="94"/>
      <c r="M20" s="45">
        <v>17</v>
      </c>
      <c r="N20" s="49">
        <v>14</v>
      </c>
      <c r="O20" s="49"/>
      <c r="P20" s="48">
        <f t="shared" si="7"/>
        <v>920</v>
      </c>
      <c r="Q20" s="55">
        <f t="shared" si="8"/>
        <v>31</v>
      </c>
      <c r="R20" s="57">
        <f t="shared" si="9"/>
        <v>79</v>
      </c>
      <c r="S20" s="97">
        <v>3.8</v>
      </c>
      <c r="T20" s="99">
        <v>4.5</v>
      </c>
      <c r="U20" s="44">
        <v>7.5</v>
      </c>
      <c r="V20" s="44"/>
      <c r="W20" s="44"/>
      <c r="X20" s="44"/>
      <c r="Y20" s="44"/>
      <c r="Z20" s="44"/>
      <c r="AA20" s="67">
        <f t="shared" si="10"/>
        <v>0</v>
      </c>
      <c r="AB20" s="33"/>
      <c r="AC20" s="20">
        <f t="shared" si="11"/>
        <v>0</v>
      </c>
      <c r="AD20" s="85">
        <f t="shared" si="12"/>
        <v>94.8</v>
      </c>
      <c r="AE20" s="21">
        <f t="shared" si="13"/>
        <v>94.8</v>
      </c>
      <c r="AF20" s="82"/>
      <c r="AG20" s="78"/>
      <c r="AH20" s="22">
        <f t="shared" si="14"/>
        <v>94.8</v>
      </c>
      <c r="AI20" s="23">
        <v>0</v>
      </c>
      <c r="AJ20" s="58"/>
      <c r="AK20" s="24"/>
      <c r="AL20" s="25"/>
      <c r="AM20" s="26"/>
      <c r="AN20" s="79"/>
      <c r="AO20" s="24">
        <v>65</v>
      </c>
      <c r="AP20" s="25">
        <v>200</v>
      </c>
      <c r="AQ20" s="25"/>
      <c r="AR20" s="25">
        <v>20</v>
      </c>
      <c r="AS20" s="25">
        <v>60</v>
      </c>
      <c r="AT20" s="62">
        <f t="shared" si="15"/>
        <v>345</v>
      </c>
      <c r="AU20" s="63">
        <f t="shared" si="16"/>
        <v>327.75</v>
      </c>
      <c r="AV20" s="120">
        <v>6</v>
      </c>
      <c r="AW20" s="120">
        <v>16</v>
      </c>
      <c r="AX20" s="120">
        <v>8</v>
      </c>
      <c r="AY20" s="120">
        <v>1</v>
      </c>
      <c r="AZ20" s="81">
        <f t="shared" si="4"/>
        <v>31</v>
      </c>
      <c r="BA20" s="80">
        <f t="shared" si="17"/>
        <v>296.75</v>
      </c>
      <c r="BB20" s="36">
        <f t="shared" si="18"/>
        <v>142.44</v>
      </c>
      <c r="BC20" s="80">
        <f t="shared" si="19"/>
        <v>154.31</v>
      </c>
    </row>
    <row r="21" spans="1:55" ht="18" thickBot="1">
      <c r="A21" s="27" t="s">
        <v>43</v>
      </c>
      <c r="B21" s="92">
        <v>477</v>
      </c>
      <c r="C21" s="91">
        <v>404</v>
      </c>
      <c r="D21" s="91">
        <v>653</v>
      </c>
      <c r="E21" s="88">
        <v>16</v>
      </c>
      <c r="F21" s="88">
        <v>13</v>
      </c>
      <c r="G21" s="89">
        <v>19</v>
      </c>
      <c r="H21" s="48">
        <f t="shared" si="5"/>
        <v>1534</v>
      </c>
      <c r="I21" s="48">
        <f t="shared" si="6"/>
        <v>48</v>
      </c>
      <c r="J21" s="129">
        <v>510</v>
      </c>
      <c r="K21" s="95">
        <v>419</v>
      </c>
      <c r="L21" s="94"/>
      <c r="M21" s="45">
        <v>17</v>
      </c>
      <c r="N21" s="49">
        <v>14</v>
      </c>
      <c r="O21" s="49"/>
      <c r="P21" s="48">
        <f t="shared" si="7"/>
        <v>929</v>
      </c>
      <c r="Q21" s="55">
        <f t="shared" si="8"/>
        <v>31</v>
      </c>
      <c r="R21" s="57">
        <f t="shared" si="9"/>
        <v>79</v>
      </c>
      <c r="S21" s="97">
        <v>3.8</v>
      </c>
      <c r="T21" s="89">
        <v>4.5</v>
      </c>
      <c r="U21" s="44">
        <v>7.5</v>
      </c>
      <c r="V21" s="44"/>
      <c r="W21" s="44"/>
      <c r="X21" s="44"/>
      <c r="Y21" s="44"/>
      <c r="Z21" s="44"/>
      <c r="AA21" s="67">
        <f t="shared" si="10"/>
        <v>0</v>
      </c>
      <c r="AB21" s="33"/>
      <c r="AC21" s="20">
        <f t="shared" si="11"/>
        <v>0</v>
      </c>
      <c r="AD21" s="85">
        <f t="shared" si="12"/>
        <v>94.8</v>
      </c>
      <c r="AE21" s="21">
        <f t="shared" si="13"/>
        <v>94.8</v>
      </c>
      <c r="AF21" s="82"/>
      <c r="AG21" s="78"/>
      <c r="AH21" s="22">
        <f t="shared" si="14"/>
        <v>94.8</v>
      </c>
      <c r="AI21" s="23">
        <v>0</v>
      </c>
      <c r="AJ21" s="58"/>
      <c r="AK21" s="24"/>
      <c r="AL21" s="25"/>
      <c r="AM21" s="26"/>
      <c r="AN21" s="79"/>
      <c r="AO21" s="24">
        <v>65</v>
      </c>
      <c r="AP21" s="25">
        <v>200</v>
      </c>
      <c r="AQ21" s="25"/>
      <c r="AR21" s="25">
        <v>20</v>
      </c>
      <c r="AS21" s="25">
        <v>60</v>
      </c>
      <c r="AT21" s="62">
        <f t="shared" si="15"/>
        <v>345</v>
      </c>
      <c r="AU21" s="63">
        <f t="shared" si="16"/>
        <v>327.75</v>
      </c>
      <c r="AV21" s="120">
        <v>6</v>
      </c>
      <c r="AW21" s="120">
        <v>16</v>
      </c>
      <c r="AX21" s="120">
        <v>8</v>
      </c>
      <c r="AY21" s="120">
        <v>1</v>
      </c>
      <c r="AZ21" s="81">
        <f t="shared" si="4"/>
        <v>31</v>
      </c>
      <c r="BA21" s="80">
        <f t="shared" si="17"/>
        <v>296.75</v>
      </c>
      <c r="BB21" s="36">
        <f t="shared" si="18"/>
        <v>142.44</v>
      </c>
      <c r="BC21" s="80">
        <f t="shared" si="19"/>
        <v>154.31</v>
      </c>
    </row>
    <row r="22" spans="1:55" ht="18" thickBot="1">
      <c r="A22" s="27" t="s">
        <v>12</v>
      </c>
      <c r="B22" s="88">
        <v>452</v>
      </c>
      <c r="C22" s="88">
        <v>370</v>
      </c>
      <c r="D22" s="88">
        <v>598</v>
      </c>
      <c r="E22" s="88">
        <v>15</v>
      </c>
      <c r="F22" s="88">
        <v>13</v>
      </c>
      <c r="G22" s="89">
        <v>19</v>
      </c>
      <c r="H22" s="48">
        <f t="shared" si="5"/>
        <v>1420</v>
      </c>
      <c r="I22" s="48">
        <f t="shared" si="6"/>
        <v>47</v>
      </c>
      <c r="J22" s="89">
        <v>500</v>
      </c>
      <c r="K22" s="94">
        <v>404</v>
      </c>
      <c r="L22" s="94"/>
      <c r="M22" s="93">
        <v>17</v>
      </c>
      <c r="N22" s="56">
        <v>14</v>
      </c>
      <c r="O22" s="49"/>
      <c r="P22" s="48">
        <f t="shared" si="7"/>
        <v>904</v>
      </c>
      <c r="Q22" s="55">
        <f t="shared" si="8"/>
        <v>31</v>
      </c>
      <c r="R22" s="57">
        <f t="shared" si="9"/>
        <v>78</v>
      </c>
      <c r="S22" s="97">
        <v>3.75</v>
      </c>
      <c r="T22" s="89">
        <v>4.5</v>
      </c>
      <c r="U22" s="88">
        <v>6.9</v>
      </c>
      <c r="V22" s="44"/>
      <c r="W22" s="44"/>
      <c r="X22" s="44"/>
      <c r="Y22" s="44"/>
      <c r="Z22" s="44"/>
      <c r="AA22" s="67">
        <f t="shared" si="10"/>
        <v>0</v>
      </c>
      <c r="AB22" s="33"/>
      <c r="AC22" s="20">
        <f t="shared" si="11"/>
        <v>0</v>
      </c>
      <c r="AD22" s="85">
        <f t="shared" si="12"/>
        <v>93.15</v>
      </c>
      <c r="AE22" s="21">
        <f t="shared" si="13"/>
        <v>93.15</v>
      </c>
      <c r="AF22" s="82"/>
      <c r="AG22" s="78"/>
      <c r="AH22" s="22">
        <f t="shared" si="14"/>
        <v>93.15</v>
      </c>
      <c r="AI22" s="23">
        <v>0</v>
      </c>
      <c r="AJ22" s="58"/>
      <c r="AK22" s="24"/>
      <c r="AL22" s="25"/>
      <c r="AM22" s="26"/>
      <c r="AN22" s="79"/>
      <c r="AO22" s="24">
        <v>65</v>
      </c>
      <c r="AP22" s="25">
        <v>200</v>
      </c>
      <c r="AQ22" s="25"/>
      <c r="AR22" s="25">
        <v>20</v>
      </c>
      <c r="AS22" s="25">
        <v>60</v>
      </c>
      <c r="AT22" s="62">
        <f t="shared" si="15"/>
        <v>345</v>
      </c>
      <c r="AU22" s="63">
        <f t="shared" si="16"/>
        <v>327.75</v>
      </c>
      <c r="AV22" s="120">
        <v>6</v>
      </c>
      <c r="AW22" s="120">
        <v>16</v>
      </c>
      <c r="AX22" s="120">
        <v>8</v>
      </c>
      <c r="AY22" s="120">
        <v>1</v>
      </c>
      <c r="AZ22" s="81">
        <f t="shared" si="4"/>
        <v>31</v>
      </c>
      <c r="BA22" s="80">
        <f t="shared" si="17"/>
        <v>296.75</v>
      </c>
      <c r="BB22" s="36">
        <f t="shared" si="18"/>
        <v>142.44</v>
      </c>
      <c r="BC22" s="80">
        <f t="shared" si="19"/>
        <v>154.31</v>
      </c>
    </row>
    <row r="23" spans="1:55" ht="18" thickBot="1">
      <c r="A23" s="27" t="s">
        <v>44</v>
      </c>
      <c r="B23" s="88">
        <v>452</v>
      </c>
      <c r="C23" s="88">
        <v>392</v>
      </c>
      <c r="D23" s="88">
        <v>580</v>
      </c>
      <c r="E23" s="88">
        <v>15</v>
      </c>
      <c r="F23" s="88">
        <v>13</v>
      </c>
      <c r="G23" s="89">
        <v>19</v>
      </c>
      <c r="H23" s="48">
        <f t="shared" si="5"/>
        <v>1424</v>
      </c>
      <c r="I23" s="48">
        <f t="shared" si="6"/>
        <v>47</v>
      </c>
      <c r="J23" s="89">
        <v>587</v>
      </c>
      <c r="K23" s="94">
        <v>402</v>
      </c>
      <c r="L23" s="94"/>
      <c r="M23" s="93">
        <v>19</v>
      </c>
      <c r="N23" s="45">
        <v>14</v>
      </c>
      <c r="O23" s="49"/>
      <c r="P23" s="48">
        <f t="shared" si="7"/>
        <v>989</v>
      </c>
      <c r="Q23" s="55">
        <f t="shared" si="8"/>
        <v>33</v>
      </c>
      <c r="R23" s="57">
        <f t="shared" si="9"/>
        <v>80</v>
      </c>
      <c r="S23" s="97">
        <v>3.75</v>
      </c>
      <c r="T23" s="88">
        <v>3.5</v>
      </c>
      <c r="U23" s="88">
        <v>6.9</v>
      </c>
      <c r="V23" s="44"/>
      <c r="W23" s="44"/>
      <c r="X23" s="44"/>
      <c r="Y23" s="44"/>
      <c r="Z23" s="44"/>
      <c r="AA23" s="67">
        <f t="shared" si="10"/>
        <v>0</v>
      </c>
      <c r="AB23" s="33"/>
      <c r="AC23" s="20">
        <f t="shared" si="11"/>
        <v>0</v>
      </c>
      <c r="AD23" s="85">
        <f t="shared" si="12"/>
        <v>94.15</v>
      </c>
      <c r="AE23" s="21">
        <f t="shared" si="13"/>
        <v>94.15</v>
      </c>
      <c r="AF23" s="82"/>
      <c r="AG23" s="78"/>
      <c r="AH23" s="22">
        <f t="shared" si="14"/>
        <v>94.15</v>
      </c>
      <c r="AI23" s="23">
        <v>0</v>
      </c>
      <c r="AJ23" s="58"/>
      <c r="AK23" s="24"/>
      <c r="AL23" s="25"/>
      <c r="AM23" s="26"/>
      <c r="AN23" s="79"/>
      <c r="AO23" s="24">
        <v>65</v>
      </c>
      <c r="AP23" s="25">
        <v>200</v>
      </c>
      <c r="AQ23" s="25"/>
      <c r="AR23" s="25">
        <v>20</v>
      </c>
      <c r="AS23" s="25">
        <v>60</v>
      </c>
      <c r="AT23" s="62">
        <f t="shared" si="15"/>
        <v>345</v>
      </c>
      <c r="AU23" s="63">
        <f t="shared" si="16"/>
        <v>327.75</v>
      </c>
      <c r="AV23" s="120">
        <v>6</v>
      </c>
      <c r="AW23" s="120">
        <v>16</v>
      </c>
      <c r="AX23" s="120">
        <v>8</v>
      </c>
      <c r="AY23" s="120">
        <v>1</v>
      </c>
      <c r="AZ23" s="81">
        <f t="shared" si="4"/>
        <v>31</v>
      </c>
      <c r="BA23" s="80">
        <f t="shared" si="17"/>
        <v>296.75</v>
      </c>
      <c r="BB23" s="36">
        <f t="shared" si="18"/>
        <v>142.44</v>
      </c>
      <c r="BC23" s="80">
        <f t="shared" si="19"/>
        <v>154.31</v>
      </c>
    </row>
    <row r="24" spans="1:55" ht="18" thickBot="1">
      <c r="A24" s="29" t="s">
        <v>13</v>
      </c>
      <c r="B24" s="88">
        <v>430</v>
      </c>
      <c r="C24" s="88">
        <v>410</v>
      </c>
      <c r="D24" s="88">
        <v>600</v>
      </c>
      <c r="E24" s="88">
        <v>15</v>
      </c>
      <c r="F24" s="88">
        <v>14</v>
      </c>
      <c r="G24" s="89">
        <v>20</v>
      </c>
      <c r="H24" s="48">
        <f t="shared" si="5"/>
        <v>1440</v>
      </c>
      <c r="I24" s="48">
        <f t="shared" si="6"/>
        <v>49</v>
      </c>
      <c r="J24" s="89">
        <v>502</v>
      </c>
      <c r="K24" s="94">
        <v>413</v>
      </c>
      <c r="L24" s="94"/>
      <c r="M24" s="93">
        <v>17</v>
      </c>
      <c r="N24" s="45">
        <v>14</v>
      </c>
      <c r="O24" s="49"/>
      <c r="P24" s="48">
        <f t="shared" si="7"/>
        <v>915</v>
      </c>
      <c r="Q24" s="55">
        <f t="shared" si="8"/>
        <v>31</v>
      </c>
      <c r="R24" s="57">
        <f t="shared" si="9"/>
        <v>80</v>
      </c>
      <c r="S24" s="88">
        <v>3.49</v>
      </c>
      <c r="T24" s="88">
        <v>3.5</v>
      </c>
      <c r="U24" s="100">
        <v>5.8</v>
      </c>
      <c r="V24" s="44"/>
      <c r="W24" s="44"/>
      <c r="X24" s="44"/>
      <c r="Y24" s="44"/>
      <c r="Z24" s="44"/>
      <c r="AA24" s="67">
        <f t="shared" si="10"/>
        <v>0</v>
      </c>
      <c r="AB24" s="33"/>
      <c r="AC24" s="20">
        <f t="shared" si="11"/>
        <v>0</v>
      </c>
      <c r="AD24" s="85">
        <f t="shared" si="12"/>
        <v>92.789999999999992</v>
      </c>
      <c r="AE24" s="21">
        <f t="shared" si="13"/>
        <v>92.789999999999992</v>
      </c>
      <c r="AF24" s="82"/>
      <c r="AG24" s="78"/>
      <c r="AH24" s="22">
        <f t="shared" si="14"/>
        <v>92.789999999999992</v>
      </c>
      <c r="AI24" s="23">
        <v>0</v>
      </c>
      <c r="AJ24" s="58"/>
      <c r="AK24" s="24"/>
      <c r="AL24" s="25"/>
      <c r="AM24" s="26"/>
      <c r="AN24" s="79"/>
      <c r="AO24" s="24">
        <v>65</v>
      </c>
      <c r="AP24" s="25">
        <v>200</v>
      </c>
      <c r="AQ24" s="25"/>
      <c r="AR24" s="25">
        <v>20</v>
      </c>
      <c r="AS24" s="25">
        <v>60</v>
      </c>
      <c r="AT24" s="62">
        <f t="shared" si="15"/>
        <v>345</v>
      </c>
      <c r="AU24" s="63">
        <f t="shared" si="16"/>
        <v>327.75</v>
      </c>
      <c r="AV24" s="120">
        <v>6</v>
      </c>
      <c r="AW24" s="120">
        <v>16</v>
      </c>
      <c r="AX24" s="120">
        <v>8</v>
      </c>
      <c r="AY24" s="120">
        <v>1</v>
      </c>
      <c r="AZ24" s="81">
        <f t="shared" si="4"/>
        <v>31</v>
      </c>
      <c r="BA24" s="80">
        <f t="shared" si="17"/>
        <v>296.75</v>
      </c>
      <c r="BB24" s="36">
        <f t="shared" si="18"/>
        <v>142.44</v>
      </c>
      <c r="BC24" s="80">
        <f t="shared" si="19"/>
        <v>154.31</v>
      </c>
    </row>
    <row r="25" spans="1:55" ht="18" thickBot="1">
      <c r="A25" s="30" t="s">
        <v>30</v>
      </c>
      <c r="B25" s="88">
        <v>453</v>
      </c>
      <c r="C25" s="88">
        <v>459</v>
      </c>
      <c r="D25" s="88">
        <v>605</v>
      </c>
      <c r="E25" s="88">
        <v>15</v>
      </c>
      <c r="F25" s="88">
        <v>16</v>
      </c>
      <c r="G25" s="89">
        <v>19</v>
      </c>
      <c r="H25" s="48">
        <f t="shared" si="5"/>
        <v>1517</v>
      </c>
      <c r="I25" s="48">
        <f t="shared" si="6"/>
        <v>50</v>
      </c>
      <c r="J25" s="89">
        <v>504</v>
      </c>
      <c r="K25" s="94">
        <v>442</v>
      </c>
      <c r="L25" s="94"/>
      <c r="M25" s="93">
        <v>17</v>
      </c>
      <c r="N25" s="45">
        <v>15</v>
      </c>
      <c r="O25" s="49"/>
      <c r="P25" s="48">
        <f t="shared" si="7"/>
        <v>946</v>
      </c>
      <c r="Q25" s="55">
        <f t="shared" si="8"/>
        <v>32</v>
      </c>
      <c r="R25" s="57">
        <f t="shared" si="9"/>
        <v>82</v>
      </c>
      <c r="S25" s="88">
        <v>3.49</v>
      </c>
      <c r="T25" s="88">
        <v>3.5</v>
      </c>
      <c r="U25" s="100">
        <v>5.8</v>
      </c>
      <c r="V25" s="44"/>
      <c r="W25" s="44"/>
      <c r="X25" s="44"/>
      <c r="Y25" s="44"/>
      <c r="Z25" s="44"/>
      <c r="AA25" s="67">
        <f t="shared" si="10"/>
        <v>0</v>
      </c>
      <c r="AB25" s="33"/>
      <c r="AC25" s="20">
        <f t="shared" si="11"/>
        <v>0</v>
      </c>
      <c r="AD25" s="85">
        <f t="shared" si="12"/>
        <v>94.789999999999992</v>
      </c>
      <c r="AE25" s="21">
        <f t="shared" si="13"/>
        <v>94.789999999999992</v>
      </c>
      <c r="AF25" s="82"/>
      <c r="AG25" s="78"/>
      <c r="AH25" s="22">
        <f t="shared" si="14"/>
        <v>94.789999999999992</v>
      </c>
      <c r="AI25" s="23">
        <v>0</v>
      </c>
      <c r="AJ25" s="58"/>
      <c r="AK25" s="24"/>
      <c r="AL25" s="25"/>
      <c r="AM25" s="26"/>
      <c r="AN25" s="79"/>
      <c r="AO25" s="24">
        <v>65</v>
      </c>
      <c r="AP25" s="25">
        <v>200</v>
      </c>
      <c r="AQ25" s="25"/>
      <c r="AR25" s="25">
        <v>20</v>
      </c>
      <c r="AS25" s="25">
        <v>60</v>
      </c>
      <c r="AT25" s="62">
        <f t="shared" si="15"/>
        <v>345</v>
      </c>
      <c r="AU25" s="63">
        <f t="shared" si="16"/>
        <v>327.75</v>
      </c>
      <c r="AV25" s="120">
        <v>6</v>
      </c>
      <c r="AW25" s="120">
        <v>16</v>
      </c>
      <c r="AX25" s="120">
        <v>8</v>
      </c>
      <c r="AY25" s="120">
        <v>1</v>
      </c>
      <c r="AZ25" s="81">
        <f t="shared" si="4"/>
        <v>31</v>
      </c>
      <c r="BA25" s="80">
        <f t="shared" si="17"/>
        <v>296.75</v>
      </c>
      <c r="BB25" s="36">
        <f t="shared" si="18"/>
        <v>142.44</v>
      </c>
      <c r="BC25" s="80">
        <f t="shared" si="19"/>
        <v>154.31</v>
      </c>
    </row>
    <row r="26" spans="1:55" ht="18" thickBot="1">
      <c r="A26" s="30" t="s">
        <v>14</v>
      </c>
      <c r="B26" s="88">
        <v>490</v>
      </c>
      <c r="C26" s="88">
        <v>515</v>
      </c>
      <c r="D26" s="88">
        <v>661</v>
      </c>
      <c r="E26" s="88">
        <v>16</v>
      </c>
      <c r="F26" s="88">
        <v>18</v>
      </c>
      <c r="G26" s="89">
        <v>21</v>
      </c>
      <c r="H26" s="48">
        <f t="shared" si="5"/>
        <v>1666</v>
      </c>
      <c r="I26" s="48">
        <f t="shared" si="6"/>
        <v>55</v>
      </c>
      <c r="J26" s="88">
        <v>524</v>
      </c>
      <c r="K26" s="94">
        <v>501</v>
      </c>
      <c r="L26" s="94"/>
      <c r="M26" s="93">
        <v>17</v>
      </c>
      <c r="N26" s="45">
        <v>18</v>
      </c>
      <c r="O26" s="49"/>
      <c r="P26" s="48">
        <f t="shared" si="7"/>
        <v>1025</v>
      </c>
      <c r="Q26" s="55">
        <f t="shared" si="8"/>
        <v>35</v>
      </c>
      <c r="R26" s="57">
        <f t="shared" si="9"/>
        <v>90</v>
      </c>
      <c r="S26" s="88">
        <v>3.48</v>
      </c>
      <c r="T26" s="88">
        <v>3.5</v>
      </c>
      <c r="U26" s="97">
        <v>6.5</v>
      </c>
      <c r="V26" s="60"/>
      <c r="W26" s="44"/>
      <c r="X26" s="44"/>
      <c r="Y26" s="44"/>
      <c r="Z26" s="44"/>
      <c r="AA26" s="67">
        <f t="shared" si="10"/>
        <v>0</v>
      </c>
      <c r="AB26" s="33"/>
      <c r="AC26" s="20">
        <f t="shared" si="11"/>
        <v>0</v>
      </c>
      <c r="AD26" s="85">
        <f t="shared" si="12"/>
        <v>103.48</v>
      </c>
      <c r="AE26" s="21">
        <f t="shared" si="13"/>
        <v>103.48</v>
      </c>
      <c r="AF26" s="82"/>
      <c r="AG26" s="78"/>
      <c r="AH26" s="22">
        <f t="shared" si="14"/>
        <v>103.48</v>
      </c>
      <c r="AI26" s="23">
        <v>0</v>
      </c>
      <c r="AJ26" s="58"/>
      <c r="AK26" s="24"/>
      <c r="AL26" s="25"/>
      <c r="AM26" s="26"/>
      <c r="AN26" s="79"/>
      <c r="AO26" s="24">
        <v>65</v>
      </c>
      <c r="AP26" s="25">
        <v>200</v>
      </c>
      <c r="AQ26" s="25"/>
      <c r="AR26" s="25">
        <v>20</v>
      </c>
      <c r="AS26" s="25">
        <v>60</v>
      </c>
      <c r="AT26" s="62">
        <f t="shared" si="15"/>
        <v>345</v>
      </c>
      <c r="AU26" s="63">
        <f t="shared" si="16"/>
        <v>327.75</v>
      </c>
      <c r="AV26" s="120">
        <v>6</v>
      </c>
      <c r="AW26" s="120">
        <v>16</v>
      </c>
      <c r="AX26" s="120">
        <v>8</v>
      </c>
      <c r="AY26" s="120">
        <v>1</v>
      </c>
      <c r="AZ26" s="81">
        <f t="shared" si="4"/>
        <v>31</v>
      </c>
      <c r="BA26" s="80">
        <f t="shared" si="17"/>
        <v>296.75</v>
      </c>
      <c r="BB26" s="36">
        <f t="shared" si="18"/>
        <v>142.44</v>
      </c>
      <c r="BC26" s="80">
        <f t="shared" si="19"/>
        <v>154.31</v>
      </c>
    </row>
    <row r="27" spans="1:55" ht="18" thickBot="1">
      <c r="A27" s="30" t="s">
        <v>31</v>
      </c>
      <c r="B27" s="88">
        <v>514</v>
      </c>
      <c r="C27" s="88">
        <v>563</v>
      </c>
      <c r="D27" s="88">
        <v>699</v>
      </c>
      <c r="E27" s="88">
        <v>18</v>
      </c>
      <c r="F27" s="88">
        <v>19</v>
      </c>
      <c r="G27" s="89">
        <v>22</v>
      </c>
      <c r="H27" s="48">
        <f t="shared" si="5"/>
        <v>1776</v>
      </c>
      <c r="I27" s="48">
        <f t="shared" si="6"/>
        <v>59</v>
      </c>
      <c r="J27" s="88">
        <v>539</v>
      </c>
      <c r="K27" s="94">
        <v>526</v>
      </c>
      <c r="L27" s="94"/>
      <c r="M27" s="93">
        <v>17</v>
      </c>
      <c r="N27" s="45">
        <v>18</v>
      </c>
      <c r="O27" s="49"/>
      <c r="P27" s="48">
        <f t="shared" si="7"/>
        <v>1065</v>
      </c>
      <c r="Q27" s="55">
        <f t="shared" si="8"/>
        <v>35</v>
      </c>
      <c r="R27" s="57">
        <f t="shared" si="9"/>
        <v>94</v>
      </c>
      <c r="S27" s="88">
        <v>3.48</v>
      </c>
      <c r="T27" s="88">
        <v>4.5</v>
      </c>
      <c r="U27" s="97">
        <v>6.5</v>
      </c>
      <c r="V27" s="44"/>
      <c r="W27" s="44"/>
      <c r="X27" s="44"/>
      <c r="Y27" s="44"/>
      <c r="Z27" s="44"/>
      <c r="AA27" s="67">
        <f t="shared" si="10"/>
        <v>0</v>
      </c>
      <c r="AB27" s="33"/>
      <c r="AC27" s="20">
        <f t="shared" si="11"/>
        <v>0</v>
      </c>
      <c r="AD27" s="85">
        <f t="shared" si="12"/>
        <v>108.48</v>
      </c>
      <c r="AE27" s="21">
        <f t="shared" si="13"/>
        <v>108.48</v>
      </c>
      <c r="AF27" s="82"/>
      <c r="AG27" s="78"/>
      <c r="AH27" s="22">
        <f t="shared" si="14"/>
        <v>108.48</v>
      </c>
      <c r="AI27" s="23">
        <v>0</v>
      </c>
      <c r="AJ27" s="58"/>
      <c r="AK27" s="24"/>
      <c r="AL27" s="25"/>
      <c r="AM27" s="26"/>
      <c r="AN27" s="79"/>
      <c r="AO27" s="24">
        <v>65</v>
      </c>
      <c r="AP27" s="25">
        <v>200</v>
      </c>
      <c r="AQ27" s="25"/>
      <c r="AR27" s="25">
        <v>20</v>
      </c>
      <c r="AS27" s="25">
        <v>60</v>
      </c>
      <c r="AT27" s="62">
        <f t="shared" si="15"/>
        <v>345</v>
      </c>
      <c r="AU27" s="63">
        <f t="shared" si="16"/>
        <v>327.75</v>
      </c>
      <c r="AV27" s="120">
        <v>6</v>
      </c>
      <c r="AW27" s="120">
        <v>16</v>
      </c>
      <c r="AX27" s="120">
        <v>8</v>
      </c>
      <c r="AY27" s="120">
        <v>1</v>
      </c>
      <c r="AZ27" s="81">
        <f t="shared" si="4"/>
        <v>31</v>
      </c>
      <c r="BA27" s="80">
        <f t="shared" si="17"/>
        <v>296.75</v>
      </c>
      <c r="BB27" s="36">
        <f t="shared" si="18"/>
        <v>142.44</v>
      </c>
      <c r="BC27" s="80">
        <f t="shared" si="19"/>
        <v>154.31</v>
      </c>
    </row>
    <row r="28" spans="1:55" ht="18" thickBot="1">
      <c r="A28" s="30" t="s">
        <v>15</v>
      </c>
      <c r="B28" s="88">
        <v>526</v>
      </c>
      <c r="C28" s="88">
        <v>581</v>
      </c>
      <c r="D28" s="88">
        <v>697</v>
      </c>
      <c r="E28" s="88">
        <v>18</v>
      </c>
      <c r="F28" s="88">
        <v>20</v>
      </c>
      <c r="G28" s="89">
        <v>23</v>
      </c>
      <c r="H28" s="48">
        <f t="shared" si="5"/>
        <v>1804</v>
      </c>
      <c r="I28" s="48">
        <f t="shared" si="6"/>
        <v>61</v>
      </c>
      <c r="J28" s="88">
        <v>556</v>
      </c>
      <c r="K28" s="94">
        <v>549</v>
      </c>
      <c r="L28" s="94"/>
      <c r="M28" s="93">
        <v>18</v>
      </c>
      <c r="N28" s="45">
        <v>19</v>
      </c>
      <c r="O28" s="49"/>
      <c r="P28" s="48">
        <f t="shared" si="7"/>
        <v>1105</v>
      </c>
      <c r="Q28" s="55">
        <f t="shared" si="8"/>
        <v>37</v>
      </c>
      <c r="R28" s="57">
        <f t="shared" si="9"/>
        <v>98</v>
      </c>
      <c r="S28" s="88">
        <v>3.87</v>
      </c>
      <c r="T28" s="88">
        <v>4.5</v>
      </c>
      <c r="U28" s="88">
        <v>6.7</v>
      </c>
      <c r="V28" s="44"/>
      <c r="W28" s="44"/>
      <c r="X28" s="44"/>
      <c r="Y28" s="44"/>
      <c r="Z28" s="44"/>
      <c r="AA28" s="67">
        <f t="shared" si="10"/>
        <v>0</v>
      </c>
      <c r="AB28" s="33"/>
      <c r="AC28" s="20">
        <f t="shared" si="11"/>
        <v>0</v>
      </c>
      <c r="AD28" s="85">
        <f t="shared" si="12"/>
        <v>113.07000000000001</v>
      </c>
      <c r="AE28" s="21">
        <f t="shared" si="13"/>
        <v>113.07000000000001</v>
      </c>
      <c r="AF28" s="82"/>
      <c r="AG28" s="78"/>
      <c r="AH28" s="22">
        <f t="shared" si="14"/>
        <v>113.07000000000001</v>
      </c>
      <c r="AI28" s="23">
        <v>0</v>
      </c>
      <c r="AJ28" s="58"/>
      <c r="AK28" s="24"/>
      <c r="AL28" s="25"/>
      <c r="AM28" s="26"/>
      <c r="AN28" s="79"/>
      <c r="AO28" s="24">
        <v>65</v>
      </c>
      <c r="AP28" s="25">
        <v>200</v>
      </c>
      <c r="AQ28" s="25"/>
      <c r="AR28" s="25">
        <v>20</v>
      </c>
      <c r="AS28" s="25">
        <v>60</v>
      </c>
      <c r="AT28" s="62">
        <f t="shared" si="15"/>
        <v>345</v>
      </c>
      <c r="AU28" s="63">
        <f t="shared" si="16"/>
        <v>327.75</v>
      </c>
      <c r="AV28" s="120">
        <v>6</v>
      </c>
      <c r="AW28" s="120">
        <v>16</v>
      </c>
      <c r="AX28" s="120">
        <v>8</v>
      </c>
      <c r="AY28" s="120">
        <v>1</v>
      </c>
      <c r="AZ28" s="81">
        <f t="shared" si="4"/>
        <v>31</v>
      </c>
      <c r="BA28" s="80">
        <f t="shared" si="17"/>
        <v>296.75</v>
      </c>
      <c r="BB28" s="36">
        <f t="shared" si="18"/>
        <v>142.44</v>
      </c>
      <c r="BC28" s="80">
        <f t="shared" si="19"/>
        <v>154.31</v>
      </c>
    </row>
    <row r="29" spans="1:55" ht="18" thickBot="1">
      <c r="A29" s="30" t="s">
        <v>32</v>
      </c>
      <c r="B29" s="88">
        <v>532</v>
      </c>
      <c r="C29" s="88">
        <v>583</v>
      </c>
      <c r="D29" s="88">
        <v>732</v>
      </c>
      <c r="E29" s="88">
        <v>18</v>
      </c>
      <c r="F29" s="88">
        <v>20</v>
      </c>
      <c r="G29" s="89">
        <v>23</v>
      </c>
      <c r="H29" s="48">
        <f t="shared" si="5"/>
        <v>1847</v>
      </c>
      <c r="I29" s="48">
        <f t="shared" si="6"/>
        <v>61</v>
      </c>
      <c r="J29" s="88">
        <v>569</v>
      </c>
      <c r="K29" s="94">
        <v>544</v>
      </c>
      <c r="L29" s="94"/>
      <c r="M29" s="93">
        <v>19</v>
      </c>
      <c r="N29" s="45">
        <v>19</v>
      </c>
      <c r="O29" s="49"/>
      <c r="P29" s="48">
        <f t="shared" si="7"/>
        <v>1113</v>
      </c>
      <c r="Q29" s="55">
        <f t="shared" si="8"/>
        <v>38</v>
      </c>
      <c r="R29" s="57">
        <f t="shared" si="9"/>
        <v>99</v>
      </c>
      <c r="S29" s="88">
        <v>3.87</v>
      </c>
      <c r="T29" s="88">
        <v>4.5</v>
      </c>
      <c r="U29" s="88">
        <v>6.7</v>
      </c>
      <c r="V29" s="44"/>
      <c r="W29" s="44"/>
      <c r="X29" s="44"/>
      <c r="Y29" s="44"/>
      <c r="Z29" s="44"/>
      <c r="AA29" s="67">
        <f t="shared" si="10"/>
        <v>0</v>
      </c>
      <c r="AB29" s="33"/>
      <c r="AC29" s="20">
        <f t="shared" si="11"/>
        <v>0</v>
      </c>
      <c r="AD29" s="85">
        <f t="shared" si="12"/>
        <v>114.07000000000001</v>
      </c>
      <c r="AE29" s="21">
        <f t="shared" si="13"/>
        <v>114.07000000000001</v>
      </c>
      <c r="AF29" s="82"/>
      <c r="AG29" s="78"/>
      <c r="AH29" s="22">
        <f t="shared" si="14"/>
        <v>114.07000000000001</v>
      </c>
      <c r="AI29" s="23">
        <v>0</v>
      </c>
      <c r="AJ29" s="58"/>
      <c r="AK29" s="24"/>
      <c r="AL29" s="25"/>
      <c r="AM29" s="26"/>
      <c r="AN29" s="79"/>
      <c r="AO29" s="24">
        <v>65</v>
      </c>
      <c r="AP29" s="25">
        <v>200</v>
      </c>
      <c r="AQ29" s="25"/>
      <c r="AR29" s="25">
        <v>20</v>
      </c>
      <c r="AS29" s="25">
        <v>60</v>
      </c>
      <c r="AT29" s="62">
        <f t="shared" si="15"/>
        <v>345</v>
      </c>
      <c r="AU29" s="63">
        <f t="shared" si="16"/>
        <v>327.75</v>
      </c>
      <c r="AV29" s="120">
        <v>6</v>
      </c>
      <c r="AW29" s="120">
        <v>16</v>
      </c>
      <c r="AX29" s="120">
        <v>8</v>
      </c>
      <c r="AY29" s="120">
        <v>1</v>
      </c>
      <c r="AZ29" s="81">
        <f t="shared" si="4"/>
        <v>31</v>
      </c>
      <c r="BA29" s="80">
        <f t="shared" si="17"/>
        <v>296.75</v>
      </c>
      <c r="BB29" s="36">
        <f t="shared" si="18"/>
        <v>142.44</v>
      </c>
      <c r="BC29" s="80">
        <f t="shared" si="19"/>
        <v>154.31</v>
      </c>
    </row>
    <row r="30" spans="1:55" ht="18" thickBot="1">
      <c r="A30" s="30" t="s">
        <v>16</v>
      </c>
      <c r="B30" s="88">
        <v>535</v>
      </c>
      <c r="C30" s="88">
        <v>583</v>
      </c>
      <c r="D30" s="88">
        <v>556</v>
      </c>
      <c r="E30" s="88">
        <v>18</v>
      </c>
      <c r="F30" s="88">
        <v>20</v>
      </c>
      <c r="G30" s="89">
        <v>18</v>
      </c>
      <c r="H30" s="48">
        <f t="shared" si="5"/>
        <v>1674</v>
      </c>
      <c r="I30" s="48">
        <f t="shared" si="6"/>
        <v>56</v>
      </c>
      <c r="J30" s="88">
        <v>565</v>
      </c>
      <c r="K30" s="94">
        <v>561</v>
      </c>
      <c r="L30" s="94"/>
      <c r="M30" s="93">
        <v>19</v>
      </c>
      <c r="N30" s="45">
        <v>19</v>
      </c>
      <c r="O30" s="49"/>
      <c r="P30" s="48">
        <f t="shared" si="7"/>
        <v>1126</v>
      </c>
      <c r="Q30" s="55">
        <f t="shared" si="8"/>
        <v>38</v>
      </c>
      <c r="R30" s="57">
        <f t="shared" si="9"/>
        <v>94</v>
      </c>
      <c r="S30" s="88">
        <v>3.96</v>
      </c>
      <c r="T30" s="88">
        <v>4.5</v>
      </c>
      <c r="U30" s="88">
        <v>7.1</v>
      </c>
      <c r="V30" s="44"/>
      <c r="W30" s="44"/>
      <c r="X30" s="44"/>
      <c r="Y30" s="44"/>
      <c r="Z30" s="44"/>
      <c r="AA30" s="67">
        <f t="shared" si="10"/>
        <v>0</v>
      </c>
      <c r="AB30" s="33"/>
      <c r="AC30" s="20">
        <f t="shared" si="11"/>
        <v>0</v>
      </c>
      <c r="AD30" s="85">
        <f t="shared" si="12"/>
        <v>109.55999999999999</v>
      </c>
      <c r="AE30" s="21">
        <f t="shared" si="13"/>
        <v>109.55999999999999</v>
      </c>
      <c r="AF30" s="82"/>
      <c r="AG30" s="78"/>
      <c r="AH30" s="22">
        <f t="shared" si="14"/>
        <v>109.55999999999999</v>
      </c>
      <c r="AI30" s="23">
        <v>0</v>
      </c>
      <c r="AJ30" s="58"/>
      <c r="AK30" s="24"/>
      <c r="AL30" s="25"/>
      <c r="AM30" s="26"/>
      <c r="AN30" s="79"/>
      <c r="AO30" s="24">
        <v>65</v>
      </c>
      <c r="AP30" s="25">
        <v>200</v>
      </c>
      <c r="AQ30" s="25"/>
      <c r="AR30" s="25">
        <v>20</v>
      </c>
      <c r="AS30" s="25">
        <v>60</v>
      </c>
      <c r="AT30" s="62">
        <f t="shared" si="15"/>
        <v>345</v>
      </c>
      <c r="AU30" s="63">
        <f t="shared" si="16"/>
        <v>327.75</v>
      </c>
      <c r="AV30" s="120">
        <v>6</v>
      </c>
      <c r="AW30" s="120">
        <v>16</v>
      </c>
      <c r="AX30" s="120">
        <v>8</v>
      </c>
      <c r="AY30" s="120">
        <v>1</v>
      </c>
      <c r="AZ30" s="81">
        <f t="shared" si="4"/>
        <v>31</v>
      </c>
      <c r="BA30" s="80">
        <f t="shared" si="17"/>
        <v>296.75</v>
      </c>
      <c r="BB30" s="36">
        <f t="shared" si="18"/>
        <v>142.44</v>
      </c>
      <c r="BC30" s="80">
        <f t="shared" si="19"/>
        <v>154.31</v>
      </c>
    </row>
    <row r="31" spans="1:55" ht="18" thickBot="1">
      <c r="A31" s="30" t="s">
        <v>45</v>
      </c>
      <c r="B31" s="88">
        <v>538</v>
      </c>
      <c r="C31" s="88">
        <v>577</v>
      </c>
      <c r="D31" s="88">
        <v>568</v>
      </c>
      <c r="E31" s="88">
        <v>18</v>
      </c>
      <c r="F31" s="88">
        <v>20</v>
      </c>
      <c r="G31" s="89">
        <v>19</v>
      </c>
      <c r="H31" s="48">
        <f t="shared" si="5"/>
        <v>1683</v>
      </c>
      <c r="I31" s="48">
        <f t="shared" si="6"/>
        <v>57</v>
      </c>
      <c r="J31" s="88">
        <v>573</v>
      </c>
      <c r="K31" s="94">
        <v>564</v>
      </c>
      <c r="L31" s="94"/>
      <c r="M31" s="93">
        <v>19</v>
      </c>
      <c r="N31" s="45">
        <v>19</v>
      </c>
      <c r="O31" s="49"/>
      <c r="P31" s="48">
        <f t="shared" si="7"/>
        <v>1137</v>
      </c>
      <c r="Q31" s="55">
        <f t="shared" si="8"/>
        <v>38</v>
      </c>
      <c r="R31" s="57">
        <f t="shared" si="9"/>
        <v>95</v>
      </c>
      <c r="S31" s="88">
        <v>3.96</v>
      </c>
      <c r="T31" s="88">
        <v>4.5</v>
      </c>
      <c r="U31" s="88">
        <v>7.1</v>
      </c>
      <c r="V31" s="44"/>
      <c r="W31" s="44"/>
      <c r="X31" s="44"/>
      <c r="Y31" s="44"/>
      <c r="Z31" s="44"/>
      <c r="AA31" s="67">
        <f t="shared" si="10"/>
        <v>0</v>
      </c>
      <c r="AB31" s="33"/>
      <c r="AC31" s="20">
        <f t="shared" si="11"/>
        <v>0</v>
      </c>
      <c r="AD31" s="85">
        <f t="shared" si="12"/>
        <v>110.55999999999999</v>
      </c>
      <c r="AE31" s="21">
        <f t="shared" si="13"/>
        <v>110.55999999999999</v>
      </c>
      <c r="AF31" s="82"/>
      <c r="AG31" s="78"/>
      <c r="AH31" s="22">
        <f t="shared" si="14"/>
        <v>110.55999999999999</v>
      </c>
      <c r="AI31" s="23">
        <v>0</v>
      </c>
      <c r="AJ31" s="58"/>
      <c r="AK31" s="24"/>
      <c r="AL31" s="25"/>
      <c r="AM31" s="26"/>
      <c r="AN31" s="79"/>
      <c r="AO31" s="24">
        <v>65</v>
      </c>
      <c r="AP31" s="25">
        <v>200</v>
      </c>
      <c r="AQ31" s="25"/>
      <c r="AR31" s="25">
        <v>20</v>
      </c>
      <c r="AS31" s="25">
        <v>60</v>
      </c>
      <c r="AT31" s="62">
        <f t="shared" si="15"/>
        <v>345</v>
      </c>
      <c r="AU31" s="63">
        <f t="shared" si="16"/>
        <v>327.75</v>
      </c>
      <c r="AV31" s="120">
        <v>6</v>
      </c>
      <c r="AW31" s="120">
        <v>16</v>
      </c>
      <c r="AX31" s="120">
        <v>8</v>
      </c>
      <c r="AY31" s="120">
        <v>1</v>
      </c>
      <c r="AZ31" s="81">
        <f t="shared" si="4"/>
        <v>31</v>
      </c>
      <c r="BA31" s="80">
        <f t="shared" si="17"/>
        <v>296.75</v>
      </c>
      <c r="BB31" s="36">
        <f t="shared" si="18"/>
        <v>142.44</v>
      </c>
      <c r="BC31" s="80">
        <f t="shared" si="19"/>
        <v>154.31</v>
      </c>
    </row>
    <row r="32" spans="1:55" ht="18" thickBot="1">
      <c r="A32" s="30" t="s">
        <v>17</v>
      </c>
      <c r="B32" s="88">
        <v>544</v>
      </c>
      <c r="C32" s="88">
        <v>584</v>
      </c>
      <c r="D32" s="88">
        <v>574</v>
      </c>
      <c r="E32" s="88">
        <v>18</v>
      </c>
      <c r="F32" s="88">
        <v>20</v>
      </c>
      <c r="G32" s="89">
        <v>18</v>
      </c>
      <c r="H32" s="48">
        <f t="shared" si="5"/>
        <v>1702</v>
      </c>
      <c r="I32" s="48">
        <f t="shared" si="6"/>
        <v>56</v>
      </c>
      <c r="J32" s="88">
        <v>567</v>
      </c>
      <c r="K32" s="94">
        <v>570</v>
      </c>
      <c r="L32" s="94"/>
      <c r="M32" s="93">
        <v>19</v>
      </c>
      <c r="N32" s="45">
        <v>19</v>
      </c>
      <c r="O32" s="49"/>
      <c r="P32" s="48">
        <f t="shared" si="7"/>
        <v>1137</v>
      </c>
      <c r="Q32" s="55">
        <f t="shared" si="8"/>
        <v>38</v>
      </c>
      <c r="R32" s="57">
        <f t="shared" si="9"/>
        <v>94</v>
      </c>
      <c r="S32" s="88">
        <v>4.0199999999999996</v>
      </c>
      <c r="T32" s="88">
        <v>4.8</v>
      </c>
      <c r="U32" s="88">
        <v>7.1</v>
      </c>
      <c r="V32" s="44"/>
      <c r="W32" s="44"/>
      <c r="X32" s="44"/>
      <c r="Y32" s="44"/>
      <c r="Z32" s="44"/>
      <c r="AA32" s="67">
        <f t="shared" si="10"/>
        <v>0</v>
      </c>
      <c r="AB32" s="33"/>
      <c r="AC32" s="20">
        <f t="shared" si="11"/>
        <v>0</v>
      </c>
      <c r="AD32" s="85">
        <f t="shared" si="12"/>
        <v>109.91999999999999</v>
      </c>
      <c r="AE32" s="21">
        <f t="shared" si="13"/>
        <v>109.91999999999999</v>
      </c>
      <c r="AF32" s="82"/>
      <c r="AG32" s="78"/>
      <c r="AH32" s="22">
        <f t="shared" si="14"/>
        <v>109.91999999999999</v>
      </c>
      <c r="AI32" s="23">
        <v>0</v>
      </c>
      <c r="AJ32" s="58"/>
      <c r="AK32" s="24"/>
      <c r="AL32" s="25"/>
      <c r="AM32" s="26"/>
      <c r="AN32" s="79"/>
      <c r="AO32" s="24">
        <v>65</v>
      </c>
      <c r="AP32" s="25">
        <v>200</v>
      </c>
      <c r="AQ32" s="25"/>
      <c r="AR32" s="25">
        <v>20</v>
      </c>
      <c r="AS32" s="25">
        <v>60</v>
      </c>
      <c r="AT32" s="62">
        <f t="shared" si="15"/>
        <v>345</v>
      </c>
      <c r="AU32" s="63">
        <f t="shared" si="16"/>
        <v>327.75</v>
      </c>
      <c r="AV32" s="120">
        <v>6</v>
      </c>
      <c r="AW32" s="120">
        <v>16</v>
      </c>
      <c r="AX32" s="120">
        <v>8</v>
      </c>
      <c r="AY32" s="120">
        <v>1</v>
      </c>
      <c r="AZ32" s="81">
        <f t="shared" si="4"/>
        <v>31</v>
      </c>
      <c r="BA32" s="80">
        <f t="shared" si="17"/>
        <v>296.75</v>
      </c>
      <c r="BB32" s="36">
        <f t="shared" si="18"/>
        <v>142.44</v>
      </c>
      <c r="BC32" s="80">
        <f t="shared" si="19"/>
        <v>154.31</v>
      </c>
    </row>
    <row r="33" spans="1:55" ht="18" thickBot="1">
      <c r="A33" s="30" t="s">
        <v>46</v>
      </c>
      <c r="B33" s="88">
        <v>540</v>
      </c>
      <c r="C33" s="88">
        <v>586</v>
      </c>
      <c r="D33" s="92">
        <v>578</v>
      </c>
      <c r="E33" s="88">
        <v>18</v>
      </c>
      <c r="F33" s="88">
        <v>20</v>
      </c>
      <c r="G33" s="89">
        <v>19</v>
      </c>
      <c r="H33" s="48">
        <f t="shared" si="5"/>
        <v>1704</v>
      </c>
      <c r="I33" s="48">
        <f t="shared" si="6"/>
        <v>57</v>
      </c>
      <c r="J33" s="89">
        <v>563</v>
      </c>
      <c r="K33" s="94">
        <v>567</v>
      </c>
      <c r="L33" s="94"/>
      <c r="M33" s="93">
        <v>19</v>
      </c>
      <c r="N33" s="45">
        <v>19</v>
      </c>
      <c r="O33" s="49"/>
      <c r="P33" s="48">
        <f t="shared" si="7"/>
        <v>1130</v>
      </c>
      <c r="Q33" s="55">
        <f t="shared" si="8"/>
        <v>38</v>
      </c>
      <c r="R33" s="57">
        <f t="shared" si="9"/>
        <v>95</v>
      </c>
      <c r="S33" s="88">
        <v>4.0199999999999996</v>
      </c>
      <c r="T33" s="88">
        <v>4.8</v>
      </c>
      <c r="U33" s="88">
        <v>7.1</v>
      </c>
      <c r="V33" s="44"/>
      <c r="W33" s="44"/>
      <c r="X33" s="44"/>
      <c r="Y33" s="44"/>
      <c r="Z33" s="44"/>
      <c r="AA33" s="67">
        <f t="shared" si="10"/>
        <v>0</v>
      </c>
      <c r="AB33" s="33"/>
      <c r="AC33" s="20">
        <f t="shared" si="11"/>
        <v>0</v>
      </c>
      <c r="AD33" s="85">
        <f t="shared" si="12"/>
        <v>110.91999999999999</v>
      </c>
      <c r="AE33" s="21">
        <f t="shared" si="13"/>
        <v>110.91999999999999</v>
      </c>
      <c r="AF33" s="82"/>
      <c r="AG33" s="78"/>
      <c r="AH33" s="22">
        <f t="shared" si="14"/>
        <v>110.91999999999999</v>
      </c>
      <c r="AI33" s="23">
        <v>0</v>
      </c>
      <c r="AJ33" s="58"/>
      <c r="AK33" s="24"/>
      <c r="AL33" s="25"/>
      <c r="AM33" s="26"/>
      <c r="AN33" s="79"/>
      <c r="AO33" s="24">
        <v>65</v>
      </c>
      <c r="AP33" s="25">
        <v>200</v>
      </c>
      <c r="AQ33" s="25"/>
      <c r="AR33" s="25">
        <v>20</v>
      </c>
      <c r="AS33" s="25">
        <v>60</v>
      </c>
      <c r="AT33" s="62">
        <f t="shared" si="15"/>
        <v>345</v>
      </c>
      <c r="AU33" s="63">
        <f t="shared" si="16"/>
        <v>327.75</v>
      </c>
      <c r="AV33" s="120">
        <v>6</v>
      </c>
      <c r="AW33" s="120">
        <v>16</v>
      </c>
      <c r="AX33" s="120">
        <v>8</v>
      </c>
      <c r="AY33" s="120">
        <v>1</v>
      </c>
      <c r="AZ33" s="81">
        <f t="shared" si="4"/>
        <v>31</v>
      </c>
      <c r="BA33" s="80">
        <f t="shared" si="17"/>
        <v>296.75</v>
      </c>
      <c r="BB33" s="36">
        <f t="shared" si="18"/>
        <v>142.44</v>
      </c>
      <c r="BC33" s="80">
        <f t="shared" si="19"/>
        <v>154.31</v>
      </c>
    </row>
    <row r="34" spans="1:55" ht="18" thickBot="1">
      <c r="A34" s="30" t="s">
        <v>18</v>
      </c>
      <c r="B34" s="88">
        <v>534</v>
      </c>
      <c r="C34" s="88">
        <v>579</v>
      </c>
      <c r="D34" s="92">
        <v>593</v>
      </c>
      <c r="E34" s="88">
        <v>18</v>
      </c>
      <c r="F34" s="88">
        <v>20</v>
      </c>
      <c r="G34" s="89">
        <v>19</v>
      </c>
      <c r="H34" s="48">
        <f t="shared" si="5"/>
        <v>1706</v>
      </c>
      <c r="I34" s="48">
        <f t="shared" si="6"/>
        <v>57</v>
      </c>
      <c r="J34" s="89">
        <v>573</v>
      </c>
      <c r="K34" s="94">
        <v>569</v>
      </c>
      <c r="L34" s="94"/>
      <c r="M34" s="93">
        <v>19</v>
      </c>
      <c r="N34" s="45">
        <v>19</v>
      </c>
      <c r="O34" s="49"/>
      <c r="P34" s="48">
        <f t="shared" si="7"/>
        <v>1142</v>
      </c>
      <c r="Q34" s="55">
        <f t="shared" si="8"/>
        <v>38</v>
      </c>
      <c r="R34" s="57">
        <f t="shared" si="9"/>
        <v>95</v>
      </c>
      <c r="S34" s="88">
        <v>3.96</v>
      </c>
      <c r="T34" s="88">
        <v>4.5</v>
      </c>
      <c r="U34" s="88">
        <v>7.3</v>
      </c>
      <c r="V34" s="44"/>
      <c r="W34" s="44"/>
      <c r="X34" s="44"/>
      <c r="Y34" s="44"/>
      <c r="Z34" s="44"/>
      <c r="AA34" s="67">
        <f t="shared" si="10"/>
        <v>0</v>
      </c>
      <c r="AB34" s="33"/>
      <c r="AC34" s="20">
        <f t="shared" si="11"/>
        <v>0</v>
      </c>
      <c r="AD34" s="85">
        <f t="shared" si="12"/>
        <v>110.75999999999999</v>
      </c>
      <c r="AE34" s="21">
        <f t="shared" si="13"/>
        <v>110.75999999999999</v>
      </c>
      <c r="AF34" s="82"/>
      <c r="AG34" s="78"/>
      <c r="AH34" s="22">
        <f t="shared" si="14"/>
        <v>110.75999999999999</v>
      </c>
      <c r="AI34" s="23">
        <v>0</v>
      </c>
      <c r="AJ34" s="58"/>
      <c r="AK34" s="24"/>
      <c r="AL34" s="25"/>
      <c r="AM34" s="26"/>
      <c r="AN34" s="79"/>
      <c r="AO34" s="24">
        <v>65</v>
      </c>
      <c r="AP34" s="25">
        <v>200</v>
      </c>
      <c r="AQ34" s="25"/>
      <c r="AR34" s="25">
        <v>20</v>
      </c>
      <c r="AS34" s="25">
        <v>60</v>
      </c>
      <c r="AT34" s="62">
        <f t="shared" si="15"/>
        <v>345</v>
      </c>
      <c r="AU34" s="63">
        <f t="shared" si="16"/>
        <v>327.75</v>
      </c>
      <c r="AV34" s="120">
        <v>6</v>
      </c>
      <c r="AW34" s="120">
        <v>16</v>
      </c>
      <c r="AX34" s="120">
        <v>8</v>
      </c>
      <c r="AY34" s="120">
        <v>1</v>
      </c>
      <c r="AZ34" s="81">
        <f t="shared" si="4"/>
        <v>31</v>
      </c>
      <c r="BA34" s="80">
        <f t="shared" si="17"/>
        <v>296.75</v>
      </c>
      <c r="BB34" s="36">
        <f t="shared" si="18"/>
        <v>142.44</v>
      </c>
      <c r="BC34" s="80">
        <f t="shared" si="19"/>
        <v>154.31</v>
      </c>
    </row>
    <row r="35" spans="1:55" ht="18" thickBot="1">
      <c r="A35" s="30" t="s">
        <v>47</v>
      </c>
      <c r="B35" s="88">
        <v>525</v>
      </c>
      <c r="C35" s="88">
        <v>554</v>
      </c>
      <c r="D35" s="92">
        <v>615</v>
      </c>
      <c r="E35" s="88">
        <v>18</v>
      </c>
      <c r="F35" s="88">
        <v>19</v>
      </c>
      <c r="G35" s="89">
        <v>20</v>
      </c>
      <c r="H35" s="48">
        <f t="shared" si="5"/>
        <v>1694</v>
      </c>
      <c r="I35" s="48">
        <f t="shared" si="6"/>
        <v>57</v>
      </c>
      <c r="J35" s="89">
        <v>572</v>
      </c>
      <c r="K35" s="94">
        <v>533</v>
      </c>
      <c r="L35" s="94"/>
      <c r="M35" s="93">
        <v>19</v>
      </c>
      <c r="N35" s="45">
        <v>19</v>
      </c>
      <c r="O35" s="49"/>
      <c r="P35" s="48">
        <f t="shared" si="7"/>
        <v>1105</v>
      </c>
      <c r="Q35" s="55">
        <f t="shared" si="8"/>
        <v>38</v>
      </c>
      <c r="R35" s="57">
        <f t="shared" si="9"/>
        <v>95</v>
      </c>
      <c r="S35" s="88">
        <v>3.96</v>
      </c>
      <c r="T35" s="88">
        <v>4.5</v>
      </c>
      <c r="U35" s="88">
        <v>7.3</v>
      </c>
      <c r="V35" s="44"/>
      <c r="W35" s="44"/>
      <c r="X35" s="44"/>
      <c r="Y35" s="44"/>
      <c r="Z35" s="44"/>
      <c r="AA35" s="67">
        <f t="shared" si="10"/>
        <v>0</v>
      </c>
      <c r="AB35" s="33"/>
      <c r="AC35" s="20">
        <f t="shared" si="11"/>
        <v>0</v>
      </c>
      <c r="AD35" s="85">
        <f t="shared" si="12"/>
        <v>110.75999999999999</v>
      </c>
      <c r="AE35" s="21">
        <f t="shared" si="13"/>
        <v>110.75999999999999</v>
      </c>
      <c r="AF35" s="82"/>
      <c r="AG35" s="78"/>
      <c r="AH35" s="22">
        <f t="shared" si="14"/>
        <v>110.75999999999999</v>
      </c>
      <c r="AI35" s="23">
        <v>0</v>
      </c>
      <c r="AJ35" s="58"/>
      <c r="AK35" s="24"/>
      <c r="AL35" s="25"/>
      <c r="AM35" s="26"/>
      <c r="AN35" s="79"/>
      <c r="AO35" s="24">
        <v>65</v>
      </c>
      <c r="AP35" s="25">
        <v>200</v>
      </c>
      <c r="AQ35" s="25"/>
      <c r="AR35" s="25">
        <v>20</v>
      </c>
      <c r="AS35" s="25">
        <v>60</v>
      </c>
      <c r="AT35" s="62">
        <f t="shared" si="15"/>
        <v>345</v>
      </c>
      <c r="AU35" s="63">
        <f t="shared" si="16"/>
        <v>327.75</v>
      </c>
      <c r="AV35" s="120">
        <v>6</v>
      </c>
      <c r="AW35" s="120">
        <v>16</v>
      </c>
      <c r="AX35" s="120">
        <v>8</v>
      </c>
      <c r="AY35" s="120">
        <v>1</v>
      </c>
      <c r="AZ35" s="81">
        <f t="shared" si="4"/>
        <v>31</v>
      </c>
      <c r="BA35" s="80">
        <f t="shared" si="17"/>
        <v>296.75</v>
      </c>
      <c r="BB35" s="36">
        <f t="shared" si="18"/>
        <v>142.44</v>
      </c>
      <c r="BC35" s="80">
        <f t="shared" si="19"/>
        <v>154.31</v>
      </c>
    </row>
    <row r="36" spans="1:55" ht="18" thickBot="1">
      <c r="A36" s="30" t="s">
        <v>19</v>
      </c>
      <c r="B36" s="88">
        <v>510</v>
      </c>
      <c r="C36" s="88">
        <v>527</v>
      </c>
      <c r="D36" s="92">
        <v>682</v>
      </c>
      <c r="E36" s="88">
        <v>18</v>
      </c>
      <c r="F36" s="88">
        <v>19</v>
      </c>
      <c r="G36" s="89">
        <v>23</v>
      </c>
      <c r="H36" s="48">
        <f t="shared" si="5"/>
        <v>1719</v>
      </c>
      <c r="I36" s="48">
        <f t="shared" si="6"/>
        <v>60</v>
      </c>
      <c r="J36" s="89">
        <v>576</v>
      </c>
      <c r="K36" s="94">
        <v>534</v>
      </c>
      <c r="L36" s="94"/>
      <c r="M36" s="93">
        <v>19</v>
      </c>
      <c r="N36" s="45">
        <v>19</v>
      </c>
      <c r="O36" s="49"/>
      <c r="P36" s="48">
        <f t="shared" si="7"/>
        <v>1110</v>
      </c>
      <c r="Q36" s="55">
        <f t="shared" si="8"/>
        <v>38</v>
      </c>
      <c r="R36" s="57">
        <f t="shared" si="9"/>
        <v>98</v>
      </c>
      <c r="S36" s="88">
        <v>3.84</v>
      </c>
      <c r="T36" s="88">
        <v>4</v>
      </c>
      <c r="U36" s="88">
        <v>6.9</v>
      </c>
      <c r="V36" s="44"/>
      <c r="W36" s="44"/>
      <c r="X36" s="44"/>
      <c r="Y36" s="44"/>
      <c r="Z36" s="44"/>
      <c r="AA36" s="67">
        <f t="shared" si="10"/>
        <v>0</v>
      </c>
      <c r="AB36" s="33"/>
      <c r="AC36" s="20">
        <f t="shared" si="11"/>
        <v>0</v>
      </c>
      <c r="AD36" s="85">
        <f t="shared" si="12"/>
        <v>112.74000000000001</v>
      </c>
      <c r="AE36" s="21">
        <f t="shared" si="13"/>
        <v>112.74000000000001</v>
      </c>
      <c r="AF36" s="82"/>
      <c r="AG36" s="78"/>
      <c r="AH36" s="22">
        <f t="shared" si="14"/>
        <v>112.74000000000001</v>
      </c>
      <c r="AI36" s="23">
        <v>0</v>
      </c>
      <c r="AJ36" s="58"/>
      <c r="AK36" s="24"/>
      <c r="AL36" s="25"/>
      <c r="AM36" s="26"/>
      <c r="AN36" s="79"/>
      <c r="AO36" s="24">
        <v>65</v>
      </c>
      <c r="AP36" s="25">
        <v>200</v>
      </c>
      <c r="AQ36" s="25"/>
      <c r="AR36" s="25">
        <v>20</v>
      </c>
      <c r="AS36" s="25">
        <v>60</v>
      </c>
      <c r="AT36" s="62">
        <f t="shared" si="15"/>
        <v>345</v>
      </c>
      <c r="AU36" s="63">
        <f t="shared" si="16"/>
        <v>327.75</v>
      </c>
      <c r="AV36" s="120">
        <v>6</v>
      </c>
      <c r="AW36" s="120">
        <v>16</v>
      </c>
      <c r="AX36" s="120">
        <v>8</v>
      </c>
      <c r="AY36" s="120">
        <v>1</v>
      </c>
      <c r="AZ36" s="81">
        <f t="shared" si="4"/>
        <v>31</v>
      </c>
      <c r="BA36" s="80">
        <f t="shared" si="17"/>
        <v>296.75</v>
      </c>
      <c r="BB36" s="36">
        <f t="shared" si="18"/>
        <v>142.44</v>
      </c>
      <c r="BC36" s="80">
        <f t="shared" si="19"/>
        <v>154.31</v>
      </c>
    </row>
    <row r="37" spans="1:55" ht="18" thickBot="1">
      <c r="A37" s="30" t="s">
        <v>48</v>
      </c>
      <c r="B37" s="88">
        <v>509</v>
      </c>
      <c r="C37" s="88">
        <v>505</v>
      </c>
      <c r="D37" s="92">
        <v>689</v>
      </c>
      <c r="E37" s="88">
        <v>18</v>
      </c>
      <c r="F37" s="88">
        <v>18</v>
      </c>
      <c r="G37" s="89">
        <v>23</v>
      </c>
      <c r="H37" s="48">
        <f t="shared" si="5"/>
        <v>1703</v>
      </c>
      <c r="I37" s="48">
        <f t="shared" si="6"/>
        <v>59</v>
      </c>
      <c r="J37" s="89">
        <v>560</v>
      </c>
      <c r="K37" s="94">
        <v>552</v>
      </c>
      <c r="L37" s="94"/>
      <c r="M37" s="93">
        <v>19</v>
      </c>
      <c r="N37" s="45">
        <v>19</v>
      </c>
      <c r="O37" s="49"/>
      <c r="P37" s="48">
        <f t="shared" si="7"/>
        <v>1112</v>
      </c>
      <c r="Q37" s="55">
        <f t="shared" si="8"/>
        <v>38</v>
      </c>
      <c r="R37" s="57">
        <f t="shared" si="9"/>
        <v>97</v>
      </c>
      <c r="S37" s="88">
        <v>3.84</v>
      </c>
      <c r="T37" s="88">
        <v>4</v>
      </c>
      <c r="U37" s="88">
        <v>6.9</v>
      </c>
      <c r="V37" s="44"/>
      <c r="W37" s="44"/>
      <c r="X37" s="44"/>
      <c r="Y37" s="44"/>
      <c r="Z37" s="44"/>
      <c r="AA37" s="67">
        <f t="shared" si="10"/>
        <v>0</v>
      </c>
      <c r="AB37" s="33"/>
      <c r="AC37" s="20">
        <f t="shared" si="11"/>
        <v>0</v>
      </c>
      <c r="AD37" s="85">
        <f t="shared" si="12"/>
        <v>111.74000000000001</v>
      </c>
      <c r="AE37" s="21">
        <f t="shared" si="13"/>
        <v>111.74000000000001</v>
      </c>
      <c r="AF37" s="82"/>
      <c r="AG37" s="78"/>
      <c r="AH37" s="22">
        <f t="shared" si="14"/>
        <v>111.74000000000001</v>
      </c>
      <c r="AI37" s="23">
        <v>0</v>
      </c>
      <c r="AJ37" s="58"/>
      <c r="AK37" s="24"/>
      <c r="AL37" s="25"/>
      <c r="AM37" s="26"/>
      <c r="AN37" s="79"/>
      <c r="AO37" s="24">
        <v>65</v>
      </c>
      <c r="AP37" s="25">
        <v>200</v>
      </c>
      <c r="AQ37" s="25"/>
      <c r="AR37" s="25">
        <v>20</v>
      </c>
      <c r="AS37" s="25">
        <v>60</v>
      </c>
      <c r="AT37" s="62">
        <f t="shared" si="15"/>
        <v>345</v>
      </c>
      <c r="AU37" s="63">
        <f t="shared" si="16"/>
        <v>327.75</v>
      </c>
      <c r="AV37" s="120">
        <v>6</v>
      </c>
      <c r="AW37" s="120">
        <v>16</v>
      </c>
      <c r="AX37" s="120">
        <v>8</v>
      </c>
      <c r="AY37" s="120">
        <v>1</v>
      </c>
      <c r="AZ37" s="81">
        <f t="shared" si="4"/>
        <v>31</v>
      </c>
      <c r="BA37" s="80">
        <f t="shared" si="17"/>
        <v>296.75</v>
      </c>
      <c r="BB37" s="36">
        <f t="shared" si="18"/>
        <v>142.44</v>
      </c>
      <c r="BC37" s="80">
        <f t="shared" si="19"/>
        <v>154.31</v>
      </c>
    </row>
    <row r="38" spans="1:55" ht="18" thickBot="1">
      <c r="A38" s="30" t="s">
        <v>20</v>
      </c>
      <c r="B38" s="88">
        <v>508</v>
      </c>
      <c r="C38" s="88">
        <v>511</v>
      </c>
      <c r="D38" s="92">
        <v>716</v>
      </c>
      <c r="E38" s="88">
        <v>17</v>
      </c>
      <c r="F38" s="88">
        <v>18</v>
      </c>
      <c r="G38" s="89">
        <v>23</v>
      </c>
      <c r="H38" s="48">
        <f t="shared" si="5"/>
        <v>1735</v>
      </c>
      <c r="I38" s="48">
        <f t="shared" si="6"/>
        <v>58</v>
      </c>
      <c r="J38" s="89">
        <v>561</v>
      </c>
      <c r="K38" s="94">
        <v>548</v>
      </c>
      <c r="L38" s="94"/>
      <c r="M38" s="93">
        <v>19</v>
      </c>
      <c r="N38" s="45">
        <v>19</v>
      </c>
      <c r="O38" s="49"/>
      <c r="P38" s="48">
        <f t="shared" si="7"/>
        <v>1109</v>
      </c>
      <c r="Q38" s="55">
        <f t="shared" si="8"/>
        <v>38</v>
      </c>
      <c r="R38" s="57">
        <f t="shared" si="9"/>
        <v>96</v>
      </c>
      <c r="S38" s="88">
        <v>3.8</v>
      </c>
      <c r="T38" s="88">
        <v>4</v>
      </c>
      <c r="U38" s="88">
        <v>7.2</v>
      </c>
      <c r="V38" s="44"/>
      <c r="W38" s="44"/>
      <c r="X38" s="44"/>
      <c r="Y38" s="44"/>
      <c r="Z38" s="44"/>
      <c r="AA38" s="67">
        <f t="shared" si="10"/>
        <v>0</v>
      </c>
      <c r="AB38" s="33"/>
      <c r="AC38" s="20">
        <f t="shared" si="11"/>
        <v>0</v>
      </c>
      <c r="AD38" s="85">
        <f t="shared" si="12"/>
        <v>111</v>
      </c>
      <c r="AE38" s="21">
        <f t="shared" si="13"/>
        <v>111</v>
      </c>
      <c r="AF38" s="82"/>
      <c r="AG38" s="78"/>
      <c r="AH38" s="22">
        <f t="shared" si="14"/>
        <v>111</v>
      </c>
      <c r="AI38" s="23">
        <v>0</v>
      </c>
      <c r="AJ38" s="58"/>
      <c r="AK38" s="24"/>
      <c r="AL38" s="25"/>
      <c r="AM38" s="26"/>
      <c r="AN38" s="79"/>
      <c r="AO38" s="24">
        <v>65</v>
      </c>
      <c r="AP38" s="25">
        <v>200</v>
      </c>
      <c r="AQ38" s="25"/>
      <c r="AR38" s="25">
        <v>20</v>
      </c>
      <c r="AS38" s="25">
        <v>60</v>
      </c>
      <c r="AT38" s="62">
        <f t="shared" si="15"/>
        <v>345</v>
      </c>
      <c r="AU38" s="63">
        <f t="shared" si="16"/>
        <v>327.75</v>
      </c>
      <c r="AV38" s="120">
        <v>6</v>
      </c>
      <c r="AW38" s="120">
        <v>16</v>
      </c>
      <c r="AX38" s="120">
        <v>8</v>
      </c>
      <c r="AY38" s="120">
        <v>1</v>
      </c>
      <c r="AZ38" s="81">
        <f t="shared" si="4"/>
        <v>31</v>
      </c>
      <c r="BA38" s="80">
        <f t="shared" si="17"/>
        <v>296.75</v>
      </c>
      <c r="BB38" s="36">
        <f t="shared" si="18"/>
        <v>142.44</v>
      </c>
      <c r="BC38" s="80">
        <f t="shared" si="19"/>
        <v>154.31</v>
      </c>
    </row>
    <row r="39" spans="1:55" ht="18" thickBot="1">
      <c r="A39" s="30" t="s">
        <v>33</v>
      </c>
      <c r="B39" s="88">
        <v>528</v>
      </c>
      <c r="C39" s="88">
        <v>332</v>
      </c>
      <c r="D39" s="92">
        <v>734</v>
      </c>
      <c r="E39" s="88">
        <v>18</v>
      </c>
      <c r="F39" s="88">
        <v>19</v>
      </c>
      <c r="G39" s="89">
        <v>24</v>
      </c>
      <c r="H39" s="48">
        <f t="shared" si="5"/>
        <v>1594</v>
      </c>
      <c r="I39" s="48">
        <f t="shared" si="6"/>
        <v>61</v>
      </c>
      <c r="J39" s="89">
        <v>586</v>
      </c>
      <c r="K39" s="94">
        <v>556</v>
      </c>
      <c r="L39" s="94"/>
      <c r="M39" s="93">
        <v>19</v>
      </c>
      <c r="N39" s="45">
        <v>19</v>
      </c>
      <c r="O39" s="49"/>
      <c r="P39" s="48">
        <f t="shared" si="7"/>
        <v>1142</v>
      </c>
      <c r="Q39" s="55">
        <f t="shared" si="8"/>
        <v>38</v>
      </c>
      <c r="R39" s="57">
        <f t="shared" si="9"/>
        <v>99</v>
      </c>
      <c r="S39" s="88">
        <v>3.8</v>
      </c>
      <c r="T39" s="88">
        <v>4</v>
      </c>
      <c r="U39" s="88">
        <v>7.2</v>
      </c>
      <c r="V39" s="44"/>
      <c r="W39" s="44"/>
      <c r="X39" s="44"/>
      <c r="Y39" s="44"/>
      <c r="Z39" s="44"/>
      <c r="AA39" s="67">
        <f t="shared" si="10"/>
        <v>0</v>
      </c>
      <c r="AB39" s="33"/>
      <c r="AC39" s="20">
        <f t="shared" si="11"/>
        <v>0</v>
      </c>
      <c r="AD39" s="85">
        <f t="shared" si="12"/>
        <v>114</v>
      </c>
      <c r="AE39" s="21">
        <f t="shared" si="13"/>
        <v>114</v>
      </c>
      <c r="AF39" s="82"/>
      <c r="AG39" s="78"/>
      <c r="AH39" s="22">
        <f t="shared" si="14"/>
        <v>114</v>
      </c>
      <c r="AI39" s="23">
        <v>0</v>
      </c>
      <c r="AJ39" s="58"/>
      <c r="AK39" s="24"/>
      <c r="AL39" s="25"/>
      <c r="AM39" s="26"/>
      <c r="AN39" s="79"/>
      <c r="AO39" s="24">
        <v>65</v>
      </c>
      <c r="AP39" s="25">
        <v>200</v>
      </c>
      <c r="AQ39" s="25"/>
      <c r="AR39" s="25">
        <v>20</v>
      </c>
      <c r="AS39" s="25">
        <v>60</v>
      </c>
      <c r="AT39" s="62">
        <f t="shared" si="15"/>
        <v>345</v>
      </c>
      <c r="AU39" s="63">
        <f t="shared" si="16"/>
        <v>327.75</v>
      </c>
      <c r="AV39" s="120">
        <v>6</v>
      </c>
      <c r="AW39" s="120">
        <v>16</v>
      </c>
      <c r="AX39" s="120">
        <v>8</v>
      </c>
      <c r="AY39" s="120">
        <v>1</v>
      </c>
      <c r="AZ39" s="81">
        <f t="shared" si="4"/>
        <v>31</v>
      </c>
      <c r="BA39" s="80">
        <f t="shared" si="17"/>
        <v>296.75</v>
      </c>
      <c r="BB39" s="36">
        <f t="shared" si="18"/>
        <v>142.44</v>
      </c>
      <c r="BC39" s="80">
        <f t="shared" si="19"/>
        <v>154.31</v>
      </c>
    </row>
    <row r="40" spans="1:55" ht="18" thickBot="1">
      <c r="A40" s="30" t="s">
        <v>21</v>
      </c>
      <c r="B40" s="88">
        <v>396</v>
      </c>
      <c r="C40" s="88">
        <v>424</v>
      </c>
      <c r="D40" s="92">
        <v>762</v>
      </c>
      <c r="E40" s="88">
        <v>13</v>
      </c>
      <c r="F40" s="88">
        <v>15</v>
      </c>
      <c r="G40" s="89">
        <v>25</v>
      </c>
      <c r="H40" s="48">
        <f t="shared" si="5"/>
        <v>1582</v>
      </c>
      <c r="I40" s="48">
        <f t="shared" si="6"/>
        <v>53</v>
      </c>
      <c r="J40" s="89">
        <v>606</v>
      </c>
      <c r="K40" s="94">
        <v>562</v>
      </c>
      <c r="L40" s="94"/>
      <c r="M40" s="90">
        <v>20</v>
      </c>
      <c r="N40" s="45">
        <v>19</v>
      </c>
      <c r="O40" s="49"/>
      <c r="P40" s="48">
        <f t="shared" si="7"/>
        <v>1168</v>
      </c>
      <c r="Q40" s="55">
        <f t="shared" si="8"/>
        <v>39</v>
      </c>
      <c r="R40" s="57">
        <f t="shared" si="9"/>
        <v>92</v>
      </c>
      <c r="S40" s="88">
        <v>3.96</v>
      </c>
      <c r="T40" s="88">
        <v>4.5</v>
      </c>
      <c r="U40" s="88">
        <v>8.3000000000000007</v>
      </c>
      <c r="V40" s="44"/>
      <c r="W40" s="44"/>
      <c r="X40" s="44"/>
      <c r="Y40" s="44"/>
      <c r="Z40" s="44"/>
      <c r="AA40" s="67">
        <f t="shared" si="10"/>
        <v>0</v>
      </c>
      <c r="AB40" s="33"/>
      <c r="AC40" s="20">
        <f t="shared" si="11"/>
        <v>0</v>
      </c>
      <c r="AD40" s="85">
        <f t="shared" si="12"/>
        <v>108.75999999999999</v>
      </c>
      <c r="AE40" s="21">
        <f t="shared" si="13"/>
        <v>108.75999999999999</v>
      </c>
      <c r="AF40" s="82"/>
      <c r="AG40" s="78"/>
      <c r="AH40" s="22">
        <f t="shared" si="14"/>
        <v>108.75999999999999</v>
      </c>
      <c r="AI40" s="23">
        <v>0</v>
      </c>
      <c r="AJ40" s="58"/>
      <c r="AK40" s="24"/>
      <c r="AL40" s="25"/>
      <c r="AM40" s="26"/>
      <c r="AN40" s="79"/>
      <c r="AO40" s="24">
        <v>65</v>
      </c>
      <c r="AP40" s="25">
        <v>200</v>
      </c>
      <c r="AQ40" s="25"/>
      <c r="AR40" s="25">
        <v>20</v>
      </c>
      <c r="AS40" s="25">
        <v>60</v>
      </c>
      <c r="AT40" s="62">
        <f t="shared" si="15"/>
        <v>345</v>
      </c>
      <c r="AU40" s="63">
        <f t="shared" si="16"/>
        <v>327.75</v>
      </c>
      <c r="AV40" s="120">
        <v>6</v>
      </c>
      <c r="AW40" s="120">
        <v>16</v>
      </c>
      <c r="AX40" s="120">
        <v>8</v>
      </c>
      <c r="AY40" s="120">
        <v>1</v>
      </c>
      <c r="AZ40" s="81">
        <f t="shared" si="4"/>
        <v>31</v>
      </c>
      <c r="BA40" s="80">
        <f t="shared" si="17"/>
        <v>296.75</v>
      </c>
      <c r="BB40" s="36">
        <f t="shared" si="18"/>
        <v>142.44</v>
      </c>
      <c r="BC40" s="80">
        <f t="shared" si="19"/>
        <v>154.31</v>
      </c>
    </row>
    <row r="41" spans="1:55" ht="18" thickBot="1">
      <c r="A41" s="30" t="s">
        <v>34</v>
      </c>
      <c r="B41" s="88">
        <v>435</v>
      </c>
      <c r="C41" s="88">
        <v>430</v>
      </c>
      <c r="D41" s="92">
        <v>742</v>
      </c>
      <c r="E41" s="88">
        <v>15</v>
      </c>
      <c r="F41" s="88">
        <v>15</v>
      </c>
      <c r="G41" s="89">
        <v>24</v>
      </c>
      <c r="H41" s="48">
        <f t="shared" si="5"/>
        <v>1607</v>
      </c>
      <c r="I41" s="48">
        <f t="shared" si="6"/>
        <v>54</v>
      </c>
      <c r="J41" s="96">
        <v>583</v>
      </c>
      <c r="K41" s="96">
        <v>568</v>
      </c>
      <c r="L41" s="96"/>
      <c r="M41" s="90">
        <v>19</v>
      </c>
      <c r="N41" s="45">
        <v>19</v>
      </c>
      <c r="O41" s="49"/>
      <c r="P41" s="48">
        <f t="shared" si="7"/>
        <v>1151</v>
      </c>
      <c r="Q41" s="55">
        <f t="shared" si="8"/>
        <v>38</v>
      </c>
      <c r="R41" s="57">
        <f t="shared" si="9"/>
        <v>92</v>
      </c>
      <c r="S41" s="88">
        <v>3.96</v>
      </c>
      <c r="T41" s="88">
        <v>4.5</v>
      </c>
      <c r="U41" s="88">
        <v>8.3000000000000007</v>
      </c>
      <c r="V41" s="44"/>
      <c r="W41" s="44"/>
      <c r="X41" s="44"/>
      <c r="Y41" s="44"/>
      <c r="Z41" s="44"/>
      <c r="AA41" s="67">
        <f t="shared" si="10"/>
        <v>0</v>
      </c>
      <c r="AB41" s="33"/>
      <c r="AC41" s="20">
        <f t="shared" si="11"/>
        <v>0</v>
      </c>
      <c r="AD41" s="85">
        <f t="shared" si="12"/>
        <v>108.75999999999999</v>
      </c>
      <c r="AE41" s="21">
        <f t="shared" si="13"/>
        <v>108.75999999999999</v>
      </c>
      <c r="AF41" s="82"/>
      <c r="AG41" s="78"/>
      <c r="AH41" s="22">
        <f t="shared" si="14"/>
        <v>108.75999999999999</v>
      </c>
      <c r="AI41" s="23">
        <v>0</v>
      </c>
      <c r="AJ41" s="58"/>
      <c r="AK41" s="24"/>
      <c r="AL41" s="25"/>
      <c r="AM41" s="26"/>
      <c r="AN41" s="79"/>
      <c r="AO41" s="24">
        <v>65</v>
      </c>
      <c r="AP41" s="25">
        <v>200</v>
      </c>
      <c r="AQ41" s="25"/>
      <c r="AR41" s="25">
        <v>20</v>
      </c>
      <c r="AS41" s="25">
        <v>60</v>
      </c>
      <c r="AT41" s="62">
        <f t="shared" si="15"/>
        <v>345</v>
      </c>
      <c r="AU41" s="63">
        <f t="shared" si="16"/>
        <v>327.75</v>
      </c>
      <c r="AV41" s="120">
        <v>6</v>
      </c>
      <c r="AW41" s="120">
        <v>16</v>
      </c>
      <c r="AX41" s="120">
        <v>8</v>
      </c>
      <c r="AY41" s="120">
        <v>1</v>
      </c>
      <c r="AZ41" s="81">
        <f t="shared" si="4"/>
        <v>31</v>
      </c>
      <c r="BA41" s="80">
        <f t="shared" si="17"/>
        <v>296.75</v>
      </c>
      <c r="BB41" s="36">
        <f t="shared" si="18"/>
        <v>142.44</v>
      </c>
      <c r="BC41" s="80">
        <f t="shared" si="19"/>
        <v>154.31</v>
      </c>
    </row>
    <row r="42" spans="1:55" ht="18" thickBot="1">
      <c r="A42" s="30" t="s">
        <v>22</v>
      </c>
      <c r="B42" s="88">
        <v>420</v>
      </c>
      <c r="C42" s="88">
        <v>472</v>
      </c>
      <c r="D42" s="92">
        <v>747</v>
      </c>
      <c r="E42" s="88">
        <v>14</v>
      </c>
      <c r="F42" s="88">
        <v>17</v>
      </c>
      <c r="G42" s="89">
        <v>24</v>
      </c>
      <c r="H42" s="48">
        <f t="shared" si="5"/>
        <v>1639</v>
      </c>
      <c r="I42" s="48">
        <f t="shared" si="6"/>
        <v>55</v>
      </c>
      <c r="J42" s="89">
        <v>583</v>
      </c>
      <c r="K42" s="94">
        <v>533</v>
      </c>
      <c r="L42" s="94"/>
      <c r="M42" s="90">
        <v>19</v>
      </c>
      <c r="N42" s="45">
        <v>19</v>
      </c>
      <c r="O42" s="49"/>
      <c r="P42" s="48">
        <f t="shared" si="7"/>
        <v>1116</v>
      </c>
      <c r="Q42" s="55">
        <f t="shared" si="8"/>
        <v>38</v>
      </c>
      <c r="R42" s="57">
        <f t="shared" si="9"/>
        <v>93</v>
      </c>
      <c r="S42" s="101">
        <v>3.96</v>
      </c>
      <c r="T42" s="88">
        <v>4.5</v>
      </c>
      <c r="U42" s="88">
        <v>8.6999999999999993</v>
      </c>
      <c r="V42" s="44"/>
      <c r="W42" s="44"/>
      <c r="X42" s="44"/>
      <c r="Y42" s="44"/>
      <c r="Z42" s="44"/>
      <c r="AA42" s="67">
        <f t="shared" si="10"/>
        <v>0</v>
      </c>
      <c r="AB42" s="33"/>
      <c r="AC42" s="20">
        <f t="shared" si="11"/>
        <v>0</v>
      </c>
      <c r="AD42" s="85">
        <f t="shared" si="12"/>
        <v>110.16</v>
      </c>
      <c r="AE42" s="21">
        <f t="shared" si="13"/>
        <v>110.16</v>
      </c>
      <c r="AF42" s="82"/>
      <c r="AG42" s="78"/>
      <c r="AH42" s="22">
        <f t="shared" si="14"/>
        <v>110.16</v>
      </c>
      <c r="AI42" s="23">
        <v>0</v>
      </c>
      <c r="AJ42" s="58"/>
      <c r="AK42" s="24"/>
      <c r="AL42" s="25"/>
      <c r="AM42" s="26"/>
      <c r="AN42" s="79"/>
      <c r="AO42" s="24">
        <v>65</v>
      </c>
      <c r="AP42" s="25">
        <v>200</v>
      </c>
      <c r="AQ42" s="25"/>
      <c r="AR42" s="25">
        <v>20</v>
      </c>
      <c r="AS42" s="25">
        <v>60</v>
      </c>
      <c r="AT42" s="62">
        <f t="shared" si="15"/>
        <v>345</v>
      </c>
      <c r="AU42" s="63">
        <f t="shared" si="16"/>
        <v>327.75</v>
      </c>
      <c r="AV42" s="120">
        <v>6</v>
      </c>
      <c r="AW42" s="120">
        <v>16</v>
      </c>
      <c r="AX42" s="120">
        <v>8</v>
      </c>
      <c r="AY42" s="120">
        <v>1</v>
      </c>
      <c r="AZ42" s="81">
        <f t="shared" ref="AZ42:AZ65" si="20">SUM(AV42:AY42)</f>
        <v>31</v>
      </c>
      <c r="BA42" s="80">
        <f t="shared" si="17"/>
        <v>296.75</v>
      </c>
      <c r="BB42" s="36">
        <f t="shared" si="18"/>
        <v>142.44</v>
      </c>
      <c r="BC42" s="80">
        <f t="shared" si="19"/>
        <v>154.31</v>
      </c>
    </row>
    <row r="43" spans="1:55" ht="18" thickBot="1">
      <c r="A43" s="30" t="s">
        <v>49</v>
      </c>
      <c r="B43" s="88">
        <v>600</v>
      </c>
      <c r="C43" s="88">
        <v>494</v>
      </c>
      <c r="D43" s="88">
        <v>753</v>
      </c>
      <c r="E43" s="88">
        <v>20</v>
      </c>
      <c r="F43" s="88">
        <v>17</v>
      </c>
      <c r="G43" s="89">
        <v>24</v>
      </c>
      <c r="H43" s="48">
        <f t="shared" si="5"/>
        <v>1847</v>
      </c>
      <c r="I43" s="48">
        <f t="shared" si="6"/>
        <v>61</v>
      </c>
      <c r="J43" s="89">
        <v>577</v>
      </c>
      <c r="K43" s="94">
        <v>536</v>
      </c>
      <c r="L43" s="94"/>
      <c r="M43" s="90">
        <v>19</v>
      </c>
      <c r="N43" s="45">
        <v>19</v>
      </c>
      <c r="O43" s="49"/>
      <c r="P43" s="48">
        <f t="shared" si="7"/>
        <v>1113</v>
      </c>
      <c r="Q43" s="55">
        <f t="shared" si="8"/>
        <v>38</v>
      </c>
      <c r="R43" s="57">
        <f t="shared" si="9"/>
        <v>99</v>
      </c>
      <c r="S43" s="101">
        <v>3.96</v>
      </c>
      <c r="T43" s="88">
        <v>4.5</v>
      </c>
      <c r="U43" s="88">
        <v>8.6999999999999993</v>
      </c>
      <c r="V43" s="44"/>
      <c r="W43" s="44"/>
      <c r="X43" s="44"/>
      <c r="Y43" s="44"/>
      <c r="Z43" s="44"/>
      <c r="AA43" s="67">
        <f t="shared" si="10"/>
        <v>0</v>
      </c>
      <c r="AB43" s="33"/>
      <c r="AC43" s="20">
        <f t="shared" si="11"/>
        <v>0</v>
      </c>
      <c r="AD43" s="85">
        <f t="shared" si="12"/>
        <v>116.16</v>
      </c>
      <c r="AE43" s="21">
        <f t="shared" si="13"/>
        <v>116.16</v>
      </c>
      <c r="AF43" s="82"/>
      <c r="AG43" s="78"/>
      <c r="AH43" s="22">
        <f t="shared" si="14"/>
        <v>116.16</v>
      </c>
      <c r="AI43" s="23">
        <v>0</v>
      </c>
      <c r="AJ43" s="58"/>
      <c r="AK43" s="24"/>
      <c r="AL43" s="25"/>
      <c r="AM43" s="26"/>
      <c r="AN43" s="79"/>
      <c r="AO43" s="24">
        <v>65</v>
      </c>
      <c r="AP43" s="25">
        <v>200</v>
      </c>
      <c r="AQ43" s="25"/>
      <c r="AR43" s="25">
        <v>20</v>
      </c>
      <c r="AS43" s="25">
        <v>60</v>
      </c>
      <c r="AT43" s="62">
        <f t="shared" si="15"/>
        <v>345</v>
      </c>
      <c r="AU43" s="63">
        <f t="shared" si="16"/>
        <v>327.75</v>
      </c>
      <c r="AV43" s="120">
        <v>6</v>
      </c>
      <c r="AW43" s="120">
        <v>16</v>
      </c>
      <c r="AX43" s="120">
        <v>8</v>
      </c>
      <c r="AY43" s="120">
        <v>1</v>
      </c>
      <c r="AZ43" s="81">
        <f t="shared" si="20"/>
        <v>31</v>
      </c>
      <c r="BA43" s="80">
        <f t="shared" si="17"/>
        <v>296.75</v>
      </c>
      <c r="BB43" s="36">
        <f t="shared" si="18"/>
        <v>142.44</v>
      </c>
      <c r="BC43" s="80">
        <f t="shared" si="19"/>
        <v>154.31</v>
      </c>
    </row>
    <row r="44" spans="1:55" ht="18" thickBot="1">
      <c r="A44" s="30" t="s">
        <v>23</v>
      </c>
      <c r="B44" s="88">
        <v>592</v>
      </c>
      <c r="C44" s="88">
        <v>508</v>
      </c>
      <c r="D44" s="88">
        <v>747</v>
      </c>
      <c r="E44" s="88">
        <v>20</v>
      </c>
      <c r="F44" s="88">
        <v>18</v>
      </c>
      <c r="G44" s="89">
        <v>24</v>
      </c>
      <c r="H44" s="48">
        <f t="shared" si="5"/>
        <v>1847</v>
      </c>
      <c r="I44" s="48">
        <f t="shared" si="6"/>
        <v>62</v>
      </c>
      <c r="J44" s="89">
        <v>573</v>
      </c>
      <c r="K44" s="94">
        <v>527</v>
      </c>
      <c r="L44" s="94"/>
      <c r="M44" s="90">
        <v>19</v>
      </c>
      <c r="N44" s="56">
        <v>18</v>
      </c>
      <c r="O44" s="49"/>
      <c r="P44" s="48">
        <f t="shared" si="7"/>
        <v>1100</v>
      </c>
      <c r="Q44" s="55">
        <f t="shared" si="8"/>
        <v>37</v>
      </c>
      <c r="R44" s="57">
        <f t="shared" si="9"/>
        <v>99</v>
      </c>
      <c r="S44" s="101">
        <v>3.96</v>
      </c>
      <c r="T44" s="89">
        <v>4.5</v>
      </c>
      <c r="U44" s="88">
        <v>8.4</v>
      </c>
      <c r="V44" s="44"/>
      <c r="W44" s="44"/>
      <c r="X44" s="44"/>
      <c r="Y44" s="44"/>
      <c r="Z44" s="44"/>
      <c r="AA44" s="67">
        <f t="shared" si="10"/>
        <v>0</v>
      </c>
      <c r="AB44" s="33"/>
      <c r="AC44" s="20">
        <f t="shared" si="11"/>
        <v>0</v>
      </c>
      <c r="AD44" s="85">
        <f t="shared" si="12"/>
        <v>115.86</v>
      </c>
      <c r="AE44" s="21">
        <f t="shared" si="13"/>
        <v>115.86</v>
      </c>
      <c r="AF44" s="82"/>
      <c r="AG44" s="78"/>
      <c r="AH44" s="22">
        <f t="shared" si="14"/>
        <v>115.86</v>
      </c>
      <c r="AI44" s="23">
        <v>0</v>
      </c>
      <c r="AJ44" s="58"/>
      <c r="AK44" s="24"/>
      <c r="AL44" s="25"/>
      <c r="AM44" s="26"/>
      <c r="AN44" s="79"/>
      <c r="AO44" s="24">
        <v>65</v>
      </c>
      <c r="AP44" s="25">
        <v>200</v>
      </c>
      <c r="AQ44" s="25"/>
      <c r="AR44" s="25">
        <v>20</v>
      </c>
      <c r="AS44" s="25">
        <v>60</v>
      </c>
      <c r="AT44" s="62">
        <f t="shared" si="15"/>
        <v>345</v>
      </c>
      <c r="AU44" s="63">
        <f t="shared" si="16"/>
        <v>327.75</v>
      </c>
      <c r="AV44" s="120">
        <v>6</v>
      </c>
      <c r="AW44" s="120">
        <v>16</v>
      </c>
      <c r="AX44" s="120">
        <v>8</v>
      </c>
      <c r="AY44" s="120">
        <v>1</v>
      </c>
      <c r="AZ44" s="81">
        <f t="shared" si="20"/>
        <v>31</v>
      </c>
      <c r="BA44" s="80">
        <f t="shared" si="17"/>
        <v>296.75</v>
      </c>
      <c r="BB44" s="36">
        <f t="shared" si="18"/>
        <v>142.44</v>
      </c>
      <c r="BC44" s="80">
        <f t="shared" si="19"/>
        <v>154.31</v>
      </c>
    </row>
    <row r="45" spans="1:55" ht="18" thickBot="1">
      <c r="A45" s="30" t="s">
        <v>50</v>
      </c>
      <c r="B45" s="88">
        <v>593</v>
      </c>
      <c r="C45" s="88">
        <v>464</v>
      </c>
      <c r="D45" s="88">
        <v>764</v>
      </c>
      <c r="E45" s="88">
        <v>20</v>
      </c>
      <c r="F45" s="88">
        <v>16</v>
      </c>
      <c r="G45" s="89">
        <v>25</v>
      </c>
      <c r="H45" s="48">
        <f t="shared" si="5"/>
        <v>1821</v>
      </c>
      <c r="I45" s="48">
        <f t="shared" si="6"/>
        <v>61</v>
      </c>
      <c r="J45" s="89">
        <v>577</v>
      </c>
      <c r="K45" s="94">
        <v>525</v>
      </c>
      <c r="L45" s="94"/>
      <c r="M45" s="93">
        <v>19</v>
      </c>
      <c r="N45" s="56">
        <v>18</v>
      </c>
      <c r="O45" s="49"/>
      <c r="P45" s="48">
        <f t="shared" si="7"/>
        <v>1102</v>
      </c>
      <c r="Q45" s="55">
        <f t="shared" si="8"/>
        <v>37</v>
      </c>
      <c r="R45" s="57">
        <f t="shared" si="9"/>
        <v>98</v>
      </c>
      <c r="S45" s="101">
        <v>3.96</v>
      </c>
      <c r="T45" s="89">
        <v>4</v>
      </c>
      <c r="U45" s="88">
        <v>8.4</v>
      </c>
      <c r="V45" s="44"/>
      <c r="W45" s="44"/>
      <c r="X45" s="44"/>
      <c r="Y45" s="44"/>
      <c r="Z45" s="44"/>
      <c r="AA45" s="67">
        <f t="shared" si="10"/>
        <v>0</v>
      </c>
      <c r="AB45" s="33"/>
      <c r="AC45" s="20">
        <f t="shared" si="11"/>
        <v>0</v>
      </c>
      <c r="AD45" s="85">
        <f t="shared" si="12"/>
        <v>114.36</v>
      </c>
      <c r="AE45" s="21">
        <f t="shared" si="13"/>
        <v>114.36</v>
      </c>
      <c r="AF45" s="84"/>
      <c r="AG45" s="78"/>
      <c r="AH45" s="22">
        <f t="shared" si="14"/>
        <v>114.36</v>
      </c>
      <c r="AI45" s="23">
        <v>0</v>
      </c>
      <c r="AJ45" s="58"/>
      <c r="AK45" s="24"/>
      <c r="AL45" s="25"/>
      <c r="AM45" s="26"/>
      <c r="AN45" s="79"/>
      <c r="AO45" s="24">
        <v>65</v>
      </c>
      <c r="AP45" s="25">
        <v>200</v>
      </c>
      <c r="AQ45" s="25"/>
      <c r="AR45" s="25">
        <v>20</v>
      </c>
      <c r="AS45" s="25">
        <v>60</v>
      </c>
      <c r="AT45" s="62">
        <f t="shared" si="15"/>
        <v>345</v>
      </c>
      <c r="AU45" s="63">
        <f t="shared" si="16"/>
        <v>327.75</v>
      </c>
      <c r="AV45" s="120">
        <v>8</v>
      </c>
      <c r="AW45" s="120">
        <v>12</v>
      </c>
      <c r="AX45" s="120">
        <v>8</v>
      </c>
      <c r="AY45" s="120">
        <v>1</v>
      </c>
      <c r="AZ45" s="81">
        <f t="shared" si="20"/>
        <v>29</v>
      </c>
      <c r="BA45" s="80">
        <f t="shared" si="17"/>
        <v>298.75</v>
      </c>
      <c r="BB45" s="36">
        <f t="shared" si="18"/>
        <v>143.4</v>
      </c>
      <c r="BC45" s="80">
        <f t="shared" si="19"/>
        <v>155.35</v>
      </c>
    </row>
    <row r="46" spans="1:55" ht="18" thickBot="1">
      <c r="A46" s="30" t="s">
        <v>24</v>
      </c>
      <c r="B46" s="88">
        <v>651</v>
      </c>
      <c r="C46" s="88">
        <v>465</v>
      </c>
      <c r="D46" s="88">
        <v>815</v>
      </c>
      <c r="E46" s="88">
        <v>22</v>
      </c>
      <c r="F46" s="88">
        <v>16</v>
      </c>
      <c r="G46" s="89">
        <v>26</v>
      </c>
      <c r="H46" s="48">
        <f t="shared" si="5"/>
        <v>1931</v>
      </c>
      <c r="I46" s="48">
        <f t="shared" si="6"/>
        <v>64</v>
      </c>
      <c r="J46" s="89">
        <v>614</v>
      </c>
      <c r="K46" s="94">
        <v>526</v>
      </c>
      <c r="L46" s="94"/>
      <c r="M46" s="93">
        <v>20</v>
      </c>
      <c r="N46" s="56">
        <v>18</v>
      </c>
      <c r="O46" s="49"/>
      <c r="P46" s="48">
        <f t="shared" si="7"/>
        <v>1140</v>
      </c>
      <c r="Q46" s="55">
        <f t="shared" si="8"/>
        <v>38</v>
      </c>
      <c r="R46" s="57">
        <f t="shared" si="9"/>
        <v>102</v>
      </c>
      <c r="S46" s="88">
        <v>4.2</v>
      </c>
      <c r="T46" s="89">
        <v>5.5</v>
      </c>
      <c r="U46" s="100">
        <v>9.4</v>
      </c>
      <c r="V46" s="44"/>
      <c r="W46" s="44"/>
      <c r="X46" s="44"/>
      <c r="Y46" s="44"/>
      <c r="Z46" s="44"/>
      <c r="AA46" s="67">
        <f t="shared" si="10"/>
        <v>0</v>
      </c>
      <c r="AB46" s="33"/>
      <c r="AC46" s="20">
        <f t="shared" si="11"/>
        <v>0</v>
      </c>
      <c r="AD46" s="85">
        <f t="shared" si="12"/>
        <v>121.10000000000001</v>
      </c>
      <c r="AE46" s="21">
        <f t="shared" si="13"/>
        <v>121.10000000000001</v>
      </c>
      <c r="AF46" s="84"/>
      <c r="AG46" s="78"/>
      <c r="AH46" s="22">
        <f t="shared" si="14"/>
        <v>121.10000000000001</v>
      </c>
      <c r="AI46" s="23">
        <v>0</v>
      </c>
      <c r="AJ46" s="58"/>
      <c r="AK46" s="24"/>
      <c r="AL46" s="25"/>
      <c r="AM46" s="26"/>
      <c r="AN46" s="79"/>
      <c r="AO46" s="24">
        <v>65</v>
      </c>
      <c r="AP46" s="25">
        <v>200</v>
      </c>
      <c r="AQ46" s="25">
        <v>0</v>
      </c>
      <c r="AR46" s="25">
        <v>20</v>
      </c>
      <c r="AS46" s="25">
        <v>60</v>
      </c>
      <c r="AT46" s="62">
        <f t="shared" si="15"/>
        <v>345</v>
      </c>
      <c r="AU46" s="63">
        <f t="shared" si="16"/>
        <v>327.75</v>
      </c>
      <c r="AV46" s="120">
        <v>8</v>
      </c>
      <c r="AW46" s="120">
        <v>12</v>
      </c>
      <c r="AX46" s="120">
        <v>8</v>
      </c>
      <c r="AY46" s="120">
        <v>1</v>
      </c>
      <c r="AZ46" s="81">
        <f t="shared" si="20"/>
        <v>29</v>
      </c>
      <c r="BA46" s="80">
        <f t="shared" si="17"/>
        <v>298.75</v>
      </c>
      <c r="BB46" s="36">
        <f t="shared" si="18"/>
        <v>143.4</v>
      </c>
      <c r="BC46" s="80">
        <f t="shared" si="19"/>
        <v>155.35</v>
      </c>
    </row>
    <row r="47" spans="1:55" ht="18" thickBot="1">
      <c r="A47" s="30" t="s">
        <v>35</v>
      </c>
      <c r="B47" s="88">
        <v>729</v>
      </c>
      <c r="C47" s="88">
        <v>482</v>
      </c>
      <c r="D47" s="88">
        <v>908</v>
      </c>
      <c r="E47" s="88">
        <v>22</v>
      </c>
      <c r="F47" s="88">
        <v>16</v>
      </c>
      <c r="G47" s="89">
        <v>26</v>
      </c>
      <c r="H47" s="48">
        <f t="shared" si="5"/>
        <v>2119</v>
      </c>
      <c r="I47" s="48">
        <f t="shared" si="6"/>
        <v>64</v>
      </c>
      <c r="J47" s="89">
        <v>614</v>
      </c>
      <c r="K47" s="94">
        <v>526</v>
      </c>
      <c r="L47" s="94"/>
      <c r="M47" s="93">
        <v>20</v>
      </c>
      <c r="N47" s="56">
        <v>18</v>
      </c>
      <c r="O47" s="49"/>
      <c r="P47" s="48">
        <f t="shared" si="7"/>
        <v>1140</v>
      </c>
      <c r="Q47" s="55">
        <f t="shared" si="8"/>
        <v>38</v>
      </c>
      <c r="R47" s="57">
        <f t="shared" si="9"/>
        <v>102</v>
      </c>
      <c r="S47" s="88">
        <v>4.2</v>
      </c>
      <c r="T47" s="89">
        <v>5.5</v>
      </c>
      <c r="U47" s="100">
        <v>9.4</v>
      </c>
      <c r="V47" s="44"/>
      <c r="W47" s="44"/>
      <c r="X47" s="44"/>
      <c r="Y47" s="44"/>
      <c r="Z47" s="44"/>
      <c r="AA47" s="67">
        <f t="shared" si="10"/>
        <v>0</v>
      </c>
      <c r="AB47" s="33"/>
      <c r="AC47" s="20">
        <f t="shared" si="11"/>
        <v>0</v>
      </c>
      <c r="AD47" s="85">
        <f t="shared" si="12"/>
        <v>121.10000000000001</v>
      </c>
      <c r="AE47" s="21">
        <f t="shared" si="13"/>
        <v>121.10000000000001</v>
      </c>
      <c r="AF47" s="84"/>
      <c r="AG47" s="78"/>
      <c r="AH47" s="22">
        <f t="shared" si="14"/>
        <v>121.10000000000001</v>
      </c>
      <c r="AI47" s="23">
        <v>0</v>
      </c>
      <c r="AJ47" s="58"/>
      <c r="AK47" s="24"/>
      <c r="AL47" s="25"/>
      <c r="AM47" s="26"/>
      <c r="AN47" s="79"/>
      <c r="AO47" s="24">
        <v>65</v>
      </c>
      <c r="AP47" s="25">
        <v>200</v>
      </c>
      <c r="AQ47" s="25">
        <v>0</v>
      </c>
      <c r="AR47" s="25">
        <v>20</v>
      </c>
      <c r="AS47" s="25">
        <v>60</v>
      </c>
      <c r="AT47" s="62">
        <f t="shared" si="15"/>
        <v>345</v>
      </c>
      <c r="AU47" s="63">
        <f t="shared" si="16"/>
        <v>327.75</v>
      </c>
      <c r="AV47" s="120">
        <v>8</v>
      </c>
      <c r="AW47" s="120">
        <v>12</v>
      </c>
      <c r="AX47" s="120">
        <v>8</v>
      </c>
      <c r="AY47" s="120">
        <v>1</v>
      </c>
      <c r="AZ47" s="81">
        <f t="shared" si="20"/>
        <v>29</v>
      </c>
      <c r="BA47" s="80">
        <f t="shared" si="17"/>
        <v>298.75</v>
      </c>
      <c r="BB47" s="36">
        <f t="shared" si="18"/>
        <v>143.4</v>
      </c>
      <c r="BC47" s="80">
        <f t="shared" si="19"/>
        <v>155.35</v>
      </c>
    </row>
    <row r="48" spans="1:55" ht="18" thickBot="1">
      <c r="A48" s="30" t="s">
        <v>36</v>
      </c>
      <c r="B48" s="88">
        <v>736</v>
      </c>
      <c r="C48" s="88">
        <v>484</v>
      </c>
      <c r="D48" s="88">
        <v>886</v>
      </c>
      <c r="E48" s="88">
        <v>22</v>
      </c>
      <c r="F48" s="88">
        <v>16</v>
      </c>
      <c r="G48" s="89">
        <v>26</v>
      </c>
      <c r="H48" s="48">
        <f t="shared" si="5"/>
        <v>2106</v>
      </c>
      <c r="I48" s="48">
        <f t="shared" si="6"/>
        <v>64</v>
      </c>
      <c r="J48" s="88">
        <v>665</v>
      </c>
      <c r="K48" s="88">
        <v>534</v>
      </c>
      <c r="L48" s="94"/>
      <c r="M48" s="93">
        <v>22</v>
      </c>
      <c r="N48" s="56">
        <v>18</v>
      </c>
      <c r="O48" s="49"/>
      <c r="P48" s="48">
        <f t="shared" si="7"/>
        <v>1199</v>
      </c>
      <c r="Q48" s="55">
        <f t="shared" si="8"/>
        <v>40</v>
      </c>
      <c r="R48" s="57">
        <f t="shared" si="9"/>
        <v>104</v>
      </c>
      <c r="S48" s="88">
        <v>4.2</v>
      </c>
      <c r="T48" s="89">
        <v>7.5</v>
      </c>
      <c r="U48" s="100">
        <v>9.4</v>
      </c>
      <c r="V48" s="44"/>
      <c r="W48" s="44"/>
      <c r="X48" s="44"/>
      <c r="Y48" s="44"/>
      <c r="Z48" s="44"/>
      <c r="AA48" s="67">
        <f t="shared" si="10"/>
        <v>0</v>
      </c>
      <c r="AB48" s="33"/>
      <c r="AC48" s="20">
        <f t="shared" si="11"/>
        <v>0</v>
      </c>
      <c r="AD48" s="85">
        <f t="shared" si="12"/>
        <v>125.10000000000001</v>
      </c>
      <c r="AE48" s="21">
        <f t="shared" si="13"/>
        <v>125.10000000000001</v>
      </c>
      <c r="AF48" s="84"/>
      <c r="AG48" s="78"/>
      <c r="AH48" s="22">
        <f t="shared" si="14"/>
        <v>125.10000000000001</v>
      </c>
      <c r="AI48" s="23">
        <v>0</v>
      </c>
      <c r="AJ48" s="58"/>
      <c r="AK48" s="24"/>
      <c r="AL48" s="25"/>
      <c r="AM48" s="26"/>
      <c r="AN48" s="79"/>
      <c r="AO48" s="24">
        <v>65</v>
      </c>
      <c r="AP48" s="25">
        <v>200</v>
      </c>
      <c r="AQ48" s="25">
        <v>0</v>
      </c>
      <c r="AR48" s="25">
        <v>20</v>
      </c>
      <c r="AS48" s="25">
        <v>60</v>
      </c>
      <c r="AT48" s="62">
        <f t="shared" si="15"/>
        <v>345</v>
      </c>
      <c r="AU48" s="63">
        <f t="shared" si="16"/>
        <v>327.75</v>
      </c>
      <c r="AV48" s="120">
        <v>8</v>
      </c>
      <c r="AW48" s="120">
        <v>12</v>
      </c>
      <c r="AX48" s="120">
        <v>8</v>
      </c>
      <c r="AY48" s="120">
        <v>1</v>
      </c>
      <c r="AZ48" s="81">
        <f t="shared" si="20"/>
        <v>29</v>
      </c>
      <c r="BA48" s="80">
        <f t="shared" si="17"/>
        <v>298.75</v>
      </c>
      <c r="BB48" s="36">
        <f t="shared" si="18"/>
        <v>143.4</v>
      </c>
      <c r="BC48" s="80">
        <f t="shared" si="19"/>
        <v>155.35</v>
      </c>
    </row>
    <row r="49" spans="1:55" ht="18" thickBot="1">
      <c r="A49" s="30" t="s">
        <v>51</v>
      </c>
      <c r="B49" s="88">
        <v>742</v>
      </c>
      <c r="C49" s="88">
        <v>489</v>
      </c>
      <c r="D49" s="88">
        <v>890</v>
      </c>
      <c r="E49" s="88">
        <v>25</v>
      </c>
      <c r="F49" s="88">
        <v>16</v>
      </c>
      <c r="G49" s="89">
        <v>29</v>
      </c>
      <c r="H49" s="48">
        <f t="shared" si="5"/>
        <v>2121</v>
      </c>
      <c r="I49" s="48">
        <f t="shared" si="6"/>
        <v>70</v>
      </c>
      <c r="J49" s="88">
        <v>665</v>
      </c>
      <c r="K49" s="88">
        <v>534</v>
      </c>
      <c r="L49" s="94"/>
      <c r="M49" s="93">
        <v>22</v>
      </c>
      <c r="N49" s="56">
        <v>18</v>
      </c>
      <c r="O49" s="49"/>
      <c r="P49" s="48">
        <f t="shared" si="7"/>
        <v>1199</v>
      </c>
      <c r="Q49" s="55">
        <f t="shared" si="8"/>
        <v>40</v>
      </c>
      <c r="R49" s="57">
        <f t="shared" si="9"/>
        <v>110</v>
      </c>
      <c r="S49" s="88">
        <v>4.2</v>
      </c>
      <c r="T49" s="89">
        <v>7.5</v>
      </c>
      <c r="U49" s="100">
        <v>9.4</v>
      </c>
      <c r="V49" s="44"/>
      <c r="W49" s="44"/>
      <c r="X49" s="44"/>
      <c r="Y49" s="44"/>
      <c r="Z49" s="44"/>
      <c r="AA49" s="67">
        <f t="shared" si="10"/>
        <v>0</v>
      </c>
      <c r="AB49" s="33"/>
      <c r="AC49" s="20">
        <f t="shared" si="11"/>
        <v>0</v>
      </c>
      <c r="AD49" s="85">
        <f t="shared" si="12"/>
        <v>131.1</v>
      </c>
      <c r="AE49" s="21">
        <f t="shared" si="13"/>
        <v>131.1</v>
      </c>
      <c r="AF49" s="84"/>
      <c r="AG49" s="78"/>
      <c r="AH49" s="22">
        <f t="shared" si="14"/>
        <v>131.1</v>
      </c>
      <c r="AI49" s="23">
        <v>0</v>
      </c>
      <c r="AJ49" s="58"/>
      <c r="AK49" s="24"/>
      <c r="AL49" s="25"/>
      <c r="AM49" s="26"/>
      <c r="AN49" s="79"/>
      <c r="AO49" s="24">
        <v>65</v>
      </c>
      <c r="AP49" s="25">
        <v>200</v>
      </c>
      <c r="AQ49" s="25">
        <v>0</v>
      </c>
      <c r="AR49" s="25">
        <v>20</v>
      </c>
      <c r="AS49" s="25">
        <v>60</v>
      </c>
      <c r="AT49" s="62">
        <f t="shared" si="15"/>
        <v>345</v>
      </c>
      <c r="AU49" s="63">
        <f t="shared" si="16"/>
        <v>327.75</v>
      </c>
      <c r="AV49" s="120">
        <v>8</v>
      </c>
      <c r="AW49" s="120">
        <v>12</v>
      </c>
      <c r="AX49" s="120">
        <v>8</v>
      </c>
      <c r="AY49" s="120">
        <v>1</v>
      </c>
      <c r="AZ49" s="81">
        <f t="shared" si="20"/>
        <v>29</v>
      </c>
      <c r="BA49" s="80">
        <f t="shared" si="17"/>
        <v>298.75</v>
      </c>
      <c r="BB49" s="36">
        <f t="shared" si="18"/>
        <v>143.4</v>
      </c>
      <c r="BC49" s="80">
        <f t="shared" si="19"/>
        <v>155.35</v>
      </c>
    </row>
    <row r="50" spans="1:55" ht="18" thickBot="1">
      <c r="A50" s="30" t="s">
        <v>25</v>
      </c>
      <c r="B50" s="88">
        <v>738</v>
      </c>
      <c r="C50" s="88">
        <v>475</v>
      </c>
      <c r="D50" s="88">
        <v>897</v>
      </c>
      <c r="E50" s="88">
        <v>25</v>
      </c>
      <c r="F50" s="88">
        <v>16</v>
      </c>
      <c r="G50" s="89">
        <v>29</v>
      </c>
      <c r="H50" s="48">
        <f t="shared" si="5"/>
        <v>2110</v>
      </c>
      <c r="I50" s="48">
        <f t="shared" si="6"/>
        <v>70</v>
      </c>
      <c r="J50" s="89">
        <v>690</v>
      </c>
      <c r="K50" s="94">
        <v>527</v>
      </c>
      <c r="L50" s="94"/>
      <c r="M50" s="93">
        <v>23</v>
      </c>
      <c r="N50" s="56">
        <v>18</v>
      </c>
      <c r="O50" s="49"/>
      <c r="P50" s="48">
        <f t="shared" si="7"/>
        <v>1217</v>
      </c>
      <c r="Q50" s="55">
        <f t="shared" si="8"/>
        <v>41</v>
      </c>
      <c r="R50" s="57">
        <f t="shared" si="9"/>
        <v>111</v>
      </c>
      <c r="S50" s="88">
        <v>5.75</v>
      </c>
      <c r="T50" s="88">
        <v>7.5</v>
      </c>
      <c r="U50" s="100">
        <v>10.5</v>
      </c>
      <c r="V50" s="44"/>
      <c r="W50" s="44"/>
      <c r="X50" s="44"/>
      <c r="Y50" s="44"/>
      <c r="Z50" s="44"/>
      <c r="AA50" s="67">
        <f t="shared" si="10"/>
        <v>0</v>
      </c>
      <c r="AB50" s="33"/>
      <c r="AC50" s="20">
        <f t="shared" si="11"/>
        <v>0</v>
      </c>
      <c r="AD50" s="85">
        <f t="shared" si="12"/>
        <v>134.75</v>
      </c>
      <c r="AE50" s="21">
        <f t="shared" si="13"/>
        <v>134.75</v>
      </c>
      <c r="AF50" s="84"/>
      <c r="AG50" s="78"/>
      <c r="AH50" s="22">
        <f t="shared" si="14"/>
        <v>134.75</v>
      </c>
      <c r="AI50" s="23">
        <v>0</v>
      </c>
      <c r="AJ50" s="58"/>
      <c r="AK50" s="24"/>
      <c r="AL50" s="25"/>
      <c r="AM50" s="26"/>
      <c r="AN50" s="79"/>
      <c r="AO50" s="24">
        <v>65</v>
      </c>
      <c r="AP50" s="25">
        <v>200</v>
      </c>
      <c r="AQ50" s="25">
        <v>0</v>
      </c>
      <c r="AR50" s="25">
        <v>20</v>
      </c>
      <c r="AS50" s="25">
        <v>60</v>
      </c>
      <c r="AT50" s="62">
        <f t="shared" si="15"/>
        <v>345</v>
      </c>
      <c r="AU50" s="63">
        <f t="shared" si="16"/>
        <v>327.75</v>
      </c>
      <c r="AV50" s="120">
        <v>8</v>
      </c>
      <c r="AW50" s="120">
        <v>12</v>
      </c>
      <c r="AX50" s="120">
        <v>8</v>
      </c>
      <c r="AY50" s="120">
        <v>1</v>
      </c>
      <c r="AZ50" s="81">
        <f t="shared" si="20"/>
        <v>29</v>
      </c>
      <c r="BA50" s="80">
        <f t="shared" si="17"/>
        <v>298.75</v>
      </c>
      <c r="BB50" s="36">
        <f t="shared" si="18"/>
        <v>143.4</v>
      </c>
      <c r="BC50" s="80">
        <f t="shared" si="19"/>
        <v>155.35</v>
      </c>
    </row>
    <row r="51" spans="1:55" ht="18" thickBot="1">
      <c r="A51" s="30" t="s">
        <v>52</v>
      </c>
      <c r="B51" s="88">
        <v>739</v>
      </c>
      <c r="C51" s="88">
        <v>473</v>
      </c>
      <c r="D51" s="88">
        <v>835</v>
      </c>
      <c r="E51" s="88">
        <v>25</v>
      </c>
      <c r="F51" s="88">
        <v>16</v>
      </c>
      <c r="G51" s="89">
        <v>29</v>
      </c>
      <c r="H51" s="48">
        <f t="shared" si="5"/>
        <v>2047</v>
      </c>
      <c r="I51" s="48">
        <f t="shared" si="6"/>
        <v>70</v>
      </c>
      <c r="J51" s="89">
        <v>675</v>
      </c>
      <c r="K51" s="94">
        <v>517</v>
      </c>
      <c r="L51" s="94"/>
      <c r="M51" s="93">
        <v>22</v>
      </c>
      <c r="N51" s="56">
        <v>18</v>
      </c>
      <c r="O51" s="49"/>
      <c r="P51" s="48">
        <f t="shared" si="7"/>
        <v>1192</v>
      </c>
      <c r="Q51" s="55">
        <f t="shared" si="8"/>
        <v>40</v>
      </c>
      <c r="R51" s="57">
        <f t="shared" si="9"/>
        <v>110</v>
      </c>
      <c r="S51" s="88">
        <v>5.75</v>
      </c>
      <c r="T51" s="88">
        <v>7.5</v>
      </c>
      <c r="U51" s="100">
        <v>10.5</v>
      </c>
      <c r="V51" s="44"/>
      <c r="W51" s="44"/>
      <c r="X51" s="44"/>
      <c r="Y51" s="44"/>
      <c r="Z51" s="44"/>
      <c r="AA51" s="67">
        <f t="shared" si="10"/>
        <v>0</v>
      </c>
      <c r="AB51" s="33"/>
      <c r="AC51" s="20">
        <f t="shared" si="11"/>
        <v>0</v>
      </c>
      <c r="AD51" s="85">
        <f t="shared" si="12"/>
        <v>133.75</v>
      </c>
      <c r="AE51" s="21">
        <f t="shared" si="13"/>
        <v>133.75</v>
      </c>
      <c r="AF51" s="84"/>
      <c r="AG51" s="78"/>
      <c r="AH51" s="22">
        <f t="shared" si="14"/>
        <v>133.75</v>
      </c>
      <c r="AI51" s="23">
        <v>0</v>
      </c>
      <c r="AJ51" s="58"/>
      <c r="AK51" s="24"/>
      <c r="AL51" s="25"/>
      <c r="AM51" s="26"/>
      <c r="AN51" s="79"/>
      <c r="AO51" s="24">
        <v>65</v>
      </c>
      <c r="AP51" s="25">
        <v>200</v>
      </c>
      <c r="AQ51" s="25">
        <v>0</v>
      </c>
      <c r="AR51" s="25">
        <v>20</v>
      </c>
      <c r="AS51" s="25">
        <v>60</v>
      </c>
      <c r="AT51" s="62">
        <f t="shared" si="15"/>
        <v>345</v>
      </c>
      <c r="AU51" s="63">
        <f t="shared" si="16"/>
        <v>327.75</v>
      </c>
      <c r="AV51" s="120">
        <v>8</v>
      </c>
      <c r="AW51" s="120">
        <v>12</v>
      </c>
      <c r="AX51" s="120">
        <v>8</v>
      </c>
      <c r="AY51" s="120">
        <v>1</v>
      </c>
      <c r="AZ51" s="81">
        <f t="shared" si="20"/>
        <v>29</v>
      </c>
      <c r="BA51" s="80">
        <f t="shared" si="17"/>
        <v>298.75</v>
      </c>
      <c r="BB51" s="36">
        <f t="shared" si="18"/>
        <v>143.4</v>
      </c>
      <c r="BC51" s="80">
        <f t="shared" si="19"/>
        <v>155.35</v>
      </c>
    </row>
    <row r="52" spans="1:55" ht="18" thickBot="1">
      <c r="A52" s="30" t="s">
        <v>37</v>
      </c>
      <c r="B52" s="88">
        <v>750</v>
      </c>
      <c r="C52" s="88">
        <v>459</v>
      </c>
      <c r="D52" s="88">
        <v>876</v>
      </c>
      <c r="E52" s="88">
        <v>25</v>
      </c>
      <c r="F52" s="88">
        <v>16</v>
      </c>
      <c r="G52" s="89">
        <v>29</v>
      </c>
      <c r="H52" s="48">
        <f t="shared" si="5"/>
        <v>2085</v>
      </c>
      <c r="I52" s="48">
        <f t="shared" si="6"/>
        <v>70</v>
      </c>
      <c r="J52" s="89">
        <v>680</v>
      </c>
      <c r="K52" s="94">
        <v>520</v>
      </c>
      <c r="L52" s="94"/>
      <c r="M52" s="93">
        <v>22</v>
      </c>
      <c r="N52" s="56">
        <v>18</v>
      </c>
      <c r="O52" s="49"/>
      <c r="P52" s="48">
        <f t="shared" si="7"/>
        <v>1200</v>
      </c>
      <c r="Q52" s="55">
        <f t="shared" si="8"/>
        <v>40</v>
      </c>
      <c r="R52" s="57">
        <f t="shared" si="9"/>
        <v>110</v>
      </c>
      <c r="S52" s="88">
        <v>5.75</v>
      </c>
      <c r="T52" s="88">
        <v>7.6</v>
      </c>
      <c r="U52" s="100">
        <v>10.5</v>
      </c>
      <c r="V52" s="44"/>
      <c r="W52" s="44"/>
      <c r="X52" s="44"/>
      <c r="Y52" s="44"/>
      <c r="Z52" s="44"/>
      <c r="AA52" s="67">
        <f t="shared" si="10"/>
        <v>0</v>
      </c>
      <c r="AB52" s="33"/>
      <c r="AC52" s="20">
        <f t="shared" si="11"/>
        <v>0</v>
      </c>
      <c r="AD52" s="85">
        <f t="shared" si="12"/>
        <v>133.85</v>
      </c>
      <c r="AE52" s="21">
        <f t="shared" si="13"/>
        <v>133.85</v>
      </c>
      <c r="AF52" s="84"/>
      <c r="AG52" s="78"/>
      <c r="AH52" s="22">
        <f t="shared" si="14"/>
        <v>133.85</v>
      </c>
      <c r="AI52" s="23">
        <v>0</v>
      </c>
      <c r="AJ52" s="58"/>
      <c r="AK52" s="24"/>
      <c r="AL52" s="25"/>
      <c r="AM52" s="26"/>
      <c r="AN52" s="79"/>
      <c r="AO52" s="24">
        <v>65</v>
      </c>
      <c r="AP52" s="25">
        <v>200</v>
      </c>
      <c r="AQ52" s="25">
        <v>0</v>
      </c>
      <c r="AR52" s="25">
        <v>20</v>
      </c>
      <c r="AS52" s="25">
        <v>60</v>
      </c>
      <c r="AT52" s="62">
        <f t="shared" si="15"/>
        <v>345</v>
      </c>
      <c r="AU52" s="63">
        <f t="shared" si="16"/>
        <v>327.75</v>
      </c>
      <c r="AV52" s="120">
        <v>8</v>
      </c>
      <c r="AW52" s="120">
        <v>12</v>
      </c>
      <c r="AX52" s="120">
        <v>8</v>
      </c>
      <c r="AY52" s="120">
        <v>1</v>
      </c>
      <c r="AZ52" s="81">
        <f t="shared" si="20"/>
        <v>29</v>
      </c>
      <c r="BA52" s="80">
        <f t="shared" si="17"/>
        <v>298.75</v>
      </c>
      <c r="BB52" s="36">
        <f t="shared" si="18"/>
        <v>143.4</v>
      </c>
      <c r="BC52" s="80">
        <f t="shared" si="19"/>
        <v>155.35</v>
      </c>
    </row>
    <row r="53" spans="1:55" ht="18" thickBot="1">
      <c r="A53" s="30" t="s">
        <v>53</v>
      </c>
      <c r="B53" s="88">
        <v>750</v>
      </c>
      <c r="C53" s="88">
        <v>459</v>
      </c>
      <c r="D53" s="88">
        <v>876</v>
      </c>
      <c r="E53" s="88">
        <v>25</v>
      </c>
      <c r="F53" s="88">
        <v>16</v>
      </c>
      <c r="G53" s="89">
        <v>29</v>
      </c>
      <c r="H53" s="48">
        <f>B53+C53+D53</f>
        <v>2085</v>
      </c>
      <c r="I53" s="48">
        <f>E53+F53+G53</f>
        <v>70</v>
      </c>
      <c r="J53" s="89">
        <v>680</v>
      </c>
      <c r="K53" s="94">
        <v>520</v>
      </c>
      <c r="L53" s="94"/>
      <c r="M53" s="93">
        <v>22</v>
      </c>
      <c r="N53" s="56">
        <v>18</v>
      </c>
      <c r="O53" s="49"/>
      <c r="P53" s="48">
        <f t="shared" si="7"/>
        <v>1200</v>
      </c>
      <c r="Q53" s="55">
        <f t="shared" si="8"/>
        <v>40</v>
      </c>
      <c r="R53" s="57">
        <f t="shared" si="9"/>
        <v>110</v>
      </c>
      <c r="S53" s="88">
        <v>5.75</v>
      </c>
      <c r="T53" s="88">
        <v>7.6</v>
      </c>
      <c r="U53" s="100">
        <v>10.5</v>
      </c>
      <c r="V53" s="44"/>
      <c r="W53" s="44"/>
      <c r="X53" s="44"/>
      <c r="Y53" s="44"/>
      <c r="Z53" s="44"/>
      <c r="AA53" s="67">
        <f t="shared" si="10"/>
        <v>0</v>
      </c>
      <c r="AB53" s="33"/>
      <c r="AC53" s="20">
        <f t="shared" si="11"/>
        <v>0</v>
      </c>
      <c r="AD53" s="85">
        <f t="shared" si="12"/>
        <v>133.85</v>
      </c>
      <c r="AE53" s="21">
        <f t="shared" si="13"/>
        <v>133.85</v>
      </c>
      <c r="AF53" s="84"/>
      <c r="AG53" s="78"/>
      <c r="AH53" s="22">
        <f t="shared" si="14"/>
        <v>133.85</v>
      </c>
      <c r="AI53" s="23">
        <v>0</v>
      </c>
      <c r="AJ53" s="58"/>
      <c r="AK53" s="24"/>
      <c r="AL53" s="25"/>
      <c r="AM53" s="26"/>
      <c r="AN53" s="79"/>
      <c r="AO53" s="24">
        <v>65</v>
      </c>
      <c r="AP53" s="25">
        <v>200</v>
      </c>
      <c r="AQ53" s="25">
        <v>0</v>
      </c>
      <c r="AR53" s="25">
        <v>20</v>
      </c>
      <c r="AS53" s="25">
        <v>60</v>
      </c>
      <c r="AT53" s="62">
        <f t="shared" si="15"/>
        <v>345</v>
      </c>
      <c r="AU53" s="63">
        <f t="shared" si="16"/>
        <v>327.75</v>
      </c>
      <c r="AV53" s="120">
        <v>8</v>
      </c>
      <c r="AW53" s="120">
        <v>12</v>
      </c>
      <c r="AX53" s="120">
        <v>8</v>
      </c>
      <c r="AY53" s="120">
        <v>1</v>
      </c>
      <c r="AZ53" s="81">
        <f t="shared" si="20"/>
        <v>29</v>
      </c>
      <c r="BA53" s="80">
        <f t="shared" si="17"/>
        <v>298.75</v>
      </c>
      <c r="BB53" s="36">
        <f t="shared" si="18"/>
        <v>143.4</v>
      </c>
      <c r="BC53" s="80">
        <f t="shared" si="19"/>
        <v>155.35</v>
      </c>
    </row>
    <row r="54" spans="1:55" ht="18" thickBot="1">
      <c r="A54" s="30" t="s">
        <v>26</v>
      </c>
      <c r="B54" s="88">
        <v>749</v>
      </c>
      <c r="C54" s="88">
        <v>465</v>
      </c>
      <c r="D54" s="88">
        <v>834</v>
      </c>
      <c r="E54" s="88">
        <v>25</v>
      </c>
      <c r="F54" s="88">
        <v>16</v>
      </c>
      <c r="G54" s="89">
        <v>29</v>
      </c>
      <c r="H54" s="48">
        <f t="shared" si="5"/>
        <v>2048</v>
      </c>
      <c r="I54" s="48">
        <f t="shared" si="6"/>
        <v>70</v>
      </c>
      <c r="J54" s="89">
        <v>701</v>
      </c>
      <c r="K54" s="94">
        <v>515</v>
      </c>
      <c r="L54" s="94"/>
      <c r="M54" s="93">
        <v>23</v>
      </c>
      <c r="N54" s="56">
        <v>18</v>
      </c>
      <c r="O54" s="49"/>
      <c r="P54" s="48">
        <f t="shared" si="7"/>
        <v>1216</v>
      </c>
      <c r="Q54" s="55">
        <f t="shared" si="8"/>
        <v>41</v>
      </c>
      <c r="R54" s="57">
        <f t="shared" si="9"/>
        <v>111</v>
      </c>
      <c r="S54" s="88">
        <v>5.88</v>
      </c>
      <c r="T54" s="88">
        <v>7.6</v>
      </c>
      <c r="U54" s="100">
        <v>10.8</v>
      </c>
      <c r="V54" s="44"/>
      <c r="W54" s="44"/>
      <c r="X54" s="44"/>
      <c r="Y54" s="44"/>
      <c r="Z54" s="44"/>
      <c r="AA54" s="67">
        <f t="shared" si="10"/>
        <v>0</v>
      </c>
      <c r="AB54" s="33"/>
      <c r="AC54" s="20">
        <f t="shared" si="11"/>
        <v>0</v>
      </c>
      <c r="AD54" s="85">
        <f t="shared" si="12"/>
        <v>135.28</v>
      </c>
      <c r="AE54" s="21">
        <f t="shared" si="13"/>
        <v>135.28</v>
      </c>
      <c r="AF54" s="84"/>
      <c r="AG54" s="78"/>
      <c r="AH54" s="22">
        <f t="shared" si="14"/>
        <v>135.28</v>
      </c>
      <c r="AI54" s="23">
        <v>0</v>
      </c>
      <c r="AJ54" s="58"/>
      <c r="AK54" s="24"/>
      <c r="AL54" s="25"/>
      <c r="AM54" s="26"/>
      <c r="AN54" s="79"/>
      <c r="AO54" s="24">
        <v>65</v>
      </c>
      <c r="AP54" s="25">
        <v>200</v>
      </c>
      <c r="AQ54" s="25">
        <v>0</v>
      </c>
      <c r="AR54" s="25">
        <v>20</v>
      </c>
      <c r="AS54" s="25">
        <v>60</v>
      </c>
      <c r="AT54" s="62">
        <f t="shared" si="15"/>
        <v>345</v>
      </c>
      <c r="AU54" s="63">
        <f t="shared" si="16"/>
        <v>327.75</v>
      </c>
      <c r="AV54" s="120">
        <v>8</v>
      </c>
      <c r="AW54" s="120">
        <v>12</v>
      </c>
      <c r="AX54" s="120">
        <v>8</v>
      </c>
      <c r="AY54" s="120">
        <v>1</v>
      </c>
      <c r="AZ54" s="81">
        <f t="shared" si="20"/>
        <v>29</v>
      </c>
      <c r="BA54" s="80">
        <f t="shared" si="17"/>
        <v>298.75</v>
      </c>
      <c r="BB54" s="36">
        <f t="shared" si="18"/>
        <v>143.4</v>
      </c>
      <c r="BC54" s="80">
        <f t="shared" si="19"/>
        <v>155.35</v>
      </c>
    </row>
    <row r="55" spans="1:55" ht="18" thickBot="1">
      <c r="A55" s="30" t="s">
        <v>54</v>
      </c>
      <c r="B55" s="88">
        <v>749</v>
      </c>
      <c r="C55" s="88">
        <v>465</v>
      </c>
      <c r="D55" s="88">
        <v>834</v>
      </c>
      <c r="E55" s="88">
        <v>25</v>
      </c>
      <c r="F55" s="88">
        <v>16</v>
      </c>
      <c r="G55" s="89">
        <v>29</v>
      </c>
      <c r="H55" s="48">
        <f>B55+C55+D55</f>
        <v>2048</v>
      </c>
      <c r="I55" s="48">
        <f>E55+F55+G55</f>
        <v>70</v>
      </c>
      <c r="J55" s="89">
        <v>701</v>
      </c>
      <c r="K55" s="94">
        <v>515</v>
      </c>
      <c r="L55" s="94"/>
      <c r="M55" s="93">
        <v>23</v>
      </c>
      <c r="N55" s="56">
        <v>18</v>
      </c>
      <c r="O55" s="49"/>
      <c r="P55" s="48">
        <f t="shared" si="7"/>
        <v>1216</v>
      </c>
      <c r="Q55" s="55">
        <f t="shared" si="8"/>
        <v>41</v>
      </c>
      <c r="R55" s="57">
        <f t="shared" si="9"/>
        <v>111</v>
      </c>
      <c r="S55" s="88">
        <v>5.88</v>
      </c>
      <c r="T55" s="88">
        <v>7.6</v>
      </c>
      <c r="U55" s="100">
        <v>10.8</v>
      </c>
      <c r="V55" s="44"/>
      <c r="W55" s="44"/>
      <c r="X55" s="44"/>
      <c r="Y55" s="44"/>
      <c r="Z55" s="44"/>
      <c r="AA55" s="67">
        <f t="shared" si="10"/>
        <v>0</v>
      </c>
      <c r="AB55" s="33"/>
      <c r="AC55" s="20">
        <f t="shared" si="11"/>
        <v>0</v>
      </c>
      <c r="AD55" s="85">
        <f t="shared" si="12"/>
        <v>135.28</v>
      </c>
      <c r="AE55" s="21">
        <f t="shared" si="13"/>
        <v>135.28</v>
      </c>
      <c r="AF55" s="84"/>
      <c r="AG55" s="78"/>
      <c r="AH55" s="22">
        <f t="shared" si="14"/>
        <v>135.28</v>
      </c>
      <c r="AI55" s="23">
        <v>0</v>
      </c>
      <c r="AJ55" s="58"/>
      <c r="AK55" s="24"/>
      <c r="AL55" s="25"/>
      <c r="AM55" s="26"/>
      <c r="AN55" s="79"/>
      <c r="AO55" s="24">
        <v>65</v>
      </c>
      <c r="AP55" s="25">
        <v>200</v>
      </c>
      <c r="AQ55" s="25">
        <v>0</v>
      </c>
      <c r="AR55" s="25">
        <v>20</v>
      </c>
      <c r="AS55" s="25">
        <v>60</v>
      </c>
      <c r="AT55" s="62">
        <f t="shared" si="15"/>
        <v>345</v>
      </c>
      <c r="AU55" s="63">
        <f t="shared" si="16"/>
        <v>327.75</v>
      </c>
      <c r="AV55" s="120">
        <v>8</v>
      </c>
      <c r="AW55" s="120">
        <v>12</v>
      </c>
      <c r="AX55" s="120">
        <v>8</v>
      </c>
      <c r="AY55" s="120">
        <v>1</v>
      </c>
      <c r="AZ55" s="81">
        <f t="shared" si="20"/>
        <v>29</v>
      </c>
      <c r="BA55" s="80">
        <f t="shared" si="17"/>
        <v>298.75</v>
      </c>
      <c r="BB55" s="36">
        <f t="shared" si="18"/>
        <v>143.4</v>
      </c>
      <c r="BC55" s="80">
        <f t="shared" si="19"/>
        <v>155.35</v>
      </c>
    </row>
    <row r="56" spans="1:55" ht="18" thickBot="1">
      <c r="A56" s="30" t="s">
        <v>55</v>
      </c>
      <c r="B56" s="88">
        <v>750</v>
      </c>
      <c r="C56" s="88">
        <v>459</v>
      </c>
      <c r="D56" s="88">
        <v>876</v>
      </c>
      <c r="E56" s="88">
        <v>25</v>
      </c>
      <c r="F56" s="88">
        <v>16</v>
      </c>
      <c r="G56" s="89">
        <v>30</v>
      </c>
      <c r="H56" s="48">
        <f t="shared" si="5"/>
        <v>2085</v>
      </c>
      <c r="I56" s="48">
        <f t="shared" si="6"/>
        <v>71</v>
      </c>
      <c r="J56" s="89">
        <v>692</v>
      </c>
      <c r="K56" s="94">
        <v>510</v>
      </c>
      <c r="L56" s="94"/>
      <c r="M56" s="93">
        <v>23</v>
      </c>
      <c r="N56" s="56">
        <v>18</v>
      </c>
      <c r="O56" s="49"/>
      <c r="P56" s="48">
        <f t="shared" si="7"/>
        <v>1202</v>
      </c>
      <c r="Q56" s="55">
        <f t="shared" si="8"/>
        <v>41</v>
      </c>
      <c r="R56" s="57">
        <f t="shared" si="9"/>
        <v>112</v>
      </c>
      <c r="S56" s="88">
        <v>5.88</v>
      </c>
      <c r="T56" s="88">
        <v>7.2</v>
      </c>
      <c r="U56" s="100">
        <v>10.8</v>
      </c>
      <c r="V56" s="44"/>
      <c r="W56" s="44"/>
      <c r="X56" s="44"/>
      <c r="Y56" s="44"/>
      <c r="Z56" s="44"/>
      <c r="AA56" s="67">
        <f t="shared" si="10"/>
        <v>0</v>
      </c>
      <c r="AB56" s="33"/>
      <c r="AC56" s="20">
        <f t="shared" si="11"/>
        <v>0</v>
      </c>
      <c r="AD56" s="85">
        <f t="shared" si="12"/>
        <v>135.88</v>
      </c>
      <c r="AE56" s="21">
        <f t="shared" si="13"/>
        <v>135.88</v>
      </c>
      <c r="AF56" s="84"/>
      <c r="AG56" s="78"/>
      <c r="AH56" s="22">
        <f t="shared" si="14"/>
        <v>135.88</v>
      </c>
      <c r="AI56" s="23">
        <v>0</v>
      </c>
      <c r="AJ56" s="58"/>
      <c r="AK56" s="24"/>
      <c r="AL56" s="25"/>
      <c r="AM56" s="26"/>
      <c r="AN56" s="79"/>
      <c r="AO56" s="24">
        <v>65</v>
      </c>
      <c r="AP56" s="25">
        <v>200</v>
      </c>
      <c r="AQ56" s="25">
        <v>0</v>
      </c>
      <c r="AR56" s="25">
        <v>20</v>
      </c>
      <c r="AS56" s="25">
        <v>60</v>
      </c>
      <c r="AT56" s="62">
        <f t="shared" si="15"/>
        <v>345</v>
      </c>
      <c r="AU56" s="63">
        <f t="shared" si="16"/>
        <v>327.75</v>
      </c>
      <c r="AV56" s="120">
        <v>8</v>
      </c>
      <c r="AW56" s="120">
        <v>12</v>
      </c>
      <c r="AX56" s="120">
        <v>8</v>
      </c>
      <c r="AY56" s="120">
        <v>1</v>
      </c>
      <c r="AZ56" s="81">
        <f t="shared" si="20"/>
        <v>29</v>
      </c>
      <c r="BA56" s="80">
        <f t="shared" si="17"/>
        <v>298.75</v>
      </c>
      <c r="BB56" s="36">
        <f t="shared" si="18"/>
        <v>143.4</v>
      </c>
      <c r="BC56" s="80">
        <f t="shared" si="19"/>
        <v>155.35</v>
      </c>
    </row>
    <row r="57" spans="1:55" ht="18" thickBot="1">
      <c r="A57" s="30" t="s">
        <v>56</v>
      </c>
      <c r="B57" s="88">
        <v>750</v>
      </c>
      <c r="C57" s="88">
        <v>459</v>
      </c>
      <c r="D57" s="88">
        <v>876</v>
      </c>
      <c r="E57" s="88">
        <v>25</v>
      </c>
      <c r="F57" s="88">
        <v>16</v>
      </c>
      <c r="G57" s="89">
        <v>30</v>
      </c>
      <c r="H57" s="48">
        <f>B57+C57+D57</f>
        <v>2085</v>
      </c>
      <c r="I57" s="48">
        <f>E57+F57+G57</f>
        <v>71</v>
      </c>
      <c r="J57" s="89">
        <v>692</v>
      </c>
      <c r="K57" s="94">
        <v>510</v>
      </c>
      <c r="L57" s="94"/>
      <c r="M57" s="93">
        <v>23</v>
      </c>
      <c r="N57" s="56">
        <v>18</v>
      </c>
      <c r="O57" s="49"/>
      <c r="P57" s="48">
        <f t="shared" si="7"/>
        <v>1202</v>
      </c>
      <c r="Q57" s="55">
        <f t="shared" si="8"/>
        <v>41</v>
      </c>
      <c r="R57" s="57">
        <f t="shared" si="9"/>
        <v>112</v>
      </c>
      <c r="S57" s="88">
        <v>5.88</v>
      </c>
      <c r="T57" s="88">
        <v>7.2</v>
      </c>
      <c r="U57" s="100">
        <v>10.8</v>
      </c>
      <c r="V57" s="44"/>
      <c r="W57" s="44"/>
      <c r="X57" s="44"/>
      <c r="Y57" s="44"/>
      <c r="Z57" s="44"/>
      <c r="AA57" s="67">
        <f t="shared" si="10"/>
        <v>0</v>
      </c>
      <c r="AB57" s="33"/>
      <c r="AC57" s="20">
        <f t="shared" si="11"/>
        <v>0</v>
      </c>
      <c r="AD57" s="85">
        <f t="shared" si="12"/>
        <v>135.88</v>
      </c>
      <c r="AE57" s="21">
        <f t="shared" si="13"/>
        <v>135.88</v>
      </c>
      <c r="AF57" s="84"/>
      <c r="AG57" s="78"/>
      <c r="AH57" s="22">
        <f t="shared" si="14"/>
        <v>135.88</v>
      </c>
      <c r="AI57" s="23">
        <v>0</v>
      </c>
      <c r="AJ57" s="58"/>
      <c r="AK57" s="24"/>
      <c r="AL57" s="25"/>
      <c r="AM57" s="26"/>
      <c r="AN57" s="79"/>
      <c r="AO57" s="24">
        <v>65</v>
      </c>
      <c r="AP57" s="25">
        <v>200</v>
      </c>
      <c r="AQ57" s="25">
        <v>0</v>
      </c>
      <c r="AR57" s="25">
        <v>20</v>
      </c>
      <c r="AS57" s="25">
        <v>60</v>
      </c>
      <c r="AT57" s="62">
        <f t="shared" si="15"/>
        <v>345</v>
      </c>
      <c r="AU57" s="63">
        <f t="shared" si="16"/>
        <v>327.75</v>
      </c>
      <c r="AV57" s="120">
        <v>8</v>
      </c>
      <c r="AW57" s="120">
        <v>12</v>
      </c>
      <c r="AX57" s="120">
        <v>8</v>
      </c>
      <c r="AY57" s="120">
        <v>1</v>
      </c>
      <c r="AZ57" s="81">
        <f t="shared" si="20"/>
        <v>29</v>
      </c>
      <c r="BA57" s="80">
        <f t="shared" si="17"/>
        <v>298.75</v>
      </c>
      <c r="BB57" s="36">
        <f t="shared" si="18"/>
        <v>143.4</v>
      </c>
      <c r="BC57" s="80">
        <f t="shared" si="19"/>
        <v>155.35</v>
      </c>
    </row>
    <row r="58" spans="1:55" ht="18" thickBot="1">
      <c r="A58" s="30" t="s">
        <v>27</v>
      </c>
      <c r="B58" s="88">
        <v>729</v>
      </c>
      <c r="C58" s="88">
        <v>446</v>
      </c>
      <c r="D58" s="88">
        <v>916</v>
      </c>
      <c r="E58" s="88">
        <v>25</v>
      </c>
      <c r="F58" s="88">
        <v>15</v>
      </c>
      <c r="G58" s="89">
        <v>29</v>
      </c>
      <c r="H58" s="48">
        <f t="shared" si="5"/>
        <v>2091</v>
      </c>
      <c r="I58" s="48">
        <f t="shared" si="6"/>
        <v>69</v>
      </c>
      <c r="J58" s="89">
        <v>685</v>
      </c>
      <c r="K58" s="94">
        <v>506</v>
      </c>
      <c r="L58" s="94"/>
      <c r="M58" s="93">
        <v>23</v>
      </c>
      <c r="N58" s="56">
        <v>18</v>
      </c>
      <c r="O58" s="49"/>
      <c r="P58" s="48">
        <f t="shared" si="7"/>
        <v>1191</v>
      </c>
      <c r="Q58" s="55">
        <f t="shared" si="8"/>
        <v>41</v>
      </c>
      <c r="R58" s="57">
        <f t="shared" si="9"/>
        <v>110</v>
      </c>
      <c r="S58" s="88">
        <v>5.64</v>
      </c>
      <c r="T58" s="88">
        <v>7.2</v>
      </c>
      <c r="U58" s="88">
        <v>8.4</v>
      </c>
      <c r="V58" s="44"/>
      <c r="W58" s="44"/>
      <c r="X58" s="44"/>
      <c r="Y58" s="44"/>
      <c r="Z58" s="44"/>
      <c r="AA58" s="67">
        <f t="shared" si="10"/>
        <v>0</v>
      </c>
      <c r="AB58" s="33"/>
      <c r="AC58" s="20">
        <f t="shared" si="11"/>
        <v>0</v>
      </c>
      <c r="AD58" s="85">
        <f t="shared" si="12"/>
        <v>131.24</v>
      </c>
      <c r="AE58" s="21">
        <f t="shared" si="13"/>
        <v>131.24</v>
      </c>
      <c r="AF58" s="84"/>
      <c r="AG58" s="78"/>
      <c r="AH58" s="22">
        <f t="shared" si="14"/>
        <v>131.24</v>
      </c>
      <c r="AI58" s="23">
        <v>0</v>
      </c>
      <c r="AJ58" s="58"/>
      <c r="AK58" s="24"/>
      <c r="AL58" s="25"/>
      <c r="AM58" s="26"/>
      <c r="AN58" s="79"/>
      <c r="AO58" s="24">
        <v>65</v>
      </c>
      <c r="AP58" s="25">
        <v>200</v>
      </c>
      <c r="AQ58" s="25">
        <v>0</v>
      </c>
      <c r="AR58" s="25">
        <v>20</v>
      </c>
      <c r="AS58" s="25">
        <v>60</v>
      </c>
      <c r="AT58" s="62">
        <f t="shared" si="15"/>
        <v>345</v>
      </c>
      <c r="AU58" s="63">
        <f t="shared" si="16"/>
        <v>327.75</v>
      </c>
      <c r="AV58" s="120">
        <v>8</v>
      </c>
      <c r="AW58" s="120">
        <v>12</v>
      </c>
      <c r="AX58" s="120">
        <v>8</v>
      </c>
      <c r="AY58" s="120">
        <v>1</v>
      </c>
      <c r="AZ58" s="81">
        <f t="shared" si="20"/>
        <v>29</v>
      </c>
      <c r="BA58" s="80">
        <f t="shared" si="17"/>
        <v>298.75</v>
      </c>
      <c r="BB58" s="36">
        <f t="shared" si="18"/>
        <v>143.4</v>
      </c>
      <c r="BC58" s="80">
        <f t="shared" si="19"/>
        <v>155.35</v>
      </c>
    </row>
    <row r="59" spans="1:55" ht="18" thickBot="1">
      <c r="A59" s="30" t="s">
        <v>57</v>
      </c>
      <c r="B59" s="88">
        <v>729</v>
      </c>
      <c r="C59" s="88">
        <v>446</v>
      </c>
      <c r="D59" s="88">
        <v>916</v>
      </c>
      <c r="E59" s="88">
        <v>25</v>
      </c>
      <c r="F59" s="88">
        <v>15</v>
      </c>
      <c r="G59" s="89">
        <v>29</v>
      </c>
      <c r="H59" s="48">
        <f>B59+C59+D59</f>
        <v>2091</v>
      </c>
      <c r="I59" s="48">
        <f>E59+F59+G59</f>
        <v>69</v>
      </c>
      <c r="J59" s="89">
        <v>685</v>
      </c>
      <c r="K59" s="94">
        <v>506</v>
      </c>
      <c r="L59" s="94"/>
      <c r="M59" s="93">
        <v>23</v>
      </c>
      <c r="N59" s="56">
        <v>18</v>
      </c>
      <c r="O59" s="49"/>
      <c r="P59" s="48">
        <f t="shared" si="7"/>
        <v>1191</v>
      </c>
      <c r="Q59" s="55">
        <f t="shared" si="8"/>
        <v>41</v>
      </c>
      <c r="R59" s="57">
        <f t="shared" si="9"/>
        <v>110</v>
      </c>
      <c r="S59" s="88">
        <v>5.64</v>
      </c>
      <c r="T59" s="88">
        <v>7.2</v>
      </c>
      <c r="U59" s="88">
        <v>8.4</v>
      </c>
      <c r="V59" s="44"/>
      <c r="W59" s="44"/>
      <c r="X59" s="44"/>
      <c r="Y59" s="44"/>
      <c r="Z59" s="44"/>
      <c r="AA59" s="67">
        <f t="shared" si="10"/>
        <v>0</v>
      </c>
      <c r="AB59" s="33"/>
      <c r="AC59" s="20">
        <f t="shared" si="11"/>
        <v>0</v>
      </c>
      <c r="AD59" s="85">
        <f t="shared" si="12"/>
        <v>131.24</v>
      </c>
      <c r="AE59" s="21">
        <f t="shared" si="13"/>
        <v>131.24</v>
      </c>
      <c r="AF59" s="84"/>
      <c r="AG59" s="78"/>
      <c r="AH59" s="22">
        <f t="shared" si="14"/>
        <v>131.24</v>
      </c>
      <c r="AI59" s="23">
        <v>0</v>
      </c>
      <c r="AJ59" s="58"/>
      <c r="AK59" s="24"/>
      <c r="AL59" s="25"/>
      <c r="AM59" s="26"/>
      <c r="AN59" s="79"/>
      <c r="AO59" s="24">
        <v>65</v>
      </c>
      <c r="AP59" s="25">
        <v>200</v>
      </c>
      <c r="AQ59" s="25">
        <v>0</v>
      </c>
      <c r="AR59" s="25">
        <v>20</v>
      </c>
      <c r="AS59" s="25">
        <v>60</v>
      </c>
      <c r="AT59" s="62">
        <f t="shared" si="15"/>
        <v>345</v>
      </c>
      <c r="AU59" s="63">
        <f t="shared" si="16"/>
        <v>327.75</v>
      </c>
      <c r="AV59" s="120">
        <v>8</v>
      </c>
      <c r="AW59" s="120">
        <v>12</v>
      </c>
      <c r="AX59" s="120">
        <v>8</v>
      </c>
      <c r="AY59" s="120">
        <v>1</v>
      </c>
      <c r="AZ59" s="81">
        <f t="shared" si="20"/>
        <v>29</v>
      </c>
      <c r="BA59" s="80">
        <f t="shared" si="17"/>
        <v>298.75</v>
      </c>
      <c r="BB59" s="36">
        <f t="shared" si="18"/>
        <v>143.4</v>
      </c>
      <c r="BC59" s="80">
        <f t="shared" si="19"/>
        <v>155.35</v>
      </c>
    </row>
    <row r="60" spans="1:55" ht="18" thickBot="1">
      <c r="A60" s="30" t="s">
        <v>58</v>
      </c>
      <c r="B60" s="88">
        <v>697</v>
      </c>
      <c r="C60" s="88">
        <v>426</v>
      </c>
      <c r="D60" s="88">
        <v>872</v>
      </c>
      <c r="E60" s="88">
        <v>24</v>
      </c>
      <c r="F60" s="88">
        <v>15</v>
      </c>
      <c r="G60" s="89">
        <v>27</v>
      </c>
      <c r="H60" s="48">
        <f t="shared" si="5"/>
        <v>1995</v>
      </c>
      <c r="I60" s="48">
        <f t="shared" si="6"/>
        <v>66</v>
      </c>
      <c r="J60" s="89">
        <v>679</v>
      </c>
      <c r="K60" s="94">
        <v>490</v>
      </c>
      <c r="L60" s="94"/>
      <c r="M60" s="93">
        <v>22</v>
      </c>
      <c r="N60" s="56">
        <v>17</v>
      </c>
      <c r="O60" s="49"/>
      <c r="P60" s="48">
        <f t="shared" si="7"/>
        <v>1169</v>
      </c>
      <c r="Q60" s="55">
        <f t="shared" si="8"/>
        <v>39</v>
      </c>
      <c r="R60" s="57">
        <f t="shared" si="9"/>
        <v>105</v>
      </c>
      <c r="S60" s="88">
        <v>5.64</v>
      </c>
      <c r="T60" s="88">
        <v>6.5</v>
      </c>
      <c r="U60" s="88">
        <v>8.4</v>
      </c>
      <c r="V60" s="44"/>
      <c r="W60" s="44"/>
      <c r="X60" s="44"/>
      <c r="Y60" s="44"/>
      <c r="Z60" s="44"/>
      <c r="AA60" s="67">
        <f t="shared" si="10"/>
        <v>0</v>
      </c>
      <c r="AB60" s="33"/>
      <c r="AC60" s="20">
        <f t="shared" si="11"/>
        <v>0</v>
      </c>
      <c r="AD60" s="85">
        <f t="shared" si="12"/>
        <v>125.54</v>
      </c>
      <c r="AE60" s="21">
        <f t="shared" si="13"/>
        <v>125.54</v>
      </c>
      <c r="AF60" s="84"/>
      <c r="AG60" s="78"/>
      <c r="AH60" s="22">
        <f t="shared" si="14"/>
        <v>125.54</v>
      </c>
      <c r="AI60" s="23">
        <v>0</v>
      </c>
      <c r="AJ60" s="58"/>
      <c r="AK60" s="24"/>
      <c r="AL60" s="25"/>
      <c r="AM60" s="26"/>
      <c r="AN60" s="79"/>
      <c r="AO60" s="24">
        <v>65</v>
      </c>
      <c r="AP60" s="25">
        <v>200</v>
      </c>
      <c r="AQ60" s="25">
        <v>0</v>
      </c>
      <c r="AR60" s="25">
        <v>20</v>
      </c>
      <c r="AS60" s="25">
        <v>60</v>
      </c>
      <c r="AT60" s="62">
        <f t="shared" si="15"/>
        <v>345</v>
      </c>
      <c r="AU60" s="63">
        <f t="shared" si="16"/>
        <v>327.75</v>
      </c>
      <c r="AV60" s="120">
        <v>8</v>
      </c>
      <c r="AW60" s="120">
        <v>12</v>
      </c>
      <c r="AX60" s="120">
        <v>8</v>
      </c>
      <c r="AY60" s="120">
        <v>1</v>
      </c>
      <c r="AZ60" s="81">
        <f t="shared" si="20"/>
        <v>29</v>
      </c>
      <c r="BA60" s="80">
        <f t="shared" si="17"/>
        <v>298.75</v>
      </c>
      <c r="BB60" s="36">
        <f t="shared" si="18"/>
        <v>143.4</v>
      </c>
      <c r="BC60" s="80">
        <f t="shared" si="19"/>
        <v>155.35</v>
      </c>
    </row>
    <row r="61" spans="1:55" ht="18" thickBot="1">
      <c r="A61" s="30" t="s">
        <v>59</v>
      </c>
      <c r="B61" s="88">
        <v>697</v>
      </c>
      <c r="C61" s="88">
        <v>426</v>
      </c>
      <c r="D61" s="88">
        <v>872</v>
      </c>
      <c r="E61" s="88">
        <v>24</v>
      </c>
      <c r="F61" s="88">
        <v>15</v>
      </c>
      <c r="G61" s="89">
        <v>27</v>
      </c>
      <c r="H61" s="48">
        <f>B61+C61+D61</f>
        <v>1995</v>
      </c>
      <c r="I61" s="48">
        <f>E61+F61+G61</f>
        <v>66</v>
      </c>
      <c r="J61" s="89">
        <v>679</v>
      </c>
      <c r="K61" s="94">
        <v>490</v>
      </c>
      <c r="L61" s="94"/>
      <c r="M61" s="93">
        <v>22</v>
      </c>
      <c r="N61" s="56">
        <v>17</v>
      </c>
      <c r="O61" s="49"/>
      <c r="P61" s="48">
        <f t="shared" si="7"/>
        <v>1169</v>
      </c>
      <c r="Q61" s="55">
        <f t="shared" si="8"/>
        <v>39</v>
      </c>
      <c r="R61" s="57">
        <f t="shared" si="9"/>
        <v>105</v>
      </c>
      <c r="S61" s="88">
        <v>5.64</v>
      </c>
      <c r="T61" s="88">
        <v>6.5</v>
      </c>
      <c r="U61" s="88">
        <v>8.4</v>
      </c>
      <c r="V61" s="44"/>
      <c r="W61" s="44"/>
      <c r="X61" s="44"/>
      <c r="Y61" s="44"/>
      <c r="Z61" s="44"/>
      <c r="AA61" s="67">
        <f t="shared" si="10"/>
        <v>0</v>
      </c>
      <c r="AB61" s="33"/>
      <c r="AC61" s="20">
        <f t="shared" si="11"/>
        <v>0</v>
      </c>
      <c r="AD61" s="85">
        <f t="shared" si="12"/>
        <v>125.54</v>
      </c>
      <c r="AE61" s="21">
        <f t="shared" si="13"/>
        <v>125.54</v>
      </c>
      <c r="AF61" s="84"/>
      <c r="AG61" s="78"/>
      <c r="AH61" s="22">
        <f t="shared" si="14"/>
        <v>125.54</v>
      </c>
      <c r="AI61" s="23">
        <v>0</v>
      </c>
      <c r="AJ61" s="58"/>
      <c r="AK61" s="24"/>
      <c r="AL61" s="25"/>
      <c r="AM61" s="26"/>
      <c r="AN61" s="79"/>
      <c r="AO61" s="24">
        <v>65</v>
      </c>
      <c r="AP61" s="25">
        <v>200</v>
      </c>
      <c r="AQ61" s="25">
        <v>0</v>
      </c>
      <c r="AR61" s="25">
        <v>20</v>
      </c>
      <c r="AS61" s="25">
        <v>60</v>
      </c>
      <c r="AT61" s="62">
        <f t="shared" si="15"/>
        <v>345</v>
      </c>
      <c r="AU61" s="63">
        <f t="shared" si="16"/>
        <v>327.75</v>
      </c>
      <c r="AV61" s="120">
        <v>8</v>
      </c>
      <c r="AW61" s="120">
        <v>12</v>
      </c>
      <c r="AX61" s="120">
        <v>8</v>
      </c>
      <c r="AY61" s="120">
        <v>1</v>
      </c>
      <c r="AZ61" s="81">
        <f t="shared" si="20"/>
        <v>29</v>
      </c>
      <c r="BA61" s="80">
        <f t="shared" si="17"/>
        <v>298.75</v>
      </c>
      <c r="BB61" s="36">
        <f t="shared" si="18"/>
        <v>143.4</v>
      </c>
      <c r="BC61" s="80">
        <f t="shared" si="19"/>
        <v>155.35</v>
      </c>
    </row>
    <row r="62" spans="1:55" ht="18" thickBot="1">
      <c r="A62" s="30" t="s">
        <v>28</v>
      </c>
      <c r="B62" s="88">
        <v>652</v>
      </c>
      <c r="C62" s="88">
        <v>397</v>
      </c>
      <c r="D62" s="88">
        <v>813</v>
      </c>
      <c r="E62" s="88">
        <v>22</v>
      </c>
      <c r="F62" s="88">
        <v>14</v>
      </c>
      <c r="G62" s="89">
        <v>26</v>
      </c>
      <c r="H62" s="48">
        <f t="shared" si="5"/>
        <v>1862</v>
      </c>
      <c r="I62" s="48">
        <f t="shared" si="6"/>
        <v>62</v>
      </c>
      <c r="J62" s="89">
        <v>652</v>
      </c>
      <c r="K62" s="94">
        <v>479</v>
      </c>
      <c r="L62" s="94"/>
      <c r="M62" s="93">
        <v>22</v>
      </c>
      <c r="N62" s="56">
        <v>16</v>
      </c>
      <c r="O62" s="49"/>
      <c r="P62" s="48">
        <f t="shared" si="7"/>
        <v>1131</v>
      </c>
      <c r="Q62" s="55">
        <f t="shared" si="8"/>
        <v>38</v>
      </c>
      <c r="R62" s="57">
        <f t="shared" si="9"/>
        <v>100</v>
      </c>
      <c r="S62" s="89">
        <v>5.04</v>
      </c>
      <c r="T62" s="88">
        <v>5.5</v>
      </c>
      <c r="U62" s="88">
        <v>7.3</v>
      </c>
      <c r="V62" s="44"/>
      <c r="W62" s="44"/>
      <c r="X62" s="44"/>
      <c r="Y62" s="44"/>
      <c r="Z62" s="44"/>
      <c r="AA62" s="67">
        <f t="shared" si="10"/>
        <v>0</v>
      </c>
      <c r="AB62" s="33"/>
      <c r="AC62" s="20">
        <f t="shared" si="11"/>
        <v>0</v>
      </c>
      <c r="AD62" s="85">
        <f t="shared" si="12"/>
        <v>117.84</v>
      </c>
      <c r="AE62" s="21">
        <f t="shared" si="13"/>
        <v>117.84</v>
      </c>
      <c r="AF62" s="84"/>
      <c r="AG62" s="78"/>
      <c r="AH62" s="22">
        <f t="shared" si="14"/>
        <v>117.84</v>
      </c>
      <c r="AI62" s="23">
        <v>0</v>
      </c>
      <c r="AJ62" s="58"/>
      <c r="AK62" s="24"/>
      <c r="AL62" s="25"/>
      <c r="AM62" s="26"/>
      <c r="AN62" s="79"/>
      <c r="AO62" s="24">
        <v>65</v>
      </c>
      <c r="AP62" s="25">
        <v>200</v>
      </c>
      <c r="AQ62" s="25">
        <v>0</v>
      </c>
      <c r="AR62" s="25">
        <v>20</v>
      </c>
      <c r="AS62" s="25">
        <v>60</v>
      </c>
      <c r="AT62" s="62">
        <f t="shared" si="15"/>
        <v>345</v>
      </c>
      <c r="AU62" s="63">
        <f t="shared" si="16"/>
        <v>327.75</v>
      </c>
      <c r="AV62" s="120">
        <v>8</v>
      </c>
      <c r="AW62" s="120">
        <v>12</v>
      </c>
      <c r="AX62" s="120">
        <v>8</v>
      </c>
      <c r="AY62" s="120">
        <v>1</v>
      </c>
      <c r="AZ62" s="81">
        <f t="shared" si="20"/>
        <v>29</v>
      </c>
      <c r="BA62" s="80">
        <f t="shared" si="17"/>
        <v>298.75</v>
      </c>
      <c r="BB62" s="36">
        <f t="shared" si="18"/>
        <v>143.4</v>
      </c>
      <c r="BC62" s="80">
        <f t="shared" si="19"/>
        <v>155.35</v>
      </c>
    </row>
    <row r="63" spans="1:55" ht="18" thickBot="1">
      <c r="A63" s="31" t="s">
        <v>60</v>
      </c>
      <c r="B63" s="88">
        <v>622</v>
      </c>
      <c r="C63" s="88">
        <v>380</v>
      </c>
      <c r="D63" s="88">
        <v>779</v>
      </c>
      <c r="E63" s="88">
        <v>21</v>
      </c>
      <c r="F63" s="88">
        <v>14</v>
      </c>
      <c r="G63" s="89">
        <v>24</v>
      </c>
      <c r="H63" s="48">
        <f t="shared" si="5"/>
        <v>1781</v>
      </c>
      <c r="I63" s="48">
        <f t="shared" si="6"/>
        <v>59</v>
      </c>
      <c r="J63" s="89">
        <v>626</v>
      </c>
      <c r="K63" s="94">
        <v>469</v>
      </c>
      <c r="L63" s="94"/>
      <c r="M63" s="93">
        <v>21</v>
      </c>
      <c r="N63" s="56">
        <v>16</v>
      </c>
      <c r="O63" s="49"/>
      <c r="P63" s="48">
        <f t="shared" si="7"/>
        <v>1095</v>
      </c>
      <c r="Q63" s="55">
        <f t="shared" si="8"/>
        <v>37</v>
      </c>
      <c r="R63" s="57">
        <f t="shared" si="9"/>
        <v>96</v>
      </c>
      <c r="S63" s="89">
        <v>5.04</v>
      </c>
      <c r="T63" s="88">
        <v>5.5</v>
      </c>
      <c r="U63" s="88">
        <v>7.3</v>
      </c>
      <c r="V63" s="44"/>
      <c r="W63" s="44"/>
      <c r="X63" s="44"/>
      <c r="Y63" s="44"/>
      <c r="Z63" s="44"/>
      <c r="AA63" s="67">
        <f t="shared" si="10"/>
        <v>0</v>
      </c>
      <c r="AB63" s="33"/>
      <c r="AC63" s="20">
        <f t="shared" si="11"/>
        <v>0</v>
      </c>
      <c r="AD63" s="85">
        <f t="shared" si="12"/>
        <v>113.84</v>
      </c>
      <c r="AE63" s="21">
        <f t="shared" si="13"/>
        <v>113.84</v>
      </c>
      <c r="AF63" s="84"/>
      <c r="AG63" s="78"/>
      <c r="AH63" s="22">
        <f t="shared" si="14"/>
        <v>113.84</v>
      </c>
      <c r="AI63" s="23">
        <v>0</v>
      </c>
      <c r="AJ63" s="58"/>
      <c r="AK63" s="24"/>
      <c r="AL63" s="25"/>
      <c r="AM63" s="26"/>
      <c r="AN63" s="79"/>
      <c r="AO63" s="24">
        <v>65</v>
      </c>
      <c r="AP63" s="25">
        <v>200</v>
      </c>
      <c r="AQ63" s="25">
        <v>0</v>
      </c>
      <c r="AR63" s="25">
        <v>20</v>
      </c>
      <c r="AS63" s="25">
        <v>60</v>
      </c>
      <c r="AT63" s="62">
        <f t="shared" si="15"/>
        <v>345</v>
      </c>
      <c r="AU63" s="63">
        <f t="shared" si="16"/>
        <v>327.75</v>
      </c>
      <c r="AV63" s="120">
        <v>8</v>
      </c>
      <c r="AW63" s="120">
        <v>12</v>
      </c>
      <c r="AX63" s="120">
        <v>8</v>
      </c>
      <c r="AY63" s="120">
        <v>1</v>
      </c>
      <c r="AZ63" s="81">
        <f t="shared" si="20"/>
        <v>29</v>
      </c>
      <c r="BA63" s="80">
        <f t="shared" si="17"/>
        <v>298.75</v>
      </c>
      <c r="BB63" s="36">
        <f t="shared" si="18"/>
        <v>143.4</v>
      </c>
      <c r="BC63" s="80">
        <f t="shared" si="19"/>
        <v>155.35</v>
      </c>
    </row>
    <row r="64" spans="1:55" ht="18" thickBot="1">
      <c r="A64" s="31" t="s">
        <v>29</v>
      </c>
      <c r="B64" s="88">
        <v>569</v>
      </c>
      <c r="C64" s="88">
        <v>350</v>
      </c>
      <c r="D64" s="88">
        <v>721</v>
      </c>
      <c r="E64" s="88">
        <v>20</v>
      </c>
      <c r="F64" s="88">
        <v>12</v>
      </c>
      <c r="G64" s="89">
        <v>22</v>
      </c>
      <c r="H64" s="48">
        <f t="shared" si="5"/>
        <v>1640</v>
      </c>
      <c r="I64" s="48">
        <f t="shared" si="6"/>
        <v>54</v>
      </c>
      <c r="J64" s="89">
        <v>599</v>
      </c>
      <c r="K64" s="94">
        <v>453</v>
      </c>
      <c r="L64" s="94"/>
      <c r="M64" s="93">
        <v>19</v>
      </c>
      <c r="N64" s="56">
        <v>16</v>
      </c>
      <c r="O64" s="49"/>
      <c r="P64" s="48">
        <f t="shared" si="7"/>
        <v>1052</v>
      </c>
      <c r="Q64" s="55">
        <f t="shared" si="8"/>
        <v>35</v>
      </c>
      <c r="R64" s="57">
        <f t="shared" si="9"/>
        <v>89</v>
      </c>
      <c r="S64" s="89">
        <v>4.3600000000000003</v>
      </c>
      <c r="T64" s="88">
        <v>4.8</v>
      </c>
      <c r="U64" s="88">
        <v>7.2</v>
      </c>
      <c r="V64" s="44"/>
      <c r="W64" s="44"/>
      <c r="X64" s="44"/>
      <c r="Y64" s="44"/>
      <c r="Z64" s="44"/>
      <c r="AA64" s="67">
        <f t="shared" si="10"/>
        <v>0</v>
      </c>
      <c r="AB64" s="33"/>
      <c r="AC64" s="20">
        <f t="shared" si="11"/>
        <v>0</v>
      </c>
      <c r="AD64" s="85">
        <f t="shared" si="12"/>
        <v>105.36</v>
      </c>
      <c r="AE64" s="21">
        <f t="shared" si="13"/>
        <v>105.36</v>
      </c>
      <c r="AF64" s="84"/>
      <c r="AG64" s="78"/>
      <c r="AH64" s="22">
        <f t="shared" si="14"/>
        <v>105.36</v>
      </c>
      <c r="AI64" s="23">
        <v>0</v>
      </c>
      <c r="AJ64" s="58"/>
      <c r="AK64" s="24"/>
      <c r="AL64" s="25"/>
      <c r="AM64" s="26"/>
      <c r="AN64" s="79"/>
      <c r="AO64" s="24">
        <v>65</v>
      </c>
      <c r="AP64" s="25">
        <v>200</v>
      </c>
      <c r="AQ64" s="25">
        <v>0</v>
      </c>
      <c r="AR64" s="25">
        <v>20</v>
      </c>
      <c r="AS64" s="25">
        <v>60</v>
      </c>
      <c r="AT64" s="62">
        <f t="shared" si="15"/>
        <v>345</v>
      </c>
      <c r="AU64" s="63">
        <f t="shared" si="16"/>
        <v>327.75</v>
      </c>
      <c r="AV64" s="120">
        <v>8</v>
      </c>
      <c r="AW64" s="120">
        <v>12</v>
      </c>
      <c r="AX64" s="120">
        <v>8</v>
      </c>
      <c r="AY64" s="120">
        <v>1</v>
      </c>
      <c r="AZ64" s="81">
        <f t="shared" si="20"/>
        <v>29</v>
      </c>
      <c r="BA64" s="80">
        <f t="shared" si="17"/>
        <v>298.75</v>
      </c>
      <c r="BB64" s="36">
        <f t="shared" si="18"/>
        <v>143.4</v>
      </c>
      <c r="BC64" s="80">
        <f t="shared" si="19"/>
        <v>155.35</v>
      </c>
    </row>
    <row r="65" spans="1:55" ht="17.399999999999999">
      <c r="A65" s="32" t="s">
        <v>61</v>
      </c>
      <c r="B65" s="88">
        <v>527</v>
      </c>
      <c r="C65" s="88">
        <v>325</v>
      </c>
      <c r="D65" s="88">
        <v>681</v>
      </c>
      <c r="E65" s="88">
        <v>18</v>
      </c>
      <c r="F65" s="88">
        <v>11</v>
      </c>
      <c r="G65" s="89">
        <v>21</v>
      </c>
      <c r="H65" s="48">
        <f t="shared" si="5"/>
        <v>1533</v>
      </c>
      <c r="I65" s="48">
        <f t="shared" si="6"/>
        <v>50</v>
      </c>
      <c r="J65" s="89">
        <v>574</v>
      </c>
      <c r="K65" s="94">
        <v>445</v>
      </c>
      <c r="L65" s="94"/>
      <c r="M65" s="93">
        <v>18</v>
      </c>
      <c r="N65" s="56">
        <v>15</v>
      </c>
      <c r="O65" s="49"/>
      <c r="P65" s="48">
        <f t="shared" si="7"/>
        <v>1019</v>
      </c>
      <c r="Q65" s="55">
        <f t="shared" si="8"/>
        <v>33</v>
      </c>
      <c r="R65" s="57">
        <f t="shared" si="9"/>
        <v>83</v>
      </c>
      <c r="S65" s="89">
        <v>4.3600000000000003</v>
      </c>
      <c r="T65" s="88">
        <v>4.8</v>
      </c>
      <c r="U65" s="88">
        <v>7.2</v>
      </c>
      <c r="V65" s="44"/>
      <c r="W65" s="44"/>
      <c r="X65" s="44"/>
      <c r="Y65" s="44"/>
      <c r="Z65" s="44"/>
      <c r="AA65" s="67">
        <f t="shared" si="10"/>
        <v>0</v>
      </c>
      <c r="AB65" s="33"/>
      <c r="AC65" s="20">
        <f t="shared" si="11"/>
        <v>0</v>
      </c>
      <c r="AD65" s="85">
        <f t="shared" si="12"/>
        <v>99.36</v>
      </c>
      <c r="AE65" s="21">
        <f t="shared" si="13"/>
        <v>99.36</v>
      </c>
      <c r="AF65" s="84"/>
      <c r="AG65" s="78"/>
      <c r="AH65" s="22">
        <f t="shared" si="14"/>
        <v>99.36</v>
      </c>
      <c r="AI65" s="23">
        <v>0</v>
      </c>
      <c r="AJ65" s="58"/>
      <c r="AK65" s="24"/>
      <c r="AL65" s="25"/>
      <c r="AM65" s="26"/>
      <c r="AN65" s="79"/>
      <c r="AO65" s="24">
        <v>65</v>
      </c>
      <c r="AP65" s="25">
        <v>200</v>
      </c>
      <c r="AQ65" s="25">
        <v>0</v>
      </c>
      <c r="AR65" s="25">
        <v>20</v>
      </c>
      <c r="AS65" s="25">
        <v>60</v>
      </c>
      <c r="AT65" s="62">
        <f t="shared" si="15"/>
        <v>345</v>
      </c>
      <c r="AU65" s="63">
        <f t="shared" si="16"/>
        <v>327.75</v>
      </c>
      <c r="AV65" s="120">
        <v>8</v>
      </c>
      <c r="AW65" s="120">
        <v>12</v>
      </c>
      <c r="AX65" s="120">
        <v>8</v>
      </c>
      <c r="AY65" s="120">
        <v>1</v>
      </c>
      <c r="AZ65" s="81">
        <f t="shared" si="20"/>
        <v>29</v>
      </c>
      <c r="BA65" s="80">
        <f t="shared" si="17"/>
        <v>298.75</v>
      </c>
      <c r="BB65" s="36">
        <f t="shared" si="18"/>
        <v>143.4</v>
      </c>
      <c r="BC65" s="80">
        <f t="shared" si="19"/>
        <v>155.35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107" priority="2" operator="lessThan">
      <formula>0</formula>
    </cfRule>
  </conditionalFormatting>
  <conditionalFormatting sqref="AC6">
    <cfRule type="cellIs" dxfId="106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65"/>
  <sheetViews>
    <sheetView zoomScale="80" zoomScaleNormal="80" workbookViewId="0">
      <pane xSplit="1" ySplit="9" topLeftCell="B52" activePane="bottomRight" state="frozen"/>
      <selection activeCell="M23" sqref="M23"/>
      <selection pane="topRight" activeCell="M23" sqref="M23"/>
      <selection pane="bottomLeft" activeCell="M23" sqref="M23"/>
      <selection pane="bottomRight" activeCell="Z61" sqref="Z61"/>
    </sheetView>
  </sheetViews>
  <sheetFormatPr baseColWidth="10" defaultRowHeight="14.4"/>
  <cols>
    <col min="1" max="1" width="9.44140625" customWidth="1"/>
    <col min="2" max="2" width="7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3" t="s">
        <v>6</v>
      </c>
      <c r="C1" s="233"/>
      <c r="D1" s="233"/>
      <c r="E1" s="233"/>
      <c r="F1" s="233"/>
      <c r="G1" s="233"/>
      <c r="H1" s="233"/>
      <c r="I1" s="233"/>
      <c r="J1" s="233"/>
      <c r="K1" s="233"/>
      <c r="L1" s="233"/>
      <c r="M1" s="233"/>
      <c r="N1" s="233"/>
      <c r="O1" s="233"/>
      <c r="P1" s="233"/>
      <c r="Q1" s="233"/>
      <c r="R1" s="233"/>
      <c r="S1" s="233"/>
      <c r="T1" s="233"/>
      <c r="U1" s="233"/>
      <c r="V1" s="233"/>
      <c r="W1" s="233"/>
      <c r="X1" s="233"/>
      <c r="Y1" s="233"/>
      <c r="Z1" s="233"/>
      <c r="AA1" s="233"/>
      <c r="AB1" s="233"/>
      <c r="AC1" s="233"/>
      <c r="AD1" s="233"/>
      <c r="AE1" s="233"/>
      <c r="AF1" s="233"/>
      <c r="AG1" s="233"/>
      <c r="AH1" s="233"/>
      <c r="AI1" s="23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701</v>
      </c>
      <c r="C5" s="39">
        <f t="shared" ref="C5:AI5" si="0">MAX(C10:C65)</f>
        <v>592</v>
      </c>
      <c r="D5" s="39">
        <f t="shared" si="0"/>
        <v>885</v>
      </c>
      <c r="E5" s="43">
        <f t="shared" si="0"/>
        <v>23</v>
      </c>
      <c r="F5" s="43">
        <f t="shared" si="0"/>
        <v>20</v>
      </c>
      <c r="G5" s="43">
        <f t="shared" si="0"/>
        <v>29</v>
      </c>
      <c r="H5" s="39">
        <f t="shared" si="0"/>
        <v>2148</v>
      </c>
      <c r="I5" s="39">
        <f t="shared" si="0"/>
        <v>71</v>
      </c>
      <c r="J5" s="39">
        <f>MAX(J10:J65)</f>
        <v>744</v>
      </c>
      <c r="K5" s="39">
        <f t="shared" si="0"/>
        <v>604</v>
      </c>
      <c r="L5" s="39">
        <f t="shared" si="0"/>
        <v>0</v>
      </c>
      <c r="M5" s="39">
        <f t="shared" si="0"/>
        <v>25</v>
      </c>
      <c r="N5" s="39">
        <f>MAX(N10:N65)</f>
        <v>21</v>
      </c>
      <c r="O5" s="39">
        <f t="shared" si="0"/>
        <v>0</v>
      </c>
      <c r="P5" s="39">
        <f t="shared" si="0"/>
        <v>1263</v>
      </c>
      <c r="Q5" s="39">
        <f t="shared" si="0"/>
        <v>44</v>
      </c>
      <c r="R5" s="39">
        <f t="shared" si="0"/>
        <v>115</v>
      </c>
      <c r="S5" s="39">
        <f t="shared" si="0"/>
        <v>6</v>
      </c>
      <c r="T5" s="39">
        <f>MAX(T10:T65)</f>
        <v>7.6</v>
      </c>
      <c r="U5" s="39">
        <f t="shared" si="0"/>
        <v>11.9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140.5</v>
      </c>
      <c r="AE5" s="39">
        <f>MAX(AE10:AE65)</f>
        <v>140.5</v>
      </c>
      <c r="AF5" s="39">
        <f>MAX(AF10:AF65)</f>
        <v>0</v>
      </c>
      <c r="AG5" s="39">
        <f>MAX(AG10:AG65)</f>
        <v>0</v>
      </c>
      <c r="AH5" s="41">
        <f t="shared" si="0"/>
        <v>140.5</v>
      </c>
      <c r="AI5" s="42">
        <f t="shared" si="0"/>
        <v>44.10799999999999</v>
      </c>
      <c r="AJ5" s="15"/>
      <c r="AK5" s="39">
        <f>MAX(AK10:AK65)</f>
        <v>0</v>
      </c>
      <c r="AL5" s="39">
        <f>MAX(AL10:AL65)</f>
        <v>151.19999999999999</v>
      </c>
      <c r="AM5" s="39">
        <f>MAX(AM10:AM65)</f>
        <v>151.19999999999999</v>
      </c>
      <c r="AN5" s="79"/>
      <c r="AO5" s="39">
        <f t="shared" ref="AO5:BC5" si="1">MAX(AO10:AO65)</f>
        <v>90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60</v>
      </c>
      <c r="AT5" s="39">
        <f t="shared" si="1"/>
        <v>360</v>
      </c>
      <c r="AU5" s="39">
        <f t="shared" si="1"/>
        <v>342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315</v>
      </c>
      <c r="BB5" s="39">
        <f t="shared" si="1"/>
        <v>151.19999999999999</v>
      </c>
      <c r="BC5" s="39">
        <f t="shared" si="1"/>
        <v>163.80000000000001</v>
      </c>
    </row>
    <row r="6" spans="1:55" ht="15" thickBot="1">
      <c r="A6" s="11" t="s">
        <v>66</v>
      </c>
      <c r="B6" s="39">
        <f>MIN(B10:B65)</f>
        <v>5.6</v>
      </c>
      <c r="C6" s="39">
        <f t="shared" ref="C6:AI6" si="2">MIN(C10:C65)</f>
        <v>269</v>
      </c>
      <c r="D6" s="39">
        <f t="shared" si="2"/>
        <v>598</v>
      </c>
      <c r="E6" s="43">
        <f t="shared" si="2"/>
        <v>15</v>
      </c>
      <c r="F6" s="43">
        <f t="shared" si="2"/>
        <v>9</v>
      </c>
      <c r="G6" s="43">
        <f t="shared" si="2"/>
        <v>19</v>
      </c>
      <c r="H6" s="39">
        <f t="shared" si="2"/>
        <v>968.6</v>
      </c>
      <c r="I6" s="39">
        <f t="shared" si="2"/>
        <v>43</v>
      </c>
      <c r="J6" s="39">
        <f>MIN(J10:J65)</f>
        <v>476</v>
      </c>
      <c r="K6" s="39">
        <f t="shared" si="2"/>
        <v>401</v>
      </c>
      <c r="L6" s="39">
        <f t="shared" si="2"/>
        <v>0</v>
      </c>
      <c r="M6" s="39">
        <f t="shared" si="2"/>
        <v>15</v>
      </c>
      <c r="N6" s="39">
        <f>MIN(N10:N65)</f>
        <v>14</v>
      </c>
      <c r="O6" s="39">
        <f t="shared" si="2"/>
        <v>0</v>
      </c>
      <c r="P6" s="39">
        <f t="shared" si="2"/>
        <v>887</v>
      </c>
      <c r="Q6" s="39">
        <f t="shared" si="2"/>
        <v>29</v>
      </c>
      <c r="R6" s="39">
        <f t="shared" si="2"/>
        <v>74</v>
      </c>
      <c r="S6" s="39">
        <f t="shared" si="2"/>
        <v>3.12</v>
      </c>
      <c r="T6" s="39">
        <f>MIN(T10:T65)</f>
        <v>3</v>
      </c>
      <c r="U6" s="39">
        <f t="shared" si="2"/>
        <v>4.7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88.3</v>
      </c>
      <c r="AE6" s="39">
        <f>MIN(AE10:AE65)</f>
        <v>88.3</v>
      </c>
      <c r="AF6" s="39">
        <f>MIN(AF10:AF65)</f>
        <v>0</v>
      </c>
      <c r="AG6" s="39">
        <f>MIN(AG10:AG65)</f>
        <v>0</v>
      </c>
      <c r="AH6" s="41">
        <f t="shared" si="2"/>
        <v>88.3</v>
      </c>
      <c r="AI6" s="42">
        <f t="shared" si="2"/>
        <v>-16.348000000000027</v>
      </c>
      <c r="AJ6" s="15"/>
      <c r="AK6" s="40">
        <f>MIN(AK10:AK65)</f>
        <v>0</v>
      </c>
      <c r="AL6" s="40">
        <f>MIN(AL10:AL65)</f>
        <v>97.751999999999981</v>
      </c>
      <c r="AM6" s="40">
        <f>MIN(AM10:AM65)</f>
        <v>97.751999999999981</v>
      </c>
      <c r="AN6" s="79"/>
      <c r="AO6" s="40">
        <f t="shared" ref="AO6:BC6" si="3">MIN(AO10:AO65)</f>
        <v>50</v>
      </c>
      <c r="AP6" s="40">
        <f t="shared" si="3"/>
        <v>180</v>
      </c>
      <c r="AQ6" s="40">
        <f t="shared" si="3"/>
        <v>0</v>
      </c>
      <c r="AR6" s="40">
        <f t="shared" si="3"/>
        <v>17</v>
      </c>
      <c r="AS6" s="40">
        <f t="shared" si="3"/>
        <v>0</v>
      </c>
      <c r="AT6" s="40">
        <f t="shared" si="3"/>
        <v>247</v>
      </c>
      <c r="AU6" s="40">
        <f t="shared" si="3"/>
        <v>234.64999999999998</v>
      </c>
      <c r="AV6" s="40">
        <f t="shared" si="3"/>
        <v>6</v>
      </c>
      <c r="AW6" s="40">
        <f t="shared" si="3"/>
        <v>12</v>
      </c>
      <c r="AX6" s="40">
        <f t="shared" si="3"/>
        <v>8</v>
      </c>
      <c r="AY6" s="40">
        <f t="shared" si="3"/>
        <v>1</v>
      </c>
      <c r="AZ6" s="40">
        <f t="shared" si="3"/>
        <v>27</v>
      </c>
      <c r="BA6" s="40">
        <f t="shared" si="3"/>
        <v>203.64999999999998</v>
      </c>
      <c r="BB6" s="40">
        <f t="shared" si="3"/>
        <v>97.751999999999981</v>
      </c>
      <c r="BC6" s="40">
        <f t="shared" si="3"/>
        <v>105.898</v>
      </c>
    </row>
    <row r="7" spans="1:55" ht="18" customHeight="1" thickBot="1">
      <c r="A7" s="11"/>
      <c r="B7" s="234" t="s">
        <v>91</v>
      </c>
      <c r="C7" s="235"/>
      <c r="D7" s="235"/>
      <c r="E7" s="235"/>
      <c r="F7" s="235"/>
      <c r="G7" s="235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6"/>
      <c r="V7" s="237" t="s">
        <v>82</v>
      </c>
      <c r="W7" s="238"/>
      <c r="X7" s="238"/>
      <c r="Y7" s="238"/>
      <c r="Z7" s="238"/>
      <c r="AA7" s="238"/>
      <c r="AB7" s="239"/>
      <c r="AC7" s="240" t="s">
        <v>84</v>
      </c>
      <c r="AD7" s="243" t="s">
        <v>83</v>
      </c>
      <c r="AE7" s="244"/>
      <c r="AF7" s="244"/>
      <c r="AG7" s="244"/>
      <c r="AH7" s="244"/>
      <c r="AI7" s="245"/>
      <c r="AJ7" s="15"/>
      <c r="AK7" s="263" t="s">
        <v>137</v>
      </c>
      <c r="AL7" s="264"/>
      <c r="AM7" s="265"/>
      <c r="AN7" s="79"/>
      <c r="AO7" s="253" t="s">
        <v>136</v>
      </c>
      <c r="AP7" s="254"/>
      <c r="AQ7" s="254"/>
      <c r="AR7" s="254"/>
      <c r="AS7" s="254"/>
      <c r="AT7" s="254"/>
      <c r="AU7" s="254"/>
      <c r="AV7" s="254"/>
      <c r="AW7" s="254"/>
      <c r="AX7" s="254"/>
      <c r="AY7" s="254"/>
      <c r="AZ7" s="254"/>
      <c r="BA7" s="254"/>
      <c r="BB7" s="254"/>
      <c r="BC7" s="255"/>
    </row>
    <row r="8" spans="1:55" ht="18" customHeight="1" thickBot="1">
      <c r="A8" s="11"/>
      <c r="B8" s="256" t="s">
        <v>2</v>
      </c>
      <c r="C8" s="257"/>
      <c r="D8" s="257"/>
      <c r="E8" s="257"/>
      <c r="F8" s="257"/>
      <c r="G8" s="257"/>
      <c r="H8" s="257"/>
      <c r="I8" s="258"/>
      <c r="J8" s="256" t="s">
        <v>3</v>
      </c>
      <c r="K8" s="257"/>
      <c r="L8" s="257"/>
      <c r="M8" s="257"/>
      <c r="N8" s="257"/>
      <c r="O8" s="257"/>
      <c r="P8" s="257"/>
      <c r="Q8" s="258"/>
      <c r="R8" s="259" t="s">
        <v>79</v>
      </c>
      <c r="S8" s="246" t="s">
        <v>4</v>
      </c>
      <c r="T8" s="246" t="s">
        <v>5</v>
      </c>
      <c r="U8" s="250" t="s">
        <v>80</v>
      </c>
      <c r="V8" s="261" t="s">
        <v>92</v>
      </c>
      <c r="W8" s="246" t="s">
        <v>93</v>
      </c>
      <c r="X8" s="246" t="s">
        <v>94</v>
      </c>
      <c r="Y8" s="246" t="s">
        <v>96</v>
      </c>
      <c r="Z8" s="246" t="s">
        <v>95</v>
      </c>
      <c r="AA8" s="248" t="s">
        <v>97</v>
      </c>
      <c r="AB8" s="250" t="s">
        <v>98</v>
      </c>
      <c r="AC8" s="241"/>
      <c r="AD8" s="266" t="s">
        <v>112</v>
      </c>
      <c r="AE8" s="268" t="s">
        <v>111</v>
      </c>
      <c r="AF8" s="268" t="s">
        <v>113</v>
      </c>
      <c r="AG8" s="270" t="s">
        <v>114</v>
      </c>
      <c r="AH8" s="270" t="s">
        <v>115</v>
      </c>
      <c r="AI8" s="252" t="s">
        <v>116</v>
      </c>
      <c r="AJ8" s="15"/>
      <c r="AK8" s="274" t="s">
        <v>101</v>
      </c>
      <c r="AL8" s="276" t="s">
        <v>117</v>
      </c>
      <c r="AM8" s="278" t="s">
        <v>99</v>
      </c>
      <c r="AN8" s="79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60"/>
      <c r="S9" s="247"/>
      <c r="T9" s="247"/>
      <c r="U9" s="251"/>
      <c r="V9" s="262"/>
      <c r="W9" s="247"/>
      <c r="X9" s="247"/>
      <c r="Y9" s="247"/>
      <c r="Z9" s="247"/>
      <c r="AA9" s="249"/>
      <c r="AB9" s="251"/>
      <c r="AC9" s="242"/>
      <c r="AD9" s="267"/>
      <c r="AE9" s="269"/>
      <c r="AF9" s="269"/>
      <c r="AG9" s="247"/>
      <c r="AH9" s="247"/>
      <c r="AI9" s="251"/>
      <c r="AJ9" s="17"/>
      <c r="AK9" s="275"/>
      <c r="AL9" s="277"/>
      <c r="AM9" s="27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8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102">
        <v>5.6</v>
      </c>
      <c r="C10" s="102">
        <v>311</v>
      </c>
      <c r="D10" s="102">
        <v>652</v>
      </c>
      <c r="E10" s="102">
        <v>17</v>
      </c>
      <c r="F10" s="102">
        <v>10</v>
      </c>
      <c r="G10" s="103">
        <v>21</v>
      </c>
      <c r="H10" s="48">
        <f>B10+C10+D10</f>
        <v>968.6</v>
      </c>
      <c r="I10" s="48">
        <f>E10+F10+G10</f>
        <v>48</v>
      </c>
      <c r="J10" s="44">
        <v>560</v>
      </c>
      <c r="K10" s="19">
        <v>434</v>
      </c>
      <c r="L10" s="19"/>
      <c r="M10" s="45">
        <v>18</v>
      </c>
      <c r="N10" s="49">
        <v>15</v>
      </c>
      <c r="O10" s="56"/>
      <c r="P10" s="48">
        <f>SUM(J10+K10+L10)</f>
        <v>994</v>
      </c>
      <c r="Q10" s="55">
        <f>M10+N10+O10</f>
        <v>33</v>
      </c>
      <c r="R10" s="57">
        <f>SUM(I10+Q10)</f>
        <v>81</v>
      </c>
      <c r="S10" s="97">
        <v>4.08</v>
      </c>
      <c r="T10" s="44">
        <v>4.5</v>
      </c>
      <c r="U10" s="88">
        <v>7.1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96.679999999999993</v>
      </c>
      <c r="AE10" s="21">
        <f>+AD10-AK10</f>
        <v>96.679999999999993</v>
      </c>
      <c r="AF10" s="82"/>
      <c r="AG10" s="51"/>
      <c r="AH10" s="22">
        <f>AD10+AG10</f>
        <v>96.679999999999993</v>
      </c>
      <c r="AI10" s="23">
        <f>AM10-AD10</f>
        <v>35.727999999999994</v>
      </c>
      <c r="AJ10" s="54"/>
      <c r="AK10" s="24">
        <f>AC10</f>
        <v>0</v>
      </c>
      <c r="AL10" s="25">
        <f>BB10</f>
        <v>132.40799999999999</v>
      </c>
      <c r="AM10" s="26">
        <f>AK10+AL10</f>
        <v>132.40799999999999</v>
      </c>
      <c r="AN10" s="79"/>
      <c r="AO10" s="24">
        <v>90</v>
      </c>
      <c r="AP10" s="25">
        <v>200</v>
      </c>
      <c r="AQ10" s="25">
        <v>0</v>
      </c>
      <c r="AR10" s="25">
        <v>33</v>
      </c>
      <c r="AS10" s="25">
        <v>0</v>
      </c>
      <c r="AT10" s="122">
        <f>SUM(AO10:AS10)</f>
        <v>323</v>
      </c>
      <c r="AU10" s="123">
        <f>AT10*0.95</f>
        <v>306.84999999999997</v>
      </c>
      <c r="AV10" s="124">
        <v>6</v>
      </c>
      <c r="AW10" s="124">
        <v>16</v>
      </c>
      <c r="AX10" s="124">
        <v>8</v>
      </c>
      <c r="AY10" s="124">
        <v>1</v>
      </c>
      <c r="AZ10" s="81">
        <f>SUM(AV10:AY10)</f>
        <v>31</v>
      </c>
      <c r="BA10" s="80">
        <f>AU10-AZ10</f>
        <v>275.84999999999997</v>
      </c>
      <c r="BB10" s="36">
        <f>BA10*0.48</f>
        <v>132.40799999999999</v>
      </c>
      <c r="BC10" s="80">
        <f>BA10*0.52</f>
        <v>143.44199999999998</v>
      </c>
    </row>
    <row r="11" spans="1:55" ht="17.399999999999999">
      <c r="A11" s="27" t="s">
        <v>38</v>
      </c>
      <c r="B11" s="88">
        <v>476</v>
      </c>
      <c r="C11" s="88">
        <v>294</v>
      </c>
      <c r="D11" s="88">
        <v>629</v>
      </c>
      <c r="E11" s="88">
        <v>16</v>
      </c>
      <c r="F11" s="102">
        <v>10</v>
      </c>
      <c r="G11" s="89">
        <v>21</v>
      </c>
      <c r="H11" s="48">
        <f t="shared" ref="H11:H65" si="4">B11+C11+D11</f>
        <v>1399</v>
      </c>
      <c r="I11" s="48">
        <f t="shared" ref="I11:I65" si="5">E11+F11+G11</f>
        <v>47</v>
      </c>
      <c r="J11" s="89">
        <v>541</v>
      </c>
      <c r="K11" s="94">
        <v>426</v>
      </c>
      <c r="L11" s="94"/>
      <c r="M11" s="45">
        <v>17</v>
      </c>
      <c r="N11" s="49">
        <v>14</v>
      </c>
      <c r="O11" s="56"/>
      <c r="P11" s="48">
        <f t="shared" ref="P11:P65" si="6">SUM(J11+K11+L11)</f>
        <v>967</v>
      </c>
      <c r="Q11" s="55">
        <f t="shared" ref="Q11:Q38" si="7">M11+N11+O11</f>
        <v>31</v>
      </c>
      <c r="R11" s="57">
        <f>SUM(I11+Q11)</f>
        <v>78</v>
      </c>
      <c r="S11" s="97">
        <v>4.08</v>
      </c>
      <c r="T11" s="44">
        <v>4.5</v>
      </c>
      <c r="U11" s="88">
        <v>7.1</v>
      </c>
      <c r="V11" s="44"/>
      <c r="W11" s="137"/>
      <c r="X11" s="53"/>
      <c r="Y11" s="44"/>
      <c r="Z11" s="44"/>
      <c r="AA11" s="67">
        <f t="shared" ref="AA11:AA65" si="8">SUM(V11:Z11)</f>
        <v>0</v>
      </c>
      <c r="AB11" s="33"/>
      <c r="AC11" s="20">
        <f t="shared" ref="AC11:AC65" si="9">AA11+AB11</f>
        <v>0</v>
      </c>
      <c r="AD11" s="85">
        <f t="shared" ref="AD11:AD65" si="10">R11+S11+T11+U11+V11+W11+X11+Y11+Z11</f>
        <v>93.679999999999993</v>
      </c>
      <c r="AE11" s="21">
        <f>+AD11-AK11</f>
        <v>93.679999999999993</v>
      </c>
      <c r="AF11" s="82"/>
      <c r="AG11" s="78"/>
      <c r="AH11" s="22">
        <f t="shared" ref="AH11:AH65" si="11">AD11+AG11</f>
        <v>93.679999999999993</v>
      </c>
      <c r="AI11" s="23">
        <f t="shared" ref="AI11:AI65" si="12">AM11-AD11</f>
        <v>38.727999999999994</v>
      </c>
      <c r="AJ11" s="54"/>
      <c r="AK11" s="24">
        <f t="shared" ref="AK11:AK65" si="13">AC11</f>
        <v>0</v>
      </c>
      <c r="AL11" s="25">
        <f t="shared" ref="AL11:AL65" si="14">BB11</f>
        <v>132.40799999999999</v>
      </c>
      <c r="AM11" s="26">
        <f t="shared" ref="AM11:AM65" si="15">AK11+AL11</f>
        <v>132.40799999999999</v>
      </c>
      <c r="AN11" s="79"/>
      <c r="AO11" s="24">
        <v>90</v>
      </c>
      <c r="AP11" s="25">
        <v>200</v>
      </c>
      <c r="AQ11" s="25">
        <v>0</v>
      </c>
      <c r="AR11" s="25">
        <v>33</v>
      </c>
      <c r="AS11" s="25">
        <v>0</v>
      </c>
      <c r="AT11" s="122">
        <f t="shared" ref="AT11:AT65" si="16">SUM(AO11:AS11)</f>
        <v>323</v>
      </c>
      <c r="AU11" s="123">
        <f t="shared" ref="AU11:AU65" si="17">AT11*0.95</f>
        <v>306.84999999999997</v>
      </c>
      <c r="AV11" s="124">
        <v>6</v>
      </c>
      <c r="AW11" s="124">
        <v>16</v>
      </c>
      <c r="AX11" s="124">
        <v>8</v>
      </c>
      <c r="AY11" s="124">
        <v>1</v>
      </c>
      <c r="AZ11" s="81">
        <f t="shared" ref="AZ11:AZ65" si="18">SUM(AV11:AY11)</f>
        <v>31</v>
      </c>
      <c r="BA11" s="80">
        <f t="shared" ref="BA11:BA65" si="19">AU11-AZ11</f>
        <v>275.84999999999997</v>
      </c>
      <c r="BB11" s="36">
        <f t="shared" ref="BB11:BB65" si="20">BA11*0.48</f>
        <v>132.40799999999999</v>
      </c>
      <c r="BC11" s="80">
        <f t="shared" ref="BC11:BC65" si="21">BA11*0.52</f>
        <v>143.44199999999998</v>
      </c>
    </row>
    <row r="12" spans="1:55" ht="17.399999999999999">
      <c r="A12" s="18" t="s">
        <v>7</v>
      </c>
      <c r="B12" s="88">
        <v>458</v>
      </c>
      <c r="C12" s="90">
        <v>284</v>
      </c>
      <c r="D12" s="90">
        <v>612</v>
      </c>
      <c r="E12" s="88">
        <v>16</v>
      </c>
      <c r="F12" s="102">
        <v>10</v>
      </c>
      <c r="G12" s="89">
        <v>20</v>
      </c>
      <c r="H12" s="48">
        <f t="shared" si="4"/>
        <v>1354</v>
      </c>
      <c r="I12" s="48">
        <f t="shared" si="5"/>
        <v>46</v>
      </c>
      <c r="J12" s="89">
        <v>519</v>
      </c>
      <c r="K12" s="94">
        <v>424</v>
      </c>
      <c r="L12" s="94"/>
      <c r="M12" s="45">
        <v>17</v>
      </c>
      <c r="N12" s="49">
        <v>14</v>
      </c>
      <c r="O12" s="56"/>
      <c r="P12" s="48">
        <f t="shared" si="6"/>
        <v>943</v>
      </c>
      <c r="Q12" s="55">
        <f t="shared" si="7"/>
        <v>31</v>
      </c>
      <c r="R12" s="57">
        <f t="shared" ref="R12:R65" si="22">SUM(I12+Q12)</f>
        <v>77</v>
      </c>
      <c r="S12" s="97">
        <v>3.95</v>
      </c>
      <c r="T12" s="44">
        <v>4</v>
      </c>
      <c r="U12" s="88">
        <v>6.7</v>
      </c>
      <c r="V12" s="44"/>
      <c r="W12" s="137"/>
      <c r="X12" s="44"/>
      <c r="Y12" s="44"/>
      <c r="Z12" s="44"/>
      <c r="AA12" s="67">
        <f t="shared" si="8"/>
        <v>0</v>
      </c>
      <c r="AB12" s="33"/>
      <c r="AC12" s="20">
        <f t="shared" si="9"/>
        <v>0</v>
      </c>
      <c r="AD12" s="85">
        <f t="shared" si="10"/>
        <v>91.65</v>
      </c>
      <c r="AE12" s="21">
        <f>+AD12-AK12</f>
        <v>91.65</v>
      </c>
      <c r="AF12" s="82"/>
      <c r="AG12" s="78"/>
      <c r="AH12" s="22">
        <f t="shared" si="11"/>
        <v>91.65</v>
      </c>
      <c r="AI12" s="23">
        <f t="shared" si="12"/>
        <v>40.757999999999981</v>
      </c>
      <c r="AJ12" s="58"/>
      <c r="AK12" s="24">
        <f t="shared" si="13"/>
        <v>0</v>
      </c>
      <c r="AL12" s="25">
        <f t="shared" si="14"/>
        <v>132.40799999999999</v>
      </c>
      <c r="AM12" s="26">
        <f t="shared" si="15"/>
        <v>132.40799999999999</v>
      </c>
      <c r="AN12" s="79"/>
      <c r="AO12" s="24">
        <v>90</v>
      </c>
      <c r="AP12" s="25">
        <v>200</v>
      </c>
      <c r="AQ12" s="25">
        <v>0</v>
      </c>
      <c r="AR12" s="25">
        <v>33</v>
      </c>
      <c r="AS12" s="25">
        <v>0</v>
      </c>
      <c r="AT12" s="122">
        <f t="shared" si="16"/>
        <v>323</v>
      </c>
      <c r="AU12" s="123">
        <f t="shared" si="17"/>
        <v>306.84999999999997</v>
      </c>
      <c r="AV12" s="124">
        <v>6</v>
      </c>
      <c r="AW12" s="124">
        <v>16</v>
      </c>
      <c r="AX12" s="124">
        <v>8</v>
      </c>
      <c r="AY12" s="124">
        <v>1</v>
      </c>
      <c r="AZ12" s="81">
        <f t="shared" si="18"/>
        <v>31</v>
      </c>
      <c r="BA12" s="80">
        <f t="shared" si="19"/>
        <v>275.84999999999997</v>
      </c>
      <c r="BB12" s="36">
        <f t="shared" si="20"/>
        <v>132.40799999999999</v>
      </c>
      <c r="BC12" s="80">
        <f t="shared" si="21"/>
        <v>143.44199999999998</v>
      </c>
    </row>
    <row r="13" spans="1:55" ht="17.399999999999999">
      <c r="A13" s="18" t="s">
        <v>39</v>
      </c>
      <c r="B13" s="88">
        <v>456</v>
      </c>
      <c r="C13" s="88">
        <v>282</v>
      </c>
      <c r="D13" s="88">
        <v>608</v>
      </c>
      <c r="E13" s="88">
        <v>16</v>
      </c>
      <c r="F13" s="88">
        <v>10</v>
      </c>
      <c r="G13" s="89">
        <v>20</v>
      </c>
      <c r="H13" s="48">
        <f t="shared" si="4"/>
        <v>1346</v>
      </c>
      <c r="I13" s="48">
        <f t="shared" si="5"/>
        <v>46</v>
      </c>
      <c r="J13" s="89">
        <v>515</v>
      </c>
      <c r="K13" s="94">
        <v>424</v>
      </c>
      <c r="L13" s="94"/>
      <c r="M13" s="45">
        <v>17</v>
      </c>
      <c r="N13" s="49">
        <v>14</v>
      </c>
      <c r="O13" s="56"/>
      <c r="P13" s="48">
        <f t="shared" si="6"/>
        <v>939</v>
      </c>
      <c r="Q13" s="55">
        <f t="shared" si="7"/>
        <v>31</v>
      </c>
      <c r="R13" s="57">
        <f t="shared" si="22"/>
        <v>77</v>
      </c>
      <c r="S13" s="97">
        <v>3.95</v>
      </c>
      <c r="T13" s="44">
        <v>4</v>
      </c>
      <c r="U13" s="88">
        <v>6.7</v>
      </c>
      <c r="V13" s="44"/>
      <c r="W13" s="137"/>
      <c r="X13" s="44"/>
      <c r="Y13" s="44"/>
      <c r="Z13" s="44"/>
      <c r="AA13" s="67">
        <f t="shared" si="8"/>
        <v>0</v>
      </c>
      <c r="AB13" s="33"/>
      <c r="AC13" s="20">
        <f t="shared" si="9"/>
        <v>0</v>
      </c>
      <c r="AD13" s="85">
        <f t="shared" si="10"/>
        <v>91.65</v>
      </c>
      <c r="AE13" s="21">
        <f>+AD13-AK13</f>
        <v>91.65</v>
      </c>
      <c r="AF13" s="82"/>
      <c r="AG13" s="78"/>
      <c r="AH13" s="22">
        <f t="shared" si="11"/>
        <v>91.65</v>
      </c>
      <c r="AI13" s="23">
        <f t="shared" si="12"/>
        <v>40.757999999999981</v>
      </c>
      <c r="AJ13" s="58"/>
      <c r="AK13" s="24">
        <f t="shared" si="13"/>
        <v>0</v>
      </c>
      <c r="AL13" s="25">
        <f t="shared" si="14"/>
        <v>132.40799999999999</v>
      </c>
      <c r="AM13" s="26">
        <f t="shared" si="15"/>
        <v>132.40799999999999</v>
      </c>
      <c r="AN13" s="79"/>
      <c r="AO13" s="24">
        <v>90</v>
      </c>
      <c r="AP13" s="25">
        <v>200</v>
      </c>
      <c r="AQ13" s="25">
        <v>0</v>
      </c>
      <c r="AR13" s="25">
        <v>33</v>
      </c>
      <c r="AS13" s="25">
        <v>0</v>
      </c>
      <c r="AT13" s="122">
        <f t="shared" si="16"/>
        <v>323</v>
      </c>
      <c r="AU13" s="123">
        <f t="shared" si="17"/>
        <v>306.84999999999997</v>
      </c>
      <c r="AV13" s="124">
        <v>6</v>
      </c>
      <c r="AW13" s="124">
        <v>16</v>
      </c>
      <c r="AX13" s="124">
        <v>8</v>
      </c>
      <c r="AY13" s="124">
        <v>1</v>
      </c>
      <c r="AZ13" s="81">
        <f t="shared" si="18"/>
        <v>31</v>
      </c>
      <c r="BA13" s="80">
        <f t="shared" si="19"/>
        <v>275.84999999999997</v>
      </c>
      <c r="BB13" s="36">
        <f t="shared" si="20"/>
        <v>132.40799999999999</v>
      </c>
      <c r="BC13" s="80">
        <f t="shared" si="21"/>
        <v>143.44199999999998</v>
      </c>
    </row>
    <row r="14" spans="1:55" ht="17.399999999999999">
      <c r="A14" s="27" t="s">
        <v>8</v>
      </c>
      <c r="B14" s="88">
        <v>454</v>
      </c>
      <c r="C14" s="88">
        <v>280</v>
      </c>
      <c r="D14" s="88">
        <v>608</v>
      </c>
      <c r="E14" s="88">
        <v>16</v>
      </c>
      <c r="F14" s="88">
        <v>9</v>
      </c>
      <c r="G14" s="89">
        <v>20</v>
      </c>
      <c r="H14" s="48">
        <f t="shared" si="4"/>
        <v>1342</v>
      </c>
      <c r="I14" s="48">
        <f t="shared" si="5"/>
        <v>45</v>
      </c>
      <c r="J14" s="89">
        <v>513</v>
      </c>
      <c r="K14" s="94">
        <v>422</v>
      </c>
      <c r="L14" s="94"/>
      <c r="M14" s="45">
        <v>17</v>
      </c>
      <c r="N14" s="49">
        <v>14</v>
      </c>
      <c r="O14" s="56"/>
      <c r="P14" s="48">
        <f t="shared" si="6"/>
        <v>935</v>
      </c>
      <c r="Q14" s="55">
        <f t="shared" si="7"/>
        <v>31</v>
      </c>
      <c r="R14" s="57">
        <f t="shared" si="22"/>
        <v>76</v>
      </c>
      <c r="S14" s="97">
        <v>3.72</v>
      </c>
      <c r="T14" s="44">
        <v>4</v>
      </c>
      <c r="U14" s="88">
        <v>6.6</v>
      </c>
      <c r="V14" s="44"/>
      <c r="W14" s="137"/>
      <c r="X14" s="44"/>
      <c r="Y14" s="44"/>
      <c r="Z14" s="44"/>
      <c r="AA14" s="67">
        <f t="shared" si="8"/>
        <v>0</v>
      </c>
      <c r="AB14" s="33"/>
      <c r="AC14" s="20">
        <f t="shared" si="9"/>
        <v>0</v>
      </c>
      <c r="AD14" s="85">
        <f t="shared" si="10"/>
        <v>90.32</v>
      </c>
      <c r="AE14" s="21">
        <f t="shared" ref="AE14:AE65" si="23">+AD14-AK14</f>
        <v>90.32</v>
      </c>
      <c r="AF14" s="82"/>
      <c r="AG14" s="78"/>
      <c r="AH14" s="22">
        <f t="shared" si="11"/>
        <v>90.32</v>
      </c>
      <c r="AI14" s="23">
        <f t="shared" si="12"/>
        <v>42.087999999999994</v>
      </c>
      <c r="AJ14" s="58"/>
      <c r="AK14" s="24">
        <f t="shared" si="13"/>
        <v>0</v>
      </c>
      <c r="AL14" s="25">
        <f t="shared" si="14"/>
        <v>132.40799999999999</v>
      </c>
      <c r="AM14" s="26">
        <f t="shared" si="15"/>
        <v>132.40799999999999</v>
      </c>
      <c r="AN14" s="79"/>
      <c r="AO14" s="24">
        <v>90</v>
      </c>
      <c r="AP14" s="25">
        <v>200</v>
      </c>
      <c r="AQ14" s="25">
        <v>0</v>
      </c>
      <c r="AR14" s="25">
        <v>33</v>
      </c>
      <c r="AS14" s="25">
        <v>0</v>
      </c>
      <c r="AT14" s="122">
        <f t="shared" si="16"/>
        <v>323</v>
      </c>
      <c r="AU14" s="123">
        <f t="shared" si="17"/>
        <v>306.84999999999997</v>
      </c>
      <c r="AV14" s="124">
        <v>6</v>
      </c>
      <c r="AW14" s="124">
        <v>16</v>
      </c>
      <c r="AX14" s="124">
        <v>8</v>
      </c>
      <c r="AY14" s="124">
        <v>1</v>
      </c>
      <c r="AZ14" s="81">
        <f t="shared" si="18"/>
        <v>31</v>
      </c>
      <c r="BA14" s="80">
        <f t="shared" si="19"/>
        <v>275.84999999999997</v>
      </c>
      <c r="BB14" s="36">
        <f t="shared" si="20"/>
        <v>132.40799999999999</v>
      </c>
      <c r="BC14" s="80">
        <f t="shared" si="21"/>
        <v>143.44199999999998</v>
      </c>
    </row>
    <row r="15" spans="1:55" ht="17.399999999999999">
      <c r="A15" s="27" t="s">
        <v>40</v>
      </c>
      <c r="B15" s="88">
        <v>450</v>
      </c>
      <c r="C15" s="88">
        <v>276</v>
      </c>
      <c r="D15" s="88">
        <v>606</v>
      </c>
      <c r="E15" s="88">
        <v>16</v>
      </c>
      <c r="F15" s="88">
        <v>9</v>
      </c>
      <c r="G15" s="89">
        <v>19</v>
      </c>
      <c r="H15" s="48">
        <f t="shared" si="4"/>
        <v>1332</v>
      </c>
      <c r="I15" s="48">
        <f t="shared" si="5"/>
        <v>44</v>
      </c>
      <c r="J15" s="89">
        <v>510</v>
      </c>
      <c r="K15" s="94">
        <v>420</v>
      </c>
      <c r="L15" s="94"/>
      <c r="M15" s="45">
        <v>17</v>
      </c>
      <c r="N15" s="49">
        <v>14</v>
      </c>
      <c r="O15" s="56"/>
      <c r="P15" s="48">
        <f t="shared" si="6"/>
        <v>930</v>
      </c>
      <c r="Q15" s="55">
        <f t="shared" si="7"/>
        <v>31</v>
      </c>
      <c r="R15" s="57">
        <f t="shared" si="22"/>
        <v>75</v>
      </c>
      <c r="S15" s="97">
        <v>3.72</v>
      </c>
      <c r="T15" s="44">
        <v>4</v>
      </c>
      <c r="U15" s="88">
        <v>6.6</v>
      </c>
      <c r="V15" s="44"/>
      <c r="W15" s="44"/>
      <c r="X15" s="44"/>
      <c r="Y15" s="44"/>
      <c r="Z15" s="44"/>
      <c r="AA15" s="67">
        <f t="shared" si="8"/>
        <v>0</v>
      </c>
      <c r="AB15" s="33"/>
      <c r="AC15" s="20">
        <f t="shared" si="9"/>
        <v>0</v>
      </c>
      <c r="AD15" s="85">
        <f t="shared" si="10"/>
        <v>89.32</v>
      </c>
      <c r="AE15" s="21">
        <f t="shared" si="23"/>
        <v>89.32</v>
      </c>
      <c r="AF15" s="82"/>
      <c r="AG15" s="78"/>
      <c r="AH15" s="22">
        <f t="shared" si="11"/>
        <v>89.32</v>
      </c>
      <c r="AI15" s="23">
        <f t="shared" si="12"/>
        <v>43.087999999999994</v>
      </c>
      <c r="AJ15" s="58"/>
      <c r="AK15" s="24">
        <f t="shared" si="13"/>
        <v>0</v>
      </c>
      <c r="AL15" s="25">
        <f t="shared" si="14"/>
        <v>132.40799999999999</v>
      </c>
      <c r="AM15" s="26">
        <f t="shared" si="15"/>
        <v>132.40799999999999</v>
      </c>
      <c r="AN15" s="79"/>
      <c r="AO15" s="24">
        <v>90</v>
      </c>
      <c r="AP15" s="25">
        <v>200</v>
      </c>
      <c r="AQ15" s="25">
        <v>0</v>
      </c>
      <c r="AR15" s="25">
        <v>33</v>
      </c>
      <c r="AS15" s="25">
        <v>0</v>
      </c>
      <c r="AT15" s="122">
        <f t="shared" si="16"/>
        <v>323</v>
      </c>
      <c r="AU15" s="123">
        <f t="shared" si="17"/>
        <v>306.84999999999997</v>
      </c>
      <c r="AV15" s="124">
        <v>6</v>
      </c>
      <c r="AW15" s="124">
        <v>16</v>
      </c>
      <c r="AX15" s="124">
        <v>8</v>
      </c>
      <c r="AY15" s="124">
        <v>1</v>
      </c>
      <c r="AZ15" s="81">
        <f t="shared" si="18"/>
        <v>31</v>
      </c>
      <c r="BA15" s="80">
        <f t="shared" si="19"/>
        <v>275.84999999999997</v>
      </c>
      <c r="BB15" s="36">
        <f t="shared" si="20"/>
        <v>132.40799999999999</v>
      </c>
      <c r="BC15" s="80">
        <f t="shared" si="21"/>
        <v>143.44199999999998</v>
      </c>
    </row>
    <row r="16" spans="1:55" ht="17.399999999999999">
      <c r="A16" s="27" t="s">
        <v>9</v>
      </c>
      <c r="B16" s="88">
        <v>445</v>
      </c>
      <c r="C16" s="88">
        <v>276</v>
      </c>
      <c r="D16" s="88">
        <v>604</v>
      </c>
      <c r="E16" s="88">
        <v>15</v>
      </c>
      <c r="F16" s="88">
        <v>9</v>
      </c>
      <c r="G16" s="89">
        <v>19</v>
      </c>
      <c r="H16" s="48">
        <f t="shared" si="4"/>
        <v>1325</v>
      </c>
      <c r="I16" s="48">
        <f t="shared" si="5"/>
        <v>43</v>
      </c>
      <c r="J16" s="89">
        <v>507</v>
      </c>
      <c r="K16" s="94">
        <v>416</v>
      </c>
      <c r="L16" s="94"/>
      <c r="M16" s="45">
        <v>17</v>
      </c>
      <c r="N16" s="49">
        <v>14</v>
      </c>
      <c r="O16" s="56"/>
      <c r="P16" s="48">
        <f t="shared" si="6"/>
        <v>923</v>
      </c>
      <c r="Q16" s="55">
        <f t="shared" si="7"/>
        <v>31</v>
      </c>
      <c r="R16" s="57">
        <f t="shared" si="22"/>
        <v>74</v>
      </c>
      <c r="S16" s="97">
        <v>3.6</v>
      </c>
      <c r="T16" s="44">
        <v>4</v>
      </c>
      <c r="U16" s="88">
        <v>6.7</v>
      </c>
      <c r="V16" s="44"/>
      <c r="W16" s="44"/>
      <c r="X16" s="44"/>
      <c r="Y16" s="44"/>
      <c r="Z16" s="44"/>
      <c r="AA16" s="67">
        <f t="shared" si="8"/>
        <v>0</v>
      </c>
      <c r="AB16" s="33"/>
      <c r="AC16" s="20">
        <f t="shared" si="9"/>
        <v>0</v>
      </c>
      <c r="AD16" s="85">
        <f t="shared" si="10"/>
        <v>88.3</v>
      </c>
      <c r="AE16" s="21">
        <f t="shared" si="23"/>
        <v>88.3</v>
      </c>
      <c r="AF16" s="82"/>
      <c r="AG16" s="78"/>
      <c r="AH16" s="22">
        <f t="shared" si="11"/>
        <v>88.3</v>
      </c>
      <c r="AI16" s="23">
        <f t="shared" si="12"/>
        <v>44.10799999999999</v>
      </c>
      <c r="AJ16" s="58"/>
      <c r="AK16" s="24">
        <f t="shared" si="13"/>
        <v>0</v>
      </c>
      <c r="AL16" s="25">
        <f t="shared" si="14"/>
        <v>132.40799999999999</v>
      </c>
      <c r="AM16" s="26">
        <f t="shared" si="15"/>
        <v>132.40799999999999</v>
      </c>
      <c r="AN16" s="79"/>
      <c r="AO16" s="24">
        <v>90</v>
      </c>
      <c r="AP16" s="25">
        <v>200</v>
      </c>
      <c r="AQ16" s="25">
        <v>0</v>
      </c>
      <c r="AR16" s="25">
        <v>33</v>
      </c>
      <c r="AS16" s="25">
        <v>0</v>
      </c>
      <c r="AT16" s="122">
        <f t="shared" si="16"/>
        <v>323</v>
      </c>
      <c r="AU16" s="123">
        <f t="shared" si="17"/>
        <v>306.84999999999997</v>
      </c>
      <c r="AV16" s="124">
        <v>6</v>
      </c>
      <c r="AW16" s="124">
        <v>16</v>
      </c>
      <c r="AX16" s="124">
        <v>8</v>
      </c>
      <c r="AY16" s="124">
        <v>1</v>
      </c>
      <c r="AZ16" s="81">
        <f t="shared" si="18"/>
        <v>31</v>
      </c>
      <c r="BA16" s="80">
        <f t="shared" si="19"/>
        <v>275.84999999999997</v>
      </c>
      <c r="BB16" s="36">
        <f t="shared" si="20"/>
        <v>132.40799999999999</v>
      </c>
      <c r="BC16" s="80">
        <f t="shared" si="21"/>
        <v>143.44199999999998</v>
      </c>
    </row>
    <row r="17" spans="1:55" ht="17.399999999999999">
      <c r="A17" s="27" t="s">
        <v>41</v>
      </c>
      <c r="B17" s="88">
        <v>440</v>
      </c>
      <c r="C17" s="88">
        <v>275</v>
      </c>
      <c r="D17" s="88">
        <v>603</v>
      </c>
      <c r="E17" s="88">
        <v>15</v>
      </c>
      <c r="F17" s="88">
        <v>10</v>
      </c>
      <c r="G17" s="89">
        <v>19</v>
      </c>
      <c r="H17" s="48">
        <f t="shared" si="4"/>
        <v>1318</v>
      </c>
      <c r="I17" s="48">
        <f t="shared" si="5"/>
        <v>44</v>
      </c>
      <c r="J17" s="89">
        <v>505</v>
      </c>
      <c r="K17" s="94">
        <v>412</v>
      </c>
      <c r="L17" s="94"/>
      <c r="M17" s="45">
        <v>17</v>
      </c>
      <c r="N17" s="49">
        <v>14</v>
      </c>
      <c r="O17" s="56"/>
      <c r="P17" s="48">
        <f t="shared" si="6"/>
        <v>917</v>
      </c>
      <c r="Q17" s="55">
        <f t="shared" si="7"/>
        <v>31</v>
      </c>
      <c r="R17" s="57">
        <f t="shared" si="22"/>
        <v>75</v>
      </c>
      <c r="S17" s="97">
        <v>3.6</v>
      </c>
      <c r="T17" s="98">
        <v>4</v>
      </c>
      <c r="U17" s="88">
        <v>6.7</v>
      </c>
      <c r="V17" s="44"/>
      <c r="W17" s="44"/>
      <c r="X17" s="44"/>
      <c r="Y17" s="44"/>
      <c r="Z17" s="44"/>
      <c r="AA17" s="67">
        <f t="shared" si="8"/>
        <v>0</v>
      </c>
      <c r="AB17" s="33"/>
      <c r="AC17" s="20">
        <f t="shared" si="9"/>
        <v>0</v>
      </c>
      <c r="AD17" s="85">
        <f t="shared" si="10"/>
        <v>89.3</v>
      </c>
      <c r="AE17" s="21">
        <f t="shared" si="23"/>
        <v>89.3</v>
      </c>
      <c r="AF17" s="82"/>
      <c r="AG17" s="78"/>
      <c r="AH17" s="22">
        <f t="shared" si="11"/>
        <v>89.3</v>
      </c>
      <c r="AI17" s="23">
        <f t="shared" si="12"/>
        <v>43.10799999999999</v>
      </c>
      <c r="AJ17" s="58"/>
      <c r="AK17" s="24">
        <f t="shared" si="13"/>
        <v>0</v>
      </c>
      <c r="AL17" s="25">
        <f t="shared" si="14"/>
        <v>132.40799999999999</v>
      </c>
      <c r="AM17" s="26">
        <f t="shared" si="15"/>
        <v>132.40799999999999</v>
      </c>
      <c r="AN17" s="79"/>
      <c r="AO17" s="24">
        <v>90</v>
      </c>
      <c r="AP17" s="25">
        <v>200</v>
      </c>
      <c r="AQ17" s="25">
        <v>0</v>
      </c>
      <c r="AR17" s="25">
        <v>33</v>
      </c>
      <c r="AS17" s="25">
        <v>0</v>
      </c>
      <c r="AT17" s="122">
        <f t="shared" si="16"/>
        <v>323</v>
      </c>
      <c r="AU17" s="123">
        <f t="shared" si="17"/>
        <v>306.84999999999997</v>
      </c>
      <c r="AV17" s="124">
        <v>6</v>
      </c>
      <c r="AW17" s="124">
        <v>16</v>
      </c>
      <c r="AX17" s="124">
        <v>8</v>
      </c>
      <c r="AY17" s="124">
        <v>1</v>
      </c>
      <c r="AZ17" s="81">
        <f t="shared" si="18"/>
        <v>31</v>
      </c>
      <c r="BA17" s="80">
        <f t="shared" si="19"/>
        <v>275.84999999999997</v>
      </c>
      <c r="BB17" s="36">
        <f t="shared" si="20"/>
        <v>132.40799999999999</v>
      </c>
      <c r="BC17" s="80">
        <f t="shared" si="21"/>
        <v>143.44199999999998</v>
      </c>
    </row>
    <row r="18" spans="1:55" ht="17.399999999999999">
      <c r="A18" s="27" t="s">
        <v>10</v>
      </c>
      <c r="B18" s="88">
        <v>436</v>
      </c>
      <c r="C18" s="88">
        <v>274</v>
      </c>
      <c r="D18" s="88">
        <v>602</v>
      </c>
      <c r="E18" s="88">
        <v>15</v>
      </c>
      <c r="F18" s="88">
        <v>10</v>
      </c>
      <c r="G18" s="89">
        <v>19</v>
      </c>
      <c r="H18" s="48">
        <f t="shared" si="4"/>
        <v>1312</v>
      </c>
      <c r="I18" s="48">
        <f t="shared" si="5"/>
        <v>44</v>
      </c>
      <c r="J18" s="89">
        <v>500</v>
      </c>
      <c r="K18" s="94">
        <v>407</v>
      </c>
      <c r="L18" s="94"/>
      <c r="M18" s="45">
        <v>17</v>
      </c>
      <c r="N18" s="49">
        <v>14</v>
      </c>
      <c r="O18" s="56"/>
      <c r="P18" s="48">
        <f t="shared" si="6"/>
        <v>907</v>
      </c>
      <c r="Q18" s="55">
        <f t="shared" si="7"/>
        <v>31</v>
      </c>
      <c r="R18" s="57">
        <f t="shared" si="22"/>
        <v>75</v>
      </c>
      <c r="S18" s="97">
        <v>3.12</v>
      </c>
      <c r="T18" s="89">
        <v>4.5</v>
      </c>
      <c r="U18" s="88">
        <v>6.9</v>
      </c>
      <c r="V18" s="44"/>
      <c r="W18" s="44"/>
      <c r="X18" s="44"/>
      <c r="Y18" s="44"/>
      <c r="Z18" s="44"/>
      <c r="AA18" s="67">
        <f t="shared" si="8"/>
        <v>0</v>
      </c>
      <c r="AB18" s="33"/>
      <c r="AC18" s="20">
        <f t="shared" si="9"/>
        <v>0</v>
      </c>
      <c r="AD18" s="85">
        <f t="shared" si="10"/>
        <v>89.52000000000001</v>
      </c>
      <c r="AE18" s="21">
        <f t="shared" si="23"/>
        <v>89.52000000000001</v>
      </c>
      <c r="AF18" s="82"/>
      <c r="AG18" s="78"/>
      <c r="AH18" s="22">
        <f t="shared" si="11"/>
        <v>89.52000000000001</v>
      </c>
      <c r="AI18" s="23">
        <f t="shared" si="12"/>
        <v>42.887999999999977</v>
      </c>
      <c r="AJ18" s="58"/>
      <c r="AK18" s="24">
        <f t="shared" si="13"/>
        <v>0</v>
      </c>
      <c r="AL18" s="25">
        <f t="shared" si="14"/>
        <v>132.40799999999999</v>
      </c>
      <c r="AM18" s="26">
        <f t="shared" si="15"/>
        <v>132.40799999999999</v>
      </c>
      <c r="AN18" s="79"/>
      <c r="AO18" s="24">
        <v>90</v>
      </c>
      <c r="AP18" s="25">
        <v>200</v>
      </c>
      <c r="AQ18" s="25">
        <v>0</v>
      </c>
      <c r="AR18" s="25">
        <v>33</v>
      </c>
      <c r="AS18" s="25">
        <v>0</v>
      </c>
      <c r="AT18" s="122">
        <f t="shared" si="16"/>
        <v>323</v>
      </c>
      <c r="AU18" s="123">
        <f t="shared" si="17"/>
        <v>306.84999999999997</v>
      </c>
      <c r="AV18" s="124">
        <v>6</v>
      </c>
      <c r="AW18" s="124">
        <v>16</v>
      </c>
      <c r="AX18" s="124">
        <v>8</v>
      </c>
      <c r="AY18" s="124">
        <v>1</v>
      </c>
      <c r="AZ18" s="81">
        <f t="shared" si="18"/>
        <v>31</v>
      </c>
      <c r="BA18" s="80">
        <f t="shared" si="19"/>
        <v>275.84999999999997</v>
      </c>
      <c r="BB18" s="36">
        <f t="shared" si="20"/>
        <v>132.40799999999999</v>
      </c>
      <c r="BC18" s="80">
        <f t="shared" si="21"/>
        <v>143.44199999999998</v>
      </c>
    </row>
    <row r="19" spans="1:55" ht="17.399999999999999">
      <c r="A19" s="27" t="s">
        <v>42</v>
      </c>
      <c r="B19" s="88">
        <v>460</v>
      </c>
      <c r="C19" s="88">
        <v>280</v>
      </c>
      <c r="D19" s="88">
        <v>598</v>
      </c>
      <c r="E19" s="88">
        <v>15</v>
      </c>
      <c r="F19" s="88">
        <v>10</v>
      </c>
      <c r="G19" s="89">
        <v>21</v>
      </c>
      <c r="H19" s="48">
        <f t="shared" si="4"/>
        <v>1338</v>
      </c>
      <c r="I19" s="48">
        <f t="shared" si="5"/>
        <v>46</v>
      </c>
      <c r="J19" s="89">
        <v>491</v>
      </c>
      <c r="K19" s="94">
        <v>401</v>
      </c>
      <c r="L19" s="94"/>
      <c r="M19" s="45">
        <v>17</v>
      </c>
      <c r="N19" s="49">
        <v>14</v>
      </c>
      <c r="O19" s="56"/>
      <c r="P19" s="48">
        <f t="shared" si="6"/>
        <v>892</v>
      </c>
      <c r="Q19" s="55">
        <f t="shared" si="7"/>
        <v>31</v>
      </c>
      <c r="R19" s="57">
        <f t="shared" si="22"/>
        <v>77</v>
      </c>
      <c r="S19" s="97">
        <v>3.12</v>
      </c>
      <c r="T19" s="89">
        <v>4.5</v>
      </c>
      <c r="U19" s="88">
        <v>6.9</v>
      </c>
      <c r="V19" s="44"/>
      <c r="W19" s="44"/>
      <c r="X19" s="44"/>
      <c r="Y19" s="44"/>
      <c r="Z19" s="44"/>
      <c r="AA19" s="67">
        <f t="shared" si="8"/>
        <v>0</v>
      </c>
      <c r="AB19" s="33"/>
      <c r="AC19" s="20">
        <f t="shared" si="9"/>
        <v>0</v>
      </c>
      <c r="AD19" s="85">
        <f t="shared" si="10"/>
        <v>91.52000000000001</v>
      </c>
      <c r="AE19" s="21">
        <f t="shared" si="23"/>
        <v>91.52000000000001</v>
      </c>
      <c r="AF19" s="82"/>
      <c r="AG19" s="78"/>
      <c r="AH19" s="22">
        <f t="shared" si="11"/>
        <v>91.52000000000001</v>
      </c>
      <c r="AI19" s="23">
        <f t="shared" si="12"/>
        <v>40.887999999999977</v>
      </c>
      <c r="AJ19" s="58"/>
      <c r="AK19" s="24">
        <f t="shared" si="13"/>
        <v>0</v>
      </c>
      <c r="AL19" s="25">
        <f t="shared" si="14"/>
        <v>132.40799999999999</v>
      </c>
      <c r="AM19" s="26">
        <f t="shared" si="15"/>
        <v>132.40799999999999</v>
      </c>
      <c r="AN19" s="79"/>
      <c r="AO19" s="24">
        <v>90</v>
      </c>
      <c r="AP19" s="25">
        <v>200</v>
      </c>
      <c r="AQ19" s="25">
        <v>0</v>
      </c>
      <c r="AR19" s="25">
        <v>33</v>
      </c>
      <c r="AS19" s="25">
        <v>0</v>
      </c>
      <c r="AT19" s="122">
        <f t="shared" si="16"/>
        <v>323</v>
      </c>
      <c r="AU19" s="123">
        <f t="shared" si="17"/>
        <v>306.84999999999997</v>
      </c>
      <c r="AV19" s="124">
        <v>6</v>
      </c>
      <c r="AW19" s="124">
        <v>16</v>
      </c>
      <c r="AX19" s="124">
        <v>8</v>
      </c>
      <c r="AY19" s="124">
        <v>1</v>
      </c>
      <c r="AZ19" s="81">
        <f t="shared" si="18"/>
        <v>31</v>
      </c>
      <c r="BA19" s="80">
        <f t="shared" si="19"/>
        <v>275.84999999999997</v>
      </c>
      <c r="BB19" s="36">
        <f t="shared" si="20"/>
        <v>132.40799999999999</v>
      </c>
      <c r="BC19" s="80">
        <f t="shared" si="21"/>
        <v>143.44199999999998</v>
      </c>
    </row>
    <row r="20" spans="1:55" ht="17.399999999999999">
      <c r="A20" s="27" t="s">
        <v>11</v>
      </c>
      <c r="B20" s="88">
        <v>467</v>
      </c>
      <c r="C20" s="88">
        <v>283</v>
      </c>
      <c r="D20" s="88">
        <v>646</v>
      </c>
      <c r="E20" s="88">
        <v>15</v>
      </c>
      <c r="F20" s="88">
        <v>10</v>
      </c>
      <c r="G20" s="89">
        <v>21</v>
      </c>
      <c r="H20" s="48">
        <f t="shared" si="4"/>
        <v>1396</v>
      </c>
      <c r="I20" s="48">
        <f t="shared" si="5"/>
        <v>46</v>
      </c>
      <c r="J20" s="89">
        <v>500</v>
      </c>
      <c r="K20" s="94">
        <v>412</v>
      </c>
      <c r="L20" s="94"/>
      <c r="M20" s="45">
        <v>17</v>
      </c>
      <c r="N20" s="49">
        <v>14</v>
      </c>
      <c r="O20" s="56"/>
      <c r="P20" s="48">
        <f t="shared" si="6"/>
        <v>912</v>
      </c>
      <c r="Q20" s="55">
        <f t="shared" si="7"/>
        <v>31</v>
      </c>
      <c r="R20" s="57">
        <f t="shared" si="22"/>
        <v>77</v>
      </c>
      <c r="S20" s="97">
        <v>3.44</v>
      </c>
      <c r="T20" s="89">
        <v>4.5</v>
      </c>
      <c r="U20" s="100">
        <v>7.4</v>
      </c>
      <c r="V20" s="44"/>
      <c r="W20" s="44"/>
      <c r="X20" s="44"/>
      <c r="Y20" s="44"/>
      <c r="Z20" s="44"/>
      <c r="AA20" s="67">
        <f t="shared" si="8"/>
        <v>0</v>
      </c>
      <c r="AB20" s="33"/>
      <c r="AC20" s="20">
        <f t="shared" si="9"/>
        <v>0</v>
      </c>
      <c r="AD20" s="85">
        <f t="shared" si="10"/>
        <v>92.34</v>
      </c>
      <c r="AE20" s="21">
        <f t="shared" si="23"/>
        <v>92.34</v>
      </c>
      <c r="AF20" s="82"/>
      <c r="AG20" s="78"/>
      <c r="AH20" s="22">
        <f t="shared" si="11"/>
        <v>92.34</v>
      </c>
      <c r="AI20" s="23">
        <f t="shared" si="12"/>
        <v>40.067999999999984</v>
      </c>
      <c r="AJ20" s="58"/>
      <c r="AK20" s="24">
        <f t="shared" si="13"/>
        <v>0</v>
      </c>
      <c r="AL20" s="25">
        <f t="shared" si="14"/>
        <v>132.40799999999999</v>
      </c>
      <c r="AM20" s="26">
        <f t="shared" si="15"/>
        <v>132.40799999999999</v>
      </c>
      <c r="AN20" s="79"/>
      <c r="AO20" s="24">
        <v>90</v>
      </c>
      <c r="AP20" s="25">
        <v>200</v>
      </c>
      <c r="AQ20" s="25">
        <v>0</v>
      </c>
      <c r="AR20" s="25">
        <v>33</v>
      </c>
      <c r="AS20" s="25">
        <v>0</v>
      </c>
      <c r="AT20" s="122">
        <f t="shared" si="16"/>
        <v>323</v>
      </c>
      <c r="AU20" s="123">
        <f t="shared" si="17"/>
        <v>306.84999999999997</v>
      </c>
      <c r="AV20" s="124">
        <v>6</v>
      </c>
      <c r="AW20" s="124">
        <v>16</v>
      </c>
      <c r="AX20" s="124">
        <v>8</v>
      </c>
      <c r="AY20" s="124">
        <v>1</v>
      </c>
      <c r="AZ20" s="81">
        <f t="shared" si="18"/>
        <v>31</v>
      </c>
      <c r="BA20" s="80">
        <f t="shared" si="19"/>
        <v>275.84999999999997</v>
      </c>
      <c r="BB20" s="36">
        <f t="shared" si="20"/>
        <v>132.40799999999999</v>
      </c>
      <c r="BC20" s="80">
        <f t="shared" si="21"/>
        <v>143.44199999999998</v>
      </c>
    </row>
    <row r="21" spans="1:55" ht="17.399999999999999">
      <c r="A21" s="27" t="s">
        <v>43</v>
      </c>
      <c r="B21" s="135">
        <v>472</v>
      </c>
      <c r="C21" s="95">
        <v>287</v>
      </c>
      <c r="D21" s="95">
        <v>665</v>
      </c>
      <c r="E21" s="88">
        <v>15</v>
      </c>
      <c r="F21" s="88">
        <v>10</v>
      </c>
      <c r="G21" s="89">
        <v>21</v>
      </c>
      <c r="H21" s="48">
        <f t="shared" si="4"/>
        <v>1424</v>
      </c>
      <c r="I21" s="48">
        <f t="shared" si="5"/>
        <v>46</v>
      </c>
      <c r="J21" s="89">
        <v>503</v>
      </c>
      <c r="K21" s="94">
        <v>424</v>
      </c>
      <c r="L21" s="94"/>
      <c r="M21" s="45">
        <v>16</v>
      </c>
      <c r="N21" s="56">
        <v>14</v>
      </c>
      <c r="O21" s="56"/>
      <c r="P21" s="48">
        <f t="shared" si="6"/>
        <v>927</v>
      </c>
      <c r="Q21" s="55">
        <f t="shared" si="7"/>
        <v>30</v>
      </c>
      <c r="R21" s="57">
        <f t="shared" si="22"/>
        <v>76</v>
      </c>
      <c r="S21" s="97">
        <v>3.44</v>
      </c>
      <c r="T21" s="89">
        <v>4.5</v>
      </c>
      <c r="U21" s="100">
        <v>7.4</v>
      </c>
      <c r="V21" s="44"/>
      <c r="W21" s="44"/>
      <c r="X21" s="44"/>
      <c r="Y21" s="44"/>
      <c r="Z21" s="44"/>
      <c r="AA21" s="67">
        <f t="shared" si="8"/>
        <v>0</v>
      </c>
      <c r="AB21" s="33"/>
      <c r="AC21" s="20">
        <f t="shared" si="9"/>
        <v>0</v>
      </c>
      <c r="AD21" s="85">
        <f t="shared" si="10"/>
        <v>91.34</v>
      </c>
      <c r="AE21" s="21">
        <f t="shared" si="23"/>
        <v>91.34</v>
      </c>
      <c r="AF21" s="82"/>
      <c r="AG21" s="78"/>
      <c r="AH21" s="22">
        <f t="shared" si="11"/>
        <v>91.34</v>
      </c>
      <c r="AI21" s="23">
        <f t="shared" si="12"/>
        <v>41.067999999999984</v>
      </c>
      <c r="AJ21" s="58"/>
      <c r="AK21" s="24">
        <f t="shared" si="13"/>
        <v>0</v>
      </c>
      <c r="AL21" s="25">
        <f t="shared" si="14"/>
        <v>132.40799999999999</v>
      </c>
      <c r="AM21" s="26">
        <f t="shared" si="15"/>
        <v>132.40799999999999</v>
      </c>
      <c r="AN21" s="79"/>
      <c r="AO21" s="24">
        <v>90</v>
      </c>
      <c r="AP21" s="25">
        <v>200</v>
      </c>
      <c r="AQ21" s="25">
        <v>0</v>
      </c>
      <c r="AR21" s="25">
        <v>33</v>
      </c>
      <c r="AS21" s="25">
        <v>0</v>
      </c>
      <c r="AT21" s="122">
        <f t="shared" si="16"/>
        <v>323</v>
      </c>
      <c r="AU21" s="123">
        <f t="shared" si="17"/>
        <v>306.84999999999997</v>
      </c>
      <c r="AV21" s="124">
        <v>6</v>
      </c>
      <c r="AW21" s="124">
        <v>16</v>
      </c>
      <c r="AX21" s="124">
        <v>8</v>
      </c>
      <c r="AY21" s="124">
        <v>1</v>
      </c>
      <c r="AZ21" s="81">
        <f t="shared" si="18"/>
        <v>31</v>
      </c>
      <c r="BA21" s="80">
        <f t="shared" si="19"/>
        <v>275.84999999999997</v>
      </c>
      <c r="BB21" s="36">
        <f t="shared" si="20"/>
        <v>132.40799999999999</v>
      </c>
      <c r="BC21" s="80">
        <f t="shared" si="21"/>
        <v>143.44199999999998</v>
      </c>
    </row>
    <row r="22" spans="1:55" ht="17.399999999999999">
      <c r="A22" s="27" t="s">
        <v>12</v>
      </c>
      <c r="B22" s="88">
        <v>450</v>
      </c>
      <c r="C22" s="88">
        <v>269</v>
      </c>
      <c r="D22" s="88">
        <v>622</v>
      </c>
      <c r="E22" s="88">
        <v>15</v>
      </c>
      <c r="F22" s="88">
        <v>10</v>
      </c>
      <c r="G22" s="89">
        <v>20</v>
      </c>
      <c r="H22" s="48">
        <f t="shared" si="4"/>
        <v>1341</v>
      </c>
      <c r="I22" s="48">
        <f t="shared" si="5"/>
        <v>45</v>
      </c>
      <c r="J22" s="89">
        <v>476</v>
      </c>
      <c r="K22" s="94">
        <v>411</v>
      </c>
      <c r="L22" s="94"/>
      <c r="M22" s="93">
        <v>15</v>
      </c>
      <c r="N22" s="45">
        <v>14</v>
      </c>
      <c r="O22" s="56"/>
      <c r="P22" s="48">
        <f t="shared" si="6"/>
        <v>887</v>
      </c>
      <c r="Q22" s="55">
        <f t="shared" si="7"/>
        <v>29</v>
      </c>
      <c r="R22" s="57">
        <f t="shared" si="22"/>
        <v>74</v>
      </c>
      <c r="S22" s="97">
        <v>3.6</v>
      </c>
      <c r="T22" s="88">
        <v>3.5</v>
      </c>
      <c r="U22" s="100">
        <v>7.2</v>
      </c>
      <c r="V22" s="44"/>
      <c r="W22" s="44"/>
      <c r="X22" s="44"/>
      <c r="Y22" s="44"/>
      <c r="Z22" s="44"/>
      <c r="AA22" s="67">
        <f t="shared" si="8"/>
        <v>0</v>
      </c>
      <c r="AB22" s="33"/>
      <c r="AC22" s="20">
        <f t="shared" si="9"/>
        <v>0</v>
      </c>
      <c r="AD22" s="85">
        <f t="shared" si="10"/>
        <v>88.3</v>
      </c>
      <c r="AE22" s="21">
        <f t="shared" si="23"/>
        <v>88.3</v>
      </c>
      <c r="AF22" s="82"/>
      <c r="AG22" s="78"/>
      <c r="AH22" s="22">
        <f t="shared" si="11"/>
        <v>88.3</v>
      </c>
      <c r="AI22" s="23">
        <f t="shared" si="12"/>
        <v>44.10799999999999</v>
      </c>
      <c r="AJ22" s="58"/>
      <c r="AK22" s="24">
        <f t="shared" si="13"/>
        <v>0</v>
      </c>
      <c r="AL22" s="25">
        <f t="shared" si="14"/>
        <v>132.40799999999999</v>
      </c>
      <c r="AM22" s="26">
        <f t="shared" si="15"/>
        <v>132.40799999999999</v>
      </c>
      <c r="AN22" s="79"/>
      <c r="AO22" s="24">
        <v>90</v>
      </c>
      <c r="AP22" s="25">
        <v>200</v>
      </c>
      <c r="AQ22" s="25">
        <v>0</v>
      </c>
      <c r="AR22" s="25">
        <v>33</v>
      </c>
      <c r="AS22" s="25">
        <v>0</v>
      </c>
      <c r="AT22" s="122">
        <f t="shared" si="16"/>
        <v>323</v>
      </c>
      <c r="AU22" s="123">
        <f t="shared" si="17"/>
        <v>306.84999999999997</v>
      </c>
      <c r="AV22" s="124">
        <v>6</v>
      </c>
      <c r="AW22" s="124">
        <v>16</v>
      </c>
      <c r="AX22" s="124">
        <v>8</v>
      </c>
      <c r="AY22" s="124">
        <v>1</v>
      </c>
      <c r="AZ22" s="81">
        <f t="shared" si="18"/>
        <v>31</v>
      </c>
      <c r="BA22" s="80">
        <f t="shared" si="19"/>
        <v>275.84999999999997</v>
      </c>
      <c r="BB22" s="36">
        <f t="shared" si="20"/>
        <v>132.40799999999999</v>
      </c>
      <c r="BC22" s="80">
        <f t="shared" si="21"/>
        <v>143.44199999999998</v>
      </c>
    </row>
    <row r="23" spans="1:55" ht="17.399999999999999">
      <c r="A23" s="27" t="s">
        <v>44</v>
      </c>
      <c r="B23" s="88">
        <v>445</v>
      </c>
      <c r="C23" s="88">
        <v>287</v>
      </c>
      <c r="D23" s="88">
        <v>611</v>
      </c>
      <c r="E23" s="88">
        <v>15</v>
      </c>
      <c r="F23" s="88">
        <v>10</v>
      </c>
      <c r="G23" s="89">
        <v>21</v>
      </c>
      <c r="H23" s="48">
        <f t="shared" si="4"/>
        <v>1343</v>
      </c>
      <c r="I23" s="48">
        <f t="shared" si="5"/>
        <v>46</v>
      </c>
      <c r="J23" s="89">
        <v>484</v>
      </c>
      <c r="K23" s="94">
        <v>418</v>
      </c>
      <c r="L23" s="94"/>
      <c r="M23" s="93">
        <v>16</v>
      </c>
      <c r="N23" s="45">
        <v>14</v>
      </c>
      <c r="O23" s="56"/>
      <c r="P23" s="48">
        <f t="shared" si="6"/>
        <v>902</v>
      </c>
      <c r="Q23" s="55">
        <f t="shared" si="7"/>
        <v>30</v>
      </c>
      <c r="R23" s="57">
        <f t="shared" si="22"/>
        <v>76</v>
      </c>
      <c r="S23" s="97">
        <v>3.6</v>
      </c>
      <c r="T23" s="88">
        <v>4</v>
      </c>
      <c r="U23" s="100">
        <v>7.2</v>
      </c>
      <c r="V23" s="44"/>
      <c r="W23" s="44"/>
      <c r="X23" s="44"/>
      <c r="Y23" s="44"/>
      <c r="Z23" s="44"/>
      <c r="AA23" s="67">
        <f t="shared" si="8"/>
        <v>0</v>
      </c>
      <c r="AB23" s="33"/>
      <c r="AC23" s="20">
        <f t="shared" si="9"/>
        <v>0</v>
      </c>
      <c r="AD23" s="85">
        <f t="shared" si="10"/>
        <v>90.8</v>
      </c>
      <c r="AE23" s="21">
        <f t="shared" si="23"/>
        <v>90.8</v>
      </c>
      <c r="AF23" s="82"/>
      <c r="AG23" s="78"/>
      <c r="AH23" s="22">
        <f t="shared" si="11"/>
        <v>90.8</v>
      </c>
      <c r="AI23" s="23">
        <f t="shared" si="12"/>
        <v>41.60799999999999</v>
      </c>
      <c r="AJ23" s="58"/>
      <c r="AK23" s="24">
        <f t="shared" si="13"/>
        <v>0</v>
      </c>
      <c r="AL23" s="25">
        <f t="shared" si="14"/>
        <v>132.40799999999999</v>
      </c>
      <c r="AM23" s="26">
        <f t="shared" si="15"/>
        <v>132.40799999999999</v>
      </c>
      <c r="AN23" s="79"/>
      <c r="AO23" s="24">
        <v>90</v>
      </c>
      <c r="AP23" s="25">
        <v>200</v>
      </c>
      <c r="AQ23" s="25">
        <v>0</v>
      </c>
      <c r="AR23" s="25">
        <v>33</v>
      </c>
      <c r="AS23" s="25">
        <v>0</v>
      </c>
      <c r="AT23" s="122">
        <f t="shared" si="16"/>
        <v>323</v>
      </c>
      <c r="AU23" s="123">
        <f t="shared" si="17"/>
        <v>306.84999999999997</v>
      </c>
      <c r="AV23" s="124">
        <v>6</v>
      </c>
      <c r="AW23" s="124">
        <v>16</v>
      </c>
      <c r="AX23" s="124">
        <v>8</v>
      </c>
      <c r="AY23" s="124">
        <v>1</v>
      </c>
      <c r="AZ23" s="81">
        <f t="shared" si="18"/>
        <v>31</v>
      </c>
      <c r="BA23" s="80">
        <f t="shared" si="19"/>
        <v>275.84999999999997</v>
      </c>
      <c r="BB23" s="36">
        <f t="shared" si="20"/>
        <v>132.40799999999999</v>
      </c>
      <c r="BC23" s="80">
        <f t="shared" si="21"/>
        <v>143.44199999999998</v>
      </c>
    </row>
    <row r="24" spans="1:55" ht="17.399999999999999">
      <c r="A24" s="29" t="s">
        <v>13</v>
      </c>
      <c r="B24" s="88">
        <v>454</v>
      </c>
      <c r="C24" s="88">
        <v>314</v>
      </c>
      <c r="D24" s="88">
        <v>643</v>
      </c>
      <c r="E24" s="88">
        <v>15</v>
      </c>
      <c r="F24" s="88">
        <v>12</v>
      </c>
      <c r="G24" s="89">
        <v>21</v>
      </c>
      <c r="H24" s="48">
        <f t="shared" si="4"/>
        <v>1411</v>
      </c>
      <c r="I24" s="48">
        <f t="shared" si="5"/>
        <v>48</v>
      </c>
      <c r="J24" s="89">
        <v>490</v>
      </c>
      <c r="K24" s="94">
        <v>425</v>
      </c>
      <c r="L24" s="94"/>
      <c r="M24" s="93">
        <v>16</v>
      </c>
      <c r="N24" s="45">
        <v>15</v>
      </c>
      <c r="O24" s="56"/>
      <c r="P24" s="48">
        <f t="shared" si="6"/>
        <v>915</v>
      </c>
      <c r="Q24" s="55">
        <f t="shared" si="7"/>
        <v>31</v>
      </c>
      <c r="R24" s="57">
        <f t="shared" si="22"/>
        <v>79</v>
      </c>
      <c r="S24" s="89">
        <v>3.48</v>
      </c>
      <c r="T24" s="88">
        <v>4.2</v>
      </c>
      <c r="U24" s="100">
        <v>6.3</v>
      </c>
      <c r="V24" s="44"/>
      <c r="W24" s="44"/>
      <c r="X24" s="44"/>
      <c r="Y24" s="44"/>
      <c r="Z24" s="44"/>
      <c r="AA24" s="67">
        <f t="shared" si="8"/>
        <v>0</v>
      </c>
      <c r="AB24" s="33"/>
      <c r="AC24" s="20">
        <f t="shared" si="9"/>
        <v>0</v>
      </c>
      <c r="AD24" s="85">
        <f t="shared" si="10"/>
        <v>92.98</v>
      </c>
      <c r="AE24" s="21">
        <f t="shared" si="23"/>
        <v>92.98</v>
      </c>
      <c r="AF24" s="82"/>
      <c r="AG24" s="78"/>
      <c r="AH24" s="22">
        <f t="shared" si="11"/>
        <v>92.98</v>
      </c>
      <c r="AI24" s="23">
        <f t="shared" si="12"/>
        <v>39.427999999999983</v>
      </c>
      <c r="AJ24" s="58"/>
      <c r="AK24" s="24">
        <f t="shared" si="13"/>
        <v>0</v>
      </c>
      <c r="AL24" s="25">
        <f t="shared" si="14"/>
        <v>132.40799999999999</v>
      </c>
      <c r="AM24" s="26">
        <f t="shared" si="15"/>
        <v>132.40799999999999</v>
      </c>
      <c r="AN24" s="79"/>
      <c r="AO24" s="24">
        <v>90</v>
      </c>
      <c r="AP24" s="25">
        <v>200</v>
      </c>
      <c r="AQ24" s="25">
        <v>0</v>
      </c>
      <c r="AR24" s="25">
        <v>33</v>
      </c>
      <c r="AS24" s="25">
        <v>0</v>
      </c>
      <c r="AT24" s="122">
        <f t="shared" si="16"/>
        <v>323</v>
      </c>
      <c r="AU24" s="123">
        <f t="shared" si="17"/>
        <v>306.84999999999997</v>
      </c>
      <c r="AV24" s="124">
        <v>6</v>
      </c>
      <c r="AW24" s="124">
        <v>16</v>
      </c>
      <c r="AX24" s="124">
        <v>8</v>
      </c>
      <c r="AY24" s="124">
        <v>1</v>
      </c>
      <c r="AZ24" s="81">
        <f t="shared" si="18"/>
        <v>31</v>
      </c>
      <c r="BA24" s="80">
        <f t="shared" si="19"/>
        <v>275.84999999999997</v>
      </c>
      <c r="BB24" s="36">
        <f t="shared" si="20"/>
        <v>132.40799999999999</v>
      </c>
      <c r="BC24" s="80">
        <f t="shared" si="21"/>
        <v>143.44199999999998</v>
      </c>
    </row>
    <row r="25" spans="1:55" ht="17.399999999999999">
      <c r="A25" s="30" t="s">
        <v>30</v>
      </c>
      <c r="B25" s="88">
        <v>460</v>
      </c>
      <c r="C25" s="88">
        <v>368</v>
      </c>
      <c r="D25" s="88">
        <v>651</v>
      </c>
      <c r="E25" s="88">
        <v>15</v>
      </c>
      <c r="F25" s="88">
        <v>13</v>
      </c>
      <c r="G25" s="89">
        <v>21</v>
      </c>
      <c r="H25" s="48">
        <f t="shared" si="4"/>
        <v>1479</v>
      </c>
      <c r="I25" s="48">
        <f t="shared" si="5"/>
        <v>49</v>
      </c>
      <c r="J25" s="89">
        <v>521</v>
      </c>
      <c r="K25" s="94">
        <v>450</v>
      </c>
      <c r="L25" s="94"/>
      <c r="M25" s="93">
        <v>17</v>
      </c>
      <c r="N25" s="45">
        <v>16</v>
      </c>
      <c r="O25" s="56"/>
      <c r="P25" s="48">
        <f t="shared" si="6"/>
        <v>971</v>
      </c>
      <c r="Q25" s="55">
        <f t="shared" si="7"/>
        <v>33</v>
      </c>
      <c r="R25" s="57">
        <f t="shared" si="22"/>
        <v>82</v>
      </c>
      <c r="S25" s="89">
        <v>3.48</v>
      </c>
      <c r="T25" s="88">
        <v>4.2</v>
      </c>
      <c r="U25" s="100">
        <v>6.3</v>
      </c>
      <c r="V25" s="44"/>
      <c r="W25" s="44"/>
      <c r="X25" s="44"/>
      <c r="Y25" s="44"/>
      <c r="Z25" s="44"/>
      <c r="AA25" s="67">
        <f t="shared" si="8"/>
        <v>0</v>
      </c>
      <c r="AB25" s="33"/>
      <c r="AC25" s="20">
        <f t="shared" si="9"/>
        <v>0</v>
      </c>
      <c r="AD25" s="85">
        <f t="shared" si="10"/>
        <v>95.98</v>
      </c>
      <c r="AE25" s="21">
        <f t="shared" si="23"/>
        <v>95.98</v>
      </c>
      <c r="AF25" s="82"/>
      <c r="AG25" s="78"/>
      <c r="AH25" s="22">
        <f t="shared" si="11"/>
        <v>95.98</v>
      </c>
      <c r="AI25" s="23">
        <f t="shared" si="12"/>
        <v>36.427999999999983</v>
      </c>
      <c r="AJ25" s="58"/>
      <c r="AK25" s="24">
        <f t="shared" si="13"/>
        <v>0</v>
      </c>
      <c r="AL25" s="25">
        <f t="shared" si="14"/>
        <v>132.40799999999999</v>
      </c>
      <c r="AM25" s="26">
        <f t="shared" si="15"/>
        <v>132.40799999999999</v>
      </c>
      <c r="AN25" s="79"/>
      <c r="AO25" s="24">
        <v>90</v>
      </c>
      <c r="AP25" s="25">
        <v>200</v>
      </c>
      <c r="AQ25" s="25">
        <v>0</v>
      </c>
      <c r="AR25" s="25">
        <v>33</v>
      </c>
      <c r="AS25" s="25">
        <v>0</v>
      </c>
      <c r="AT25" s="122">
        <f t="shared" si="16"/>
        <v>323</v>
      </c>
      <c r="AU25" s="123">
        <f t="shared" si="17"/>
        <v>306.84999999999997</v>
      </c>
      <c r="AV25" s="124">
        <v>6</v>
      </c>
      <c r="AW25" s="124">
        <v>16</v>
      </c>
      <c r="AX25" s="124">
        <v>8</v>
      </c>
      <c r="AY25" s="124">
        <v>1</v>
      </c>
      <c r="AZ25" s="81">
        <f t="shared" si="18"/>
        <v>31</v>
      </c>
      <c r="BA25" s="80">
        <f t="shared" si="19"/>
        <v>275.84999999999997</v>
      </c>
      <c r="BB25" s="36">
        <f t="shared" si="20"/>
        <v>132.40799999999999</v>
      </c>
      <c r="BC25" s="80">
        <f t="shared" si="21"/>
        <v>143.44199999999998</v>
      </c>
    </row>
    <row r="26" spans="1:55" ht="17.399999999999999">
      <c r="A26" s="30" t="s">
        <v>14</v>
      </c>
      <c r="B26" s="88">
        <v>504</v>
      </c>
      <c r="C26" s="88">
        <v>432</v>
      </c>
      <c r="D26" s="88">
        <v>688</v>
      </c>
      <c r="E26" s="88">
        <v>17</v>
      </c>
      <c r="F26" s="88">
        <v>15</v>
      </c>
      <c r="G26" s="89">
        <v>22</v>
      </c>
      <c r="H26" s="48">
        <f t="shared" si="4"/>
        <v>1624</v>
      </c>
      <c r="I26" s="48">
        <f t="shared" si="5"/>
        <v>54</v>
      </c>
      <c r="J26" s="88">
        <v>557</v>
      </c>
      <c r="K26" s="94">
        <v>507</v>
      </c>
      <c r="L26" s="94"/>
      <c r="M26" s="93">
        <v>18</v>
      </c>
      <c r="N26" s="45">
        <v>17</v>
      </c>
      <c r="O26" s="56"/>
      <c r="P26" s="48">
        <f t="shared" si="6"/>
        <v>1064</v>
      </c>
      <c r="Q26" s="55">
        <f t="shared" si="7"/>
        <v>35</v>
      </c>
      <c r="R26" s="57">
        <f t="shared" si="22"/>
        <v>89</v>
      </c>
      <c r="S26" s="89">
        <v>3.76</v>
      </c>
      <c r="T26" s="88">
        <v>4.2</v>
      </c>
      <c r="U26" s="100">
        <v>6.7</v>
      </c>
      <c r="V26" s="60"/>
      <c r="W26" s="44"/>
      <c r="X26" s="44"/>
      <c r="Y26" s="44"/>
      <c r="Z26" s="44"/>
      <c r="AA26" s="67">
        <f t="shared" si="8"/>
        <v>0</v>
      </c>
      <c r="AB26" s="33"/>
      <c r="AC26" s="20">
        <f t="shared" si="9"/>
        <v>0</v>
      </c>
      <c r="AD26" s="85">
        <f t="shared" si="10"/>
        <v>103.66000000000001</v>
      </c>
      <c r="AE26" s="21">
        <f t="shared" si="23"/>
        <v>103.66000000000001</v>
      </c>
      <c r="AF26" s="82"/>
      <c r="AG26" s="78"/>
      <c r="AH26" s="22">
        <f t="shared" si="11"/>
        <v>103.66000000000001</v>
      </c>
      <c r="AI26" s="23">
        <f t="shared" si="12"/>
        <v>28.747999999999976</v>
      </c>
      <c r="AJ26" s="58"/>
      <c r="AK26" s="24">
        <f t="shared" si="13"/>
        <v>0</v>
      </c>
      <c r="AL26" s="25">
        <f t="shared" si="14"/>
        <v>132.40799999999999</v>
      </c>
      <c r="AM26" s="26">
        <f t="shared" si="15"/>
        <v>132.40799999999999</v>
      </c>
      <c r="AN26" s="79"/>
      <c r="AO26" s="24">
        <v>90</v>
      </c>
      <c r="AP26" s="25">
        <v>200</v>
      </c>
      <c r="AQ26" s="25">
        <v>0</v>
      </c>
      <c r="AR26" s="25">
        <v>33</v>
      </c>
      <c r="AS26" s="25">
        <v>0</v>
      </c>
      <c r="AT26" s="122">
        <f t="shared" si="16"/>
        <v>323</v>
      </c>
      <c r="AU26" s="123">
        <f t="shared" si="17"/>
        <v>306.84999999999997</v>
      </c>
      <c r="AV26" s="124">
        <v>6</v>
      </c>
      <c r="AW26" s="124">
        <v>16</v>
      </c>
      <c r="AX26" s="124">
        <v>8</v>
      </c>
      <c r="AY26" s="124">
        <v>1</v>
      </c>
      <c r="AZ26" s="81">
        <f t="shared" si="18"/>
        <v>31</v>
      </c>
      <c r="BA26" s="80">
        <f t="shared" si="19"/>
        <v>275.84999999999997</v>
      </c>
      <c r="BB26" s="36">
        <f t="shared" si="20"/>
        <v>132.40799999999999</v>
      </c>
      <c r="BC26" s="80">
        <f t="shared" si="21"/>
        <v>143.44199999999998</v>
      </c>
    </row>
    <row r="27" spans="1:55" ht="17.399999999999999">
      <c r="A27" s="30" t="s">
        <v>31</v>
      </c>
      <c r="B27" s="88">
        <v>541</v>
      </c>
      <c r="C27" s="88">
        <v>463</v>
      </c>
      <c r="D27" s="88">
        <v>717</v>
      </c>
      <c r="E27" s="88">
        <v>18</v>
      </c>
      <c r="F27" s="88">
        <v>15</v>
      </c>
      <c r="G27" s="89">
        <v>23</v>
      </c>
      <c r="H27" s="48">
        <f t="shared" si="4"/>
        <v>1721</v>
      </c>
      <c r="I27" s="48">
        <f t="shared" si="5"/>
        <v>56</v>
      </c>
      <c r="J27" s="88">
        <v>581</v>
      </c>
      <c r="K27" s="94">
        <v>550</v>
      </c>
      <c r="L27" s="94"/>
      <c r="M27" s="93">
        <v>19</v>
      </c>
      <c r="N27" s="45">
        <v>19</v>
      </c>
      <c r="O27" s="56"/>
      <c r="P27" s="48">
        <f t="shared" si="6"/>
        <v>1131</v>
      </c>
      <c r="Q27" s="55">
        <f t="shared" si="7"/>
        <v>38</v>
      </c>
      <c r="R27" s="57">
        <f t="shared" si="22"/>
        <v>94</v>
      </c>
      <c r="S27" s="89">
        <v>3.76</v>
      </c>
      <c r="T27" s="88">
        <v>4</v>
      </c>
      <c r="U27" s="100">
        <v>6.7</v>
      </c>
      <c r="V27" s="44"/>
      <c r="W27" s="44"/>
      <c r="X27" s="44"/>
      <c r="Y27" s="44"/>
      <c r="Z27" s="44"/>
      <c r="AA27" s="67">
        <f t="shared" si="8"/>
        <v>0</v>
      </c>
      <c r="AB27" s="33"/>
      <c r="AC27" s="20">
        <f t="shared" si="9"/>
        <v>0</v>
      </c>
      <c r="AD27" s="85">
        <f t="shared" si="10"/>
        <v>108.46000000000001</v>
      </c>
      <c r="AE27" s="21">
        <f t="shared" si="23"/>
        <v>108.46000000000001</v>
      </c>
      <c r="AF27" s="82"/>
      <c r="AG27" s="78"/>
      <c r="AH27" s="22">
        <f t="shared" si="11"/>
        <v>108.46000000000001</v>
      </c>
      <c r="AI27" s="23">
        <f t="shared" si="12"/>
        <v>23.947999999999979</v>
      </c>
      <c r="AJ27" s="58"/>
      <c r="AK27" s="24">
        <f t="shared" si="13"/>
        <v>0</v>
      </c>
      <c r="AL27" s="25">
        <f t="shared" si="14"/>
        <v>132.40799999999999</v>
      </c>
      <c r="AM27" s="26">
        <f t="shared" si="15"/>
        <v>132.40799999999999</v>
      </c>
      <c r="AN27" s="79"/>
      <c r="AO27" s="24">
        <v>90</v>
      </c>
      <c r="AP27" s="25">
        <v>200</v>
      </c>
      <c r="AQ27" s="25">
        <v>0</v>
      </c>
      <c r="AR27" s="25">
        <v>33</v>
      </c>
      <c r="AS27" s="25">
        <v>0</v>
      </c>
      <c r="AT27" s="122">
        <f t="shared" si="16"/>
        <v>323</v>
      </c>
      <c r="AU27" s="123">
        <f t="shared" si="17"/>
        <v>306.84999999999997</v>
      </c>
      <c r="AV27" s="124">
        <v>6</v>
      </c>
      <c r="AW27" s="124">
        <v>16</v>
      </c>
      <c r="AX27" s="124">
        <v>8</v>
      </c>
      <c r="AY27" s="124">
        <v>1</v>
      </c>
      <c r="AZ27" s="81">
        <f t="shared" si="18"/>
        <v>31</v>
      </c>
      <c r="BA27" s="80">
        <f t="shared" si="19"/>
        <v>275.84999999999997</v>
      </c>
      <c r="BB27" s="36">
        <f t="shared" si="20"/>
        <v>132.40799999999999</v>
      </c>
      <c r="BC27" s="80">
        <f t="shared" si="21"/>
        <v>143.44199999999998</v>
      </c>
    </row>
    <row r="28" spans="1:55" ht="17.399999999999999">
      <c r="A28" s="30" t="s">
        <v>15</v>
      </c>
      <c r="B28" s="88">
        <v>550</v>
      </c>
      <c r="C28" s="88">
        <v>484</v>
      </c>
      <c r="D28" s="88">
        <v>722</v>
      </c>
      <c r="E28" s="88">
        <v>18</v>
      </c>
      <c r="F28" s="88">
        <v>16</v>
      </c>
      <c r="G28" s="89">
        <v>23</v>
      </c>
      <c r="H28" s="48">
        <f t="shared" si="4"/>
        <v>1756</v>
      </c>
      <c r="I28" s="48">
        <f t="shared" si="5"/>
        <v>57</v>
      </c>
      <c r="J28" s="88">
        <v>600</v>
      </c>
      <c r="K28" s="94">
        <v>546</v>
      </c>
      <c r="L28" s="94"/>
      <c r="M28" s="93">
        <v>20</v>
      </c>
      <c r="N28" s="45">
        <v>19</v>
      </c>
      <c r="O28" s="56"/>
      <c r="P28" s="48">
        <f t="shared" si="6"/>
        <v>1146</v>
      </c>
      <c r="Q28" s="55">
        <f t="shared" si="7"/>
        <v>39</v>
      </c>
      <c r="R28" s="57">
        <f t="shared" si="22"/>
        <v>96</v>
      </c>
      <c r="S28" s="89">
        <v>4.0199999999999996</v>
      </c>
      <c r="T28" s="88">
        <v>4</v>
      </c>
      <c r="U28" s="100">
        <v>6.9</v>
      </c>
      <c r="V28" s="44"/>
      <c r="W28" s="44"/>
      <c r="X28" s="44"/>
      <c r="Y28" s="44"/>
      <c r="Z28" s="44"/>
      <c r="AA28" s="67">
        <f t="shared" si="8"/>
        <v>0</v>
      </c>
      <c r="AB28" s="33"/>
      <c r="AC28" s="20">
        <f t="shared" si="9"/>
        <v>0</v>
      </c>
      <c r="AD28" s="85">
        <f t="shared" si="10"/>
        <v>110.92</v>
      </c>
      <c r="AE28" s="21">
        <f t="shared" si="23"/>
        <v>110.92</v>
      </c>
      <c r="AF28" s="82"/>
      <c r="AG28" s="78"/>
      <c r="AH28" s="22">
        <f t="shared" si="11"/>
        <v>110.92</v>
      </c>
      <c r="AI28" s="23">
        <f t="shared" si="12"/>
        <v>21.487999999999985</v>
      </c>
      <c r="AJ28" s="58"/>
      <c r="AK28" s="24">
        <f t="shared" si="13"/>
        <v>0</v>
      </c>
      <c r="AL28" s="25">
        <f t="shared" si="14"/>
        <v>132.40799999999999</v>
      </c>
      <c r="AM28" s="26">
        <f t="shared" si="15"/>
        <v>132.40799999999999</v>
      </c>
      <c r="AN28" s="79"/>
      <c r="AO28" s="24">
        <v>90</v>
      </c>
      <c r="AP28" s="25">
        <v>200</v>
      </c>
      <c r="AQ28" s="25">
        <v>0</v>
      </c>
      <c r="AR28" s="25">
        <v>33</v>
      </c>
      <c r="AS28" s="25">
        <v>0</v>
      </c>
      <c r="AT28" s="122">
        <f t="shared" si="16"/>
        <v>323</v>
      </c>
      <c r="AU28" s="123">
        <f t="shared" si="17"/>
        <v>306.84999999999997</v>
      </c>
      <c r="AV28" s="124">
        <v>6</v>
      </c>
      <c r="AW28" s="124">
        <v>16</v>
      </c>
      <c r="AX28" s="124">
        <v>8</v>
      </c>
      <c r="AY28" s="124">
        <v>1</v>
      </c>
      <c r="AZ28" s="81">
        <f t="shared" si="18"/>
        <v>31</v>
      </c>
      <c r="BA28" s="80">
        <f t="shared" si="19"/>
        <v>275.84999999999997</v>
      </c>
      <c r="BB28" s="36">
        <f t="shared" si="20"/>
        <v>132.40799999999999</v>
      </c>
      <c r="BC28" s="80">
        <f t="shared" si="21"/>
        <v>143.44199999999998</v>
      </c>
    </row>
    <row r="29" spans="1:55" ht="17.399999999999999">
      <c r="A29" s="30" t="s">
        <v>32</v>
      </c>
      <c r="B29" s="88">
        <v>559</v>
      </c>
      <c r="C29" s="88">
        <v>497</v>
      </c>
      <c r="D29" s="88">
        <v>751</v>
      </c>
      <c r="E29" s="88">
        <v>19</v>
      </c>
      <c r="F29" s="88">
        <v>17</v>
      </c>
      <c r="G29" s="89">
        <v>23</v>
      </c>
      <c r="H29" s="48">
        <f t="shared" si="4"/>
        <v>1807</v>
      </c>
      <c r="I29" s="48">
        <f t="shared" si="5"/>
        <v>59</v>
      </c>
      <c r="J29" s="88">
        <v>604</v>
      </c>
      <c r="K29" s="94">
        <v>563</v>
      </c>
      <c r="L29" s="94"/>
      <c r="M29" s="93">
        <v>20</v>
      </c>
      <c r="N29" s="45">
        <v>19</v>
      </c>
      <c r="O29" s="56"/>
      <c r="P29" s="48">
        <f t="shared" si="6"/>
        <v>1167</v>
      </c>
      <c r="Q29" s="55">
        <f t="shared" si="7"/>
        <v>39</v>
      </c>
      <c r="R29" s="57">
        <f t="shared" si="22"/>
        <v>98</v>
      </c>
      <c r="S29" s="89">
        <v>4.0199999999999996</v>
      </c>
      <c r="T29" s="88">
        <v>3</v>
      </c>
      <c r="U29" s="100">
        <v>6.9</v>
      </c>
      <c r="V29" s="44"/>
      <c r="W29" s="44"/>
      <c r="X29" s="44"/>
      <c r="Y29" s="44"/>
      <c r="Z29" s="44"/>
      <c r="AA29" s="67">
        <f t="shared" si="8"/>
        <v>0</v>
      </c>
      <c r="AB29" s="33"/>
      <c r="AC29" s="20">
        <f t="shared" si="9"/>
        <v>0</v>
      </c>
      <c r="AD29" s="85">
        <f t="shared" si="10"/>
        <v>111.92</v>
      </c>
      <c r="AE29" s="21">
        <f t="shared" si="23"/>
        <v>111.92</v>
      </c>
      <c r="AF29" s="82"/>
      <c r="AG29" s="78"/>
      <c r="AH29" s="22">
        <f t="shared" si="11"/>
        <v>111.92</v>
      </c>
      <c r="AI29" s="23">
        <f t="shared" si="12"/>
        <v>20.487999999999985</v>
      </c>
      <c r="AJ29" s="58"/>
      <c r="AK29" s="24">
        <f t="shared" si="13"/>
        <v>0</v>
      </c>
      <c r="AL29" s="25">
        <f t="shared" si="14"/>
        <v>132.40799999999999</v>
      </c>
      <c r="AM29" s="26">
        <f t="shared" si="15"/>
        <v>132.40799999999999</v>
      </c>
      <c r="AN29" s="79"/>
      <c r="AO29" s="24">
        <v>90</v>
      </c>
      <c r="AP29" s="25">
        <v>200</v>
      </c>
      <c r="AQ29" s="25">
        <v>0</v>
      </c>
      <c r="AR29" s="25">
        <v>33</v>
      </c>
      <c r="AS29" s="25">
        <v>0</v>
      </c>
      <c r="AT29" s="122">
        <f t="shared" si="16"/>
        <v>323</v>
      </c>
      <c r="AU29" s="123">
        <f t="shared" si="17"/>
        <v>306.84999999999997</v>
      </c>
      <c r="AV29" s="124">
        <v>6</v>
      </c>
      <c r="AW29" s="124">
        <v>16</v>
      </c>
      <c r="AX29" s="124">
        <v>8</v>
      </c>
      <c r="AY29" s="124">
        <v>1</v>
      </c>
      <c r="AZ29" s="81">
        <f t="shared" si="18"/>
        <v>31</v>
      </c>
      <c r="BA29" s="80">
        <f t="shared" si="19"/>
        <v>275.84999999999997</v>
      </c>
      <c r="BB29" s="36">
        <f t="shared" si="20"/>
        <v>132.40799999999999</v>
      </c>
      <c r="BC29" s="80">
        <f t="shared" si="21"/>
        <v>143.44199999999998</v>
      </c>
    </row>
    <row r="30" spans="1:55" ht="17.399999999999999">
      <c r="A30" s="30" t="s">
        <v>16</v>
      </c>
      <c r="B30" s="88">
        <v>563</v>
      </c>
      <c r="C30" s="88">
        <v>502</v>
      </c>
      <c r="D30" s="88">
        <v>748</v>
      </c>
      <c r="E30" s="88">
        <v>19</v>
      </c>
      <c r="F30" s="88">
        <v>17</v>
      </c>
      <c r="G30" s="89">
        <v>25</v>
      </c>
      <c r="H30" s="48">
        <f t="shared" si="4"/>
        <v>1813</v>
      </c>
      <c r="I30" s="48">
        <f t="shared" si="5"/>
        <v>61</v>
      </c>
      <c r="J30" s="88">
        <v>599</v>
      </c>
      <c r="K30" s="94">
        <v>556</v>
      </c>
      <c r="L30" s="94"/>
      <c r="M30" s="93">
        <v>20</v>
      </c>
      <c r="N30" s="45">
        <v>19</v>
      </c>
      <c r="O30" s="56"/>
      <c r="P30" s="48">
        <f t="shared" si="6"/>
        <v>1155</v>
      </c>
      <c r="Q30" s="55">
        <f t="shared" si="7"/>
        <v>39</v>
      </c>
      <c r="R30" s="57">
        <f t="shared" si="22"/>
        <v>100</v>
      </c>
      <c r="S30" s="89">
        <v>4.29</v>
      </c>
      <c r="T30" s="88">
        <v>3</v>
      </c>
      <c r="U30" s="88">
        <v>4.7</v>
      </c>
      <c r="V30" s="44"/>
      <c r="W30" s="44"/>
      <c r="X30" s="44"/>
      <c r="Y30" s="44"/>
      <c r="Z30" s="44"/>
      <c r="AA30" s="67">
        <f t="shared" si="8"/>
        <v>0</v>
      </c>
      <c r="AB30" s="33"/>
      <c r="AC30" s="20">
        <f t="shared" si="9"/>
        <v>0</v>
      </c>
      <c r="AD30" s="85">
        <f t="shared" si="10"/>
        <v>111.99000000000001</v>
      </c>
      <c r="AE30" s="21">
        <f t="shared" si="23"/>
        <v>111.99000000000001</v>
      </c>
      <c r="AF30" s="82"/>
      <c r="AG30" s="78"/>
      <c r="AH30" s="22">
        <f t="shared" si="11"/>
        <v>111.99000000000001</v>
      </c>
      <c r="AI30" s="23">
        <f t="shared" si="12"/>
        <v>-14.238000000000028</v>
      </c>
      <c r="AJ30" s="58"/>
      <c r="AK30" s="24">
        <f t="shared" si="13"/>
        <v>0</v>
      </c>
      <c r="AL30" s="25">
        <f t="shared" si="14"/>
        <v>97.751999999999981</v>
      </c>
      <c r="AM30" s="26">
        <f t="shared" si="15"/>
        <v>97.751999999999981</v>
      </c>
      <c r="AN30" s="79"/>
      <c r="AO30" s="118">
        <v>50</v>
      </c>
      <c r="AP30" s="118">
        <v>180</v>
      </c>
      <c r="AQ30" s="118">
        <v>0</v>
      </c>
      <c r="AR30" s="118">
        <v>17</v>
      </c>
      <c r="AS30" s="118">
        <v>0</v>
      </c>
      <c r="AT30" s="122">
        <f t="shared" si="16"/>
        <v>247</v>
      </c>
      <c r="AU30" s="123">
        <f t="shared" si="17"/>
        <v>234.64999999999998</v>
      </c>
      <c r="AV30" s="124">
        <v>6</v>
      </c>
      <c r="AW30" s="124">
        <v>16</v>
      </c>
      <c r="AX30" s="124">
        <v>8</v>
      </c>
      <c r="AY30" s="124">
        <v>1</v>
      </c>
      <c r="AZ30" s="81">
        <f t="shared" si="18"/>
        <v>31</v>
      </c>
      <c r="BA30" s="80">
        <f t="shared" si="19"/>
        <v>203.64999999999998</v>
      </c>
      <c r="BB30" s="36">
        <f t="shared" si="20"/>
        <v>97.751999999999981</v>
      </c>
      <c r="BC30" s="80">
        <f t="shared" si="21"/>
        <v>105.898</v>
      </c>
    </row>
    <row r="31" spans="1:55" ht="17.399999999999999">
      <c r="A31" s="30" t="s">
        <v>45</v>
      </c>
      <c r="B31" s="88">
        <v>566</v>
      </c>
      <c r="C31" s="88">
        <v>506</v>
      </c>
      <c r="D31" s="88">
        <v>756</v>
      </c>
      <c r="E31" s="88">
        <v>19</v>
      </c>
      <c r="F31" s="88">
        <v>17</v>
      </c>
      <c r="G31" s="89">
        <v>25</v>
      </c>
      <c r="H31" s="48">
        <f t="shared" si="4"/>
        <v>1828</v>
      </c>
      <c r="I31" s="48">
        <f t="shared" si="5"/>
        <v>61</v>
      </c>
      <c r="J31" s="88">
        <v>612</v>
      </c>
      <c r="K31" s="94">
        <v>573</v>
      </c>
      <c r="L31" s="94"/>
      <c r="M31" s="93">
        <v>20</v>
      </c>
      <c r="N31" s="45">
        <v>20</v>
      </c>
      <c r="O31" s="56"/>
      <c r="P31" s="48">
        <f t="shared" si="6"/>
        <v>1185</v>
      </c>
      <c r="Q31" s="55">
        <f t="shared" si="7"/>
        <v>40</v>
      </c>
      <c r="R31" s="57">
        <f t="shared" si="22"/>
        <v>101</v>
      </c>
      <c r="S31" s="89">
        <v>4.29</v>
      </c>
      <c r="T31" s="88">
        <v>3</v>
      </c>
      <c r="U31" s="88">
        <v>4.7</v>
      </c>
      <c r="V31" s="44"/>
      <c r="W31" s="44"/>
      <c r="X31" s="44"/>
      <c r="Y31" s="44"/>
      <c r="Z31" s="44"/>
      <c r="AA31" s="67">
        <f t="shared" si="8"/>
        <v>0</v>
      </c>
      <c r="AB31" s="33"/>
      <c r="AC31" s="20">
        <f t="shared" si="9"/>
        <v>0</v>
      </c>
      <c r="AD31" s="85">
        <f t="shared" si="10"/>
        <v>112.99000000000001</v>
      </c>
      <c r="AE31" s="21">
        <f t="shared" si="23"/>
        <v>112.99000000000001</v>
      </c>
      <c r="AF31" s="82"/>
      <c r="AG31" s="78"/>
      <c r="AH31" s="22">
        <f t="shared" si="11"/>
        <v>112.99000000000001</v>
      </c>
      <c r="AI31" s="23">
        <f t="shared" si="12"/>
        <v>-15.238000000000028</v>
      </c>
      <c r="AJ31" s="58"/>
      <c r="AK31" s="24">
        <f>AC31</f>
        <v>0</v>
      </c>
      <c r="AL31" s="25">
        <f t="shared" si="14"/>
        <v>97.751999999999981</v>
      </c>
      <c r="AM31" s="26">
        <f t="shared" si="15"/>
        <v>97.751999999999981</v>
      </c>
      <c r="AN31" s="79"/>
      <c r="AO31" s="118">
        <v>50</v>
      </c>
      <c r="AP31" s="118">
        <v>180</v>
      </c>
      <c r="AQ31" s="118">
        <v>0</v>
      </c>
      <c r="AR31" s="118">
        <v>17</v>
      </c>
      <c r="AS31" s="118">
        <v>0</v>
      </c>
      <c r="AT31" s="122">
        <f t="shared" si="16"/>
        <v>247</v>
      </c>
      <c r="AU31" s="123">
        <f t="shared" si="17"/>
        <v>234.64999999999998</v>
      </c>
      <c r="AV31" s="124">
        <v>6</v>
      </c>
      <c r="AW31" s="124">
        <v>16</v>
      </c>
      <c r="AX31" s="124">
        <v>8</v>
      </c>
      <c r="AY31" s="124">
        <v>1</v>
      </c>
      <c r="AZ31" s="81">
        <f t="shared" si="18"/>
        <v>31</v>
      </c>
      <c r="BA31" s="80">
        <f t="shared" si="19"/>
        <v>203.64999999999998</v>
      </c>
      <c r="BB31" s="36">
        <f t="shared" si="20"/>
        <v>97.751999999999981</v>
      </c>
      <c r="BC31" s="80">
        <f t="shared" si="21"/>
        <v>105.898</v>
      </c>
    </row>
    <row r="32" spans="1:55" ht="17.399999999999999">
      <c r="A32" s="30" t="s">
        <v>17</v>
      </c>
      <c r="B32" s="88">
        <v>572</v>
      </c>
      <c r="C32" s="88">
        <v>498</v>
      </c>
      <c r="D32" s="88">
        <v>754</v>
      </c>
      <c r="E32" s="88">
        <v>19</v>
      </c>
      <c r="F32" s="88">
        <v>17</v>
      </c>
      <c r="G32" s="89">
        <v>25</v>
      </c>
      <c r="H32" s="48">
        <f t="shared" si="4"/>
        <v>1824</v>
      </c>
      <c r="I32" s="48">
        <f t="shared" si="5"/>
        <v>61</v>
      </c>
      <c r="J32" s="88">
        <v>608</v>
      </c>
      <c r="K32" s="94">
        <v>576</v>
      </c>
      <c r="L32" s="94"/>
      <c r="M32" s="93">
        <v>20</v>
      </c>
      <c r="N32" s="45">
        <v>20</v>
      </c>
      <c r="O32" s="56"/>
      <c r="P32" s="48">
        <f t="shared" si="6"/>
        <v>1184</v>
      </c>
      <c r="Q32" s="55">
        <f t="shared" si="7"/>
        <v>40</v>
      </c>
      <c r="R32" s="57">
        <f t="shared" si="22"/>
        <v>101</v>
      </c>
      <c r="S32" s="101">
        <v>4.2</v>
      </c>
      <c r="T32" s="88">
        <v>3</v>
      </c>
      <c r="U32" s="88">
        <v>4.9000000000000004</v>
      </c>
      <c r="V32" s="44"/>
      <c r="W32" s="44"/>
      <c r="X32" s="44"/>
      <c r="Y32" s="44"/>
      <c r="Z32" s="44"/>
      <c r="AA32" s="67">
        <f t="shared" si="8"/>
        <v>0</v>
      </c>
      <c r="AB32" s="33"/>
      <c r="AC32" s="20">
        <f t="shared" si="9"/>
        <v>0</v>
      </c>
      <c r="AD32" s="85">
        <f t="shared" si="10"/>
        <v>113.10000000000001</v>
      </c>
      <c r="AE32" s="21">
        <f t="shared" si="23"/>
        <v>113.10000000000001</v>
      </c>
      <c r="AF32" s="82"/>
      <c r="AG32" s="78"/>
      <c r="AH32" s="22">
        <f t="shared" si="11"/>
        <v>113.10000000000001</v>
      </c>
      <c r="AI32" s="23">
        <f t="shared" si="12"/>
        <v>-15.348000000000027</v>
      </c>
      <c r="AJ32" s="58"/>
      <c r="AK32" s="24">
        <f t="shared" si="13"/>
        <v>0</v>
      </c>
      <c r="AL32" s="25">
        <f t="shared" si="14"/>
        <v>97.751999999999981</v>
      </c>
      <c r="AM32" s="26">
        <f t="shared" si="15"/>
        <v>97.751999999999981</v>
      </c>
      <c r="AN32" s="79"/>
      <c r="AO32" s="118">
        <v>50</v>
      </c>
      <c r="AP32" s="118">
        <v>180</v>
      </c>
      <c r="AQ32" s="118">
        <v>0</v>
      </c>
      <c r="AR32" s="118">
        <v>17</v>
      </c>
      <c r="AS32" s="118">
        <v>0</v>
      </c>
      <c r="AT32" s="122">
        <f t="shared" si="16"/>
        <v>247</v>
      </c>
      <c r="AU32" s="123">
        <f t="shared" si="17"/>
        <v>234.64999999999998</v>
      </c>
      <c r="AV32" s="124">
        <v>6</v>
      </c>
      <c r="AW32" s="124">
        <v>16</v>
      </c>
      <c r="AX32" s="124">
        <v>8</v>
      </c>
      <c r="AY32" s="124">
        <v>1</v>
      </c>
      <c r="AZ32" s="81">
        <f t="shared" si="18"/>
        <v>31</v>
      </c>
      <c r="BA32" s="80">
        <f t="shared" si="19"/>
        <v>203.64999999999998</v>
      </c>
      <c r="BB32" s="36">
        <f t="shared" si="20"/>
        <v>97.751999999999981</v>
      </c>
      <c r="BC32" s="80">
        <f t="shared" si="21"/>
        <v>105.898</v>
      </c>
    </row>
    <row r="33" spans="1:55" ht="17.399999999999999">
      <c r="A33" s="30" t="s">
        <v>46</v>
      </c>
      <c r="B33" s="88">
        <v>575</v>
      </c>
      <c r="C33" s="88">
        <v>502</v>
      </c>
      <c r="D33" s="88">
        <v>757</v>
      </c>
      <c r="E33" s="88">
        <v>19</v>
      </c>
      <c r="F33" s="88">
        <v>17</v>
      </c>
      <c r="G33" s="89">
        <v>25</v>
      </c>
      <c r="H33" s="48">
        <f t="shared" si="4"/>
        <v>1834</v>
      </c>
      <c r="I33" s="48">
        <f t="shared" si="5"/>
        <v>61</v>
      </c>
      <c r="J33" s="88">
        <v>608</v>
      </c>
      <c r="K33" s="94">
        <v>587</v>
      </c>
      <c r="L33" s="94"/>
      <c r="M33" s="93">
        <v>20</v>
      </c>
      <c r="N33" s="45">
        <v>20</v>
      </c>
      <c r="O33" s="56"/>
      <c r="P33" s="48">
        <f t="shared" si="6"/>
        <v>1195</v>
      </c>
      <c r="Q33" s="55">
        <f t="shared" si="7"/>
        <v>40</v>
      </c>
      <c r="R33" s="57">
        <f t="shared" si="22"/>
        <v>101</v>
      </c>
      <c r="S33" s="101">
        <v>4.2</v>
      </c>
      <c r="T33" s="88">
        <v>4</v>
      </c>
      <c r="U33" s="88">
        <v>4.9000000000000004</v>
      </c>
      <c r="V33" s="44"/>
      <c r="W33" s="44"/>
      <c r="X33" s="44"/>
      <c r="Y33" s="44"/>
      <c r="Z33" s="44"/>
      <c r="AA33" s="67">
        <f t="shared" si="8"/>
        <v>0</v>
      </c>
      <c r="AB33" s="33"/>
      <c r="AC33" s="20">
        <f t="shared" si="9"/>
        <v>0</v>
      </c>
      <c r="AD33" s="85">
        <f t="shared" si="10"/>
        <v>114.10000000000001</v>
      </c>
      <c r="AE33" s="21">
        <f t="shared" si="23"/>
        <v>114.10000000000001</v>
      </c>
      <c r="AF33" s="82"/>
      <c r="AG33" s="78"/>
      <c r="AH33" s="22">
        <f t="shared" si="11"/>
        <v>114.10000000000001</v>
      </c>
      <c r="AI33" s="23">
        <f t="shared" si="12"/>
        <v>-16.348000000000027</v>
      </c>
      <c r="AJ33" s="58"/>
      <c r="AK33" s="24">
        <f t="shared" si="13"/>
        <v>0</v>
      </c>
      <c r="AL33" s="25">
        <f t="shared" si="14"/>
        <v>97.751999999999981</v>
      </c>
      <c r="AM33" s="26">
        <f t="shared" si="15"/>
        <v>97.751999999999981</v>
      </c>
      <c r="AN33" s="79"/>
      <c r="AO33" s="118">
        <v>50</v>
      </c>
      <c r="AP33" s="118">
        <v>180</v>
      </c>
      <c r="AQ33" s="118">
        <v>0</v>
      </c>
      <c r="AR33" s="118">
        <v>17</v>
      </c>
      <c r="AS33" s="118">
        <v>0</v>
      </c>
      <c r="AT33" s="122">
        <f t="shared" si="16"/>
        <v>247</v>
      </c>
      <c r="AU33" s="123">
        <f t="shared" si="17"/>
        <v>234.64999999999998</v>
      </c>
      <c r="AV33" s="124">
        <v>6</v>
      </c>
      <c r="AW33" s="124">
        <v>16</v>
      </c>
      <c r="AX33" s="124">
        <v>8</v>
      </c>
      <c r="AY33" s="124">
        <v>1</v>
      </c>
      <c r="AZ33" s="81">
        <f t="shared" si="18"/>
        <v>31</v>
      </c>
      <c r="BA33" s="80">
        <f t="shared" si="19"/>
        <v>203.64999999999998</v>
      </c>
      <c r="BB33" s="36">
        <f t="shared" si="20"/>
        <v>97.751999999999981</v>
      </c>
      <c r="BC33" s="80">
        <f t="shared" si="21"/>
        <v>105.898</v>
      </c>
    </row>
    <row r="34" spans="1:55" ht="17.399999999999999">
      <c r="A34" s="30" t="s">
        <v>18</v>
      </c>
      <c r="B34" s="88">
        <v>570</v>
      </c>
      <c r="C34" s="88">
        <v>492</v>
      </c>
      <c r="D34" s="92">
        <v>731</v>
      </c>
      <c r="E34" s="88">
        <v>19</v>
      </c>
      <c r="F34" s="88">
        <v>17</v>
      </c>
      <c r="G34" s="89">
        <v>24</v>
      </c>
      <c r="H34" s="48">
        <f t="shared" si="4"/>
        <v>1793</v>
      </c>
      <c r="I34" s="48">
        <f t="shared" si="5"/>
        <v>60</v>
      </c>
      <c r="J34" s="89">
        <v>600</v>
      </c>
      <c r="K34" s="94">
        <v>582</v>
      </c>
      <c r="L34" s="94"/>
      <c r="M34" s="93">
        <v>20</v>
      </c>
      <c r="N34" s="45">
        <v>20</v>
      </c>
      <c r="O34" s="56"/>
      <c r="P34" s="48">
        <f t="shared" si="6"/>
        <v>1182</v>
      </c>
      <c r="Q34" s="55">
        <f t="shared" si="7"/>
        <v>40</v>
      </c>
      <c r="R34" s="57">
        <f t="shared" si="22"/>
        <v>100</v>
      </c>
      <c r="S34" s="101">
        <v>3.96</v>
      </c>
      <c r="T34" s="88">
        <v>4</v>
      </c>
      <c r="U34" s="88">
        <v>4.8</v>
      </c>
      <c r="V34" s="44"/>
      <c r="W34" s="44"/>
      <c r="X34" s="44"/>
      <c r="Y34" s="44"/>
      <c r="Z34" s="44"/>
      <c r="AA34" s="67">
        <f t="shared" si="8"/>
        <v>0</v>
      </c>
      <c r="AB34" s="33"/>
      <c r="AC34" s="20">
        <f t="shared" si="9"/>
        <v>0</v>
      </c>
      <c r="AD34" s="85">
        <f t="shared" si="10"/>
        <v>112.75999999999999</v>
      </c>
      <c r="AE34" s="21">
        <f t="shared" si="23"/>
        <v>112.75999999999999</v>
      </c>
      <c r="AF34" s="82"/>
      <c r="AG34" s="78"/>
      <c r="AH34" s="22">
        <f t="shared" si="11"/>
        <v>112.75999999999999</v>
      </c>
      <c r="AI34" s="23">
        <f t="shared" si="12"/>
        <v>-4.519999999999996</v>
      </c>
      <c r="AJ34" s="58"/>
      <c r="AK34" s="24">
        <f t="shared" si="13"/>
        <v>0</v>
      </c>
      <c r="AL34" s="25">
        <f t="shared" si="14"/>
        <v>108.24</v>
      </c>
      <c r="AM34" s="26">
        <f t="shared" si="15"/>
        <v>108.24</v>
      </c>
      <c r="AN34" s="79"/>
      <c r="AO34" s="118">
        <v>50</v>
      </c>
      <c r="AP34" s="118">
        <v>180</v>
      </c>
      <c r="AQ34" s="118">
        <v>0</v>
      </c>
      <c r="AR34" s="118">
        <v>40</v>
      </c>
      <c r="AS34" s="118">
        <v>0</v>
      </c>
      <c r="AT34" s="122">
        <f t="shared" si="16"/>
        <v>270</v>
      </c>
      <c r="AU34" s="123">
        <f t="shared" si="17"/>
        <v>256.5</v>
      </c>
      <c r="AV34" s="124">
        <v>6</v>
      </c>
      <c r="AW34" s="124">
        <v>16</v>
      </c>
      <c r="AX34" s="124">
        <v>8</v>
      </c>
      <c r="AY34" s="124">
        <v>1</v>
      </c>
      <c r="AZ34" s="81">
        <f t="shared" si="18"/>
        <v>31</v>
      </c>
      <c r="BA34" s="80">
        <f t="shared" si="19"/>
        <v>225.5</v>
      </c>
      <c r="BB34" s="36">
        <f t="shared" si="20"/>
        <v>108.24</v>
      </c>
      <c r="BC34" s="80">
        <f t="shared" si="21"/>
        <v>117.26</v>
      </c>
    </row>
    <row r="35" spans="1:55" ht="17.399999999999999">
      <c r="A35" s="30" t="s">
        <v>47</v>
      </c>
      <c r="B35" s="88">
        <v>565</v>
      </c>
      <c r="C35" s="88">
        <v>471</v>
      </c>
      <c r="D35" s="92">
        <v>740</v>
      </c>
      <c r="E35" s="88">
        <v>19</v>
      </c>
      <c r="F35" s="88">
        <v>16</v>
      </c>
      <c r="G35" s="89">
        <v>24</v>
      </c>
      <c r="H35" s="48">
        <f t="shared" si="4"/>
        <v>1776</v>
      </c>
      <c r="I35" s="48">
        <f t="shared" si="5"/>
        <v>59</v>
      </c>
      <c r="J35" s="89">
        <v>592</v>
      </c>
      <c r="K35" s="94">
        <v>574</v>
      </c>
      <c r="L35" s="94"/>
      <c r="M35" s="93">
        <v>19</v>
      </c>
      <c r="N35" s="45">
        <v>20</v>
      </c>
      <c r="O35" s="56"/>
      <c r="P35" s="48">
        <f t="shared" si="6"/>
        <v>1166</v>
      </c>
      <c r="Q35" s="55">
        <f t="shared" si="7"/>
        <v>39</v>
      </c>
      <c r="R35" s="57">
        <f t="shared" si="22"/>
        <v>98</v>
      </c>
      <c r="S35" s="101">
        <v>3.96</v>
      </c>
      <c r="T35" s="88">
        <v>4</v>
      </c>
      <c r="U35" s="88">
        <v>4.8</v>
      </c>
      <c r="V35" s="44"/>
      <c r="W35" s="44"/>
      <c r="X35" s="44"/>
      <c r="Y35" s="44"/>
      <c r="Z35" s="44"/>
      <c r="AA35" s="67">
        <f t="shared" si="8"/>
        <v>0</v>
      </c>
      <c r="AB35" s="33"/>
      <c r="AC35" s="20">
        <f t="shared" si="9"/>
        <v>0</v>
      </c>
      <c r="AD35" s="85">
        <f t="shared" si="10"/>
        <v>110.75999999999999</v>
      </c>
      <c r="AE35" s="21">
        <f t="shared" si="23"/>
        <v>110.75999999999999</v>
      </c>
      <c r="AF35" s="82"/>
      <c r="AG35" s="78"/>
      <c r="AH35" s="22">
        <f t="shared" si="11"/>
        <v>110.75999999999999</v>
      </c>
      <c r="AI35" s="23">
        <f t="shared" si="12"/>
        <v>-2.519999999999996</v>
      </c>
      <c r="AJ35" s="58"/>
      <c r="AK35" s="24">
        <f t="shared" si="13"/>
        <v>0</v>
      </c>
      <c r="AL35" s="25">
        <f t="shared" si="14"/>
        <v>108.24</v>
      </c>
      <c r="AM35" s="26">
        <f t="shared" si="15"/>
        <v>108.24</v>
      </c>
      <c r="AN35" s="79"/>
      <c r="AO35" s="118">
        <v>50</v>
      </c>
      <c r="AP35" s="118">
        <v>180</v>
      </c>
      <c r="AQ35" s="118">
        <v>0</v>
      </c>
      <c r="AR35" s="118">
        <v>40</v>
      </c>
      <c r="AS35" s="118">
        <v>0</v>
      </c>
      <c r="AT35" s="122">
        <f t="shared" si="16"/>
        <v>270</v>
      </c>
      <c r="AU35" s="123">
        <f t="shared" si="17"/>
        <v>256.5</v>
      </c>
      <c r="AV35" s="124">
        <v>6</v>
      </c>
      <c r="AW35" s="124">
        <v>16</v>
      </c>
      <c r="AX35" s="124">
        <v>8</v>
      </c>
      <c r="AY35" s="124">
        <v>1</v>
      </c>
      <c r="AZ35" s="81">
        <f t="shared" si="18"/>
        <v>31</v>
      </c>
      <c r="BA35" s="80">
        <f t="shared" si="19"/>
        <v>225.5</v>
      </c>
      <c r="BB35" s="36">
        <f t="shared" si="20"/>
        <v>108.24</v>
      </c>
      <c r="BC35" s="80">
        <f t="shared" si="21"/>
        <v>117.26</v>
      </c>
    </row>
    <row r="36" spans="1:55" ht="17.399999999999999">
      <c r="A36" s="30" t="s">
        <v>19</v>
      </c>
      <c r="B36" s="88">
        <v>548</v>
      </c>
      <c r="C36" s="88">
        <v>446</v>
      </c>
      <c r="D36" s="92">
        <v>734</v>
      </c>
      <c r="E36" s="88">
        <v>19</v>
      </c>
      <c r="F36" s="88">
        <v>15</v>
      </c>
      <c r="G36" s="89">
        <v>24</v>
      </c>
      <c r="H36" s="48">
        <f t="shared" si="4"/>
        <v>1728</v>
      </c>
      <c r="I36" s="48">
        <f t="shared" si="5"/>
        <v>58</v>
      </c>
      <c r="J36" s="89">
        <v>584</v>
      </c>
      <c r="K36" s="94">
        <v>577</v>
      </c>
      <c r="L36" s="94"/>
      <c r="M36" s="93">
        <v>19</v>
      </c>
      <c r="N36" s="45">
        <v>20</v>
      </c>
      <c r="O36" s="56"/>
      <c r="P36" s="48">
        <f t="shared" si="6"/>
        <v>1161</v>
      </c>
      <c r="Q36" s="55">
        <f t="shared" si="7"/>
        <v>39</v>
      </c>
      <c r="R36" s="57">
        <f t="shared" si="22"/>
        <v>97</v>
      </c>
      <c r="S36" s="101">
        <v>3.84</v>
      </c>
      <c r="T36" s="88">
        <v>4</v>
      </c>
      <c r="U36" s="88">
        <v>7.8</v>
      </c>
      <c r="V36" s="44"/>
      <c r="W36" s="44"/>
      <c r="X36" s="44"/>
      <c r="Y36" s="44"/>
      <c r="Z36" s="44"/>
      <c r="AA36" s="67">
        <f t="shared" si="8"/>
        <v>0</v>
      </c>
      <c r="AB36" s="33"/>
      <c r="AC36" s="20">
        <f t="shared" si="9"/>
        <v>0</v>
      </c>
      <c r="AD36" s="85">
        <f t="shared" si="10"/>
        <v>112.64</v>
      </c>
      <c r="AE36" s="21">
        <f t="shared" si="23"/>
        <v>112.64</v>
      </c>
      <c r="AF36" s="82"/>
      <c r="AG36" s="78"/>
      <c r="AH36" s="22">
        <f t="shared" si="11"/>
        <v>112.64</v>
      </c>
      <c r="AI36" s="23">
        <f t="shared" si="12"/>
        <v>-4.4000000000000057</v>
      </c>
      <c r="AJ36" s="58"/>
      <c r="AK36" s="24">
        <f t="shared" si="13"/>
        <v>0</v>
      </c>
      <c r="AL36" s="25">
        <f t="shared" si="14"/>
        <v>108.24</v>
      </c>
      <c r="AM36" s="26">
        <f t="shared" si="15"/>
        <v>108.24</v>
      </c>
      <c r="AN36" s="79"/>
      <c r="AO36" s="118">
        <v>50</v>
      </c>
      <c r="AP36" s="118">
        <v>180</v>
      </c>
      <c r="AQ36" s="118">
        <v>0</v>
      </c>
      <c r="AR36" s="118">
        <v>40</v>
      </c>
      <c r="AS36" s="118">
        <v>0</v>
      </c>
      <c r="AT36" s="122">
        <f t="shared" si="16"/>
        <v>270</v>
      </c>
      <c r="AU36" s="123">
        <f t="shared" si="17"/>
        <v>256.5</v>
      </c>
      <c r="AV36" s="124">
        <v>6</v>
      </c>
      <c r="AW36" s="124">
        <v>16</v>
      </c>
      <c r="AX36" s="124">
        <v>8</v>
      </c>
      <c r="AY36" s="124">
        <v>1</v>
      </c>
      <c r="AZ36" s="81">
        <f t="shared" si="18"/>
        <v>31</v>
      </c>
      <c r="BA36" s="80">
        <f t="shared" si="19"/>
        <v>225.5</v>
      </c>
      <c r="BB36" s="36">
        <f t="shared" si="20"/>
        <v>108.24</v>
      </c>
      <c r="BC36" s="80">
        <f t="shared" si="21"/>
        <v>117.26</v>
      </c>
    </row>
    <row r="37" spans="1:55" ht="17.399999999999999">
      <c r="A37" s="30" t="s">
        <v>48</v>
      </c>
      <c r="B37" s="88">
        <v>547</v>
      </c>
      <c r="C37" s="88">
        <v>436</v>
      </c>
      <c r="D37" s="92">
        <v>733</v>
      </c>
      <c r="E37" s="88">
        <v>19</v>
      </c>
      <c r="F37" s="88">
        <v>15</v>
      </c>
      <c r="G37" s="89">
        <v>24</v>
      </c>
      <c r="H37" s="48">
        <f t="shared" si="4"/>
        <v>1716</v>
      </c>
      <c r="I37" s="48">
        <f t="shared" si="5"/>
        <v>58</v>
      </c>
      <c r="J37" s="89">
        <v>594</v>
      </c>
      <c r="K37" s="94">
        <v>570</v>
      </c>
      <c r="L37" s="94"/>
      <c r="M37" s="93">
        <v>19</v>
      </c>
      <c r="N37" s="45">
        <v>20</v>
      </c>
      <c r="O37" s="56"/>
      <c r="P37" s="48">
        <f t="shared" si="6"/>
        <v>1164</v>
      </c>
      <c r="Q37" s="55">
        <f t="shared" si="7"/>
        <v>39</v>
      </c>
      <c r="R37" s="57">
        <f t="shared" si="22"/>
        <v>97</v>
      </c>
      <c r="S37" s="101">
        <v>3.84</v>
      </c>
      <c r="T37" s="88">
        <v>4</v>
      </c>
      <c r="U37" s="88">
        <v>7.8</v>
      </c>
      <c r="V37" s="44"/>
      <c r="W37" s="44"/>
      <c r="X37" s="44"/>
      <c r="Y37" s="44"/>
      <c r="Z37" s="44"/>
      <c r="AA37" s="67">
        <f t="shared" si="8"/>
        <v>0</v>
      </c>
      <c r="AB37" s="33"/>
      <c r="AC37" s="20">
        <f t="shared" si="9"/>
        <v>0</v>
      </c>
      <c r="AD37" s="85">
        <f t="shared" si="10"/>
        <v>112.64</v>
      </c>
      <c r="AE37" s="21">
        <f t="shared" si="23"/>
        <v>112.64</v>
      </c>
      <c r="AF37" s="82"/>
      <c r="AG37" s="78"/>
      <c r="AH37" s="22">
        <f t="shared" si="11"/>
        <v>112.64</v>
      </c>
      <c r="AI37" s="23">
        <f t="shared" si="12"/>
        <v>-4.4000000000000057</v>
      </c>
      <c r="AJ37" s="58"/>
      <c r="AK37" s="24">
        <f t="shared" si="13"/>
        <v>0</v>
      </c>
      <c r="AL37" s="25">
        <f t="shared" si="14"/>
        <v>108.24</v>
      </c>
      <c r="AM37" s="26">
        <f t="shared" si="15"/>
        <v>108.24</v>
      </c>
      <c r="AN37" s="79"/>
      <c r="AO37" s="118">
        <v>50</v>
      </c>
      <c r="AP37" s="118">
        <v>180</v>
      </c>
      <c r="AQ37" s="118">
        <v>0</v>
      </c>
      <c r="AR37" s="118">
        <v>40</v>
      </c>
      <c r="AS37" s="118">
        <v>0</v>
      </c>
      <c r="AT37" s="122">
        <f t="shared" si="16"/>
        <v>270</v>
      </c>
      <c r="AU37" s="123">
        <f t="shared" si="17"/>
        <v>256.5</v>
      </c>
      <c r="AV37" s="124">
        <v>6</v>
      </c>
      <c r="AW37" s="124">
        <v>16</v>
      </c>
      <c r="AX37" s="124">
        <v>8</v>
      </c>
      <c r="AY37" s="124">
        <v>1</v>
      </c>
      <c r="AZ37" s="81">
        <f t="shared" si="18"/>
        <v>31</v>
      </c>
      <c r="BA37" s="80">
        <f t="shared" si="19"/>
        <v>225.5</v>
      </c>
      <c r="BB37" s="36">
        <f t="shared" si="20"/>
        <v>108.24</v>
      </c>
      <c r="BC37" s="80">
        <f t="shared" si="21"/>
        <v>117.26</v>
      </c>
    </row>
    <row r="38" spans="1:55" ht="17.399999999999999">
      <c r="A38" s="30" t="s">
        <v>20</v>
      </c>
      <c r="B38" s="88">
        <v>549</v>
      </c>
      <c r="C38" s="88">
        <v>436</v>
      </c>
      <c r="D38" s="92">
        <v>727</v>
      </c>
      <c r="E38" s="88">
        <v>19</v>
      </c>
      <c r="F38" s="88">
        <v>15</v>
      </c>
      <c r="G38" s="89">
        <v>24</v>
      </c>
      <c r="H38" s="48">
        <f t="shared" si="4"/>
        <v>1712</v>
      </c>
      <c r="I38" s="48">
        <f t="shared" si="5"/>
        <v>58</v>
      </c>
      <c r="J38" s="89">
        <v>591</v>
      </c>
      <c r="K38" s="94">
        <v>572</v>
      </c>
      <c r="L38" s="94"/>
      <c r="M38" s="93">
        <v>19</v>
      </c>
      <c r="N38" s="45">
        <v>20</v>
      </c>
      <c r="O38" s="56"/>
      <c r="P38" s="48">
        <f t="shared" si="6"/>
        <v>1163</v>
      </c>
      <c r="Q38" s="55">
        <f t="shared" si="7"/>
        <v>39</v>
      </c>
      <c r="R38" s="57">
        <f t="shared" si="22"/>
        <v>97</v>
      </c>
      <c r="S38" s="101">
        <v>3.84</v>
      </c>
      <c r="T38" s="88">
        <v>4</v>
      </c>
      <c r="U38" s="100">
        <v>8.1</v>
      </c>
      <c r="V38" s="44"/>
      <c r="W38" s="44"/>
      <c r="X38" s="44"/>
      <c r="Y38" s="44"/>
      <c r="Z38" s="44"/>
      <c r="AA38" s="67">
        <f t="shared" si="8"/>
        <v>0</v>
      </c>
      <c r="AB38" s="33"/>
      <c r="AC38" s="20">
        <f t="shared" si="9"/>
        <v>0</v>
      </c>
      <c r="AD38" s="85">
        <f t="shared" si="10"/>
        <v>112.94</v>
      </c>
      <c r="AE38" s="21">
        <f t="shared" si="23"/>
        <v>112.94</v>
      </c>
      <c r="AF38" s="82"/>
      <c r="AG38" s="78"/>
      <c r="AH38" s="22">
        <f t="shared" si="11"/>
        <v>112.94</v>
      </c>
      <c r="AI38" s="23">
        <f t="shared" si="12"/>
        <v>9.9879999999999853</v>
      </c>
      <c r="AJ38" s="58"/>
      <c r="AK38" s="24">
        <f t="shared" si="13"/>
        <v>0</v>
      </c>
      <c r="AL38" s="25">
        <f t="shared" si="14"/>
        <v>122.92799999999998</v>
      </c>
      <c r="AM38" s="26">
        <f t="shared" si="15"/>
        <v>122.92799999999998</v>
      </c>
      <c r="AN38" s="79"/>
      <c r="AO38" s="118">
        <v>65</v>
      </c>
      <c r="AP38" s="118">
        <v>200</v>
      </c>
      <c r="AQ38" s="118">
        <v>0</v>
      </c>
      <c r="AR38" s="118">
        <v>33</v>
      </c>
      <c r="AS38" s="118">
        <v>0</v>
      </c>
      <c r="AT38" s="122">
        <f t="shared" si="16"/>
        <v>298</v>
      </c>
      <c r="AU38" s="123">
        <f t="shared" si="17"/>
        <v>283.09999999999997</v>
      </c>
      <c r="AV38" s="124">
        <v>6</v>
      </c>
      <c r="AW38" s="124">
        <v>12</v>
      </c>
      <c r="AX38" s="124">
        <v>8</v>
      </c>
      <c r="AY38" s="124">
        <v>1</v>
      </c>
      <c r="AZ38" s="81">
        <f t="shared" si="18"/>
        <v>27</v>
      </c>
      <c r="BA38" s="80">
        <f t="shared" si="19"/>
        <v>256.09999999999997</v>
      </c>
      <c r="BB38" s="36">
        <f t="shared" si="20"/>
        <v>122.92799999999998</v>
      </c>
      <c r="BC38" s="80">
        <f t="shared" si="21"/>
        <v>133.172</v>
      </c>
    </row>
    <row r="39" spans="1:55" ht="17.399999999999999">
      <c r="A39" s="30" t="s">
        <v>33</v>
      </c>
      <c r="B39" s="88">
        <v>564</v>
      </c>
      <c r="C39" s="88">
        <v>453</v>
      </c>
      <c r="D39" s="92">
        <v>766</v>
      </c>
      <c r="E39" s="88">
        <v>19</v>
      </c>
      <c r="F39" s="88">
        <v>16</v>
      </c>
      <c r="G39" s="89">
        <v>25</v>
      </c>
      <c r="H39" s="48">
        <f t="shared" si="4"/>
        <v>1783</v>
      </c>
      <c r="I39" s="48">
        <f t="shared" si="5"/>
        <v>60</v>
      </c>
      <c r="J39" s="89">
        <v>603</v>
      </c>
      <c r="K39" s="94">
        <v>571</v>
      </c>
      <c r="L39" s="94"/>
      <c r="M39" s="93">
        <v>20</v>
      </c>
      <c r="N39" s="45">
        <v>20</v>
      </c>
      <c r="O39" s="56"/>
      <c r="P39" s="48">
        <f t="shared" si="6"/>
        <v>1174</v>
      </c>
      <c r="Q39" s="48">
        <f>M39+N39+O34</f>
        <v>40</v>
      </c>
      <c r="R39" s="50">
        <f t="shared" si="22"/>
        <v>100</v>
      </c>
      <c r="S39" s="101">
        <v>3.84</v>
      </c>
      <c r="T39" s="88">
        <v>4</v>
      </c>
      <c r="U39" s="100">
        <v>8.1</v>
      </c>
      <c r="V39" s="44"/>
      <c r="W39" s="44"/>
      <c r="X39" s="44"/>
      <c r="Y39" s="44"/>
      <c r="Z39" s="44"/>
      <c r="AA39" s="67">
        <f t="shared" si="8"/>
        <v>0</v>
      </c>
      <c r="AB39" s="33"/>
      <c r="AC39" s="20">
        <f t="shared" si="9"/>
        <v>0</v>
      </c>
      <c r="AD39" s="85">
        <f t="shared" si="10"/>
        <v>115.94</v>
      </c>
      <c r="AE39" s="21">
        <f t="shared" si="23"/>
        <v>115.94</v>
      </c>
      <c r="AF39" s="82"/>
      <c r="AG39" s="78"/>
      <c r="AH39" s="22">
        <f t="shared" si="11"/>
        <v>115.94</v>
      </c>
      <c r="AI39" s="23">
        <f t="shared" si="12"/>
        <v>6.9879999999999853</v>
      </c>
      <c r="AJ39" s="58"/>
      <c r="AK39" s="24">
        <f t="shared" si="13"/>
        <v>0</v>
      </c>
      <c r="AL39" s="25">
        <f t="shared" si="14"/>
        <v>122.92799999999998</v>
      </c>
      <c r="AM39" s="26">
        <f t="shared" si="15"/>
        <v>122.92799999999998</v>
      </c>
      <c r="AN39" s="79"/>
      <c r="AO39" s="118">
        <v>65</v>
      </c>
      <c r="AP39" s="118">
        <v>200</v>
      </c>
      <c r="AQ39" s="118">
        <v>0</v>
      </c>
      <c r="AR39" s="118">
        <v>33</v>
      </c>
      <c r="AS39" s="118">
        <v>0</v>
      </c>
      <c r="AT39" s="122">
        <f t="shared" si="16"/>
        <v>298</v>
      </c>
      <c r="AU39" s="123">
        <f t="shared" si="17"/>
        <v>283.09999999999997</v>
      </c>
      <c r="AV39" s="124">
        <v>6</v>
      </c>
      <c r="AW39" s="124">
        <v>12</v>
      </c>
      <c r="AX39" s="124">
        <v>8</v>
      </c>
      <c r="AY39" s="124">
        <v>1</v>
      </c>
      <c r="AZ39" s="81">
        <f t="shared" si="18"/>
        <v>27</v>
      </c>
      <c r="BA39" s="80">
        <f t="shared" si="19"/>
        <v>256.09999999999997</v>
      </c>
      <c r="BB39" s="36">
        <f t="shared" si="20"/>
        <v>122.92799999999998</v>
      </c>
      <c r="BC39" s="80">
        <f t="shared" si="21"/>
        <v>133.172</v>
      </c>
    </row>
    <row r="40" spans="1:55" ht="17.399999999999999">
      <c r="A40" s="30" t="s">
        <v>21</v>
      </c>
      <c r="B40" s="88">
        <v>591</v>
      </c>
      <c r="C40" s="88">
        <v>504</v>
      </c>
      <c r="D40" s="92">
        <v>806</v>
      </c>
      <c r="E40" s="88">
        <v>20</v>
      </c>
      <c r="F40" s="88">
        <v>17</v>
      </c>
      <c r="G40" s="89">
        <v>26</v>
      </c>
      <c r="H40" s="48">
        <f t="shared" si="4"/>
        <v>1901</v>
      </c>
      <c r="I40" s="48">
        <f t="shared" si="5"/>
        <v>63</v>
      </c>
      <c r="J40" s="89">
        <v>627</v>
      </c>
      <c r="K40" s="94">
        <v>604</v>
      </c>
      <c r="L40" s="94"/>
      <c r="M40" s="93">
        <v>21</v>
      </c>
      <c r="N40" s="93">
        <v>21</v>
      </c>
      <c r="O40" s="56"/>
      <c r="P40" s="48">
        <f t="shared" si="6"/>
        <v>1231</v>
      </c>
      <c r="Q40" s="48">
        <f t="shared" ref="Q40:Q65" si="24">M40+N40+O40</f>
        <v>42</v>
      </c>
      <c r="R40" s="50">
        <f t="shared" si="22"/>
        <v>105</v>
      </c>
      <c r="S40" s="101">
        <v>4.08</v>
      </c>
      <c r="T40" s="88">
        <v>4</v>
      </c>
      <c r="U40" s="100">
        <v>7</v>
      </c>
      <c r="V40" s="44"/>
      <c r="W40" s="44"/>
      <c r="X40" s="44"/>
      <c r="Y40" s="44"/>
      <c r="Z40" s="44"/>
      <c r="AA40" s="67">
        <f t="shared" si="8"/>
        <v>0</v>
      </c>
      <c r="AB40" s="33"/>
      <c r="AC40" s="20">
        <f t="shared" si="9"/>
        <v>0</v>
      </c>
      <c r="AD40" s="85">
        <f t="shared" si="10"/>
        <v>120.08</v>
      </c>
      <c r="AE40" s="21">
        <f t="shared" si="23"/>
        <v>120.08</v>
      </c>
      <c r="AF40" s="82"/>
      <c r="AG40" s="78"/>
      <c r="AH40" s="22">
        <f t="shared" si="11"/>
        <v>120.08</v>
      </c>
      <c r="AI40" s="23">
        <f t="shared" si="12"/>
        <v>2.8479999999999848</v>
      </c>
      <c r="AJ40" s="58"/>
      <c r="AK40" s="24">
        <f t="shared" si="13"/>
        <v>0</v>
      </c>
      <c r="AL40" s="25">
        <f t="shared" si="14"/>
        <v>122.92799999999998</v>
      </c>
      <c r="AM40" s="26">
        <f t="shared" si="15"/>
        <v>122.92799999999998</v>
      </c>
      <c r="AN40" s="79"/>
      <c r="AO40" s="118">
        <v>65</v>
      </c>
      <c r="AP40" s="118">
        <v>200</v>
      </c>
      <c r="AQ40" s="118">
        <v>0</v>
      </c>
      <c r="AR40" s="118">
        <v>33</v>
      </c>
      <c r="AS40" s="118">
        <v>0</v>
      </c>
      <c r="AT40" s="122">
        <f t="shared" si="16"/>
        <v>298</v>
      </c>
      <c r="AU40" s="123">
        <f t="shared" si="17"/>
        <v>283.09999999999997</v>
      </c>
      <c r="AV40" s="124">
        <v>6</v>
      </c>
      <c r="AW40" s="124">
        <v>12</v>
      </c>
      <c r="AX40" s="124">
        <v>8</v>
      </c>
      <c r="AY40" s="124">
        <v>1</v>
      </c>
      <c r="AZ40" s="81">
        <f t="shared" si="18"/>
        <v>27</v>
      </c>
      <c r="BA40" s="80">
        <f t="shared" si="19"/>
        <v>256.09999999999997</v>
      </c>
      <c r="BB40" s="36">
        <f t="shared" si="20"/>
        <v>122.92799999999998</v>
      </c>
      <c r="BC40" s="80">
        <f t="shared" si="21"/>
        <v>133.172</v>
      </c>
    </row>
    <row r="41" spans="1:55" ht="17.399999999999999">
      <c r="A41" s="30" t="s">
        <v>34</v>
      </c>
      <c r="B41" s="88">
        <v>605</v>
      </c>
      <c r="C41" s="88">
        <v>506</v>
      </c>
      <c r="D41" s="92">
        <v>800</v>
      </c>
      <c r="E41" s="88">
        <v>20</v>
      </c>
      <c r="F41" s="88">
        <v>17</v>
      </c>
      <c r="G41" s="89">
        <v>26</v>
      </c>
      <c r="H41" s="48">
        <f t="shared" si="4"/>
        <v>1911</v>
      </c>
      <c r="I41" s="48">
        <f t="shared" si="5"/>
        <v>63</v>
      </c>
      <c r="J41" s="96">
        <v>623</v>
      </c>
      <c r="K41" s="96">
        <v>603</v>
      </c>
      <c r="L41" s="96"/>
      <c r="M41" s="93">
        <v>21</v>
      </c>
      <c r="N41" s="93">
        <v>21</v>
      </c>
      <c r="O41" s="56"/>
      <c r="P41" s="48">
        <f t="shared" si="6"/>
        <v>1226</v>
      </c>
      <c r="Q41" s="48">
        <f t="shared" si="24"/>
        <v>42</v>
      </c>
      <c r="R41" s="50">
        <f t="shared" si="22"/>
        <v>105</v>
      </c>
      <c r="S41" s="101">
        <v>4.08</v>
      </c>
      <c r="T41" s="88">
        <v>4.2</v>
      </c>
      <c r="U41" s="100">
        <v>7</v>
      </c>
      <c r="V41" s="44"/>
      <c r="W41" s="44"/>
      <c r="X41" s="44"/>
      <c r="Y41" s="44"/>
      <c r="Z41" s="44"/>
      <c r="AA41" s="67">
        <f t="shared" si="8"/>
        <v>0</v>
      </c>
      <c r="AB41" s="33"/>
      <c r="AC41" s="20">
        <f t="shared" si="9"/>
        <v>0</v>
      </c>
      <c r="AD41" s="85">
        <f t="shared" si="10"/>
        <v>120.28</v>
      </c>
      <c r="AE41" s="21">
        <f t="shared" si="23"/>
        <v>120.28</v>
      </c>
      <c r="AF41" s="82"/>
      <c r="AG41" s="78"/>
      <c r="AH41" s="22">
        <f t="shared" si="11"/>
        <v>120.28</v>
      </c>
      <c r="AI41" s="23">
        <f t="shared" si="12"/>
        <v>2.6479999999999819</v>
      </c>
      <c r="AJ41" s="58"/>
      <c r="AK41" s="24">
        <f t="shared" si="13"/>
        <v>0</v>
      </c>
      <c r="AL41" s="25">
        <f t="shared" si="14"/>
        <v>122.92799999999998</v>
      </c>
      <c r="AM41" s="26">
        <f t="shared" si="15"/>
        <v>122.92799999999998</v>
      </c>
      <c r="AN41" s="79"/>
      <c r="AO41" s="118">
        <v>65</v>
      </c>
      <c r="AP41" s="118">
        <v>200</v>
      </c>
      <c r="AQ41" s="118">
        <v>0</v>
      </c>
      <c r="AR41" s="118">
        <v>33</v>
      </c>
      <c r="AS41" s="118">
        <v>0</v>
      </c>
      <c r="AT41" s="122">
        <f t="shared" si="16"/>
        <v>298</v>
      </c>
      <c r="AU41" s="123">
        <f t="shared" si="17"/>
        <v>283.09999999999997</v>
      </c>
      <c r="AV41" s="124">
        <v>6</v>
      </c>
      <c r="AW41" s="124">
        <v>12</v>
      </c>
      <c r="AX41" s="124">
        <v>8</v>
      </c>
      <c r="AY41" s="124">
        <v>1</v>
      </c>
      <c r="AZ41" s="81">
        <f t="shared" si="18"/>
        <v>27</v>
      </c>
      <c r="BA41" s="80">
        <f t="shared" si="19"/>
        <v>256.09999999999997</v>
      </c>
      <c r="BB41" s="36">
        <f t="shared" si="20"/>
        <v>122.92799999999998</v>
      </c>
      <c r="BC41" s="80">
        <f t="shared" si="21"/>
        <v>133.172</v>
      </c>
    </row>
    <row r="42" spans="1:55" ht="17.399999999999999">
      <c r="A42" s="30" t="s">
        <v>22</v>
      </c>
      <c r="B42" s="88">
        <v>564</v>
      </c>
      <c r="C42" s="88">
        <v>511</v>
      </c>
      <c r="D42" s="92">
        <v>803</v>
      </c>
      <c r="E42" s="88">
        <v>19</v>
      </c>
      <c r="F42" s="88">
        <v>19</v>
      </c>
      <c r="G42" s="89">
        <v>26</v>
      </c>
      <c r="H42" s="48">
        <f t="shared" si="4"/>
        <v>1878</v>
      </c>
      <c r="I42" s="48">
        <f t="shared" si="5"/>
        <v>64</v>
      </c>
      <c r="J42" s="89">
        <v>617</v>
      </c>
      <c r="K42" s="94">
        <v>584</v>
      </c>
      <c r="L42" s="94"/>
      <c r="M42" s="93">
        <v>20</v>
      </c>
      <c r="N42" s="93">
        <v>20</v>
      </c>
      <c r="O42" s="56"/>
      <c r="P42" s="48">
        <f t="shared" si="6"/>
        <v>1201</v>
      </c>
      <c r="Q42" s="48">
        <f t="shared" si="24"/>
        <v>40</v>
      </c>
      <c r="R42" s="50">
        <f t="shared" si="22"/>
        <v>104</v>
      </c>
      <c r="S42" s="101">
        <v>4.2</v>
      </c>
      <c r="T42" s="89">
        <v>4.2</v>
      </c>
      <c r="U42" s="100">
        <v>8.3000000000000007</v>
      </c>
      <c r="V42" s="44"/>
      <c r="W42" s="44"/>
      <c r="X42" s="44"/>
      <c r="Y42" s="44"/>
      <c r="Z42" s="44"/>
      <c r="AA42" s="67">
        <f t="shared" si="8"/>
        <v>0</v>
      </c>
      <c r="AB42" s="33"/>
      <c r="AC42" s="20">
        <f t="shared" si="9"/>
        <v>0</v>
      </c>
      <c r="AD42" s="85">
        <f t="shared" si="10"/>
        <v>120.7</v>
      </c>
      <c r="AE42" s="21">
        <f t="shared" si="23"/>
        <v>120.7</v>
      </c>
      <c r="AF42" s="82"/>
      <c r="AG42" s="78"/>
      <c r="AH42" s="22">
        <f t="shared" si="11"/>
        <v>120.7</v>
      </c>
      <c r="AI42" s="23">
        <f t="shared" si="12"/>
        <v>2.2279999999999802</v>
      </c>
      <c r="AJ42" s="58"/>
      <c r="AK42" s="24">
        <f t="shared" si="13"/>
        <v>0</v>
      </c>
      <c r="AL42" s="25">
        <f t="shared" si="14"/>
        <v>122.92799999999998</v>
      </c>
      <c r="AM42" s="26">
        <f t="shared" si="15"/>
        <v>122.92799999999998</v>
      </c>
      <c r="AN42" s="79"/>
      <c r="AO42" s="118">
        <v>65</v>
      </c>
      <c r="AP42" s="118">
        <v>200</v>
      </c>
      <c r="AQ42" s="118">
        <v>0</v>
      </c>
      <c r="AR42" s="118">
        <v>33</v>
      </c>
      <c r="AS42" s="118">
        <v>0</v>
      </c>
      <c r="AT42" s="122">
        <f t="shared" si="16"/>
        <v>298</v>
      </c>
      <c r="AU42" s="123">
        <f t="shared" si="17"/>
        <v>283.09999999999997</v>
      </c>
      <c r="AV42" s="124">
        <v>6</v>
      </c>
      <c r="AW42" s="124">
        <v>12</v>
      </c>
      <c r="AX42" s="124">
        <v>8</v>
      </c>
      <c r="AY42" s="124">
        <v>1</v>
      </c>
      <c r="AZ42" s="81">
        <f t="shared" si="18"/>
        <v>27</v>
      </c>
      <c r="BA42" s="80">
        <f t="shared" si="19"/>
        <v>256.09999999999997</v>
      </c>
      <c r="BB42" s="36">
        <f t="shared" si="20"/>
        <v>122.92799999999998</v>
      </c>
      <c r="BC42" s="80">
        <f t="shared" si="21"/>
        <v>133.172</v>
      </c>
    </row>
    <row r="43" spans="1:55" ht="17.399999999999999">
      <c r="A43" s="30" t="s">
        <v>49</v>
      </c>
      <c r="B43" s="88">
        <v>557</v>
      </c>
      <c r="C43" s="88">
        <v>558</v>
      </c>
      <c r="D43" s="88">
        <v>760</v>
      </c>
      <c r="E43" s="88">
        <v>19</v>
      </c>
      <c r="F43" s="88">
        <v>19</v>
      </c>
      <c r="G43" s="89">
        <v>25</v>
      </c>
      <c r="H43" s="48">
        <f t="shared" si="4"/>
        <v>1875</v>
      </c>
      <c r="I43" s="48">
        <f t="shared" si="5"/>
        <v>63</v>
      </c>
      <c r="J43" s="89">
        <v>597</v>
      </c>
      <c r="K43" s="94">
        <v>560</v>
      </c>
      <c r="L43" s="94"/>
      <c r="M43" s="93">
        <v>20</v>
      </c>
      <c r="N43" s="93">
        <v>19</v>
      </c>
      <c r="O43" s="56"/>
      <c r="P43" s="48">
        <f t="shared" si="6"/>
        <v>1157</v>
      </c>
      <c r="Q43" s="48">
        <f t="shared" si="24"/>
        <v>39</v>
      </c>
      <c r="R43" s="50">
        <f t="shared" si="22"/>
        <v>102</v>
      </c>
      <c r="S43" s="101">
        <v>4.2</v>
      </c>
      <c r="T43" s="103">
        <v>4.5</v>
      </c>
      <c r="U43" s="100">
        <v>8.3000000000000007</v>
      </c>
      <c r="V43" s="44"/>
      <c r="W43" s="44"/>
      <c r="X43" s="44"/>
      <c r="Y43" s="44"/>
      <c r="Z43" s="44"/>
      <c r="AA43" s="67">
        <f t="shared" si="8"/>
        <v>0</v>
      </c>
      <c r="AB43" s="33"/>
      <c r="AC43" s="20">
        <f t="shared" si="9"/>
        <v>0</v>
      </c>
      <c r="AD43" s="85">
        <f t="shared" si="10"/>
        <v>119</v>
      </c>
      <c r="AE43" s="21">
        <f t="shared" si="23"/>
        <v>119</v>
      </c>
      <c r="AF43" s="82"/>
      <c r="AG43" s="78"/>
      <c r="AH43" s="22">
        <f t="shared" si="11"/>
        <v>119</v>
      </c>
      <c r="AI43" s="23">
        <f t="shared" si="12"/>
        <v>3.9279999999999831</v>
      </c>
      <c r="AJ43" s="58"/>
      <c r="AK43" s="24">
        <f t="shared" si="13"/>
        <v>0</v>
      </c>
      <c r="AL43" s="25">
        <f t="shared" si="14"/>
        <v>122.92799999999998</v>
      </c>
      <c r="AM43" s="26">
        <f t="shared" si="15"/>
        <v>122.92799999999998</v>
      </c>
      <c r="AN43" s="79"/>
      <c r="AO43" s="118">
        <v>65</v>
      </c>
      <c r="AP43" s="118">
        <v>200</v>
      </c>
      <c r="AQ43" s="118">
        <v>0</v>
      </c>
      <c r="AR43" s="118">
        <v>33</v>
      </c>
      <c r="AS43" s="118">
        <v>0</v>
      </c>
      <c r="AT43" s="122">
        <f t="shared" si="16"/>
        <v>298</v>
      </c>
      <c r="AU43" s="123">
        <f t="shared" si="17"/>
        <v>283.09999999999997</v>
      </c>
      <c r="AV43" s="124">
        <v>6</v>
      </c>
      <c r="AW43" s="124">
        <v>12</v>
      </c>
      <c r="AX43" s="124">
        <v>8</v>
      </c>
      <c r="AY43" s="124">
        <v>1</v>
      </c>
      <c r="AZ43" s="81">
        <f t="shared" si="18"/>
        <v>27</v>
      </c>
      <c r="BA43" s="80">
        <f t="shared" si="19"/>
        <v>256.09999999999997</v>
      </c>
      <c r="BB43" s="36">
        <f t="shared" si="20"/>
        <v>122.92799999999998</v>
      </c>
      <c r="BC43" s="80">
        <f t="shared" si="21"/>
        <v>133.172</v>
      </c>
    </row>
    <row r="44" spans="1:55" ht="19.5" customHeight="1">
      <c r="A44" s="30" t="s">
        <v>23</v>
      </c>
      <c r="B44" s="88">
        <v>553</v>
      </c>
      <c r="C44" s="88">
        <v>563</v>
      </c>
      <c r="D44" s="88">
        <v>731</v>
      </c>
      <c r="E44" s="88">
        <v>19</v>
      </c>
      <c r="F44" s="88">
        <v>19</v>
      </c>
      <c r="G44" s="89">
        <v>23</v>
      </c>
      <c r="H44" s="48">
        <f t="shared" si="4"/>
        <v>1847</v>
      </c>
      <c r="I44" s="48">
        <f t="shared" si="5"/>
        <v>61</v>
      </c>
      <c r="J44" s="89">
        <v>591</v>
      </c>
      <c r="K44" s="94">
        <v>542</v>
      </c>
      <c r="L44" s="94"/>
      <c r="M44" s="93">
        <v>19</v>
      </c>
      <c r="N44" s="93">
        <v>19</v>
      </c>
      <c r="O44" s="56"/>
      <c r="P44" s="48">
        <f t="shared" si="6"/>
        <v>1133</v>
      </c>
      <c r="Q44" s="48">
        <f t="shared" si="24"/>
        <v>38</v>
      </c>
      <c r="R44" s="50">
        <f t="shared" si="22"/>
        <v>99</v>
      </c>
      <c r="S44" s="101">
        <v>4.2</v>
      </c>
      <c r="T44" s="89">
        <v>4</v>
      </c>
      <c r="U44" s="100">
        <v>8.4</v>
      </c>
      <c r="V44" s="44"/>
      <c r="W44" s="44"/>
      <c r="X44" s="44"/>
      <c r="Y44" s="44"/>
      <c r="Z44" s="44"/>
      <c r="AA44" s="67">
        <f t="shared" si="8"/>
        <v>0</v>
      </c>
      <c r="AB44" s="33"/>
      <c r="AC44" s="20">
        <f t="shared" si="9"/>
        <v>0</v>
      </c>
      <c r="AD44" s="85">
        <f t="shared" si="10"/>
        <v>115.60000000000001</v>
      </c>
      <c r="AE44" s="21">
        <f t="shared" si="23"/>
        <v>115.60000000000001</v>
      </c>
      <c r="AF44" s="82"/>
      <c r="AG44" s="78"/>
      <c r="AH44" s="22">
        <f t="shared" si="11"/>
        <v>115.60000000000001</v>
      </c>
      <c r="AI44" s="23">
        <f t="shared" si="12"/>
        <v>7.3279999999999745</v>
      </c>
      <c r="AJ44" s="58"/>
      <c r="AK44" s="24">
        <f t="shared" si="13"/>
        <v>0</v>
      </c>
      <c r="AL44" s="25">
        <f t="shared" si="14"/>
        <v>122.92799999999998</v>
      </c>
      <c r="AM44" s="26">
        <f t="shared" si="15"/>
        <v>122.92799999999998</v>
      </c>
      <c r="AN44" s="79"/>
      <c r="AO44" s="118">
        <v>65</v>
      </c>
      <c r="AP44" s="118">
        <v>200</v>
      </c>
      <c r="AQ44" s="118">
        <v>0</v>
      </c>
      <c r="AR44" s="118">
        <v>33</v>
      </c>
      <c r="AS44" s="118">
        <v>0</v>
      </c>
      <c r="AT44" s="122">
        <f t="shared" si="16"/>
        <v>298</v>
      </c>
      <c r="AU44" s="123">
        <f t="shared" si="17"/>
        <v>283.09999999999997</v>
      </c>
      <c r="AV44" s="124">
        <v>6</v>
      </c>
      <c r="AW44" s="124">
        <v>12</v>
      </c>
      <c r="AX44" s="124">
        <v>8</v>
      </c>
      <c r="AY44" s="124">
        <v>1</v>
      </c>
      <c r="AZ44" s="81">
        <f t="shared" si="18"/>
        <v>27</v>
      </c>
      <c r="BA44" s="80">
        <f t="shared" si="19"/>
        <v>256.09999999999997</v>
      </c>
      <c r="BB44" s="36">
        <f t="shared" si="20"/>
        <v>122.92799999999998</v>
      </c>
      <c r="BC44" s="80">
        <f t="shared" si="21"/>
        <v>133.172</v>
      </c>
    </row>
    <row r="45" spans="1:55" ht="19.5" customHeight="1">
      <c r="A45" s="30" t="s">
        <v>50</v>
      </c>
      <c r="B45" s="88">
        <v>550</v>
      </c>
      <c r="C45" s="88">
        <v>544</v>
      </c>
      <c r="D45" s="88">
        <v>725</v>
      </c>
      <c r="E45" s="88">
        <v>19</v>
      </c>
      <c r="F45" s="88">
        <v>18</v>
      </c>
      <c r="G45" s="89">
        <v>23</v>
      </c>
      <c r="H45" s="48">
        <f t="shared" si="4"/>
        <v>1819</v>
      </c>
      <c r="I45" s="48">
        <f t="shared" si="5"/>
        <v>60</v>
      </c>
      <c r="J45" s="89">
        <v>594</v>
      </c>
      <c r="K45" s="94">
        <v>524</v>
      </c>
      <c r="L45" s="94"/>
      <c r="M45" s="93">
        <v>19</v>
      </c>
      <c r="N45" s="93">
        <v>18</v>
      </c>
      <c r="O45" s="56"/>
      <c r="P45" s="48">
        <f t="shared" si="6"/>
        <v>1118</v>
      </c>
      <c r="Q45" s="48">
        <f t="shared" si="24"/>
        <v>37</v>
      </c>
      <c r="R45" s="50">
        <f t="shared" si="22"/>
        <v>97</v>
      </c>
      <c r="S45" s="101">
        <v>4.2</v>
      </c>
      <c r="T45" s="89">
        <v>4.5</v>
      </c>
      <c r="U45" s="100">
        <v>8.4</v>
      </c>
      <c r="V45" s="44"/>
      <c r="W45" s="44"/>
      <c r="X45" s="44"/>
      <c r="Y45" s="44"/>
      <c r="Z45" s="44"/>
      <c r="AA45" s="67">
        <f t="shared" si="8"/>
        <v>0</v>
      </c>
      <c r="AB45" s="33"/>
      <c r="AC45" s="20">
        <f t="shared" si="9"/>
        <v>0</v>
      </c>
      <c r="AD45" s="85">
        <f t="shared" si="10"/>
        <v>114.10000000000001</v>
      </c>
      <c r="AE45" s="21">
        <f t="shared" si="23"/>
        <v>114.10000000000001</v>
      </c>
      <c r="AF45" s="84"/>
      <c r="AG45" s="78"/>
      <c r="AH45" s="22">
        <f t="shared" si="11"/>
        <v>114.10000000000001</v>
      </c>
      <c r="AI45" s="23">
        <f t="shared" si="12"/>
        <v>8.8279999999999745</v>
      </c>
      <c r="AJ45" s="58"/>
      <c r="AK45" s="24">
        <f t="shared" si="13"/>
        <v>0</v>
      </c>
      <c r="AL45" s="25">
        <f t="shared" si="14"/>
        <v>122.92799999999998</v>
      </c>
      <c r="AM45" s="26">
        <f t="shared" si="15"/>
        <v>122.92799999999998</v>
      </c>
      <c r="AN45" s="79"/>
      <c r="AO45" s="118">
        <v>65</v>
      </c>
      <c r="AP45" s="118">
        <v>200</v>
      </c>
      <c r="AQ45" s="118">
        <v>0</v>
      </c>
      <c r="AR45" s="118">
        <v>33</v>
      </c>
      <c r="AS45" s="118">
        <v>0</v>
      </c>
      <c r="AT45" s="122">
        <f t="shared" si="16"/>
        <v>298</v>
      </c>
      <c r="AU45" s="123">
        <f t="shared" si="17"/>
        <v>283.09999999999997</v>
      </c>
      <c r="AV45" s="124">
        <v>6</v>
      </c>
      <c r="AW45" s="124">
        <v>12</v>
      </c>
      <c r="AX45" s="124">
        <v>8</v>
      </c>
      <c r="AY45" s="124">
        <v>1</v>
      </c>
      <c r="AZ45" s="81">
        <f t="shared" si="18"/>
        <v>27</v>
      </c>
      <c r="BA45" s="80">
        <f t="shared" si="19"/>
        <v>256.09999999999997</v>
      </c>
      <c r="BB45" s="36">
        <f t="shared" si="20"/>
        <v>122.92799999999998</v>
      </c>
      <c r="BC45" s="80">
        <f t="shared" si="21"/>
        <v>133.172</v>
      </c>
    </row>
    <row r="46" spans="1:55" ht="19.5" customHeight="1">
      <c r="A46" s="30" t="s">
        <v>24</v>
      </c>
      <c r="B46" s="88">
        <v>609</v>
      </c>
      <c r="C46" s="88">
        <v>548</v>
      </c>
      <c r="D46" s="88">
        <v>777</v>
      </c>
      <c r="E46" s="88">
        <v>20</v>
      </c>
      <c r="F46" s="88">
        <v>18</v>
      </c>
      <c r="G46" s="89">
        <v>25</v>
      </c>
      <c r="H46" s="48">
        <f t="shared" si="4"/>
        <v>1934</v>
      </c>
      <c r="I46" s="48">
        <f t="shared" si="5"/>
        <v>63</v>
      </c>
      <c r="J46" s="89">
        <v>645</v>
      </c>
      <c r="K46" s="94">
        <v>552</v>
      </c>
      <c r="L46" s="94"/>
      <c r="M46" s="93">
        <v>21</v>
      </c>
      <c r="N46" s="93">
        <v>19</v>
      </c>
      <c r="O46" s="56"/>
      <c r="P46" s="48">
        <f t="shared" si="6"/>
        <v>1197</v>
      </c>
      <c r="Q46" s="48">
        <f t="shared" si="24"/>
        <v>40</v>
      </c>
      <c r="R46" s="50">
        <f t="shared" si="22"/>
        <v>103</v>
      </c>
      <c r="S46" s="101">
        <v>4</v>
      </c>
      <c r="T46" s="89">
        <v>6.5</v>
      </c>
      <c r="U46" s="100">
        <v>9.9</v>
      </c>
      <c r="V46" s="44"/>
      <c r="W46" s="44"/>
      <c r="X46" s="44"/>
      <c r="Y46" s="44"/>
      <c r="Z46" s="44"/>
      <c r="AA46" s="67">
        <f t="shared" si="8"/>
        <v>0</v>
      </c>
      <c r="AB46" s="33"/>
      <c r="AC46" s="20">
        <f t="shared" si="9"/>
        <v>0</v>
      </c>
      <c r="AD46" s="85">
        <f t="shared" si="10"/>
        <v>123.4</v>
      </c>
      <c r="AE46" s="21">
        <f t="shared" si="23"/>
        <v>123.4</v>
      </c>
      <c r="AF46" s="84"/>
      <c r="AG46" s="78"/>
      <c r="AH46" s="22">
        <f t="shared" si="11"/>
        <v>123.4</v>
      </c>
      <c r="AI46" s="23">
        <f t="shared" si="12"/>
        <v>27.799999999999983</v>
      </c>
      <c r="AJ46" s="58"/>
      <c r="AK46" s="24">
        <f t="shared" si="13"/>
        <v>0</v>
      </c>
      <c r="AL46" s="25">
        <f t="shared" si="14"/>
        <v>151.19999999999999</v>
      </c>
      <c r="AM46" s="26">
        <f t="shared" si="15"/>
        <v>151.19999999999999</v>
      </c>
      <c r="AN46" s="79"/>
      <c r="AO46" s="118">
        <v>80</v>
      </c>
      <c r="AP46" s="118">
        <v>200</v>
      </c>
      <c r="AQ46" s="118">
        <v>0</v>
      </c>
      <c r="AR46" s="118">
        <v>20</v>
      </c>
      <c r="AS46" s="118">
        <v>60</v>
      </c>
      <c r="AT46" s="122">
        <f t="shared" si="16"/>
        <v>360</v>
      </c>
      <c r="AU46" s="123">
        <f t="shared" si="17"/>
        <v>342</v>
      </c>
      <c r="AV46" s="124">
        <v>6</v>
      </c>
      <c r="AW46" s="124">
        <v>12</v>
      </c>
      <c r="AX46" s="124">
        <v>8</v>
      </c>
      <c r="AY46" s="124">
        <v>1</v>
      </c>
      <c r="AZ46" s="81">
        <f t="shared" si="18"/>
        <v>27</v>
      </c>
      <c r="BA46" s="80">
        <f t="shared" si="19"/>
        <v>315</v>
      </c>
      <c r="BB46" s="36">
        <f t="shared" si="20"/>
        <v>151.19999999999999</v>
      </c>
      <c r="BC46" s="80">
        <f t="shared" si="21"/>
        <v>163.80000000000001</v>
      </c>
    </row>
    <row r="47" spans="1:55" ht="19.5" customHeight="1">
      <c r="A47" s="30" t="s">
        <v>35</v>
      </c>
      <c r="B47" s="88">
        <v>678</v>
      </c>
      <c r="C47" s="88">
        <v>592</v>
      </c>
      <c r="D47" s="88">
        <v>878</v>
      </c>
      <c r="E47" s="88">
        <v>20</v>
      </c>
      <c r="F47" s="88">
        <v>18</v>
      </c>
      <c r="G47" s="89">
        <v>25</v>
      </c>
      <c r="H47" s="48">
        <f t="shared" si="4"/>
        <v>2148</v>
      </c>
      <c r="I47" s="48">
        <f t="shared" si="5"/>
        <v>63</v>
      </c>
      <c r="J47" s="89">
        <v>693</v>
      </c>
      <c r="K47" s="94">
        <v>551</v>
      </c>
      <c r="L47" s="94"/>
      <c r="M47" s="93">
        <v>23</v>
      </c>
      <c r="N47" s="93">
        <v>20</v>
      </c>
      <c r="O47" s="56"/>
      <c r="P47" s="48">
        <f t="shared" si="6"/>
        <v>1244</v>
      </c>
      <c r="Q47" s="48">
        <f t="shared" si="24"/>
        <v>43</v>
      </c>
      <c r="R47" s="50">
        <f t="shared" si="22"/>
        <v>106</v>
      </c>
      <c r="S47" s="101">
        <v>4</v>
      </c>
      <c r="T47" s="89">
        <v>6.5</v>
      </c>
      <c r="U47" s="100">
        <v>9.9</v>
      </c>
      <c r="V47" s="44"/>
      <c r="W47" s="44"/>
      <c r="X47" s="44"/>
      <c r="Y47" s="44"/>
      <c r="Z47" s="44"/>
      <c r="AA47" s="67">
        <f t="shared" si="8"/>
        <v>0</v>
      </c>
      <c r="AB47" s="33"/>
      <c r="AC47" s="20">
        <f t="shared" si="9"/>
        <v>0</v>
      </c>
      <c r="AD47" s="85">
        <f t="shared" si="10"/>
        <v>126.4</v>
      </c>
      <c r="AE47" s="21">
        <f t="shared" si="23"/>
        <v>126.4</v>
      </c>
      <c r="AF47" s="84"/>
      <c r="AG47" s="78"/>
      <c r="AH47" s="22">
        <f t="shared" si="11"/>
        <v>126.4</v>
      </c>
      <c r="AI47" s="23">
        <f t="shared" si="12"/>
        <v>24.799999999999983</v>
      </c>
      <c r="AJ47" s="58"/>
      <c r="AK47" s="24">
        <f t="shared" si="13"/>
        <v>0</v>
      </c>
      <c r="AL47" s="25">
        <f t="shared" si="14"/>
        <v>151.19999999999999</v>
      </c>
      <c r="AM47" s="26">
        <f t="shared" si="15"/>
        <v>151.19999999999999</v>
      </c>
      <c r="AN47" s="79"/>
      <c r="AO47" s="118">
        <v>80</v>
      </c>
      <c r="AP47" s="118">
        <v>200</v>
      </c>
      <c r="AQ47" s="118">
        <v>0</v>
      </c>
      <c r="AR47" s="118">
        <v>20</v>
      </c>
      <c r="AS47" s="118">
        <v>60</v>
      </c>
      <c r="AT47" s="122">
        <f>SUM(AO47:AS47)</f>
        <v>360</v>
      </c>
      <c r="AU47" s="123">
        <f t="shared" si="17"/>
        <v>342</v>
      </c>
      <c r="AV47" s="124">
        <v>6</v>
      </c>
      <c r="AW47" s="124">
        <v>12</v>
      </c>
      <c r="AX47" s="124">
        <v>8</v>
      </c>
      <c r="AY47" s="124">
        <v>1</v>
      </c>
      <c r="AZ47" s="81">
        <f t="shared" si="18"/>
        <v>27</v>
      </c>
      <c r="BA47" s="80">
        <f t="shared" si="19"/>
        <v>315</v>
      </c>
      <c r="BB47" s="36">
        <f t="shared" si="20"/>
        <v>151.19999999999999</v>
      </c>
      <c r="BC47" s="80">
        <f t="shared" si="21"/>
        <v>163.80000000000001</v>
      </c>
    </row>
    <row r="48" spans="1:55" ht="19.5" customHeight="1">
      <c r="A48" s="30" t="s">
        <v>36</v>
      </c>
      <c r="B48" s="88">
        <v>693</v>
      </c>
      <c r="C48" s="88">
        <v>555</v>
      </c>
      <c r="D48" s="88">
        <v>885</v>
      </c>
      <c r="E48" s="88">
        <v>20</v>
      </c>
      <c r="F48" s="88">
        <v>18</v>
      </c>
      <c r="G48" s="89">
        <v>25</v>
      </c>
      <c r="H48" s="48">
        <f>B48+C48+D48</f>
        <v>2133</v>
      </c>
      <c r="I48" s="48">
        <f>E48+F48+G48</f>
        <v>63</v>
      </c>
      <c r="J48" s="89">
        <v>695</v>
      </c>
      <c r="K48" s="94">
        <v>553</v>
      </c>
      <c r="L48" s="94"/>
      <c r="M48" s="93">
        <v>23</v>
      </c>
      <c r="N48" s="93">
        <v>20</v>
      </c>
      <c r="O48" s="56"/>
      <c r="P48" s="48">
        <f t="shared" si="6"/>
        <v>1248</v>
      </c>
      <c r="Q48" s="48">
        <f t="shared" si="24"/>
        <v>43</v>
      </c>
      <c r="R48" s="50">
        <f t="shared" si="22"/>
        <v>106</v>
      </c>
      <c r="S48" s="101">
        <v>4</v>
      </c>
      <c r="T48" s="89">
        <v>7.5</v>
      </c>
      <c r="U48" s="100">
        <v>9.9</v>
      </c>
      <c r="V48" s="44"/>
      <c r="W48" s="44"/>
      <c r="X48" s="44"/>
      <c r="Y48" s="44"/>
      <c r="Z48" s="44"/>
      <c r="AA48" s="67">
        <f t="shared" si="8"/>
        <v>0</v>
      </c>
      <c r="AB48" s="33"/>
      <c r="AC48" s="20">
        <f t="shared" si="9"/>
        <v>0</v>
      </c>
      <c r="AD48" s="85">
        <f t="shared" si="10"/>
        <v>127.4</v>
      </c>
      <c r="AE48" s="21">
        <f t="shared" si="23"/>
        <v>127.4</v>
      </c>
      <c r="AF48" s="84"/>
      <c r="AG48" s="78"/>
      <c r="AH48" s="22">
        <f t="shared" si="11"/>
        <v>127.4</v>
      </c>
      <c r="AI48" s="23">
        <f t="shared" si="12"/>
        <v>23.799999999999983</v>
      </c>
      <c r="AJ48" s="58"/>
      <c r="AK48" s="24">
        <f t="shared" si="13"/>
        <v>0</v>
      </c>
      <c r="AL48" s="25">
        <f t="shared" si="14"/>
        <v>151.19999999999999</v>
      </c>
      <c r="AM48" s="26">
        <f t="shared" si="15"/>
        <v>151.19999999999999</v>
      </c>
      <c r="AN48" s="79"/>
      <c r="AO48" s="118">
        <v>80</v>
      </c>
      <c r="AP48" s="118">
        <v>200</v>
      </c>
      <c r="AQ48" s="118">
        <v>0</v>
      </c>
      <c r="AR48" s="118">
        <v>20</v>
      </c>
      <c r="AS48" s="118">
        <v>60</v>
      </c>
      <c r="AT48" s="122">
        <f t="shared" si="16"/>
        <v>360</v>
      </c>
      <c r="AU48" s="123">
        <f t="shared" si="17"/>
        <v>342</v>
      </c>
      <c r="AV48" s="124">
        <v>6</v>
      </c>
      <c r="AW48" s="124">
        <v>12</v>
      </c>
      <c r="AX48" s="124">
        <v>8</v>
      </c>
      <c r="AY48" s="124">
        <v>1</v>
      </c>
      <c r="AZ48" s="81">
        <f t="shared" si="18"/>
        <v>27</v>
      </c>
      <c r="BA48" s="80">
        <f t="shared" si="19"/>
        <v>315</v>
      </c>
      <c r="BB48" s="36">
        <f t="shared" si="20"/>
        <v>151.19999999999999</v>
      </c>
      <c r="BC48" s="80">
        <f t="shared" si="21"/>
        <v>163.80000000000001</v>
      </c>
    </row>
    <row r="49" spans="1:55" ht="19.5" customHeight="1">
      <c r="A49" s="30" t="s">
        <v>51</v>
      </c>
      <c r="B49" s="88">
        <v>680</v>
      </c>
      <c r="C49" s="88">
        <v>575</v>
      </c>
      <c r="D49" s="88">
        <v>870</v>
      </c>
      <c r="E49" s="88">
        <v>20</v>
      </c>
      <c r="F49" s="88">
        <v>18</v>
      </c>
      <c r="G49" s="89">
        <v>25</v>
      </c>
      <c r="H49" s="48">
        <f>B49+C49+D49</f>
        <v>2125</v>
      </c>
      <c r="I49" s="48">
        <f>E49+F49+G49</f>
        <v>63</v>
      </c>
      <c r="J49" s="89">
        <v>695</v>
      </c>
      <c r="K49" s="94">
        <v>553</v>
      </c>
      <c r="L49" s="94"/>
      <c r="M49" s="93">
        <v>23</v>
      </c>
      <c r="N49" s="93">
        <v>20</v>
      </c>
      <c r="O49" s="56"/>
      <c r="P49" s="48">
        <f t="shared" si="6"/>
        <v>1248</v>
      </c>
      <c r="Q49" s="48">
        <f t="shared" si="24"/>
        <v>43</v>
      </c>
      <c r="R49" s="50">
        <f t="shared" si="22"/>
        <v>106</v>
      </c>
      <c r="S49" s="101">
        <v>4</v>
      </c>
      <c r="T49" s="89">
        <v>7.5</v>
      </c>
      <c r="U49" s="100">
        <v>9.9</v>
      </c>
      <c r="V49" s="44"/>
      <c r="W49" s="44"/>
      <c r="X49" s="44"/>
      <c r="Y49" s="44"/>
      <c r="Z49" s="44"/>
      <c r="AA49" s="67">
        <f t="shared" si="8"/>
        <v>0</v>
      </c>
      <c r="AB49" s="33"/>
      <c r="AC49" s="20">
        <f t="shared" si="9"/>
        <v>0</v>
      </c>
      <c r="AD49" s="85">
        <f t="shared" si="10"/>
        <v>127.4</v>
      </c>
      <c r="AE49" s="21">
        <f t="shared" si="23"/>
        <v>127.4</v>
      </c>
      <c r="AF49" s="84"/>
      <c r="AG49" s="78"/>
      <c r="AH49" s="22">
        <f t="shared" si="11"/>
        <v>127.4</v>
      </c>
      <c r="AI49" s="23">
        <f t="shared" si="12"/>
        <v>23.799999999999983</v>
      </c>
      <c r="AJ49" s="58"/>
      <c r="AK49" s="24">
        <f t="shared" si="13"/>
        <v>0</v>
      </c>
      <c r="AL49" s="25">
        <f t="shared" si="14"/>
        <v>151.19999999999999</v>
      </c>
      <c r="AM49" s="26">
        <f t="shared" si="15"/>
        <v>151.19999999999999</v>
      </c>
      <c r="AN49" s="79"/>
      <c r="AO49" s="118">
        <v>80</v>
      </c>
      <c r="AP49" s="118">
        <v>200</v>
      </c>
      <c r="AQ49" s="118">
        <v>0</v>
      </c>
      <c r="AR49" s="118">
        <v>20</v>
      </c>
      <c r="AS49" s="118">
        <v>60</v>
      </c>
      <c r="AT49" s="122">
        <f t="shared" si="16"/>
        <v>360</v>
      </c>
      <c r="AU49" s="123">
        <f t="shared" si="17"/>
        <v>342</v>
      </c>
      <c r="AV49" s="124">
        <v>6</v>
      </c>
      <c r="AW49" s="124">
        <v>12</v>
      </c>
      <c r="AX49" s="124">
        <v>8</v>
      </c>
      <c r="AY49" s="124">
        <v>1</v>
      </c>
      <c r="AZ49" s="81">
        <f t="shared" si="18"/>
        <v>27</v>
      </c>
      <c r="BA49" s="80">
        <f t="shared" si="19"/>
        <v>315</v>
      </c>
      <c r="BB49" s="36">
        <f t="shared" si="20"/>
        <v>151.19999999999999</v>
      </c>
      <c r="BC49" s="80">
        <f t="shared" si="21"/>
        <v>163.80000000000001</v>
      </c>
    </row>
    <row r="50" spans="1:55" ht="19.5" customHeight="1">
      <c r="A50" s="30" t="s">
        <v>25</v>
      </c>
      <c r="B50" s="88">
        <v>687</v>
      </c>
      <c r="C50" s="88">
        <v>572</v>
      </c>
      <c r="D50" s="88">
        <v>862</v>
      </c>
      <c r="E50" s="88">
        <v>23</v>
      </c>
      <c r="F50" s="88">
        <v>20</v>
      </c>
      <c r="G50" s="89">
        <v>28</v>
      </c>
      <c r="H50" s="48">
        <f t="shared" si="4"/>
        <v>2121</v>
      </c>
      <c r="I50" s="48">
        <f t="shared" si="5"/>
        <v>71</v>
      </c>
      <c r="J50" s="89">
        <v>723</v>
      </c>
      <c r="K50" s="94">
        <v>527</v>
      </c>
      <c r="L50" s="94"/>
      <c r="M50" s="93">
        <v>23</v>
      </c>
      <c r="N50" s="93">
        <v>20</v>
      </c>
      <c r="O50" s="56"/>
      <c r="P50" s="48">
        <f t="shared" si="6"/>
        <v>1250</v>
      </c>
      <c r="Q50" s="48">
        <f t="shared" si="24"/>
        <v>43</v>
      </c>
      <c r="R50" s="50">
        <f t="shared" si="22"/>
        <v>114</v>
      </c>
      <c r="S50" s="101">
        <v>6</v>
      </c>
      <c r="T50" s="89">
        <v>7.6</v>
      </c>
      <c r="U50" s="100">
        <v>11.7</v>
      </c>
      <c r="V50" s="44"/>
      <c r="W50" s="44"/>
      <c r="X50" s="44"/>
      <c r="Y50" s="44"/>
      <c r="Z50" s="44"/>
      <c r="AA50" s="67">
        <f t="shared" si="8"/>
        <v>0</v>
      </c>
      <c r="AB50" s="33"/>
      <c r="AC50" s="20">
        <f t="shared" si="9"/>
        <v>0</v>
      </c>
      <c r="AD50" s="85">
        <f t="shared" si="10"/>
        <v>139.29999999999998</v>
      </c>
      <c r="AE50" s="21">
        <f t="shared" si="23"/>
        <v>139.29999999999998</v>
      </c>
      <c r="AF50" s="84"/>
      <c r="AG50" s="78"/>
      <c r="AH50" s="22">
        <f t="shared" si="11"/>
        <v>139.29999999999998</v>
      </c>
      <c r="AI50" s="23">
        <f t="shared" si="12"/>
        <v>11.900000000000006</v>
      </c>
      <c r="AJ50" s="58"/>
      <c r="AK50" s="24">
        <f t="shared" si="13"/>
        <v>0</v>
      </c>
      <c r="AL50" s="25">
        <f t="shared" si="14"/>
        <v>151.19999999999999</v>
      </c>
      <c r="AM50" s="26">
        <f t="shared" si="15"/>
        <v>151.19999999999999</v>
      </c>
      <c r="AN50" s="79"/>
      <c r="AO50" s="118">
        <v>80</v>
      </c>
      <c r="AP50" s="118">
        <v>200</v>
      </c>
      <c r="AQ50" s="118">
        <v>0</v>
      </c>
      <c r="AR50" s="118">
        <v>20</v>
      </c>
      <c r="AS50" s="118">
        <v>60</v>
      </c>
      <c r="AT50" s="122">
        <f t="shared" si="16"/>
        <v>360</v>
      </c>
      <c r="AU50" s="123">
        <f t="shared" si="17"/>
        <v>342</v>
      </c>
      <c r="AV50" s="124">
        <v>6</v>
      </c>
      <c r="AW50" s="124">
        <v>12</v>
      </c>
      <c r="AX50" s="124">
        <v>8</v>
      </c>
      <c r="AY50" s="124">
        <v>1</v>
      </c>
      <c r="AZ50" s="81">
        <f t="shared" si="18"/>
        <v>27</v>
      </c>
      <c r="BA50" s="80">
        <f t="shared" si="19"/>
        <v>315</v>
      </c>
      <c r="BB50" s="36">
        <f t="shared" si="20"/>
        <v>151.19999999999999</v>
      </c>
      <c r="BC50" s="80">
        <f t="shared" si="21"/>
        <v>163.80000000000001</v>
      </c>
    </row>
    <row r="51" spans="1:55" ht="19.5" customHeight="1">
      <c r="A51" s="30" t="s">
        <v>52</v>
      </c>
      <c r="B51" s="88">
        <v>690</v>
      </c>
      <c r="C51" s="88">
        <v>571</v>
      </c>
      <c r="D51" s="88">
        <v>856</v>
      </c>
      <c r="E51" s="88">
        <v>23</v>
      </c>
      <c r="F51" s="88">
        <v>20</v>
      </c>
      <c r="G51" s="89">
        <v>28</v>
      </c>
      <c r="H51" s="48">
        <f t="shared" si="4"/>
        <v>2117</v>
      </c>
      <c r="I51" s="48">
        <f t="shared" si="5"/>
        <v>71</v>
      </c>
      <c r="J51" s="89">
        <v>723</v>
      </c>
      <c r="K51" s="94">
        <v>527</v>
      </c>
      <c r="L51" s="94"/>
      <c r="M51" s="93">
        <v>23</v>
      </c>
      <c r="N51" s="93">
        <v>20</v>
      </c>
      <c r="O51" s="56"/>
      <c r="P51" s="48">
        <f t="shared" si="6"/>
        <v>1250</v>
      </c>
      <c r="Q51" s="48">
        <f t="shared" si="24"/>
        <v>43</v>
      </c>
      <c r="R51" s="50">
        <f t="shared" si="22"/>
        <v>114</v>
      </c>
      <c r="S51" s="101">
        <v>6</v>
      </c>
      <c r="T51" s="89">
        <v>7.6</v>
      </c>
      <c r="U51" s="100">
        <v>11.7</v>
      </c>
      <c r="V51" s="44"/>
      <c r="W51" s="44"/>
      <c r="X51" s="44"/>
      <c r="Y51" s="44"/>
      <c r="Z51" s="44"/>
      <c r="AA51" s="67">
        <f t="shared" si="8"/>
        <v>0</v>
      </c>
      <c r="AB51" s="33"/>
      <c r="AC51" s="20">
        <f t="shared" si="9"/>
        <v>0</v>
      </c>
      <c r="AD51" s="85">
        <f t="shared" si="10"/>
        <v>139.29999999999998</v>
      </c>
      <c r="AE51" s="21">
        <f t="shared" si="23"/>
        <v>139.29999999999998</v>
      </c>
      <c r="AF51" s="84"/>
      <c r="AG51" s="78"/>
      <c r="AH51" s="22">
        <f t="shared" si="11"/>
        <v>139.29999999999998</v>
      </c>
      <c r="AI51" s="23">
        <f t="shared" si="12"/>
        <v>11.900000000000006</v>
      </c>
      <c r="AJ51" s="58"/>
      <c r="AK51" s="24">
        <f t="shared" si="13"/>
        <v>0</v>
      </c>
      <c r="AL51" s="25">
        <f t="shared" si="14"/>
        <v>151.19999999999999</v>
      </c>
      <c r="AM51" s="26">
        <f t="shared" si="15"/>
        <v>151.19999999999999</v>
      </c>
      <c r="AN51" s="79"/>
      <c r="AO51" s="118">
        <v>80</v>
      </c>
      <c r="AP51" s="118">
        <v>200</v>
      </c>
      <c r="AQ51" s="118">
        <v>0</v>
      </c>
      <c r="AR51" s="118">
        <v>20</v>
      </c>
      <c r="AS51" s="118">
        <v>60</v>
      </c>
      <c r="AT51" s="122">
        <f t="shared" si="16"/>
        <v>360</v>
      </c>
      <c r="AU51" s="123">
        <f t="shared" si="17"/>
        <v>342</v>
      </c>
      <c r="AV51" s="124">
        <v>6</v>
      </c>
      <c r="AW51" s="124">
        <v>12</v>
      </c>
      <c r="AX51" s="124">
        <v>8</v>
      </c>
      <c r="AY51" s="124">
        <v>1</v>
      </c>
      <c r="AZ51" s="81">
        <f t="shared" si="18"/>
        <v>27</v>
      </c>
      <c r="BA51" s="80">
        <f t="shared" si="19"/>
        <v>315</v>
      </c>
      <c r="BB51" s="36">
        <f t="shared" si="20"/>
        <v>151.19999999999999</v>
      </c>
      <c r="BC51" s="80">
        <f t="shared" si="21"/>
        <v>163.80000000000001</v>
      </c>
    </row>
    <row r="52" spans="1:55" ht="19.5" customHeight="1">
      <c r="A52" s="30" t="s">
        <v>37</v>
      </c>
      <c r="B52" s="88">
        <v>690</v>
      </c>
      <c r="C52" s="88">
        <v>578</v>
      </c>
      <c r="D52" s="88">
        <v>862</v>
      </c>
      <c r="E52" s="88">
        <v>23</v>
      </c>
      <c r="F52" s="88">
        <v>20</v>
      </c>
      <c r="G52" s="89">
        <v>28</v>
      </c>
      <c r="H52" s="48">
        <f t="shared" si="4"/>
        <v>2130</v>
      </c>
      <c r="I52" s="48">
        <f t="shared" si="5"/>
        <v>71</v>
      </c>
      <c r="J52" s="89">
        <v>744</v>
      </c>
      <c r="K52" s="94">
        <v>519</v>
      </c>
      <c r="L52" s="94"/>
      <c r="M52" s="94">
        <v>24</v>
      </c>
      <c r="N52" s="93">
        <v>18</v>
      </c>
      <c r="O52" s="56"/>
      <c r="P52" s="48">
        <f t="shared" si="6"/>
        <v>1263</v>
      </c>
      <c r="Q52" s="48">
        <f t="shared" si="24"/>
        <v>42</v>
      </c>
      <c r="R52" s="50">
        <f t="shared" si="22"/>
        <v>113</v>
      </c>
      <c r="S52" s="101">
        <v>6</v>
      </c>
      <c r="T52" s="89">
        <v>7.6</v>
      </c>
      <c r="U52" s="100">
        <v>11.7</v>
      </c>
      <c r="V52" s="44"/>
      <c r="W52" s="44"/>
      <c r="X52" s="44"/>
      <c r="Y52" s="44"/>
      <c r="Z52" s="44"/>
      <c r="AA52" s="67">
        <f t="shared" si="8"/>
        <v>0</v>
      </c>
      <c r="AB52" s="33"/>
      <c r="AC52" s="20">
        <f t="shared" si="9"/>
        <v>0</v>
      </c>
      <c r="AD52" s="85">
        <f t="shared" si="10"/>
        <v>138.29999999999998</v>
      </c>
      <c r="AE52" s="21">
        <f t="shared" si="23"/>
        <v>138.29999999999998</v>
      </c>
      <c r="AF52" s="84"/>
      <c r="AG52" s="78"/>
      <c r="AH52" s="22">
        <f t="shared" si="11"/>
        <v>138.29999999999998</v>
      </c>
      <c r="AI52" s="23">
        <f t="shared" si="12"/>
        <v>12.900000000000006</v>
      </c>
      <c r="AJ52" s="58"/>
      <c r="AK52" s="24">
        <f t="shared" si="13"/>
        <v>0</v>
      </c>
      <c r="AL52" s="25">
        <f t="shared" si="14"/>
        <v>151.19999999999999</v>
      </c>
      <c r="AM52" s="26">
        <f t="shared" si="15"/>
        <v>151.19999999999999</v>
      </c>
      <c r="AN52" s="79"/>
      <c r="AO52" s="118">
        <v>80</v>
      </c>
      <c r="AP52" s="118">
        <v>200</v>
      </c>
      <c r="AQ52" s="118">
        <v>0</v>
      </c>
      <c r="AR52" s="118">
        <v>20</v>
      </c>
      <c r="AS52" s="118">
        <v>60</v>
      </c>
      <c r="AT52" s="122">
        <f t="shared" si="16"/>
        <v>360</v>
      </c>
      <c r="AU52" s="123">
        <f t="shared" si="17"/>
        <v>342</v>
      </c>
      <c r="AV52" s="124">
        <v>6</v>
      </c>
      <c r="AW52" s="124">
        <v>12</v>
      </c>
      <c r="AX52" s="124">
        <v>8</v>
      </c>
      <c r="AY52" s="124">
        <v>1</v>
      </c>
      <c r="AZ52" s="81">
        <f t="shared" si="18"/>
        <v>27</v>
      </c>
      <c r="BA52" s="80">
        <f t="shared" si="19"/>
        <v>315</v>
      </c>
      <c r="BB52" s="36">
        <f t="shared" si="20"/>
        <v>151.19999999999999</v>
      </c>
      <c r="BC52" s="80">
        <f t="shared" si="21"/>
        <v>163.80000000000001</v>
      </c>
    </row>
    <row r="53" spans="1:55" ht="19.5" customHeight="1">
      <c r="A53" s="30" t="s">
        <v>53</v>
      </c>
      <c r="B53" s="88">
        <v>690</v>
      </c>
      <c r="C53" s="88">
        <v>578</v>
      </c>
      <c r="D53" s="88">
        <v>862</v>
      </c>
      <c r="E53" s="88">
        <v>23</v>
      </c>
      <c r="F53" s="88">
        <v>20</v>
      </c>
      <c r="G53" s="89">
        <v>28</v>
      </c>
      <c r="H53" s="48">
        <f>B53+C53+D53</f>
        <v>2130</v>
      </c>
      <c r="I53" s="48">
        <f>E53+F53+G53</f>
        <v>71</v>
      </c>
      <c r="J53" s="89">
        <v>744</v>
      </c>
      <c r="K53" s="94">
        <v>519</v>
      </c>
      <c r="L53" s="94"/>
      <c r="M53" s="94">
        <v>24</v>
      </c>
      <c r="N53" s="93">
        <v>18</v>
      </c>
      <c r="O53" s="56"/>
      <c r="P53" s="48">
        <f t="shared" si="6"/>
        <v>1263</v>
      </c>
      <c r="Q53" s="48">
        <f t="shared" si="24"/>
        <v>42</v>
      </c>
      <c r="R53" s="50">
        <f t="shared" si="22"/>
        <v>113</v>
      </c>
      <c r="S53" s="101">
        <v>6</v>
      </c>
      <c r="T53" s="89">
        <v>7.6</v>
      </c>
      <c r="U53" s="100">
        <v>11.7</v>
      </c>
      <c r="V53" s="44"/>
      <c r="W53" s="44"/>
      <c r="X53" s="44"/>
      <c r="Y53" s="44"/>
      <c r="Z53" s="44"/>
      <c r="AA53" s="67">
        <f t="shared" si="8"/>
        <v>0</v>
      </c>
      <c r="AB53" s="33"/>
      <c r="AC53" s="20">
        <f t="shared" si="9"/>
        <v>0</v>
      </c>
      <c r="AD53" s="85">
        <f t="shared" si="10"/>
        <v>138.29999999999998</v>
      </c>
      <c r="AE53" s="21">
        <f t="shared" si="23"/>
        <v>138.29999999999998</v>
      </c>
      <c r="AF53" s="84"/>
      <c r="AG53" s="78"/>
      <c r="AH53" s="22">
        <f t="shared" si="11"/>
        <v>138.29999999999998</v>
      </c>
      <c r="AI53" s="23">
        <f t="shared" si="12"/>
        <v>12.900000000000006</v>
      </c>
      <c r="AJ53" s="58"/>
      <c r="AK53" s="24">
        <f t="shared" si="13"/>
        <v>0</v>
      </c>
      <c r="AL53" s="25">
        <f t="shared" si="14"/>
        <v>151.19999999999999</v>
      </c>
      <c r="AM53" s="26">
        <f t="shared" si="15"/>
        <v>151.19999999999999</v>
      </c>
      <c r="AN53" s="79"/>
      <c r="AO53" s="118">
        <v>80</v>
      </c>
      <c r="AP53" s="118">
        <v>200</v>
      </c>
      <c r="AQ53" s="118">
        <v>0</v>
      </c>
      <c r="AR53" s="118">
        <v>20</v>
      </c>
      <c r="AS53" s="118">
        <v>60</v>
      </c>
      <c r="AT53" s="122">
        <f t="shared" si="16"/>
        <v>360</v>
      </c>
      <c r="AU53" s="123">
        <f t="shared" si="17"/>
        <v>342</v>
      </c>
      <c r="AV53" s="124">
        <v>6</v>
      </c>
      <c r="AW53" s="124">
        <v>12</v>
      </c>
      <c r="AX53" s="124">
        <v>8</v>
      </c>
      <c r="AY53" s="124">
        <v>1</v>
      </c>
      <c r="AZ53" s="81">
        <f t="shared" si="18"/>
        <v>27</v>
      </c>
      <c r="BA53" s="80">
        <f t="shared" si="19"/>
        <v>315</v>
      </c>
      <c r="BB53" s="36">
        <f t="shared" si="20"/>
        <v>151.19999999999999</v>
      </c>
      <c r="BC53" s="80">
        <f t="shared" si="21"/>
        <v>163.80000000000001</v>
      </c>
    </row>
    <row r="54" spans="1:55" ht="19.5" customHeight="1">
      <c r="A54" s="30" t="s">
        <v>26</v>
      </c>
      <c r="B54" s="88">
        <v>701</v>
      </c>
      <c r="C54" s="88">
        <v>569</v>
      </c>
      <c r="D54" s="88">
        <v>863</v>
      </c>
      <c r="E54" s="88">
        <v>23</v>
      </c>
      <c r="F54" s="88">
        <v>20</v>
      </c>
      <c r="G54" s="89">
        <v>28</v>
      </c>
      <c r="H54" s="48">
        <f>B54+C54+D54</f>
        <v>2133</v>
      </c>
      <c r="I54" s="48">
        <f>E54+F54+G54</f>
        <v>71</v>
      </c>
      <c r="J54" s="89">
        <v>739</v>
      </c>
      <c r="K54" s="94">
        <v>511</v>
      </c>
      <c r="L54" s="94"/>
      <c r="M54" s="94">
        <v>25</v>
      </c>
      <c r="N54" s="93">
        <v>19</v>
      </c>
      <c r="O54" s="56"/>
      <c r="P54" s="48">
        <f t="shared" si="6"/>
        <v>1250</v>
      </c>
      <c r="Q54" s="48">
        <f t="shared" si="24"/>
        <v>44</v>
      </c>
      <c r="R54" s="50">
        <f t="shared" si="22"/>
        <v>115</v>
      </c>
      <c r="S54" s="88">
        <v>6</v>
      </c>
      <c r="T54" s="89">
        <v>7.6</v>
      </c>
      <c r="U54" s="100">
        <v>11.9</v>
      </c>
      <c r="V54" s="44"/>
      <c r="W54" s="44"/>
      <c r="X54" s="44"/>
      <c r="Y54" s="44"/>
      <c r="Z54" s="44"/>
      <c r="AA54" s="67">
        <f t="shared" si="8"/>
        <v>0</v>
      </c>
      <c r="AB54" s="33"/>
      <c r="AC54" s="20">
        <f t="shared" si="9"/>
        <v>0</v>
      </c>
      <c r="AD54" s="85">
        <f t="shared" si="10"/>
        <v>140.5</v>
      </c>
      <c r="AE54" s="21">
        <f t="shared" si="23"/>
        <v>140.5</v>
      </c>
      <c r="AF54" s="84"/>
      <c r="AG54" s="78"/>
      <c r="AH54" s="22">
        <f t="shared" si="11"/>
        <v>140.5</v>
      </c>
      <c r="AI54" s="23">
        <f t="shared" si="12"/>
        <v>10.699999999999989</v>
      </c>
      <c r="AJ54" s="58"/>
      <c r="AK54" s="24">
        <f t="shared" si="13"/>
        <v>0</v>
      </c>
      <c r="AL54" s="25">
        <f t="shared" si="14"/>
        <v>151.19999999999999</v>
      </c>
      <c r="AM54" s="26">
        <f t="shared" si="15"/>
        <v>151.19999999999999</v>
      </c>
      <c r="AN54" s="79"/>
      <c r="AO54" s="118">
        <v>80</v>
      </c>
      <c r="AP54" s="118">
        <v>200</v>
      </c>
      <c r="AQ54" s="118">
        <v>0</v>
      </c>
      <c r="AR54" s="118">
        <v>20</v>
      </c>
      <c r="AS54" s="118">
        <v>60</v>
      </c>
      <c r="AT54" s="122">
        <f t="shared" si="16"/>
        <v>360</v>
      </c>
      <c r="AU54" s="123">
        <f t="shared" si="17"/>
        <v>342</v>
      </c>
      <c r="AV54" s="124">
        <v>6</v>
      </c>
      <c r="AW54" s="124">
        <v>12</v>
      </c>
      <c r="AX54" s="124">
        <v>8</v>
      </c>
      <c r="AY54" s="124">
        <v>1</v>
      </c>
      <c r="AZ54" s="81">
        <f t="shared" si="18"/>
        <v>27</v>
      </c>
      <c r="BA54" s="80">
        <f t="shared" si="19"/>
        <v>315</v>
      </c>
      <c r="BB54" s="36">
        <f t="shared" si="20"/>
        <v>151.19999999999999</v>
      </c>
      <c r="BC54" s="80">
        <f t="shared" si="21"/>
        <v>163.80000000000001</v>
      </c>
    </row>
    <row r="55" spans="1:55" ht="19.5" customHeight="1">
      <c r="A55" s="30" t="s">
        <v>54</v>
      </c>
      <c r="B55" s="88">
        <v>701</v>
      </c>
      <c r="C55" s="88">
        <v>569</v>
      </c>
      <c r="D55" s="88">
        <v>863</v>
      </c>
      <c r="E55" s="88">
        <v>23</v>
      </c>
      <c r="F55" s="88">
        <v>20</v>
      </c>
      <c r="G55" s="89">
        <v>28</v>
      </c>
      <c r="H55" s="48">
        <f>B55+C55+D55</f>
        <v>2133</v>
      </c>
      <c r="I55" s="48">
        <f>E55+F55+G55</f>
        <v>71</v>
      </c>
      <c r="J55" s="89">
        <v>739</v>
      </c>
      <c r="K55" s="94">
        <v>511</v>
      </c>
      <c r="L55" s="94"/>
      <c r="M55" s="94">
        <v>25</v>
      </c>
      <c r="N55" s="93">
        <v>19</v>
      </c>
      <c r="O55" s="56"/>
      <c r="P55" s="48">
        <f t="shared" si="6"/>
        <v>1250</v>
      </c>
      <c r="Q55" s="48">
        <f t="shared" si="24"/>
        <v>44</v>
      </c>
      <c r="R55" s="50">
        <f t="shared" si="22"/>
        <v>115</v>
      </c>
      <c r="S55" s="88">
        <v>6</v>
      </c>
      <c r="T55" s="89">
        <v>7.6</v>
      </c>
      <c r="U55" s="100">
        <v>11.9</v>
      </c>
      <c r="V55" s="44"/>
      <c r="W55" s="44"/>
      <c r="X55" s="44"/>
      <c r="Y55" s="44"/>
      <c r="Z55" s="44"/>
      <c r="AA55" s="67">
        <f t="shared" si="8"/>
        <v>0</v>
      </c>
      <c r="AB55" s="33"/>
      <c r="AC55" s="20">
        <f t="shared" si="9"/>
        <v>0</v>
      </c>
      <c r="AD55" s="85">
        <f t="shared" si="10"/>
        <v>140.5</v>
      </c>
      <c r="AE55" s="21">
        <f t="shared" si="23"/>
        <v>140.5</v>
      </c>
      <c r="AF55" s="84"/>
      <c r="AG55" s="78"/>
      <c r="AH55" s="22">
        <f t="shared" si="11"/>
        <v>140.5</v>
      </c>
      <c r="AI55" s="23">
        <f t="shared" si="12"/>
        <v>10.699999999999989</v>
      </c>
      <c r="AJ55" s="58"/>
      <c r="AK55" s="24">
        <f t="shared" si="13"/>
        <v>0</v>
      </c>
      <c r="AL55" s="25">
        <f t="shared" si="14"/>
        <v>151.19999999999999</v>
      </c>
      <c r="AM55" s="26">
        <f t="shared" si="15"/>
        <v>151.19999999999999</v>
      </c>
      <c r="AN55" s="79"/>
      <c r="AO55" s="118">
        <v>80</v>
      </c>
      <c r="AP55" s="118">
        <v>200</v>
      </c>
      <c r="AQ55" s="118">
        <v>0</v>
      </c>
      <c r="AR55" s="118">
        <v>20</v>
      </c>
      <c r="AS55" s="118">
        <v>60</v>
      </c>
      <c r="AT55" s="122">
        <f t="shared" si="16"/>
        <v>360</v>
      </c>
      <c r="AU55" s="123">
        <f t="shared" si="17"/>
        <v>342</v>
      </c>
      <c r="AV55" s="124">
        <v>6</v>
      </c>
      <c r="AW55" s="124">
        <v>12</v>
      </c>
      <c r="AX55" s="124">
        <v>8</v>
      </c>
      <c r="AY55" s="124">
        <v>1</v>
      </c>
      <c r="AZ55" s="81">
        <f t="shared" si="18"/>
        <v>27</v>
      </c>
      <c r="BA55" s="80">
        <f t="shared" si="19"/>
        <v>315</v>
      </c>
      <c r="BB55" s="36">
        <f t="shared" si="20"/>
        <v>151.19999999999999</v>
      </c>
      <c r="BC55" s="80">
        <f t="shared" si="21"/>
        <v>163.80000000000001</v>
      </c>
    </row>
    <row r="56" spans="1:55" ht="17.399999999999999">
      <c r="A56" s="30" t="s">
        <v>55</v>
      </c>
      <c r="B56" s="88">
        <v>693</v>
      </c>
      <c r="C56" s="88">
        <v>557</v>
      </c>
      <c r="D56" s="88">
        <v>866</v>
      </c>
      <c r="E56" s="88">
        <v>23</v>
      </c>
      <c r="F56" s="88">
        <v>19</v>
      </c>
      <c r="G56" s="89">
        <v>29</v>
      </c>
      <c r="H56" s="48">
        <f t="shared" si="4"/>
        <v>2116</v>
      </c>
      <c r="I56" s="48">
        <f t="shared" si="5"/>
        <v>71</v>
      </c>
      <c r="J56" s="88">
        <v>699</v>
      </c>
      <c r="K56" s="94">
        <v>512</v>
      </c>
      <c r="L56" s="94"/>
      <c r="M56" s="94">
        <v>23</v>
      </c>
      <c r="N56" s="93">
        <v>18</v>
      </c>
      <c r="O56" s="56"/>
      <c r="P56" s="48">
        <f t="shared" si="6"/>
        <v>1211</v>
      </c>
      <c r="Q56" s="48">
        <f t="shared" si="24"/>
        <v>41</v>
      </c>
      <c r="R56" s="50">
        <f t="shared" si="22"/>
        <v>112</v>
      </c>
      <c r="S56" s="88">
        <v>6</v>
      </c>
      <c r="T56" s="89">
        <v>7.2</v>
      </c>
      <c r="U56" s="100">
        <v>11.9</v>
      </c>
      <c r="V56" s="44"/>
      <c r="W56" s="44"/>
      <c r="X56" s="44"/>
      <c r="Y56" s="44"/>
      <c r="Z56" s="44"/>
      <c r="AA56" s="67">
        <f t="shared" si="8"/>
        <v>0</v>
      </c>
      <c r="AB56" s="33"/>
      <c r="AC56" s="20">
        <f t="shared" si="9"/>
        <v>0</v>
      </c>
      <c r="AD56" s="85">
        <f t="shared" si="10"/>
        <v>137.1</v>
      </c>
      <c r="AE56" s="21">
        <f t="shared" si="23"/>
        <v>137.1</v>
      </c>
      <c r="AF56" s="84"/>
      <c r="AG56" s="78"/>
      <c r="AH56" s="22">
        <f t="shared" si="11"/>
        <v>137.1</v>
      </c>
      <c r="AI56" s="23">
        <f t="shared" si="12"/>
        <v>14.099999999999994</v>
      </c>
      <c r="AJ56" s="58"/>
      <c r="AK56" s="24">
        <f t="shared" si="13"/>
        <v>0</v>
      </c>
      <c r="AL56" s="25">
        <f t="shared" si="14"/>
        <v>151.19999999999999</v>
      </c>
      <c r="AM56" s="26">
        <f t="shared" si="15"/>
        <v>151.19999999999999</v>
      </c>
      <c r="AN56" s="79"/>
      <c r="AO56" s="118">
        <v>80</v>
      </c>
      <c r="AP56" s="118">
        <v>200</v>
      </c>
      <c r="AQ56" s="118">
        <v>0</v>
      </c>
      <c r="AR56" s="118">
        <v>20</v>
      </c>
      <c r="AS56" s="118">
        <v>60</v>
      </c>
      <c r="AT56" s="122">
        <f t="shared" si="16"/>
        <v>360</v>
      </c>
      <c r="AU56" s="123">
        <f t="shared" si="17"/>
        <v>342</v>
      </c>
      <c r="AV56" s="124">
        <v>6</v>
      </c>
      <c r="AW56" s="124">
        <v>12</v>
      </c>
      <c r="AX56" s="124">
        <v>8</v>
      </c>
      <c r="AY56" s="124">
        <v>1</v>
      </c>
      <c r="AZ56" s="81">
        <f t="shared" si="18"/>
        <v>27</v>
      </c>
      <c r="BA56" s="80">
        <f t="shared" si="19"/>
        <v>315</v>
      </c>
      <c r="BB56" s="36">
        <f t="shared" si="20"/>
        <v>151.19999999999999</v>
      </c>
      <c r="BC56" s="80">
        <f t="shared" si="21"/>
        <v>163.80000000000001</v>
      </c>
    </row>
    <row r="57" spans="1:55" ht="17.399999999999999">
      <c r="A57" s="30" t="s">
        <v>56</v>
      </c>
      <c r="B57" s="88">
        <v>693</v>
      </c>
      <c r="C57" s="88">
        <v>557</v>
      </c>
      <c r="D57" s="88">
        <v>866</v>
      </c>
      <c r="E57" s="88">
        <v>23</v>
      </c>
      <c r="F57" s="88">
        <v>19</v>
      </c>
      <c r="G57" s="89">
        <v>29</v>
      </c>
      <c r="H57" s="48">
        <f>B57+C57+D57</f>
        <v>2116</v>
      </c>
      <c r="I57" s="48">
        <f>E57+F57+G57</f>
        <v>71</v>
      </c>
      <c r="J57" s="88">
        <v>699</v>
      </c>
      <c r="K57" s="94">
        <v>512</v>
      </c>
      <c r="L57" s="94"/>
      <c r="M57" s="94">
        <v>23</v>
      </c>
      <c r="N57" s="93">
        <v>18</v>
      </c>
      <c r="O57" s="56"/>
      <c r="P57" s="48">
        <f t="shared" si="6"/>
        <v>1211</v>
      </c>
      <c r="Q57" s="48">
        <f t="shared" si="24"/>
        <v>41</v>
      </c>
      <c r="R57" s="50">
        <f t="shared" si="22"/>
        <v>112</v>
      </c>
      <c r="S57" s="88">
        <v>6</v>
      </c>
      <c r="T57" s="89">
        <v>7.2</v>
      </c>
      <c r="U57" s="100">
        <v>11.9</v>
      </c>
      <c r="V57" s="44"/>
      <c r="W57" s="44"/>
      <c r="X57" s="44"/>
      <c r="Y57" s="44"/>
      <c r="Z57" s="44"/>
      <c r="AA57" s="67">
        <f t="shared" si="8"/>
        <v>0</v>
      </c>
      <c r="AB57" s="33"/>
      <c r="AC57" s="20">
        <f t="shared" si="9"/>
        <v>0</v>
      </c>
      <c r="AD57" s="85">
        <f t="shared" si="10"/>
        <v>137.1</v>
      </c>
      <c r="AE57" s="21">
        <f t="shared" si="23"/>
        <v>137.1</v>
      </c>
      <c r="AF57" s="84"/>
      <c r="AG57" s="78"/>
      <c r="AH57" s="22">
        <f t="shared" si="11"/>
        <v>137.1</v>
      </c>
      <c r="AI57" s="23">
        <f t="shared" si="12"/>
        <v>14.099999999999994</v>
      </c>
      <c r="AJ57" s="58"/>
      <c r="AK57" s="24">
        <f t="shared" si="13"/>
        <v>0</v>
      </c>
      <c r="AL57" s="25">
        <f t="shared" si="14"/>
        <v>151.19999999999999</v>
      </c>
      <c r="AM57" s="26">
        <f t="shared" si="15"/>
        <v>151.19999999999999</v>
      </c>
      <c r="AN57" s="79"/>
      <c r="AO57" s="118">
        <v>80</v>
      </c>
      <c r="AP57" s="118">
        <v>200</v>
      </c>
      <c r="AQ57" s="118">
        <v>0</v>
      </c>
      <c r="AR57" s="118">
        <v>20</v>
      </c>
      <c r="AS57" s="118">
        <v>60</v>
      </c>
      <c r="AT57" s="122">
        <f t="shared" si="16"/>
        <v>360</v>
      </c>
      <c r="AU57" s="123">
        <f t="shared" si="17"/>
        <v>342</v>
      </c>
      <c r="AV57" s="124">
        <v>6</v>
      </c>
      <c r="AW57" s="124">
        <v>12</v>
      </c>
      <c r="AX57" s="124">
        <v>8</v>
      </c>
      <c r="AY57" s="124">
        <v>1</v>
      </c>
      <c r="AZ57" s="81">
        <f t="shared" si="18"/>
        <v>27</v>
      </c>
      <c r="BA57" s="80">
        <f t="shared" si="19"/>
        <v>315</v>
      </c>
      <c r="BB57" s="36">
        <f t="shared" si="20"/>
        <v>151.19999999999999</v>
      </c>
      <c r="BC57" s="80">
        <f t="shared" si="21"/>
        <v>163.80000000000001</v>
      </c>
    </row>
    <row r="58" spans="1:55" ht="17.399999999999999">
      <c r="A58" s="30" t="s">
        <v>27</v>
      </c>
      <c r="B58" s="88">
        <v>673</v>
      </c>
      <c r="C58" s="88">
        <v>542</v>
      </c>
      <c r="D58" s="88">
        <v>846</v>
      </c>
      <c r="E58" s="88">
        <v>23</v>
      </c>
      <c r="F58" s="88">
        <v>19</v>
      </c>
      <c r="G58" s="89">
        <v>28</v>
      </c>
      <c r="H58" s="48">
        <f t="shared" si="4"/>
        <v>2061</v>
      </c>
      <c r="I58" s="48">
        <f t="shared" si="5"/>
        <v>70</v>
      </c>
      <c r="J58" s="88">
        <v>685</v>
      </c>
      <c r="K58" s="94">
        <v>503</v>
      </c>
      <c r="L58" s="94"/>
      <c r="M58" s="94">
        <v>23</v>
      </c>
      <c r="N58" s="93">
        <v>18</v>
      </c>
      <c r="O58" s="56"/>
      <c r="P58" s="48">
        <f t="shared" si="6"/>
        <v>1188</v>
      </c>
      <c r="Q58" s="48">
        <f t="shared" si="24"/>
        <v>41</v>
      </c>
      <c r="R58" s="50">
        <f t="shared" si="22"/>
        <v>111</v>
      </c>
      <c r="S58" s="88">
        <v>6</v>
      </c>
      <c r="T58" s="89">
        <v>7.2</v>
      </c>
      <c r="U58" s="100">
        <v>10.8</v>
      </c>
      <c r="V58" s="44"/>
      <c r="W58" s="44"/>
      <c r="X58" s="44"/>
      <c r="Y58" s="44"/>
      <c r="Z58" s="44"/>
      <c r="AA58" s="67">
        <f t="shared" si="8"/>
        <v>0</v>
      </c>
      <c r="AB58" s="33"/>
      <c r="AC58" s="20">
        <f t="shared" si="9"/>
        <v>0</v>
      </c>
      <c r="AD58" s="85">
        <f t="shared" si="10"/>
        <v>135</v>
      </c>
      <c r="AE58" s="21">
        <f t="shared" si="23"/>
        <v>135</v>
      </c>
      <c r="AF58" s="84"/>
      <c r="AG58" s="78"/>
      <c r="AH58" s="22">
        <f t="shared" si="11"/>
        <v>135</v>
      </c>
      <c r="AI58" s="23">
        <f t="shared" si="12"/>
        <v>16.199999999999989</v>
      </c>
      <c r="AJ58" s="58"/>
      <c r="AK58" s="24">
        <f t="shared" si="13"/>
        <v>0</v>
      </c>
      <c r="AL58" s="25">
        <f t="shared" si="14"/>
        <v>151.19999999999999</v>
      </c>
      <c r="AM58" s="26">
        <f t="shared" si="15"/>
        <v>151.19999999999999</v>
      </c>
      <c r="AN58" s="79"/>
      <c r="AO58" s="118">
        <v>80</v>
      </c>
      <c r="AP58" s="118">
        <v>200</v>
      </c>
      <c r="AQ58" s="118">
        <v>0</v>
      </c>
      <c r="AR58" s="118">
        <v>20</v>
      </c>
      <c r="AS58" s="118">
        <v>60</v>
      </c>
      <c r="AT58" s="122">
        <f t="shared" si="16"/>
        <v>360</v>
      </c>
      <c r="AU58" s="123">
        <f t="shared" si="17"/>
        <v>342</v>
      </c>
      <c r="AV58" s="124">
        <v>6</v>
      </c>
      <c r="AW58" s="124">
        <v>12</v>
      </c>
      <c r="AX58" s="124">
        <v>8</v>
      </c>
      <c r="AY58" s="124">
        <v>1</v>
      </c>
      <c r="AZ58" s="81">
        <f t="shared" si="18"/>
        <v>27</v>
      </c>
      <c r="BA58" s="80">
        <f t="shared" si="19"/>
        <v>315</v>
      </c>
      <c r="BB58" s="36">
        <f t="shared" si="20"/>
        <v>151.19999999999999</v>
      </c>
      <c r="BC58" s="80">
        <f t="shared" si="21"/>
        <v>163.80000000000001</v>
      </c>
    </row>
    <row r="59" spans="1:55" ht="17.399999999999999">
      <c r="A59" s="30" t="s">
        <v>57</v>
      </c>
      <c r="B59" s="88">
        <v>673</v>
      </c>
      <c r="C59" s="88">
        <v>542</v>
      </c>
      <c r="D59" s="88">
        <v>846</v>
      </c>
      <c r="E59" s="88">
        <v>23</v>
      </c>
      <c r="F59" s="88">
        <v>19</v>
      </c>
      <c r="G59" s="89">
        <v>28</v>
      </c>
      <c r="H59" s="48">
        <f>B59+C59+D59</f>
        <v>2061</v>
      </c>
      <c r="I59" s="48">
        <f>E59+F59+G59</f>
        <v>70</v>
      </c>
      <c r="J59" s="88">
        <v>685</v>
      </c>
      <c r="K59" s="94">
        <v>503</v>
      </c>
      <c r="L59" s="94"/>
      <c r="M59" s="94">
        <v>23</v>
      </c>
      <c r="N59" s="93">
        <v>18</v>
      </c>
      <c r="O59" s="56"/>
      <c r="P59" s="48">
        <f t="shared" si="6"/>
        <v>1188</v>
      </c>
      <c r="Q59" s="48">
        <f t="shared" si="24"/>
        <v>41</v>
      </c>
      <c r="R59" s="50">
        <f t="shared" si="22"/>
        <v>111</v>
      </c>
      <c r="S59" s="88">
        <v>6</v>
      </c>
      <c r="T59" s="89">
        <v>7.2</v>
      </c>
      <c r="U59" s="100">
        <v>10.8</v>
      </c>
      <c r="V59" s="44"/>
      <c r="W59" s="44"/>
      <c r="X59" s="44"/>
      <c r="Y59" s="44"/>
      <c r="Z59" s="44"/>
      <c r="AA59" s="67">
        <f t="shared" si="8"/>
        <v>0</v>
      </c>
      <c r="AB59" s="33"/>
      <c r="AC59" s="20">
        <f t="shared" si="9"/>
        <v>0</v>
      </c>
      <c r="AD59" s="85">
        <f t="shared" si="10"/>
        <v>135</v>
      </c>
      <c r="AE59" s="21">
        <f t="shared" si="23"/>
        <v>135</v>
      </c>
      <c r="AF59" s="84"/>
      <c r="AG59" s="78"/>
      <c r="AH59" s="22">
        <f t="shared" si="11"/>
        <v>135</v>
      </c>
      <c r="AI59" s="23">
        <f t="shared" si="12"/>
        <v>16.199999999999989</v>
      </c>
      <c r="AJ59" s="58"/>
      <c r="AK59" s="24">
        <f t="shared" si="13"/>
        <v>0</v>
      </c>
      <c r="AL59" s="25">
        <f t="shared" si="14"/>
        <v>151.19999999999999</v>
      </c>
      <c r="AM59" s="26">
        <f t="shared" si="15"/>
        <v>151.19999999999999</v>
      </c>
      <c r="AN59" s="79"/>
      <c r="AO59" s="118">
        <v>80</v>
      </c>
      <c r="AP59" s="118">
        <v>200</v>
      </c>
      <c r="AQ59" s="118">
        <v>0</v>
      </c>
      <c r="AR59" s="118">
        <v>20</v>
      </c>
      <c r="AS59" s="118">
        <v>60</v>
      </c>
      <c r="AT59" s="122">
        <f t="shared" si="16"/>
        <v>360</v>
      </c>
      <c r="AU59" s="123">
        <f t="shared" si="17"/>
        <v>342</v>
      </c>
      <c r="AV59" s="124">
        <v>6</v>
      </c>
      <c r="AW59" s="124">
        <v>12</v>
      </c>
      <c r="AX59" s="124">
        <v>8</v>
      </c>
      <c r="AY59" s="124">
        <v>1</v>
      </c>
      <c r="AZ59" s="81">
        <f t="shared" si="18"/>
        <v>27</v>
      </c>
      <c r="BA59" s="80">
        <f t="shared" si="19"/>
        <v>315</v>
      </c>
      <c r="BB59" s="36">
        <f t="shared" si="20"/>
        <v>151.19999999999999</v>
      </c>
      <c r="BC59" s="80">
        <f t="shared" si="21"/>
        <v>163.80000000000001</v>
      </c>
    </row>
    <row r="60" spans="1:55" ht="17.399999999999999">
      <c r="A60" s="30" t="s">
        <v>58</v>
      </c>
      <c r="B60" s="88">
        <v>651</v>
      </c>
      <c r="C60" s="88">
        <v>527</v>
      </c>
      <c r="D60" s="88">
        <v>811</v>
      </c>
      <c r="E60" s="88">
        <v>22</v>
      </c>
      <c r="F60" s="88">
        <v>18</v>
      </c>
      <c r="G60" s="89">
        <v>26</v>
      </c>
      <c r="H60" s="48">
        <f t="shared" si="4"/>
        <v>1989</v>
      </c>
      <c r="I60" s="48">
        <f t="shared" si="5"/>
        <v>66</v>
      </c>
      <c r="J60" s="88">
        <v>662</v>
      </c>
      <c r="K60" s="94">
        <v>507</v>
      </c>
      <c r="L60" s="94"/>
      <c r="M60" s="94">
        <v>22</v>
      </c>
      <c r="N60" s="93">
        <v>18</v>
      </c>
      <c r="O60" s="56"/>
      <c r="P60" s="48">
        <f t="shared" si="6"/>
        <v>1169</v>
      </c>
      <c r="Q60" s="48">
        <f t="shared" si="24"/>
        <v>40</v>
      </c>
      <c r="R60" s="50">
        <f t="shared" si="22"/>
        <v>106</v>
      </c>
      <c r="S60" s="88">
        <v>6</v>
      </c>
      <c r="T60" s="88">
        <v>7</v>
      </c>
      <c r="U60" s="100">
        <v>10.8</v>
      </c>
      <c r="V60" s="44"/>
      <c r="W60" s="44"/>
      <c r="X60" s="44"/>
      <c r="Y60" s="44"/>
      <c r="Z60" s="44"/>
      <c r="AA60" s="67">
        <f t="shared" si="8"/>
        <v>0</v>
      </c>
      <c r="AB60" s="33"/>
      <c r="AC60" s="20">
        <f t="shared" si="9"/>
        <v>0</v>
      </c>
      <c r="AD60" s="85">
        <f t="shared" si="10"/>
        <v>129.80000000000001</v>
      </c>
      <c r="AE60" s="21">
        <f t="shared" si="23"/>
        <v>129.80000000000001</v>
      </c>
      <c r="AF60" s="84"/>
      <c r="AG60" s="78"/>
      <c r="AH60" s="22">
        <f t="shared" si="11"/>
        <v>129.80000000000001</v>
      </c>
      <c r="AI60" s="23">
        <f t="shared" si="12"/>
        <v>21.399999999999977</v>
      </c>
      <c r="AJ60" s="58"/>
      <c r="AK60" s="24">
        <f t="shared" si="13"/>
        <v>0</v>
      </c>
      <c r="AL60" s="25">
        <f t="shared" si="14"/>
        <v>151.19999999999999</v>
      </c>
      <c r="AM60" s="26">
        <f t="shared" si="15"/>
        <v>151.19999999999999</v>
      </c>
      <c r="AN60" s="79"/>
      <c r="AO60" s="118">
        <v>80</v>
      </c>
      <c r="AP60" s="118">
        <v>200</v>
      </c>
      <c r="AQ60" s="118">
        <v>0</v>
      </c>
      <c r="AR60" s="118">
        <v>20</v>
      </c>
      <c r="AS60" s="118">
        <v>60</v>
      </c>
      <c r="AT60" s="122">
        <f t="shared" si="16"/>
        <v>360</v>
      </c>
      <c r="AU60" s="123">
        <f t="shared" si="17"/>
        <v>342</v>
      </c>
      <c r="AV60" s="124">
        <v>6</v>
      </c>
      <c r="AW60" s="124">
        <v>12</v>
      </c>
      <c r="AX60" s="124">
        <v>8</v>
      </c>
      <c r="AY60" s="124">
        <v>1</v>
      </c>
      <c r="AZ60" s="81">
        <f t="shared" si="18"/>
        <v>27</v>
      </c>
      <c r="BA60" s="80">
        <f t="shared" si="19"/>
        <v>315</v>
      </c>
      <c r="BB60" s="36">
        <f t="shared" si="20"/>
        <v>151.19999999999999</v>
      </c>
      <c r="BC60" s="80">
        <f t="shared" si="21"/>
        <v>163.80000000000001</v>
      </c>
    </row>
    <row r="61" spans="1:55" ht="17.399999999999999">
      <c r="A61" s="30" t="s">
        <v>59</v>
      </c>
      <c r="B61" s="88">
        <v>651</v>
      </c>
      <c r="C61" s="88">
        <v>527</v>
      </c>
      <c r="D61" s="88">
        <v>811</v>
      </c>
      <c r="E61" s="88">
        <v>22</v>
      </c>
      <c r="F61" s="88">
        <v>18</v>
      </c>
      <c r="G61" s="89">
        <v>26</v>
      </c>
      <c r="H61" s="48">
        <f>B61+C61+D61</f>
        <v>1989</v>
      </c>
      <c r="I61" s="48">
        <f>E61+F61+G61</f>
        <v>66</v>
      </c>
      <c r="J61" s="88">
        <v>662</v>
      </c>
      <c r="K61" s="94">
        <v>507</v>
      </c>
      <c r="L61" s="94"/>
      <c r="M61" s="94">
        <v>22</v>
      </c>
      <c r="N61" s="93">
        <v>18</v>
      </c>
      <c r="O61" s="56"/>
      <c r="P61" s="48">
        <f t="shared" si="6"/>
        <v>1169</v>
      </c>
      <c r="Q61" s="48">
        <f t="shared" si="24"/>
        <v>40</v>
      </c>
      <c r="R61" s="50">
        <f t="shared" si="22"/>
        <v>106</v>
      </c>
      <c r="S61" s="88">
        <v>6</v>
      </c>
      <c r="T61" s="88">
        <v>7</v>
      </c>
      <c r="U61" s="100">
        <v>10.8</v>
      </c>
      <c r="V61" s="44"/>
      <c r="W61" s="44"/>
      <c r="X61" s="44"/>
      <c r="Y61" s="44"/>
      <c r="Z61" s="44"/>
      <c r="AA61" s="67">
        <f t="shared" si="8"/>
        <v>0</v>
      </c>
      <c r="AB61" s="33"/>
      <c r="AC61" s="20">
        <f t="shared" si="9"/>
        <v>0</v>
      </c>
      <c r="AD61" s="85">
        <f t="shared" si="10"/>
        <v>129.80000000000001</v>
      </c>
      <c r="AE61" s="21">
        <f t="shared" si="23"/>
        <v>129.80000000000001</v>
      </c>
      <c r="AF61" s="84"/>
      <c r="AG61" s="78"/>
      <c r="AH61" s="22">
        <f t="shared" si="11"/>
        <v>129.80000000000001</v>
      </c>
      <c r="AI61" s="23">
        <f t="shared" si="12"/>
        <v>21.399999999999977</v>
      </c>
      <c r="AJ61" s="58"/>
      <c r="AK61" s="24">
        <f t="shared" si="13"/>
        <v>0</v>
      </c>
      <c r="AL61" s="25">
        <f t="shared" si="14"/>
        <v>151.19999999999999</v>
      </c>
      <c r="AM61" s="26">
        <f t="shared" si="15"/>
        <v>151.19999999999999</v>
      </c>
      <c r="AN61" s="79"/>
      <c r="AO61" s="118">
        <v>80</v>
      </c>
      <c r="AP61" s="118">
        <v>200</v>
      </c>
      <c r="AQ61" s="118">
        <v>0</v>
      </c>
      <c r="AR61" s="118">
        <v>20</v>
      </c>
      <c r="AS61" s="118">
        <v>60</v>
      </c>
      <c r="AT61" s="122">
        <f t="shared" si="16"/>
        <v>360</v>
      </c>
      <c r="AU61" s="123">
        <f t="shared" si="17"/>
        <v>342</v>
      </c>
      <c r="AV61" s="124">
        <v>6</v>
      </c>
      <c r="AW61" s="124">
        <v>12</v>
      </c>
      <c r="AX61" s="124">
        <v>8</v>
      </c>
      <c r="AY61" s="124">
        <v>1</v>
      </c>
      <c r="AZ61" s="81">
        <f t="shared" si="18"/>
        <v>27</v>
      </c>
      <c r="BA61" s="80">
        <f t="shared" si="19"/>
        <v>315</v>
      </c>
      <c r="BB61" s="36">
        <f t="shared" si="20"/>
        <v>151.19999999999999</v>
      </c>
      <c r="BC61" s="80">
        <f t="shared" si="21"/>
        <v>163.80000000000001</v>
      </c>
    </row>
    <row r="62" spans="1:55" ht="17.399999999999999">
      <c r="A62" s="30" t="s">
        <v>28</v>
      </c>
      <c r="B62" s="88">
        <v>630</v>
      </c>
      <c r="C62" s="88">
        <v>511</v>
      </c>
      <c r="D62" s="88">
        <v>777</v>
      </c>
      <c r="E62" s="88">
        <v>22</v>
      </c>
      <c r="F62" s="88">
        <v>18</v>
      </c>
      <c r="G62" s="89">
        <v>26</v>
      </c>
      <c r="H62" s="48">
        <f t="shared" si="4"/>
        <v>1918</v>
      </c>
      <c r="I62" s="48">
        <f t="shared" si="5"/>
        <v>66</v>
      </c>
      <c r="J62" s="88">
        <v>639</v>
      </c>
      <c r="K62" s="94">
        <v>468</v>
      </c>
      <c r="L62" s="94"/>
      <c r="M62" s="90">
        <v>21</v>
      </c>
      <c r="N62" s="93">
        <v>16</v>
      </c>
      <c r="O62" s="56"/>
      <c r="P62" s="48">
        <f t="shared" si="6"/>
        <v>1107</v>
      </c>
      <c r="Q62" s="48">
        <f t="shared" si="24"/>
        <v>37</v>
      </c>
      <c r="R62" s="50">
        <f t="shared" si="22"/>
        <v>103</v>
      </c>
      <c r="S62" s="88">
        <v>5</v>
      </c>
      <c r="T62" s="88">
        <v>6.5</v>
      </c>
      <c r="U62" s="88">
        <v>9.8000000000000007</v>
      </c>
      <c r="V62" s="44"/>
      <c r="W62" s="44"/>
      <c r="X62" s="44"/>
      <c r="Y62" s="44"/>
      <c r="Z62" s="44"/>
      <c r="AA62" s="67">
        <f t="shared" si="8"/>
        <v>0</v>
      </c>
      <c r="AB62" s="33"/>
      <c r="AC62" s="20">
        <f t="shared" si="9"/>
        <v>0</v>
      </c>
      <c r="AD62" s="85">
        <f t="shared" si="10"/>
        <v>124.3</v>
      </c>
      <c r="AE62" s="21">
        <f t="shared" si="23"/>
        <v>124.3</v>
      </c>
      <c r="AF62" s="84"/>
      <c r="AG62" s="78"/>
      <c r="AH62" s="22">
        <f t="shared" si="11"/>
        <v>124.3</v>
      </c>
      <c r="AI62" s="23">
        <f t="shared" si="12"/>
        <v>26.899999999999991</v>
      </c>
      <c r="AJ62" s="58"/>
      <c r="AK62" s="24">
        <f t="shared" si="13"/>
        <v>0</v>
      </c>
      <c r="AL62" s="25">
        <f t="shared" si="14"/>
        <v>151.19999999999999</v>
      </c>
      <c r="AM62" s="26">
        <f t="shared" si="15"/>
        <v>151.19999999999999</v>
      </c>
      <c r="AN62" s="79"/>
      <c r="AO62" s="118">
        <v>80</v>
      </c>
      <c r="AP62" s="118">
        <v>200</v>
      </c>
      <c r="AQ62" s="118">
        <v>0</v>
      </c>
      <c r="AR62" s="118">
        <v>20</v>
      </c>
      <c r="AS62" s="118">
        <v>60</v>
      </c>
      <c r="AT62" s="122">
        <f t="shared" si="16"/>
        <v>360</v>
      </c>
      <c r="AU62" s="123">
        <f t="shared" si="17"/>
        <v>342</v>
      </c>
      <c r="AV62" s="124">
        <v>6</v>
      </c>
      <c r="AW62" s="124">
        <v>12</v>
      </c>
      <c r="AX62" s="124">
        <v>8</v>
      </c>
      <c r="AY62" s="124">
        <v>1</v>
      </c>
      <c r="AZ62" s="81">
        <f t="shared" si="18"/>
        <v>27</v>
      </c>
      <c r="BA62" s="80">
        <f t="shared" si="19"/>
        <v>315</v>
      </c>
      <c r="BB62" s="36">
        <f t="shared" si="20"/>
        <v>151.19999999999999</v>
      </c>
      <c r="BC62" s="80">
        <f t="shared" si="21"/>
        <v>163.80000000000001</v>
      </c>
    </row>
    <row r="63" spans="1:55" ht="17.399999999999999">
      <c r="A63" s="31" t="s">
        <v>60</v>
      </c>
      <c r="B63" s="88">
        <v>545</v>
      </c>
      <c r="C63" s="88">
        <v>467</v>
      </c>
      <c r="D63" s="88">
        <v>756</v>
      </c>
      <c r="E63" s="88">
        <v>20</v>
      </c>
      <c r="F63" s="88">
        <v>17</v>
      </c>
      <c r="G63" s="89">
        <v>24</v>
      </c>
      <c r="H63" s="48">
        <f t="shared" si="4"/>
        <v>1768</v>
      </c>
      <c r="I63" s="48">
        <f t="shared" si="5"/>
        <v>61</v>
      </c>
      <c r="J63" s="88">
        <v>643</v>
      </c>
      <c r="K63" s="94">
        <v>454</v>
      </c>
      <c r="L63" s="94"/>
      <c r="M63" s="90">
        <v>21</v>
      </c>
      <c r="N63" s="93">
        <v>16</v>
      </c>
      <c r="O63" s="56"/>
      <c r="P63" s="48">
        <f t="shared" si="6"/>
        <v>1097</v>
      </c>
      <c r="Q63" s="48">
        <f t="shared" si="24"/>
        <v>37</v>
      </c>
      <c r="R63" s="50">
        <f t="shared" si="22"/>
        <v>98</v>
      </c>
      <c r="S63" s="88">
        <v>5</v>
      </c>
      <c r="T63" s="88">
        <v>6.5</v>
      </c>
      <c r="U63" s="88">
        <v>9.8000000000000007</v>
      </c>
      <c r="V63" s="44"/>
      <c r="W63" s="44"/>
      <c r="X63" s="44"/>
      <c r="Y63" s="44"/>
      <c r="Z63" s="44"/>
      <c r="AA63" s="67">
        <f t="shared" si="8"/>
        <v>0</v>
      </c>
      <c r="AB63" s="33"/>
      <c r="AC63" s="20">
        <f t="shared" si="9"/>
        <v>0</v>
      </c>
      <c r="AD63" s="85">
        <f t="shared" si="10"/>
        <v>119.3</v>
      </c>
      <c r="AE63" s="21">
        <f t="shared" si="23"/>
        <v>119.3</v>
      </c>
      <c r="AF63" s="84"/>
      <c r="AG63" s="78"/>
      <c r="AH63" s="22">
        <f t="shared" si="11"/>
        <v>119.3</v>
      </c>
      <c r="AI63" s="23">
        <f t="shared" si="12"/>
        <v>31.899999999999991</v>
      </c>
      <c r="AJ63" s="58"/>
      <c r="AK63" s="24">
        <f t="shared" si="13"/>
        <v>0</v>
      </c>
      <c r="AL63" s="25">
        <f t="shared" si="14"/>
        <v>151.19999999999999</v>
      </c>
      <c r="AM63" s="26">
        <f t="shared" si="15"/>
        <v>151.19999999999999</v>
      </c>
      <c r="AN63" s="79"/>
      <c r="AO63" s="118">
        <v>80</v>
      </c>
      <c r="AP63" s="118">
        <v>200</v>
      </c>
      <c r="AQ63" s="118">
        <v>0</v>
      </c>
      <c r="AR63" s="118">
        <v>20</v>
      </c>
      <c r="AS63" s="118">
        <v>60</v>
      </c>
      <c r="AT63" s="122">
        <f t="shared" si="16"/>
        <v>360</v>
      </c>
      <c r="AU63" s="123">
        <f t="shared" si="17"/>
        <v>342</v>
      </c>
      <c r="AV63" s="124">
        <v>6</v>
      </c>
      <c r="AW63" s="124">
        <v>12</v>
      </c>
      <c r="AX63" s="124">
        <v>8</v>
      </c>
      <c r="AY63" s="124">
        <v>1</v>
      </c>
      <c r="AZ63" s="81">
        <f t="shared" si="18"/>
        <v>27</v>
      </c>
      <c r="BA63" s="80">
        <f t="shared" si="19"/>
        <v>315</v>
      </c>
      <c r="BB63" s="36">
        <f t="shared" si="20"/>
        <v>151.19999999999999</v>
      </c>
      <c r="BC63" s="80">
        <f t="shared" si="21"/>
        <v>163.80000000000001</v>
      </c>
    </row>
    <row r="64" spans="1:55" ht="17.399999999999999">
      <c r="A64" s="31" t="s">
        <v>29</v>
      </c>
      <c r="B64" s="88">
        <v>542</v>
      </c>
      <c r="C64" s="88">
        <v>446</v>
      </c>
      <c r="D64" s="88">
        <v>706</v>
      </c>
      <c r="E64" s="88">
        <v>19</v>
      </c>
      <c r="F64" s="88">
        <v>16</v>
      </c>
      <c r="G64" s="89">
        <v>23</v>
      </c>
      <c r="H64" s="48">
        <f t="shared" si="4"/>
        <v>1694</v>
      </c>
      <c r="I64" s="48">
        <f t="shared" si="5"/>
        <v>58</v>
      </c>
      <c r="J64" s="88">
        <v>606</v>
      </c>
      <c r="K64" s="94">
        <v>437</v>
      </c>
      <c r="L64" s="94"/>
      <c r="M64" s="90">
        <v>20</v>
      </c>
      <c r="N64" s="93">
        <v>15</v>
      </c>
      <c r="O64" s="56"/>
      <c r="P64" s="48">
        <f t="shared" si="6"/>
        <v>1043</v>
      </c>
      <c r="Q64" s="48">
        <f t="shared" si="24"/>
        <v>35</v>
      </c>
      <c r="R64" s="50">
        <f t="shared" si="22"/>
        <v>93</v>
      </c>
      <c r="S64" s="89">
        <v>5</v>
      </c>
      <c r="T64" s="88">
        <v>6.5</v>
      </c>
      <c r="U64" s="88">
        <v>8.8000000000000007</v>
      </c>
      <c r="V64" s="44"/>
      <c r="W64" s="44"/>
      <c r="X64" s="44"/>
      <c r="Y64" s="44"/>
      <c r="Z64" s="44"/>
      <c r="AA64" s="67">
        <f t="shared" si="8"/>
        <v>0</v>
      </c>
      <c r="AB64" s="33"/>
      <c r="AC64" s="20">
        <f t="shared" si="9"/>
        <v>0</v>
      </c>
      <c r="AD64" s="85">
        <f t="shared" si="10"/>
        <v>113.3</v>
      </c>
      <c r="AE64" s="21">
        <f t="shared" si="23"/>
        <v>113.3</v>
      </c>
      <c r="AF64" s="84"/>
      <c r="AG64" s="78"/>
      <c r="AH64" s="22">
        <f t="shared" si="11"/>
        <v>113.3</v>
      </c>
      <c r="AI64" s="23">
        <f t="shared" si="12"/>
        <v>37.899999999999991</v>
      </c>
      <c r="AJ64" s="58"/>
      <c r="AK64" s="24">
        <f t="shared" si="13"/>
        <v>0</v>
      </c>
      <c r="AL64" s="25">
        <f t="shared" si="14"/>
        <v>151.19999999999999</v>
      </c>
      <c r="AM64" s="26">
        <f t="shared" si="15"/>
        <v>151.19999999999999</v>
      </c>
      <c r="AN64" s="79"/>
      <c r="AO64" s="118">
        <v>80</v>
      </c>
      <c r="AP64" s="118">
        <v>200</v>
      </c>
      <c r="AQ64" s="118">
        <v>0</v>
      </c>
      <c r="AR64" s="118">
        <v>20</v>
      </c>
      <c r="AS64" s="118">
        <v>60</v>
      </c>
      <c r="AT64" s="122">
        <f t="shared" si="16"/>
        <v>360</v>
      </c>
      <c r="AU64" s="123">
        <f t="shared" si="17"/>
        <v>342</v>
      </c>
      <c r="AV64" s="124">
        <v>6</v>
      </c>
      <c r="AW64" s="124">
        <v>12</v>
      </c>
      <c r="AX64" s="124">
        <v>8</v>
      </c>
      <c r="AY64" s="124">
        <v>1</v>
      </c>
      <c r="AZ64" s="81">
        <f t="shared" si="18"/>
        <v>27</v>
      </c>
      <c r="BA64" s="80">
        <f t="shared" si="19"/>
        <v>315</v>
      </c>
      <c r="BB64" s="36">
        <f t="shared" si="20"/>
        <v>151.19999999999999</v>
      </c>
      <c r="BC64" s="80">
        <f t="shared" si="21"/>
        <v>163.80000000000001</v>
      </c>
    </row>
    <row r="65" spans="1:55" ht="17.399999999999999">
      <c r="A65" s="32" t="s">
        <v>61</v>
      </c>
      <c r="B65" s="88">
        <v>539</v>
      </c>
      <c r="C65" s="88">
        <v>434</v>
      </c>
      <c r="D65" s="88">
        <v>683</v>
      </c>
      <c r="E65" s="88">
        <v>18</v>
      </c>
      <c r="F65" s="88">
        <v>15</v>
      </c>
      <c r="G65" s="89">
        <v>23</v>
      </c>
      <c r="H65" s="48">
        <f t="shared" si="4"/>
        <v>1656</v>
      </c>
      <c r="I65" s="48">
        <f t="shared" si="5"/>
        <v>56</v>
      </c>
      <c r="J65" s="88">
        <v>585</v>
      </c>
      <c r="K65" s="94">
        <v>427</v>
      </c>
      <c r="L65" s="94"/>
      <c r="M65" s="90">
        <v>19</v>
      </c>
      <c r="N65" s="93">
        <v>15</v>
      </c>
      <c r="O65" s="56"/>
      <c r="P65" s="48">
        <f t="shared" si="6"/>
        <v>1012</v>
      </c>
      <c r="Q65" s="48">
        <f t="shared" si="24"/>
        <v>34</v>
      </c>
      <c r="R65" s="50">
        <f t="shared" si="22"/>
        <v>90</v>
      </c>
      <c r="S65" s="89">
        <v>5</v>
      </c>
      <c r="T65" s="88">
        <v>5.5</v>
      </c>
      <c r="U65" s="88">
        <v>8.8000000000000007</v>
      </c>
      <c r="V65" s="44"/>
      <c r="W65" s="44"/>
      <c r="X65" s="44"/>
      <c r="Y65" s="44"/>
      <c r="Z65" s="44"/>
      <c r="AA65" s="67">
        <f t="shared" si="8"/>
        <v>0</v>
      </c>
      <c r="AB65" s="33"/>
      <c r="AC65" s="20">
        <f t="shared" si="9"/>
        <v>0</v>
      </c>
      <c r="AD65" s="85">
        <f t="shared" si="10"/>
        <v>109.3</v>
      </c>
      <c r="AE65" s="21">
        <f t="shared" si="23"/>
        <v>109.3</v>
      </c>
      <c r="AF65" s="84"/>
      <c r="AG65" s="78"/>
      <c r="AH65" s="22">
        <f t="shared" si="11"/>
        <v>109.3</v>
      </c>
      <c r="AI65" s="23">
        <f t="shared" si="12"/>
        <v>41.899999999999991</v>
      </c>
      <c r="AJ65" s="58"/>
      <c r="AK65" s="24">
        <f t="shared" si="13"/>
        <v>0</v>
      </c>
      <c r="AL65" s="25">
        <f t="shared" si="14"/>
        <v>151.19999999999999</v>
      </c>
      <c r="AM65" s="26">
        <f t="shared" si="15"/>
        <v>151.19999999999999</v>
      </c>
      <c r="AN65" s="79"/>
      <c r="AO65" s="118">
        <v>80</v>
      </c>
      <c r="AP65" s="118">
        <v>200</v>
      </c>
      <c r="AQ65" s="118">
        <v>0</v>
      </c>
      <c r="AR65" s="118">
        <v>20</v>
      </c>
      <c r="AS65" s="118">
        <v>60</v>
      </c>
      <c r="AT65" s="122">
        <f t="shared" si="16"/>
        <v>360</v>
      </c>
      <c r="AU65" s="123">
        <f t="shared" si="17"/>
        <v>342</v>
      </c>
      <c r="AV65" s="124">
        <v>6</v>
      </c>
      <c r="AW65" s="124">
        <v>12</v>
      </c>
      <c r="AX65" s="124">
        <v>8</v>
      </c>
      <c r="AY65" s="124">
        <v>1</v>
      </c>
      <c r="AZ65" s="81">
        <f t="shared" si="18"/>
        <v>27</v>
      </c>
      <c r="BA65" s="80">
        <f t="shared" si="19"/>
        <v>315</v>
      </c>
      <c r="BB65" s="36">
        <f t="shared" si="20"/>
        <v>151.19999999999999</v>
      </c>
      <c r="BC65" s="80">
        <f t="shared" si="21"/>
        <v>163.80000000000001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105" priority="4" operator="lessThan">
      <formula>0</formula>
    </cfRule>
  </conditionalFormatting>
  <conditionalFormatting sqref="AC6">
    <cfRule type="cellIs" dxfId="104" priority="3" operator="greaterThan">
      <formula>0</formula>
    </cfRule>
  </conditionalFormatting>
  <conditionalFormatting sqref="AI5:AI6 AI10:AI65">
    <cfRule type="cellIs" dxfId="103" priority="2" operator="lessThan">
      <formula>0</formula>
    </cfRule>
  </conditionalFormatting>
  <conditionalFormatting sqref="AC6">
    <cfRule type="cellIs" dxfId="102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65"/>
  <sheetViews>
    <sheetView zoomScale="80" zoomScaleNormal="80" workbookViewId="0">
      <pane xSplit="1" ySplit="9" topLeftCell="B51" activePane="bottomRight" state="frozen"/>
      <selection activeCell="B10" sqref="B10:G66"/>
      <selection pane="topRight" activeCell="B10" sqref="B10:G66"/>
      <selection pane="bottomLeft" activeCell="B10" sqref="B10:G66"/>
      <selection pane="bottomRight" activeCell="U54" sqref="U54"/>
    </sheetView>
  </sheetViews>
  <sheetFormatPr baseColWidth="10" defaultRowHeight="14.4"/>
  <cols>
    <col min="1" max="1" width="9.44140625" customWidth="1"/>
    <col min="2" max="2" width="6.5546875" customWidth="1"/>
    <col min="3" max="7" width="5.6640625" customWidth="1"/>
    <col min="8" max="8" width="6.6640625" customWidth="1"/>
    <col min="9" max="9" width="6.88671875" customWidth="1"/>
    <col min="10" max="13" width="5.6640625" customWidth="1"/>
    <col min="14" max="14" width="6.33203125" customWidth="1"/>
    <col min="15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3" t="s">
        <v>6</v>
      </c>
      <c r="C1" s="233"/>
      <c r="D1" s="233"/>
      <c r="E1" s="233"/>
      <c r="F1" s="233"/>
      <c r="G1" s="233"/>
      <c r="H1" s="233"/>
      <c r="I1" s="233"/>
      <c r="J1" s="233"/>
      <c r="K1" s="233"/>
      <c r="L1" s="233"/>
      <c r="M1" s="233"/>
      <c r="N1" s="233"/>
      <c r="O1" s="233"/>
      <c r="P1" s="233"/>
      <c r="Q1" s="233"/>
      <c r="R1" s="233"/>
      <c r="S1" s="233"/>
      <c r="T1" s="233"/>
      <c r="U1" s="233"/>
      <c r="V1" s="233"/>
      <c r="W1" s="233"/>
      <c r="X1" s="233"/>
      <c r="Y1" s="233"/>
      <c r="Z1" s="233"/>
      <c r="AA1" s="233"/>
      <c r="AB1" s="233"/>
      <c r="AC1" s="233"/>
      <c r="AD1" s="233"/>
      <c r="AE1" s="233"/>
      <c r="AF1" s="233"/>
      <c r="AG1" s="233"/>
      <c r="AH1" s="233"/>
      <c r="AI1" s="23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672</v>
      </c>
      <c r="C5" s="39">
        <f t="shared" ref="C5:AI5" si="0">MAX(C10:C65)</f>
        <v>579</v>
      </c>
      <c r="D5" s="39">
        <f t="shared" si="0"/>
        <v>864</v>
      </c>
      <c r="E5" s="43">
        <f t="shared" si="0"/>
        <v>22</v>
      </c>
      <c r="F5" s="43">
        <f t="shared" si="0"/>
        <v>19</v>
      </c>
      <c r="G5" s="43">
        <f t="shared" si="0"/>
        <v>28</v>
      </c>
      <c r="H5" s="39">
        <f t="shared" si="0"/>
        <v>2071</v>
      </c>
      <c r="I5" s="39">
        <f t="shared" si="0"/>
        <v>69</v>
      </c>
      <c r="J5" s="39">
        <f>MAX(J11:J65)</f>
        <v>700</v>
      </c>
      <c r="K5" s="39">
        <f t="shared" si="0"/>
        <v>556</v>
      </c>
      <c r="L5" s="39">
        <f t="shared" si="0"/>
        <v>0</v>
      </c>
      <c r="M5" s="39">
        <f t="shared" si="0"/>
        <v>23</v>
      </c>
      <c r="N5" s="39">
        <f t="shared" si="0"/>
        <v>17</v>
      </c>
      <c r="O5" s="39">
        <f t="shared" si="0"/>
        <v>0</v>
      </c>
      <c r="P5" s="39">
        <f t="shared" si="0"/>
        <v>1180</v>
      </c>
      <c r="Q5" s="39">
        <f t="shared" si="0"/>
        <v>40</v>
      </c>
      <c r="R5" s="39">
        <f t="shared" si="0"/>
        <v>109</v>
      </c>
      <c r="S5" s="39">
        <f t="shared" si="0"/>
        <v>6.24</v>
      </c>
      <c r="T5" s="39">
        <f>MAX(T10:T65)</f>
        <v>7.5</v>
      </c>
      <c r="U5" s="39">
        <f t="shared" si="0"/>
        <v>11.9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60</v>
      </c>
      <c r="AC5" s="39">
        <f t="shared" si="0"/>
        <v>60</v>
      </c>
      <c r="AD5" s="39">
        <f>MAX(AD10:AD65)</f>
        <v>134.54</v>
      </c>
      <c r="AE5" s="39">
        <f>MAX(AE10:AE65)</f>
        <v>110.7</v>
      </c>
      <c r="AF5" s="39">
        <f>MAX(AF10:AF65)</f>
        <v>0</v>
      </c>
      <c r="AG5" s="39">
        <f>MAX(AG10:AG65)</f>
        <v>0</v>
      </c>
      <c r="AH5" s="41">
        <f t="shared" si="0"/>
        <v>134.54</v>
      </c>
      <c r="AI5" s="42">
        <f t="shared" si="0"/>
        <v>18.249999999999986</v>
      </c>
      <c r="AJ5" s="15"/>
      <c r="AK5" s="39">
        <f>MAX(AK10:AK65)</f>
        <v>60</v>
      </c>
      <c r="AL5" s="39">
        <f>MAX(AL10:AL65)</f>
        <v>83.759999999999991</v>
      </c>
      <c r="AM5" s="39">
        <f>MAX(AM10:AM65)</f>
        <v>131.76</v>
      </c>
      <c r="AN5" s="79"/>
      <c r="AO5" s="39">
        <f>MAX(AO10:AO65)</f>
        <v>80</v>
      </c>
      <c r="AP5" s="39">
        <f>MAX(AP10:AP65)</f>
        <v>100</v>
      </c>
      <c r="AQ5" s="39">
        <f>MAX(AQ10:AQ65)</f>
        <v>0</v>
      </c>
      <c r="AR5" s="39">
        <f>MAX(AR10:AR65)</f>
        <v>33</v>
      </c>
      <c r="AS5" s="39">
        <f>MAX(AS10:AS65)</f>
        <v>60</v>
      </c>
      <c r="AT5" s="39">
        <f t="shared" ref="AT5:BC5" si="1">MAX(AT10:AT65)</f>
        <v>210</v>
      </c>
      <c r="AU5" s="39">
        <f t="shared" si="1"/>
        <v>199.5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174.5</v>
      </c>
      <c r="BB5" s="39">
        <f t="shared" si="1"/>
        <v>83.759999999999991</v>
      </c>
      <c r="BC5" s="39">
        <f t="shared" si="1"/>
        <v>90.740000000000009</v>
      </c>
    </row>
    <row r="6" spans="1:55" ht="15" thickBot="1">
      <c r="A6" s="11" t="s">
        <v>66</v>
      </c>
      <c r="B6" s="39">
        <f>MIN(B10:B65)</f>
        <v>358</v>
      </c>
      <c r="C6" s="39">
        <f t="shared" ref="C6:AI6" si="2">MIN(C10:C65)</f>
        <v>347</v>
      </c>
      <c r="D6" s="39">
        <f t="shared" si="2"/>
        <v>585</v>
      </c>
      <c r="E6" s="43">
        <f t="shared" si="2"/>
        <v>12</v>
      </c>
      <c r="F6" s="43">
        <f t="shared" si="2"/>
        <v>12</v>
      </c>
      <c r="G6" s="43">
        <f t="shared" si="2"/>
        <v>19</v>
      </c>
      <c r="H6" s="39">
        <f t="shared" si="2"/>
        <v>1021</v>
      </c>
      <c r="I6" s="39">
        <f t="shared" si="2"/>
        <v>46</v>
      </c>
      <c r="J6" s="39">
        <f>MIN(J11:J65)</f>
        <v>503</v>
      </c>
      <c r="K6" s="39">
        <f t="shared" si="2"/>
        <v>392</v>
      </c>
      <c r="L6" s="39">
        <f t="shared" si="2"/>
        <v>0</v>
      </c>
      <c r="M6" s="39">
        <f t="shared" si="2"/>
        <v>17</v>
      </c>
      <c r="N6" s="39">
        <f t="shared" si="2"/>
        <v>14</v>
      </c>
      <c r="O6" s="39">
        <f t="shared" si="2"/>
        <v>0</v>
      </c>
      <c r="P6" s="39">
        <f t="shared" si="2"/>
        <v>910</v>
      </c>
      <c r="Q6" s="39">
        <f t="shared" si="2"/>
        <v>31</v>
      </c>
      <c r="R6" s="39">
        <f t="shared" si="2"/>
        <v>77</v>
      </c>
      <c r="S6" s="39">
        <f t="shared" si="2"/>
        <v>2</v>
      </c>
      <c r="T6" s="39">
        <f>MIN(T10:T65)</f>
        <v>2.5</v>
      </c>
      <c r="U6" s="39">
        <f t="shared" si="2"/>
        <v>6.5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30</v>
      </c>
      <c r="AC6" s="39">
        <f t="shared" si="2"/>
        <v>0</v>
      </c>
      <c r="AD6" s="39">
        <f>MIN(AD10:AD65)</f>
        <v>92.72</v>
      </c>
      <c r="AE6" s="39">
        <f>MIN(AE10:AE65)</f>
        <v>53.510000000000005</v>
      </c>
      <c r="AF6" s="39">
        <f>MIN(AF10:AF65)</f>
        <v>0</v>
      </c>
      <c r="AG6" s="39">
        <f>MIN(AG10:AG65)</f>
        <v>0</v>
      </c>
      <c r="AH6" s="41">
        <f t="shared" si="2"/>
        <v>92.72</v>
      </c>
      <c r="AI6" s="42">
        <f t="shared" si="2"/>
        <v>-51.92</v>
      </c>
      <c r="AJ6" s="15"/>
      <c r="AK6" s="40">
        <f>MIN(AK10:AK65)</f>
        <v>0</v>
      </c>
      <c r="AL6" s="40">
        <f>MIN(AL10:AL65)</f>
        <v>58.08</v>
      </c>
      <c r="AM6" s="40">
        <f>MIN(AM10:AM65)</f>
        <v>58.08</v>
      </c>
      <c r="AN6" s="79"/>
      <c r="AO6" s="40">
        <f>MIN(AO10:AO65)</f>
        <v>50</v>
      </c>
      <c r="AP6" s="40">
        <f>MIN(AP10:AP65)</f>
        <v>0</v>
      </c>
      <c r="AQ6" s="40">
        <f>MIN(AQ10:AQ65)</f>
        <v>0</v>
      </c>
      <c r="AR6" s="40">
        <f>MIN(AR10:AR65)</f>
        <v>20</v>
      </c>
      <c r="AS6" s="40">
        <f>MIN(AS10:AS65)</f>
        <v>0</v>
      </c>
      <c r="AT6" s="40">
        <f t="shared" ref="AT6:BC6" si="3">MIN(AT10:AT65)</f>
        <v>160</v>
      </c>
      <c r="AU6" s="40">
        <f t="shared" si="3"/>
        <v>152</v>
      </c>
      <c r="AV6" s="40">
        <f t="shared" si="3"/>
        <v>6</v>
      </c>
      <c r="AW6" s="40">
        <f t="shared" si="3"/>
        <v>10</v>
      </c>
      <c r="AX6" s="40">
        <f t="shared" si="3"/>
        <v>8</v>
      </c>
      <c r="AY6" s="40">
        <f t="shared" si="3"/>
        <v>1</v>
      </c>
      <c r="AZ6" s="40">
        <f t="shared" si="3"/>
        <v>25</v>
      </c>
      <c r="BA6" s="40">
        <f t="shared" si="3"/>
        <v>121</v>
      </c>
      <c r="BB6" s="40">
        <f t="shared" si="3"/>
        <v>58.08</v>
      </c>
      <c r="BC6" s="40">
        <f t="shared" si="3"/>
        <v>62.92</v>
      </c>
    </row>
    <row r="7" spans="1:55" ht="18" customHeight="1" thickBot="1">
      <c r="A7" s="11"/>
      <c r="B7" s="234" t="s">
        <v>91</v>
      </c>
      <c r="C7" s="235"/>
      <c r="D7" s="235"/>
      <c r="E7" s="235"/>
      <c r="F7" s="235"/>
      <c r="G7" s="235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6"/>
      <c r="V7" s="237" t="s">
        <v>82</v>
      </c>
      <c r="W7" s="238"/>
      <c r="X7" s="238"/>
      <c r="Y7" s="238"/>
      <c r="Z7" s="238"/>
      <c r="AA7" s="238"/>
      <c r="AB7" s="239"/>
      <c r="AC7" s="240" t="s">
        <v>84</v>
      </c>
      <c r="AD7" s="243" t="s">
        <v>83</v>
      </c>
      <c r="AE7" s="244"/>
      <c r="AF7" s="244"/>
      <c r="AG7" s="244"/>
      <c r="AH7" s="244"/>
      <c r="AI7" s="245"/>
      <c r="AJ7" s="15"/>
      <c r="AK7" s="263" t="s">
        <v>100</v>
      </c>
      <c r="AL7" s="264"/>
      <c r="AM7" s="265"/>
      <c r="AN7" s="79"/>
      <c r="AO7" s="253" t="s">
        <v>136</v>
      </c>
      <c r="AP7" s="254"/>
      <c r="AQ7" s="254"/>
      <c r="AR7" s="254"/>
      <c r="AS7" s="254"/>
      <c r="AT7" s="254"/>
      <c r="AU7" s="254"/>
      <c r="AV7" s="254"/>
      <c r="AW7" s="254"/>
      <c r="AX7" s="254"/>
      <c r="AY7" s="254"/>
      <c r="AZ7" s="254"/>
      <c r="BA7" s="254"/>
      <c r="BB7" s="254"/>
      <c r="BC7" s="255"/>
    </row>
    <row r="8" spans="1:55" ht="18" customHeight="1" thickBot="1">
      <c r="A8" s="11"/>
      <c r="B8" s="256" t="s">
        <v>2</v>
      </c>
      <c r="C8" s="257"/>
      <c r="D8" s="257"/>
      <c r="E8" s="257"/>
      <c r="F8" s="257"/>
      <c r="G8" s="257"/>
      <c r="H8" s="257"/>
      <c r="I8" s="258"/>
      <c r="J8" s="256" t="s">
        <v>3</v>
      </c>
      <c r="K8" s="257"/>
      <c r="L8" s="257"/>
      <c r="M8" s="257"/>
      <c r="N8" s="257"/>
      <c r="O8" s="257"/>
      <c r="P8" s="257"/>
      <c r="Q8" s="258"/>
      <c r="R8" s="259" t="s">
        <v>79</v>
      </c>
      <c r="S8" s="246" t="s">
        <v>4</v>
      </c>
      <c r="T8" s="246" t="s">
        <v>5</v>
      </c>
      <c r="U8" s="250" t="s">
        <v>80</v>
      </c>
      <c r="V8" s="261" t="s">
        <v>92</v>
      </c>
      <c r="W8" s="246" t="s">
        <v>93</v>
      </c>
      <c r="X8" s="246" t="s">
        <v>94</v>
      </c>
      <c r="Y8" s="246" t="s">
        <v>96</v>
      </c>
      <c r="Z8" s="246" t="s">
        <v>95</v>
      </c>
      <c r="AA8" s="248" t="s">
        <v>97</v>
      </c>
      <c r="AB8" s="250" t="s">
        <v>98</v>
      </c>
      <c r="AC8" s="241"/>
      <c r="AD8" s="266" t="s">
        <v>112</v>
      </c>
      <c r="AE8" s="268" t="s">
        <v>111</v>
      </c>
      <c r="AF8" s="268" t="s">
        <v>113</v>
      </c>
      <c r="AG8" s="270" t="s">
        <v>114</v>
      </c>
      <c r="AH8" s="270" t="s">
        <v>115</v>
      </c>
      <c r="AI8" s="252" t="s">
        <v>116</v>
      </c>
      <c r="AJ8" s="15"/>
      <c r="AK8" s="274" t="s">
        <v>101</v>
      </c>
      <c r="AL8" s="276" t="s">
        <v>117</v>
      </c>
      <c r="AM8" s="278" t="s">
        <v>99</v>
      </c>
      <c r="AN8" s="79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60"/>
      <c r="S9" s="247"/>
      <c r="T9" s="247"/>
      <c r="U9" s="251"/>
      <c r="V9" s="262"/>
      <c r="W9" s="247"/>
      <c r="X9" s="247"/>
      <c r="Y9" s="247"/>
      <c r="Z9" s="247"/>
      <c r="AA9" s="249"/>
      <c r="AB9" s="251"/>
      <c r="AC9" s="242"/>
      <c r="AD9" s="267"/>
      <c r="AE9" s="269"/>
      <c r="AF9" s="269"/>
      <c r="AG9" s="247"/>
      <c r="AH9" s="247"/>
      <c r="AI9" s="251"/>
      <c r="AJ9" s="17"/>
      <c r="AK9" s="275"/>
      <c r="AL9" s="277"/>
      <c r="AM9" s="27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8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102">
        <v>521</v>
      </c>
      <c r="C10" s="102">
        <v>415</v>
      </c>
      <c r="D10" s="102">
        <v>650</v>
      </c>
      <c r="E10" s="102">
        <v>17</v>
      </c>
      <c r="F10" s="186">
        <v>14</v>
      </c>
      <c r="G10" s="138">
        <v>22</v>
      </c>
      <c r="H10" s="48">
        <f t="shared" ref="H10:H65" si="4">B10+C10+D10</f>
        <v>1586</v>
      </c>
      <c r="I10" s="48">
        <f t="shared" ref="I10:I65" si="5">E10+F10+G10</f>
        <v>53</v>
      </c>
      <c r="J10" s="44">
        <v>577</v>
      </c>
      <c r="K10" s="19">
        <v>417</v>
      </c>
      <c r="L10" s="19"/>
      <c r="M10" s="45">
        <v>18</v>
      </c>
      <c r="N10" s="93">
        <v>14</v>
      </c>
      <c r="O10" s="49"/>
      <c r="P10" s="48">
        <f t="shared" ref="P10:P20" si="6">SUM(J11+K10+L10)</f>
        <v>972</v>
      </c>
      <c r="Q10" s="48">
        <f t="shared" ref="Q10:Q65" si="7">M10+N10+O10</f>
        <v>32</v>
      </c>
      <c r="R10" s="50">
        <f>SUM(I10+Q10)</f>
        <v>85</v>
      </c>
      <c r="S10" s="97">
        <v>4</v>
      </c>
      <c r="T10" s="44">
        <v>5</v>
      </c>
      <c r="U10" s="88">
        <v>7.7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101.7</v>
      </c>
      <c r="AE10" s="21">
        <f>+AD10-AK10</f>
        <v>101.7</v>
      </c>
      <c r="AF10" s="82"/>
      <c r="AG10" s="51"/>
      <c r="AH10" s="22">
        <f t="shared" ref="AH10:AH65" si="8">AD10+AG10</f>
        <v>101.7</v>
      </c>
      <c r="AI10" s="23">
        <f t="shared" ref="AI10:AI64" si="9">AM10-AD10</f>
        <v>-31.212000000000003</v>
      </c>
      <c r="AJ10" s="54"/>
      <c r="AK10" s="24">
        <f t="shared" ref="AK10:AK65" si="10">AC10</f>
        <v>0</v>
      </c>
      <c r="AL10" s="25">
        <f>BB10</f>
        <v>70.488</v>
      </c>
      <c r="AM10" s="26">
        <f>AK10+AL10</f>
        <v>70.488</v>
      </c>
      <c r="AN10" s="79"/>
      <c r="AO10" s="118">
        <v>50</v>
      </c>
      <c r="AP10" s="118">
        <v>100</v>
      </c>
      <c r="AQ10" s="118">
        <v>0</v>
      </c>
      <c r="AR10" s="118">
        <v>33</v>
      </c>
      <c r="AS10" s="118">
        <v>0</v>
      </c>
      <c r="AT10" s="122">
        <f t="shared" ref="AT10:AT54" si="11">SUM(AO10:AS10)</f>
        <v>183</v>
      </c>
      <c r="AU10" s="123">
        <f t="shared" ref="AU10:AU65" si="12">AT10*0.95</f>
        <v>173.85</v>
      </c>
      <c r="AV10" s="124">
        <v>6</v>
      </c>
      <c r="AW10" s="124">
        <v>12</v>
      </c>
      <c r="AX10" s="124">
        <v>8</v>
      </c>
      <c r="AY10" s="124">
        <v>1</v>
      </c>
      <c r="AZ10" s="81">
        <f t="shared" ref="AZ10:AZ65" si="13">SUM(AV10:AY10)</f>
        <v>27</v>
      </c>
      <c r="BA10" s="80">
        <f>AU10-AZ10</f>
        <v>146.85</v>
      </c>
      <c r="BB10" s="36">
        <f>BA10*0.48</f>
        <v>70.488</v>
      </c>
      <c r="BC10" s="80">
        <f>BA10*0.52</f>
        <v>76.361999999999995</v>
      </c>
    </row>
    <row r="11" spans="1:55" ht="17.399999999999999">
      <c r="A11" s="27" t="s">
        <v>38</v>
      </c>
      <c r="B11" s="88">
        <v>476</v>
      </c>
      <c r="C11" s="88">
        <v>401</v>
      </c>
      <c r="D11" s="88">
        <v>630</v>
      </c>
      <c r="E11" s="88">
        <v>16</v>
      </c>
      <c r="F11" s="88">
        <v>14</v>
      </c>
      <c r="G11" s="89">
        <v>22</v>
      </c>
      <c r="H11" s="55">
        <f t="shared" si="4"/>
        <v>1507</v>
      </c>
      <c r="I11" s="55">
        <f t="shared" si="5"/>
        <v>52</v>
      </c>
      <c r="J11" s="44">
        <v>555</v>
      </c>
      <c r="K11" s="94">
        <v>417</v>
      </c>
      <c r="L11" s="94"/>
      <c r="M11" s="45">
        <v>18</v>
      </c>
      <c r="N11" s="93">
        <v>14</v>
      </c>
      <c r="O11" s="56"/>
      <c r="P11" s="55">
        <f t="shared" si="6"/>
        <v>967</v>
      </c>
      <c r="Q11" s="55">
        <f t="shared" si="7"/>
        <v>32</v>
      </c>
      <c r="R11" s="57">
        <f>SUM(I11+Q11)</f>
        <v>84</v>
      </c>
      <c r="S11" s="97">
        <v>4</v>
      </c>
      <c r="T11" s="44">
        <v>5</v>
      </c>
      <c r="U11" s="88">
        <v>7.7</v>
      </c>
      <c r="V11" s="44"/>
      <c r="W11" s="137"/>
      <c r="X11" s="53"/>
      <c r="Y11" s="44"/>
      <c r="Z11" s="44"/>
      <c r="AA11" s="68">
        <f t="shared" ref="AA11:AA65" si="14">SUM(V11:Z11)</f>
        <v>0</v>
      </c>
      <c r="AB11" s="51"/>
      <c r="AC11" s="20">
        <f t="shared" ref="AC11:AC65" si="15">AA11+AB11</f>
        <v>0</v>
      </c>
      <c r="AD11" s="85">
        <f t="shared" ref="AD11:AD65" si="16">R11+S11+T11+U11+V11+W11+X11+Y11+Z11</f>
        <v>100.7</v>
      </c>
      <c r="AE11" s="21">
        <f>+AD11-AK11</f>
        <v>100.7</v>
      </c>
      <c r="AF11" s="82"/>
      <c r="AG11" s="78"/>
      <c r="AH11" s="22">
        <f t="shared" si="8"/>
        <v>100.7</v>
      </c>
      <c r="AI11" s="23">
        <f t="shared" si="9"/>
        <v>-30.212000000000003</v>
      </c>
      <c r="AJ11" s="54"/>
      <c r="AK11" s="24">
        <f t="shared" si="10"/>
        <v>0</v>
      </c>
      <c r="AL11" s="25">
        <f t="shared" ref="AL11:AL65" si="17">BB11</f>
        <v>70.488</v>
      </c>
      <c r="AM11" s="28">
        <f t="shared" ref="AM11:AM65" si="18">AK11+AL11</f>
        <v>70.488</v>
      </c>
      <c r="AN11" s="79"/>
      <c r="AO11" s="118">
        <v>50</v>
      </c>
      <c r="AP11" s="118">
        <v>100</v>
      </c>
      <c r="AQ11" s="118">
        <v>0</v>
      </c>
      <c r="AR11" s="118">
        <v>33</v>
      </c>
      <c r="AS11" s="118">
        <v>0</v>
      </c>
      <c r="AT11" s="122">
        <f t="shared" si="11"/>
        <v>183</v>
      </c>
      <c r="AU11" s="123">
        <f t="shared" si="12"/>
        <v>173.85</v>
      </c>
      <c r="AV11" s="124">
        <v>6</v>
      </c>
      <c r="AW11" s="124">
        <v>12</v>
      </c>
      <c r="AX11" s="124">
        <v>8</v>
      </c>
      <c r="AY11" s="124">
        <v>1</v>
      </c>
      <c r="AZ11" s="81">
        <f t="shared" si="13"/>
        <v>27</v>
      </c>
      <c r="BA11" s="80">
        <f t="shared" ref="BA11:BA65" si="19">AU11-AZ11</f>
        <v>146.85</v>
      </c>
      <c r="BB11" s="36">
        <f t="shared" ref="BB11:BB65" si="20">BA11*0.48</f>
        <v>70.488</v>
      </c>
      <c r="BC11" s="80">
        <f t="shared" ref="BC11:BC65" si="21">BA11*0.52</f>
        <v>76.361999999999995</v>
      </c>
    </row>
    <row r="12" spans="1:55" ht="17.399999999999999">
      <c r="A12" s="18" t="s">
        <v>7</v>
      </c>
      <c r="B12" s="88">
        <v>473</v>
      </c>
      <c r="C12" s="90">
        <v>394</v>
      </c>
      <c r="D12" s="90">
        <v>626</v>
      </c>
      <c r="E12" s="88">
        <v>16</v>
      </c>
      <c r="F12" s="99">
        <v>14</v>
      </c>
      <c r="G12" s="89">
        <v>21</v>
      </c>
      <c r="H12" s="55">
        <f t="shared" si="4"/>
        <v>1493</v>
      </c>
      <c r="I12" s="55">
        <f t="shared" si="5"/>
        <v>51</v>
      </c>
      <c r="J12" s="89">
        <v>550</v>
      </c>
      <c r="K12" s="94">
        <v>425</v>
      </c>
      <c r="L12" s="94"/>
      <c r="M12" s="45">
        <v>18</v>
      </c>
      <c r="N12" s="93">
        <v>14</v>
      </c>
      <c r="O12" s="56"/>
      <c r="P12" s="55">
        <f t="shared" si="6"/>
        <v>965</v>
      </c>
      <c r="Q12" s="55">
        <f t="shared" si="7"/>
        <v>32</v>
      </c>
      <c r="R12" s="57">
        <f t="shared" ref="R12:R65" si="22">SUM(I12+Q12)</f>
        <v>83</v>
      </c>
      <c r="S12" s="97">
        <v>4</v>
      </c>
      <c r="T12" s="44">
        <v>5</v>
      </c>
      <c r="U12" s="88">
        <v>7.6</v>
      </c>
      <c r="V12" s="44"/>
      <c r="W12" s="137"/>
      <c r="X12" s="44"/>
      <c r="Y12" s="44"/>
      <c r="Z12" s="44"/>
      <c r="AA12" s="68">
        <f t="shared" si="14"/>
        <v>0</v>
      </c>
      <c r="AB12" s="33"/>
      <c r="AC12" s="20">
        <f t="shared" si="15"/>
        <v>0</v>
      </c>
      <c r="AD12" s="85">
        <f t="shared" si="16"/>
        <v>99.6</v>
      </c>
      <c r="AE12" s="21">
        <f>+AD12-AK12</f>
        <v>99.6</v>
      </c>
      <c r="AF12" s="82"/>
      <c r="AG12" s="78"/>
      <c r="AH12" s="22">
        <f t="shared" si="8"/>
        <v>99.6</v>
      </c>
      <c r="AI12" s="23">
        <f t="shared" si="9"/>
        <v>-29.111999999999995</v>
      </c>
      <c r="AJ12" s="58"/>
      <c r="AK12" s="24">
        <f t="shared" si="10"/>
        <v>0</v>
      </c>
      <c r="AL12" s="25">
        <f t="shared" si="17"/>
        <v>70.488</v>
      </c>
      <c r="AM12" s="28">
        <f t="shared" si="18"/>
        <v>70.488</v>
      </c>
      <c r="AN12" s="79"/>
      <c r="AO12" s="118">
        <v>50</v>
      </c>
      <c r="AP12" s="118">
        <v>100</v>
      </c>
      <c r="AQ12" s="118">
        <v>0</v>
      </c>
      <c r="AR12" s="118">
        <v>33</v>
      </c>
      <c r="AS12" s="118">
        <v>0</v>
      </c>
      <c r="AT12" s="122">
        <f t="shared" si="11"/>
        <v>183</v>
      </c>
      <c r="AU12" s="123">
        <f t="shared" si="12"/>
        <v>173.85</v>
      </c>
      <c r="AV12" s="124">
        <v>6</v>
      </c>
      <c r="AW12" s="124">
        <v>12</v>
      </c>
      <c r="AX12" s="124">
        <v>8</v>
      </c>
      <c r="AY12" s="124">
        <v>1</v>
      </c>
      <c r="AZ12" s="81">
        <f t="shared" si="13"/>
        <v>27</v>
      </c>
      <c r="BA12" s="80">
        <f t="shared" si="19"/>
        <v>146.85</v>
      </c>
      <c r="BB12" s="36">
        <f t="shared" si="20"/>
        <v>70.488</v>
      </c>
      <c r="BC12" s="80">
        <f t="shared" si="21"/>
        <v>76.361999999999995</v>
      </c>
    </row>
    <row r="13" spans="1:55" ht="17.399999999999999">
      <c r="A13" s="18" t="s">
        <v>39</v>
      </c>
      <c r="B13" s="88">
        <v>457</v>
      </c>
      <c r="C13" s="88">
        <v>384</v>
      </c>
      <c r="D13" s="88">
        <v>630</v>
      </c>
      <c r="E13" s="88">
        <v>16</v>
      </c>
      <c r="F13" s="88">
        <v>14</v>
      </c>
      <c r="G13" s="89">
        <v>21</v>
      </c>
      <c r="H13" s="55">
        <f t="shared" si="4"/>
        <v>1471</v>
      </c>
      <c r="I13" s="55">
        <f t="shared" si="5"/>
        <v>51</v>
      </c>
      <c r="J13" s="89">
        <v>540</v>
      </c>
      <c r="K13" s="94">
        <v>422</v>
      </c>
      <c r="L13" s="94"/>
      <c r="M13" s="45">
        <v>18</v>
      </c>
      <c r="N13" s="93">
        <v>14</v>
      </c>
      <c r="O13" s="56"/>
      <c r="P13" s="55">
        <f t="shared" si="6"/>
        <v>959</v>
      </c>
      <c r="Q13" s="55">
        <f t="shared" si="7"/>
        <v>32</v>
      </c>
      <c r="R13" s="57">
        <f t="shared" si="22"/>
        <v>83</v>
      </c>
      <c r="S13" s="97">
        <v>4</v>
      </c>
      <c r="T13" s="44">
        <v>5</v>
      </c>
      <c r="U13" s="88">
        <v>7.6</v>
      </c>
      <c r="V13" s="44"/>
      <c r="W13" s="137"/>
      <c r="X13" s="44"/>
      <c r="Y13" s="44"/>
      <c r="Z13" s="44"/>
      <c r="AA13" s="68">
        <f t="shared" si="14"/>
        <v>0</v>
      </c>
      <c r="AB13" s="33"/>
      <c r="AC13" s="20">
        <f t="shared" si="15"/>
        <v>0</v>
      </c>
      <c r="AD13" s="85">
        <f t="shared" si="16"/>
        <v>99.6</v>
      </c>
      <c r="AE13" s="21">
        <f>+AD13-AK13</f>
        <v>99.6</v>
      </c>
      <c r="AF13" s="82"/>
      <c r="AG13" s="78"/>
      <c r="AH13" s="22">
        <f t="shared" si="8"/>
        <v>99.6</v>
      </c>
      <c r="AI13" s="23">
        <f t="shared" si="9"/>
        <v>-29.111999999999995</v>
      </c>
      <c r="AJ13" s="58"/>
      <c r="AK13" s="24">
        <f t="shared" si="10"/>
        <v>0</v>
      </c>
      <c r="AL13" s="25">
        <f t="shared" si="17"/>
        <v>70.488</v>
      </c>
      <c r="AM13" s="28">
        <f t="shared" si="18"/>
        <v>70.488</v>
      </c>
      <c r="AN13" s="79"/>
      <c r="AO13" s="118">
        <v>50</v>
      </c>
      <c r="AP13" s="118">
        <v>100</v>
      </c>
      <c r="AQ13" s="118">
        <v>0</v>
      </c>
      <c r="AR13" s="118">
        <v>33</v>
      </c>
      <c r="AS13" s="118">
        <v>0</v>
      </c>
      <c r="AT13" s="122">
        <f t="shared" si="11"/>
        <v>183</v>
      </c>
      <c r="AU13" s="123">
        <f t="shared" si="12"/>
        <v>173.85</v>
      </c>
      <c r="AV13" s="124">
        <v>6</v>
      </c>
      <c r="AW13" s="124">
        <v>12</v>
      </c>
      <c r="AX13" s="124">
        <v>8</v>
      </c>
      <c r="AY13" s="124">
        <v>1</v>
      </c>
      <c r="AZ13" s="81">
        <f t="shared" si="13"/>
        <v>27</v>
      </c>
      <c r="BA13" s="80">
        <f t="shared" si="19"/>
        <v>146.85</v>
      </c>
      <c r="BB13" s="36">
        <f t="shared" si="20"/>
        <v>70.488</v>
      </c>
      <c r="BC13" s="80">
        <f t="shared" si="21"/>
        <v>76.361999999999995</v>
      </c>
    </row>
    <row r="14" spans="1:55" ht="17.399999999999999">
      <c r="A14" s="27" t="s">
        <v>8</v>
      </c>
      <c r="B14" s="88">
        <v>447</v>
      </c>
      <c r="C14" s="88">
        <v>377</v>
      </c>
      <c r="D14" s="88">
        <v>610</v>
      </c>
      <c r="E14" s="88">
        <v>15</v>
      </c>
      <c r="F14" s="88">
        <v>13</v>
      </c>
      <c r="G14" s="89">
        <v>20</v>
      </c>
      <c r="H14" s="55">
        <f t="shared" si="4"/>
        <v>1434</v>
      </c>
      <c r="I14" s="55">
        <f t="shared" si="5"/>
        <v>48</v>
      </c>
      <c r="J14" s="89">
        <v>537</v>
      </c>
      <c r="K14" s="94">
        <v>419</v>
      </c>
      <c r="L14" s="94"/>
      <c r="M14" s="93">
        <v>18</v>
      </c>
      <c r="N14" s="93">
        <v>14</v>
      </c>
      <c r="O14" s="56"/>
      <c r="P14" s="55">
        <f t="shared" si="6"/>
        <v>951</v>
      </c>
      <c r="Q14" s="55">
        <f t="shared" si="7"/>
        <v>32</v>
      </c>
      <c r="R14" s="57">
        <f t="shared" si="22"/>
        <v>80</v>
      </c>
      <c r="S14" s="97">
        <v>4</v>
      </c>
      <c r="T14" s="44">
        <v>5</v>
      </c>
      <c r="U14" s="88">
        <v>7.6</v>
      </c>
      <c r="V14" s="44"/>
      <c r="W14" s="137"/>
      <c r="X14" s="44"/>
      <c r="Y14" s="44"/>
      <c r="Z14" s="44"/>
      <c r="AA14" s="68">
        <f t="shared" si="14"/>
        <v>0</v>
      </c>
      <c r="AB14" s="33"/>
      <c r="AC14" s="20">
        <f t="shared" si="15"/>
        <v>0</v>
      </c>
      <c r="AD14" s="85">
        <f t="shared" si="16"/>
        <v>96.6</v>
      </c>
      <c r="AE14" s="21">
        <f t="shared" ref="AE14:AE65" si="23">+AD14-AK14</f>
        <v>96.6</v>
      </c>
      <c r="AF14" s="82"/>
      <c r="AG14" s="78"/>
      <c r="AH14" s="22">
        <f t="shared" si="8"/>
        <v>96.6</v>
      </c>
      <c r="AI14" s="23">
        <f t="shared" si="9"/>
        <v>-26.111999999999995</v>
      </c>
      <c r="AJ14" s="58"/>
      <c r="AK14" s="24">
        <f t="shared" si="10"/>
        <v>0</v>
      </c>
      <c r="AL14" s="25">
        <f t="shared" si="17"/>
        <v>70.488</v>
      </c>
      <c r="AM14" s="28">
        <f t="shared" si="18"/>
        <v>70.488</v>
      </c>
      <c r="AN14" s="79"/>
      <c r="AO14" s="118">
        <v>50</v>
      </c>
      <c r="AP14" s="118">
        <v>100</v>
      </c>
      <c r="AQ14" s="118">
        <v>0</v>
      </c>
      <c r="AR14" s="118">
        <v>33</v>
      </c>
      <c r="AS14" s="118">
        <v>0</v>
      </c>
      <c r="AT14" s="122">
        <f t="shared" si="11"/>
        <v>183</v>
      </c>
      <c r="AU14" s="123">
        <f t="shared" si="12"/>
        <v>173.85</v>
      </c>
      <c r="AV14" s="124">
        <v>6</v>
      </c>
      <c r="AW14" s="124">
        <v>12</v>
      </c>
      <c r="AX14" s="124">
        <v>8</v>
      </c>
      <c r="AY14" s="124">
        <v>1</v>
      </c>
      <c r="AZ14" s="81">
        <f t="shared" si="13"/>
        <v>27</v>
      </c>
      <c r="BA14" s="80">
        <f t="shared" si="19"/>
        <v>146.85</v>
      </c>
      <c r="BB14" s="36">
        <f t="shared" si="20"/>
        <v>70.488</v>
      </c>
      <c r="BC14" s="80">
        <f t="shared" si="21"/>
        <v>76.361999999999995</v>
      </c>
    </row>
    <row r="15" spans="1:55" ht="17.399999999999999">
      <c r="A15" s="27" t="s">
        <v>40</v>
      </c>
      <c r="B15" s="88">
        <v>441</v>
      </c>
      <c r="C15" s="88">
        <v>370</v>
      </c>
      <c r="D15" s="88">
        <v>619</v>
      </c>
      <c r="E15" s="88">
        <v>15</v>
      </c>
      <c r="F15" s="88">
        <v>13</v>
      </c>
      <c r="G15" s="89">
        <v>20</v>
      </c>
      <c r="H15" s="55">
        <f t="shared" si="4"/>
        <v>1430</v>
      </c>
      <c r="I15" s="55">
        <f t="shared" si="5"/>
        <v>48</v>
      </c>
      <c r="J15" s="89">
        <v>532</v>
      </c>
      <c r="K15" s="94">
        <v>415</v>
      </c>
      <c r="L15" s="94"/>
      <c r="M15" s="93">
        <v>17</v>
      </c>
      <c r="N15" s="93">
        <v>14</v>
      </c>
      <c r="O15" s="56"/>
      <c r="P15" s="55">
        <f t="shared" si="6"/>
        <v>933</v>
      </c>
      <c r="Q15" s="55">
        <f t="shared" si="7"/>
        <v>31</v>
      </c>
      <c r="R15" s="57">
        <f t="shared" si="22"/>
        <v>79</v>
      </c>
      <c r="S15" s="97">
        <v>4</v>
      </c>
      <c r="T15" s="44">
        <v>5</v>
      </c>
      <c r="U15" s="88">
        <v>7.6</v>
      </c>
      <c r="V15" s="44"/>
      <c r="W15" s="44"/>
      <c r="X15" s="44"/>
      <c r="Y15" s="44"/>
      <c r="Z15" s="44"/>
      <c r="AA15" s="68">
        <f t="shared" si="14"/>
        <v>0</v>
      </c>
      <c r="AB15" s="33"/>
      <c r="AC15" s="20">
        <f t="shared" si="15"/>
        <v>0</v>
      </c>
      <c r="AD15" s="85">
        <f t="shared" si="16"/>
        <v>95.6</v>
      </c>
      <c r="AE15" s="21">
        <f t="shared" si="23"/>
        <v>95.6</v>
      </c>
      <c r="AF15" s="82"/>
      <c r="AG15" s="78"/>
      <c r="AH15" s="22">
        <f t="shared" si="8"/>
        <v>95.6</v>
      </c>
      <c r="AI15" s="23">
        <f t="shared" si="9"/>
        <v>-25.111999999999995</v>
      </c>
      <c r="AJ15" s="58"/>
      <c r="AK15" s="24">
        <f t="shared" si="10"/>
        <v>0</v>
      </c>
      <c r="AL15" s="25">
        <f t="shared" si="17"/>
        <v>70.488</v>
      </c>
      <c r="AM15" s="28">
        <f t="shared" si="18"/>
        <v>70.488</v>
      </c>
      <c r="AN15" s="79"/>
      <c r="AO15" s="118">
        <v>50</v>
      </c>
      <c r="AP15" s="118">
        <v>100</v>
      </c>
      <c r="AQ15" s="118">
        <v>0</v>
      </c>
      <c r="AR15" s="118">
        <v>33</v>
      </c>
      <c r="AS15" s="118">
        <v>0</v>
      </c>
      <c r="AT15" s="122">
        <f t="shared" si="11"/>
        <v>183</v>
      </c>
      <c r="AU15" s="123">
        <f t="shared" si="12"/>
        <v>173.85</v>
      </c>
      <c r="AV15" s="124">
        <v>6</v>
      </c>
      <c r="AW15" s="124">
        <v>12</v>
      </c>
      <c r="AX15" s="124">
        <v>8</v>
      </c>
      <c r="AY15" s="124">
        <v>1</v>
      </c>
      <c r="AZ15" s="81">
        <f t="shared" si="13"/>
        <v>27</v>
      </c>
      <c r="BA15" s="80">
        <f t="shared" si="19"/>
        <v>146.85</v>
      </c>
      <c r="BB15" s="36">
        <f t="shared" si="20"/>
        <v>70.488</v>
      </c>
      <c r="BC15" s="80">
        <f t="shared" si="21"/>
        <v>76.361999999999995</v>
      </c>
    </row>
    <row r="16" spans="1:55" ht="17.399999999999999">
      <c r="A16" s="27" t="s">
        <v>9</v>
      </c>
      <c r="B16" s="88">
        <v>434</v>
      </c>
      <c r="C16" s="88">
        <v>364</v>
      </c>
      <c r="D16" s="88">
        <v>612</v>
      </c>
      <c r="E16" s="88">
        <v>15</v>
      </c>
      <c r="F16" s="88">
        <v>13</v>
      </c>
      <c r="G16" s="89">
        <v>20</v>
      </c>
      <c r="H16" s="55">
        <f t="shared" si="4"/>
        <v>1410</v>
      </c>
      <c r="I16" s="55">
        <f t="shared" si="5"/>
        <v>48</v>
      </c>
      <c r="J16" s="89">
        <v>518</v>
      </c>
      <c r="K16" s="94">
        <v>412</v>
      </c>
      <c r="L16" s="94"/>
      <c r="M16" s="93">
        <v>17</v>
      </c>
      <c r="N16" s="93">
        <v>14</v>
      </c>
      <c r="O16" s="56"/>
      <c r="P16" s="55">
        <f t="shared" si="6"/>
        <v>929</v>
      </c>
      <c r="Q16" s="55">
        <f t="shared" si="7"/>
        <v>31</v>
      </c>
      <c r="R16" s="57">
        <f t="shared" si="22"/>
        <v>79</v>
      </c>
      <c r="S16" s="97">
        <v>4</v>
      </c>
      <c r="T16" s="44">
        <v>5</v>
      </c>
      <c r="U16" s="88">
        <v>7.7</v>
      </c>
      <c r="V16" s="44"/>
      <c r="W16" s="44"/>
      <c r="X16" s="44"/>
      <c r="Y16" s="44"/>
      <c r="Z16" s="44"/>
      <c r="AA16" s="68">
        <f t="shared" si="14"/>
        <v>0</v>
      </c>
      <c r="AB16" s="33"/>
      <c r="AC16" s="20">
        <f t="shared" si="15"/>
        <v>0</v>
      </c>
      <c r="AD16" s="85">
        <f t="shared" si="16"/>
        <v>95.7</v>
      </c>
      <c r="AE16" s="21">
        <f t="shared" si="23"/>
        <v>95.7</v>
      </c>
      <c r="AF16" s="82"/>
      <c r="AG16" s="78"/>
      <c r="AH16" s="22">
        <f t="shared" si="8"/>
        <v>95.7</v>
      </c>
      <c r="AI16" s="23">
        <f t="shared" si="9"/>
        <v>-25.212000000000003</v>
      </c>
      <c r="AJ16" s="58"/>
      <c r="AK16" s="24">
        <f t="shared" si="10"/>
        <v>0</v>
      </c>
      <c r="AL16" s="25">
        <f t="shared" si="17"/>
        <v>70.488</v>
      </c>
      <c r="AM16" s="28">
        <f t="shared" si="18"/>
        <v>70.488</v>
      </c>
      <c r="AN16" s="79"/>
      <c r="AO16" s="118">
        <v>50</v>
      </c>
      <c r="AP16" s="118">
        <v>100</v>
      </c>
      <c r="AQ16" s="118">
        <v>0</v>
      </c>
      <c r="AR16" s="118">
        <v>33</v>
      </c>
      <c r="AS16" s="118">
        <v>0</v>
      </c>
      <c r="AT16" s="122">
        <f t="shared" si="11"/>
        <v>183</v>
      </c>
      <c r="AU16" s="123">
        <f t="shared" si="12"/>
        <v>173.85</v>
      </c>
      <c r="AV16" s="124">
        <v>6</v>
      </c>
      <c r="AW16" s="124">
        <v>12</v>
      </c>
      <c r="AX16" s="124">
        <v>8</v>
      </c>
      <c r="AY16" s="124">
        <v>1</v>
      </c>
      <c r="AZ16" s="81">
        <f t="shared" si="13"/>
        <v>27</v>
      </c>
      <c r="BA16" s="80">
        <f t="shared" si="19"/>
        <v>146.85</v>
      </c>
      <c r="BB16" s="36">
        <f t="shared" si="20"/>
        <v>70.488</v>
      </c>
      <c r="BC16" s="80">
        <f t="shared" si="21"/>
        <v>76.361999999999995</v>
      </c>
    </row>
    <row r="17" spans="1:55" ht="17.399999999999999">
      <c r="A17" s="27" t="s">
        <v>41</v>
      </c>
      <c r="B17" s="88">
        <v>437</v>
      </c>
      <c r="C17" s="88">
        <v>367</v>
      </c>
      <c r="D17" s="88">
        <v>616</v>
      </c>
      <c r="E17" s="88">
        <v>15</v>
      </c>
      <c r="F17" s="88">
        <v>13</v>
      </c>
      <c r="G17" s="89">
        <v>20</v>
      </c>
      <c r="H17" s="55">
        <f t="shared" si="4"/>
        <v>1420</v>
      </c>
      <c r="I17" s="55">
        <f t="shared" si="5"/>
        <v>48</v>
      </c>
      <c r="J17" s="89">
        <v>517</v>
      </c>
      <c r="K17" s="94">
        <v>413</v>
      </c>
      <c r="L17" s="94"/>
      <c r="M17" s="93">
        <v>17</v>
      </c>
      <c r="N17" s="93">
        <v>14</v>
      </c>
      <c r="O17" s="56"/>
      <c r="P17" s="55">
        <f t="shared" si="6"/>
        <v>937</v>
      </c>
      <c r="Q17" s="55">
        <f t="shared" si="7"/>
        <v>31</v>
      </c>
      <c r="R17" s="57">
        <f t="shared" si="22"/>
        <v>79</v>
      </c>
      <c r="S17" s="97">
        <v>4</v>
      </c>
      <c r="T17" s="44">
        <v>5</v>
      </c>
      <c r="U17" s="88">
        <v>7.7</v>
      </c>
      <c r="V17" s="44"/>
      <c r="W17" s="44"/>
      <c r="X17" s="44"/>
      <c r="Y17" s="44"/>
      <c r="Z17" s="44"/>
      <c r="AA17" s="68">
        <f t="shared" si="14"/>
        <v>0</v>
      </c>
      <c r="AB17" s="33"/>
      <c r="AC17" s="20">
        <f t="shared" si="15"/>
        <v>0</v>
      </c>
      <c r="AD17" s="85">
        <f t="shared" si="16"/>
        <v>95.7</v>
      </c>
      <c r="AE17" s="21">
        <f t="shared" si="23"/>
        <v>95.7</v>
      </c>
      <c r="AF17" s="82"/>
      <c r="AG17" s="78"/>
      <c r="AH17" s="22">
        <f t="shared" si="8"/>
        <v>95.7</v>
      </c>
      <c r="AI17" s="23">
        <f t="shared" si="9"/>
        <v>-25.212000000000003</v>
      </c>
      <c r="AJ17" s="58"/>
      <c r="AK17" s="24">
        <f t="shared" si="10"/>
        <v>0</v>
      </c>
      <c r="AL17" s="25">
        <f t="shared" si="17"/>
        <v>70.488</v>
      </c>
      <c r="AM17" s="28">
        <f t="shared" si="18"/>
        <v>70.488</v>
      </c>
      <c r="AN17" s="79"/>
      <c r="AO17" s="118">
        <v>50</v>
      </c>
      <c r="AP17" s="118">
        <v>100</v>
      </c>
      <c r="AQ17" s="118">
        <v>0</v>
      </c>
      <c r="AR17" s="118">
        <v>33</v>
      </c>
      <c r="AS17" s="118">
        <v>0</v>
      </c>
      <c r="AT17" s="122">
        <f t="shared" si="11"/>
        <v>183</v>
      </c>
      <c r="AU17" s="123">
        <f t="shared" si="12"/>
        <v>173.85</v>
      </c>
      <c r="AV17" s="124">
        <v>6</v>
      </c>
      <c r="AW17" s="124">
        <v>12</v>
      </c>
      <c r="AX17" s="124">
        <v>8</v>
      </c>
      <c r="AY17" s="124">
        <v>1</v>
      </c>
      <c r="AZ17" s="81">
        <f t="shared" si="13"/>
        <v>27</v>
      </c>
      <c r="BA17" s="80">
        <f t="shared" si="19"/>
        <v>146.85</v>
      </c>
      <c r="BB17" s="36">
        <f t="shared" si="20"/>
        <v>70.488</v>
      </c>
      <c r="BC17" s="80">
        <f t="shared" si="21"/>
        <v>76.361999999999995</v>
      </c>
    </row>
    <row r="18" spans="1:55" ht="17.399999999999999">
      <c r="A18" s="27" t="s">
        <v>10</v>
      </c>
      <c r="B18" s="88">
        <v>453</v>
      </c>
      <c r="C18" s="88">
        <v>371</v>
      </c>
      <c r="D18" s="88">
        <v>623</v>
      </c>
      <c r="E18" s="88">
        <v>16</v>
      </c>
      <c r="F18" s="88">
        <v>13</v>
      </c>
      <c r="G18" s="89">
        <v>21</v>
      </c>
      <c r="H18" s="55">
        <f t="shared" si="4"/>
        <v>1447</v>
      </c>
      <c r="I18" s="55">
        <f t="shared" si="5"/>
        <v>50</v>
      </c>
      <c r="J18" s="89">
        <v>524</v>
      </c>
      <c r="K18" s="94">
        <v>416</v>
      </c>
      <c r="L18" s="94"/>
      <c r="M18" s="93">
        <v>17</v>
      </c>
      <c r="N18" s="93">
        <v>14</v>
      </c>
      <c r="O18" s="56"/>
      <c r="P18" s="55">
        <f t="shared" si="6"/>
        <v>948</v>
      </c>
      <c r="Q18" s="55">
        <f t="shared" si="7"/>
        <v>31</v>
      </c>
      <c r="R18" s="57">
        <f t="shared" si="22"/>
        <v>81</v>
      </c>
      <c r="S18" s="97">
        <v>4</v>
      </c>
      <c r="T18" s="44">
        <v>5</v>
      </c>
      <c r="U18" s="88">
        <v>8</v>
      </c>
      <c r="V18" s="44"/>
      <c r="W18" s="44"/>
      <c r="X18" s="44"/>
      <c r="Y18" s="44"/>
      <c r="Z18" s="44"/>
      <c r="AA18" s="68">
        <f t="shared" si="14"/>
        <v>0</v>
      </c>
      <c r="AB18" s="33"/>
      <c r="AC18" s="20">
        <f t="shared" si="15"/>
        <v>0</v>
      </c>
      <c r="AD18" s="85">
        <f t="shared" si="16"/>
        <v>98</v>
      </c>
      <c r="AE18" s="21">
        <f t="shared" si="23"/>
        <v>98</v>
      </c>
      <c r="AF18" s="82"/>
      <c r="AG18" s="78"/>
      <c r="AH18" s="22">
        <f t="shared" si="8"/>
        <v>98</v>
      </c>
      <c r="AI18" s="23">
        <f t="shared" si="9"/>
        <v>-27.512</v>
      </c>
      <c r="AJ18" s="58"/>
      <c r="AK18" s="24">
        <f t="shared" si="10"/>
        <v>0</v>
      </c>
      <c r="AL18" s="25">
        <f t="shared" si="17"/>
        <v>70.488</v>
      </c>
      <c r="AM18" s="28">
        <f t="shared" si="18"/>
        <v>70.488</v>
      </c>
      <c r="AN18" s="79"/>
      <c r="AO18" s="118">
        <v>50</v>
      </c>
      <c r="AP18" s="118">
        <v>100</v>
      </c>
      <c r="AQ18" s="118">
        <v>0</v>
      </c>
      <c r="AR18" s="118">
        <v>33</v>
      </c>
      <c r="AS18" s="118">
        <v>0</v>
      </c>
      <c r="AT18" s="122">
        <f t="shared" si="11"/>
        <v>183</v>
      </c>
      <c r="AU18" s="123">
        <f t="shared" si="12"/>
        <v>173.85</v>
      </c>
      <c r="AV18" s="124">
        <v>6</v>
      </c>
      <c r="AW18" s="124">
        <v>12</v>
      </c>
      <c r="AX18" s="124">
        <v>8</v>
      </c>
      <c r="AY18" s="124">
        <v>1</v>
      </c>
      <c r="AZ18" s="81">
        <f t="shared" si="13"/>
        <v>27</v>
      </c>
      <c r="BA18" s="80">
        <f t="shared" si="19"/>
        <v>146.85</v>
      </c>
      <c r="BB18" s="36">
        <f t="shared" si="20"/>
        <v>70.488</v>
      </c>
      <c r="BC18" s="80">
        <f t="shared" si="21"/>
        <v>76.361999999999995</v>
      </c>
    </row>
    <row r="19" spans="1:55" ht="17.399999999999999">
      <c r="A19" s="27" t="s">
        <v>42</v>
      </c>
      <c r="B19" s="88">
        <v>460</v>
      </c>
      <c r="C19" s="88">
        <v>376</v>
      </c>
      <c r="D19" s="88">
        <v>637</v>
      </c>
      <c r="E19" s="88">
        <v>16</v>
      </c>
      <c r="F19" s="88">
        <v>13</v>
      </c>
      <c r="G19" s="89">
        <v>21</v>
      </c>
      <c r="H19" s="55">
        <f t="shared" si="4"/>
        <v>1473</v>
      </c>
      <c r="I19" s="55">
        <f t="shared" si="5"/>
        <v>50</v>
      </c>
      <c r="J19" s="89">
        <v>532</v>
      </c>
      <c r="K19" s="94">
        <v>420</v>
      </c>
      <c r="L19" s="94"/>
      <c r="M19" s="93">
        <v>18</v>
      </c>
      <c r="N19" s="93">
        <v>14</v>
      </c>
      <c r="O19" s="56"/>
      <c r="P19" s="55">
        <f t="shared" si="6"/>
        <v>958</v>
      </c>
      <c r="Q19" s="55">
        <f t="shared" si="7"/>
        <v>32</v>
      </c>
      <c r="R19" s="57">
        <f t="shared" si="22"/>
        <v>82</v>
      </c>
      <c r="S19" s="97">
        <v>4</v>
      </c>
      <c r="T19" s="44">
        <v>5</v>
      </c>
      <c r="U19" s="88">
        <v>8</v>
      </c>
      <c r="V19" s="44"/>
      <c r="W19" s="44"/>
      <c r="X19" s="44"/>
      <c r="Y19" s="44"/>
      <c r="Z19" s="44"/>
      <c r="AA19" s="68">
        <f t="shared" si="14"/>
        <v>0</v>
      </c>
      <c r="AB19" s="33"/>
      <c r="AC19" s="20">
        <f t="shared" si="15"/>
        <v>0</v>
      </c>
      <c r="AD19" s="85">
        <f t="shared" si="16"/>
        <v>99</v>
      </c>
      <c r="AE19" s="21">
        <f t="shared" si="23"/>
        <v>99</v>
      </c>
      <c r="AF19" s="82"/>
      <c r="AG19" s="78"/>
      <c r="AH19" s="22">
        <f t="shared" si="8"/>
        <v>99</v>
      </c>
      <c r="AI19" s="23">
        <f t="shared" si="9"/>
        <v>-28.512</v>
      </c>
      <c r="AJ19" s="58"/>
      <c r="AK19" s="24">
        <f t="shared" si="10"/>
        <v>0</v>
      </c>
      <c r="AL19" s="25">
        <f t="shared" si="17"/>
        <v>70.488</v>
      </c>
      <c r="AM19" s="28">
        <f t="shared" si="18"/>
        <v>70.488</v>
      </c>
      <c r="AN19" s="79"/>
      <c r="AO19" s="118">
        <v>50</v>
      </c>
      <c r="AP19" s="118">
        <v>100</v>
      </c>
      <c r="AQ19" s="118">
        <v>0</v>
      </c>
      <c r="AR19" s="118">
        <v>33</v>
      </c>
      <c r="AS19" s="118">
        <v>0</v>
      </c>
      <c r="AT19" s="122">
        <f t="shared" si="11"/>
        <v>183</v>
      </c>
      <c r="AU19" s="123">
        <f t="shared" si="12"/>
        <v>173.85</v>
      </c>
      <c r="AV19" s="124">
        <v>6</v>
      </c>
      <c r="AW19" s="124">
        <v>12</v>
      </c>
      <c r="AX19" s="124">
        <v>8</v>
      </c>
      <c r="AY19" s="124">
        <v>1</v>
      </c>
      <c r="AZ19" s="81">
        <f t="shared" si="13"/>
        <v>27</v>
      </c>
      <c r="BA19" s="80">
        <f t="shared" si="19"/>
        <v>146.85</v>
      </c>
      <c r="BB19" s="36">
        <f t="shared" si="20"/>
        <v>70.488</v>
      </c>
      <c r="BC19" s="80">
        <f t="shared" si="21"/>
        <v>76.361999999999995</v>
      </c>
    </row>
    <row r="20" spans="1:55" ht="17.399999999999999">
      <c r="A20" s="27" t="s">
        <v>11</v>
      </c>
      <c r="B20" s="88">
        <v>471</v>
      </c>
      <c r="C20" s="88">
        <v>383</v>
      </c>
      <c r="D20" s="88">
        <v>652</v>
      </c>
      <c r="E20" s="88">
        <v>16</v>
      </c>
      <c r="F20" s="88">
        <v>13</v>
      </c>
      <c r="G20" s="89">
        <v>21</v>
      </c>
      <c r="H20" s="55">
        <f t="shared" si="4"/>
        <v>1506</v>
      </c>
      <c r="I20" s="55">
        <f t="shared" si="5"/>
        <v>50</v>
      </c>
      <c r="J20" s="89">
        <v>538</v>
      </c>
      <c r="K20" s="94">
        <v>422</v>
      </c>
      <c r="L20" s="94"/>
      <c r="M20" s="93">
        <v>18</v>
      </c>
      <c r="N20" s="93">
        <v>14</v>
      </c>
      <c r="O20" s="56"/>
      <c r="P20" s="55">
        <f t="shared" si="6"/>
        <v>963</v>
      </c>
      <c r="Q20" s="55">
        <f t="shared" si="7"/>
        <v>32</v>
      </c>
      <c r="R20" s="57">
        <f t="shared" si="22"/>
        <v>82</v>
      </c>
      <c r="S20" s="97">
        <v>4</v>
      </c>
      <c r="T20" s="44">
        <v>5</v>
      </c>
      <c r="U20" s="100">
        <v>8.1999999999999993</v>
      </c>
      <c r="V20" s="44"/>
      <c r="W20" s="44"/>
      <c r="X20" s="44"/>
      <c r="Y20" s="44"/>
      <c r="Z20" s="44"/>
      <c r="AA20" s="68">
        <f t="shared" si="14"/>
        <v>0</v>
      </c>
      <c r="AB20" s="33"/>
      <c r="AC20" s="20">
        <f t="shared" si="15"/>
        <v>0</v>
      </c>
      <c r="AD20" s="85">
        <f t="shared" si="16"/>
        <v>99.2</v>
      </c>
      <c r="AE20" s="21">
        <f t="shared" si="23"/>
        <v>99.2</v>
      </c>
      <c r="AF20" s="82"/>
      <c r="AG20" s="78"/>
      <c r="AH20" s="22">
        <f t="shared" si="8"/>
        <v>99.2</v>
      </c>
      <c r="AI20" s="23">
        <f t="shared" si="9"/>
        <v>-28.712000000000003</v>
      </c>
      <c r="AJ20" s="58"/>
      <c r="AK20" s="24">
        <f t="shared" si="10"/>
        <v>0</v>
      </c>
      <c r="AL20" s="25">
        <f t="shared" si="17"/>
        <v>70.488</v>
      </c>
      <c r="AM20" s="28">
        <f t="shared" si="18"/>
        <v>70.488</v>
      </c>
      <c r="AN20" s="79"/>
      <c r="AO20" s="118">
        <v>50</v>
      </c>
      <c r="AP20" s="118">
        <v>100</v>
      </c>
      <c r="AQ20" s="118">
        <v>0</v>
      </c>
      <c r="AR20" s="118">
        <v>33</v>
      </c>
      <c r="AS20" s="118">
        <v>0</v>
      </c>
      <c r="AT20" s="122">
        <f t="shared" si="11"/>
        <v>183</v>
      </c>
      <c r="AU20" s="123">
        <f t="shared" si="12"/>
        <v>173.85</v>
      </c>
      <c r="AV20" s="124">
        <v>6</v>
      </c>
      <c r="AW20" s="124">
        <v>12</v>
      </c>
      <c r="AX20" s="124">
        <v>8</v>
      </c>
      <c r="AY20" s="124">
        <v>1</v>
      </c>
      <c r="AZ20" s="81">
        <f t="shared" si="13"/>
        <v>27</v>
      </c>
      <c r="BA20" s="80">
        <f t="shared" si="19"/>
        <v>146.85</v>
      </c>
      <c r="BB20" s="36">
        <f t="shared" si="20"/>
        <v>70.488</v>
      </c>
      <c r="BC20" s="80">
        <f t="shared" si="21"/>
        <v>76.361999999999995</v>
      </c>
    </row>
    <row r="21" spans="1:55" ht="17.399999999999999">
      <c r="A21" s="27" t="s">
        <v>43</v>
      </c>
      <c r="B21" s="129">
        <v>460</v>
      </c>
      <c r="C21" s="95">
        <v>377</v>
      </c>
      <c r="D21" s="95">
        <v>641</v>
      </c>
      <c r="E21" s="88">
        <v>16</v>
      </c>
      <c r="F21" s="88">
        <v>13</v>
      </c>
      <c r="G21" s="89">
        <v>20</v>
      </c>
      <c r="H21" s="55">
        <f t="shared" si="4"/>
        <v>1478</v>
      </c>
      <c r="I21" s="55">
        <f t="shared" si="5"/>
        <v>49</v>
      </c>
      <c r="J21" s="89">
        <v>541</v>
      </c>
      <c r="K21" s="94">
        <v>429</v>
      </c>
      <c r="L21" s="94"/>
      <c r="M21" s="93">
        <v>18</v>
      </c>
      <c r="N21" s="93">
        <v>15</v>
      </c>
      <c r="O21" s="45"/>
      <c r="P21" s="55">
        <f>SUM(J22+K21+L21)</f>
        <v>933</v>
      </c>
      <c r="Q21" s="55">
        <f t="shared" si="7"/>
        <v>33</v>
      </c>
      <c r="R21" s="57">
        <f t="shared" si="22"/>
        <v>82</v>
      </c>
      <c r="S21" s="97">
        <v>4</v>
      </c>
      <c r="T21" s="44">
        <v>5</v>
      </c>
      <c r="U21" s="100">
        <v>8.1999999999999993</v>
      </c>
      <c r="V21" s="44"/>
      <c r="W21" s="44"/>
      <c r="X21" s="44"/>
      <c r="Y21" s="44"/>
      <c r="Z21" s="44"/>
      <c r="AA21" s="68">
        <f t="shared" si="14"/>
        <v>0</v>
      </c>
      <c r="AB21" s="33"/>
      <c r="AC21" s="20">
        <f t="shared" si="15"/>
        <v>0</v>
      </c>
      <c r="AD21" s="85">
        <f t="shared" si="16"/>
        <v>99.2</v>
      </c>
      <c r="AE21" s="21">
        <f t="shared" si="23"/>
        <v>99.2</v>
      </c>
      <c r="AF21" s="82"/>
      <c r="AG21" s="78"/>
      <c r="AH21" s="22">
        <f t="shared" si="8"/>
        <v>99.2</v>
      </c>
      <c r="AI21" s="23">
        <f t="shared" si="9"/>
        <v>-28.712000000000003</v>
      </c>
      <c r="AJ21" s="58"/>
      <c r="AK21" s="24">
        <f t="shared" si="10"/>
        <v>0</v>
      </c>
      <c r="AL21" s="25">
        <f t="shared" si="17"/>
        <v>70.488</v>
      </c>
      <c r="AM21" s="28">
        <f t="shared" si="18"/>
        <v>70.488</v>
      </c>
      <c r="AN21" s="79"/>
      <c r="AO21" s="118">
        <v>50</v>
      </c>
      <c r="AP21" s="118">
        <v>100</v>
      </c>
      <c r="AQ21" s="118">
        <v>0</v>
      </c>
      <c r="AR21" s="118">
        <v>33</v>
      </c>
      <c r="AS21" s="118">
        <v>0</v>
      </c>
      <c r="AT21" s="122">
        <f t="shared" si="11"/>
        <v>183</v>
      </c>
      <c r="AU21" s="123">
        <f t="shared" si="12"/>
        <v>173.85</v>
      </c>
      <c r="AV21" s="124">
        <v>6</v>
      </c>
      <c r="AW21" s="124">
        <v>12</v>
      </c>
      <c r="AX21" s="124">
        <v>8</v>
      </c>
      <c r="AY21" s="124">
        <v>1</v>
      </c>
      <c r="AZ21" s="81">
        <f t="shared" si="13"/>
        <v>27</v>
      </c>
      <c r="BA21" s="80">
        <f t="shared" si="19"/>
        <v>146.85</v>
      </c>
      <c r="BB21" s="36">
        <f t="shared" si="20"/>
        <v>70.488</v>
      </c>
      <c r="BC21" s="80">
        <f t="shared" si="21"/>
        <v>76.361999999999995</v>
      </c>
    </row>
    <row r="22" spans="1:55" ht="17.399999999999999">
      <c r="A22" s="27" t="s">
        <v>12</v>
      </c>
      <c r="B22" s="88">
        <v>440</v>
      </c>
      <c r="C22" s="88">
        <v>347</v>
      </c>
      <c r="D22" s="88">
        <v>601</v>
      </c>
      <c r="E22" s="88">
        <v>15</v>
      </c>
      <c r="F22" s="88">
        <v>12</v>
      </c>
      <c r="G22" s="89">
        <v>19</v>
      </c>
      <c r="H22" s="55">
        <f>B22+C22+D22</f>
        <v>1388</v>
      </c>
      <c r="I22" s="55">
        <f t="shared" si="5"/>
        <v>46</v>
      </c>
      <c r="J22" s="89">
        <v>504</v>
      </c>
      <c r="K22" s="94">
        <v>407</v>
      </c>
      <c r="L22" s="94"/>
      <c r="M22" s="93">
        <v>17</v>
      </c>
      <c r="N22" s="93">
        <v>14</v>
      </c>
      <c r="O22" s="45"/>
      <c r="P22" s="55">
        <f>SUM(J23+K22+L22)</f>
        <v>910</v>
      </c>
      <c r="Q22" s="55">
        <f t="shared" si="7"/>
        <v>31</v>
      </c>
      <c r="R22" s="57">
        <f t="shared" si="22"/>
        <v>77</v>
      </c>
      <c r="S22" s="101">
        <v>4</v>
      </c>
      <c r="T22" s="98">
        <v>5</v>
      </c>
      <c r="U22" s="100">
        <v>7.3</v>
      </c>
      <c r="V22" s="44"/>
      <c r="W22" s="44"/>
      <c r="X22" s="44"/>
      <c r="Y22" s="44"/>
      <c r="Z22" s="44"/>
      <c r="AA22" s="68">
        <f t="shared" si="14"/>
        <v>0</v>
      </c>
      <c r="AB22" s="33"/>
      <c r="AC22" s="20">
        <f t="shared" si="15"/>
        <v>0</v>
      </c>
      <c r="AD22" s="85">
        <f t="shared" si="16"/>
        <v>93.3</v>
      </c>
      <c r="AE22" s="21">
        <f t="shared" si="23"/>
        <v>93.3</v>
      </c>
      <c r="AF22" s="82"/>
      <c r="AG22" s="78"/>
      <c r="AH22" s="22">
        <f t="shared" si="8"/>
        <v>93.3</v>
      </c>
      <c r="AI22" s="23">
        <f t="shared" si="9"/>
        <v>-9.5400000000000063</v>
      </c>
      <c r="AJ22" s="58"/>
      <c r="AK22" s="24">
        <f t="shared" si="10"/>
        <v>0</v>
      </c>
      <c r="AL22" s="25">
        <f t="shared" si="17"/>
        <v>83.759999999999991</v>
      </c>
      <c r="AM22" s="28">
        <f t="shared" si="18"/>
        <v>83.759999999999991</v>
      </c>
      <c r="AN22" s="79"/>
      <c r="AO22" s="118">
        <v>80</v>
      </c>
      <c r="AP22" s="118">
        <v>100</v>
      </c>
      <c r="AQ22" s="118">
        <v>0</v>
      </c>
      <c r="AR22" s="118">
        <v>30</v>
      </c>
      <c r="AS22" s="118">
        <v>0</v>
      </c>
      <c r="AT22" s="122">
        <f t="shared" si="11"/>
        <v>210</v>
      </c>
      <c r="AU22" s="123">
        <f t="shared" si="12"/>
        <v>199.5</v>
      </c>
      <c r="AV22" s="124">
        <v>6</v>
      </c>
      <c r="AW22" s="124">
        <v>10</v>
      </c>
      <c r="AX22" s="124">
        <v>8</v>
      </c>
      <c r="AY22" s="124">
        <v>1</v>
      </c>
      <c r="AZ22" s="81">
        <f t="shared" si="13"/>
        <v>25</v>
      </c>
      <c r="BA22" s="80">
        <f t="shared" si="19"/>
        <v>174.5</v>
      </c>
      <c r="BB22" s="36">
        <f t="shared" si="20"/>
        <v>83.759999999999991</v>
      </c>
      <c r="BC22" s="80">
        <f t="shared" si="21"/>
        <v>90.740000000000009</v>
      </c>
    </row>
    <row r="23" spans="1:55" ht="17.399999999999999">
      <c r="A23" s="27" t="s">
        <v>44</v>
      </c>
      <c r="B23" s="88">
        <v>429</v>
      </c>
      <c r="C23" s="88">
        <v>362</v>
      </c>
      <c r="D23" s="88">
        <v>585</v>
      </c>
      <c r="E23" s="88">
        <v>15</v>
      </c>
      <c r="F23" s="88">
        <v>13</v>
      </c>
      <c r="G23" s="89">
        <v>19</v>
      </c>
      <c r="H23" s="55">
        <f t="shared" si="4"/>
        <v>1376</v>
      </c>
      <c r="I23" s="55">
        <f t="shared" si="5"/>
        <v>47</v>
      </c>
      <c r="J23" s="89">
        <v>503</v>
      </c>
      <c r="K23" s="94">
        <v>409</v>
      </c>
      <c r="L23" s="94"/>
      <c r="M23" s="93">
        <v>17</v>
      </c>
      <c r="N23" s="93">
        <v>14</v>
      </c>
      <c r="O23" s="45"/>
      <c r="P23" s="55">
        <f t="shared" ref="P23:P65" si="24">SUM(J23+K23+L23)</f>
        <v>912</v>
      </c>
      <c r="Q23" s="55">
        <f t="shared" si="7"/>
        <v>31</v>
      </c>
      <c r="R23" s="57">
        <f t="shared" si="22"/>
        <v>78</v>
      </c>
      <c r="S23" s="101">
        <v>4</v>
      </c>
      <c r="T23" s="98">
        <v>3.5</v>
      </c>
      <c r="U23" s="100">
        <v>7.3</v>
      </c>
      <c r="V23" s="44"/>
      <c r="W23" s="44"/>
      <c r="X23" s="44"/>
      <c r="Y23" s="44"/>
      <c r="Z23" s="44"/>
      <c r="AA23" s="68">
        <f t="shared" si="14"/>
        <v>0</v>
      </c>
      <c r="AB23" s="33"/>
      <c r="AC23" s="20">
        <f t="shared" si="15"/>
        <v>0</v>
      </c>
      <c r="AD23" s="85">
        <f t="shared" si="16"/>
        <v>92.8</v>
      </c>
      <c r="AE23" s="21">
        <f t="shared" si="23"/>
        <v>92.8</v>
      </c>
      <c r="AF23" s="82"/>
      <c r="AG23" s="78"/>
      <c r="AH23" s="22">
        <f t="shared" si="8"/>
        <v>92.8</v>
      </c>
      <c r="AI23" s="23">
        <f t="shared" si="9"/>
        <v>-10</v>
      </c>
      <c r="AJ23" s="58"/>
      <c r="AK23" s="24">
        <f t="shared" si="10"/>
        <v>0</v>
      </c>
      <c r="AL23" s="25">
        <f t="shared" si="17"/>
        <v>82.8</v>
      </c>
      <c r="AM23" s="28">
        <f t="shared" si="18"/>
        <v>82.8</v>
      </c>
      <c r="AN23" s="79"/>
      <c r="AO23" s="118">
        <v>80</v>
      </c>
      <c r="AP23" s="118">
        <v>100</v>
      </c>
      <c r="AQ23" s="118">
        <v>0</v>
      </c>
      <c r="AR23" s="118">
        <v>30</v>
      </c>
      <c r="AS23" s="118">
        <v>0</v>
      </c>
      <c r="AT23" s="122">
        <f t="shared" si="11"/>
        <v>210</v>
      </c>
      <c r="AU23" s="123">
        <f t="shared" si="12"/>
        <v>199.5</v>
      </c>
      <c r="AV23" s="124">
        <v>6</v>
      </c>
      <c r="AW23" s="124">
        <v>12</v>
      </c>
      <c r="AX23" s="124">
        <v>8</v>
      </c>
      <c r="AY23" s="124">
        <v>1</v>
      </c>
      <c r="AZ23" s="81">
        <f t="shared" si="13"/>
        <v>27</v>
      </c>
      <c r="BA23" s="80">
        <f t="shared" si="19"/>
        <v>172.5</v>
      </c>
      <c r="BB23" s="36">
        <f t="shared" si="20"/>
        <v>82.8</v>
      </c>
      <c r="BC23" s="80">
        <f t="shared" si="21"/>
        <v>89.7</v>
      </c>
    </row>
    <row r="24" spans="1:55" ht="17.399999999999999">
      <c r="A24" s="29" t="s">
        <v>13</v>
      </c>
      <c r="B24" s="88">
        <v>423</v>
      </c>
      <c r="C24" s="88">
        <v>383</v>
      </c>
      <c r="D24" s="88">
        <v>619</v>
      </c>
      <c r="E24" s="88">
        <v>15</v>
      </c>
      <c r="F24" s="88">
        <v>13</v>
      </c>
      <c r="G24" s="89">
        <v>20</v>
      </c>
      <c r="H24" s="55">
        <f t="shared" si="4"/>
        <v>1425</v>
      </c>
      <c r="I24" s="55">
        <f t="shared" si="5"/>
        <v>48</v>
      </c>
      <c r="J24" s="89">
        <v>514</v>
      </c>
      <c r="K24" s="94">
        <v>420</v>
      </c>
      <c r="L24" s="94"/>
      <c r="M24" s="93">
        <v>17</v>
      </c>
      <c r="N24" s="93">
        <v>14</v>
      </c>
      <c r="O24" s="45"/>
      <c r="P24" s="55">
        <f t="shared" si="24"/>
        <v>934</v>
      </c>
      <c r="Q24" s="55">
        <f t="shared" si="7"/>
        <v>31</v>
      </c>
      <c r="R24" s="57">
        <f t="shared" si="22"/>
        <v>79</v>
      </c>
      <c r="S24" s="89">
        <v>3.72</v>
      </c>
      <c r="T24" s="98">
        <v>3.5</v>
      </c>
      <c r="U24" s="100">
        <v>6.5</v>
      </c>
      <c r="V24" s="44"/>
      <c r="W24" s="44"/>
      <c r="X24" s="44"/>
      <c r="Y24" s="44"/>
      <c r="Z24" s="44"/>
      <c r="AA24" s="68">
        <f t="shared" si="14"/>
        <v>0</v>
      </c>
      <c r="AB24" s="33"/>
      <c r="AC24" s="20">
        <f t="shared" si="15"/>
        <v>0</v>
      </c>
      <c r="AD24" s="85">
        <f t="shared" si="16"/>
        <v>92.72</v>
      </c>
      <c r="AE24" s="21">
        <f t="shared" si="23"/>
        <v>92.72</v>
      </c>
      <c r="AF24" s="82"/>
      <c r="AG24" s="78"/>
      <c r="AH24" s="22">
        <f t="shared" si="8"/>
        <v>92.72</v>
      </c>
      <c r="AI24" s="23">
        <f t="shared" si="9"/>
        <v>-11.840000000000003</v>
      </c>
      <c r="AJ24" s="58"/>
      <c r="AK24" s="24">
        <f t="shared" si="10"/>
        <v>0</v>
      </c>
      <c r="AL24" s="25">
        <f t="shared" si="17"/>
        <v>80.88</v>
      </c>
      <c r="AM24" s="28">
        <f t="shared" si="18"/>
        <v>80.88</v>
      </c>
      <c r="AN24" s="79"/>
      <c r="AO24" s="118">
        <v>80</v>
      </c>
      <c r="AP24" s="118">
        <v>100</v>
      </c>
      <c r="AQ24" s="118">
        <v>0</v>
      </c>
      <c r="AR24" s="118">
        <v>30</v>
      </c>
      <c r="AS24" s="118">
        <v>0</v>
      </c>
      <c r="AT24" s="62">
        <f t="shared" si="11"/>
        <v>210</v>
      </c>
      <c r="AU24" s="64">
        <f t="shared" si="12"/>
        <v>199.5</v>
      </c>
      <c r="AV24" s="120">
        <v>6</v>
      </c>
      <c r="AW24" s="120">
        <v>16</v>
      </c>
      <c r="AX24" s="120">
        <v>8</v>
      </c>
      <c r="AY24" s="120">
        <v>1</v>
      </c>
      <c r="AZ24" s="81">
        <f t="shared" si="13"/>
        <v>31</v>
      </c>
      <c r="BA24" s="80">
        <f t="shared" si="19"/>
        <v>168.5</v>
      </c>
      <c r="BB24" s="36">
        <f t="shared" si="20"/>
        <v>80.88</v>
      </c>
      <c r="BC24" s="80">
        <f t="shared" si="21"/>
        <v>87.62</v>
      </c>
    </row>
    <row r="25" spans="1:55" ht="17.399999999999999">
      <c r="A25" s="30" t="s">
        <v>30</v>
      </c>
      <c r="B25" s="88">
        <v>451</v>
      </c>
      <c r="C25" s="88">
        <v>444</v>
      </c>
      <c r="D25" s="88">
        <v>652</v>
      </c>
      <c r="E25" s="88">
        <v>15</v>
      </c>
      <c r="F25" s="88">
        <v>15</v>
      </c>
      <c r="G25" s="89">
        <v>21</v>
      </c>
      <c r="H25" s="55">
        <f t="shared" si="4"/>
        <v>1547</v>
      </c>
      <c r="I25" s="55">
        <f t="shared" si="5"/>
        <v>51</v>
      </c>
      <c r="J25" s="89">
        <v>517</v>
      </c>
      <c r="K25" s="94">
        <v>453</v>
      </c>
      <c r="L25" s="94"/>
      <c r="M25" s="93">
        <v>17</v>
      </c>
      <c r="N25" s="93">
        <v>15</v>
      </c>
      <c r="O25" s="45"/>
      <c r="P25" s="55">
        <f t="shared" si="24"/>
        <v>970</v>
      </c>
      <c r="Q25" s="55">
        <f t="shared" si="7"/>
        <v>32</v>
      </c>
      <c r="R25" s="57">
        <f t="shared" si="22"/>
        <v>83</v>
      </c>
      <c r="S25" s="89">
        <v>3.72</v>
      </c>
      <c r="T25" s="98">
        <v>3.5</v>
      </c>
      <c r="U25" s="100">
        <v>6.5</v>
      </c>
      <c r="V25" s="44"/>
      <c r="W25" s="44"/>
      <c r="X25" s="44"/>
      <c r="Y25" s="44"/>
      <c r="Z25" s="44"/>
      <c r="AA25" s="68">
        <f t="shared" si="14"/>
        <v>0</v>
      </c>
      <c r="AB25" s="33"/>
      <c r="AC25" s="20">
        <f t="shared" si="15"/>
        <v>0</v>
      </c>
      <c r="AD25" s="85">
        <f t="shared" si="16"/>
        <v>96.72</v>
      </c>
      <c r="AE25" s="21">
        <f t="shared" si="23"/>
        <v>96.72</v>
      </c>
      <c r="AF25" s="82"/>
      <c r="AG25" s="78"/>
      <c r="AH25" s="22">
        <f t="shared" si="8"/>
        <v>96.72</v>
      </c>
      <c r="AI25" s="23">
        <f t="shared" si="9"/>
        <v>-15.840000000000003</v>
      </c>
      <c r="AJ25" s="58"/>
      <c r="AK25" s="24">
        <f t="shared" si="10"/>
        <v>0</v>
      </c>
      <c r="AL25" s="25">
        <f t="shared" si="17"/>
        <v>80.88</v>
      </c>
      <c r="AM25" s="28">
        <f t="shared" si="18"/>
        <v>80.88</v>
      </c>
      <c r="AN25" s="79"/>
      <c r="AO25" s="118">
        <v>80</v>
      </c>
      <c r="AP25" s="118">
        <v>100</v>
      </c>
      <c r="AQ25" s="118">
        <v>0</v>
      </c>
      <c r="AR25" s="118">
        <v>30</v>
      </c>
      <c r="AS25" s="118">
        <v>0</v>
      </c>
      <c r="AT25" s="62">
        <f t="shared" si="11"/>
        <v>210</v>
      </c>
      <c r="AU25" s="64">
        <f t="shared" si="12"/>
        <v>199.5</v>
      </c>
      <c r="AV25" s="120">
        <v>6</v>
      </c>
      <c r="AW25" s="120">
        <v>16</v>
      </c>
      <c r="AX25" s="120">
        <v>8</v>
      </c>
      <c r="AY25" s="120">
        <v>1</v>
      </c>
      <c r="AZ25" s="81">
        <f t="shared" si="13"/>
        <v>31</v>
      </c>
      <c r="BA25" s="80">
        <f t="shared" si="19"/>
        <v>168.5</v>
      </c>
      <c r="BB25" s="36">
        <f t="shared" si="20"/>
        <v>80.88</v>
      </c>
      <c r="BC25" s="80">
        <f t="shared" si="21"/>
        <v>87.62</v>
      </c>
    </row>
    <row r="26" spans="1:55" ht="17.399999999999999">
      <c r="A26" s="30" t="s">
        <v>14</v>
      </c>
      <c r="B26" s="88">
        <v>480</v>
      </c>
      <c r="C26" s="88">
        <v>497</v>
      </c>
      <c r="D26" s="88">
        <v>696</v>
      </c>
      <c r="E26" s="88">
        <v>16</v>
      </c>
      <c r="F26" s="88">
        <v>17</v>
      </c>
      <c r="G26" s="89">
        <v>22</v>
      </c>
      <c r="H26" s="55">
        <f t="shared" si="4"/>
        <v>1673</v>
      </c>
      <c r="I26" s="55">
        <f t="shared" si="5"/>
        <v>55</v>
      </c>
      <c r="J26" s="88">
        <v>542</v>
      </c>
      <c r="K26" s="94">
        <v>490</v>
      </c>
      <c r="L26" s="94"/>
      <c r="M26" s="93">
        <v>18</v>
      </c>
      <c r="N26" s="93">
        <v>14</v>
      </c>
      <c r="O26" s="45"/>
      <c r="P26" s="55">
        <f t="shared" si="24"/>
        <v>1032</v>
      </c>
      <c r="Q26" s="55">
        <f t="shared" si="7"/>
        <v>32</v>
      </c>
      <c r="R26" s="57">
        <f t="shared" si="22"/>
        <v>87</v>
      </c>
      <c r="S26" s="89">
        <v>3.96</v>
      </c>
      <c r="T26" s="98">
        <v>3.8</v>
      </c>
      <c r="U26" s="100">
        <v>6.8</v>
      </c>
      <c r="V26" s="60"/>
      <c r="W26" s="44"/>
      <c r="X26" s="44"/>
      <c r="Y26" s="44"/>
      <c r="Z26" s="44"/>
      <c r="AA26" s="68">
        <f t="shared" si="14"/>
        <v>0</v>
      </c>
      <c r="AB26" s="33"/>
      <c r="AC26" s="20">
        <f t="shared" si="15"/>
        <v>0</v>
      </c>
      <c r="AD26" s="85">
        <f t="shared" si="16"/>
        <v>101.55999999999999</v>
      </c>
      <c r="AE26" s="21">
        <f t="shared" si="23"/>
        <v>101.55999999999999</v>
      </c>
      <c r="AF26" s="82"/>
      <c r="AG26" s="78"/>
      <c r="AH26" s="22">
        <f t="shared" si="8"/>
        <v>101.55999999999999</v>
      </c>
      <c r="AI26" s="23">
        <f t="shared" si="9"/>
        <v>-20.679999999999993</v>
      </c>
      <c r="AJ26" s="58"/>
      <c r="AK26" s="24">
        <f t="shared" si="10"/>
        <v>0</v>
      </c>
      <c r="AL26" s="25">
        <f t="shared" si="17"/>
        <v>80.88</v>
      </c>
      <c r="AM26" s="28">
        <f t="shared" si="18"/>
        <v>80.88</v>
      </c>
      <c r="AN26" s="79"/>
      <c r="AO26" s="118">
        <v>80</v>
      </c>
      <c r="AP26" s="118">
        <v>100</v>
      </c>
      <c r="AQ26" s="118">
        <v>0</v>
      </c>
      <c r="AR26" s="118">
        <v>30</v>
      </c>
      <c r="AS26" s="118">
        <v>0</v>
      </c>
      <c r="AT26" s="62">
        <f t="shared" si="11"/>
        <v>210</v>
      </c>
      <c r="AU26" s="64">
        <f t="shared" si="12"/>
        <v>199.5</v>
      </c>
      <c r="AV26" s="120">
        <v>6</v>
      </c>
      <c r="AW26" s="120">
        <v>16</v>
      </c>
      <c r="AX26" s="120">
        <v>8</v>
      </c>
      <c r="AY26" s="120">
        <v>1</v>
      </c>
      <c r="AZ26" s="81">
        <f t="shared" si="13"/>
        <v>31</v>
      </c>
      <c r="BA26" s="80">
        <f t="shared" si="19"/>
        <v>168.5</v>
      </c>
      <c r="BB26" s="36">
        <f t="shared" si="20"/>
        <v>80.88</v>
      </c>
      <c r="BC26" s="80">
        <f t="shared" si="21"/>
        <v>87.62</v>
      </c>
    </row>
    <row r="27" spans="1:55" ht="17.399999999999999">
      <c r="A27" s="30" t="s">
        <v>31</v>
      </c>
      <c r="B27" s="88">
        <v>390</v>
      </c>
      <c r="C27" s="88">
        <v>527</v>
      </c>
      <c r="D27" s="88">
        <v>700</v>
      </c>
      <c r="E27" s="88">
        <v>13</v>
      </c>
      <c r="F27" s="88">
        <v>18</v>
      </c>
      <c r="G27" s="89">
        <v>23</v>
      </c>
      <c r="H27" s="55">
        <f t="shared" si="4"/>
        <v>1617</v>
      </c>
      <c r="I27" s="55">
        <f t="shared" si="5"/>
        <v>54</v>
      </c>
      <c r="J27" s="103">
        <v>561</v>
      </c>
      <c r="K27" s="94">
        <v>520</v>
      </c>
      <c r="L27" s="94"/>
      <c r="M27" s="93">
        <v>19</v>
      </c>
      <c r="N27" s="93">
        <v>14</v>
      </c>
      <c r="O27" s="45"/>
      <c r="P27" s="55">
        <f>SUM(J28+K27+L27)</f>
        <v>1102</v>
      </c>
      <c r="Q27" s="55">
        <f t="shared" si="7"/>
        <v>33</v>
      </c>
      <c r="R27" s="57">
        <f t="shared" si="22"/>
        <v>87</v>
      </c>
      <c r="S27" s="89">
        <v>3.96</v>
      </c>
      <c r="T27" s="88">
        <v>4</v>
      </c>
      <c r="U27" s="100">
        <v>6.8</v>
      </c>
      <c r="V27" s="44"/>
      <c r="W27" s="44"/>
      <c r="X27" s="44"/>
      <c r="Y27" s="44"/>
      <c r="Z27" s="44"/>
      <c r="AA27" s="68">
        <f t="shared" si="14"/>
        <v>0</v>
      </c>
      <c r="AB27" s="33"/>
      <c r="AC27" s="20">
        <f t="shared" si="15"/>
        <v>0</v>
      </c>
      <c r="AD27" s="85">
        <f t="shared" si="16"/>
        <v>101.75999999999999</v>
      </c>
      <c r="AE27" s="21">
        <f t="shared" si="23"/>
        <v>101.75999999999999</v>
      </c>
      <c r="AF27" s="82"/>
      <c r="AG27" s="78"/>
      <c r="AH27" s="22">
        <f t="shared" si="8"/>
        <v>101.75999999999999</v>
      </c>
      <c r="AI27" s="23">
        <f t="shared" si="9"/>
        <v>-20.879999999999995</v>
      </c>
      <c r="AJ27" s="58"/>
      <c r="AK27" s="24">
        <f t="shared" si="10"/>
        <v>0</v>
      </c>
      <c r="AL27" s="25">
        <f t="shared" si="17"/>
        <v>80.88</v>
      </c>
      <c r="AM27" s="28">
        <f t="shared" si="18"/>
        <v>80.88</v>
      </c>
      <c r="AN27" s="79"/>
      <c r="AO27" s="118">
        <v>80</v>
      </c>
      <c r="AP27" s="118">
        <v>100</v>
      </c>
      <c r="AQ27" s="118">
        <v>0</v>
      </c>
      <c r="AR27" s="118">
        <v>30</v>
      </c>
      <c r="AS27" s="118">
        <v>0</v>
      </c>
      <c r="AT27" s="62">
        <f t="shared" si="11"/>
        <v>210</v>
      </c>
      <c r="AU27" s="64">
        <f t="shared" si="12"/>
        <v>199.5</v>
      </c>
      <c r="AV27" s="120">
        <v>6</v>
      </c>
      <c r="AW27" s="120">
        <v>16</v>
      </c>
      <c r="AX27" s="120">
        <v>8</v>
      </c>
      <c r="AY27" s="120">
        <v>1</v>
      </c>
      <c r="AZ27" s="81">
        <f t="shared" si="13"/>
        <v>31</v>
      </c>
      <c r="BA27" s="80">
        <f t="shared" si="19"/>
        <v>168.5</v>
      </c>
      <c r="BB27" s="36">
        <f t="shared" si="20"/>
        <v>80.88</v>
      </c>
      <c r="BC27" s="80">
        <f t="shared" si="21"/>
        <v>87.62</v>
      </c>
    </row>
    <row r="28" spans="1:55" ht="17.399999999999999">
      <c r="A28" s="30" t="s">
        <v>15</v>
      </c>
      <c r="B28" s="88">
        <v>523</v>
      </c>
      <c r="C28" s="88">
        <v>538</v>
      </c>
      <c r="D28" s="88">
        <v>721</v>
      </c>
      <c r="E28" s="88">
        <v>17</v>
      </c>
      <c r="F28" s="88">
        <v>18</v>
      </c>
      <c r="G28" s="89">
        <v>23</v>
      </c>
      <c r="H28" s="55">
        <f t="shared" si="4"/>
        <v>1782</v>
      </c>
      <c r="I28" s="55">
        <f t="shared" si="5"/>
        <v>58</v>
      </c>
      <c r="J28" s="88">
        <v>582</v>
      </c>
      <c r="K28" s="94">
        <v>539</v>
      </c>
      <c r="L28" s="94"/>
      <c r="M28" s="93">
        <v>19</v>
      </c>
      <c r="N28" s="93">
        <v>15</v>
      </c>
      <c r="O28" s="45"/>
      <c r="P28" s="55">
        <f>SUM(J29+K28+L28)</f>
        <v>1120</v>
      </c>
      <c r="Q28" s="55">
        <f t="shared" si="7"/>
        <v>34</v>
      </c>
      <c r="R28" s="57">
        <f t="shared" si="22"/>
        <v>92</v>
      </c>
      <c r="S28" s="89">
        <v>4</v>
      </c>
      <c r="T28" s="88">
        <v>4</v>
      </c>
      <c r="U28" s="100">
        <v>7.1</v>
      </c>
      <c r="V28" s="44"/>
      <c r="W28" s="44"/>
      <c r="X28" s="44"/>
      <c r="Y28" s="44"/>
      <c r="Z28" s="44"/>
      <c r="AA28" s="68">
        <f t="shared" si="14"/>
        <v>0</v>
      </c>
      <c r="AB28" s="33"/>
      <c r="AC28" s="20">
        <f t="shared" si="15"/>
        <v>0</v>
      </c>
      <c r="AD28" s="85">
        <f t="shared" si="16"/>
        <v>107.1</v>
      </c>
      <c r="AE28" s="21">
        <f t="shared" si="23"/>
        <v>107.1</v>
      </c>
      <c r="AF28" s="82"/>
      <c r="AG28" s="78"/>
      <c r="AH28" s="22">
        <f t="shared" si="8"/>
        <v>107.1</v>
      </c>
      <c r="AI28" s="23">
        <f t="shared" si="9"/>
        <v>-26.22</v>
      </c>
      <c r="AJ28" s="58"/>
      <c r="AK28" s="24">
        <f t="shared" si="10"/>
        <v>0</v>
      </c>
      <c r="AL28" s="25">
        <f t="shared" si="17"/>
        <v>80.88</v>
      </c>
      <c r="AM28" s="28">
        <f t="shared" si="18"/>
        <v>80.88</v>
      </c>
      <c r="AN28" s="79"/>
      <c r="AO28" s="118">
        <v>80</v>
      </c>
      <c r="AP28" s="118">
        <v>100</v>
      </c>
      <c r="AQ28" s="118">
        <v>0</v>
      </c>
      <c r="AR28" s="118">
        <v>30</v>
      </c>
      <c r="AS28" s="118">
        <v>0</v>
      </c>
      <c r="AT28" s="62">
        <f t="shared" si="11"/>
        <v>210</v>
      </c>
      <c r="AU28" s="64">
        <f t="shared" si="12"/>
        <v>199.5</v>
      </c>
      <c r="AV28" s="120">
        <v>6</v>
      </c>
      <c r="AW28" s="120">
        <v>16</v>
      </c>
      <c r="AX28" s="120">
        <v>8</v>
      </c>
      <c r="AY28" s="120">
        <v>1</v>
      </c>
      <c r="AZ28" s="81">
        <f t="shared" si="13"/>
        <v>31</v>
      </c>
      <c r="BA28" s="80">
        <f t="shared" si="19"/>
        <v>168.5</v>
      </c>
      <c r="BB28" s="36">
        <f t="shared" si="20"/>
        <v>80.88</v>
      </c>
      <c r="BC28" s="80">
        <f t="shared" si="21"/>
        <v>87.62</v>
      </c>
    </row>
    <row r="29" spans="1:55" ht="17.399999999999999">
      <c r="A29" s="30" t="s">
        <v>32</v>
      </c>
      <c r="B29" s="88">
        <v>528</v>
      </c>
      <c r="C29" s="88">
        <v>550</v>
      </c>
      <c r="D29" s="88">
        <v>726</v>
      </c>
      <c r="E29" s="88">
        <v>17</v>
      </c>
      <c r="F29" s="88">
        <v>18</v>
      </c>
      <c r="G29" s="89">
        <v>23</v>
      </c>
      <c r="H29" s="55">
        <f t="shared" si="4"/>
        <v>1804</v>
      </c>
      <c r="I29" s="55">
        <f t="shared" si="5"/>
        <v>58</v>
      </c>
      <c r="J29" s="88">
        <v>581</v>
      </c>
      <c r="K29" s="94">
        <v>538</v>
      </c>
      <c r="L29" s="94"/>
      <c r="M29" s="93">
        <v>19</v>
      </c>
      <c r="N29" s="93">
        <v>15</v>
      </c>
      <c r="O29" s="45"/>
      <c r="P29" s="55">
        <f t="shared" si="24"/>
        <v>1119</v>
      </c>
      <c r="Q29" s="55">
        <f t="shared" si="7"/>
        <v>34</v>
      </c>
      <c r="R29" s="57">
        <f t="shared" si="22"/>
        <v>92</v>
      </c>
      <c r="S29" s="89">
        <v>4</v>
      </c>
      <c r="T29" s="88">
        <v>4</v>
      </c>
      <c r="U29" s="100">
        <v>7.1</v>
      </c>
      <c r="V29" s="44"/>
      <c r="W29" s="44"/>
      <c r="X29" s="44"/>
      <c r="Y29" s="44"/>
      <c r="Z29" s="44"/>
      <c r="AA29" s="68">
        <f t="shared" si="14"/>
        <v>0</v>
      </c>
      <c r="AB29" s="33"/>
      <c r="AC29" s="20">
        <f t="shared" si="15"/>
        <v>0</v>
      </c>
      <c r="AD29" s="85">
        <f t="shared" si="16"/>
        <v>107.1</v>
      </c>
      <c r="AE29" s="21">
        <f t="shared" si="23"/>
        <v>107.1</v>
      </c>
      <c r="AF29" s="82"/>
      <c r="AG29" s="78"/>
      <c r="AH29" s="22">
        <f t="shared" si="8"/>
        <v>107.1</v>
      </c>
      <c r="AI29" s="23">
        <f t="shared" si="9"/>
        <v>-26.22</v>
      </c>
      <c r="AJ29" s="58"/>
      <c r="AK29" s="24">
        <f t="shared" si="10"/>
        <v>0</v>
      </c>
      <c r="AL29" s="25">
        <f t="shared" si="17"/>
        <v>80.88</v>
      </c>
      <c r="AM29" s="28">
        <f t="shared" si="18"/>
        <v>80.88</v>
      </c>
      <c r="AN29" s="79"/>
      <c r="AO29" s="118">
        <v>80</v>
      </c>
      <c r="AP29" s="118">
        <v>100</v>
      </c>
      <c r="AQ29" s="118">
        <v>0</v>
      </c>
      <c r="AR29" s="118">
        <v>30</v>
      </c>
      <c r="AS29" s="118">
        <v>0</v>
      </c>
      <c r="AT29" s="62">
        <f t="shared" si="11"/>
        <v>210</v>
      </c>
      <c r="AU29" s="64">
        <f t="shared" si="12"/>
        <v>199.5</v>
      </c>
      <c r="AV29" s="120">
        <v>6</v>
      </c>
      <c r="AW29" s="120">
        <v>16</v>
      </c>
      <c r="AX29" s="120">
        <v>8</v>
      </c>
      <c r="AY29" s="120">
        <v>1</v>
      </c>
      <c r="AZ29" s="81">
        <f t="shared" si="13"/>
        <v>31</v>
      </c>
      <c r="BA29" s="80">
        <f t="shared" si="19"/>
        <v>168.5</v>
      </c>
      <c r="BB29" s="36">
        <f t="shared" si="20"/>
        <v>80.88</v>
      </c>
      <c r="BC29" s="80">
        <f t="shared" si="21"/>
        <v>87.62</v>
      </c>
    </row>
    <row r="30" spans="1:55" ht="17.399999999999999">
      <c r="A30" s="30" t="s">
        <v>16</v>
      </c>
      <c r="B30" s="88">
        <v>527</v>
      </c>
      <c r="C30" s="88">
        <v>564</v>
      </c>
      <c r="D30" s="88">
        <v>729</v>
      </c>
      <c r="E30" s="88">
        <v>17</v>
      </c>
      <c r="F30" s="88">
        <v>18</v>
      </c>
      <c r="G30" s="89">
        <v>23</v>
      </c>
      <c r="H30" s="55">
        <f t="shared" si="4"/>
        <v>1820</v>
      </c>
      <c r="I30" s="55">
        <f t="shared" si="5"/>
        <v>58</v>
      </c>
      <c r="J30" s="88">
        <v>573</v>
      </c>
      <c r="K30" s="94">
        <v>544</v>
      </c>
      <c r="L30" s="94"/>
      <c r="M30" s="93">
        <v>19</v>
      </c>
      <c r="N30" s="93">
        <v>15</v>
      </c>
      <c r="O30" s="45"/>
      <c r="P30" s="55">
        <f t="shared" si="24"/>
        <v>1117</v>
      </c>
      <c r="Q30" s="55">
        <f t="shared" si="7"/>
        <v>34</v>
      </c>
      <c r="R30" s="57">
        <f t="shared" si="22"/>
        <v>92</v>
      </c>
      <c r="S30" s="89">
        <v>4</v>
      </c>
      <c r="T30" s="88">
        <v>5</v>
      </c>
      <c r="U30" s="88">
        <v>7.3</v>
      </c>
      <c r="V30" s="44"/>
      <c r="W30" s="44"/>
      <c r="X30" s="44"/>
      <c r="Y30" s="44"/>
      <c r="Z30" s="44"/>
      <c r="AA30" s="68">
        <f t="shared" si="14"/>
        <v>0</v>
      </c>
      <c r="AB30" s="33"/>
      <c r="AC30" s="20">
        <f t="shared" si="15"/>
        <v>0</v>
      </c>
      <c r="AD30" s="85">
        <f t="shared" si="16"/>
        <v>108.3</v>
      </c>
      <c r="AE30" s="21">
        <f t="shared" si="23"/>
        <v>108.3</v>
      </c>
      <c r="AF30" s="82"/>
      <c r="AG30" s="78"/>
      <c r="AH30" s="22">
        <f t="shared" si="8"/>
        <v>108.3</v>
      </c>
      <c r="AI30" s="23">
        <f t="shared" si="9"/>
        <v>-27.42</v>
      </c>
      <c r="AJ30" s="58"/>
      <c r="AK30" s="24">
        <f t="shared" si="10"/>
        <v>0</v>
      </c>
      <c r="AL30" s="25">
        <f t="shared" si="17"/>
        <v>80.88</v>
      </c>
      <c r="AM30" s="28">
        <f t="shared" si="18"/>
        <v>80.88</v>
      </c>
      <c r="AN30" s="79"/>
      <c r="AO30" s="118">
        <v>80</v>
      </c>
      <c r="AP30" s="118">
        <v>100</v>
      </c>
      <c r="AQ30" s="118">
        <v>0</v>
      </c>
      <c r="AR30" s="118">
        <v>30</v>
      </c>
      <c r="AS30" s="118">
        <v>0</v>
      </c>
      <c r="AT30" s="62">
        <f t="shared" si="11"/>
        <v>210</v>
      </c>
      <c r="AU30" s="64">
        <f t="shared" si="12"/>
        <v>199.5</v>
      </c>
      <c r="AV30" s="120">
        <v>6</v>
      </c>
      <c r="AW30" s="120">
        <v>16</v>
      </c>
      <c r="AX30" s="120">
        <v>8</v>
      </c>
      <c r="AY30" s="120">
        <v>1</v>
      </c>
      <c r="AZ30" s="81">
        <f t="shared" si="13"/>
        <v>31</v>
      </c>
      <c r="BA30" s="80">
        <f t="shared" si="19"/>
        <v>168.5</v>
      </c>
      <c r="BB30" s="36">
        <f t="shared" si="20"/>
        <v>80.88</v>
      </c>
      <c r="BC30" s="80">
        <f t="shared" si="21"/>
        <v>87.62</v>
      </c>
    </row>
    <row r="31" spans="1:55" ht="17.399999999999999">
      <c r="A31" s="30" t="s">
        <v>45</v>
      </c>
      <c r="B31" s="88">
        <v>534</v>
      </c>
      <c r="C31" s="88">
        <v>570</v>
      </c>
      <c r="D31" s="88">
        <v>728</v>
      </c>
      <c r="E31" s="88">
        <v>18</v>
      </c>
      <c r="F31" s="88">
        <v>19</v>
      </c>
      <c r="G31" s="89">
        <v>23</v>
      </c>
      <c r="H31" s="55">
        <f t="shared" si="4"/>
        <v>1832</v>
      </c>
      <c r="I31" s="55">
        <f t="shared" si="5"/>
        <v>60</v>
      </c>
      <c r="J31" s="88">
        <v>586</v>
      </c>
      <c r="K31" s="94">
        <v>541</v>
      </c>
      <c r="L31" s="94"/>
      <c r="M31" s="93">
        <v>19</v>
      </c>
      <c r="N31" s="93">
        <v>15</v>
      </c>
      <c r="O31" s="45"/>
      <c r="P31" s="55">
        <f t="shared" si="24"/>
        <v>1127</v>
      </c>
      <c r="Q31" s="55">
        <f t="shared" si="7"/>
        <v>34</v>
      </c>
      <c r="R31" s="57">
        <f t="shared" si="22"/>
        <v>94</v>
      </c>
      <c r="S31" s="89">
        <v>4</v>
      </c>
      <c r="T31" s="88">
        <v>4</v>
      </c>
      <c r="U31" s="88">
        <v>7.3</v>
      </c>
      <c r="V31" s="44"/>
      <c r="W31" s="44"/>
      <c r="X31" s="44"/>
      <c r="Y31" s="44"/>
      <c r="Z31" s="44"/>
      <c r="AA31" s="68">
        <f t="shared" si="14"/>
        <v>0</v>
      </c>
      <c r="AB31" s="33"/>
      <c r="AC31" s="20">
        <f t="shared" si="15"/>
        <v>0</v>
      </c>
      <c r="AD31" s="85">
        <f t="shared" si="16"/>
        <v>109.3</v>
      </c>
      <c r="AE31" s="21">
        <f t="shared" si="23"/>
        <v>109.3</v>
      </c>
      <c r="AF31" s="82"/>
      <c r="AG31" s="78"/>
      <c r="AH31" s="22">
        <f t="shared" si="8"/>
        <v>109.3</v>
      </c>
      <c r="AI31" s="23">
        <f t="shared" si="9"/>
        <v>-28.42</v>
      </c>
      <c r="AJ31" s="58"/>
      <c r="AK31" s="24">
        <f t="shared" si="10"/>
        <v>0</v>
      </c>
      <c r="AL31" s="25">
        <f t="shared" si="17"/>
        <v>80.88</v>
      </c>
      <c r="AM31" s="28">
        <f t="shared" si="18"/>
        <v>80.88</v>
      </c>
      <c r="AN31" s="79"/>
      <c r="AO31" s="118">
        <v>80</v>
      </c>
      <c r="AP31" s="118">
        <v>100</v>
      </c>
      <c r="AQ31" s="118">
        <v>0</v>
      </c>
      <c r="AR31" s="118">
        <v>30</v>
      </c>
      <c r="AS31" s="118">
        <v>0</v>
      </c>
      <c r="AT31" s="62">
        <f t="shared" si="11"/>
        <v>210</v>
      </c>
      <c r="AU31" s="64">
        <f t="shared" si="12"/>
        <v>199.5</v>
      </c>
      <c r="AV31" s="120">
        <v>6</v>
      </c>
      <c r="AW31" s="120">
        <v>16</v>
      </c>
      <c r="AX31" s="120">
        <v>8</v>
      </c>
      <c r="AY31" s="120">
        <v>1</v>
      </c>
      <c r="AZ31" s="81">
        <f t="shared" si="13"/>
        <v>31</v>
      </c>
      <c r="BA31" s="80">
        <f t="shared" si="19"/>
        <v>168.5</v>
      </c>
      <c r="BB31" s="36">
        <f t="shared" si="20"/>
        <v>80.88</v>
      </c>
      <c r="BC31" s="80">
        <f t="shared" si="21"/>
        <v>87.62</v>
      </c>
    </row>
    <row r="32" spans="1:55" ht="17.399999999999999">
      <c r="A32" s="30" t="s">
        <v>17</v>
      </c>
      <c r="B32" s="88">
        <v>548</v>
      </c>
      <c r="C32" s="88">
        <v>574</v>
      </c>
      <c r="D32" s="88">
        <v>733</v>
      </c>
      <c r="E32" s="88">
        <v>18</v>
      </c>
      <c r="F32" s="88">
        <v>19</v>
      </c>
      <c r="G32" s="89">
        <v>24</v>
      </c>
      <c r="H32" s="55">
        <f t="shared" si="4"/>
        <v>1855</v>
      </c>
      <c r="I32" s="55">
        <f t="shared" si="5"/>
        <v>61</v>
      </c>
      <c r="J32" s="88">
        <v>579</v>
      </c>
      <c r="K32" s="94">
        <v>543</v>
      </c>
      <c r="L32" s="94"/>
      <c r="M32" s="93">
        <v>19</v>
      </c>
      <c r="N32" s="93">
        <v>15</v>
      </c>
      <c r="O32" s="45"/>
      <c r="P32" s="55">
        <f t="shared" si="24"/>
        <v>1122</v>
      </c>
      <c r="Q32" s="55">
        <f t="shared" si="7"/>
        <v>34</v>
      </c>
      <c r="R32" s="57">
        <f t="shared" si="22"/>
        <v>95</v>
      </c>
      <c r="S32" s="89">
        <v>4</v>
      </c>
      <c r="T32" s="88">
        <v>4</v>
      </c>
      <c r="U32" s="88">
        <v>7.7</v>
      </c>
      <c r="V32" s="44"/>
      <c r="W32" s="44"/>
      <c r="X32" s="44"/>
      <c r="Y32" s="44"/>
      <c r="Z32" s="44"/>
      <c r="AA32" s="68">
        <f t="shared" si="14"/>
        <v>0</v>
      </c>
      <c r="AB32" s="33"/>
      <c r="AC32" s="20">
        <f t="shared" si="15"/>
        <v>0</v>
      </c>
      <c r="AD32" s="85">
        <f t="shared" si="16"/>
        <v>110.7</v>
      </c>
      <c r="AE32" s="21">
        <f t="shared" si="23"/>
        <v>110.7</v>
      </c>
      <c r="AF32" s="82"/>
      <c r="AG32" s="78"/>
      <c r="AH32" s="22">
        <f t="shared" si="8"/>
        <v>110.7</v>
      </c>
      <c r="AI32" s="23">
        <f t="shared" si="9"/>
        <v>-29.820000000000007</v>
      </c>
      <c r="AJ32" s="58"/>
      <c r="AK32" s="24">
        <f t="shared" si="10"/>
        <v>0</v>
      </c>
      <c r="AL32" s="25">
        <f t="shared" si="17"/>
        <v>80.88</v>
      </c>
      <c r="AM32" s="28">
        <f t="shared" si="18"/>
        <v>80.88</v>
      </c>
      <c r="AN32" s="79"/>
      <c r="AO32" s="118">
        <v>80</v>
      </c>
      <c r="AP32" s="118">
        <v>100</v>
      </c>
      <c r="AQ32" s="118">
        <v>0</v>
      </c>
      <c r="AR32" s="118">
        <v>30</v>
      </c>
      <c r="AS32" s="118">
        <v>0</v>
      </c>
      <c r="AT32" s="62">
        <f t="shared" si="11"/>
        <v>210</v>
      </c>
      <c r="AU32" s="64">
        <f t="shared" si="12"/>
        <v>199.5</v>
      </c>
      <c r="AV32" s="120">
        <v>6</v>
      </c>
      <c r="AW32" s="120">
        <v>16</v>
      </c>
      <c r="AX32" s="120">
        <v>8</v>
      </c>
      <c r="AY32" s="120">
        <v>1</v>
      </c>
      <c r="AZ32" s="81">
        <f t="shared" si="13"/>
        <v>31</v>
      </c>
      <c r="BA32" s="80">
        <f t="shared" si="19"/>
        <v>168.5</v>
      </c>
      <c r="BB32" s="36">
        <f t="shared" si="20"/>
        <v>80.88</v>
      </c>
      <c r="BC32" s="80">
        <f t="shared" si="21"/>
        <v>87.62</v>
      </c>
    </row>
    <row r="33" spans="1:55" ht="17.399999999999999">
      <c r="A33" s="30" t="s">
        <v>46</v>
      </c>
      <c r="B33" s="88">
        <v>540</v>
      </c>
      <c r="C33" s="88">
        <v>579</v>
      </c>
      <c r="D33" s="88">
        <v>746</v>
      </c>
      <c r="E33" s="88">
        <v>18</v>
      </c>
      <c r="F33" s="88">
        <v>19</v>
      </c>
      <c r="G33" s="89">
        <v>24</v>
      </c>
      <c r="H33" s="55">
        <f t="shared" si="4"/>
        <v>1865</v>
      </c>
      <c r="I33" s="55">
        <f t="shared" si="5"/>
        <v>61</v>
      </c>
      <c r="J33" s="88">
        <v>575</v>
      </c>
      <c r="K33" s="94">
        <v>536</v>
      </c>
      <c r="L33" s="94"/>
      <c r="M33" s="93">
        <v>19</v>
      </c>
      <c r="N33" s="93">
        <v>15</v>
      </c>
      <c r="O33" s="45"/>
      <c r="P33" s="55">
        <f t="shared" si="24"/>
        <v>1111</v>
      </c>
      <c r="Q33" s="55">
        <f t="shared" si="7"/>
        <v>34</v>
      </c>
      <c r="R33" s="57">
        <f t="shared" si="22"/>
        <v>95</v>
      </c>
      <c r="S33" s="89">
        <v>4</v>
      </c>
      <c r="T33" s="88">
        <v>4</v>
      </c>
      <c r="U33" s="88">
        <v>7.7</v>
      </c>
      <c r="V33" s="44"/>
      <c r="W33" s="44"/>
      <c r="X33" s="44"/>
      <c r="Y33" s="44"/>
      <c r="Z33" s="44"/>
      <c r="AA33" s="68">
        <f t="shared" si="14"/>
        <v>0</v>
      </c>
      <c r="AB33" s="33"/>
      <c r="AC33" s="20">
        <f t="shared" si="15"/>
        <v>0</v>
      </c>
      <c r="AD33" s="85">
        <f t="shared" si="16"/>
        <v>110.7</v>
      </c>
      <c r="AE33" s="21">
        <f t="shared" si="23"/>
        <v>110.7</v>
      </c>
      <c r="AF33" s="82"/>
      <c r="AG33" s="78"/>
      <c r="AH33" s="22">
        <f t="shared" si="8"/>
        <v>110.7</v>
      </c>
      <c r="AI33" s="23">
        <f t="shared" si="9"/>
        <v>-29.820000000000007</v>
      </c>
      <c r="AJ33" s="58"/>
      <c r="AK33" s="24">
        <f t="shared" si="10"/>
        <v>0</v>
      </c>
      <c r="AL33" s="25">
        <f t="shared" si="17"/>
        <v>80.88</v>
      </c>
      <c r="AM33" s="28">
        <f t="shared" si="18"/>
        <v>80.88</v>
      </c>
      <c r="AN33" s="79"/>
      <c r="AO33" s="118">
        <v>80</v>
      </c>
      <c r="AP33" s="118">
        <v>100</v>
      </c>
      <c r="AQ33" s="118">
        <v>0</v>
      </c>
      <c r="AR33" s="118">
        <v>30</v>
      </c>
      <c r="AS33" s="118">
        <v>0</v>
      </c>
      <c r="AT33" s="62">
        <f t="shared" si="11"/>
        <v>210</v>
      </c>
      <c r="AU33" s="64">
        <f t="shared" si="12"/>
        <v>199.5</v>
      </c>
      <c r="AV33" s="120">
        <v>6</v>
      </c>
      <c r="AW33" s="120">
        <v>16</v>
      </c>
      <c r="AX33" s="120">
        <v>8</v>
      </c>
      <c r="AY33" s="120">
        <v>1</v>
      </c>
      <c r="AZ33" s="81">
        <f t="shared" si="13"/>
        <v>31</v>
      </c>
      <c r="BA33" s="80">
        <f t="shared" si="19"/>
        <v>168.5</v>
      </c>
      <c r="BB33" s="36">
        <f t="shared" si="20"/>
        <v>80.88</v>
      </c>
      <c r="BC33" s="80">
        <f t="shared" si="21"/>
        <v>87.62</v>
      </c>
    </row>
    <row r="34" spans="1:55" ht="17.399999999999999">
      <c r="A34" s="30" t="s">
        <v>18</v>
      </c>
      <c r="B34" s="88">
        <v>534</v>
      </c>
      <c r="C34" s="88">
        <v>567</v>
      </c>
      <c r="D34" s="92">
        <v>720</v>
      </c>
      <c r="E34" s="88">
        <v>18</v>
      </c>
      <c r="F34" s="88">
        <v>19</v>
      </c>
      <c r="G34" s="89">
        <v>24</v>
      </c>
      <c r="H34" s="55">
        <f t="shared" si="4"/>
        <v>1821</v>
      </c>
      <c r="I34" s="55">
        <f t="shared" si="5"/>
        <v>61</v>
      </c>
      <c r="J34" s="89">
        <v>585</v>
      </c>
      <c r="K34" s="94">
        <v>556</v>
      </c>
      <c r="L34" s="94"/>
      <c r="M34" s="93">
        <v>19</v>
      </c>
      <c r="N34" s="93">
        <v>15</v>
      </c>
      <c r="O34" s="56"/>
      <c r="P34" s="55">
        <f t="shared" si="24"/>
        <v>1141</v>
      </c>
      <c r="Q34" s="55">
        <f t="shared" si="7"/>
        <v>34</v>
      </c>
      <c r="R34" s="57">
        <f t="shared" si="22"/>
        <v>95</v>
      </c>
      <c r="S34" s="89">
        <v>4</v>
      </c>
      <c r="T34" s="88">
        <v>3.5</v>
      </c>
      <c r="U34" s="88">
        <v>7.5</v>
      </c>
      <c r="V34" s="44"/>
      <c r="W34" s="44"/>
      <c r="X34" s="44"/>
      <c r="Y34" s="44"/>
      <c r="Z34" s="44"/>
      <c r="AA34" s="68">
        <f t="shared" si="14"/>
        <v>0</v>
      </c>
      <c r="AB34" s="33"/>
      <c r="AC34" s="20">
        <f t="shared" si="15"/>
        <v>0</v>
      </c>
      <c r="AD34" s="85">
        <f t="shared" si="16"/>
        <v>110</v>
      </c>
      <c r="AE34" s="21">
        <f t="shared" si="23"/>
        <v>110</v>
      </c>
      <c r="AF34" s="82"/>
      <c r="AG34" s="78"/>
      <c r="AH34" s="22">
        <f t="shared" si="8"/>
        <v>110</v>
      </c>
      <c r="AI34" s="23">
        <f t="shared" si="9"/>
        <v>-51.92</v>
      </c>
      <c r="AJ34" s="58"/>
      <c r="AK34" s="24">
        <f t="shared" si="10"/>
        <v>0</v>
      </c>
      <c r="AL34" s="25">
        <f t="shared" si="17"/>
        <v>58.08</v>
      </c>
      <c r="AM34" s="28">
        <f t="shared" si="18"/>
        <v>58.08</v>
      </c>
      <c r="AN34" s="79"/>
      <c r="AO34" s="118">
        <v>80</v>
      </c>
      <c r="AP34" s="118">
        <v>0</v>
      </c>
      <c r="AQ34" s="118">
        <v>0</v>
      </c>
      <c r="AR34" s="118">
        <v>20</v>
      </c>
      <c r="AS34" s="118">
        <v>60</v>
      </c>
      <c r="AT34" s="62">
        <f t="shared" si="11"/>
        <v>160</v>
      </c>
      <c r="AU34" s="64">
        <f t="shared" si="12"/>
        <v>152</v>
      </c>
      <c r="AV34" s="120">
        <v>6</v>
      </c>
      <c r="AW34" s="120">
        <v>16</v>
      </c>
      <c r="AX34" s="120">
        <v>8</v>
      </c>
      <c r="AY34" s="120">
        <v>1</v>
      </c>
      <c r="AZ34" s="81">
        <f t="shared" si="13"/>
        <v>31</v>
      </c>
      <c r="BA34" s="80">
        <f t="shared" si="19"/>
        <v>121</v>
      </c>
      <c r="BB34" s="36">
        <f t="shared" si="20"/>
        <v>58.08</v>
      </c>
      <c r="BC34" s="80">
        <f t="shared" si="21"/>
        <v>62.92</v>
      </c>
    </row>
    <row r="35" spans="1:55" ht="17.399999999999999">
      <c r="A35" s="30" t="s">
        <v>47</v>
      </c>
      <c r="B35" s="88">
        <v>519</v>
      </c>
      <c r="C35" s="88">
        <v>549</v>
      </c>
      <c r="D35" s="92">
        <v>726</v>
      </c>
      <c r="E35" s="88">
        <v>18</v>
      </c>
      <c r="F35" s="88">
        <v>19</v>
      </c>
      <c r="G35" s="89">
        <v>24</v>
      </c>
      <c r="H35" s="55">
        <f t="shared" si="4"/>
        <v>1794</v>
      </c>
      <c r="I35" s="55">
        <f t="shared" si="5"/>
        <v>61</v>
      </c>
      <c r="J35" s="89">
        <v>558</v>
      </c>
      <c r="K35" s="94">
        <v>546</v>
      </c>
      <c r="L35" s="94"/>
      <c r="M35" s="93">
        <v>19</v>
      </c>
      <c r="N35" s="93">
        <v>15</v>
      </c>
      <c r="O35" s="56"/>
      <c r="P35" s="55">
        <f t="shared" si="24"/>
        <v>1104</v>
      </c>
      <c r="Q35" s="55">
        <f t="shared" si="7"/>
        <v>34</v>
      </c>
      <c r="R35" s="57">
        <f t="shared" si="22"/>
        <v>95</v>
      </c>
      <c r="S35" s="89">
        <v>4</v>
      </c>
      <c r="T35" s="88">
        <v>3.5</v>
      </c>
      <c r="U35" s="88">
        <v>7.5</v>
      </c>
      <c r="V35" s="44"/>
      <c r="W35" s="44"/>
      <c r="X35" s="44"/>
      <c r="Y35" s="44"/>
      <c r="Z35" s="44"/>
      <c r="AA35" s="68">
        <f t="shared" si="14"/>
        <v>0</v>
      </c>
      <c r="AB35" s="33">
        <v>30</v>
      </c>
      <c r="AC35" s="20">
        <f t="shared" si="15"/>
        <v>30</v>
      </c>
      <c r="AD35" s="85">
        <f t="shared" si="16"/>
        <v>110</v>
      </c>
      <c r="AE35" s="21">
        <f t="shared" si="23"/>
        <v>80</v>
      </c>
      <c r="AF35" s="82"/>
      <c r="AG35" s="78"/>
      <c r="AH35" s="22">
        <f t="shared" si="8"/>
        <v>110</v>
      </c>
      <c r="AI35" s="23">
        <f t="shared" si="9"/>
        <v>-21.92</v>
      </c>
      <c r="AJ35" s="58"/>
      <c r="AK35" s="24">
        <f t="shared" si="10"/>
        <v>30</v>
      </c>
      <c r="AL35" s="25">
        <f t="shared" si="17"/>
        <v>58.08</v>
      </c>
      <c r="AM35" s="28">
        <f t="shared" si="18"/>
        <v>88.08</v>
      </c>
      <c r="AN35" s="79"/>
      <c r="AO35" s="118">
        <v>80</v>
      </c>
      <c r="AP35" s="118">
        <v>0</v>
      </c>
      <c r="AQ35" s="118">
        <v>0</v>
      </c>
      <c r="AR35" s="118">
        <v>20</v>
      </c>
      <c r="AS35" s="118">
        <v>60</v>
      </c>
      <c r="AT35" s="62">
        <f t="shared" si="11"/>
        <v>160</v>
      </c>
      <c r="AU35" s="64">
        <f t="shared" si="12"/>
        <v>152</v>
      </c>
      <c r="AV35" s="120">
        <v>6</v>
      </c>
      <c r="AW35" s="120">
        <v>16</v>
      </c>
      <c r="AX35" s="120">
        <v>8</v>
      </c>
      <c r="AY35" s="120">
        <v>1</v>
      </c>
      <c r="AZ35" s="81">
        <f t="shared" si="13"/>
        <v>31</v>
      </c>
      <c r="BA35" s="80">
        <f t="shared" si="19"/>
        <v>121</v>
      </c>
      <c r="BB35" s="36">
        <f t="shared" si="20"/>
        <v>58.08</v>
      </c>
      <c r="BC35" s="80">
        <f t="shared" si="21"/>
        <v>62.92</v>
      </c>
    </row>
    <row r="36" spans="1:55" ht="17.399999999999999">
      <c r="A36" s="30" t="s">
        <v>19</v>
      </c>
      <c r="B36" s="88">
        <v>509</v>
      </c>
      <c r="C36" s="88">
        <v>519</v>
      </c>
      <c r="D36" s="92">
        <v>710</v>
      </c>
      <c r="E36" s="88">
        <v>18</v>
      </c>
      <c r="F36" s="88">
        <v>17</v>
      </c>
      <c r="G36" s="89">
        <v>23</v>
      </c>
      <c r="H36" s="55">
        <f t="shared" si="4"/>
        <v>1738</v>
      </c>
      <c r="I36" s="55">
        <f t="shared" si="5"/>
        <v>58</v>
      </c>
      <c r="J36" s="89">
        <v>510</v>
      </c>
      <c r="K36" s="94">
        <v>540</v>
      </c>
      <c r="L36" s="94"/>
      <c r="M36" s="93">
        <v>17</v>
      </c>
      <c r="N36" s="93">
        <v>15</v>
      </c>
      <c r="O36" s="56"/>
      <c r="P36" s="55">
        <f t="shared" si="24"/>
        <v>1050</v>
      </c>
      <c r="Q36" s="55">
        <f t="shared" si="7"/>
        <v>32</v>
      </c>
      <c r="R36" s="57">
        <f t="shared" si="22"/>
        <v>90</v>
      </c>
      <c r="S36" s="89">
        <v>4</v>
      </c>
      <c r="T36" s="88">
        <v>2.5</v>
      </c>
      <c r="U36" s="88">
        <v>6.8</v>
      </c>
      <c r="V36" s="44"/>
      <c r="W36" s="44"/>
      <c r="X36" s="44"/>
      <c r="Y36" s="44"/>
      <c r="Z36" s="44"/>
      <c r="AA36" s="68">
        <f t="shared" si="14"/>
        <v>0</v>
      </c>
      <c r="AB36" s="33">
        <v>30</v>
      </c>
      <c r="AC36" s="20">
        <f t="shared" si="15"/>
        <v>30</v>
      </c>
      <c r="AD36" s="85">
        <f t="shared" si="16"/>
        <v>103.3</v>
      </c>
      <c r="AE36" s="21">
        <f t="shared" si="23"/>
        <v>73.3</v>
      </c>
      <c r="AF36" s="82"/>
      <c r="AG36" s="78"/>
      <c r="AH36" s="22">
        <f t="shared" si="8"/>
        <v>103.3</v>
      </c>
      <c r="AI36" s="23">
        <f t="shared" si="9"/>
        <v>-15.219999999999999</v>
      </c>
      <c r="AJ36" s="58"/>
      <c r="AK36" s="24">
        <f t="shared" si="10"/>
        <v>30</v>
      </c>
      <c r="AL36" s="25">
        <f t="shared" si="17"/>
        <v>58.08</v>
      </c>
      <c r="AM36" s="28">
        <f t="shared" si="18"/>
        <v>88.08</v>
      </c>
      <c r="AN36" s="79"/>
      <c r="AO36" s="118">
        <v>80</v>
      </c>
      <c r="AP36" s="118">
        <v>0</v>
      </c>
      <c r="AQ36" s="118">
        <v>0</v>
      </c>
      <c r="AR36" s="118">
        <v>20</v>
      </c>
      <c r="AS36" s="118">
        <v>60</v>
      </c>
      <c r="AT36" s="62">
        <f t="shared" si="11"/>
        <v>160</v>
      </c>
      <c r="AU36" s="64">
        <f t="shared" si="12"/>
        <v>152</v>
      </c>
      <c r="AV36" s="120">
        <v>6</v>
      </c>
      <c r="AW36" s="120">
        <v>16</v>
      </c>
      <c r="AX36" s="120">
        <v>8</v>
      </c>
      <c r="AY36" s="120">
        <v>1</v>
      </c>
      <c r="AZ36" s="81">
        <f t="shared" si="13"/>
        <v>31</v>
      </c>
      <c r="BA36" s="80">
        <f t="shared" si="19"/>
        <v>121</v>
      </c>
      <c r="BB36" s="36">
        <f t="shared" si="20"/>
        <v>58.08</v>
      </c>
      <c r="BC36" s="80">
        <f t="shared" si="21"/>
        <v>62.92</v>
      </c>
    </row>
    <row r="37" spans="1:55" ht="17.399999999999999">
      <c r="A37" s="30" t="s">
        <v>48</v>
      </c>
      <c r="B37" s="88">
        <v>506</v>
      </c>
      <c r="C37" s="88">
        <v>525</v>
      </c>
      <c r="D37" s="92">
        <v>712</v>
      </c>
      <c r="E37" s="88">
        <v>18</v>
      </c>
      <c r="F37" s="88">
        <v>17</v>
      </c>
      <c r="G37" s="89">
        <v>23</v>
      </c>
      <c r="H37" s="55">
        <f t="shared" si="4"/>
        <v>1743</v>
      </c>
      <c r="I37" s="55">
        <f t="shared" si="5"/>
        <v>58</v>
      </c>
      <c r="J37" s="89">
        <v>565</v>
      </c>
      <c r="K37" s="94">
        <v>540</v>
      </c>
      <c r="L37" s="94"/>
      <c r="M37" s="93">
        <v>19</v>
      </c>
      <c r="N37" s="93">
        <v>15</v>
      </c>
      <c r="O37" s="56"/>
      <c r="P37" s="55">
        <f t="shared" si="24"/>
        <v>1105</v>
      </c>
      <c r="Q37" s="55">
        <f t="shared" si="7"/>
        <v>34</v>
      </c>
      <c r="R37" s="57">
        <f t="shared" si="22"/>
        <v>92</v>
      </c>
      <c r="S37" s="89">
        <v>4</v>
      </c>
      <c r="T37" s="89">
        <v>3.8</v>
      </c>
      <c r="U37" s="88">
        <v>6.8</v>
      </c>
      <c r="V37" s="44"/>
      <c r="W37" s="44"/>
      <c r="X37" s="44"/>
      <c r="Y37" s="44"/>
      <c r="Z37" s="44"/>
      <c r="AA37" s="68">
        <f t="shared" si="14"/>
        <v>0</v>
      </c>
      <c r="AB37" s="33">
        <v>30</v>
      </c>
      <c r="AC37" s="20">
        <f t="shared" si="15"/>
        <v>30</v>
      </c>
      <c r="AD37" s="85">
        <f t="shared" si="16"/>
        <v>106.6</v>
      </c>
      <c r="AE37" s="21">
        <f t="shared" si="23"/>
        <v>76.599999999999994</v>
      </c>
      <c r="AF37" s="82"/>
      <c r="AG37" s="78"/>
      <c r="AH37" s="22">
        <f t="shared" si="8"/>
        <v>106.6</v>
      </c>
      <c r="AI37" s="23">
        <f t="shared" si="9"/>
        <v>-18.519999999999996</v>
      </c>
      <c r="AJ37" s="58"/>
      <c r="AK37" s="24">
        <f t="shared" si="10"/>
        <v>30</v>
      </c>
      <c r="AL37" s="25">
        <f t="shared" si="17"/>
        <v>58.08</v>
      </c>
      <c r="AM37" s="28">
        <f t="shared" si="18"/>
        <v>88.08</v>
      </c>
      <c r="AN37" s="79"/>
      <c r="AO37" s="118">
        <v>80</v>
      </c>
      <c r="AP37" s="118">
        <v>0</v>
      </c>
      <c r="AQ37" s="118">
        <v>0</v>
      </c>
      <c r="AR37" s="118">
        <v>20</v>
      </c>
      <c r="AS37" s="118">
        <v>60</v>
      </c>
      <c r="AT37" s="62">
        <f t="shared" si="11"/>
        <v>160</v>
      </c>
      <c r="AU37" s="64">
        <f t="shared" si="12"/>
        <v>152</v>
      </c>
      <c r="AV37" s="120">
        <v>6</v>
      </c>
      <c r="AW37" s="120">
        <v>16</v>
      </c>
      <c r="AX37" s="120">
        <v>8</v>
      </c>
      <c r="AY37" s="120">
        <v>1</v>
      </c>
      <c r="AZ37" s="81">
        <f t="shared" si="13"/>
        <v>31</v>
      </c>
      <c r="BA37" s="80">
        <f t="shared" si="19"/>
        <v>121</v>
      </c>
      <c r="BB37" s="36">
        <f t="shared" si="20"/>
        <v>58.08</v>
      </c>
      <c r="BC37" s="80">
        <f t="shared" si="21"/>
        <v>62.92</v>
      </c>
    </row>
    <row r="38" spans="1:55" ht="17.399999999999999">
      <c r="A38" s="30" t="s">
        <v>20</v>
      </c>
      <c r="B38" s="88">
        <v>506</v>
      </c>
      <c r="C38" s="88">
        <v>415</v>
      </c>
      <c r="D38" s="92">
        <v>700</v>
      </c>
      <c r="E38" s="88">
        <v>18</v>
      </c>
      <c r="F38" s="88">
        <v>14</v>
      </c>
      <c r="G38" s="89">
        <v>23</v>
      </c>
      <c r="H38" s="55">
        <f t="shared" si="4"/>
        <v>1621</v>
      </c>
      <c r="I38" s="55">
        <f t="shared" si="5"/>
        <v>55</v>
      </c>
      <c r="J38" s="89">
        <v>568</v>
      </c>
      <c r="K38" s="94">
        <v>535</v>
      </c>
      <c r="L38" s="94"/>
      <c r="M38" s="93">
        <v>19</v>
      </c>
      <c r="N38" s="93">
        <v>15</v>
      </c>
      <c r="O38" s="56"/>
      <c r="P38" s="55">
        <f t="shared" si="24"/>
        <v>1103</v>
      </c>
      <c r="Q38" s="55">
        <f t="shared" si="7"/>
        <v>34</v>
      </c>
      <c r="R38" s="57">
        <f t="shared" si="22"/>
        <v>89</v>
      </c>
      <c r="S38" s="89">
        <v>3</v>
      </c>
      <c r="T38" s="89">
        <v>3.5</v>
      </c>
      <c r="U38" s="100">
        <v>7.1</v>
      </c>
      <c r="V38" s="44"/>
      <c r="W38" s="44"/>
      <c r="X38" s="44"/>
      <c r="Y38" s="44"/>
      <c r="Z38" s="44"/>
      <c r="AA38" s="68">
        <f t="shared" si="14"/>
        <v>0</v>
      </c>
      <c r="AB38" s="33">
        <v>30</v>
      </c>
      <c r="AC38" s="20">
        <f>AA38+AB38</f>
        <v>30</v>
      </c>
      <c r="AD38" s="85">
        <f t="shared" si="16"/>
        <v>102.6</v>
      </c>
      <c r="AE38" s="21">
        <f t="shared" si="23"/>
        <v>72.599999999999994</v>
      </c>
      <c r="AF38" s="82"/>
      <c r="AG38" s="78"/>
      <c r="AH38" s="22">
        <f t="shared" si="8"/>
        <v>102.6</v>
      </c>
      <c r="AI38" s="23">
        <f t="shared" si="9"/>
        <v>-14.519999999999996</v>
      </c>
      <c r="AJ38" s="58"/>
      <c r="AK38" s="24">
        <f t="shared" si="10"/>
        <v>30</v>
      </c>
      <c r="AL38" s="25">
        <f t="shared" si="17"/>
        <v>58.08</v>
      </c>
      <c r="AM38" s="28">
        <f t="shared" si="18"/>
        <v>88.08</v>
      </c>
      <c r="AN38" s="79"/>
      <c r="AO38" s="118">
        <v>80</v>
      </c>
      <c r="AP38" s="118">
        <v>0</v>
      </c>
      <c r="AQ38" s="118">
        <v>0</v>
      </c>
      <c r="AR38" s="118">
        <v>20</v>
      </c>
      <c r="AS38" s="118">
        <v>60</v>
      </c>
      <c r="AT38" s="62">
        <f t="shared" si="11"/>
        <v>160</v>
      </c>
      <c r="AU38" s="64">
        <f t="shared" si="12"/>
        <v>152</v>
      </c>
      <c r="AV38" s="120">
        <v>6</v>
      </c>
      <c r="AW38" s="120">
        <v>16</v>
      </c>
      <c r="AX38" s="120">
        <v>8</v>
      </c>
      <c r="AY38" s="120">
        <v>1</v>
      </c>
      <c r="AZ38" s="81">
        <f t="shared" si="13"/>
        <v>31</v>
      </c>
      <c r="BA38" s="80">
        <f t="shared" si="19"/>
        <v>121</v>
      </c>
      <c r="BB38" s="36">
        <f t="shared" si="20"/>
        <v>58.08</v>
      </c>
      <c r="BC38" s="80">
        <f t="shared" si="21"/>
        <v>62.92</v>
      </c>
    </row>
    <row r="39" spans="1:55" ht="17.399999999999999">
      <c r="A39" s="30" t="s">
        <v>33</v>
      </c>
      <c r="B39" s="88"/>
      <c r="C39" s="88">
        <v>403</v>
      </c>
      <c r="D39" s="92">
        <v>618</v>
      </c>
      <c r="E39" s="88">
        <v>13</v>
      </c>
      <c r="F39" s="88">
        <v>14</v>
      </c>
      <c r="G39" s="89">
        <v>20</v>
      </c>
      <c r="H39" s="55">
        <f t="shared" si="4"/>
        <v>1021</v>
      </c>
      <c r="I39" s="55">
        <f t="shared" si="5"/>
        <v>47</v>
      </c>
      <c r="J39" s="89">
        <v>615</v>
      </c>
      <c r="K39" s="94">
        <v>530</v>
      </c>
      <c r="L39" s="94"/>
      <c r="M39" s="93">
        <v>20</v>
      </c>
      <c r="N39" s="93">
        <v>15</v>
      </c>
      <c r="O39" s="56"/>
      <c r="P39" s="55">
        <f t="shared" si="24"/>
        <v>1145</v>
      </c>
      <c r="Q39" s="55">
        <f t="shared" si="7"/>
        <v>35</v>
      </c>
      <c r="R39" s="57">
        <f t="shared" si="22"/>
        <v>82</v>
      </c>
      <c r="S39" s="89">
        <v>3</v>
      </c>
      <c r="T39" s="89">
        <v>4.5</v>
      </c>
      <c r="U39" s="100">
        <v>7.1</v>
      </c>
      <c r="V39" s="44"/>
      <c r="W39" s="44"/>
      <c r="X39" s="44"/>
      <c r="Y39" s="44"/>
      <c r="Z39" s="44"/>
      <c r="AA39" s="68">
        <f t="shared" si="14"/>
        <v>0</v>
      </c>
      <c r="AB39" s="33">
        <v>30</v>
      </c>
      <c r="AC39" s="20">
        <f t="shared" si="15"/>
        <v>30</v>
      </c>
      <c r="AD39" s="85">
        <f t="shared" si="16"/>
        <v>96.6</v>
      </c>
      <c r="AE39" s="21">
        <f t="shared" si="23"/>
        <v>66.599999999999994</v>
      </c>
      <c r="AF39" s="82"/>
      <c r="AG39" s="78"/>
      <c r="AH39" s="22">
        <f t="shared" si="8"/>
        <v>96.6</v>
      </c>
      <c r="AI39" s="23">
        <f t="shared" si="9"/>
        <v>-8.519999999999996</v>
      </c>
      <c r="AJ39" s="58"/>
      <c r="AK39" s="24">
        <f t="shared" si="10"/>
        <v>30</v>
      </c>
      <c r="AL39" s="25">
        <f t="shared" si="17"/>
        <v>58.08</v>
      </c>
      <c r="AM39" s="28">
        <f t="shared" si="18"/>
        <v>88.08</v>
      </c>
      <c r="AN39" s="79"/>
      <c r="AO39" s="118">
        <v>80</v>
      </c>
      <c r="AP39" s="118">
        <v>0</v>
      </c>
      <c r="AQ39" s="118">
        <v>0</v>
      </c>
      <c r="AR39" s="118">
        <v>20</v>
      </c>
      <c r="AS39" s="118">
        <v>60</v>
      </c>
      <c r="AT39" s="62">
        <f t="shared" si="11"/>
        <v>160</v>
      </c>
      <c r="AU39" s="64">
        <f t="shared" si="12"/>
        <v>152</v>
      </c>
      <c r="AV39" s="120">
        <v>6</v>
      </c>
      <c r="AW39" s="120">
        <v>16</v>
      </c>
      <c r="AX39" s="120">
        <v>8</v>
      </c>
      <c r="AY39" s="120">
        <v>1</v>
      </c>
      <c r="AZ39" s="81">
        <f t="shared" si="13"/>
        <v>31</v>
      </c>
      <c r="BA39" s="80">
        <f t="shared" si="19"/>
        <v>121</v>
      </c>
      <c r="BB39" s="36">
        <f t="shared" si="20"/>
        <v>58.08</v>
      </c>
      <c r="BC39" s="80">
        <f t="shared" si="21"/>
        <v>62.92</v>
      </c>
    </row>
    <row r="40" spans="1:55" ht="17.399999999999999">
      <c r="A40" s="30" t="s">
        <v>21</v>
      </c>
      <c r="B40" s="88">
        <v>369</v>
      </c>
      <c r="C40" s="88">
        <v>401</v>
      </c>
      <c r="D40" s="92">
        <v>673</v>
      </c>
      <c r="E40" s="88">
        <v>12</v>
      </c>
      <c r="F40" s="88">
        <v>14</v>
      </c>
      <c r="G40" s="89">
        <v>22</v>
      </c>
      <c r="H40" s="55">
        <f t="shared" si="4"/>
        <v>1443</v>
      </c>
      <c r="I40" s="55">
        <f t="shared" si="5"/>
        <v>48</v>
      </c>
      <c r="J40" s="89">
        <v>595</v>
      </c>
      <c r="K40" s="94">
        <v>518</v>
      </c>
      <c r="L40" s="94"/>
      <c r="M40" s="93">
        <v>19</v>
      </c>
      <c r="N40" s="93">
        <v>14</v>
      </c>
      <c r="O40" s="56"/>
      <c r="P40" s="55">
        <f t="shared" si="24"/>
        <v>1113</v>
      </c>
      <c r="Q40" s="55">
        <f t="shared" si="7"/>
        <v>33</v>
      </c>
      <c r="R40" s="57">
        <f t="shared" si="22"/>
        <v>81</v>
      </c>
      <c r="S40" s="89">
        <v>3</v>
      </c>
      <c r="T40" s="89">
        <v>4.5</v>
      </c>
      <c r="U40" s="100">
        <v>7.9</v>
      </c>
      <c r="V40" s="44"/>
      <c r="W40" s="44"/>
      <c r="X40" s="44"/>
      <c r="Y40" s="44"/>
      <c r="Z40" s="44"/>
      <c r="AA40" s="68">
        <f t="shared" si="14"/>
        <v>0</v>
      </c>
      <c r="AB40" s="33">
        <v>30</v>
      </c>
      <c r="AC40" s="20">
        <f t="shared" si="15"/>
        <v>30</v>
      </c>
      <c r="AD40" s="85">
        <f t="shared" si="16"/>
        <v>96.4</v>
      </c>
      <c r="AE40" s="21">
        <f t="shared" si="23"/>
        <v>66.400000000000006</v>
      </c>
      <c r="AF40" s="82"/>
      <c r="AG40" s="78"/>
      <c r="AH40" s="22">
        <f t="shared" si="8"/>
        <v>96.4</v>
      </c>
      <c r="AI40" s="23">
        <f t="shared" si="9"/>
        <v>-8.3200000000000074</v>
      </c>
      <c r="AJ40" s="58"/>
      <c r="AK40" s="24">
        <f t="shared" si="10"/>
        <v>30</v>
      </c>
      <c r="AL40" s="25">
        <f t="shared" si="17"/>
        <v>58.08</v>
      </c>
      <c r="AM40" s="28">
        <f t="shared" si="18"/>
        <v>88.08</v>
      </c>
      <c r="AN40" s="79"/>
      <c r="AO40" s="118">
        <v>80</v>
      </c>
      <c r="AP40" s="118">
        <v>0</v>
      </c>
      <c r="AQ40" s="118">
        <v>0</v>
      </c>
      <c r="AR40" s="118">
        <v>20</v>
      </c>
      <c r="AS40" s="118">
        <v>60</v>
      </c>
      <c r="AT40" s="62">
        <f t="shared" si="11"/>
        <v>160</v>
      </c>
      <c r="AU40" s="64">
        <f t="shared" si="12"/>
        <v>152</v>
      </c>
      <c r="AV40" s="120">
        <v>6</v>
      </c>
      <c r="AW40" s="120">
        <v>16</v>
      </c>
      <c r="AX40" s="120">
        <v>8</v>
      </c>
      <c r="AY40" s="120">
        <v>1</v>
      </c>
      <c r="AZ40" s="81">
        <f t="shared" si="13"/>
        <v>31</v>
      </c>
      <c r="BA40" s="80">
        <f t="shared" si="19"/>
        <v>121</v>
      </c>
      <c r="BB40" s="36">
        <f t="shared" si="20"/>
        <v>58.08</v>
      </c>
      <c r="BC40" s="80">
        <f t="shared" si="21"/>
        <v>62.92</v>
      </c>
    </row>
    <row r="41" spans="1:55" ht="17.399999999999999">
      <c r="A41" s="30" t="s">
        <v>34</v>
      </c>
      <c r="B41" s="88">
        <v>364</v>
      </c>
      <c r="C41" s="88">
        <v>454</v>
      </c>
      <c r="D41" s="92">
        <v>712</v>
      </c>
      <c r="E41" s="88">
        <v>12</v>
      </c>
      <c r="F41" s="88">
        <v>15</v>
      </c>
      <c r="G41" s="89">
        <v>23</v>
      </c>
      <c r="H41" s="55">
        <f t="shared" si="4"/>
        <v>1530</v>
      </c>
      <c r="I41" s="55">
        <f t="shared" si="5"/>
        <v>50</v>
      </c>
      <c r="J41" s="96">
        <v>615</v>
      </c>
      <c r="K41" s="94">
        <v>521</v>
      </c>
      <c r="L41" s="96"/>
      <c r="M41" s="93">
        <v>20</v>
      </c>
      <c r="N41" s="93">
        <v>14</v>
      </c>
      <c r="O41" s="56"/>
      <c r="P41" s="55">
        <f t="shared" si="24"/>
        <v>1136</v>
      </c>
      <c r="Q41" s="55">
        <f t="shared" si="7"/>
        <v>34</v>
      </c>
      <c r="R41" s="57">
        <f t="shared" si="22"/>
        <v>84</v>
      </c>
      <c r="S41" s="89">
        <v>3</v>
      </c>
      <c r="T41" s="89">
        <v>4.5</v>
      </c>
      <c r="U41" s="100">
        <v>7.9</v>
      </c>
      <c r="V41" s="44"/>
      <c r="W41" s="44"/>
      <c r="X41" s="44"/>
      <c r="Y41" s="44"/>
      <c r="Z41" s="44"/>
      <c r="AA41" s="68">
        <f t="shared" si="14"/>
        <v>0</v>
      </c>
      <c r="AB41" s="33">
        <v>30</v>
      </c>
      <c r="AC41" s="20">
        <f t="shared" si="15"/>
        <v>30</v>
      </c>
      <c r="AD41" s="85">
        <f t="shared" si="16"/>
        <v>99.4</v>
      </c>
      <c r="AE41" s="21">
        <f t="shared" si="23"/>
        <v>69.400000000000006</v>
      </c>
      <c r="AF41" s="82"/>
      <c r="AG41" s="78"/>
      <c r="AH41" s="22">
        <f t="shared" si="8"/>
        <v>99.4</v>
      </c>
      <c r="AI41" s="23">
        <f t="shared" si="9"/>
        <v>-11.320000000000007</v>
      </c>
      <c r="AJ41" s="58"/>
      <c r="AK41" s="24">
        <f t="shared" si="10"/>
        <v>30</v>
      </c>
      <c r="AL41" s="25">
        <f t="shared" si="17"/>
        <v>58.08</v>
      </c>
      <c r="AM41" s="28">
        <f t="shared" si="18"/>
        <v>88.08</v>
      </c>
      <c r="AN41" s="79"/>
      <c r="AO41" s="118">
        <v>80</v>
      </c>
      <c r="AP41" s="118">
        <v>0</v>
      </c>
      <c r="AQ41" s="118">
        <v>0</v>
      </c>
      <c r="AR41" s="118">
        <v>20</v>
      </c>
      <c r="AS41" s="118">
        <v>60</v>
      </c>
      <c r="AT41" s="62">
        <f t="shared" si="11"/>
        <v>160</v>
      </c>
      <c r="AU41" s="64">
        <f t="shared" si="12"/>
        <v>152</v>
      </c>
      <c r="AV41" s="120">
        <v>6</v>
      </c>
      <c r="AW41" s="120">
        <v>16</v>
      </c>
      <c r="AX41" s="120">
        <v>8</v>
      </c>
      <c r="AY41" s="120">
        <v>1</v>
      </c>
      <c r="AZ41" s="81">
        <f t="shared" si="13"/>
        <v>31</v>
      </c>
      <c r="BA41" s="80">
        <f t="shared" si="19"/>
        <v>121</v>
      </c>
      <c r="BB41" s="36">
        <f t="shared" si="20"/>
        <v>58.08</v>
      </c>
      <c r="BC41" s="80">
        <f t="shared" si="21"/>
        <v>62.92</v>
      </c>
    </row>
    <row r="42" spans="1:55" ht="17.399999999999999">
      <c r="A42" s="30" t="s">
        <v>22</v>
      </c>
      <c r="B42" s="88">
        <v>358</v>
      </c>
      <c r="C42" s="88">
        <v>475</v>
      </c>
      <c r="D42" s="92">
        <v>710</v>
      </c>
      <c r="E42" s="88">
        <v>12</v>
      </c>
      <c r="F42" s="88">
        <v>16</v>
      </c>
      <c r="G42" s="89">
        <v>23</v>
      </c>
      <c r="H42" s="55">
        <f>B42+C42+D42</f>
        <v>1543</v>
      </c>
      <c r="I42" s="55">
        <f>E42+F42+G42</f>
        <v>51</v>
      </c>
      <c r="J42" s="89">
        <v>604</v>
      </c>
      <c r="K42" s="141">
        <v>508</v>
      </c>
      <c r="L42" s="94"/>
      <c r="M42" s="93">
        <v>20</v>
      </c>
      <c r="N42" s="93">
        <v>14</v>
      </c>
      <c r="O42" s="56"/>
      <c r="P42" s="55">
        <f t="shared" si="24"/>
        <v>1112</v>
      </c>
      <c r="Q42" s="55">
        <f t="shared" si="7"/>
        <v>34</v>
      </c>
      <c r="R42" s="57">
        <f t="shared" si="22"/>
        <v>85</v>
      </c>
      <c r="S42" s="101">
        <v>2</v>
      </c>
      <c r="T42" s="89">
        <v>4.5</v>
      </c>
      <c r="U42" s="100">
        <v>7.9</v>
      </c>
      <c r="V42" s="44"/>
      <c r="W42" s="44"/>
      <c r="X42" s="44"/>
      <c r="Y42" s="44"/>
      <c r="Z42" s="44"/>
      <c r="AA42" s="68">
        <f t="shared" si="14"/>
        <v>0</v>
      </c>
      <c r="AB42" s="33">
        <v>30</v>
      </c>
      <c r="AC42" s="20">
        <f t="shared" si="15"/>
        <v>30</v>
      </c>
      <c r="AD42" s="85">
        <f t="shared" si="16"/>
        <v>99.4</v>
      </c>
      <c r="AE42" s="21">
        <f t="shared" si="23"/>
        <v>69.400000000000006</v>
      </c>
      <c r="AF42" s="82"/>
      <c r="AG42" s="78"/>
      <c r="AH42" s="22">
        <f t="shared" si="8"/>
        <v>99.4</v>
      </c>
      <c r="AI42" s="23">
        <f t="shared" si="9"/>
        <v>-11.320000000000007</v>
      </c>
      <c r="AJ42" s="58"/>
      <c r="AK42" s="24">
        <f t="shared" si="10"/>
        <v>30</v>
      </c>
      <c r="AL42" s="25">
        <f t="shared" si="17"/>
        <v>58.08</v>
      </c>
      <c r="AM42" s="28">
        <f t="shared" si="18"/>
        <v>88.08</v>
      </c>
      <c r="AN42" s="79"/>
      <c r="AO42" s="118">
        <v>80</v>
      </c>
      <c r="AP42" s="118">
        <v>0</v>
      </c>
      <c r="AQ42" s="118">
        <v>0</v>
      </c>
      <c r="AR42" s="118">
        <v>20</v>
      </c>
      <c r="AS42" s="118">
        <v>60</v>
      </c>
      <c r="AT42" s="62">
        <f t="shared" si="11"/>
        <v>160</v>
      </c>
      <c r="AU42" s="64">
        <f t="shared" si="12"/>
        <v>152</v>
      </c>
      <c r="AV42" s="120">
        <v>6</v>
      </c>
      <c r="AW42" s="120">
        <v>16</v>
      </c>
      <c r="AX42" s="120">
        <v>8</v>
      </c>
      <c r="AY42" s="120">
        <v>1</v>
      </c>
      <c r="AZ42" s="81">
        <f t="shared" si="13"/>
        <v>31</v>
      </c>
      <c r="BA42" s="80">
        <f t="shared" si="19"/>
        <v>121</v>
      </c>
      <c r="BB42" s="36">
        <f t="shared" si="20"/>
        <v>58.08</v>
      </c>
      <c r="BC42" s="80">
        <f t="shared" si="21"/>
        <v>62.92</v>
      </c>
    </row>
    <row r="43" spans="1:55" ht="17.399999999999999">
      <c r="A43" s="30" t="s">
        <v>49</v>
      </c>
      <c r="B43" s="88">
        <v>361</v>
      </c>
      <c r="C43" s="88">
        <v>500</v>
      </c>
      <c r="D43" s="88">
        <v>728</v>
      </c>
      <c r="E43" s="88">
        <v>12</v>
      </c>
      <c r="F43" s="88">
        <v>17</v>
      </c>
      <c r="G43" s="89">
        <v>23</v>
      </c>
      <c r="H43" s="55">
        <f t="shared" si="4"/>
        <v>1589</v>
      </c>
      <c r="I43" s="55">
        <f t="shared" si="5"/>
        <v>52</v>
      </c>
      <c r="J43" s="89">
        <v>607</v>
      </c>
      <c r="K43" s="94">
        <v>506</v>
      </c>
      <c r="L43" s="94"/>
      <c r="M43" s="93">
        <v>20</v>
      </c>
      <c r="N43" s="93">
        <v>14</v>
      </c>
      <c r="O43" s="56"/>
      <c r="P43" s="55">
        <f t="shared" si="24"/>
        <v>1113</v>
      </c>
      <c r="Q43" s="55">
        <f t="shared" si="7"/>
        <v>34</v>
      </c>
      <c r="R43" s="57">
        <f t="shared" si="22"/>
        <v>86</v>
      </c>
      <c r="S43" s="101">
        <v>2</v>
      </c>
      <c r="T43" s="89">
        <v>4.2</v>
      </c>
      <c r="U43" s="100">
        <v>7.9</v>
      </c>
      <c r="V43" s="44"/>
      <c r="W43" s="44"/>
      <c r="X43" s="44"/>
      <c r="Y43" s="44"/>
      <c r="Z43" s="44"/>
      <c r="AA43" s="68">
        <f t="shared" si="14"/>
        <v>0</v>
      </c>
      <c r="AB43" s="33">
        <v>30</v>
      </c>
      <c r="AC43" s="20">
        <f t="shared" si="15"/>
        <v>30</v>
      </c>
      <c r="AD43" s="85">
        <f t="shared" si="16"/>
        <v>100.10000000000001</v>
      </c>
      <c r="AE43" s="21">
        <f t="shared" si="23"/>
        <v>70.100000000000009</v>
      </c>
      <c r="AF43" s="82"/>
      <c r="AG43" s="78"/>
      <c r="AH43" s="22">
        <f t="shared" si="8"/>
        <v>100.10000000000001</v>
      </c>
      <c r="AI43" s="23">
        <f t="shared" si="9"/>
        <v>-12.02000000000001</v>
      </c>
      <c r="AJ43" s="58"/>
      <c r="AK43" s="24">
        <f t="shared" si="10"/>
        <v>30</v>
      </c>
      <c r="AL43" s="25">
        <f t="shared" si="17"/>
        <v>58.08</v>
      </c>
      <c r="AM43" s="28">
        <f t="shared" si="18"/>
        <v>88.08</v>
      </c>
      <c r="AN43" s="79"/>
      <c r="AO43" s="118">
        <v>80</v>
      </c>
      <c r="AP43" s="118">
        <v>0</v>
      </c>
      <c r="AQ43" s="118">
        <v>0</v>
      </c>
      <c r="AR43" s="118">
        <v>20</v>
      </c>
      <c r="AS43" s="118">
        <v>60</v>
      </c>
      <c r="AT43" s="62">
        <f t="shared" si="11"/>
        <v>160</v>
      </c>
      <c r="AU43" s="64">
        <f t="shared" si="12"/>
        <v>152</v>
      </c>
      <c r="AV43" s="120">
        <v>6</v>
      </c>
      <c r="AW43" s="120">
        <v>16</v>
      </c>
      <c r="AX43" s="120">
        <v>8</v>
      </c>
      <c r="AY43" s="120">
        <v>1</v>
      </c>
      <c r="AZ43" s="81">
        <f t="shared" si="13"/>
        <v>31</v>
      </c>
      <c r="BA43" s="80">
        <f t="shared" si="19"/>
        <v>121</v>
      </c>
      <c r="BB43" s="36">
        <f t="shared" si="20"/>
        <v>58.08</v>
      </c>
      <c r="BC43" s="80">
        <f t="shared" si="21"/>
        <v>62.92</v>
      </c>
    </row>
    <row r="44" spans="1:55" ht="17.399999999999999">
      <c r="A44" s="30" t="s">
        <v>23</v>
      </c>
      <c r="B44" s="88">
        <v>496</v>
      </c>
      <c r="C44" s="88">
        <v>484</v>
      </c>
      <c r="D44" s="88">
        <v>706</v>
      </c>
      <c r="E44" s="88">
        <v>17</v>
      </c>
      <c r="F44" s="88">
        <v>17</v>
      </c>
      <c r="G44" s="89">
        <v>23</v>
      </c>
      <c r="H44" s="55">
        <f t="shared" si="4"/>
        <v>1686</v>
      </c>
      <c r="I44" s="55">
        <f t="shared" si="5"/>
        <v>57</v>
      </c>
      <c r="J44" s="89">
        <v>595</v>
      </c>
      <c r="K44" s="94">
        <v>481</v>
      </c>
      <c r="L44" s="94"/>
      <c r="M44" s="93">
        <v>19</v>
      </c>
      <c r="N44" s="93">
        <v>16</v>
      </c>
      <c r="O44" s="56"/>
      <c r="P44" s="55">
        <f t="shared" si="24"/>
        <v>1076</v>
      </c>
      <c r="Q44" s="55">
        <f t="shared" si="7"/>
        <v>35</v>
      </c>
      <c r="R44" s="57">
        <f t="shared" si="22"/>
        <v>92</v>
      </c>
      <c r="S44" s="101">
        <v>4</v>
      </c>
      <c r="T44" s="89">
        <v>4.2</v>
      </c>
      <c r="U44" s="100">
        <v>7.9</v>
      </c>
      <c r="V44" s="44"/>
      <c r="W44" s="44"/>
      <c r="X44" s="44"/>
      <c r="Y44" s="44"/>
      <c r="Z44" s="44"/>
      <c r="AA44" s="68">
        <f t="shared" si="14"/>
        <v>0</v>
      </c>
      <c r="AB44" s="33">
        <v>30</v>
      </c>
      <c r="AC44" s="20">
        <f t="shared" si="15"/>
        <v>30</v>
      </c>
      <c r="AD44" s="85">
        <f t="shared" si="16"/>
        <v>108.10000000000001</v>
      </c>
      <c r="AE44" s="21">
        <f t="shared" si="23"/>
        <v>78.100000000000009</v>
      </c>
      <c r="AF44" s="82"/>
      <c r="AG44" s="78"/>
      <c r="AH44" s="22">
        <f t="shared" si="8"/>
        <v>108.10000000000001</v>
      </c>
      <c r="AI44" s="23">
        <f t="shared" si="9"/>
        <v>-20.02000000000001</v>
      </c>
      <c r="AJ44" s="58"/>
      <c r="AK44" s="24">
        <f t="shared" si="10"/>
        <v>30</v>
      </c>
      <c r="AL44" s="25">
        <f t="shared" si="17"/>
        <v>58.08</v>
      </c>
      <c r="AM44" s="28">
        <f t="shared" si="18"/>
        <v>88.08</v>
      </c>
      <c r="AN44" s="79"/>
      <c r="AO44" s="118">
        <v>80</v>
      </c>
      <c r="AP44" s="118">
        <v>0</v>
      </c>
      <c r="AQ44" s="118">
        <v>0</v>
      </c>
      <c r="AR44" s="118">
        <v>20</v>
      </c>
      <c r="AS44" s="118">
        <v>60</v>
      </c>
      <c r="AT44" s="62">
        <f t="shared" si="11"/>
        <v>160</v>
      </c>
      <c r="AU44" s="64">
        <f t="shared" si="12"/>
        <v>152</v>
      </c>
      <c r="AV44" s="120">
        <v>6</v>
      </c>
      <c r="AW44" s="120">
        <v>16</v>
      </c>
      <c r="AX44" s="120">
        <v>8</v>
      </c>
      <c r="AY44" s="120">
        <v>1</v>
      </c>
      <c r="AZ44" s="81">
        <f t="shared" si="13"/>
        <v>31</v>
      </c>
      <c r="BA44" s="80">
        <f t="shared" si="19"/>
        <v>121</v>
      </c>
      <c r="BB44" s="36">
        <f t="shared" si="20"/>
        <v>58.08</v>
      </c>
      <c r="BC44" s="80">
        <f t="shared" si="21"/>
        <v>62.92</v>
      </c>
    </row>
    <row r="45" spans="1:55" ht="17.399999999999999">
      <c r="A45" s="30" t="s">
        <v>50</v>
      </c>
      <c r="B45" s="88">
        <v>487</v>
      </c>
      <c r="C45" s="88">
        <v>488</v>
      </c>
      <c r="D45" s="88">
        <v>707</v>
      </c>
      <c r="E45" s="88">
        <v>17</v>
      </c>
      <c r="F45" s="88">
        <v>17</v>
      </c>
      <c r="G45" s="89">
        <v>23</v>
      </c>
      <c r="H45" s="55">
        <f t="shared" si="4"/>
        <v>1682</v>
      </c>
      <c r="I45" s="55">
        <f t="shared" si="5"/>
        <v>57</v>
      </c>
      <c r="J45" s="89">
        <v>594</v>
      </c>
      <c r="K45" s="94">
        <v>471</v>
      </c>
      <c r="L45" s="94"/>
      <c r="M45" s="93">
        <v>19</v>
      </c>
      <c r="N45" s="93">
        <v>16</v>
      </c>
      <c r="O45" s="56"/>
      <c r="P45" s="55">
        <f t="shared" si="24"/>
        <v>1065</v>
      </c>
      <c r="Q45" s="55">
        <f t="shared" si="7"/>
        <v>35</v>
      </c>
      <c r="R45" s="57">
        <f t="shared" si="22"/>
        <v>92</v>
      </c>
      <c r="S45" s="101">
        <v>4</v>
      </c>
      <c r="T45" s="89">
        <v>4.5</v>
      </c>
      <c r="U45" s="100">
        <v>7.9</v>
      </c>
      <c r="V45" s="44"/>
      <c r="W45" s="44"/>
      <c r="X45" s="44"/>
      <c r="Y45" s="44"/>
      <c r="Z45" s="44"/>
      <c r="AA45" s="68">
        <f t="shared" si="14"/>
        <v>0</v>
      </c>
      <c r="AB45" s="33">
        <v>30</v>
      </c>
      <c r="AC45" s="20">
        <f t="shared" si="15"/>
        <v>30</v>
      </c>
      <c r="AD45" s="85">
        <f t="shared" si="16"/>
        <v>108.4</v>
      </c>
      <c r="AE45" s="83">
        <f t="shared" si="23"/>
        <v>78.400000000000006</v>
      </c>
      <c r="AF45" s="84"/>
      <c r="AG45" s="78"/>
      <c r="AH45" s="22">
        <f t="shared" si="8"/>
        <v>108.4</v>
      </c>
      <c r="AI45" s="23">
        <f t="shared" si="9"/>
        <v>-20.320000000000007</v>
      </c>
      <c r="AJ45" s="58"/>
      <c r="AK45" s="24">
        <f t="shared" si="10"/>
        <v>30</v>
      </c>
      <c r="AL45" s="25">
        <f t="shared" si="17"/>
        <v>58.08</v>
      </c>
      <c r="AM45" s="28">
        <f t="shared" si="18"/>
        <v>88.08</v>
      </c>
      <c r="AN45" s="79"/>
      <c r="AO45" s="118">
        <v>80</v>
      </c>
      <c r="AP45" s="118">
        <v>0</v>
      </c>
      <c r="AQ45" s="118">
        <v>0</v>
      </c>
      <c r="AR45" s="118">
        <v>20</v>
      </c>
      <c r="AS45" s="118">
        <v>60</v>
      </c>
      <c r="AT45" s="62">
        <f t="shared" si="11"/>
        <v>160</v>
      </c>
      <c r="AU45" s="64">
        <f t="shared" si="12"/>
        <v>152</v>
      </c>
      <c r="AV45" s="120">
        <v>6</v>
      </c>
      <c r="AW45" s="120">
        <v>16</v>
      </c>
      <c r="AX45" s="120">
        <v>8</v>
      </c>
      <c r="AY45" s="120">
        <v>1</v>
      </c>
      <c r="AZ45" s="81">
        <f t="shared" si="13"/>
        <v>31</v>
      </c>
      <c r="BA45" s="80">
        <f t="shared" si="19"/>
        <v>121</v>
      </c>
      <c r="BB45" s="36">
        <f t="shared" si="20"/>
        <v>58.08</v>
      </c>
      <c r="BC45" s="80">
        <f t="shared" si="21"/>
        <v>62.92</v>
      </c>
    </row>
    <row r="46" spans="1:55" ht="17.399999999999999">
      <c r="A46" s="30" t="s">
        <v>24</v>
      </c>
      <c r="B46" s="88">
        <v>560</v>
      </c>
      <c r="C46" s="88">
        <v>504</v>
      </c>
      <c r="D46" s="88">
        <v>755</v>
      </c>
      <c r="E46" s="88">
        <v>18</v>
      </c>
      <c r="F46" s="88">
        <v>17</v>
      </c>
      <c r="G46" s="89">
        <v>24</v>
      </c>
      <c r="H46" s="55">
        <f t="shared" si="4"/>
        <v>1819</v>
      </c>
      <c r="I46" s="55">
        <f t="shared" si="5"/>
        <v>59</v>
      </c>
      <c r="J46" s="89">
        <v>638</v>
      </c>
      <c r="K46" s="94">
        <v>473</v>
      </c>
      <c r="L46" s="94"/>
      <c r="M46" s="93">
        <v>21</v>
      </c>
      <c r="N46" s="93">
        <v>16</v>
      </c>
      <c r="O46" s="56"/>
      <c r="P46" s="55">
        <f t="shared" si="24"/>
        <v>1111</v>
      </c>
      <c r="Q46" s="55">
        <f t="shared" si="7"/>
        <v>37</v>
      </c>
      <c r="R46" s="57">
        <f t="shared" si="22"/>
        <v>96</v>
      </c>
      <c r="S46" s="101">
        <v>4.25</v>
      </c>
      <c r="T46" s="89">
        <v>7</v>
      </c>
      <c r="U46" s="100">
        <v>9.1999999999999993</v>
      </c>
      <c r="V46" s="44"/>
      <c r="W46" s="44"/>
      <c r="X46" s="44"/>
      <c r="Y46" s="44"/>
      <c r="Z46" s="44"/>
      <c r="AA46" s="68">
        <f t="shared" si="14"/>
        <v>0</v>
      </c>
      <c r="AB46" s="33">
        <v>30</v>
      </c>
      <c r="AC46" s="20">
        <f t="shared" si="15"/>
        <v>30</v>
      </c>
      <c r="AD46" s="85">
        <f t="shared" si="16"/>
        <v>116.45</v>
      </c>
      <c r="AE46" s="83">
        <f t="shared" si="23"/>
        <v>86.45</v>
      </c>
      <c r="AF46" s="84"/>
      <c r="AG46" s="78"/>
      <c r="AH46" s="22">
        <f t="shared" si="8"/>
        <v>116.45</v>
      </c>
      <c r="AI46" s="23">
        <f t="shared" si="9"/>
        <v>-21.53</v>
      </c>
      <c r="AJ46" s="58"/>
      <c r="AK46" s="24">
        <f t="shared" si="10"/>
        <v>30</v>
      </c>
      <c r="AL46" s="25">
        <f t="shared" si="17"/>
        <v>64.92</v>
      </c>
      <c r="AM46" s="28">
        <f t="shared" si="18"/>
        <v>94.92</v>
      </c>
      <c r="AN46" s="79"/>
      <c r="AO46" s="118">
        <v>65</v>
      </c>
      <c r="AP46" s="118">
        <v>30</v>
      </c>
      <c r="AQ46" s="118">
        <v>0</v>
      </c>
      <c r="AR46" s="118">
        <v>20</v>
      </c>
      <c r="AS46" s="118">
        <v>60</v>
      </c>
      <c r="AT46" s="62">
        <f t="shared" si="11"/>
        <v>175</v>
      </c>
      <c r="AU46" s="64">
        <f t="shared" si="12"/>
        <v>166.25</v>
      </c>
      <c r="AV46" s="120">
        <v>6</v>
      </c>
      <c r="AW46" s="120">
        <v>16</v>
      </c>
      <c r="AX46" s="120">
        <v>8</v>
      </c>
      <c r="AY46" s="120">
        <v>1</v>
      </c>
      <c r="AZ46" s="81">
        <f t="shared" si="13"/>
        <v>31</v>
      </c>
      <c r="BA46" s="80">
        <f t="shared" si="19"/>
        <v>135.25</v>
      </c>
      <c r="BB46" s="36">
        <f t="shared" si="20"/>
        <v>64.92</v>
      </c>
      <c r="BC46" s="80">
        <f t="shared" si="21"/>
        <v>70.33</v>
      </c>
    </row>
    <row r="47" spans="1:55" ht="17.399999999999999">
      <c r="A47" s="30" t="s">
        <v>35</v>
      </c>
      <c r="B47" s="88">
        <v>560</v>
      </c>
      <c r="C47" s="88">
        <v>504</v>
      </c>
      <c r="D47" s="88">
        <v>755</v>
      </c>
      <c r="E47" s="88">
        <v>18</v>
      </c>
      <c r="F47" s="88">
        <v>17</v>
      </c>
      <c r="G47" s="89">
        <v>24</v>
      </c>
      <c r="H47" s="55">
        <f>B47+C47+D47</f>
        <v>1819</v>
      </c>
      <c r="I47" s="55">
        <f>E47+F47+G47</f>
        <v>59</v>
      </c>
      <c r="J47" s="89">
        <v>638</v>
      </c>
      <c r="K47" s="94">
        <v>473</v>
      </c>
      <c r="L47" s="94"/>
      <c r="M47" s="93">
        <v>21</v>
      </c>
      <c r="N47" s="93">
        <v>16</v>
      </c>
      <c r="O47" s="56"/>
      <c r="P47" s="55">
        <f t="shared" si="24"/>
        <v>1111</v>
      </c>
      <c r="Q47" s="55">
        <f t="shared" si="7"/>
        <v>37</v>
      </c>
      <c r="R47" s="57">
        <f t="shared" si="22"/>
        <v>96</v>
      </c>
      <c r="S47" s="101">
        <v>4.25</v>
      </c>
      <c r="T47" s="89">
        <v>7</v>
      </c>
      <c r="U47" s="100">
        <v>9.1999999999999993</v>
      </c>
      <c r="V47" s="44"/>
      <c r="W47" s="44"/>
      <c r="X47" s="44"/>
      <c r="Y47" s="44"/>
      <c r="Z47" s="44"/>
      <c r="AA47" s="68">
        <f t="shared" si="14"/>
        <v>0</v>
      </c>
      <c r="AB47" s="33">
        <v>30</v>
      </c>
      <c r="AC47" s="20">
        <f t="shared" si="15"/>
        <v>30</v>
      </c>
      <c r="AD47" s="85">
        <f t="shared" si="16"/>
        <v>116.45</v>
      </c>
      <c r="AE47" s="83">
        <f t="shared" si="23"/>
        <v>86.45</v>
      </c>
      <c r="AF47" s="84"/>
      <c r="AG47" s="78"/>
      <c r="AH47" s="22">
        <f t="shared" si="8"/>
        <v>116.45</v>
      </c>
      <c r="AI47" s="23">
        <f t="shared" si="9"/>
        <v>-14.690000000000012</v>
      </c>
      <c r="AJ47" s="58"/>
      <c r="AK47" s="24">
        <f t="shared" si="10"/>
        <v>30</v>
      </c>
      <c r="AL47" s="25">
        <f t="shared" si="17"/>
        <v>71.759999999999991</v>
      </c>
      <c r="AM47" s="28">
        <f t="shared" si="18"/>
        <v>101.75999999999999</v>
      </c>
      <c r="AN47" s="79"/>
      <c r="AO47" s="118">
        <v>80</v>
      </c>
      <c r="AP47" s="118">
        <v>30</v>
      </c>
      <c r="AQ47" s="118">
        <v>0</v>
      </c>
      <c r="AR47" s="118">
        <v>20</v>
      </c>
      <c r="AS47" s="118">
        <v>60</v>
      </c>
      <c r="AT47" s="62">
        <f t="shared" si="11"/>
        <v>190</v>
      </c>
      <c r="AU47" s="64">
        <f t="shared" si="12"/>
        <v>180.5</v>
      </c>
      <c r="AV47" s="120">
        <v>6</v>
      </c>
      <c r="AW47" s="120">
        <v>16</v>
      </c>
      <c r="AX47" s="120">
        <v>8</v>
      </c>
      <c r="AY47" s="120">
        <v>1</v>
      </c>
      <c r="AZ47" s="81">
        <f t="shared" si="13"/>
        <v>31</v>
      </c>
      <c r="BA47" s="80">
        <f t="shared" si="19"/>
        <v>149.5</v>
      </c>
      <c r="BB47" s="36">
        <f t="shared" si="20"/>
        <v>71.759999999999991</v>
      </c>
      <c r="BC47" s="80">
        <f t="shared" si="21"/>
        <v>77.740000000000009</v>
      </c>
    </row>
    <row r="48" spans="1:55" ht="17.399999999999999">
      <c r="A48" s="30" t="s">
        <v>36</v>
      </c>
      <c r="B48" s="88">
        <v>646</v>
      </c>
      <c r="C48" s="88">
        <v>555</v>
      </c>
      <c r="D48" s="88">
        <v>864</v>
      </c>
      <c r="E48" s="88">
        <v>21</v>
      </c>
      <c r="F48" s="88">
        <v>19</v>
      </c>
      <c r="G48" s="89">
        <v>28</v>
      </c>
      <c r="H48" s="55">
        <f t="shared" si="4"/>
        <v>2065</v>
      </c>
      <c r="I48" s="55">
        <f t="shared" si="5"/>
        <v>68</v>
      </c>
      <c r="J48" s="88">
        <v>696</v>
      </c>
      <c r="K48" s="88">
        <v>484</v>
      </c>
      <c r="L48" s="94"/>
      <c r="M48" s="93">
        <v>23</v>
      </c>
      <c r="N48" s="93">
        <v>16</v>
      </c>
      <c r="O48" s="56"/>
      <c r="P48" s="55">
        <f t="shared" si="24"/>
        <v>1180</v>
      </c>
      <c r="Q48" s="55">
        <f t="shared" si="7"/>
        <v>39</v>
      </c>
      <c r="R48" s="57">
        <f t="shared" si="22"/>
        <v>107</v>
      </c>
      <c r="S48" s="101">
        <v>4.25</v>
      </c>
      <c r="T48" s="89">
        <v>7.5</v>
      </c>
      <c r="U48" s="100">
        <v>10</v>
      </c>
      <c r="V48" s="44"/>
      <c r="W48" s="44"/>
      <c r="X48" s="44"/>
      <c r="Y48" s="44"/>
      <c r="Z48" s="44"/>
      <c r="AA48" s="68">
        <f t="shared" si="14"/>
        <v>0</v>
      </c>
      <c r="AB48" s="33">
        <v>30</v>
      </c>
      <c r="AC48" s="20">
        <f t="shared" si="15"/>
        <v>30</v>
      </c>
      <c r="AD48" s="85">
        <f t="shared" si="16"/>
        <v>128.75</v>
      </c>
      <c r="AE48" s="83">
        <f t="shared" si="23"/>
        <v>98.75</v>
      </c>
      <c r="AF48" s="84"/>
      <c r="AG48" s="78"/>
      <c r="AH48" s="22">
        <f t="shared" si="8"/>
        <v>128.75</v>
      </c>
      <c r="AI48" s="23">
        <f t="shared" si="9"/>
        <v>-26.990000000000009</v>
      </c>
      <c r="AJ48" s="58"/>
      <c r="AK48" s="24">
        <f t="shared" si="10"/>
        <v>30</v>
      </c>
      <c r="AL48" s="25">
        <f t="shared" si="17"/>
        <v>71.759999999999991</v>
      </c>
      <c r="AM48" s="28">
        <f t="shared" si="18"/>
        <v>101.75999999999999</v>
      </c>
      <c r="AN48" s="79"/>
      <c r="AO48" s="118">
        <v>80</v>
      </c>
      <c r="AP48" s="118">
        <v>30</v>
      </c>
      <c r="AQ48" s="118">
        <v>0</v>
      </c>
      <c r="AR48" s="118">
        <v>20</v>
      </c>
      <c r="AS48" s="118">
        <v>60</v>
      </c>
      <c r="AT48" s="62">
        <f t="shared" si="11"/>
        <v>190</v>
      </c>
      <c r="AU48" s="64">
        <f t="shared" si="12"/>
        <v>180.5</v>
      </c>
      <c r="AV48" s="120">
        <v>6</v>
      </c>
      <c r="AW48" s="120">
        <v>16</v>
      </c>
      <c r="AX48" s="120">
        <v>8</v>
      </c>
      <c r="AY48" s="120">
        <v>1</v>
      </c>
      <c r="AZ48" s="81">
        <f t="shared" si="13"/>
        <v>31</v>
      </c>
      <c r="BA48" s="80">
        <f t="shared" si="19"/>
        <v>149.5</v>
      </c>
      <c r="BB48" s="36">
        <f t="shared" si="20"/>
        <v>71.759999999999991</v>
      </c>
      <c r="BC48" s="80">
        <f t="shared" si="21"/>
        <v>77.740000000000009</v>
      </c>
    </row>
    <row r="49" spans="1:55" ht="17.399999999999999">
      <c r="A49" s="30" t="s">
        <v>51</v>
      </c>
      <c r="B49" s="88">
        <v>646</v>
      </c>
      <c r="C49" s="88">
        <v>555</v>
      </c>
      <c r="D49" s="88">
        <v>864</v>
      </c>
      <c r="E49" s="88">
        <v>21</v>
      </c>
      <c r="F49" s="88">
        <v>19</v>
      </c>
      <c r="G49" s="89">
        <v>28</v>
      </c>
      <c r="H49" s="55">
        <f>B49+C49+D49</f>
        <v>2065</v>
      </c>
      <c r="I49" s="55">
        <f>E49+F49+G49</f>
        <v>68</v>
      </c>
      <c r="J49" s="88">
        <v>696</v>
      </c>
      <c r="K49" s="88">
        <v>484</v>
      </c>
      <c r="L49" s="94"/>
      <c r="M49" s="93">
        <v>23</v>
      </c>
      <c r="N49" s="93">
        <v>16</v>
      </c>
      <c r="O49" s="56"/>
      <c r="P49" s="55">
        <f t="shared" si="24"/>
        <v>1180</v>
      </c>
      <c r="Q49" s="55">
        <f t="shared" si="7"/>
        <v>39</v>
      </c>
      <c r="R49" s="57">
        <f t="shared" si="22"/>
        <v>107</v>
      </c>
      <c r="S49" s="101">
        <v>4.25</v>
      </c>
      <c r="T49" s="89">
        <v>7.5</v>
      </c>
      <c r="U49" s="100">
        <v>11</v>
      </c>
      <c r="V49" s="44"/>
      <c r="W49" s="44"/>
      <c r="X49" s="44"/>
      <c r="Y49" s="44"/>
      <c r="Z49" s="44"/>
      <c r="AA49" s="68">
        <f t="shared" si="14"/>
        <v>0</v>
      </c>
      <c r="AB49" s="33">
        <v>45</v>
      </c>
      <c r="AC49" s="20">
        <f t="shared" si="15"/>
        <v>45</v>
      </c>
      <c r="AD49" s="85">
        <f t="shared" si="16"/>
        <v>129.75</v>
      </c>
      <c r="AE49" s="83">
        <f t="shared" si="23"/>
        <v>84.75</v>
      </c>
      <c r="AF49" s="84"/>
      <c r="AG49" s="78"/>
      <c r="AH49" s="22">
        <f t="shared" si="8"/>
        <v>129.75</v>
      </c>
      <c r="AI49" s="23">
        <f t="shared" si="9"/>
        <v>-12.990000000000009</v>
      </c>
      <c r="AJ49" s="58"/>
      <c r="AK49" s="24">
        <f t="shared" si="10"/>
        <v>45</v>
      </c>
      <c r="AL49" s="25">
        <f t="shared" si="17"/>
        <v>71.759999999999991</v>
      </c>
      <c r="AM49" s="28">
        <f t="shared" si="18"/>
        <v>116.75999999999999</v>
      </c>
      <c r="AN49" s="79"/>
      <c r="AO49" s="118">
        <v>80</v>
      </c>
      <c r="AP49" s="118">
        <v>30</v>
      </c>
      <c r="AQ49" s="118">
        <v>0</v>
      </c>
      <c r="AR49" s="118">
        <v>20</v>
      </c>
      <c r="AS49" s="118">
        <v>60</v>
      </c>
      <c r="AT49" s="62">
        <f t="shared" si="11"/>
        <v>190</v>
      </c>
      <c r="AU49" s="64">
        <f t="shared" si="12"/>
        <v>180.5</v>
      </c>
      <c r="AV49" s="120">
        <v>6</v>
      </c>
      <c r="AW49" s="120">
        <v>16</v>
      </c>
      <c r="AX49" s="120">
        <v>8</v>
      </c>
      <c r="AY49" s="120">
        <v>1</v>
      </c>
      <c r="AZ49" s="81">
        <f t="shared" si="13"/>
        <v>31</v>
      </c>
      <c r="BA49" s="80">
        <f t="shared" si="19"/>
        <v>149.5</v>
      </c>
      <c r="BB49" s="36">
        <f t="shared" si="20"/>
        <v>71.759999999999991</v>
      </c>
      <c r="BC49" s="80">
        <f t="shared" si="21"/>
        <v>77.740000000000009</v>
      </c>
    </row>
    <row r="50" spans="1:55" ht="17.399999999999999">
      <c r="A50" s="30" t="s">
        <v>25</v>
      </c>
      <c r="B50" s="88">
        <v>655</v>
      </c>
      <c r="C50" s="88">
        <v>555</v>
      </c>
      <c r="D50" s="88">
        <v>857</v>
      </c>
      <c r="E50" s="88">
        <v>22</v>
      </c>
      <c r="F50" s="88">
        <v>19</v>
      </c>
      <c r="G50" s="89">
        <v>28</v>
      </c>
      <c r="H50" s="55">
        <f t="shared" si="4"/>
        <v>2067</v>
      </c>
      <c r="I50" s="55">
        <f t="shared" si="5"/>
        <v>69</v>
      </c>
      <c r="J50" s="89">
        <v>675</v>
      </c>
      <c r="K50" s="94">
        <v>478</v>
      </c>
      <c r="L50" s="94"/>
      <c r="M50" s="93">
        <v>22</v>
      </c>
      <c r="N50" s="93">
        <v>16</v>
      </c>
      <c r="O50" s="56"/>
      <c r="P50" s="55">
        <f t="shared" si="24"/>
        <v>1153</v>
      </c>
      <c r="Q50" s="55">
        <f t="shared" si="7"/>
        <v>38</v>
      </c>
      <c r="R50" s="57">
        <f t="shared" si="22"/>
        <v>107</v>
      </c>
      <c r="S50" s="101">
        <v>6.18</v>
      </c>
      <c r="T50" s="89">
        <v>7.5</v>
      </c>
      <c r="U50" s="100">
        <v>11.7</v>
      </c>
      <c r="V50" s="44"/>
      <c r="W50" s="44"/>
      <c r="X50" s="44"/>
      <c r="Y50" s="44"/>
      <c r="Z50" s="44"/>
      <c r="AA50" s="68">
        <f t="shared" si="14"/>
        <v>0</v>
      </c>
      <c r="AB50" s="33">
        <v>45</v>
      </c>
      <c r="AC50" s="20">
        <f t="shared" si="15"/>
        <v>45</v>
      </c>
      <c r="AD50" s="85">
        <f t="shared" si="16"/>
        <v>132.38</v>
      </c>
      <c r="AE50" s="83">
        <f t="shared" si="23"/>
        <v>87.38</v>
      </c>
      <c r="AF50" s="84"/>
      <c r="AG50" s="78"/>
      <c r="AH50" s="22">
        <f t="shared" si="8"/>
        <v>132.38</v>
      </c>
      <c r="AI50" s="23">
        <f t="shared" si="9"/>
        <v>-15.620000000000005</v>
      </c>
      <c r="AJ50" s="58"/>
      <c r="AK50" s="24">
        <f t="shared" si="10"/>
        <v>45</v>
      </c>
      <c r="AL50" s="25">
        <f t="shared" si="17"/>
        <v>71.759999999999991</v>
      </c>
      <c r="AM50" s="28">
        <f t="shared" si="18"/>
        <v>116.75999999999999</v>
      </c>
      <c r="AN50" s="79"/>
      <c r="AO50" s="118">
        <v>80</v>
      </c>
      <c r="AP50" s="118">
        <v>30</v>
      </c>
      <c r="AQ50" s="118">
        <v>0</v>
      </c>
      <c r="AR50" s="118">
        <v>20</v>
      </c>
      <c r="AS50" s="118">
        <v>60</v>
      </c>
      <c r="AT50" s="62">
        <f t="shared" si="11"/>
        <v>190</v>
      </c>
      <c r="AU50" s="64">
        <f t="shared" si="12"/>
        <v>180.5</v>
      </c>
      <c r="AV50" s="120">
        <v>6</v>
      </c>
      <c r="AW50" s="120">
        <v>16</v>
      </c>
      <c r="AX50" s="120">
        <v>8</v>
      </c>
      <c r="AY50" s="120">
        <v>1</v>
      </c>
      <c r="AZ50" s="81">
        <f t="shared" si="13"/>
        <v>31</v>
      </c>
      <c r="BA50" s="80">
        <f t="shared" si="19"/>
        <v>149.5</v>
      </c>
      <c r="BB50" s="36">
        <f t="shared" si="20"/>
        <v>71.759999999999991</v>
      </c>
      <c r="BC50" s="80">
        <f t="shared" si="21"/>
        <v>77.740000000000009</v>
      </c>
    </row>
    <row r="51" spans="1:55" ht="17.399999999999999">
      <c r="A51" s="30" t="s">
        <v>52</v>
      </c>
      <c r="B51" s="88">
        <v>655</v>
      </c>
      <c r="C51" s="88">
        <v>555</v>
      </c>
      <c r="D51" s="88">
        <v>857</v>
      </c>
      <c r="E51" s="88">
        <v>22</v>
      </c>
      <c r="F51" s="88">
        <v>19</v>
      </c>
      <c r="G51" s="89">
        <v>28</v>
      </c>
      <c r="H51" s="55">
        <f>B51+C51+D51</f>
        <v>2067</v>
      </c>
      <c r="I51" s="55">
        <f>E51+F51+G51</f>
        <v>69</v>
      </c>
      <c r="J51" s="89">
        <v>675</v>
      </c>
      <c r="K51" s="94">
        <v>478</v>
      </c>
      <c r="L51" s="94"/>
      <c r="M51" s="93">
        <v>22</v>
      </c>
      <c r="N51" s="93">
        <v>16</v>
      </c>
      <c r="O51" s="56"/>
      <c r="P51" s="55">
        <f t="shared" si="24"/>
        <v>1153</v>
      </c>
      <c r="Q51" s="55">
        <f t="shared" si="7"/>
        <v>38</v>
      </c>
      <c r="R51" s="57">
        <f t="shared" si="22"/>
        <v>107</v>
      </c>
      <c r="S51" s="101">
        <v>6.18</v>
      </c>
      <c r="T51" s="89">
        <v>7.5</v>
      </c>
      <c r="U51" s="100">
        <v>11.7</v>
      </c>
      <c r="V51" s="44"/>
      <c r="W51" s="44"/>
      <c r="X51" s="44"/>
      <c r="Y51" s="44"/>
      <c r="Z51" s="44"/>
      <c r="AA51" s="68">
        <f t="shared" si="14"/>
        <v>0</v>
      </c>
      <c r="AB51" s="33">
        <v>45</v>
      </c>
      <c r="AC51" s="20">
        <f t="shared" si="15"/>
        <v>45</v>
      </c>
      <c r="AD51" s="85">
        <f t="shared" si="16"/>
        <v>132.38</v>
      </c>
      <c r="AE51" s="83">
        <f t="shared" si="23"/>
        <v>87.38</v>
      </c>
      <c r="AF51" s="84"/>
      <c r="AG51" s="78"/>
      <c r="AH51" s="22">
        <f t="shared" si="8"/>
        <v>132.38</v>
      </c>
      <c r="AI51" s="23">
        <f t="shared" si="9"/>
        <v>-15.620000000000005</v>
      </c>
      <c r="AJ51" s="58"/>
      <c r="AK51" s="24">
        <f t="shared" si="10"/>
        <v>45</v>
      </c>
      <c r="AL51" s="25">
        <f t="shared" si="17"/>
        <v>71.759999999999991</v>
      </c>
      <c r="AM51" s="28">
        <f t="shared" si="18"/>
        <v>116.75999999999999</v>
      </c>
      <c r="AN51" s="79"/>
      <c r="AO51" s="118">
        <v>80</v>
      </c>
      <c r="AP51" s="118">
        <v>30</v>
      </c>
      <c r="AQ51" s="118">
        <v>0</v>
      </c>
      <c r="AR51" s="118">
        <v>20</v>
      </c>
      <c r="AS51" s="118">
        <v>60</v>
      </c>
      <c r="AT51" s="62">
        <f t="shared" si="11"/>
        <v>190</v>
      </c>
      <c r="AU51" s="64">
        <f t="shared" si="12"/>
        <v>180.5</v>
      </c>
      <c r="AV51" s="120">
        <v>6</v>
      </c>
      <c r="AW51" s="120">
        <v>16</v>
      </c>
      <c r="AX51" s="120">
        <v>8</v>
      </c>
      <c r="AY51" s="120">
        <v>1</v>
      </c>
      <c r="AZ51" s="81">
        <f t="shared" si="13"/>
        <v>31</v>
      </c>
      <c r="BA51" s="80">
        <f t="shared" si="19"/>
        <v>149.5</v>
      </c>
      <c r="BB51" s="36">
        <f t="shared" si="20"/>
        <v>71.759999999999991</v>
      </c>
      <c r="BC51" s="80">
        <f t="shared" si="21"/>
        <v>77.740000000000009</v>
      </c>
    </row>
    <row r="52" spans="1:55" ht="17.399999999999999">
      <c r="A52" s="30" t="s">
        <v>37</v>
      </c>
      <c r="B52" s="88">
        <v>672</v>
      </c>
      <c r="C52" s="88">
        <v>551</v>
      </c>
      <c r="D52" s="88">
        <v>848</v>
      </c>
      <c r="E52" s="88">
        <v>22</v>
      </c>
      <c r="F52" s="88">
        <v>19</v>
      </c>
      <c r="G52" s="89">
        <v>28</v>
      </c>
      <c r="H52" s="55">
        <f t="shared" si="4"/>
        <v>2071</v>
      </c>
      <c r="I52" s="55">
        <f t="shared" si="5"/>
        <v>69</v>
      </c>
      <c r="J52" s="89">
        <v>688</v>
      </c>
      <c r="K52" s="94">
        <v>470</v>
      </c>
      <c r="L52" s="94"/>
      <c r="M52" s="94">
        <v>22</v>
      </c>
      <c r="N52" s="93">
        <v>16</v>
      </c>
      <c r="O52" s="56"/>
      <c r="P52" s="55">
        <f t="shared" si="24"/>
        <v>1158</v>
      </c>
      <c r="Q52" s="55">
        <f t="shared" si="7"/>
        <v>38</v>
      </c>
      <c r="R52" s="57">
        <f t="shared" si="22"/>
        <v>107</v>
      </c>
      <c r="S52" s="101">
        <v>6.18</v>
      </c>
      <c r="T52" s="89">
        <v>7.5</v>
      </c>
      <c r="U52" s="100">
        <v>11.7</v>
      </c>
      <c r="V52" s="44"/>
      <c r="W52" s="44"/>
      <c r="X52" s="44"/>
      <c r="Y52" s="44"/>
      <c r="Z52" s="44"/>
      <c r="AA52" s="68">
        <f t="shared" si="14"/>
        <v>0</v>
      </c>
      <c r="AB52" s="33">
        <v>45</v>
      </c>
      <c r="AC52" s="20">
        <f t="shared" si="15"/>
        <v>45</v>
      </c>
      <c r="AD52" s="85">
        <f t="shared" si="16"/>
        <v>132.38</v>
      </c>
      <c r="AE52" s="83">
        <f t="shared" si="23"/>
        <v>87.38</v>
      </c>
      <c r="AF52" s="84"/>
      <c r="AG52" s="78"/>
      <c r="AH52" s="22">
        <f t="shared" si="8"/>
        <v>132.38</v>
      </c>
      <c r="AI52" s="23">
        <f t="shared" si="9"/>
        <v>-15.620000000000005</v>
      </c>
      <c r="AJ52" s="58"/>
      <c r="AK52" s="24">
        <f t="shared" si="10"/>
        <v>45</v>
      </c>
      <c r="AL52" s="25">
        <f t="shared" si="17"/>
        <v>71.759999999999991</v>
      </c>
      <c r="AM52" s="28">
        <f t="shared" si="18"/>
        <v>116.75999999999999</v>
      </c>
      <c r="AN52" s="79"/>
      <c r="AO52" s="118">
        <v>80</v>
      </c>
      <c r="AP52" s="118">
        <v>30</v>
      </c>
      <c r="AQ52" s="118">
        <v>0</v>
      </c>
      <c r="AR52" s="118">
        <v>20</v>
      </c>
      <c r="AS52" s="118">
        <v>60</v>
      </c>
      <c r="AT52" s="62">
        <f t="shared" si="11"/>
        <v>190</v>
      </c>
      <c r="AU52" s="64">
        <f t="shared" si="12"/>
        <v>180.5</v>
      </c>
      <c r="AV52" s="120">
        <v>6</v>
      </c>
      <c r="AW52" s="120">
        <v>16</v>
      </c>
      <c r="AX52" s="120">
        <v>8</v>
      </c>
      <c r="AY52" s="120">
        <v>1</v>
      </c>
      <c r="AZ52" s="81">
        <f t="shared" si="13"/>
        <v>31</v>
      </c>
      <c r="BA52" s="80">
        <f t="shared" si="19"/>
        <v>149.5</v>
      </c>
      <c r="BB52" s="36">
        <f t="shared" si="20"/>
        <v>71.759999999999991</v>
      </c>
      <c r="BC52" s="80">
        <f t="shared" si="21"/>
        <v>77.740000000000009</v>
      </c>
    </row>
    <row r="53" spans="1:55" ht="17.399999999999999">
      <c r="A53" s="30" t="s">
        <v>53</v>
      </c>
      <c r="B53" s="88">
        <v>670</v>
      </c>
      <c r="C53" s="88">
        <v>550</v>
      </c>
      <c r="D53" s="88">
        <v>845</v>
      </c>
      <c r="E53" s="88">
        <v>22</v>
      </c>
      <c r="F53" s="88">
        <v>19</v>
      </c>
      <c r="G53" s="89">
        <v>28</v>
      </c>
      <c r="H53" s="55">
        <f>B53+C53+D53</f>
        <v>2065</v>
      </c>
      <c r="I53" s="55">
        <f>E53+F53+G53</f>
        <v>69</v>
      </c>
      <c r="J53" s="89">
        <v>700</v>
      </c>
      <c r="K53" s="94">
        <v>472</v>
      </c>
      <c r="L53" s="94"/>
      <c r="M53" s="94">
        <v>23</v>
      </c>
      <c r="N53" s="93">
        <v>17</v>
      </c>
      <c r="O53" s="56"/>
      <c r="P53" s="55">
        <f t="shared" si="24"/>
        <v>1172</v>
      </c>
      <c r="Q53" s="55">
        <f t="shared" si="7"/>
        <v>40</v>
      </c>
      <c r="R53" s="57">
        <f t="shared" si="22"/>
        <v>109</v>
      </c>
      <c r="S53" s="101">
        <v>6.18</v>
      </c>
      <c r="T53" s="89">
        <v>7.5</v>
      </c>
      <c r="U53" s="100">
        <v>11.8</v>
      </c>
      <c r="V53" s="44"/>
      <c r="W53" s="44"/>
      <c r="X53" s="44"/>
      <c r="Y53" s="44"/>
      <c r="Z53" s="44"/>
      <c r="AA53" s="68">
        <f t="shared" si="14"/>
        <v>0</v>
      </c>
      <c r="AB53" s="33">
        <v>60</v>
      </c>
      <c r="AC53" s="20">
        <f t="shared" si="15"/>
        <v>60</v>
      </c>
      <c r="AD53" s="85">
        <f t="shared" si="16"/>
        <v>134.48000000000002</v>
      </c>
      <c r="AE53" s="83">
        <f t="shared" si="23"/>
        <v>74.480000000000018</v>
      </c>
      <c r="AF53" s="84"/>
      <c r="AG53" s="78"/>
      <c r="AH53" s="22">
        <f t="shared" si="8"/>
        <v>134.48000000000002</v>
      </c>
      <c r="AI53" s="23">
        <f t="shared" si="9"/>
        <v>-2.7200000000000273</v>
      </c>
      <c r="AJ53" s="58"/>
      <c r="AK53" s="24">
        <f t="shared" si="10"/>
        <v>60</v>
      </c>
      <c r="AL53" s="25">
        <f t="shared" si="17"/>
        <v>71.759999999999991</v>
      </c>
      <c r="AM53" s="28">
        <f t="shared" si="18"/>
        <v>131.76</v>
      </c>
      <c r="AN53" s="79"/>
      <c r="AO53" s="118">
        <v>80</v>
      </c>
      <c r="AP53" s="118">
        <v>30</v>
      </c>
      <c r="AQ53" s="118">
        <v>0</v>
      </c>
      <c r="AR53" s="118">
        <v>20</v>
      </c>
      <c r="AS53" s="118">
        <v>60</v>
      </c>
      <c r="AT53" s="62">
        <f t="shared" si="11"/>
        <v>190</v>
      </c>
      <c r="AU53" s="64">
        <f t="shared" si="12"/>
        <v>180.5</v>
      </c>
      <c r="AV53" s="120">
        <v>6</v>
      </c>
      <c r="AW53" s="120">
        <v>16</v>
      </c>
      <c r="AX53" s="120">
        <v>8</v>
      </c>
      <c r="AY53" s="120">
        <v>1</v>
      </c>
      <c r="AZ53" s="81">
        <f t="shared" si="13"/>
        <v>31</v>
      </c>
      <c r="BA53" s="80">
        <f t="shared" si="19"/>
        <v>149.5</v>
      </c>
      <c r="BB53" s="36">
        <f t="shared" si="20"/>
        <v>71.759999999999991</v>
      </c>
      <c r="BC53" s="80">
        <f t="shared" si="21"/>
        <v>77.740000000000009</v>
      </c>
    </row>
    <row r="54" spans="1:55" ht="17.399999999999999">
      <c r="A54" s="30" t="s">
        <v>26</v>
      </c>
      <c r="B54" s="88">
        <v>659</v>
      </c>
      <c r="C54" s="88">
        <v>549</v>
      </c>
      <c r="D54" s="88">
        <v>851</v>
      </c>
      <c r="E54" s="88">
        <v>22</v>
      </c>
      <c r="F54" s="88">
        <v>19</v>
      </c>
      <c r="G54" s="89">
        <v>28</v>
      </c>
      <c r="H54" s="55">
        <f>B54+C54+D54</f>
        <v>2059</v>
      </c>
      <c r="I54" s="55">
        <f>E54+F54+G54</f>
        <v>69</v>
      </c>
      <c r="J54" s="89">
        <v>700</v>
      </c>
      <c r="K54" s="94">
        <v>472</v>
      </c>
      <c r="L54" s="94"/>
      <c r="M54" s="94">
        <v>23</v>
      </c>
      <c r="N54" s="93">
        <v>17</v>
      </c>
      <c r="O54" s="56"/>
      <c r="P54" s="55">
        <f>SUM(J54+K54+L54)</f>
        <v>1172</v>
      </c>
      <c r="Q54" s="55">
        <f t="shared" si="7"/>
        <v>40</v>
      </c>
      <c r="R54" s="57">
        <f t="shared" si="22"/>
        <v>109</v>
      </c>
      <c r="S54" s="88">
        <v>6.24</v>
      </c>
      <c r="T54" s="89">
        <v>7.5</v>
      </c>
      <c r="U54" s="100">
        <v>11.8</v>
      </c>
      <c r="V54" s="44"/>
      <c r="W54" s="44"/>
      <c r="X54" s="44"/>
      <c r="Y54" s="44"/>
      <c r="Z54" s="44"/>
      <c r="AA54" s="68">
        <f t="shared" si="14"/>
        <v>0</v>
      </c>
      <c r="AB54" s="33">
        <v>60</v>
      </c>
      <c r="AC54" s="20">
        <f t="shared" si="15"/>
        <v>60</v>
      </c>
      <c r="AD54" s="85">
        <f t="shared" si="16"/>
        <v>134.54</v>
      </c>
      <c r="AE54" s="83">
        <f t="shared" si="23"/>
        <v>74.539999999999992</v>
      </c>
      <c r="AF54" s="84"/>
      <c r="AG54" s="78"/>
      <c r="AH54" s="22">
        <f t="shared" si="8"/>
        <v>134.54</v>
      </c>
      <c r="AI54" s="23">
        <f t="shared" si="9"/>
        <v>-2.7800000000000011</v>
      </c>
      <c r="AJ54" s="58"/>
      <c r="AK54" s="24">
        <f t="shared" si="10"/>
        <v>60</v>
      </c>
      <c r="AL54" s="25">
        <f t="shared" si="17"/>
        <v>71.759999999999991</v>
      </c>
      <c r="AM54" s="28">
        <f t="shared" si="18"/>
        <v>131.76</v>
      </c>
      <c r="AN54" s="79"/>
      <c r="AO54" s="118">
        <v>80</v>
      </c>
      <c r="AP54" s="118">
        <v>30</v>
      </c>
      <c r="AQ54" s="118">
        <v>0</v>
      </c>
      <c r="AR54" s="118">
        <v>20</v>
      </c>
      <c r="AS54" s="118">
        <v>60</v>
      </c>
      <c r="AT54" s="62">
        <f t="shared" si="11"/>
        <v>190</v>
      </c>
      <c r="AU54" s="64">
        <f t="shared" si="12"/>
        <v>180.5</v>
      </c>
      <c r="AV54" s="120">
        <v>6</v>
      </c>
      <c r="AW54" s="120">
        <v>16</v>
      </c>
      <c r="AX54" s="120">
        <v>8</v>
      </c>
      <c r="AY54" s="120">
        <v>1</v>
      </c>
      <c r="AZ54" s="81">
        <f t="shared" si="13"/>
        <v>31</v>
      </c>
      <c r="BA54" s="80">
        <f t="shared" si="19"/>
        <v>149.5</v>
      </c>
      <c r="BB54" s="36">
        <f t="shared" si="20"/>
        <v>71.759999999999991</v>
      </c>
      <c r="BC54" s="80">
        <f t="shared" si="21"/>
        <v>77.740000000000009</v>
      </c>
    </row>
    <row r="55" spans="1:55" ht="17.399999999999999">
      <c r="A55" s="30" t="s">
        <v>54</v>
      </c>
      <c r="B55" s="88">
        <v>659</v>
      </c>
      <c r="C55" s="88">
        <v>549</v>
      </c>
      <c r="D55" s="88">
        <v>851</v>
      </c>
      <c r="E55" s="88">
        <v>22</v>
      </c>
      <c r="F55" s="88">
        <v>19</v>
      </c>
      <c r="G55" s="89">
        <v>28</v>
      </c>
      <c r="H55" s="55">
        <f>B55+C55+D55</f>
        <v>2059</v>
      </c>
      <c r="I55" s="55">
        <f>E55+F55+G55</f>
        <v>69</v>
      </c>
      <c r="J55" s="89">
        <v>694</v>
      </c>
      <c r="K55" s="94">
        <v>472</v>
      </c>
      <c r="L55" s="94"/>
      <c r="M55" s="94">
        <v>23</v>
      </c>
      <c r="N55" s="93">
        <v>17</v>
      </c>
      <c r="O55" s="56"/>
      <c r="P55" s="55">
        <f>SUM(J55+K55+L55)</f>
        <v>1166</v>
      </c>
      <c r="Q55" s="55">
        <f t="shared" si="7"/>
        <v>40</v>
      </c>
      <c r="R55" s="57">
        <f t="shared" si="22"/>
        <v>109</v>
      </c>
      <c r="S55" s="88">
        <v>6.24</v>
      </c>
      <c r="T55" s="89">
        <v>7.5</v>
      </c>
      <c r="U55" s="100">
        <v>11.8</v>
      </c>
      <c r="V55" s="44"/>
      <c r="W55" s="44"/>
      <c r="X55" s="44"/>
      <c r="Y55" s="44"/>
      <c r="Z55" s="44"/>
      <c r="AA55" s="68">
        <f t="shared" si="14"/>
        <v>0</v>
      </c>
      <c r="AB55" s="33">
        <v>60</v>
      </c>
      <c r="AC55" s="20">
        <f t="shared" si="15"/>
        <v>60</v>
      </c>
      <c r="AD55" s="85">
        <f t="shared" si="16"/>
        <v>134.54</v>
      </c>
      <c r="AE55" s="83">
        <f t="shared" si="23"/>
        <v>74.539999999999992</v>
      </c>
      <c r="AF55" s="84"/>
      <c r="AG55" s="78"/>
      <c r="AH55" s="22">
        <f t="shared" si="8"/>
        <v>134.54</v>
      </c>
      <c r="AI55" s="23">
        <f t="shared" si="9"/>
        <v>-2.7800000000000011</v>
      </c>
      <c r="AJ55" s="58"/>
      <c r="AK55" s="24">
        <f t="shared" si="10"/>
        <v>60</v>
      </c>
      <c r="AL55" s="25">
        <f t="shared" si="17"/>
        <v>71.759999999999991</v>
      </c>
      <c r="AM55" s="28">
        <f t="shared" si="18"/>
        <v>131.76</v>
      </c>
      <c r="AN55" s="79"/>
      <c r="AO55" s="118">
        <v>80</v>
      </c>
      <c r="AP55" s="118">
        <v>30</v>
      </c>
      <c r="AQ55" s="118">
        <v>0</v>
      </c>
      <c r="AR55" s="118">
        <v>20</v>
      </c>
      <c r="AS55" s="118">
        <v>60</v>
      </c>
      <c r="AT55" s="62">
        <f t="shared" ref="AT55:AT65" si="25">SUM(AO55:AS55)</f>
        <v>190</v>
      </c>
      <c r="AU55" s="64">
        <f t="shared" si="12"/>
        <v>180.5</v>
      </c>
      <c r="AV55" s="120">
        <v>6</v>
      </c>
      <c r="AW55" s="120">
        <v>16</v>
      </c>
      <c r="AX55" s="120">
        <v>8</v>
      </c>
      <c r="AY55" s="120">
        <v>1</v>
      </c>
      <c r="AZ55" s="81">
        <f t="shared" si="13"/>
        <v>31</v>
      </c>
      <c r="BA55" s="80">
        <f t="shared" si="19"/>
        <v>149.5</v>
      </c>
      <c r="BB55" s="36">
        <f t="shared" si="20"/>
        <v>71.759999999999991</v>
      </c>
      <c r="BC55" s="80">
        <f t="shared" si="21"/>
        <v>77.740000000000009</v>
      </c>
    </row>
    <row r="56" spans="1:55" ht="17.399999999999999">
      <c r="A56" s="30" t="s">
        <v>55</v>
      </c>
      <c r="B56" s="88">
        <v>659</v>
      </c>
      <c r="C56" s="88">
        <v>541</v>
      </c>
      <c r="D56" s="88">
        <v>849</v>
      </c>
      <c r="E56" s="88">
        <v>22</v>
      </c>
      <c r="F56" s="88">
        <v>19</v>
      </c>
      <c r="G56" s="89">
        <v>28</v>
      </c>
      <c r="H56" s="55">
        <f t="shared" si="4"/>
        <v>2049</v>
      </c>
      <c r="I56" s="55">
        <f t="shared" si="5"/>
        <v>69</v>
      </c>
      <c r="J56" s="88">
        <v>694</v>
      </c>
      <c r="K56" s="94">
        <v>477</v>
      </c>
      <c r="L56" s="94"/>
      <c r="M56" s="94">
        <v>23</v>
      </c>
      <c r="N56" s="93">
        <v>16</v>
      </c>
      <c r="O56" s="56"/>
      <c r="P56" s="55">
        <f t="shared" si="24"/>
        <v>1171</v>
      </c>
      <c r="Q56" s="55">
        <f t="shared" si="7"/>
        <v>39</v>
      </c>
      <c r="R56" s="57">
        <f t="shared" si="22"/>
        <v>108</v>
      </c>
      <c r="S56" s="88">
        <v>6.24</v>
      </c>
      <c r="T56" s="89">
        <v>7</v>
      </c>
      <c r="U56" s="100">
        <v>11.5</v>
      </c>
      <c r="V56" s="44"/>
      <c r="W56" s="44"/>
      <c r="X56" s="44"/>
      <c r="Y56" s="44"/>
      <c r="Z56" s="44"/>
      <c r="AA56" s="68">
        <f t="shared" si="14"/>
        <v>0</v>
      </c>
      <c r="AB56" s="33">
        <v>60</v>
      </c>
      <c r="AC56" s="20">
        <f t="shared" si="15"/>
        <v>60</v>
      </c>
      <c r="AD56" s="85">
        <f t="shared" si="16"/>
        <v>132.74</v>
      </c>
      <c r="AE56" s="83">
        <f t="shared" si="23"/>
        <v>72.740000000000009</v>
      </c>
      <c r="AF56" s="84"/>
      <c r="AG56" s="78"/>
      <c r="AH56" s="22">
        <f t="shared" si="8"/>
        <v>132.74</v>
      </c>
      <c r="AI56" s="23">
        <f t="shared" si="9"/>
        <v>-0.98000000000001819</v>
      </c>
      <c r="AJ56" s="58"/>
      <c r="AK56" s="24">
        <f t="shared" si="10"/>
        <v>60</v>
      </c>
      <c r="AL56" s="25">
        <f t="shared" si="17"/>
        <v>71.759999999999991</v>
      </c>
      <c r="AM56" s="28">
        <f t="shared" si="18"/>
        <v>131.76</v>
      </c>
      <c r="AN56" s="79"/>
      <c r="AO56" s="118">
        <v>80</v>
      </c>
      <c r="AP56" s="118">
        <v>30</v>
      </c>
      <c r="AQ56" s="118">
        <v>0</v>
      </c>
      <c r="AR56" s="118">
        <v>20</v>
      </c>
      <c r="AS56" s="118">
        <v>60</v>
      </c>
      <c r="AT56" s="62">
        <f t="shared" si="25"/>
        <v>190</v>
      </c>
      <c r="AU56" s="64">
        <f t="shared" si="12"/>
        <v>180.5</v>
      </c>
      <c r="AV56" s="120">
        <v>6</v>
      </c>
      <c r="AW56" s="120">
        <v>16</v>
      </c>
      <c r="AX56" s="120">
        <v>8</v>
      </c>
      <c r="AY56" s="120">
        <v>1</v>
      </c>
      <c r="AZ56" s="81">
        <f t="shared" si="13"/>
        <v>31</v>
      </c>
      <c r="BA56" s="80">
        <f t="shared" si="19"/>
        <v>149.5</v>
      </c>
      <c r="BB56" s="36">
        <f t="shared" si="20"/>
        <v>71.759999999999991</v>
      </c>
      <c r="BC56" s="80">
        <f t="shared" si="21"/>
        <v>77.740000000000009</v>
      </c>
    </row>
    <row r="57" spans="1:55" ht="17.399999999999999">
      <c r="A57" s="30" t="s">
        <v>56</v>
      </c>
      <c r="B57" s="88">
        <v>659</v>
      </c>
      <c r="C57" s="88">
        <v>541</v>
      </c>
      <c r="D57" s="88">
        <v>849</v>
      </c>
      <c r="E57" s="88">
        <v>22</v>
      </c>
      <c r="F57" s="88">
        <v>19</v>
      </c>
      <c r="G57" s="89">
        <v>28</v>
      </c>
      <c r="H57" s="55">
        <f>B57+C57+D57</f>
        <v>2049</v>
      </c>
      <c r="I57" s="55">
        <f>E57+F57+G57</f>
        <v>69</v>
      </c>
      <c r="J57" s="88">
        <v>669</v>
      </c>
      <c r="K57" s="94">
        <v>458</v>
      </c>
      <c r="L57" s="94"/>
      <c r="M57" s="94">
        <v>22</v>
      </c>
      <c r="N57" s="93">
        <v>16</v>
      </c>
      <c r="O57" s="56"/>
      <c r="P57" s="55">
        <f t="shared" si="24"/>
        <v>1127</v>
      </c>
      <c r="Q57" s="55">
        <f t="shared" si="7"/>
        <v>38</v>
      </c>
      <c r="R57" s="57">
        <f t="shared" si="22"/>
        <v>107</v>
      </c>
      <c r="S57" s="88">
        <v>6.24</v>
      </c>
      <c r="T57" s="89">
        <v>7</v>
      </c>
      <c r="U57" s="100">
        <v>11.5</v>
      </c>
      <c r="V57" s="44"/>
      <c r="W57" s="44"/>
      <c r="X57" s="44"/>
      <c r="Y57" s="44"/>
      <c r="Z57" s="44"/>
      <c r="AA57" s="68">
        <f t="shared" si="14"/>
        <v>0</v>
      </c>
      <c r="AB57" s="33">
        <v>60</v>
      </c>
      <c r="AC57" s="20">
        <f t="shared" si="15"/>
        <v>60</v>
      </c>
      <c r="AD57" s="85">
        <f t="shared" si="16"/>
        <v>131.74</v>
      </c>
      <c r="AE57" s="83">
        <f t="shared" si="23"/>
        <v>71.740000000000009</v>
      </c>
      <c r="AF57" s="84"/>
      <c r="AG57" s="78"/>
      <c r="AH57" s="22">
        <f t="shared" si="8"/>
        <v>131.74</v>
      </c>
      <c r="AI57" s="23">
        <f t="shared" si="9"/>
        <v>1.999999999998181E-2</v>
      </c>
      <c r="AJ57" s="58"/>
      <c r="AK57" s="24">
        <f t="shared" si="10"/>
        <v>60</v>
      </c>
      <c r="AL57" s="25">
        <f t="shared" si="17"/>
        <v>71.759999999999991</v>
      </c>
      <c r="AM57" s="28">
        <f t="shared" si="18"/>
        <v>131.76</v>
      </c>
      <c r="AN57" s="79"/>
      <c r="AO57" s="118">
        <v>80</v>
      </c>
      <c r="AP57" s="118">
        <v>30</v>
      </c>
      <c r="AQ57" s="118">
        <v>0</v>
      </c>
      <c r="AR57" s="118">
        <v>20</v>
      </c>
      <c r="AS57" s="118">
        <v>60</v>
      </c>
      <c r="AT57" s="62">
        <f t="shared" si="25"/>
        <v>190</v>
      </c>
      <c r="AU57" s="64">
        <f t="shared" si="12"/>
        <v>180.5</v>
      </c>
      <c r="AV57" s="120">
        <v>6</v>
      </c>
      <c r="AW57" s="120">
        <v>16</v>
      </c>
      <c r="AX57" s="120">
        <v>8</v>
      </c>
      <c r="AY57" s="120">
        <v>1</v>
      </c>
      <c r="AZ57" s="81">
        <f t="shared" si="13"/>
        <v>31</v>
      </c>
      <c r="BA57" s="80">
        <f t="shared" si="19"/>
        <v>149.5</v>
      </c>
      <c r="BB57" s="36">
        <f t="shared" si="20"/>
        <v>71.759999999999991</v>
      </c>
      <c r="BC57" s="80">
        <f t="shared" si="21"/>
        <v>77.740000000000009</v>
      </c>
    </row>
    <row r="58" spans="1:55" ht="17.399999999999999">
      <c r="A58" s="30" t="s">
        <v>27</v>
      </c>
      <c r="B58" s="88">
        <v>653</v>
      </c>
      <c r="C58" s="88">
        <v>521</v>
      </c>
      <c r="D58" s="88">
        <v>819</v>
      </c>
      <c r="E58" s="88">
        <v>22</v>
      </c>
      <c r="F58" s="88">
        <v>18</v>
      </c>
      <c r="G58" s="89">
        <v>28</v>
      </c>
      <c r="H58" s="55">
        <f t="shared" si="4"/>
        <v>1993</v>
      </c>
      <c r="I58" s="55">
        <f t="shared" si="5"/>
        <v>68</v>
      </c>
      <c r="J58" s="88">
        <v>669</v>
      </c>
      <c r="K58" s="94">
        <v>458</v>
      </c>
      <c r="L58" s="94"/>
      <c r="M58" s="94">
        <v>23</v>
      </c>
      <c r="N58" s="93">
        <v>16</v>
      </c>
      <c r="O58" s="56"/>
      <c r="P58" s="55">
        <f t="shared" si="24"/>
        <v>1127</v>
      </c>
      <c r="Q58" s="55">
        <f t="shared" si="7"/>
        <v>39</v>
      </c>
      <c r="R58" s="57">
        <f t="shared" si="22"/>
        <v>107</v>
      </c>
      <c r="S58" s="88">
        <v>4.08</v>
      </c>
      <c r="T58" s="89">
        <v>7</v>
      </c>
      <c r="U58" s="88">
        <v>11.5</v>
      </c>
      <c r="V58" s="44"/>
      <c r="W58" s="44"/>
      <c r="X58" s="44"/>
      <c r="Y58" s="44"/>
      <c r="Z58" s="44"/>
      <c r="AA58" s="68">
        <f t="shared" si="14"/>
        <v>0</v>
      </c>
      <c r="AB58" s="33">
        <v>60</v>
      </c>
      <c r="AC58" s="20">
        <f t="shared" si="15"/>
        <v>60</v>
      </c>
      <c r="AD58" s="85">
        <f t="shared" si="16"/>
        <v>129.57999999999998</v>
      </c>
      <c r="AE58" s="83">
        <f t="shared" si="23"/>
        <v>69.579999999999984</v>
      </c>
      <c r="AF58" s="84"/>
      <c r="AG58" s="78"/>
      <c r="AH58" s="22">
        <f t="shared" si="8"/>
        <v>129.57999999999998</v>
      </c>
      <c r="AI58" s="23">
        <f t="shared" si="9"/>
        <v>2.1800000000000068</v>
      </c>
      <c r="AJ58" s="58"/>
      <c r="AK58" s="24">
        <f t="shared" si="10"/>
        <v>60</v>
      </c>
      <c r="AL58" s="25">
        <f t="shared" si="17"/>
        <v>71.759999999999991</v>
      </c>
      <c r="AM58" s="28">
        <f t="shared" si="18"/>
        <v>131.76</v>
      </c>
      <c r="AN58" s="79"/>
      <c r="AO58" s="118">
        <v>80</v>
      </c>
      <c r="AP58" s="118">
        <v>30</v>
      </c>
      <c r="AQ58" s="118">
        <v>0</v>
      </c>
      <c r="AR58" s="118">
        <v>20</v>
      </c>
      <c r="AS58" s="118">
        <v>60</v>
      </c>
      <c r="AT58" s="62">
        <f t="shared" si="25"/>
        <v>190</v>
      </c>
      <c r="AU58" s="64">
        <f t="shared" si="12"/>
        <v>180.5</v>
      </c>
      <c r="AV58" s="120">
        <v>6</v>
      </c>
      <c r="AW58" s="120">
        <v>16</v>
      </c>
      <c r="AX58" s="120">
        <v>8</v>
      </c>
      <c r="AY58" s="120">
        <v>1</v>
      </c>
      <c r="AZ58" s="81">
        <f t="shared" si="13"/>
        <v>31</v>
      </c>
      <c r="BA58" s="80">
        <f t="shared" si="19"/>
        <v>149.5</v>
      </c>
      <c r="BB58" s="36">
        <f t="shared" si="20"/>
        <v>71.759999999999991</v>
      </c>
      <c r="BC58" s="80">
        <f t="shared" si="21"/>
        <v>77.740000000000009</v>
      </c>
    </row>
    <row r="59" spans="1:55" ht="17.399999999999999">
      <c r="A59" s="30" t="s">
        <v>57</v>
      </c>
      <c r="B59" s="88">
        <v>653</v>
      </c>
      <c r="C59" s="88">
        <v>521</v>
      </c>
      <c r="D59" s="88">
        <v>819</v>
      </c>
      <c r="E59" s="88">
        <v>22</v>
      </c>
      <c r="F59" s="88">
        <v>18</v>
      </c>
      <c r="G59" s="89">
        <v>28</v>
      </c>
      <c r="H59" s="55">
        <f>B59+C59+D59</f>
        <v>1993</v>
      </c>
      <c r="I59" s="55">
        <f>E59+F59+G59</f>
        <v>68</v>
      </c>
      <c r="J59" s="88">
        <v>657</v>
      </c>
      <c r="K59" s="94">
        <v>449</v>
      </c>
      <c r="L59" s="94"/>
      <c r="M59" s="94">
        <v>23</v>
      </c>
      <c r="N59" s="93">
        <v>16</v>
      </c>
      <c r="O59" s="56"/>
      <c r="P59" s="55">
        <f t="shared" si="24"/>
        <v>1106</v>
      </c>
      <c r="Q59" s="55">
        <f t="shared" si="7"/>
        <v>39</v>
      </c>
      <c r="R59" s="57">
        <f t="shared" si="22"/>
        <v>107</v>
      </c>
      <c r="S59" s="88">
        <v>4.08</v>
      </c>
      <c r="T59" s="89">
        <v>7</v>
      </c>
      <c r="U59" s="88">
        <v>11.5</v>
      </c>
      <c r="V59" s="44"/>
      <c r="W59" s="44"/>
      <c r="X59" s="44"/>
      <c r="Y59" s="44"/>
      <c r="Z59" s="44"/>
      <c r="AA59" s="68">
        <f t="shared" si="14"/>
        <v>0</v>
      </c>
      <c r="AB59" s="33">
        <v>60</v>
      </c>
      <c r="AC59" s="20">
        <f t="shared" si="15"/>
        <v>60</v>
      </c>
      <c r="AD59" s="85">
        <f t="shared" si="16"/>
        <v>129.57999999999998</v>
      </c>
      <c r="AE59" s="83">
        <f t="shared" si="23"/>
        <v>69.579999999999984</v>
      </c>
      <c r="AF59" s="84"/>
      <c r="AG59" s="78"/>
      <c r="AH59" s="22">
        <f t="shared" si="8"/>
        <v>129.57999999999998</v>
      </c>
      <c r="AI59" s="23">
        <f t="shared" si="9"/>
        <v>2.1800000000000068</v>
      </c>
      <c r="AJ59" s="58"/>
      <c r="AK59" s="24">
        <f t="shared" si="10"/>
        <v>60</v>
      </c>
      <c r="AL59" s="25">
        <f t="shared" si="17"/>
        <v>71.759999999999991</v>
      </c>
      <c r="AM59" s="28">
        <f t="shared" si="18"/>
        <v>131.76</v>
      </c>
      <c r="AN59" s="79"/>
      <c r="AO59" s="118">
        <v>80</v>
      </c>
      <c r="AP59" s="118">
        <v>30</v>
      </c>
      <c r="AQ59" s="118">
        <v>0</v>
      </c>
      <c r="AR59" s="118">
        <v>20</v>
      </c>
      <c r="AS59" s="118">
        <v>60</v>
      </c>
      <c r="AT59" s="62">
        <f t="shared" si="25"/>
        <v>190</v>
      </c>
      <c r="AU59" s="64">
        <f t="shared" si="12"/>
        <v>180.5</v>
      </c>
      <c r="AV59" s="120">
        <v>6</v>
      </c>
      <c r="AW59" s="120">
        <v>16</v>
      </c>
      <c r="AX59" s="120">
        <v>8</v>
      </c>
      <c r="AY59" s="120">
        <v>1</v>
      </c>
      <c r="AZ59" s="81">
        <f t="shared" si="13"/>
        <v>31</v>
      </c>
      <c r="BA59" s="80">
        <f t="shared" si="19"/>
        <v>149.5</v>
      </c>
      <c r="BB59" s="36">
        <f t="shared" si="20"/>
        <v>71.759999999999991</v>
      </c>
      <c r="BC59" s="80">
        <f t="shared" si="21"/>
        <v>77.740000000000009</v>
      </c>
    </row>
    <row r="60" spans="1:55" ht="17.399999999999999">
      <c r="A60" s="30" t="s">
        <v>58</v>
      </c>
      <c r="B60" s="88">
        <v>630</v>
      </c>
      <c r="C60" s="88">
        <v>503</v>
      </c>
      <c r="D60" s="88">
        <v>807</v>
      </c>
      <c r="E60" s="88">
        <v>22</v>
      </c>
      <c r="F60" s="88">
        <v>18</v>
      </c>
      <c r="G60" s="89">
        <v>27</v>
      </c>
      <c r="H60" s="55">
        <f t="shared" si="4"/>
        <v>1940</v>
      </c>
      <c r="I60" s="55">
        <f t="shared" si="5"/>
        <v>67</v>
      </c>
      <c r="J60" s="88">
        <v>657</v>
      </c>
      <c r="K60" s="94">
        <v>449</v>
      </c>
      <c r="L60" s="94"/>
      <c r="M60" s="94">
        <v>22</v>
      </c>
      <c r="N60" s="93">
        <v>16</v>
      </c>
      <c r="O60" s="56"/>
      <c r="P60" s="55">
        <f t="shared" si="24"/>
        <v>1106</v>
      </c>
      <c r="Q60" s="55">
        <f t="shared" si="7"/>
        <v>38</v>
      </c>
      <c r="R60" s="57">
        <f t="shared" si="22"/>
        <v>105</v>
      </c>
      <c r="S60" s="88">
        <v>4.08</v>
      </c>
      <c r="T60" s="88">
        <v>7</v>
      </c>
      <c r="U60" s="88">
        <v>11.5</v>
      </c>
      <c r="V60" s="44"/>
      <c r="W60" s="44"/>
      <c r="X60" s="44"/>
      <c r="Y60" s="44"/>
      <c r="Z60" s="44"/>
      <c r="AA60" s="68">
        <f t="shared" si="14"/>
        <v>0</v>
      </c>
      <c r="AB60" s="33">
        <v>60</v>
      </c>
      <c r="AC60" s="20">
        <f t="shared" si="15"/>
        <v>60</v>
      </c>
      <c r="AD60" s="85">
        <f t="shared" si="16"/>
        <v>127.58</v>
      </c>
      <c r="AE60" s="83">
        <f t="shared" si="23"/>
        <v>67.58</v>
      </c>
      <c r="AF60" s="84"/>
      <c r="AG60" s="78"/>
      <c r="AH60" s="22">
        <f t="shared" si="8"/>
        <v>127.58</v>
      </c>
      <c r="AI60" s="23">
        <f t="shared" si="9"/>
        <v>4.1799999999999926</v>
      </c>
      <c r="AJ60" s="58"/>
      <c r="AK60" s="24">
        <f t="shared" si="10"/>
        <v>60</v>
      </c>
      <c r="AL60" s="25">
        <f t="shared" si="17"/>
        <v>71.759999999999991</v>
      </c>
      <c r="AM60" s="28">
        <f t="shared" si="18"/>
        <v>131.76</v>
      </c>
      <c r="AN60" s="79"/>
      <c r="AO60" s="118">
        <v>80</v>
      </c>
      <c r="AP60" s="118">
        <v>30</v>
      </c>
      <c r="AQ60" s="118">
        <v>0</v>
      </c>
      <c r="AR60" s="118">
        <v>20</v>
      </c>
      <c r="AS60" s="118">
        <v>60</v>
      </c>
      <c r="AT60" s="62">
        <f t="shared" si="25"/>
        <v>190</v>
      </c>
      <c r="AU60" s="64">
        <f t="shared" si="12"/>
        <v>180.5</v>
      </c>
      <c r="AV60" s="120">
        <v>6</v>
      </c>
      <c r="AW60" s="120">
        <v>16</v>
      </c>
      <c r="AX60" s="120">
        <v>8</v>
      </c>
      <c r="AY60" s="120">
        <v>1</v>
      </c>
      <c r="AZ60" s="81">
        <f t="shared" si="13"/>
        <v>31</v>
      </c>
      <c r="BA60" s="80">
        <f t="shared" si="19"/>
        <v>149.5</v>
      </c>
      <c r="BB60" s="36">
        <f t="shared" si="20"/>
        <v>71.759999999999991</v>
      </c>
      <c r="BC60" s="80">
        <f t="shared" si="21"/>
        <v>77.740000000000009</v>
      </c>
    </row>
    <row r="61" spans="1:55" ht="17.399999999999999">
      <c r="A61" s="30" t="s">
        <v>59</v>
      </c>
      <c r="B61" s="88">
        <v>630</v>
      </c>
      <c r="C61" s="88">
        <v>503</v>
      </c>
      <c r="D61" s="88">
        <v>807</v>
      </c>
      <c r="E61" s="88">
        <v>22</v>
      </c>
      <c r="F61" s="88">
        <v>18</v>
      </c>
      <c r="G61" s="89">
        <v>27</v>
      </c>
      <c r="H61" s="55">
        <f>B61+C61+D61</f>
        <v>1940</v>
      </c>
      <c r="I61" s="55">
        <f>E61+F61+G61</f>
        <v>67</v>
      </c>
      <c r="J61" s="88">
        <v>561</v>
      </c>
      <c r="K61" s="94">
        <v>411</v>
      </c>
      <c r="L61" s="94"/>
      <c r="M61" s="94">
        <v>22</v>
      </c>
      <c r="N61" s="93">
        <v>16</v>
      </c>
      <c r="O61" s="56"/>
      <c r="P61" s="55">
        <f t="shared" si="24"/>
        <v>972</v>
      </c>
      <c r="Q61" s="55">
        <f t="shared" si="7"/>
        <v>38</v>
      </c>
      <c r="R61" s="57">
        <f t="shared" si="22"/>
        <v>105</v>
      </c>
      <c r="S61" s="88">
        <v>4.08</v>
      </c>
      <c r="T61" s="88">
        <v>7</v>
      </c>
      <c r="U61" s="88">
        <v>11.9</v>
      </c>
      <c r="V61" s="44"/>
      <c r="W61" s="44"/>
      <c r="X61" s="44"/>
      <c r="Y61" s="44"/>
      <c r="Z61" s="44"/>
      <c r="AA61" s="68">
        <f t="shared" si="14"/>
        <v>0</v>
      </c>
      <c r="AB61" s="33">
        <v>60</v>
      </c>
      <c r="AC61" s="20">
        <f t="shared" si="15"/>
        <v>60</v>
      </c>
      <c r="AD61" s="85">
        <f t="shared" si="16"/>
        <v>127.98</v>
      </c>
      <c r="AE61" s="83">
        <f t="shared" si="23"/>
        <v>67.98</v>
      </c>
      <c r="AF61" s="84"/>
      <c r="AG61" s="78"/>
      <c r="AH61" s="22">
        <f t="shared" si="8"/>
        <v>127.98</v>
      </c>
      <c r="AI61" s="23">
        <f t="shared" si="9"/>
        <v>3.7799999999999869</v>
      </c>
      <c r="AJ61" s="58"/>
      <c r="AK61" s="24">
        <f t="shared" si="10"/>
        <v>60</v>
      </c>
      <c r="AL61" s="25">
        <f t="shared" si="17"/>
        <v>71.759999999999991</v>
      </c>
      <c r="AM61" s="28">
        <f t="shared" si="18"/>
        <v>131.76</v>
      </c>
      <c r="AN61" s="79"/>
      <c r="AO61" s="118">
        <v>80</v>
      </c>
      <c r="AP61" s="118">
        <v>30</v>
      </c>
      <c r="AQ61" s="118">
        <v>0</v>
      </c>
      <c r="AR61" s="118">
        <v>20</v>
      </c>
      <c r="AS61" s="118">
        <v>60</v>
      </c>
      <c r="AT61" s="62">
        <f t="shared" si="25"/>
        <v>190</v>
      </c>
      <c r="AU61" s="64">
        <f t="shared" si="12"/>
        <v>180.5</v>
      </c>
      <c r="AV61" s="120">
        <v>6</v>
      </c>
      <c r="AW61" s="120">
        <v>16</v>
      </c>
      <c r="AX61" s="120">
        <v>8</v>
      </c>
      <c r="AY61" s="120">
        <v>1</v>
      </c>
      <c r="AZ61" s="81">
        <f t="shared" si="13"/>
        <v>31</v>
      </c>
      <c r="BA61" s="80">
        <f t="shared" si="19"/>
        <v>149.5</v>
      </c>
      <c r="BB61" s="36">
        <f t="shared" si="20"/>
        <v>71.759999999999991</v>
      </c>
      <c r="BC61" s="80">
        <f t="shared" si="21"/>
        <v>77.740000000000009</v>
      </c>
    </row>
    <row r="62" spans="1:55" ht="17.399999999999999">
      <c r="A62" s="30" t="s">
        <v>28</v>
      </c>
      <c r="B62" s="88">
        <v>588</v>
      </c>
      <c r="C62" s="88">
        <v>465</v>
      </c>
      <c r="D62" s="88">
        <v>754</v>
      </c>
      <c r="E62" s="88">
        <v>20</v>
      </c>
      <c r="F62" s="88">
        <v>17</v>
      </c>
      <c r="G62" s="89">
        <v>25</v>
      </c>
      <c r="H62" s="55">
        <f t="shared" si="4"/>
        <v>1807</v>
      </c>
      <c r="I62" s="55">
        <f t="shared" si="5"/>
        <v>62</v>
      </c>
      <c r="J62" s="88">
        <v>561</v>
      </c>
      <c r="K62" s="94">
        <v>411</v>
      </c>
      <c r="L62" s="94"/>
      <c r="M62" s="90">
        <v>21</v>
      </c>
      <c r="N62" s="93">
        <v>15</v>
      </c>
      <c r="O62" s="56"/>
      <c r="P62" s="55">
        <f t="shared" si="24"/>
        <v>972</v>
      </c>
      <c r="Q62" s="55">
        <f t="shared" si="7"/>
        <v>36</v>
      </c>
      <c r="R62" s="57">
        <f t="shared" si="22"/>
        <v>98</v>
      </c>
      <c r="S62" s="89">
        <v>5.1100000000000003</v>
      </c>
      <c r="T62" s="88">
        <v>6.5</v>
      </c>
      <c r="U62" s="88">
        <v>10.9</v>
      </c>
      <c r="V62" s="44"/>
      <c r="W62" s="44"/>
      <c r="X62" s="44"/>
      <c r="Y62" s="44"/>
      <c r="Z62" s="44"/>
      <c r="AA62" s="68">
        <f t="shared" si="14"/>
        <v>0</v>
      </c>
      <c r="AB62" s="33">
        <v>60</v>
      </c>
      <c r="AC62" s="20">
        <f t="shared" si="15"/>
        <v>60</v>
      </c>
      <c r="AD62" s="85">
        <f t="shared" si="16"/>
        <v>120.51</v>
      </c>
      <c r="AE62" s="83">
        <f t="shared" si="23"/>
        <v>60.510000000000005</v>
      </c>
      <c r="AF62" s="84"/>
      <c r="AG62" s="78"/>
      <c r="AH62" s="22">
        <f t="shared" si="8"/>
        <v>120.51</v>
      </c>
      <c r="AI62" s="23">
        <f t="shared" si="9"/>
        <v>11.249999999999986</v>
      </c>
      <c r="AJ62" s="58"/>
      <c r="AK62" s="24">
        <f t="shared" si="10"/>
        <v>60</v>
      </c>
      <c r="AL62" s="25">
        <f t="shared" si="17"/>
        <v>71.759999999999991</v>
      </c>
      <c r="AM62" s="28">
        <f t="shared" si="18"/>
        <v>131.76</v>
      </c>
      <c r="AN62" s="79"/>
      <c r="AO62" s="118">
        <v>80</v>
      </c>
      <c r="AP62" s="118">
        <v>30</v>
      </c>
      <c r="AQ62" s="118">
        <v>0</v>
      </c>
      <c r="AR62" s="118">
        <v>20</v>
      </c>
      <c r="AS62" s="118">
        <v>60</v>
      </c>
      <c r="AT62" s="62">
        <f t="shared" si="25"/>
        <v>190</v>
      </c>
      <c r="AU62" s="64">
        <f t="shared" si="12"/>
        <v>180.5</v>
      </c>
      <c r="AV62" s="120">
        <v>6</v>
      </c>
      <c r="AW62" s="120">
        <v>16</v>
      </c>
      <c r="AX62" s="120">
        <v>8</v>
      </c>
      <c r="AY62" s="120">
        <v>1</v>
      </c>
      <c r="AZ62" s="81">
        <f t="shared" si="13"/>
        <v>31</v>
      </c>
      <c r="BA62" s="80">
        <f t="shared" si="19"/>
        <v>149.5</v>
      </c>
      <c r="BB62" s="36">
        <f t="shared" si="20"/>
        <v>71.759999999999991</v>
      </c>
      <c r="BC62" s="80">
        <f t="shared" si="21"/>
        <v>77.740000000000009</v>
      </c>
    </row>
    <row r="63" spans="1:55" ht="17.399999999999999">
      <c r="A63" s="31" t="s">
        <v>60</v>
      </c>
      <c r="B63" s="88">
        <v>539</v>
      </c>
      <c r="C63" s="88">
        <v>447</v>
      </c>
      <c r="D63" s="88">
        <v>705</v>
      </c>
      <c r="E63" s="88">
        <v>18</v>
      </c>
      <c r="F63" s="88">
        <v>16</v>
      </c>
      <c r="G63" s="89">
        <v>23</v>
      </c>
      <c r="H63" s="55">
        <f t="shared" si="4"/>
        <v>1691</v>
      </c>
      <c r="I63" s="55">
        <f t="shared" si="5"/>
        <v>57</v>
      </c>
      <c r="J63" s="88">
        <v>552</v>
      </c>
      <c r="K63" s="94">
        <v>400</v>
      </c>
      <c r="L63" s="94"/>
      <c r="M63" s="90">
        <v>19</v>
      </c>
      <c r="N63" s="93">
        <v>14</v>
      </c>
      <c r="O63" s="56"/>
      <c r="P63" s="55">
        <f t="shared" si="24"/>
        <v>952</v>
      </c>
      <c r="Q63" s="55">
        <f t="shared" si="7"/>
        <v>33</v>
      </c>
      <c r="R63" s="57">
        <f t="shared" si="22"/>
        <v>90</v>
      </c>
      <c r="S63" s="89">
        <v>5.1100000000000003</v>
      </c>
      <c r="T63" s="88">
        <v>6.5</v>
      </c>
      <c r="U63" s="88">
        <v>11.9</v>
      </c>
      <c r="V63" s="44"/>
      <c r="W63" s="44"/>
      <c r="X63" s="44"/>
      <c r="Y63" s="44"/>
      <c r="Z63" s="44"/>
      <c r="AA63" s="68">
        <f t="shared" si="14"/>
        <v>0</v>
      </c>
      <c r="AB63" s="33">
        <v>60</v>
      </c>
      <c r="AC63" s="20">
        <f t="shared" si="15"/>
        <v>60</v>
      </c>
      <c r="AD63" s="85">
        <f t="shared" si="16"/>
        <v>113.51</v>
      </c>
      <c r="AE63" s="83">
        <f t="shared" si="23"/>
        <v>53.510000000000005</v>
      </c>
      <c r="AF63" s="84"/>
      <c r="AG63" s="78"/>
      <c r="AH63" s="22">
        <f t="shared" si="8"/>
        <v>113.51</v>
      </c>
      <c r="AI63" s="23">
        <f t="shared" si="9"/>
        <v>18.249999999999986</v>
      </c>
      <c r="AJ63" s="58"/>
      <c r="AK63" s="24">
        <f t="shared" si="10"/>
        <v>60</v>
      </c>
      <c r="AL63" s="25">
        <f t="shared" si="17"/>
        <v>71.759999999999991</v>
      </c>
      <c r="AM63" s="28">
        <f t="shared" si="18"/>
        <v>131.76</v>
      </c>
      <c r="AN63" s="79"/>
      <c r="AO63" s="118">
        <v>80</v>
      </c>
      <c r="AP63" s="118">
        <v>30</v>
      </c>
      <c r="AQ63" s="118">
        <v>0</v>
      </c>
      <c r="AR63" s="118">
        <v>20</v>
      </c>
      <c r="AS63" s="118">
        <v>60</v>
      </c>
      <c r="AT63" s="62">
        <f t="shared" si="25"/>
        <v>190</v>
      </c>
      <c r="AU63" s="64">
        <f t="shared" si="12"/>
        <v>180.5</v>
      </c>
      <c r="AV63" s="120">
        <v>6</v>
      </c>
      <c r="AW63" s="120">
        <v>16</v>
      </c>
      <c r="AX63" s="120">
        <v>8</v>
      </c>
      <c r="AY63" s="120">
        <v>1</v>
      </c>
      <c r="AZ63" s="81">
        <f t="shared" si="13"/>
        <v>31</v>
      </c>
      <c r="BA63" s="80">
        <f t="shared" si="19"/>
        <v>149.5</v>
      </c>
      <c r="BB63" s="36">
        <f t="shared" si="20"/>
        <v>71.759999999999991</v>
      </c>
      <c r="BC63" s="80">
        <f t="shared" si="21"/>
        <v>77.740000000000009</v>
      </c>
    </row>
    <row r="64" spans="1:55" ht="17.399999999999999">
      <c r="A64" s="31" t="s">
        <v>29</v>
      </c>
      <c r="B64" s="88">
        <v>501</v>
      </c>
      <c r="C64" s="88">
        <v>416</v>
      </c>
      <c r="D64" s="88">
        <v>670</v>
      </c>
      <c r="E64" s="88">
        <v>17</v>
      </c>
      <c r="F64" s="88">
        <v>15</v>
      </c>
      <c r="G64" s="89">
        <v>22</v>
      </c>
      <c r="H64" s="55">
        <f t="shared" si="4"/>
        <v>1587</v>
      </c>
      <c r="I64" s="55">
        <f t="shared" si="5"/>
        <v>54</v>
      </c>
      <c r="J64" s="88">
        <v>550</v>
      </c>
      <c r="K64" s="94">
        <v>399</v>
      </c>
      <c r="L64" s="94"/>
      <c r="M64" s="90">
        <v>18</v>
      </c>
      <c r="N64" s="93">
        <v>14</v>
      </c>
      <c r="O64" s="56"/>
      <c r="P64" s="55">
        <f t="shared" si="24"/>
        <v>949</v>
      </c>
      <c r="Q64" s="55">
        <f t="shared" si="7"/>
        <v>32</v>
      </c>
      <c r="R64" s="57">
        <f t="shared" si="22"/>
        <v>86</v>
      </c>
      <c r="S64" s="89">
        <v>4.08</v>
      </c>
      <c r="T64" s="88">
        <v>6.5</v>
      </c>
      <c r="U64" s="88">
        <v>9</v>
      </c>
      <c r="V64" s="44"/>
      <c r="W64" s="44"/>
      <c r="X64" s="44"/>
      <c r="Y64" s="44"/>
      <c r="Z64" s="44"/>
      <c r="AA64" s="68">
        <f t="shared" si="14"/>
        <v>0</v>
      </c>
      <c r="AB64" s="33">
        <v>30</v>
      </c>
      <c r="AC64" s="20">
        <f t="shared" si="15"/>
        <v>30</v>
      </c>
      <c r="AD64" s="85">
        <f t="shared" si="16"/>
        <v>105.58</v>
      </c>
      <c r="AE64" s="83">
        <f t="shared" si="23"/>
        <v>75.58</v>
      </c>
      <c r="AF64" s="84"/>
      <c r="AG64" s="78"/>
      <c r="AH64" s="22">
        <f t="shared" si="8"/>
        <v>105.58</v>
      </c>
      <c r="AI64" s="23">
        <f t="shared" si="9"/>
        <v>-3.8200000000000074</v>
      </c>
      <c r="AJ64" s="58"/>
      <c r="AK64" s="24">
        <f t="shared" si="10"/>
        <v>30</v>
      </c>
      <c r="AL64" s="25">
        <f t="shared" si="17"/>
        <v>71.759999999999991</v>
      </c>
      <c r="AM64" s="28">
        <f t="shared" si="18"/>
        <v>101.75999999999999</v>
      </c>
      <c r="AN64" s="79"/>
      <c r="AO64" s="118">
        <v>80</v>
      </c>
      <c r="AP64" s="118">
        <v>30</v>
      </c>
      <c r="AQ64" s="118">
        <v>0</v>
      </c>
      <c r="AR64" s="118">
        <v>20</v>
      </c>
      <c r="AS64" s="118">
        <v>60</v>
      </c>
      <c r="AT64" s="62">
        <f t="shared" si="25"/>
        <v>190</v>
      </c>
      <c r="AU64" s="64">
        <f t="shared" si="12"/>
        <v>180.5</v>
      </c>
      <c r="AV64" s="120">
        <v>6</v>
      </c>
      <c r="AW64" s="120">
        <v>16</v>
      </c>
      <c r="AX64" s="120">
        <v>8</v>
      </c>
      <c r="AY64" s="120">
        <v>1</v>
      </c>
      <c r="AZ64" s="81">
        <f t="shared" si="13"/>
        <v>31</v>
      </c>
      <c r="BA64" s="80">
        <f t="shared" si="19"/>
        <v>149.5</v>
      </c>
      <c r="BB64" s="36">
        <f t="shared" si="20"/>
        <v>71.759999999999991</v>
      </c>
      <c r="BC64" s="80">
        <f t="shared" si="21"/>
        <v>77.740000000000009</v>
      </c>
    </row>
    <row r="65" spans="1:55" ht="17.399999999999999">
      <c r="A65" s="32" t="s">
        <v>61</v>
      </c>
      <c r="B65" s="88">
        <v>487</v>
      </c>
      <c r="C65" s="88">
        <v>401</v>
      </c>
      <c r="D65" s="88">
        <v>660</v>
      </c>
      <c r="E65" s="88">
        <v>17</v>
      </c>
      <c r="F65" s="88">
        <v>14</v>
      </c>
      <c r="G65" s="89">
        <v>21</v>
      </c>
      <c r="H65" s="55">
        <f t="shared" si="4"/>
        <v>1548</v>
      </c>
      <c r="I65" s="55">
        <f t="shared" si="5"/>
        <v>52</v>
      </c>
      <c r="J65" s="88">
        <v>530</v>
      </c>
      <c r="K65" s="94">
        <v>392</v>
      </c>
      <c r="L65" s="94"/>
      <c r="M65" s="90">
        <v>18</v>
      </c>
      <c r="N65" s="93">
        <v>14</v>
      </c>
      <c r="O65" s="56"/>
      <c r="P65" s="55">
        <f t="shared" si="24"/>
        <v>922</v>
      </c>
      <c r="Q65" s="55">
        <f t="shared" si="7"/>
        <v>32</v>
      </c>
      <c r="R65" s="57">
        <f t="shared" si="22"/>
        <v>84</v>
      </c>
      <c r="S65" s="89">
        <v>4.08</v>
      </c>
      <c r="T65" s="88">
        <v>6</v>
      </c>
      <c r="U65" s="88">
        <v>9</v>
      </c>
      <c r="V65" s="44"/>
      <c r="W65" s="44"/>
      <c r="X65" s="44"/>
      <c r="Y65" s="44"/>
      <c r="Z65" s="44"/>
      <c r="AA65" s="68">
        <f t="shared" si="14"/>
        <v>0</v>
      </c>
      <c r="AB65" s="33">
        <v>30</v>
      </c>
      <c r="AC65" s="20">
        <f t="shared" si="15"/>
        <v>30</v>
      </c>
      <c r="AD65" s="85">
        <f t="shared" si="16"/>
        <v>103.08</v>
      </c>
      <c r="AE65" s="83">
        <f t="shared" si="23"/>
        <v>73.08</v>
      </c>
      <c r="AF65" s="84"/>
      <c r="AG65" s="78"/>
      <c r="AH65" s="22">
        <f t="shared" si="8"/>
        <v>103.08</v>
      </c>
      <c r="AI65" s="23">
        <f>AM65-AD65</f>
        <v>-1.3200000000000074</v>
      </c>
      <c r="AJ65" s="58"/>
      <c r="AK65" s="24">
        <f t="shared" si="10"/>
        <v>30</v>
      </c>
      <c r="AL65" s="25">
        <f t="shared" si="17"/>
        <v>71.759999999999991</v>
      </c>
      <c r="AM65" s="28">
        <f t="shared" si="18"/>
        <v>101.75999999999999</v>
      </c>
      <c r="AN65" s="79"/>
      <c r="AO65" s="118">
        <v>80</v>
      </c>
      <c r="AP65" s="118">
        <v>30</v>
      </c>
      <c r="AQ65" s="118">
        <v>0</v>
      </c>
      <c r="AR65" s="118">
        <v>20</v>
      </c>
      <c r="AS65" s="118">
        <v>60</v>
      </c>
      <c r="AT65" s="62">
        <f t="shared" si="25"/>
        <v>190</v>
      </c>
      <c r="AU65" s="64">
        <f t="shared" si="12"/>
        <v>180.5</v>
      </c>
      <c r="AV65" s="120">
        <v>6</v>
      </c>
      <c r="AW65" s="120">
        <v>16</v>
      </c>
      <c r="AX65" s="120">
        <v>8</v>
      </c>
      <c r="AY65" s="120">
        <v>1</v>
      </c>
      <c r="AZ65" s="81">
        <f t="shared" si="13"/>
        <v>31</v>
      </c>
      <c r="BA65" s="80">
        <f t="shared" si="19"/>
        <v>149.5</v>
      </c>
      <c r="BB65" s="36">
        <f t="shared" si="20"/>
        <v>71.759999999999991</v>
      </c>
      <c r="BC65" s="80">
        <f t="shared" si="21"/>
        <v>77.740000000000009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101" priority="4" operator="lessThan">
      <formula>0</formula>
    </cfRule>
  </conditionalFormatting>
  <conditionalFormatting sqref="AC6">
    <cfRule type="cellIs" dxfId="100" priority="3" operator="greaterThan">
      <formula>0</formula>
    </cfRule>
  </conditionalFormatting>
  <conditionalFormatting sqref="AI5:AI6 AI10:AI65">
    <cfRule type="cellIs" dxfId="99" priority="2" operator="lessThan">
      <formula>0</formula>
    </cfRule>
  </conditionalFormatting>
  <conditionalFormatting sqref="AC6">
    <cfRule type="cellIs" dxfId="98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C65"/>
  <sheetViews>
    <sheetView zoomScale="80" zoomScaleNormal="80" workbookViewId="0">
      <pane xSplit="1" ySplit="9" topLeftCell="B51" activePane="bottomRight" state="frozen"/>
      <selection activeCell="M23" sqref="M23"/>
      <selection pane="topRight" activeCell="M23" sqref="M23"/>
      <selection pane="bottomLeft" activeCell="M23" sqref="M23"/>
      <selection pane="bottomRight" activeCell="X59" sqref="X59"/>
    </sheetView>
  </sheetViews>
  <sheetFormatPr baseColWidth="10" defaultRowHeight="14.4"/>
  <cols>
    <col min="1" max="1" width="9.44140625" customWidth="1"/>
    <col min="2" max="2" width="6.88671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3" t="s">
        <v>6</v>
      </c>
      <c r="C1" s="233"/>
      <c r="D1" s="233"/>
      <c r="E1" s="233"/>
      <c r="F1" s="233"/>
      <c r="G1" s="233"/>
      <c r="H1" s="233"/>
      <c r="I1" s="233"/>
      <c r="J1" s="233"/>
      <c r="K1" s="233"/>
      <c r="L1" s="233"/>
      <c r="M1" s="233"/>
      <c r="N1" s="233"/>
      <c r="O1" s="233"/>
      <c r="P1" s="233"/>
      <c r="Q1" s="233"/>
      <c r="R1" s="233"/>
      <c r="S1" s="233"/>
      <c r="T1" s="233"/>
      <c r="U1" s="233"/>
      <c r="V1" s="233"/>
      <c r="W1" s="233"/>
      <c r="X1" s="233"/>
      <c r="Y1" s="233"/>
      <c r="Z1" s="233"/>
      <c r="AA1" s="233"/>
      <c r="AB1" s="233"/>
      <c r="AC1" s="233"/>
      <c r="AD1" s="233"/>
      <c r="AE1" s="233"/>
      <c r="AF1" s="233"/>
      <c r="AG1" s="233"/>
      <c r="AH1" s="233"/>
      <c r="AI1" s="23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685</v>
      </c>
      <c r="C5" s="39">
        <f t="shared" ref="C5:AI5" si="0">MAX(C10:C65)</f>
        <v>535</v>
      </c>
      <c r="D5" s="39">
        <f t="shared" si="0"/>
        <v>812</v>
      </c>
      <c r="E5" s="43">
        <f t="shared" si="0"/>
        <v>23</v>
      </c>
      <c r="F5" s="43">
        <f t="shared" si="0"/>
        <v>18</v>
      </c>
      <c r="G5" s="43">
        <f t="shared" si="0"/>
        <v>27</v>
      </c>
      <c r="H5" s="39">
        <f t="shared" si="0"/>
        <v>2022</v>
      </c>
      <c r="I5" s="39">
        <f t="shared" si="0"/>
        <v>68</v>
      </c>
      <c r="J5" s="39">
        <f t="shared" si="0"/>
        <v>639</v>
      </c>
      <c r="K5" s="39">
        <f t="shared" si="0"/>
        <v>400</v>
      </c>
      <c r="L5" s="39">
        <f t="shared" si="0"/>
        <v>0</v>
      </c>
      <c r="M5" s="39">
        <f t="shared" si="0"/>
        <v>21</v>
      </c>
      <c r="N5" s="39">
        <f t="shared" si="0"/>
        <v>14</v>
      </c>
      <c r="O5" s="39">
        <f t="shared" si="0"/>
        <v>0</v>
      </c>
      <c r="P5" s="39">
        <f t="shared" si="0"/>
        <v>946</v>
      </c>
      <c r="Q5" s="39">
        <f t="shared" si="0"/>
        <v>32</v>
      </c>
      <c r="R5" s="39">
        <f t="shared" si="0"/>
        <v>100</v>
      </c>
      <c r="S5" s="39">
        <f t="shared" si="0"/>
        <v>5.88</v>
      </c>
      <c r="T5" s="39">
        <f>MAX(T10:T65)</f>
        <v>7.3</v>
      </c>
      <c r="U5" s="39">
        <f>MAX(U10:U65)</f>
        <v>10.1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30</v>
      </c>
      <c r="AC5" s="39">
        <f t="shared" si="0"/>
        <v>30</v>
      </c>
      <c r="AD5" s="39">
        <f>MAX(AD10:AD65)</f>
        <v>122.97999999999999</v>
      </c>
      <c r="AE5" s="39">
        <f>MAX(AE10:AE65)</f>
        <v>122.97999999999999</v>
      </c>
      <c r="AF5" s="39">
        <f>MAX(AF10:AF65)</f>
        <v>0</v>
      </c>
      <c r="AG5" s="39">
        <f>MAX(AG10:AG65)</f>
        <v>0</v>
      </c>
      <c r="AH5" s="41">
        <f t="shared" si="0"/>
        <v>122.97999999999999</v>
      </c>
      <c r="AI5" s="42">
        <f t="shared" si="0"/>
        <v>51.535999999999973</v>
      </c>
      <c r="AJ5" s="15"/>
      <c r="AK5" s="39">
        <f>MAX(AK10:AK65)</f>
        <v>30</v>
      </c>
      <c r="AL5" s="39">
        <f>MAX(AL10:AL65)</f>
        <v>117.81599999999999</v>
      </c>
      <c r="AM5" s="39">
        <f>MAX(AM10:AM65)</f>
        <v>147.81599999999997</v>
      </c>
      <c r="AN5" s="79"/>
      <c r="AO5" s="39">
        <f t="shared" ref="AO5:BC5" si="1">MAX(AO10:AO65)</f>
        <v>80</v>
      </c>
      <c r="AP5" s="39">
        <f t="shared" si="1"/>
        <v>200</v>
      </c>
      <c r="AQ5" s="39">
        <f t="shared" si="1"/>
        <v>0</v>
      </c>
      <c r="AR5" s="39">
        <f t="shared" si="1"/>
        <v>20</v>
      </c>
      <c r="AS5" s="39">
        <f t="shared" si="1"/>
        <v>60</v>
      </c>
      <c r="AT5" s="39">
        <f t="shared" si="1"/>
        <v>291</v>
      </c>
      <c r="AU5" s="39">
        <f t="shared" si="1"/>
        <v>276.45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245.45</v>
      </c>
      <c r="BB5" s="39">
        <f t="shared" si="1"/>
        <v>117.81599999999999</v>
      </c>
      <c r="BC5" s="39">
        <f t="shared" si="1"/>
        <v>127.634</v>
      </c>
    </row>
    <row r="6" spans="1:55" ht="15" thickBot="1">
      <c r="A6" s="11" t="s">
        <v>66</v>
      </c>
      <c r="B6" s="39">
        <f>MIN(B10:B65)</f>
        <v>356</v>
      </c>
      <c r="C6" s="39">
        <f t="shared" ref="C6:AI6" si="2">MIN(C10:C65)</f>
        <v>286</v>
      </c>
      <c r="D6" s="39">
        <f t="shared" si="2"/>
        <v>497</v>
      </c>
      <c r="E6" s="43">
        <f t="shared" si="2"/>
        <v>12</v>
      </c>
      <c r="F6" s="43">
        <f t="shared" si="2"/>
        <v>10</v>
      </c>
      <c r="G6" s="43">
        <f t="shared" si="2"/>
        <v>16</v>
      </c>
      <c r="H6" s="39">
        <f t="shared" si="2"/>
        <v>1139</v>
      </c>
      <c r="I6" s="39">
        <f t="shared" si="2"/>
        <v>38</v>
      </c>
      <c r="J6" s="39">
        <f t="shared" si="2"/>
        <v>417</v>
      </c>
      <c r="K6" s="39">
        <f t="shared" si="2"/>
        <v>174</v>
      </c>
      <c r="L6" s="39">
        <f t="shared" si="2"/>
        <v>0</v>
      </c>
      <c r="M6" s="39">
        <f t="shared" si="2"/>
        <v>13</v>
      </c>
      <c r="N6" s="39">
        <f t="shared" si="2"/>
        <v>6</v>
      </c>
      <c r="O6" s="39">
        <f t="shared" si="2"/>
        <v>0</v>
      </c>
      <c r="P6" s="39">
        <f t="shared" si="2"/>
        <v>595</v>
      </c>
      <c r="Q6" s="39">
        <f t="shared" si="2"/>
        <v>20</v>
      </c>
      <c r="R6" s="39">
        <f t="shared" si="2"/>
        <v>59</v>
      </c>
      <c r="S6" s="39">
        <f t="shared" si="2"/>
        <v>3.05</v>
      </c>
      <c r="T6" s="39">
        <f>MIN(T10:T65)</f>
        <v>3.5</v>
      </c>
      <c r="U6" s="39">
        <f>MIN(U10:U65)</f>
        <v>5.7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30</v>
      </c>
      <c r="AC6" s="39">
        <f t="shared" si="2"/>
        <v>0</v>
      </c>
      <c r="AD6" s="39">
        <f>MIN(AD10:AD65)</f>
        <v>72.55</v>
      </c>
      <c r="AE6" s="39">
        <f>MIN(AE10:AE65)</f>
        <v>66.28</v>
      </c>
      <c r="AF6" s="39">
        <f>MIN(AF10:AF65)</f>
        <v>0</v>
      </c>
      <c r="AG6" s="39">
        <f>MIN(AG10:AG65)</f>
        <v>0</v>
      </c>
      <c r="AH6" s="41">
        <f t="shared" si="2"/>
        <v>72.55</v>
      </c>
      <c r="AI6" s="42">
        <f t="shared" si="2"/>
        <v>-19.299999999999997</v>
      </c>
      <c r="AJ6" s="15"/>
      <c r="AK6" s="40">
        <f>MIN(AK10:AK65)</f>
        <v>0</v>
      </c>
      <c r="AL6" s="40">
        <f>MIN(AL10:AL65)</f>
        <v>103.67999999999999</v>
      </c>
      <c r="AM6" s="40">
        <f>MIN(AM10:AM65)</f>
        <v>103.67999999999999</v>
      </c>
      <c r="AN6" s="79"/>
      <c r="AO6" s="40">
        <f t="shared" ref="AO6:BC6" si="3">MIN(AO10:AO65)</f>
        <v>60</v>
      </c>
      <c r="AP6" s="40">
        <f t="shared" si="3"/>
        <v>100</v>
      </c>
      <c r="AQ6" s="40">
        <f t="shared" si="3"/>
        <v>0</v>
      </c>
      <c r="AR6" s="40">
        <f t="shared" si="3"/>
        <v>16</v>
      </c>
      <c r="AS6" s="40">
        <f t="shared" si="3"/>
        <v>15</v>
      </c>
      <c r="AT6" s="40">
        <f t="shared" si="3"/>
        <v>260</v>
      </c>
      <c r="AU6" s="40">
        <f t="shared" si="3"/>
        <v>247</v>
      </c>
      <c r="AV6" s="40">
        <f t="shared" si="3"/>
        <v>6</v>
      </c>
      <c r="AW6" s="40">
        <f t="shared" si="3"/>
        <v>16</v>
      </c>
      <c r="AX6" s="40">
        <f t="shared" si="3"/>
        <v>8</v>
      </c>
      <c r="AY6" s="40">
        <f t="shared" si="3"/>
        <v>1</v>
      </c>
      <c r="AZ6" s="40">
        <f t="shared" si="3"/>
        <v>31</v>
      </c>
      <c r="BA6" s="40">
        <f t="shared" si="3"/>
        <v>216</v>
      </c>
      <c r="BB6" s="40">
        <f t="shared" si="3"/>
        <v>103.67999999999999</v>
      </c>
      <c r="BC6" s="40">
        <f t="shared" si="3"/>
        <v>112.32000000000001</v>
      </c>
    </row>
    <row r="7" spans="1:55" ht="18" customHeight="1" thickBot="1">
      <c r="A7" s="11"/>
      <c r="B7" s="234" t="s">
        <v>91</v>
      </c>
      <c r="C7" s="235"/>
      <c r="D7" s="235"/>
      <c r="E7" s="235"/>
      <c r="F7" s="235"/>
      <c r="G7" s="235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6"/>
      <c r="V7" s="237" t="s">
        <v>82</v>
      </c>
      <c r="W7" s="238"/>
      <c r="X7" s="238"/>
      <c r="Y7" s="238"/>
      <c r="Z7" s="238"/>
      <c r="AA7" s="238"/>
      <c r="AB7" s="239"/>
      <c r="AC7" s="240" t="s">
        <v>84</v>
      </c>
      <c r="AD7" s="243" t="s">
        <v>83</v>
      </c>
      <c r="AE7" s="244"/>
      <c r="AF7" s="244"/>
      <c r="AG7" s="244"/>
      <c r="AH7" s="244"/>
      <c r="AI7" s="245"/>
      <c r="AJ7" s="15"/>
      <c r="AK7" s="263" t="s">
        <v>100</v>
      </c>
      <c r="AL7" s="264"/>
      <c r="AM7" s="265"/>
      <c r="AN7" s="79"/>
      <c r="AO7" s="253" t="s">
        <v>136</v>
      </c>
      <c r="AP7" s="254"/>
      <c r="AQ7" s="254"/>
      <c r="AR7" s="254"/>
      <c r="AS7" s="254"/>
      <c r="AT7" s="254"/>
      <c r="AU7" s="254"/>
      <c r="AV7" s="254"/>
      <c r="AW7" s="254"/>
      <c r="AX7" s="254"/>
      <c r="AY7" s="254"/>
      <c r="AZ7" s="254"/>
      <c r="BA7" s="254"/>
      <c r="BB7" s="254"/>
      <c r="BC7" s="255"/>
    </row>
    <row r="8" spans="1:55" ht="18" customHeight="1" thickBot="1">
      <c r="A8" s="11"/>
      <c r="B8" s="256" t="s">
        <v>2</v>
      </c>
      <c r="C8" s="257"/>
      <c r="D8" s="257"/>
      <c r="E8" s="257"/>
      <c r="F8" s="257"/>
      <c r="G8" s="257"/>
      <c r="H8" s="257"/>
      <c r="I8" s="258"/>
      <c r="J8" s="256" t="s">
        <v>3</v>
      </c>
      <c r="K8" s="257"/>
      <c r="L8" s="257"/>
      <c r="M8" s="257"/>
      <c r="N8" s="257"/>
      <c r="O8" s="257"/>
      <c r="P8" s="257"/>
      <c r="Q8" s="258"/>
      <c r="R8" s="259" t="s">
        <v>79</v>
      </c>
      <c r="S8" s="246" t="s">
        <v>4</v>
      </c>
      <c r="T8" s="246" t="s">
        <v>5</v>
      </c>
      <c r="U8" s="250" t="s">
        <v>80</v>
      </c>
      <c r="V8" s="261" t="s">
        <v>92</v>
      </c>
      <c r="W8" s="246" t="s">
        <v>93</v>
      </c>
      <c r="X8" s="246" t="s">
        <v>94</v>
      </c>
      <c r="Y8" s="246" t="s">
        <v>96</v>
      </c>
      <c r="Z8" s="246" t="s">
        <v>95</v>
      </c>
      <c r="AA8" s="248"/>
      <c r="AB8" s="250" t="s">
        <v>98</v>
      </c>
      <c r="AC8" s="241"/>
      <c r="AD8" s="266" t="s">
        <v>112</v>
      </c>
      <c r="AE8" s="268" t="s">
        <v>111</v>
      </c>
      <c r="AF8" s="268" t="s">
        <v>113</v>
      </c>
      <c r="AG8" s="270" t="s">
        <v>114</v>
      </c>
      <c r="AH8" s="270" t="s">
        <v>115</v>
      </c>
      <c r="AI8" s="252" t="s">
        <v>116</v>
      </c>
      <c r="AJ8" s="15"/>
      <c r="AK8" s="274" t="s">
        <v>101</v>
      </c>
      <c r="AL8" s="276" t="s">
        <v>117</v>
      </c>
      <c r="AM8" s="278" t="s">
        <v>99</v>
      </c>
      <c r="AN8" s="79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60"/>
      <c r="S9" s="247"/>
      <c r="T9" s="247"/>
      <c r="U9" s="251"/>
      <c r="V9" s="262"/>
      <c r="W9" s="247"/>
      <c r="X9" s="247"/>
      <c r="Y9" s="247"/>
      <c r="Z9" s="247"/>
      <c r="AA9" s="249"/>
      <c r="AB9" s="251"/>
      <c r="AC9" s="242"/>
      <c r="AD9" s="267"/>
      <c r="AE9" s="269"/>
      <c r="AF9" s="269"/>
      <c r="AG9" s="247"/>
      <c r="AH9" s="247"/>
      <c r="AI9" s="251"/>
      <c r="AJ9" s="17"/>
      <c r="AK9" s="275"/>
      <c r="AL9" s="277"/>
      <c r="AM9" s="27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8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469</v>
      </c>
      <c r="C10" s="44">
        <v>389</v>
      </c>
      <c r="D10" s="45">
        <v>629</v>
      </c>
      <c r="E10" s="45">
        <v>16</v>
      </c>
      <c r="F10" s="86">
        <v>14</v>
      </c>
      <c r="G10" s="87">
        <v>20</v>
      </c>
      <c r="H10" s="48">
        <f t="shared" ref="H10:H65" si="4">B10+C10+D10</f>
        <v>1487</v>
      </c>
      <c r="I10" s="48">
        <f t="shared" ref="I10:I65" si="5">E10+F10+G10</f>
        <v>50</v>
      </c>
      <c r="J10" s="44">
        <v>515</v>
      </c>
      <c r="K10" s="19">
        <v>391</v>
      </c>
      <c r="L10" s="19"/>
      <c r="M10" s="19">
        <v>17</v>
      </c>
      <c r="N10" s="93">
        <v>14</v>
      </c>
      <c r="O10" s="49"/>
      <c r="P10" s="48">
        <f>SUM(J10+K10+L10)</f>
        <v>906</v>
      </c>
      <c r="Q10" s="48">
        <f t="shared" ref="Q10:Q65" si="6">M10+N10+O10</f>
        <v>31</v>
      </c>
      <c r="R10" s="50">
        <f>SUM(I10+Q10)</f>
        <v>81</v>
      </c>
      <c r="S10" s="97">
        <v>3.58</v>
      </c>
      <c r="T10" s="44">
        <v>6</v>
      </c>
      <c r="U10" s="99">
        <v>8.1999999999999993</v>
      </c>
      <c r="V10" s="53"/>
      <c r="W10" s="53"/>
      <c r="X10" s="53"/>
      <c r="Y10" s="53"/>
      <c r="Z10" s="53"/>
      <c r="AA10" s="67">
        <f>SUM(V10:Z10)</f>
        <v>0</v>
      </c>
      <c r="AB10" s="133">
        <v>30</v>
      </c>
      <c r="AC10" s="20">
        <f>AA10+AB10</f>
        <v>30</v>
      </c>
      <c r="AD10" s="85">
        <f>R10+S10+T10+U10+V10+W10+X10+Y10+Z10</f>
        <v>98.78</v>
      </c>
      <c r="AE10" s="21">
        <f>+AD10-AK10</f>
        <v>68.78</v>
      </c>
      <c r="AF10" s="82"/>
      <c r="AG10" s="51"/>
      <c r="AH10" s="22">
        <f t="shared" ref="AH10:AH65" si="7">AD10+AG10</f>
        <v>98.78</v>
      </c>
      <c r="AI10" s="23">
        <f t="shared" ref="AI10:AI65" si="8">AM10-AD10</f>
        <v>49.035999999999973</v>
      </c>
      <c r="AJ10" s="54"/>
      <c r="AK10" s="24">
        <f t="shared" ref="AK10:AK65" si="9">AC10</f>
        <v>30</v>
      </c>
      <c r="AL10" s="25">
        <f>BB10</f>
        <v>117.81599999999999</v>
      </c>
      <c r="AM10" s="26">
        <f>AK10+AL10</f>
        <v>147.81599999999997</v>
      </c>
      <c r="AN10" s="79"/>
      <c r="AO10" s="118">
        <v>60</v>
      </c>
      <c r="AP10" s="118">
        <v>200</v>
      </c>
      <c r="AQ10" s="118">
        <v>0</v>
      </c>
      <c r="AR10" s="118">
        <v>16</v>
      </c>
      <c r="AS10" s="118">
        <v>15</v>
      </c>
      <c r="AT10" s="62">
        <f>SUM(AO10:AS10)</f>
        <v>291</v>
      </c>
      <c r="AU10" s="63">
        <f>AT10*0.95</f>
        <v>276.45</v>
      </c>
      <c r="AV10" s="120">
        <v>6</v>
      </c>
      <c r="AW10" s="120">
        <v>16</v>
      </c>
      <c r="AX10" s="120">
        <v>8</v>
      </c>
      <c r="AY10" s="120">
        <v>1</v>
      </c>
      <c r="AZ10" s="81">
        <f>SUM(AV10:AY10)</f>
        <v>31</v>
      </c>
      <c r="BA10" s="80">
        <f>AU10-AZ10</f>
        <v>245.45</v>
      </c>
      <c r="BB10" s="36">
        <f>BA10*0.48</f>
        <v>117.81599999999999</v>
      </c>
      <c r="BC10" s="80">
        <f>BA10*0.52</f>
        <v>127.634</v>
      </c>
    </row>
    <row r="11" spans="1:55" ht="17.399999999999999">
      <c r="A11" s="27" t="s">
        <v>38</v>
      </c>
      <c r="B11" s="88">
        <v>440</v>
      </c>
      <c r="C11" s="88">
        <v>378</v>
      </c>
      <c r="D11" s="88">
        <v>617</v>
      </c>
      <c r="E11" s="88">
        <v>15</v>
      </c>
      <c r="F11" s="86">
        <v>13</v>
      </c>
      <c r="G11" s="89">
        <v>20</v>
      </c>
      <c r="H11" s="55">
        <f t="shared" si="4"/>
        <v>1435</v>
      </c>
      <c r="I11" s="55">
        <f t="shared" si="5"/>
        <v>48</v>
      </c>
      <c r="J11" s="44">
        <v>504</v>
      </c>
      <c r="K11" s="94">
        <v>400</v>
      </c>
      <c r="L11" s="94"/>
      <c r="M11" s="19">
        <v>17</v>
      </c>
      <c r="N11" s="93">
        <v>14</v>
      </c>
      <c r="O11" s="56"/>
      <c r="P11" s="55">
        <f>SUM(J11+K11+L11)</f>
        <v>904</v>
      </c>
      <c r="Q11" s="55">
        <f t="shared" si="6"/>
        <v>31</v>
      </c>
      <c r="R11" s="57">
        <f>SUM(I11+Q11)</f>
        <v>79</v>
      </c>
      <c r="S11" s="97">
        <v>3.58</v>
      </c>
      <c r="T11" s="44">
        <v>5.5</v>
      </c>
      <c r="U11" s="99">
        <v>8.1999999999999993</v>
      </c>
      <c r="V11" s="44"/>
      <c r="W11" s="137"/>
      <c r="X11" s="53"/>
      <c r="Y11" s="44"/>
      <c r="Z11" s="44"/>
      <c r="AA11" s="68">
        <f t="shared" ref="AA11:AA65" si="10">SUM(V11:Z11)</f>
        <v>0</v>
      </c>
      <c r="AB11" s="33">
        <v>30</v>
      </c>
      <c r="AC11" s="20">
        <f t="shared" ref="AC11:AC65" si="11">AA11+AB11</f>
        <v>30</v>
      </c>
      <c r="AD11" s="85">
        <f t="shared" ref="AD11:AD65" si="12">R11+S11+T11+U11+V11+W11+X11+Y11+Z11</f>
        <v>96.28</v>
      </c>
      <c r="AE11" s="21">
        <f>+AD11-AK11</f>
        <v>66.28</v>
      </c>
      <c r="AF11" s="82"/>
      <c r="AG11" s="78"/>
      <c r="AH11" s="22">
        <f t="shared" si="7"/>
        <v>96.28</v>
      </c>
      <c r="AI11" s="23">
        <f t="shared" si="8"/>
        <v>51.535999999999973</v>
      </c>
      <c r="AJ11" s="54"/>
      <c r="AK11" s="24">
        <f t="shared" si="9"/>
        <v>30</v>
      </c>
      <c r="AL11" s="25">
        <f t="shared" ref="AL11:AL65" si="13">BB11</f>
        <v>117.81599999999999</v>
      </c>
      <c r="AM11" s="28">
        <f t="shared" ref="AM11:AM65" si="14">AK11+AL11</f>
        <v>147.81599999999997</v>
      </c>
      <c r="AN11" s="79"/>
      <c r="AO11" s="118">
        <v>60</v>
      </c>
      <c r="AP11" s="118">
        <v>200</v>
      </c>
      <c r="AQ11" s="118">
        <v>0</v>
      </c>
      <c r="AR11" s="118">
        <v>16</v>
      </c>
      <c r="AS11" s="118">
        <v>15</v>
      </c>
      <c r="AT11" s="62">
        <f t="shared" ref="AT11:AT65" si="15">SUM(AO11:AS11)</f>
        <v>291</v>
      </c>
      <c r="AU11" s="64">
        <f t="shared" ref="AU11:AU65" si="16">AT11*0.95</f>
        <v>276.45</v>
      </c>
      <c r="AV11" s="120">
        <v>6</v>
      </c>
      <c r="AW11" s="120">
        <v>16</v>
      </c>
      <c r="AX11" s="120">
        <v>8</v>
      </c>
      <c r="AY11" s="120">
        <v>1</v>
      </c>
      <c r="AZ11" s="81">
        <f t="shared" ref="AZ11:AZ65" si="17">SUM(AV11:AY11)</f>
        <v>31</v>
      </c>
      <c r="BA11" s="80">
        <f t="shared" ref="BA11:BA65" si="18">AU11-AZ11</f>
        <v>245.45</v>
      </c>
      <c r="BB11" s="36">
        <f t="shared" ref="BB11:BB65" si="19">BA11*0.48</f>
        <v>117.81599999999999</v>
      </c>
      <c r="BC11" s="80">
        <f t="shared" ref="BC11:BC65" si="20">BA11*0.52</f>
        <v>127.634</v>
      </c>
    </row>
    <row r="12" spans="1:55" ht="17.399999999999999">
      <c r="A12" s="18" t="s">
        <v>7</v>
      </c>
      <c r="B12" s="88">
        <v>412</v>
      </c>
      <c r="C12" s="90">
        <v>353</v>
      </c>
      <c r="D12" s="90">
        <v>576</v>
      </c>
      <c r="E12" s="88">
        <v>14</v>
      </c>
      <c r="F12" s="86">
        <v>12</v>
      </c>
      <c r="G12" s="89">
        <v>18</v>
      </c>
      <c r="H12" s="55">
        <f t="shared" si="4"/>
        <v>1341</v>
      </c>
      <c r="I12" s="55">
        <f t="shared" si="5"/>
        <v>44</v>
      </c>
      <c r="J12" s="44">
        <v>502</v>
      </c>
      <c r="K12" s="94">
        <v>381</v>
      </c>
      <c r="L12" s="94"/>
      <c r="M12" s="19">
        <v>16</v>
      </c>
      <c r="N12" s="93">
        <v>13</v>
      </c>
      <c r="O12" s="56"/>
      <c r="P12" s="55">
        <f t="shared" ref="P12:P65" si="21">SUM(J12+K12+L12)</f>
        <v>883</v>
      </c>
      <c r="Q12" s="55">
        <f>M12+N13+O12</f>
        <v>29</v>
      </c>
      <c r="R12" s="57">
        <f t="shared" ref="R12:R65" si="22">SUM(I12+Q12)</f>
        <v>73</v>
      </c>
      <c r="S12" s="97">
        <v>3.36</v>
      </c>
      <c r="T12" s="44">
        <v>5.5</v>
      </c>
      <c r="U12" s="99">
        <v>7.5</v>
      </c>
      <c r="V12" s="44"/>
      <c r="W12" s="137"/>
      <c r="X12" s="44"/>
      <c r="Y12" s="44"/>
      <c r="Z12" s="44"/>
      <c r="AA12" s="68">
        <f t="shared" si="10"/>
        <v>0</v>
      </c>
      <c r="AB12" s="33"/>
      <c r="AC12" s="20">
        <f t="shared" si="11"/>
        <v>0</v>
      </c>
      <c r="AD12" s="85">
        <f t="shared" si="12"/>
        <v>89.36</v>
      </c>
      <c r="AE12" s="21">
        <f>+AD12-AK12</f>
        <v>89.36</v>
      </c>
      <c r="AF12" s="82"/>
      <c r="AG12" s="78"/>
      <c r="AH12" s="22">
        <f t="shared" si="7"/>
        <v>89.36</v>
      </c>
      <c r="AI12" s="23">
        <f t="shared" si="8"/>
        <v>28.455999999999989</v>
      </c>
      <c r="AJ12" s="58"/>
      <c r="AK12" s="24">
        <f t="shared" si="9"/>
        <v>0</v>
      </c>
      <c r="AL12" s="25">
        <f t="shared" si="13"/>
        <v>117.81599999999999</v>
      </c>
      <c r="AM12" s="28">
        <f t="shared" si="14"/>
        <v>117.81599999999999</v>
      </c>
      <c r="AN12" s="79"/>
      <c r="AO12" s="118">
        <v>60</v>
      </c>
      <c r="AP12" s="118">
        <v>200</v>
      </c>
      <c r="AQ12" s="118">
        <v>0</v>
      </c>
      <c r="AR12" s="118">
        <v>16</v>
      </c>
      <c r="AS12" s="118">
        <v>15</v>
      </c>
      <c r="AT12" s="62">
        <f t="shared" si="15"/>
        <v>291</v>
      </c>
      <c r="AU12" s="64">
        <f t="shared" si="16"/>
        <v>276.45</v>
      </c>
      <c r="AV12" s="120">
        <v>6</v>
      </c>
      <c r="AW12" s="120">
        <v>16</v>
      </c>
      <c r="AX12" s="120">
        <v>8</v>
      </c>
      <c r="AY12" s="120">
        <v>1</v>
      </c>
      <c r="AZ12" s="81">
        <f t="shared" si="17"/>
        <v>31</v>
      </c>
      <c r="BA12" s="80">
        <f t="shared" si="18"/>
        <v>245.45</v>
      </c>
      <c r="BB12" s="36">
        <f t="shared" si="19"/>
        <v>117.81599999999999</v>
      </c>
      <c r="BC12" s="80">
        <f t="shared" si="20"/>
        <v>127.634</v>
      </c>
    </row>
    <row r="13" spans="1:55" ht="17.399999999999999">
      <c r="A13" s="18" t="s">
        <v>39</v>
      </c>
      <c r="B13" s="88">
        <v>400</v>
      </c>
      <c r="C13" s="88">
        <v>336</v>
      </c>
      <c r="D13" s="88">
        <v>566</v>
      </c>
      <c r="E13" s="88">
        <v>13</v>
      </c>
      <c r="F13" s="86">
        <v>12</v>
      </c>
      <c r="G13" s="89">
        <v>18</v>
      </c>
      <c r="H13" s="55">
        <f t="shared" si="4"/>
        <v>1302</v>
      </c>
      <c r="I13" s="55">
        <f t="shared" si="5"/>
        <v>43</v>
      </c>
      <c r="J13" s="89">
        <v>504</v>
      </c>
      <c r="K13" s="94">
        <v>380</v>
      </c>
      <c r="L13" s="94"/>
      <c r="M13" s="19">
        <v>16</v>
      </c>
      <c r="N13" s="93">
        <v>13</v>
      </c>
      <c r="O13" s="56"/>
      <c r="P13" s="55">
        <f t="shared" si="21"/>
        <v>884</v>
      </c>
      <c r="Q13" s="55">
        <f>M13+N14+O13</f>
        <v>29</v>
      </c>
      <c r="R13" s="57">
        <f>SUM(I13+Q13)</f>
        <v>72</v>
      </c>
      <c r="S13" s="97">
        <v>3.36</v>
      </c>
      <c r="T13" s="44">
        <v>5.5</v>
      </c>
      <c r="U13" s="99">
        <v>7.5</v>
      </c>
      <c r="V13" s="44"/>
      <c r="W13" s="137"/>
      <c r="X13" s="44"/>
      <c r="Y13" s="44"/>
      <c r="Z13" s="44"/>
      <c r="AA13" s="68">
        <f t="shared" si="10"/>
        <v>0</v>
      </c>
      <c r="AB13" s="33"/>
      <c r="AC13" s="20">
        <f t="shared" si="11"/>
        <v>0</v>
      </c>
      <c r="AD13" s="85">
        <f t="shared" si="12"/>
        <v>88.36</v>
      </c>
      <c r="AE13" s="21">
        <f>+AD13-AK13</f>
        <v>88.36</v>
      </c>
      <c r="AF13" s="82"/>
      <c r="AG13" s="78"/>
      <c r="AH13" s="22">
        <f t="shared" si="7"/>
        <v>88.36</v>
      </c>
      <c r="AI13" s="23">
        <f t="shared" si="8"/>
        <v>29.455999999999989</v>
      </c>
      <c r="AJ13" s="58"/>
      <c r="AK13" s="24">
        <f t="shared" si="9"/>
        <v>0</v>
      </c>
      <c r="AL13" s="25">
        <f t="shared" si="13"/>
        <v>117.81599999999999</v>
      </c>
      <c r="AM13" s="28">
        <f t="shared" si="14"/>
        <v>117.81599999999999</v>
      </c>
      <c r="AN13" s="79"/>
      <c r="AO13" s="118">
        <v>60</v>
      </c>
      <c r="AP13" s="118">
        <v>200</v>
      </c>
      <c r="AQ13" s="118">
        <v>0</v>
      </c>
      <c r="AR13" s="118">
        <v>16</v>
      </c>
      <c r="AS13" s="118">
        <v>15</v>
      </c>
      <c r="AT13" s="62">
        <f t="shared" si="15"/>
        <v>291</v>
      </c>
      <c r="AU13" s="64">
        <f t="shared" si="16"/>
        <v>276.45</v>
      </c>
      <c r="AV13" s="120">
        <v>6</v>
      </c>
      <c r="AW13" s="120">
        <v>16</v>
      </c>
      <c r="AX13" s="120">
        <v>8</v>
      </c>
      <c r="AY13" s="120">
        <v>1</v>
      </c>
      <c r="AZ13" s="81">
        <f t="shared" si="17"/>
        <v>31</v>
      </c>
      <c r="BA13" s="80">
        <f t="shared" si="18"/>
        <v>245.45</v>
      </c>
      <c r="BB13" s="36">
        <f t="shared" si="19"/>
        <v>117.81599999999999</v>
      </c>
      <c r="BC13" s="80">
        <f t="shared" si="20"/>
        <v>127.634</v>
      </c>
    </row>
    <row r="14" spans="1:55" ht="17.399999999999999">
      <c r="A14" s="27" t="s">
        <v>8</v>
      </c>
      <c r="B14" s="88">
        <v>390</v>
      </c>
      <c r="C14" s="88">
        <v>335</v>
      </c>
      <c r="D14" s="88">
        <v>557</v>
      </c>
      <c r="E14" s="88">
        <v>13</v>
      </c>
      <c r="F14" s="86">
        <v>12</v>
      </c>
      <c r="G14" s="89">
        <v>18</v>
      </c>
      <c r="H14" s="55">
        <f t="shared" si="4"/>
        <v>1282</v>
      </c>
      <c r="I14" s="55">
        <f t="shared" si="5"/>
        <v>43</v>
      </c>
      <c r="J14" s="89">
        <v>503</v>
      </c>
      <c r="K14" s="94">
        <v>302</v>
      </c>
      <c r="L14" s="94"/>
      <c r="M14" s="19">
        <v>16</v>
      </c>
      <c r="N14" s="93">
        <v>13</v>
      </c>
      <c r="O14" s="56"/>
      <c r="P14" s="55">
        <f t="shared" si="21"/>
        <v>805</v>
      </c>
      <c r="Q14" s="55">
        <f t="shared" si="6"/>
        <v>29</v>
      </c>
      <c r="R14" s="57">
        <f t="shared" si="22"/>
        <v>72</v>
      </c>
      <c r="S14" s="97">
        <v>3.36</v>
      </c>
      <c r="T14" s="44">
        <v>5.5</v>
      </c>
      <c r="U14" s="88">
        <v>7.2</v>
      </c>
      <c r="V14" s="44"/>
      <c r="W14" s="137"/>
      <c r="X14" s="44"/>
      <c r="Y14" s="44"/>
      <c r="Z14" s="44"/>
      <c r="AA14" s="68">
        <f t="shared" si="10"/>
        <v>0</v>
      </c>
      <c r="AB14" s="33"/>
      <c r="AC14" s="20">
        <f t="shared" si="11"/>
        <v>0</v>
      </c>
      <c r="AD14" s="85">
        <f t="shared" si="12"/>
        <v>88.06</v>
      </c>
      <c r="AE14" s="21">
        <f t="shared" ref="AE14:AE65" si="23">+AD14-AK14</f>
        <v>88.06</v>
      </c>
      <c r="AF14" s="82"/>
      <c r="AG14" s="78"/>
      <c r="AH14" s="22">
        <f t="shared" si="7"/>
        <v>88.06</v>
      </c>
      <c r="AI14" s="23">
        <f t="shared" si="8"/>
        <v>29.755999999999986</v>
      </c>
      <c r="AJ14" s="58"/>
      <c r="AK14" s="24">
        <f t="shared" si="9"/>
        <v>0</v>
      </c>
      <c r="AL14" s="25">
        <f t="shared" si="13"/>
        <v>117.81599999999999</v>
      </c>
      <c r="AM14" s="28">
        <f t="shared" si="14"/>
        <v>117.81599999999999</v>
      </c>
      <c r="AN14" s="79"/>
      <c r="AO14" s="118">
        <v>60</v>
      </c>
      <c r="AP14" s="118">
        <v>200</v>
      </c>
      <c r="AQ14" s="118">
        <v>0</v>
      </c>
      <c r="AR14" s="118">
        <v>16</v>
      </c>
      <c r="AS14" s="118">
        <v>15</v>
      </c>
      <c r="AT14" s="62">
        <f t="shared" si="15"/>
        <v>291</v>
      </c>
      <c r="AU14" s="64">
        <f t="shared" si="16"/>
        <v>276.45</v>
      </c>
      <c r="AV14" s="120">
        <v>6</v>
      </c>
      <c r="AW14" s="120">
        <v>16</v>
      </c>
      <c r="AX14" s="120">
        <v>8</v>
      </c>
      <c r="AY14" s="120">
        <v>1</v>
      </c>
      <c r="AZ14" s="81">
        <f t="shared" si="17"/>
        <v>31</v>
      </c>
      <c r="BA14" s="80">
        <f t="shared" si="18"/>
        <v>245.45</v>
      </c>
      <c r="BB14" s="36">
        <f t="shared" si="19"/>
        <v>117.81599999999999</v>
      </c>
      <c r="BC14" s="80">
        <f t="shared" si="20"/>
        <v>127.634</v>
      </c>
    </row>
    <row r="15" spans="1:55" ht="17.399999999999999">
      <c r="A15" s="27" t="s">
        <v>40</v>
      </c>
      <c r="B15" s="88">
        <v>387</v>
      </c>
      <c r="C15" s="88">
        <v>333</v>
      </c>
      <c r="D15" s="88">
        <v>546</v>
      </c>
      <c r="E15" s="88">
        <v>13</v>
      </c>
      <c r="F15" s="88">
        <v>12</v>
      </c>
      <c r="G15" s="89">
        <v>18</v>
      </c>
      <c r="H15" s="55">
        <f t="shared" si="4"/>
        <v>1266</v>
      </c>
      <c r="I15" s="55">
        <f t="shared" si="5"/>
        <v>43</v>
      </c>
      <c r="J15" s="89">
        <v>476</v>
      </c>
      <c r="K15" s="94">
        <v>366</v>
      </c>
      <c r="L15" s="94"/>
      <c r="M15" s="19">
        <v>16</v>
      </c>
      <c r="N15" s="93">
        <v>13</v>
      </c>
      <c r="O15" s="56"/>
      <c r="P15" s="55">
        <f t="shared" si="21"/>
        <v>842</v>
      </c>
      <c r="Q15" s="55">
        <f t="shared" si="6"/>
        <v>29</v>
      </c>
      <c r="R15" s="57">
        <f t="shared" si="22"/>
        <v>72</v>
      </c>
      <c r="S15" s="97">
        <v>3.36</v>
      </c>
      <c r="T15" s="89">
        <v>5</v>
      </c>
      <c r="U15" s="88">
        <v>7.2</v>
      </c>
      <c r="V15" s="44"/>
      <c r="W15" s="44"/>
      <c r="X15" s="44"/>
      <c r="Y15" s="44"/>
      <c r="Z15" s="44"/>
      <c r="AA15" s="68">
        <f t="shared" si="10"/>
        <v>0</v>
      </c>
      <c r="AB15" s="33"/>
      <c r="AC15" s="20">
        <f t="shared" si="11"/>
        <v>0</v>
      </c>
      <c r="AD15" s="85">
        <f t="shared" si="12"/>
        <v>87.56</v>
      </c>
      <c r="AE15" s="21">
        <f t="shared" si="23"/>
        <v>87.56</v>
      </c>
      <c r="AF15" s="82"/>
      <c r="AG15" s="78"/>
      <c r="AH15" s="22">
        <f t="shared" si="7"/>
        <v>87.56</v>
      </c>
      <c r="AI15" s="23">
        <f t="shared" si="8"/>
        <v>30.255999999999986</v>
      </c>
      <c r="AJ15" s="58"/>
      <c r="AK15" s="24">
        <f t="shared" si="9"/>
        <v>0</v>
      </c>
      <c r="AL15" s="25">
        <f t="shared" si="13"/>
        <v>117.81599999999999</v>
      </c>
      <c r="AM15" s="28">
        <f t="shared" si="14"/>
        <v>117.81599999999999</v>
      </c>
      <c r="AN15" s="79"/>
      <c r="AO15" s="118">
        <v>60</v>
      </c>
      <c r="AP15" s="118">
        <v>200</v>
      </c>
      <c r="AQ15" s="118">
        <v>0</v>
      </c>
      <c r="AR15" s="118">
        <v>16</v>
      </c>
      <c r="AS15" s="118">
        <v>15</v>
      </c>
      <c r="AT15" s="62">
        <f t="shared" si="15"/>
        <v>291</v>
      </c>
      <c r="AU15" s="64">
        <f t="shared" si="16"/>
        <v>276.45</v>
      </c>
      <c r="AV15" s="120">
        <v>6</v>
      </c>
      <c r="AW15" s="120">
        <v>16</v>
      </c>
      <c r="AX15" s="120">
        <v>8</v>
      </c>
      <c r="AY15" s="120">
        <v>1</v>
      </c>
      <c r="AZ15" s="81">
        <f t="shared" si="17"/>
        <v>31</v>
      </c>
      <c r="BA15" s="80">
        <f t="shared" si="18"/>
        <v>245.45</v>
      </c>
      <c r="BB15" s="36">
        <f t="shared" si="19"/>
        <v>117.81599999999999</v>
      </c>
      <c r="BC15" s="80">
        <f t="shared" si="20"/>
        <v>127.634</v>
      </c>
    </row>
    <row r="16" spans="1:55" ht="17.399999999999999">
      <c r="A16" s="27" t="s">
        <v>9</v>
      </c>
      <c r="B16" s="88">
        <v>383</v>
      </c>
      <c r="C16" s="88">
        <v>330</v>
      </c>
      <c r="D16" s="88">
        <v>559</v>
      </c>
      <c r="E16" s="88">
        <v>13</v>
      </c>
      <c r="F16" s="88">
        <v>12</v>
      </c>
      <c r="G16" s="89">
        <v>17</v>
      </c>
      <c r="H16" s="55">
        <f t="shared" si="4"/>
        <v>1272</v>
      </c>
      <c r="I16" s="55">
        <f t="shared" si="5"/>
        <v>42</v>
      </c>
      <c r="J16" s="89">
        <v>480</v>
      </c>
      <c r="K16" s="94">
        <v>368</v>
      </c>
      <c r="L16" s="94"/>
      <c r="M16" s="19">
        <v>15</v>
      </c>
      <c r="N16" s="93">
        <v>13</v>
      </c>
      <c r="O16" s="56"/>
      <c r="P16" s="55">
        <f t="shared" si="21"/>
        <v>848</v>
      </c>
      <c r="Q16" s="55">
        <f t="shared" si="6"/>
        <v>28</v>
      </c>
      <c r="R16" s="57">
        <f t="shared" si="22"/>
        <v>70</v>
      </c>
      <c r="S16" s="97">
        <v>3.24</v>
      </c>
      <c r="T16" s="89">
        <v>5</v>
      </c>
      <c r="U16" s="88">
        <v>7</v>
      </c>
      <c r="V16" s="44"/>
      <c r="W16" s="44"/>
      <c r="X16" s="44"/>
      <c r="Y16" s="44"/>
      <c r="Z16" s="44"/>
      <c r="AA16" s="68">
        <f t="shared" si="10"/>
        <v>0</v>
      </c>
      <c r="AB16" s="33"/>
      <c r="AC16" s="20">
        <f t="shared" si="11"/>
        <v>0</v>
      </c>
      <c r="AD16" s="85">
        <f t="shared" si="12"/>
        <v>85.24</v>
      </c>
      <c r="AE16" s="21">
        <f t="shared" si="23"/>
        <v>85.24</v>
      </c>
      <c r="AF16" s="82"/>
      <c r="AG16" s="78"/>
      <c r="AH16" s="22">
        <f t="shared" si="7"/>
        <v>85.24</v>
      </c>
      <c r="AI16" s="23">
        <f t="shared" si="8"/>
        <v>32.575999999999993</v>
      </c>
      <c r="AJ16" s="58"/>
      <c r="AK16" s="24">
        <f t="shared" si="9"/>
        <v>0</v>
      </c>
      <c r="AL16" s="25">
        <f t="shared" si="13"/>
        <v>117.81599999999999</v>
      </c>
      <c r="AM16" s="28">
        <f t="shared" si="14"/>
        <v>117.81599999999999</v>
      </c>
      <c r="AN16" s="79"/>
      <c r="AO16" s="118">
        <v>60</v>
      </c>
      <c r="AP16" s="118">
        <v>200</v>
      </c>
      <c r="AQ16" s="118">
        <v>0</v>
      </c>
      <c r="AR16" s="118">
        <v>16</v>
      </c>
      <c r="AS16" s="118">
        <v>15</v>
      </c>
      <c r="AT16" s="62">
        <f t="shared" si="15"/>
        <v>291</v>
      </c>
      <c r="AU16" s="64">
        <f t="shared" si="16"/>
        <v>276.45</v>
      </c>
      <c r="AV16" s="120">
        <v>6</v>
      </c>
      <c r="AW16" s="120">
        <v>16</v>
      </c>
      <c r="AX16" s="120">
        <v>8</v>
      </c>
      <c r="AY16" s="120">
        <v>1</v>
      </c>
      <c r="AZ16" s="81">
        <f t="shared" si="17"/>
        <v>31</v>
      </c>
      <c r="BA16" s="80">
        <f t="shared" si="18"/>
        <v>245.45</v>
      </c>
      <c r="BB16" s="36">
        <f t="shared" si="19"/>
        <v>117.81599999999999</v>
      </c>
      <c r="BC16" s="80">
        <f t="shared" si="20"/>
        <v>127.634</v>
      </c>
    </row>
    <row r="17" spans="1:55" ht="17.399999999999999">
      <c r="A17" s="27" t="s">
        <v>41</v>
      </c>
      <c r="B17" s="88">
        <v>378</v>
      </c>
      <c r="C17" s="88">
        <v>328</v>
      </c>
      <c r="D17" s="88">
        <v>538</v>
      </c>
      <c r="E17" s="88">
        <v>13</v>
      </c>
      <c r="F17" s="88">
        <v>12</v>
      </c>
      <c r="G17" s="89">
        <v>18</v>
      </c>
      <c r="H17" s="55">
        <f t="shared" si="4"/>
        <v>1244</v>
      </c>
      <c r="I17" s="55">
        <f t="shared" si="5"/>
        <v>43</v>
      </c>
      <c r="J17" s="89">
        <v>475</v>
      </c>
      <c r="K17" s="94">
        <v>365</v>
      </c>
      <c r="L17" s="94"/>
      <c r="M17" s="94">
        <v>15</v>
      </c>
      <c r="N17" s="93">
        <v>13</v>
      </c>
      <c r="O17" s="56"/>
      <c r="P17" s="55">
        <f t="shared" si="21"/>
        <v>840</v>
      </c>
      <c r="Q17" s="55">
        <f t="shared" si="6"/>
        <v>28</v>
      </c>
      <c r="R17" s="57">
        <f t="shared" si="22"/>
        <v>71</v>
      </c>
      <c r="S17" s="97">
        <v>3.24</v>
      </c>
      <c r="T17" s="89">
        <v>5</v>
      </c>
      <c r="U17" s="88">
        <v>7</v>
      </c>
      <c r="V17" s="44"/>
      <c r="W17" s="44"/>
      <c r="X17" s="44"/>
      <c r="Y17" s="44"/>
      <c r="Z17" s="44"/>
      <c r="AA17" s="68">
        <f t="shared" si="10"/>
        <v>0</v>
      </c>
      <c r="AB17" s="33"/>
      <c r="AC17" s="20">
        <f t="shared" si="11"/>
        <v>0</v>
      </c>
      <c r="AD17" s="85">
        <f t="shared" si="12"/>
        <v>86.24</v>
      </c>
      <c r="AE17" s="21">
        <f t="shared" si="23"/>
        <v>86.24</v>
      </c>
      <c r="AF17" s="82"/>
      <c r="AG17" s="78"/>
      <c r="AH17" s="22">
        <f t="shared" si="7"/>
        <v>86.24</v>
      </c>
      <c r="AI17" s="23">
        <f t="shared" si="8"/>
        <v>31.575999999999993</v>
      </c>
      <c r="AJ17" s="58"/>
      <c r="AK17" s="24">
        <f t="shared" si="9"/>
        <v>0</v>
      </c>
      <c r="AL17" s="25">
        <f t="shared" si="13"/>
        <v>117.81599999999999</v>
      </c>
      <c r="AM17" s="28">
        <f t="shared" si="14"/>
        <v>117.81599999999999</v>
      </c>
      <c r="AN17" s="79"/>
      <c r="AO17" s="118">
        <v>60</v>
      </c>
      <c r="AP17" s="118">
        <v>200</v>
      </c>
      <c r="AQ17" s="118">
        <v>0</v>
      </c>
      <c r="AR17" s="118">
        <v>16</v>
      </c>
      <c r="AS17" s="118">
        <v>15</v>
      </c>
      <c r="AT17" s="62">
        <f t="shared" si="15"/>
        <v>291</v>
      </c>
      <c r="AU17" s="64">
        <f t="shared" si="16"/>
        <v>276.45</v>
      </c>
      <c r="AV17" s="120">
        <v>6</v>
      </c>
      <c r="AW17" s="120">
        <v>16</v>
      </c>
      <c r="AX17" s="120">
        <v>8</v>
      </c>
      <c r="AY17" s="120">
        <v>1</v>
      </c>
      <c r="AZ17" s="81">
        <f t="shared" si="17"/>
        <v>31</v>
      </c>
      <c r="BA17" s="80">
        <f t="shared" si="18"/>
        <v>245.45</v>
      </c>
      <c r="BB17" s="36">
        <f t="shared" si="19"/>
        <v>117.81599999999999</v>
      </c>
      <c r="BC17" s="80">
        <f t="shared" si="20"/>
        <v>127.634</v>
      </c>
    </row>
    <row r="18" spans="1:55" ht="17.399999999999999">
      <c r="A18" s="27" t="s">
        <v>10</v>
      </c>
      <c r="B18" s="88">
        <v>389</v>
      </c>
      <c r="C18" s="88">
        <v>329</v>
      </c>
      <c r="D18" s="88">
        <v>551</v>
      </c>
      <c r="E18" s="88">
        <v>13</v>
      </c>
      <c r="F18" s="88">
        <v>11</v>
      </c>
      <c r="G18" s="89">
        <v>18</v>
      </c>
      <c r="H18" s="55">
        <f t="shared" si="4"/>
        <v>1269</v>
      </c>
      <c r="I18" s="55">
        <f t="shared" si="5"/>
        <v>42</v>
      </c>
      <c r="J18" s="89">
        <v>482</v>
      </c>
      <c r="K18" s="94">
        <v>359</v>
      </c>
      <c r="L18" s="94"/>
      <c r="M18" s="94">
        <v>15</v>
      </c>
      <c r="N18" s="93">
        <v>13</v>
      </c>
      <c r="O18" s="56"/>
      <c r="P18" s="55">
        <f t="shared" si="21"/>
        <v>841</v>
      </c>
      <c r="Q18" s="55">
        <f t="shared" si="6"/>
        <v>28</v>
      </c>
      <c r="R18" s="57">
        <f t="shared" si="22"/>
        <v>70</v>
      </c>
      <c r="S18" s="97">
        <v>3.24</v>
      </c>
      <c r="T18" s="89">
        <v>4.5</v>
      </c>
      <c r="U18" s="88">
        <v>7</v>
      </c>
      <c r="V18" s="44"/>
      <c r="W18" s="44"/>
      <c r="X18" s="44"/>
      <c r="Y18" s="44"/>
      <c r="Z18" s="44"/>
      <c r="AA18" s="68">
        <f t="shared" si="10"/>
        <v>0</v>
      </c>
      <c r="AB18" s="33"/>
      <c r="AC18" s="20">
        <f t="shared" si="11"/>
        <v>0</v>
      </c>
      <c r="AD18" s="85">
        <f t="shared" si="12"/>
        <v>84.74</v>
      </c>
      <c r="AE18" s="21">
        <f t="shared" si="23"/>
        <v>84.74</v>
      </c>
      <c r="AF18" s="82"/>
      <c r="AG18" s="78"/>
      <c r="AH18" s="22">
        <f t="shared" si="7"/>
        <v>84.74</v>
      </c>
      <c r="AI18" s="23">
        <f t="shared" si="8"/>
        <v>33.075999999999993</v>
      </c>
      <c r="AJ18" s="58"/>
      <c r="AK18" s="24">
        <f t="shared" si="9"/>
        <v>0</v>
      </c>
      <c r="AL18" s="25">
        <f t="shared" si="13"/>
        <v>117.81599999999999</v>
      </c>
      <c r="AM18" s="28">
        <f t="shared" si="14"/>
        <v>117.81599999999999</v>
      </c>
      <c r="AN18" s="79"/>
      <c r="AO18" s="118">
        <v>60</v>
      </c>
      <c r="AP18" s="118">
        <v>200</v>
      </c>
      <c r="AQ18" s="118">
        <v>0</v>
      </c>
      <c r="AR18" s="118">
        <v>16</v>
      </c>
      <c r="AS18" s="118">
        <v>15</v>
      </c>
      <c r="AT18" s="62">
        <f t="shared" si="15"/>
        <v>291</v>
      </c>
      <c r="AU18" s="64">
        <f t="shared" si="16"/>
        <v>276.45</v>
      </c>
      <c r="AV18" s="120">
        <v>6</v>
      </c>
      <c r="AW18" s="120">
        <v>16</v>
      </c>
      <c r="AX18" s="120">
        <v>8</v>
      </c>
      <c r="AY18" s="120">
        <v>1</v>
      </c>
      <c r="AZ18" s="81">
        <f t="shared" si="17"/>
        <v>31</v>
      </c>
      <c r="BA18" s="80">
        <f t="shared" si="18"/>
        <v>245.45</v>
      </c>
      <c r="BB18" s="36">
        <f t="shared" si="19"/>
        <v>117.81599999999999</v>
      </c>
      <c r="BC18" s="80">
        <f t="shared" si="20"/>
        <v>127.634</v>
      </c>
    </row>
    <row r="19" spans="1:55" ht="17.399999999999999">
      <c r="A19" s="27" t="s">
        <v>42</v>
      </c>
      <c r="B19" s="88">
        <v>389</v>
      </c>
      <c r="C19" s="88">
        <v>328</v>
      </c>
      <c r="D19" s="88">
        <v>555</v>
      </c>
      <c r="E19" s="88">
        <v>13</v>
      </c>
      <c r="F19" s="88">
        <v>11</v>
      </c>
      <c r="G19" s="89">
        <v>18</v>
      </c>
      <c r="H19" s="55">
        <f t="shared" si="4"/>
        <v>1272</v>
      </c>
      <c r="I19" s="55">
        <f t="shared" si="5"/>
        <v>42</v>
      </c>
      <c r="J19" s="89">
        <v>480</v>
      </c>
      <c r="K19" s="94">
        <v>370</v>
      </c>
      <c r="L19" s="94"/>
      <c r="M19" s="94">
        <v>15</v>
      </c>
      <c r="N19" s="93">
        <v>13</v>
      </c>
      <c r="O19" s="56"/>
      <c r="P19" s="55">
        <f t="shared" si="21"/>
        <v>850</v>
      </c>
      <c r="Q19" s="55">
        <f t="shared" si="6"/>
        <v>28</v>
      </c>
      <c r="R19" s="57">
        <f t="shared" si="22"/>
        <v>70</v>
      </c>
      <c r="S19" s="97">
        <v>3.24</v>
      </c>
      <c r="T19" s="89">
        <v>4.5</v>
      </c>
      <c r="U19" s="88">
        <v>7.5</v>
      </c>
      <c r="V19" s="44"/>
      <c r="W19" s="44"/>
      <c r="X19" s="44"/>
      <c r="Y19" s="44"/>
      <c r="Z19" s="44"/>
      <c r="AA19" s="68">
        <f t="shared" si="10"/>
        <v>0</v>
      </c>
      <c r="AB19" s="33"/>
      <c r="AC19" s="20">
        <f t="shared" si="11"/>
        <v>0</v>
      </c>
      <c r="AD19" s="85">
        <f t="shared" si="12"/>
        <v>85.24</v>
      </c>
      <c r="AE19" s="21">
        <f t="shared" si="23"/>
        <v>85.24</v>
      </c>
      <c r="AF19" s="82"/>
      <c r="AG19" s="78"/>
      <c r="AH19" s="22">
        <f t="shared" si="7"/>
        <v>85.24</v>
      </c>
      <c r="AI19" s="23">
        <f t="shared" si="8"/>
        <v>32.575999999999993</v>
      </c>
      <c r="AJ19" s="58"/>
      <c r="AK19" s="24">
        <f t="shared" si="9"/>
        <v>0</v>
      </c>
      <c r="AL19" s="25">
        <f t="shared" si="13"/>
        <v>117.81599999999999</v>
      </c>
      <c r="AM19" s="28">
        <f t="shared" si="14"/>
        <v>117.81599999999999</v>
      </c>
      <c r="AN19" s="79"/>
      <c r="AO19" s="118">
        <v>60</v>
      </c>
      <c r="AP19" s="118">
        <v>200</v>
      </c>
      <c r="AQ19" s="118">
        <v>0</v>
      </c>
      <c r="AR19" s="118">
        <v>16</v>
      </c>
      <c r="AS19" s="118">
        <v>15</v>
      </c>
      <c r="AT19" s="62">
        <f t="shared" si="15"/>
        <v>291</v>
      </c>
      <c r="AU19" s="64">
        <f t="shared" si="16"/>
        <v>276.45</v>
      </c>
      <c r="AV19" s="120">
        <v>6</v>
      </c>
      <c r="AW19" s="120">
        <v>16</v>
      </c>
      <c r="AX19" s="120">
        <v>8</v>
      </c>
      <c r="AY19" s="120">
        <v>1</v>
      </c>
      <c r="AZ19" s="81">
        <f t="shared" si="17"/>
        <v>31</v>
      </c>
      <c r="BA19" s="80">
        <f t="shared" si="18"/>
        <v>245.45</v>
      </c>
      <c r="BB19" s="36">
        <f t="shared" si="19"/>
        <v>117.81599999999999</v>
      </c>
      <c r="BC19" s="80">
        <f t="shared" si="20"/>
        <v>127.634</v>
      </c>
    </row>
    <row r="20" spans="1:55" ht="17.399999999999999">
      <c r="A20" s="27" t="s">
        <v>11</v>
      </c>
      <c r="B20" s="88">
        <v>397</v>
      </c>
      <c r="C20" s="88">
        <v>325</v>
      </c>
      <c r="D20" s="88">
        <v>565</v>
      </c>
      <c r="E20" s="88">
        <v>13</v>
      </c>
      <c r="F20" s="88">
        <v>11</v>
      </c>
      <c r="G20" s="89">
        <v>18</v>
      </c>
      <c r="H20" s="55">
        <f t="shared" si="4"/>
        <v>1287</v>
      </c>
      <c r="I20" s="55">
        <f t="shared" si="5"/>
        <v>42</v>
      </c>
      <c r="J20" s="89">
        <v>483</v>
      </c>
      <c r="K20" s="94">
        <v>372</v>
      </c>
      <c r="L20" s="94"/>
      <c r="M20" s="94">
        <v>15</v>
      </c>
      <c r="N20" s="93">
        <v>13</v>
      </c>
      <c r="O20" s="56"/>
      <c r="P20" s="55">
        <f t="shared" si="21"/>
        <v>855</v>
      </c>
      <c r="Q20" s="55">
        <f t="shared" si="6"/>
        <v>28</v>
      </c>
      <c r="R20" s="57">
        <f t="shared" si="22"/>
        <v>70</v>
      </c>
      <c r="S20" s="97">
        <v>3.25</v>
      </c>
      <c r="T20" s="89">
        <v>4.5</v>
      </c>
      <c r="U20" s="100">
        <v>7.5</v>
      </c>
      <c r="V20" s="44"/>
      <c r="W20" s="44"/>
      <c r="X20" s="44"/>
      <c r="Y20" s="44"/>
      <c r="Z20" s="44"/>
      <c r="AA20" s="68">
        <f t="shared" si="10"/>
        <v>0</v>
      </c>
      <c r="AB20" s="33"/>
      <c r="AC20" s="20">
        <f t="shared" si="11"/>
        <v>0</v>
      </c>
      <c r="AD20" s="85">
        <f t="shared" si="12"/>
        <v>85.25</v>
      </c>
      <c r="AE20" s="21">
        <f t="shared" si="23"/>
        <v>85.25</v>
      </c>
      <c r="AF20" s="82"/>
      <c r="AG20" s="78"/>
      <c r="AH20" s="22">
        <f t="shared" si="7"/>
        <v>85.25</v>
      </c>
      <c r="AI20" s="23">
        <f t="shared" si="8"/>
        <v>32.565999999999988</v>
      </c>
      <c r="AJ20" s="58"/>
      <c r="AK20" s="24">
        <f t="shared" si="9"/>
        <v>0</v>
      </c>
      <c r="AL20" s="25">
        <f t="shared" si="13"/>
        <v>117.81599999999999</v>
      </c>
      <c r="AM20" s="28">
        <f t="shared" si="14"/>
        <v>117.81599999999999</v>
      </c>
      <c r="AN20" s="79"/>
      <c r="AO20" s="118">
        <v>60</v>
      </c>
      <c r="AP20" s="118">
        <v>200</v>
      </c>
      <c r="AQ20" s="118">
        <v>0</v>
      </c>
      <c r="AR20" s="118">
        <v>16</v>
      </c>
      <c r="AS20" s="118">
        <v>15</v>
      </c>
      <c r="AT20" s="62">
        <f t="shared" si="15"/>
        <v>291</v>
      </c>
      <c r="AU20" s="64">
        <f t="shared" si="16"/>
        <v>276.45</v>
      </c>
      <c r="AV20" s="120">
        <v>6</v>
      </c>
      <c r="AW20" s="120">
        <v>16</v>
      </c>
      <c r="AX20" s="120">
        <v>8</v>
      </c>
      <c r="AY20" s="120">
        <v>1</v>
      </c>
      <c r="AZ20" s="81">
        <f t="shared" si="17"/>
        <v>31</v>
      </c>
      <c r="BA20" s="80">
        <f t="shared" si="18"/>
        <v>245.45</v>
      </c>
      <c r="BB20" s="36">
        <f t="shared" si="19"/>
        <v>117.81599999999999</v>
      </c>
      <c r="BC20" s="80">
        <f t="shared" si="20"/>
        <v>127.634</v>
      </c>
    </row>
    <row r="21" spans="1:55" ht="17.399999999999999">
      <c r="A21" s="27" t="s">
        <v>43</v>
      </c>
      <c r="B21" s="88">
        <v>397</v>
      </c>
      <c r="C21" s="129">
        <v>325</v>
      </c>
      <c r="D21" s="95">
        <v>560</v>
      </c>
      <c r="E21" s="88">
        <v>13</v>
      </c>
      <c r="F21" s="88">
        <v>11</v>
      </c>
      <c r="G21" s="89">
        <v>18</v>
      </c>
      <c r="H21" s="55">
        <f t="shared" si="4"/>
        <v>1282</v>
      </c>
      <c r="I21" s="55">
        <f t="shared" si="5"/>
        <v>42</v>
      </c>
      <c r="J21" s="89">
        <v>476</v>
      </c>
      <c r="K21" s="94">
        <v>374</v>
      </c>
      <c r="L21" s="94"/>
      <c r="M21" s="93">
        <v>15</v>
      </c>
      <c r="N21" s="93">
        <v>13</v>
      </c>
      <c r="O21" s="45"/>
      <c r="P21" s="55">
        <f t="shared" si="21"/>
        <v>850</v>
      </c>
      <c r="Q21" s="55">
        <f t="shared" si="6"/>
        <v>28</v>
      </c>
      <c r="R21" s="57">
        <f t="shared" si="22"/>
        <v>70</v>
      </c>
      <c r="S21" s="97">
        <v>3.25</v>
      </c>
      <c r="T21" s="89">
        <v>4.5</v>
      </c>
      <c r="U21" s="100">
        <v>7.5</v>
      </c>
      <c r="V21" s="44"/>
      <c r="W21" s="44"/>
      <c r="X21" s="44"/>
      <c r="Y21" s="44"/>
      <c r="Z21" s="44"/>
      <c r="AA21" s="68">
        <f t="shared" si="10"/>
        <v>0</v>
      </c>
      <c r="AB21" s="33"/>
      <c r="AC21" s="20">
        <f t="shared" si="11"/>
        <v>0</v>
      </c>
      <c r="AD21" s="85">
        <f t="shared" si="12"/>
        <v>85.25</v>
      </c>
      <c r="AE21" s="21">
        <f t="shared" si="23"/>
        <v>85.25</v>
      </c>
      <c r="AF21" s="82"/>
      <c r="AG21" s="78"/>
      <c r="AH21" s="22">
        <f t="shared" si="7"/>
        <v>85.25</v>
      </c>
      <c r="AI21" s="23">
        <f t="shared" si="8"/>
        <v>32.565999999999988</v>
      </c>
      <c r="AJ21" s="58"/>
      <c r="AK21" s="24">
        <f t="shared" si="9"/>
        <v>0</v>
      </c>
      <c r="AL21" s="25">
        <f t="shared" si="13"/>
        <v>117.81599999999999</v>
      </c>
      <c r="AM21" s="28">
        <f t="shared" si="14"/>
        <v>117.81599999999999</v>
      </c>
      <c r="AN21" s="79"/>
      <c r="AO21" s="118">
        <v>60</v>
      </c>
      <c r="AP21" s="118">
        <v>200</v>
      </c>
      <c r="AQ21" s="118">
        <v>0</v>
      </c>
      <c r="AR21" s="118">
        <v>16</v>
      </c>
      <c r="AS21" s="118">
        <v>15</v>
      </c>
      <c r="AT21" s="62">
        <f t="shared" si="15"/>
        <v>291</v>
      </c>
      <c r="AU21" s="64">
        <f t="shared" si="16"/>
        <v>276.45</v>
      </c>
      <c r="AV21" s="120">
        <v>6</v>
      </c>
      <c r="AW21" s="120">
        <v>16</v>
      </c>
      <c r="AX21" s="120">
        <v>8</v>
      </c>
      <c r="AY21" s="120">
        <v>1</v>
      </c>
      <c r="AZ21" s="81">
        <f t="shared" si="17"/>
        <v>31</v>
      </c>
      <c r="BA21" s="80">
        <f t="shared" si="18"/>
        <v>245.45</v>
      </c>
      <c r="BB21" s="36">
        <f t="shared" si="19"/>
        <v>117.81599999999999</v>
      </c>
      <c r="BC21" s="80">
        <f t="shared" si="20"/>
        <v>127.634</v>
      </c>
    </row>
    <row r="22" spans="1:55" ht="17.399999999999999">
      <c r="A22" s="27" t="s">
        <v>12</v>
      </c>
      <c r="B22" s="129">
        <v>366</v>
      </c>
      <c r="C22" s="95">
        <v>288</v>
      </c>
      <c r="D22" s="95">
        <v>505</v>
      </c>
      <c r="E22" s="88">
        <v>12</v>
      </c>
      <c r="F22" s="88">
        <v>10</v>
      </c>
      <c r="G22" s="89">
        <v>16</v>
      </c>
      <c r="H22" s="55">
        <f t="shared" si="4"/>
        <v>1159</v>
      </c>
      <c r="I22" s="55">
        <f t="shared" si="5"/>
        <v>38</v>
      </c>
      <c r="J22" s="89">
        <v>420</v>
      </c>
      <c r="K22" s="94">
        <v>283</v>
      </c>
      <c r="L22" s="94"/>
      <c r="M22" s="93">
        <v>14</v>
      </c>
      <c r="N22" s="93">
        <v>10</v>
      </c>
      <c r="O22" s="45"/>
      <c r="P22" s="55">
        <f t="shared" si="21"/>
        <v>703</v>
      </c>
      <c r="Q22" s="55">
        <f t="shared" si="6"/>
        <v>24</v>
      </c>
      <c r="R22" s="57">
        <f t="shared" si="22"/>
        <v>62</v>
      </c>
      <c r="S22" s="97">
        <v>3.05</v>
      </c>
      <c r="T22" s="89">
        <v>4</v>
      </c>
      <c r="U22" s="100">
        <v>7</v>
      </c>
      <c r="V22" s="44"/>
      <c r="W22" s="44"/>
      <c r="X22" s="44"/>
      <c r="Y22" s="44"/>
      <c r="Z22" s="44"/>
      <c r="AA22" s="68">
        <f t="shared" si="10"/>
        <v>0</v>
      </c>
      <c r="AB22" s="33"/>
      <c r="AC22" s="20">
        <f t="shared" si="11"/>
        <v>0</v>
      </c>
      <c r="AD22" s="85">
        <f t="shared" si="12"/>
        <v>76.05</v>
      </c>
      <c r="AE22" s="21">
        <f t="shared" si="23"/>
        <v>76.05</v>
      </c>
      <c r="AF22" s="82"/>
      <c r="AG22" s="78"/>
      <c r="AH22" s="22">
        <f t="shared" si="7"/>
        <v>76.05</v>
      </c>
      <c r="AI22" s="23">
        <f t="shared" si="8"/>
        <v>41.765999999999991</v>
      </c>
      <c r="AJ22" s="58"/>
      <c r="AK22" s="24">
        <f t="shared" si="9"/>
        <v>0</v>
      </c>
      <c r="AL22" s="25">
        <f t="shared" si="13"/>
        <v>117.81599999999999</v>
      </c>
      <c r="AM22" s="28">
        <f t="shared" si="14"/>
        <v>117.81599999999999</v>
      </c>
      <c r="AN22" s="79"/>
      <c r="AO22" s="118">
        <v>60</v>
      </c>
      <c r="AP22" s="118">
        <v>200</v>
      </c>
      <c r="AQ22" s="118">
        <v>0</v>
      </c>
      <c r="AR22" s="118">
        <v>16</v>
      </c>
      <c r="AS22" s="118">
        <v>15</v>
      </c>
      <c r="AT22" s="62">
        <f t="shared" si="15"/>
        <v>291</v>
      </c>
      <c r="AU22" s="64">
        <f t="shared" si="16"/>
        <v>276.45</v>
      </c>
      <c r="AV22" s="120">
        <v>6</v>
      </c>
      <c r="AW22" s="120">
        <v>16</v>
      </c>
      <c r="AX22" s="120">
        <v>8</v>
      </c>
      <c r="AY22" s="120">
        <v>1</v>
      </c>
      <c r="AZ22" s="81">
        <f t="shared" si="17"/>
        <v>31</v>
      </c>
      <c r="BA22" s="80">
        <f t="shared" si="18"/>
        <v>245.45</v>
      </c>
      <c r="BB22" s="36">
        <f t="shared" si="19"/>
        <v>117.81599999999999</v>
      </c>
      <c r="BC22" s="80">
        <f t="shared" si="20"/>
        <v>127.634</v>
      </c>
    </row>
    <row r="23" spans="1:55" ht="17.399999999999999">
      <c r="A23" s="27" t="s">
        <v>44</v>
      </c>
      <c r="B23" s="88">
        <v>356</v>
      </c>
      <c r="C23" s="88">
        <v>286</v>
      </c>
      <c r="D23" s="88">
        <v>497</v>
      </c>
      <c r="E23" s="88">
        <v>12</v>
      </c>
      <c r="F23" s="88">
        <v>10</v>
      </c>
      <c r="G23" s="89">
        <v>16</v>
      </c>
      <c r="H23" s="55">
        <f t="shared" si="4"/>
        <v>1139</v>
      </c>
      <c r="I23" s="55">
        <f t="shared" si="5"/>
        <v>38</v>
      </c>
      <c r="J23" s="89">
        <v>417</v>
      </c>
      <c r="K23" s="94">
        <v>238</v>
      </c>
      <c r="L23" s="94"/>
      <c r="M23" s="93">
        <v>13</v>
      </c>
      <c r="N23" s="93">
        <v>8</v>
      </c>
      <c r="O23" s="45"/>
      <c r="P23" s="55">
        <f t="shared" si="21"/>
        <v>655</v>
      </c>
      <c r="Q23" s="55">
        <f t="shared" si="6"/>
        <v>21</v>
      </c>
      <c r="R23" s="57">
        <f t="shared" si="22"/>
        <v>59</v>
      </c>
      <c r="S23" s="97">
        <v>3.05</v>
      </c>
      <c r="T23" s="88">
        <v>3.5</v>
      </c>
      <c r="U23" s="100">
        <v>7</v>
      </c>
      <c r="V23" s="44"/>
      <c r="W23" s="44"/>
      <c r="X23" s="44"/>
      <c r="Y23" s="44"/>
      <c r="Z23" s="44"/>
      <c r="AA23" s="68">
        <f t="shared" si="10"/>
        <v>0</v>
      </c>
      <c r="AB23" s="33"/>
      <c r="AC23" s="20">
        <f t="shared" si="11"/>
        <v>0</v>
      </c>
      <c r="AD23" s="85">
        <f t="shared" si="12"/>
        <v>72.55</v>
      </c>
      <c r="AE23" s="21">
        <f t="shared" si="23"/>
        <v>72.55</v>
      </c>
      <c r="AF23" s="82"/>
      <c r="AG23" s="78"/>
      <c r="AH23" s="22">
        <f t="shared" si="7"/>
        <v>72.55</v>
      </c>
      <c r="AI23" s="23">
        <f t="shared" si="8"/>
        <v>45.265999999999991</v>
      </c>
      <c r="AJ23" s="58"/>
      <c r="AK23" s="24">
        <f t="shared" si="9"/>
        <v>0</v>
      </c>
      <c r="AL23" s="25">
        <f t="shared" si="13"/>
        <v>117.81599999999999</v>
      </c>
      <c r="AM23" s="28">
        <f t="shared" si="14"/>
        <v>117.81599999999999</v>
      </c>
      <c r="AN23" s="79"/>
      <c r="AO23" s="118">
        <v>60</v>
      </c>
      <c r="AP23" s="118">
        <v>200</v>
      </c>
      <c r="AQ23" s="118">
        <v>0</v>
      </c>
      <c r="AR23" s="118">
        <v>16</v>
      </c>
      <c r="AS23" s="118">
        <v>15</v>
      </c>
      <c r="AT23" s="62">
        <f t="shared" si="15"/>
        <v>291</v>
      </c>
      <c r="AU23" s="64">
        <f t="shared" si="16"/>
        <v>276.45</v>
      </c>
      <c r="AV23" s="120">
        <v>6</v>
      </c>
      <c r="AW23" s="120">
        <v>16</v>
      </c>
      <c r="AX23" s="120">
        <v>8</v>
      </c>
      <c r="AY23" s="120">
        <v>1</v>
      </c>
      <c r="AZ23" s="81">
        <f t="shared" si="17"/>
        <v>31</v>
      </c>
      <c r="BA23" s="80">
        <f t="shared" si="18"/>
        <v>245.45</v>
      </c>
      <c r="BB23" s="36">
        <f t="shared" si="19"/>
        <v>117.81599999999999</v>
      </c>
      <c r="BC23" s="80">
        <f t="shared" si="20"/>
        <v>127.634</v>
      </c>
    </row>
    <row r="24" spans="1:55" ht="17.399999999999999">
      <c r="A24" s="29" t="s">
        <v>13</v>
      </c>
      <c r="B24" s="88">
        <v>369</v>
      </c>
      <c r="C24" s="88">
        <v>288</v>
      </c>
      <c r="D24" s="88">
        <v>521</v>
      </c>
      <c r="E24" s="88">
        <v>13</v>
      </c>
      <c r="F24" s="88">
        <v>10</v>
      </c>
      <c r="G24" s="89">
        <v>17</v>
      </c>
      <c r="H24" s="55">
        <f t="shared" si="4"/>
        <v>1178</v>
      </c>
      <c r="I24" s="55">
        <f t="shared" si="5"/>
        <v>40</v>
      </c>
      <c r="J24" s="89">
        <v>421</v>
      </c>
      <c r="K24" s="94">
        <v>174</v>
      </c>
      <c r="L24" s="94"/>
      <c r="M24" s="93">
        <v>14</v>
      </c>
      <c r="N24" s="93">
        <v>6</v>
      </c>
      <c r="O24" s="45"/>
      <c r="P24" s="55">
        <f t="shared" si="21"/>
        <v>595</v>
      </c>
      <c r="Q24" s="55">
        <f t="shared" si="6"/>
        <v>20</v>
      </c>
      <c r="R24" s="57">
        <f t="shared" si="22"/>
        <v>60</v>
      </c>
      <c r="S24" s="97">
        <v>3.24</v>
      </c>
      <c r="T24" s="88">
        <v>3.5</v>
      </c>
      <c r="U24" s="100">
        <v>6.9</v>
      </c>
      <c r="V24" s="44"/>
      <c r="W24" s="44"/>
      <c r="X24" s="44"/>
      <c r="Y24" s="44"/>
      <c r="Z24" s="44"/>
      <c r="AA24" s="68">
        <f t="shared" si="10"/>
        <v>0</v>
      </c>
      <c r="AB24" s="33"/>
      <c r="AC24" s="20">
        <f t="shared" si="11"/>
        <v>0</v>
      </c>
      <c r="AD24" s="85">
        <f t="shared" si="12"/>
        <v>73.640000000000015</v>
      </c>
      <c r="AE24" s="21">
        <f t="shared" si="23"/>
        <v>73.640000000000015</v>
      </c>
      <c r="AF24" s="82"/>
      <c r="AG24" s="78"/>
      <c r="AH24" s="22">
        <f t="shared" si="7"/>
        <v>73.640000000000015</v>
      </c>
      <c r="AI24" s="23">
        <f t="shared" si="8"/>
        <v>30.039999999999978</v>
      </c>
      <c r="AJ24" s="58"/>
      <c r="AK24" s="24">
        <f t="shared" si="9"/>
        <v>0</v>
      </c>
      <c r="AL24" s="25">
        <f t="shared" si="13"/>
        <v>103.67999999999999</v>
      </c>
      <c r="AM24" s="28">
        <f t="shared" si="14"/>
        <v>103.67999999999999</v>
      </c>
      <c r="AN24" s="79"/>
      <c r="AO24" s="121">
        <v>80</v>
      </c>
      <c r="AP24" s="121">
        <v>100</v>
      </c>
      <c r="AQ24" s="121">
        <v>0</v>
      </c>
      <c r="AR24" s="121">
        <v>20</v>
      </c>
      <c r="AS24" s="121">
        <v>60</v>
      </c>
      <c r="AT24" s="62">
        <f t="shared" si="15"/>
        <v>260</v>
      </c>
      <c r="AU24" s="64">
        <f t="shared" si="16"/>
        <v>247</v>
      </c>
      <c r="AV24" s="120">
        <v>6</v>
      </c>
      <c r="AW24" s="120">
        <v>16</v>
      </c>
      <c r="AX24" s="120">
        <v>8</v>
      </c>
      <c r="AY24" s="120">
        <v>1</v>
      </c>
      <c r="AZ24" s="81">
        <f t="shared" si="17"/>
        <v>31</v>
      </c>
      <c r="BA24" s="80">
        <f t="shared" si="18"/>
        <v>216</v>
      </c>
      <c r="BB24" s="36">
        <f t="shared" si="19"/>
        <v>103.67999999999999</v>
      </c>
      <c r="BC24" s="80">
        <f t="shared" si="20"/>
        <v>112.32000000000001</v>
      </c>
    </row>
    <row r="25" spans="1:55" ht="17.399999999999999">
      <c r="A25" s="30" t="s">
        <v>30</v>
      </c>
      <c r="B25" s="88">
        <v>380</v>
      </c>
      <c r="C25" s="88">
        <v>300</v>
      </c>
      <c r="D25" s="88">
        <v>531</v>
      </c>
      <c r="E25" s="88">
        <v>13</v>
      </c>
      <c r="F25" s="88">
        <v>11</v>
      </c>
      <c r="G25" s="89">
        <v>17</v>
      </c>
      <c r="H25" s="55">
        <f t="shared" si="4"/>
        <v>1211</v>
      </c>
      <c r="I25" s="55">
        <f t="shared" si="5"/>
        <v>41</v>
      </c>
      <c r="J25" s="89">
        <v>442</v>
      </c>
      <c r="K25" s="94">
        <v>197</v>
      </c>
      <c r="L25" s="94"/>
      <c r="M25" s="93">
        <v>14</v>
      </c>
      <c r="N25" s="93">
        <v>7</v>
      </c>
      <c r="O25" s="45"/>
      <c r="P25" s="55">
        <f t="shared" si="21"/>
        <v>639</v>
      </c>
      <c r="Q25" s="55">
        <f t="shared" si="6"/>
        <v>21</v>
      </c>
      <c r="R25" s="57">
        <f t="shared" si="22"/>
        <v>62</v>
      </c>
      <c r="S25" s="97">
        <v>3.24</v>
      </c>
      <c r="T25" s="88">
        <v>3.5</v>
      </c>
      <c r="U25" s="100">
        <v>6.9</v>
      </c>
      <c r="V25" s="44"/>
      <c r="W25" s="44"/>
      <c r="X25" s="44"/>
      <c r="Y25" s="44"/>
      <c r="Z25" s="44"/>
      <c r="AA25" s="68">
        <f t="shared" si="10"/>
        <v>0</v>
      </c>
      <c r="AB25" s="33"/>
      <c r="AC25" s="20">
        <f t="shared" si="11"/>
        <v>0</v>
      </c>
      <c r="AD25" s="85">
        <f t="shared" si="12"/>
        <v>75.64</v>
      </c>
      <c r="AE25" s="21">
        <f t="shared" si="23"/>
        <v>75.64</v>
      </c>
      <c r="AF25" s="82"/>
      <c r="AG25" s="78"/>
      <c r="AH25" s="22">
        <f t="shared" si="7"/>
        <v>75.64</v>
      </c>
      <c r="AI25" s="23">
        <f t="shared" si="8"/>
        <v>28.039999999999992</v>
      </c>
      <c r="AJ25" s="58"/>
      <c r="AK25" s="24">
        <f t="shared" si="9"/>
        <v>0</v>
      </c>
      <c r="AL25" s="25">
        <f t="shared" si="13"/>
        <v>103.67999999999999</v>
      </c>
      <c r="AM25" s="28">
        <f t="shared" si="14"/>
        <v>103.67999999999999</v>
      </c>
      <c r="AN25" s="79"/>
      <c r="AO25" s="121">
        <v>80</v>
      </c>
      <c r="AP25" s="121">
        <v>100</v>
      </c>
      <c r="AQ25" s="121">
        <v>0</v>
      </c>
      <c r="AR25" s="121">
        <v>20</v>
      </c>
      <c r="AS25" s="121">
        <v>60</v>
      </c>
      <c r="AT25" s="62">
        <f t="shared" si="15"/>
        <v>260</v>
      </c>
      <c r="AU25" s="64">
        <f t="shared" si="16"/>
        <v>247</v>
      </c>
      <c r="AV25" s="120">
        <v>6</v>
      </c>
      <c r="AW25" s="120">
        <v>16</v>
      </c>
      <c r="AX25" s="120">
        <v>8</v>
      </c>
      <c r="AY25" s="120">
        <v>1</v>
      </c>
      <c r="AZ25" s="81">
        <f t="shared" si="17"/>
        <v>31</v>
      </c>
      <c r="BA25" s="80">
        <f t="shared" si="18"/>
        <v>216</v>
      </c>
      <c r="BB25" s="36">
        <f t="shared" si="19"/>
        <v>103.67999999999999</v>
      </c>
      <c r="BC25" s="80">
        <f t="shared" si="20"/>
        <v>112.32000000000001</v>
      </c>
    </row>
    <row r="26" spans="1:55" ht="17.399999999999999">
      <c r="A26" s="30" t="s">
        <v>14</v>
      </c>
      <c r="B26" s="129">
        <v>385</v>
      </c>
      <c r="C26" s="95">
        <v>312</v>
      </c>
      <c r="D26" s="95">
        <v>548</v>
      </c>
      <c r="E26" s="88">
        <v>13</v>
      </c>
      <c r="F26" s="88">
        <v>11</v>
      </c>
      <c r="G26" s="89">
        <v>18</v>
      </c>
      <c r="H26" s="55">
        <f t="shared" si="4"/>
        <v>1245</v>
      </c>
      <c r="I26" s="55">
        <f t="shared" si="5"/>
        <v>42</v>
      </c>
      <c r="J26" s="88">
        <v>450</v>
      </c>
      <c r="K26" s="94">
        <v>205</v>
      </c>
      <c r="L26" s="94"/>
      <c r="M26" s="93">
        <v>15</v>
      </c>
      <c r="N26" s="93">
        <v>7</v>
      </c>
      <c r="O26" s="45"/>
      <c r="P26" s="55">
        <f t="shared" si="21"/>
        <v>655</v>
      </c>
      <c r="Q26" s="55">
        <f t="shared" si="6"/>
        <v>22</v>
      </c>
      <c r="R26" s="57">
        <f t="shared" si="22"/>
        <v>64</v>
      </c>
      <c r="S26" s="97">
        <v>3.65</v>
      </c>
      <c r="T26" s="88">
        <v>3.5</v>
      </c>
      <c r="U26" s="100">
        <v>6.5</v>
      </c>
      <c r="V26" s="60"/>
      <c r="W26" s="44"/>
      <c r="X26" s="44"/>
      <c r="Y26" s="44"/>
      <c r="Z26" s="44"/>
      <c r="AA26" s="68">
        <f t="shared" si="10"/>
        <v>0</v>
      </c>
      <c r="AB26" s="33"/>
      <c r="AC26" s="20">
        <f t="shared" si="11"/>
        <v>0</v>
      </c>
      <c r="AD26" s="85">
        <f t="shared" si="12"/>
        <v>77.650000000000006</v>
      </c>
      <c r="AE26" s="21">
        <f t="shared" si="23"/>
        <v>77.650000000000006</v>
      </c>
      <c r="AF26" s="82"/>
      <c r="AG26" s="78"/>
      <c r="AH26" s="22">
        <f t="shared" si="7"/>
        <v>77.650000000000006</v>
      </c>
      <c r="AI26" s="23">
        <f t="shared" si="8"/>
        <v>26.029999999999987</v>
      </c>
      <c r="AJ26" s="58"/>
      <c r="AK26" s="24">
        <f t="shared" si="9"/>
        <v>0</v>
      </c>
      <c r="AL26" s="25">
        <f t="shared" si="13"/>
        <v>103.67999999999999</v>
      </c>
      <c r="AM26" s="28">
        <f t="shared" si="14"/>
        <v>103.67999999999999</v>
      </c>
      <c r="AN26" s="79"/>
      <c r="AO26" s="121">
        <v>80</v>
      </c>
      <c r="AP26" s="121">
        <v>100</v>
      </c>
      <c r="AQ26" s="121">
        <v>0</v>
      </c>
      <c r="AR26" s="121">
        <v>20</v>
      </c>
      <c r="AS26" s="121">
        <v>60</v>
      </c>
      <c r="AT26" s="62">
        <f t="shared" si="15"/>
        <v>260</v>
      </c>
      <c r="AU26" s="64">
        <f t="shared" si="16"/>
        <v>247</v>
      </c>
      <c r="AV26" s="120">
        <v>6</v>
      </c>
      <c r="AW26" s="120">
        <v>16</v>
      </c>
      <c r="AX26" s="120">
        <v>8</v>
      </c>
      <c r="AY26" s="120">
        <v>1</v>
      </c>
      <c r="AZ26" s="81">
        <f t="shared" si="17"/>
        <v>31</v>
      </c>
      <c r="BA26" s="80">
        <f t="shared" si="18"/>
        <v>216</v>
      </c>
      <c r="BB26" s="36">
        <f t="shared" si="19"/>
        <v>103.67999999999999</v>
      </c>
      <c r="BC26" s="80">
        <f t="shared" si="20"/>
        <v>112.32000000000001</v>
      </c>
    </row>
    <row r="27" spans="1:55" ht="17.399999999999999">
      <c r="A27" s="30" t="s">
        <v>31</v>
      </c>
      <c r="B27" s="88">
        <v>377</v>
      </c>
      <c r="C27" s="88">
        <v>338</v>
      </c>
      <c r="D27" s="88">
        <v>546</v>
      </c>
      <c r="E27" s="88">
        <v>13</v>
      </c>
      <c r="F27" s="88">
        <v>12</v>
      </c>
      <c r="G27" s="89">
        <v>17</v>
      </c>
      <c r="H27" s="55">
        <f t="shared" si="4"/>
        <v>1261</v>
      </c>
      <c r="I27" s="55">
        <f t="shared" si="5"/>
        <v>42</v>
      </c>
      <c r="J27" s="88">
        <v>456</v>
      </c>
      <c r="K27" s="94">
        <v>214</v>
      </c>
      <c r="L27" s="94"/>
      <c r="M27" s="93">
        <v>15</v>
      </c>
      <c r="N27" s="93">
        <v>7</v>
      </c>
      <c r="O27" s="45"/>
      <c r="P27" s="55">
        <f t="shared" si="21"/>
        <v>670</v>
      </c>
      <c r="Q27" s="55">
        <f t="shared" si="6"/>
        <v>22</v>
      </c>
      <c r="R27" s="57">
        <f t="shared" si="22"/>
        <v>64</v>
      </c>
      <c r="S27" s="97">
        <v>3.65</v>
      </c>
      <c r="T27" s="88">
        <v>3.5</v>
      </c>
      <c r="U27" s="100">
        <v>6.5</v>
      </c>
      <c r="V27" s="44"/>
      <c r="W27" s="44"/>
      <c r="X27" s="44"/>
      <c r="Y27" s="44"/>
      <c r="Z27" s="44"/>
      <c r="AA27" s="68">
        <f t="shared" si="10"/>
        <v>0</v>
      </c>
      <c r="AB27" s="33"/>
      <c r="AC27" s="20">
        <f t="shared" si="11"/>
        <v>0</v>
      </c>
      <c r="AD27" s="85">
        <f t="shared" si="12"/>
        <v>77.650000000000006</v>
      </c>
      <c r="AE27" s="21">
        <f t="shared" si="23"/>
        <v>77.650000000000006</v>
      </c>
      <c r="AF27" s="82"/>
      <c r="AG27" s="78"/>
      <c r="AH27" s="22">
        <f t="shared" si="7"/>
        <v>77.650000000000006</v>
      </c>
      <c r="AI27" s="23">
        <f t="shared" si="8"/>
        <v>26.029999999999987</v>
      </c>
      <c r="AJ27" s="58"/>
      <c r="AK27" s="24">
        <f t="shared" si="9"/>
        <v>0</v>
      </c>
      <c r="AL27" s="25">
        <f t="shared" si="13"/>
        <v>103.67999999999999</v>
      </c>
      <c r="AM27" s="28">
        <f t="shared" si="14"/>
        <v>103.67999999999999</v>
      </c>
      <c r="AN27" s="79"/>
      <c r="AO27" s="121">
        <v>80</v>
      </c>
      <c r="AP27" s="121">
        <v>100</v>
      </c>
      <c r="AQ27" s="121">
        <v>0</v>
      </c>
      <c r="AR27" s="121">
        <v>20</v>
      </c>
      <c r="AS27" s="121">
        <v>60</v>
      </c>
      <c r="AT27" s="62">
        <f t="shared" si="15"/>
        <v>260</v>
      </c>
      <c r="AU27" s="64">
        <f t="shared" si="16"/>
        <v>247</v>
      </c>
      <c r="AV27" s="120">
        <v>6</v>
      </c>
      <c r="AW27" s="120">
        <v>16</v>
      </c>
      <c r="AX27" s="120">
        <v>8</v>
      </c>
      <c r="AY27" s="120">
        <v>1</v>
      </c>
      <c r="AZ27" s="81">
        <f t="shared" si="17"/>
        <v>31</v>
      </c>
      <c r="BA27" s="80">
        <f t="shared" si="18"/>
        <v>216</v>
      </c>
      <c r="BB27" s="36">
        <f t="shared" si="19"/>
        <v>103.67999999999999</v>
      </c>
      <c r="BC27" s="80">
        <f t="shared" si="20"/>
        <v>112.32000000000001</v>
      </c>
    </row>
    <row r="28" spans="1:55" ht="17.399999999999999">
      <c r="A28" s="30" t="s">
        <v>15</v>
      </c>
      <c r="B28" s="88">
        <v>387</v>
      </c>
      <c r="C28" s="88">
        <v>336</v>
      </c>
      <c r="D28" s="88">
        <v>539</v>
      </c>
      <c r="E28" s="88">
        <v>13</v>
      </c>
      <c r="F28" s="88">
        <v>12</v>
      </c>
      <c r="G28" s="89">
        <v>17</v>
      </c>
      <c r="H28" s="55">
        <f t="shared" si="4"/>
        <v>1262</v>
      </c>
      <c r="I28" s="55">
        <f t="shared" si="5"/>
        <v>42</v>
      </c>
      <c r="J28" s="88">
        <v>462</v>
      </c>
      <c r="K28" s="94">
        <v>204</v>
      </c>
      <c r="L28" s="94"/>
      <c r="M28" s="93">
        <v>15</v>
      </c>
      <c r="N28" s="93">
        <v>7</v>
      </c>
      <c r="O28" s="45"/>
      <c r="P28" s="55">
        <f t="shared" si="21"/>
        <v>666</v>
      </c>
      <c r="Q28" s="55">
        <f t="shared" si="6"/>
        <v>22</v>
      </c>
      <c r="R28" s="57">
        <f t="shared" si="22"/>
        <v>64</v>
      </c>
      <c r="S28" s="88">
        <v>3.84</v>
      </c>
      <c r="T28" s="88">
        <v>3.5</v>
      </c>
      <c r="U28" s="88">
        <v>6.3</v>
      </c>
      <c r="V28" s="44"/>
      <c r="W28" s="44"/>
      <c r="X28" s="44"/>
      <c r="Y28" s="44"/>
      <c r="Z28" s="44"/>
      <c r="AA28" s="68">
        <f t="shared" si="10"/>
        <v>0</v>
      </c>
      <c r="AB28" s="33"/>
      <c r="AC28" s="20">
        <f t="shared" si="11"/>
        <v>0</v>
      </c>
      <c r="AD28" s="85">
        <f t="shared" si="12"/>
        <v>77.64</v>
      </c>
      <c r="AE28" s="21">
        <f t="shared" si="23"/>
        <v>77.64</v>
      </c>
      <c r="AF28" s="82"/>
      <c r="AG28" s="78"/>
      <c r="AH28" s="22">
        <f t="shared" si="7"/>
        <v>77.64</v>
      </c>
      <c r="AI28" s="23">
        <f t="shared" si="8"/>
        <v>26.039999999999992</v>
      </c>
      <c r="AJ28" s="58"/>
      <c r="AK28" s="24">
        <f t="shared" si="9"/>
        <v>0</v>
      </c>
      <c r="AL28" s="25">
        <f t="shared" si="13"/>
        <v>103.67999999999999</v>
      </c>
      <c r="AM28" s="28">
        <f t="shared" si="14"/>
        <v>103.67999999999999</v>
      </c>
      <c r="AN28" s="79"/>
      <c r="AO28" s="121">
        <v>80</v>
      </c>
      <c r="AP28" s="121">
        <v>100</v>
      </c>
      <c r="AQ28" s="121">
        <v>0</v>
      </c>
      <c r="AR28" s="121">
        <v>20</v>
      </c>
      <c r="AS28" s="121">
        <v>60</v>
      </c>
      <c r="AT28" s="62">
        <f t="shared" si="15"/>
        <v>260</v>
      </c>
      <c r="AU28" s="64">
        <f t="shared" si="16"/>
        <v>247</v>
      </c>
      <c r="AV28" s="120">
        <v>6</v>
      </c>
      <c r="AW28" s="120">
        <v>16</v>
      </c>
      <c r="AX28" s="120">
        <v>8</v>
      </c>
      <c r="AY28" s="120">
        <v>1</v>
      </c>
      <c r="AZ28" s="81">
        <f t="shared" si="17"/>
        <v>31</v>
      </c>
      <c r="BA28" s="80">
        <f t="shared" si="18"/>
        <v>216</v>
      </c>
      <c r="BB28" s="36">
        <f t="shared" si="19"/>
        <v>103.67999999999999</v>
      </c>
      <c r="BC28" s="80">
        <f t="shared" si="20"/>
        <v>112.32000000000001</v>
      </c>
    </row>
    <row r="29" spans="1:55" ht="17.399999999999999">
      <c r="A29" s="30" t="s">
        <v>32</v>
      </c>
      <c r="B29" s="88">
        <v>400</v>
      </c>
      <c r="C29" s="88">
        <v>340</v>
      </c>
      <c r="D29" s="88">
        <v>547</v>
      </c>
      <c r="E29" s="88">
        <v>13</v>
      </c>
      <c r="F29" s="88">
        <v>12</v>
      </c>
      <c r="G29" s="89">
        <v>18</v>
      </c>
      <c r="H29" s="55">
        <f t="shared" si="4"/>
        <v>1287</v>
      </c>
      <c r="I29" s="55">
        <f t="shared" si="5"/>
        <v>43</v>
      </c>
      <c r="J29" s="88">
        <v>447</v>
      </c>
      <c r="K29" s="94">
        <v>214</v>
      </c>
      <c r="L29" s="94"/>
      <c r="M29" s="93">
        <v>14</v>
      </c>
      <c r="N29" s="93">
        <v>7</v>
      </c>
      <c r="O29" s="45"/>
      <c r="P29" s="55">
        <f t="shared" si="21"/>
        <v>661</v>
      </c>
      <c r="Q29" s="55">
        <f t="shared" si="6"/>
        <v>21</v>
      </c>
      <c r="R29" s="57">
        <f t="shared" si="22"/>
        <v>64</v>
      </c>
      <c r="S29" s="88">
        <v>3.84</v>
      </c>
      <c r="T29" s="88">
        <v>3.5</v>
      </c>
      <c r="U29" s="88">
        <v>6.3</v>
      </c>
      <c r="V29" s="44"/>
      <c r="W29" s="44"/>
      <c r="X29" s="44"/>
      <c r="Y29" s="44"/>
      <c r="Z29" s="44"/>
      <c r="AA29" s="68">
        <f t="shared" si="10"/>
        <v>0</v>
      </c>
      <c r="AB29" s="33"/>
      <c r="AC29" s="20">
        <f t="shared" si="11"/>
        <v>0</v>
      </c>
      <c r="AD29" s="85">
        <f t="shared" si="12"/>
        <v>77.64</v>
      </c>
      <c r="AE29" s="21">
        <f t="shared" si="23"/>
        <v>77.64</v>
      </c>
      <c r="AF29" s="82"/>
      <c r="AG29" s="78"/>
      <c r="AH29" s="22">
        <f t="shared" si="7"/>
        <v>77.64</v>
      </c>
      <c r="AI29" s="23">
        <f t="shared" si="8"/>
        <v>26.039999999999992</v>
      </c>
      <c r="AJ29" s="58"/>
      <c r="AK29" s="24">
        <f t="shared" si="9"/>
        <v>0</v>
      </c>
      <c r="AL29" s="25">
        <f t="shared" si="13"/>
        <v>103.67999999999999</v>
      </c>
      <c r="AM29" s="28">
        <f t="shared" si="14"/>
        <v>103.67999999999999</v>
      </c>
      <c r="AN29" s="79"/>
      <c r="AO29" s="121">
        <v>80</v>
      </c>
      <c r="AP29" s="121">
        <v>100</v>
      </c>
      <c r="AQ29" s="121">
        <v>0</v>
      </c>
      <c r="AR29" s="121">
        <v>20</v>
      </c>
      <c r="AS29" s="121">
        <v>60</v>
      </c>
      <c r="AT29" s="62">
        <f t="shared" si="15"/>
        <v>260</v>
      </c>
      <c r="AU29" s="64">
        <f t="shared" si="16"/>
        <v>247</v>
      </c>
      <c r="AV29" s="120">
        <v>6</v>
      </c>
      <c r="AW29" s="120">
        <v>16</v>
      </c>
      <c r="AX29" s="120">
        <v>8</v>
      </c>
      <c r="AY29" s="120">
        <v>1</v>
      </c>
      <c r="AZ29" s="81">
        <f t="shared" si="17"/>
        <v>31</v>
      </c>
      <c r="BA29" s="80">
        <f t="shared" si="18"/>
        <v>216</v>
      </c>
      <c r="BB29" s="36">
        <f t="shared" si="19"/>
        <v>103.67999999999999</v>
      </c>
      <c r="BC29" s="80">
        <f t="shared" si="20"/>
        <v>112.32000000000001</v>
      </c>
    </row>
    <row r="30" spans="1:55" ht="17.399999999999999">
      <c r="A30" s="30" t="s">
        <v>16</v>
      </c>
      <c r="B30" s="88">
        <v>406</v>
      </c>
      <c r="C30" s="88">
        <v>353</v>
      </c>
      <c r="D30" s="88">
        <v>585</v>
      </c>
      <c r="E30" s="88">
        <v>14</v>
      </c>
      <c r="F30" s="88">
        <v>13</v>
      </c>
      <c r="G30" s="89">
        <v>18</v>
      </c>
      <c r="H30" s="55">
        <f t="shared" si="4"/>
        <v>1344</v>
      </c>
      <c r="I30" s="55">
        <f t="shared" si="5"/>
        <v>45</v>
      </c>
      <c r="J30" s="88">
        <v>448</v>
      </c>
      <c r="K30" s="94">
        <v>220</v>
      </c>
      <c r="L30" s="94"/>
      <c r="M30" s="93">
        <v>14</v>
      </c>
      <c r="N30" s="93">
        <v>7</v>
      </c>
      <c r="O30" s="45"/>
      <c r="P30" s="55">
        <f t="shared" si="21"/>
        <v>668</v>
      </c>
      <c r="Q30" s="55">
        <f t="shared" si="6"/>
        <v>21</v>
      </c>
      <c r="R30" s="57">
        <f t="shared" si="22"/>
        <v>66</v>
      </c>
      <c r="S30" s="88">
        <v>3.72</v>
      </c>
      <c r="T30" s="88">
        <v>4</v>
      </c>
      <c r="U30" s="88">
        <v>6.9</v>
      </c>
      <c r="V30" s="44"/>
      <c r="W30" s="44"/>
      <c r="X30" s="44"/>
      <c r="Y30" s="44"/>
      <c r="Z30" s="44"/>
      <c r="AA30" s="68">
        <f t="shared" si="10"/>
        <v>0</v>
      </c>
      <c r="AB30" s="33"/>
      <c r="AC30" s="20">
        <f t="shared" si="11"/>
        <v>0</v>
      </c>
      <c r="AD30" s="85">
        <f t="shared" si="12"/>
        <v>80.62</v>
      </c>
      <c r="AE30" s="21">
        <f t="shared" si="23"/>
        <v>80.62</v>
      </c>
      <c r="AF30" s="82"/>
      <c r="AG30" s="78"/>
      <c r="AH30" s="22">
        <f t="shared" si="7"/>
        <v>80.62</v>
      </c>
      <c r="AI30" s="23">
        <f t="shared" si="8"/>
        <v>23.059999999999988</v>
      </c>
      <c r="AJ30" s="58"/>
      <c r="AK30" s="24">
        <f t="shared" si="9"/>
        <v>0</v>
      </c>
      <c r="AL30" s="25">
        <f t="shared" si="13"/>
        <v>103.67999999999999</v>
      </c>
      <c r="AM30" s="28">
        <f t="shared" si="14"/>
        <v>103.67999999999999</v>
      </c>
      <c r="AN30" s="79"/>
      <c r="AO30" s="121">
        <v>80</v>
      </c>
      <c r="AP30" s="121">
        <v>100</v>
      </c>
      <c r="AQ30" s="121">
        <v>0</v>
      </c>
      <c r="AR30" s="121">
        <v>20</v>
      </c>
      <c r="AS30" s="121">
        <v>60</v>
      </c>
      <c r="AT30" s="62">
        <f t="shared" si="15"/>
        <v>260</v>
      </c>
      <c r="AU30" s="64">
        <f t="shared" si="16"/>
        <v>247</v>
      </c>
      <c r="AV30" s="120">
        <v>6</v>
      </c>
      <c r="AW30" s="120">
        <v>16</v>
      </c>
      <c r="AX30" s="120">
        <v>8</v>
      </c>
      <c r="AY30" s="120">
        <v>1</v>
      </c>
      <c r="AZ30" s="81">
        <f t="shared" si="17"/>
        <v>31</v>
      </c>
      <c r="BA30" s="80">
        <f t="shared" si="18"/>
        <v>216</v>
      </c>
      <c r="BB30" s="36">
        <f t="shared" si="19"/>
        <v>103.67999999999999</v>
      </c>
      <c r="BC30" s="80">
        <f t="shared" si="20"/>
        <v>112.32000000000001</v>
      </c>
    </row>
    <row r="31" spans="1:55" ht="17.399999999999999">
      <c r="A31" s="30" t="s">
        <v>45</v>
      </c>
      <c r="B31" s="88">
        <v>412</v>
      </c>
      <c r="C31" s="88">
        <v>364</v>
      </c>
      <c r="D31" s="88">
        <v>577</v>
      </c>
      <c r="E31" s="88">
        <v>14</v>
      </c>
      <c r="F31" s="88">
        <v>13</v>
      </c>
      <c r="G31" s="89">
        <v>18</v>
      </c>
      <c r="H31" s="55">
        <f t="shared" si="4"/>
        <v>1353</v>
      </c>
      <c r="I31" s="55">
        <f t="shared" si="5"/>
        <v>45</v>
      </c>
      <c r="J31" s="88">
        <v>464</v>
      </c>
      <c r="K31" s="94">
        <v>233</v>
      </c>
      <c r="L31" s="94"/>
      <c r="M31" s="93">
        <v>15</v>
      </c>
      <c r="N31" s="93">
        <v>7</v>
      </c>
      <c r="O31" s="45"/>
      <c r="P31" s="55">
        <f t="shared" si="21"/>
        <v>697</v>
      </c>
      <c r="Q31" s="55">
        <f t="shared" si="6"/>
        <v>22</v>
      </c>
      <c r="R31" s="57">
        <f t="shared" si="22"/>
        <v>67</v>
      </c>
      <c r="S31" s="88">
        <v>3.72</v>
      </c>
      <c r="T31" s="88">
        <v>4</v>
      </c>
      <c r="U31" s="88">
        <v>6.6</v>
      </c>
      <c r="V31" s="44"/>
      <c r="W31" s="44"/>
      <c r="X31" s="44"/>
      <c r="Y31" s="44"/>
      <c r="Z31" s="44"/>
      <c r="AA31" s="68">
        <f t="shared" si="10"/>
        <v>0</v>
      </c>
      <c r="AB31" s="33"/>
      <c r="AC31" s="20">
        <f t="shared" si="11"/>
        <v>0</v>
      </c>
      <c r="AD31" s="85">
        <f t="shared" si="12"/>
        <v>81.319999999999993</v>
      </c>
      <c r="AE31" s="21">
        <f t="shared" si="23"/>
        <v>81.319999999999993</v>
      </c>
      <c r="AF31" s="82"/>
      <c r="AG31" s="78"/>
      <c r="AH31" s="22">
        <f t="shared" si="7"/>
        <v>81.319999999999993</v>
      </c>
      <c r="AI31" s="23">
        <f t="shared" si="8"/>
        <v>22.36</v>
      </c>
      <c r="AJ31" s="58"/>
      <c r="AK31" s="24">
        <f t="shared" si="9"/>
        <v>0</v>
      </c>
      <c r="AL31" s="25">
        <f t="shared" si="13"/>
        <v>103.67999999999999</v>
      </c>
      <c r="AM31" s="28">
        <f t="shared" si="14"/>
        <v>103.67999999999999</v>
      </c>
      <c r="AN31" s="79"/>
      <c r="AO31" s="121">
        <v>80</v>
      </c>
      <c r="AP31" s="121">
        <v>100</v>
      </c>
      <c r="AQ31" s="121">
        <v>0</v>
      </c>
      <c r="AR31" s="121">
        <v>20</v>
      </c>
      <c r="AS31" s="121">
        <v>60</v>
      </c>
      <c r="AT31" s="62">
        <f t="shared" si="15"/>
        <v>260</v>
      </c>
      <c r="AU31" s="64">
        <f t="shared" si="16"/>
        <v>247</v>
      </c>
      <c r="AV31" s="120">
        <v>6</v>
      </c>
      <c r="AW31" s="120">
        <v>16</v>
      </c>
      <c r="AX31" s="120">
        <v>8</v>
      </c>
      <c r="AY31" s="120">
        <v>1</v>
      </c>
      <c r="AZ31" s="81">
        <f t="shared" si="17"/>
        <v>31</v>
      </c>
      <c r="BA31" s="80">
        <f t="shared" si="18"/>
        <v>216</v>
      </c>
      <c r="BB31" s="36">
        <f t="shared" si="19"/>
        <v>103.67999999999999</v>
      </c>
      <c r="BC31" s="80">
        <f t="shared" si="20"/>
        <v>112.32000000000001</v>
      </c>
    </row>
    <row r="32" spans="1:55" ht="17.399999999999999">
      <c r="A32" s="30" t="s">
        <v>17</v>
      </c>
      <c r="B32" s="88">
        <v>421</v>
      </c>
      <c r="C32" s="88">
        <v>368</v>
      </c>
      <c r="D32" s="88">
        <v>577</v>
      </c>
      <c r="E32" s="88">
        <v>14</v>
      </c>
      <c r="F32" s="88">
        <v>13</v>
      </c>
      <c r="G32" s="89">
        <v>18</v>
      </c>
      <c r="H32" s="55">
        <f t="shared" si="4"/>
        <v>1366</v>
      </c>
      <c r="I32" s="55">
        <f t="shared" si="5"/>
        <v>45</v>
      </c>
      <c r="J32" s="88">
        <v>459</v>
      </c>
      <c r="K32" s="94">
        <v>243</v>
      </c>
      <c r="L32" s="94"/>
      <c r="M32" s="93">
        <v>15</v>
      </c>
      <c r="N32" s="93">
        <v>8</v>
      </c>
      <c r="O32" s="45"/>
      <c r="P32" s="55">
        <f t="shared" si="21"/>
        <v>702</v>
      </c>
      <c r="Q32" s="55">
        <f t="shared" si="6"/>
        <v>23</v>
      </c>
      <c r="R32" s="57">
        <f>SUM(I32+Q32)</f>
        <v>68</v>
      </c>
      <c r="S32" s="88">
        <v>3.49</v>
      </c>
      <c r="T32" s="88">
        <v>4</v>
      </c>
      <c r="U32" s="88">
        <v>6.9</v>
      </c>
      <c r="V32" s="44"/>
      <c r="W32" s="44"/>
      <c r="X32" s="44"/>
      <c r="Y32" s="44"/>
      <c r="Z32" s="44"/>
      <c r="AA32" s="68">
        <f t="shared" si="10"/>
        <v>0</v>
      </c>
      <c r="AB32" s="33"/>
      <c r="AC32" s="20">
        <f t="shared" si="11"/>
        <v>0</v>
      </c>
      <c r="AD32" s="85">
        <f t="shared" si="12"/>
        <v>82.39</v>
      </c>
      <c r="AE32" s="21">
        <f t="shared" si="23"/>
        <v>82.39</v>
      </c>
      <c r="AF32" s="82"/>
      <c r="AG32" s="78"/>
      <c r="AH32" s="22">
        <f t="shared" si="7"/>
        <v>82.39</v>
      </c>
      <c r="AI32" s="23">
        <f t="shared" si="8"/>
        <v>21.289999999999992</v>
      </c>
      <c r="AJ32" s="58"/>
      <c r="AK32" s="24">
        <f t="shared" si="9"/>
        <v>0</v>
      </c>
      <c r="AL32" s="25">
        <f t="shared" si="13"/>
        <v>103.67999999999999</v>
      </c>
      <c r="AM32" s="28">
        <f t="shared" si="14"/>
        <v>103.67999999999999</v>
      </c>
      <c r="AN32" s="79"/>
      <c r="AO32" s="121">
        <v>80</v>
      </c>
      <c r="AP32" s="121">
        <v>100</v>
      </c>
      <c r="AQ32" s="121">
        <v>0</v>
      </c>
      <c r="AR32" s="121">
        <v>20</v>
      </c>
      <c r="AS32" s="121">
        <v>60</v>
      </c>
      <c r="AT32" s="62">
        <f t="shared" si="15"/>
        <v>260</v>
      </c>
      <c r="AU32" s="64">
        <f t="shared" si="16"/>
        <v>247</v>
      </c>
      <c r="AV32" s="120">
        <v>6</v>
      </c>
      <c r="AW32" s="120">
        <v>16</v>
      </c>
      <c r="AX32" s="120">
        <v>8</v>
      </c>
      <c r="AY32" s="120">
        <v>1</v>
      </c>
      <c r="AZ32" s="81">
        <f t="shared" si="17"/>
        <v>31</v>
      </c>
      <c r="BA32" s="80">
        <f t="shared" si="18"/>
        <v>216</v>
      </c>
      <c r="BB32" s="36">
        <f t="shared" si="19"/>
        <v>103.67999999999999</v>
      </c>
      <c r="BC32" s="80">
        <f t="shared" si="20"/>
        <v>112.32000000000001</v>
      </c>
    </row>
    <row r="33" spans="1:55" ht="17.399999999999999">
      <c r="A33" s="30" t="s">
        <v>46</v>
      </c>
      <c r="B33" s="88">
        <v>423</v>
      </c>
      <c r="C33" s="88">
        <v>377</v>
      </c>
      <c r="D33" s="88">
        <v>580</v>
      </c>
      <c r="E33" s="88">
        <v>14</v>
      </c>
      <c r="F33" s="88">
        <v>13</v>
      </c>
      <c r="G33" s="89">
        <v>18</v>
      </c>
      <c r="H33" s="55">
        <f t="shared" si="4"/>
        <v>1380</v>
      </c>
      <c r="I33" s="55">
        <f t="shared" si="5"/>
        <v>45</v>
      </c>
      <c r="J33" s="88">
        <v>458</v>
      </c>
      <c r="K33" s="94">
        <v>240</v>
      </c>
      <c r="L33" s="94"/>
      <c r="M33" s="93">
        <v>15</v>
      </c>
      <c r="N33" s="93">
        <v>9</v>
      </c>
      <c r="O33" s="45"/>
      <c r="P33" s="55">
        <f t="shared" si="21"/>
        <v>698</v>
      </c>
      <c r="Q33" s="55">
        <f t="shared" si="6"/>
        <v>24</v>
      </c>
      <c r="R33" s="57">
        <f t="shared" si="22"/>
        <v>69</v>
      </c>
      <c r="S33" s="88">
        <v>3.49</v>
      </c>
      <c r="T33" s="88">
        <v>4</v>
      </c>
      <c r="U33" s="88">
        <v>6.9</v>
      </c>
      <c r="V33" s="44"/>
      <c r="W33" s="44"/>
      <c r="X33" s="44"/>
      <c r="Y33" s="44"/>
      <c r="Z33" s="44"/>
      <c r="AA33" s="68">
        <f t="shared" si="10"/>
        <v>0</v>
      </c>
      <c r="AB33" s="33"/>
      <c r="AC33" s="20">
        <f t="shared" si="11"/>
        <v>0</v>
      </c>
      <c r="AD33" s="85">
        <f t="shared" si="12"/>
        <v>83.39</v>
      </c>
      <c r="AE33" s="21">
        <f t="shared" si="23"/>
        <v>83.39</v>
      </c>
      <c r="AF33" s="82"/>
      <c r="AG33" s="78"/>
      <c r="AH33" s="22">
        <f t="shared" si="7"/>
        <v>83.39</v>
      </c>
      <c r="AI33" s="23">
        <f t="shared" si="8"/>
        <v>20.289999999999992</v>
      </c>
      <c r="AJ33" s="58"/>
      <c r="AK33" s="24">
        <f t="shared" si="9"/>
        <v>0</v>
      </c>
      <c r="AL33" s="25">
        <f t="shared" si="13"/>
        <v>103.67999999999999</v>
      </c>
      <c r="AM33" s="28">
        <f t="shared" si="14"/>
        <v>103.67999999999999</v>
      </c>
      <c r="AN33" s="79"/>
      <c r="AO33" s="121">
        <v>80</v>
      </c>
      <c r="AP33" s="121">
        <v>100</v>
      </c>
      <c r="AQ33" s="121">
        <v>0</v>
      </c>
      <c r="AR33" s="121">
        <v>20</v>
      </c>
      <c r="AS33" s="121">
        <v>60</v>
      </c>
      <c r="AT33" s="62">
        <f t="shared" si="15"/>
        <v>260</v>
      </c>
      <c r="AU33" s="64">
        <f t="shared" si="16"/>
        <v>247</v>
      </c>
      <c r="AV33" s="120">
        <v>6</v>
      </c>
      <c r="AW33" s="120">
        <v>16</v>
      </c>
      <c r="AX33" s="120">
        <v>8</v>
      </c>
      <c r="AY33" s="120">
        <v>1</v>
      </c>
      <c r="AZ33" s="81">
        <f t="shared" si="17"/>
        <v>31</v>
      </c>
      <c r="BA33" s="80">
        <f t="shared" si="18"/>
        <v>216</v>
      </c>
      <c r="BB33" s="36">
        <f t="shared" si="19"/>
        <v>103.67999999999999</v>
      </c>
      <c r="BC33" s="80">
        <f t="shared" si="20"/>
        <v>112.32000000000001</v>
      </c>
    </row>
    <row r="34" spans="1:55" ht="17.399999999999999">
      <c r="A34" s="30" t="s">
        <v>18</v>
      </c>
      <c r="B34" s="88">
        <v>418</v>
      </c>
      <c r="C34" s="88">
        <v>369</v>
      </c>
      <c r="D34" s="92">
        <v>578</v>
      </c>
      <c r="E34" s="88">
        <v>14</v>
      </c>
      <c r="F34" s="88">
        <v>13</v>
      </c>
      <c r="G34" s="89">
        <v>18</v>
      </c>
      <c r="H34" s="55">
        <f t="shared" si="4"/>
        <v>1365</v>
      </c>
      <c r="I34" s="55">
        <f t="shared" si="5"/>
        <v>45</v>
      </c>
      <c r="J34" s="89">
        <v>450</v>
      </c>
      <c r="K34" s="94">
        <v>239</v>
      </c>
      <c r="L34" s="94"/>
      <c r="M34" s="93">
        <v>15</v>
      </c>
      <c r="N34" s="93">
        <v>9</v>
      </c>
      <c r="O34" s="56"/>
      <c r="P34" s="55">
        <f t="shared" si="21"/>
        <v>689</v>
      </c>
      <c r="Q34" s="55">
        <f t="shared" si="6"/>
        <v>24</v>
      </c>
      <c r="R34" s="57">
        <f t="shared" si="22"/>
        <v>69</v>
      </c>
      <c r="S34" s="88">
        <v>3.48</v>
      </c>
      <c r="T34" s="88">
        <v>4</v>
      </c>
      <c r="U34" s="88">
        <v>6.7</v>
      </c>
      <c r="V34" s="44"/>
      <c r="W34" s="44"/>
      <c r="X34" s="44"/>
      <c r="Y34" s="44"/>
      <c r="Z34" s="44"/>
      <c r="AA34" s="68">
        <f t="shared" si="10"/>
        <v>0</v>
      </c>
      <c r="AB34" s="33"/>
      <c r="AC34" s="20">
        <f t="shared" si="11"/>
        <v>0</v>
      </c>
      <c r="AD34" s="85">
        <f t="shared" si="12"/>
        <v>83.18</v>
      </c>
      <c r="AE34" s="21">
        <f t="shared" si="23"/>
        <v>83.18</v>
      </c>
      <c r="AF34" s="82"/>
      <c r="AG34" s="78"/>
      <c r="AH34" s="22">
        <f t="shared" si="7"/>
        <v>83.18</v>
      </c>
      <c r="AI34" s="23">
        <f t="shared" si="8"/>
        <v>20.499999999999986</v>
      </c>
      <c r="AJ34" s="58"/>
      <c r="AK34" s="24">
        <f t="shared" si="9"/>
        <v>0</v>
      </c>
      <c r="AL34" s="25">
        <f t="shared" si="13"/>
        <v>103.67999999999999</v>
      </c>
      <c r="AM34" s="28">
        <f t="shared" si="14"/>
        <v>103.67999999999999</v>
      </c>
      <c r="AN34" s="79"/>
      <c r="AO34" s="121">
        <v>80</v>
      </c>
      <c r="AP34" s="121">
        <v>100</v>
      </c>
      <c r="AQ34" s="121">
        <v>0</v>
      </c>
      <c r="AR34" s="121">
        <v>20</v>
      </c>
      <c r="AS34" s="121">
        <v>60</v>
      </c>
      <c r="AT34" s="62">
        <f t="shared" si="15"/>
        <v>260</v>
      </c>
      <c r="AU34" s="64">
        <f t="shared" si="16"/>
        <v>247</v>
      </c>
      <c r="AV34" s="120">
        <v>6</v>
      </c>
      <c r="AW34" s="120">
        <v>16</v>
      </c>
      <c r="AX34" s="120">
        <v>8</v>
      </c>
      <c r="AY34" s="120">
        <v>1</v>
      </c>
      <c r="AZ34" s="81">
        <f t="shared" si="17"/>
        <v>31</v>
      </c>
      <c r="BA34" s="80">
        <f t="shared" si="18"/>
        <v>216</v>
      </c>
      <c r="BB34" s="36">
        <f t="shared" si="19"/>
        <v>103.67999999999999</v>
      </c>
      <c r="BC34" s="80">
        <f t="shared" si="20"/>
        <v>112.32000000000001</v>
      </c>
    </row>
    <row r="35" spans="1:55" ht="17.399999999999999">
      <c r="A35" s="30" t="s">
        <v>47</v>
      </c>
      <c r="B35" s="88">
        <v>412</v>
      </c>
      <c r="C35" s="88">
        <v>360</v>
      </c>
      <c r="D35" s="92">
        <v>570</v>
      </c>
      <c r="E35" s="88">
        <v>14</v>
      </c>
      <c r="F35" s="88">
        <v>13</v>
      </c>
      <c r="G35" s="89">
        <v>18</v>
      </c>
      <c r="H35" s="55">
        <f t="shared" si="4"/>
        <v>1342</v>
      </c>
      <c r="I35" s="55">
        <f t="shared" si="5"/>
        <v>45</v>
      </c>
      <c r="J35" s="89">
        <v>452</v>
      </c>
      <c r="K35" s="94">
        <v>238</v>
      </c>
      <c r="L35" s="94"/>
      <c r="M35" s="93">
        <v>15</v>
      </c>
      <c r="N35" s="93">
        <v>9</v>
      </c>
      <c r="O35" s="56"/>
      <c r="P35" s="55">
        <f t="shared" si="21"/>
        <v>690</v>
      </c>
      <c r="Q35" s="55">
        <f t="shared" si="6"/>
        <v>24</v>
      </c>
      <c r="R35" s="57">
        <f t="shared" si="22"/>
        <v>69</v>
      </c>
      <c r="S35" s="88">
        <v>3.48</v>
      </c>
      <c r="T35" s="88">
        <v>3.5</v>
      </c>
      <c r="U35" s="88">
        <v>6.7</v>
      </c>
      <c r="V35" s="44"/>
      <c r="W35" s="44"/>
      <c r="X35" s="44"/>
      <c r="Y35" s="44"/>
      <c r="Z35" s="44"/>
      <c r="AA35" s="68">
        <f t="shared" si="10"/>
        <v>0</v>
      </c>
      <c r="AB35" s="33"/>
      <c r="AC35" s="20">
        <f t="shared" si="11"/>
        <v>0</v>
      </c>
      <c r="AD35" s="85">
        <f t="shared" si="12"/>
        <v>82.68</v>
      </c>
      <c r="AE35" s="21">
        <f t="shared" si="23"/>
        <v>82.68</v>
      </c>
      <c r="AF35" s="82"/>
      <c r="AG35" s="78"/>
      <c r="AH35" s="22">
        <f t="shared" si="7"/>
        <v>82.68</v>
      </c>
      <c r="AI35" s="23">
        <f t="shared" si="8"/>
        <v>20.999999999999986</v>
      </c>
      <c r="AJ35" s="58"/>
      <c r="AK35" s="24">
        <f t="shared" si="9"/>
        <v>0</v>
      </c>
      <c r="AL35" s="25">
        <f t="shared" si="13"/>
        <v>103.67999999999999</v>
      </c>
      <c r="AM35" s="28">
        <f t="shared" si="14"/>
        <v>103.67999999999999</v>
      </c>
      <c r="AN35" s="79"/>
      <c r="AO35" s="121">
        <v>80</v>
      </c>
      <c r="AP35" s="121">
        <v>100</v>
      </c>
      <c r="AQ35" s="121">
        <v>0</v>
      </c>
      <c r="AR35" s="121">
        <v>20</v>
      </c>
      <c r="AS35" s="121">
        <v>60</v>
      </c>
      <c r="AT35" s="62">
        <f t="shared" si="15"/>
        <v>260</v>
      </c>
      <c r="AU35" s="64">
        <f t="shared" si="16"/>
        <v>247</v>
      </c>
      <c r="AV35" s="120">
        <v>6</v>
      </c>
      <c r="AW35" s="120">
        <v>16</v>
      </c>
      <c r="AX35" s="120">
        <v>8</v>
      </c>
      <c r="AY35" s="120">
        <v>1</v>
      </c>
      <c r="AZ35" s="81">
        <f t="shared" si="17"/>
        <v>31</v>
      </c>
      <c r="BA35" s="80">
        <f t="shared" si="18"/>
        <v>216</v>
      </c>
      <c r="BB35" s="36">
        <f t="shared" si="19"/>
        <v>103.67999999999999</v>
      </c>
      <c r="BC35" s="80">
        <f t="shared" si="20"/>
        <v>112.32000000000001</v>
      </c>
    </row>
    <row r="36" spans="1:55" ht="17.399999999999999">
      <c r="A36" s="30" t="s">
        <v>19</v>
      </c>
      <c r="B36" s="88">
        <v>411</v>
      </c>
      <c r="C36" s="88">
        <v>368</v>
      </c>
      <c r="D36" s="92">
        <v>550</v>
      </c>
      <c r="E36" s="88">
        <v>14</v>
      </c>
      <c r="F36" s="88">
        <v>13</v>
      </c>
      <c r="G36" s="89">
        <v>18</v>
      </c>
      <c r="H36" s="55">
        <f t="shared" si="4"/>
        <v>1329</v>
      </c>
      <c r="I36" s="55">
        <f t="shared" si="5"/>
        <v>45</v>
      </c>
      <c r="J36" s="89">
        <v>460</v>
      </c>
      <c r="K36" s="94">
        <v>247</v>
      </c>
      <c r="L36" s="94"/>
      <c r="M36" s="93">
        <v>15</v>
      </c>
      <c r="N36" s="93">
        <v>9</v>
      </c>
      <c r="O36" s="56"/>
      <c r="P36" s="55">
        <f t="shared" si="21"/>
        <v>707</v>
      </c>
      <c r="Q36" s="55">
        <f t="shared" si="6"/>
        <v>24</v>
      </c>
      <c r="R36" s="57">
        <f t="shared" si="22"/>
        <v>69</v>
      </c>
      <c r="S36" s="88">
        <v>3.24</v>
      </c>
      <c r="T36" s="88">
        <v>3.5</v>
      </c>
      <c r="U36" s="88">
        <v>6.5</v>
      </c>
      <c r="V36" s="44"/>
      <c r="W36" s="44"/>
      <c r="X36" s="44"/>
      <c r="Y36" s="44"/>
      <c r="Z36" s="44"/>
      <c r="AA36" s="68">
        <f t="shared" si="10"/>
        <v>0</v>
      </c>
      <c r="AB36" s="33"/>
      <c r="AC36" s="20">
        <f t="shared" si="11"/>
        <v>0</v>
      </c>
      <c r="AD36" s="85">
        <f t="shared" si="12"/>
        <v>82.24</v>
      </c>
      <c r="AE36" s="21">
        <f t="shared" si="23"/>
        <v>82.24</v>
      </c>
      <c r="AF36" s="82"/>
      <c r="AG36" s="78"/>
      <c r="AH36" s="22">
        <f t="shared" si="7"/>
        <v>82.24</v>
      </c>
      <c r="AI36" s="23">
        <f t="shared" si="8"/>
        <v>21.439999999999998</v>
      </c>
      <c r="AJ36" s="58"/>
      <c r="AK36" s="24">
        <f t="shared" si="9"/>
        <v>0</v>
      </c>
      <c r="AL36" s="25">
        <f t="shared" si="13"/>
        <v>103.67999999999999</v>
      </c>
      <c r="AM36" s="28">
        <f t="shared" si="14"/>
        <v>103.67999999999999</v>
      </c>
      <c r="AN36" s="79"/>
      <c r="AO36" s="121">
        <v>80</v>
      </c>
      <c r="AP36" s="121">
        <v>100</v>
      </c>
      <c r="AQ36" s="121">
        <v>0</v>
      </c>
      <c r="AR36" s="121">
        <v>20</v>
      </c>
      <c r="AS36" s="121">
        <v>60</v>
      </c>
      <c r="AT36" s="62">
        <f t="shared" si="15"/>
        <v>260</v>
      </c>
      <c r="AU36" s="64">
        <f t="shared" si="16"/>
        <v>247</v>
      </c>
      <c r="AV36" s="120">
        <v>6</v>
      </c>
      <c r="AW36" s="120">
        <v>16</v>
      </c>
      <c r="AX36" s="120">
        <v>8</v>
      </c>
      <c r="AY36" s="120">
        <v>1</v>
      </c>
      <c r="AZ36" s="81">
        <f t="shared" si="17"/>
        <v>31</v>
      </c>
      <c r="BA36" s="80">
        <f t="shared" si="18"/>
        <v>216</v>
      </c>
      <c r="BB36" s="36">
        <f t="shared" si="19"/>
        <v>103.67999999999999</v>
      </c>
      <c r="BC36" s="80">
        <f t="shared" si="20"/>
        <v>112.32000000000001</v>
      </c>
    </row>
    <row r="37" spans="1:55" ht="17.399999999999999">
      <c r="A37" s="30" t="s">
        <v>48</v>
      </c>
      <c r="B37" s="88">
        <v>418</v>
      </c>
      <c r="C37" s="88">
        <v>363</v>
      </c>
      <c r="D37" s="92">
        <v>574</v>
      </c>
      <c r="E37" s="88">
        <v>14</v>
      </c>
      <c r="F37" s="88">
        <v>13</v>
      </c>
      <c r="G37" s="89">
        <v>18</v>
      </c>
      <c r="H37" s="55">
        <f t="shared" si="4"/>
        <v>1355</v>
      </c>
      <c r="I37" s="55">
        <f t="shared" si="5"/>
        <v>45</v>
      </c>
      <c r="J37" s="89">
        <v>462</v>
      </c>
      <c r="K37" s="94">
        <v>252</v>
      </c>
      <c r="L37" s="94"/>
      <c r="M37" s="93">
        <v>15</v>
      </c>
      <c r="N37" s="93">
        <v>9</v>
      </c>
      <c r="O37" s="56"/>
      <c r="P37" s="55">
        <f t="shared" si="21"/>
        <v>714</v>
      </c>
      <c r="Q37" s="55">
        <f t="shared" si="6"/>
        <v>24</v>
      </c>
      <c r="R37" s="57">
        <f t="shared" si="22"/>
        <v>69</v>
      </c>
      <c r="S37" s="88">
        <v>3.24</v>
      </c>
      <c r="T37" s="88">
        <v>3.5</v>
      </c>
      <c r="U37" s="88">
        <v>6.5</v>
      </c>
      <c r="V37" s="44"/>
      <c r="W37" s="44"/>
      <c r="X37" s="44"/>
      <c r="Y37" s="44"/>
      <c r="Z37" s="44"/>
      <c r="AA37" s="68">
        <f t="shared" si="10"/>
        <v>0</v>
      </c>
      <c r="AB37" s="33"/>
      <c r="AC37" s="20">
        <f t="shared" si="11"/>
        <v>0</v>
      </c>
      <c r="AD37" s="85">
        <f t="shared" si="12"/>
        <v>82.24</v>
      </c>
      <c r="AE37" s="21">
        <f t="shared" si="23"/>
        <v>82.24</v>
      </c>
      <c r="AF37" s="82"/>
      <c r="AG37" s="78"/>
      <c r="AH37" s="22">
        <f t="shared" si="7"/>
        <v>82.24</v>
      </c>
      <c r="AI37" s="23">
        <f t="shared" si="8"/>
        <v>21.439999999999998</v>
      </c>
      <c r="AJ37" s="58"/>
      <c r="AK37" s="24">
        <f t="shared" si="9"/>
        <v>0</v>
      </c>
      <c r="AL37" s="25">
        <f t="shared" si="13"/>
        <v>103.67999999999999</v>
      </c>
      <c r="AM37" s="28">
        <f t="shared" si="14"/>
        <v>103.67999999999999</v>
      </c>
      <c r="AN37" s="79"/>
      <c r="AO37" s="121">
        <v>80</v>
      </c>
      <c r="AP37" s="121">
        <v>100</v>
      </c>
      <c r="AQ37" s="121">
        <v>0</v>
      </c>
      <c r="AR37" s="121">
        <v>20</v>
      </c>
      <c r="AS37" s="121">
        <v>60</v>
      </c>
      <c r="AT37" s="62">
        <f t="shared" si="15"/>
        <v>260</v>
      </c>
      <c r="AU37" s="64">
        <f t="shared" si="16"/>
        <v>247</v>
      </c>
      <c r="AV37" s="120">
        <v>6</v>
      </c>
      <c r="AW37" s="120">
        <v>16</v>
      </c>
      <c r="AX37" s="120">
        <v>8</v>
      </c>
      <c r="AY37" s="120">
        <v>1</v>
      </c>
      <c r="AZ37" s="81">
        <f t="shared" si="17"/>
        <v>31</v>
      </c>
      <c r="BA37" s="80">
        <f t="shared" si="18"/>
        <v>216</v>
      </c>
      <c r="BB37" s="36">
        <f t="shared" si="19"/>
        <v>103.67999999999999</v>
      </c>
      <c r="BC37" s="80">
        <f t="shared" si="20"/>
        <v>112.32000000000001</v>
      </c>
    </row>
    <row r="38" spans="1:55" ht="17.399999999999999">
      <c r="A38" s="30" t="s">
        <v>20</v>
      </c>
      <c r="B38" s="88">
        <v>423</v>
      </c>
      <c r="C38" s="88">
        <v>370</v>
      </c>
      <c r="D38" s="92">
        <v>555</v>
      </c>
      <c r="E38" s="88">
        <v>14</v>
      </c>
      <c r="F38" s="88">
        <v>13</v>
      </c>
      <c r="G38" s="89">
        <v>18</v>
      </c>
      <c r="H38" s="55">
        <f t="shared" si="4"/>
        <v>1348</v>
      </c>
      <c r="I38" s="55">
        <f t="shared" si="5"/>
        <v>45</v>
      </c>
      <c r="J38" s="89">
        <v>446</v>
      </c>
      <c r="K38" s="94">
        <v>244</v>
      </c>
      <c r="L38" s="94"/>
      <c r="M38" s="93">
        <v>14</v>
      </c>
      <c r="N38" s="93">
        <v>9</v>
      </c>
      <c r="O38" s="56"/>
      <c r="P38" s="55">
        <f t="shared" si="21"/>
        <v>690</v>
      </c>
      <c r="Q38" s="55">
        <f t="shared" si="6"/>
        <v>23</v>
      </c>
      <c r="R38" s="57">
        <f t="shared" si="22"/>
        <v>68</v>
      </c>
      <c r="S38" s="88">
        <v>3.48</v>
      </c>
      <c r="T38" s="88">
        <v>3.5</v>
      </c>
      <c r="U38" s="88">
        <v>6.5</v>
      </c>
      <c r="V38" s="44"/>
      <c r="W38" s="44"/>
      <c r="X38" s="44"/>
      <c r="Y38" s="44"/>
      <c r="Z38" s="44"/>
      <c r="AA38" s="68">
        <f t="shared" si="10"/>
        <v>0</v>
      </c>
      <c r="AB38" s="33"/>
      <c r="AC38" s="20">
        <f>AA38+AB38</f>
        <v>0</v>
      </c>
      <c r="AD38" s="85">
        <f t="shared" si="12"/>
        <v>81.48</v>
      </c>
      <c r="AE38" s="21">
        <f t="shared" si="23"/>
        <v>81.48</v>
      </c>
      <c r="AF38" s="82"/>
      <c r="AG38" s="78"/>
      <c r="AH38" s="22">
        <f t="shared" si="7"/>
        <v>81.48</v>
      </c>
      <c r="AI38" s="23">
        <f t="shared" si="8"/>
        <v>22.199999999999989</v>
      </c>
      <c r="AJ38" s="58"/>
      <c r="AK38" s="24">
        <f t="shared" si="9"/>
        <v>0</v>
      </c>
      <c r="AL38" s="25">
        <f t="shared" si="13"/>
        <v>103.67999999999999</v>
      </c>
      <c r="AM38" s="28">
        <f t="shared" si="14"/>
        <v>103.67999999999999</v>
      </c>
      <c r="AN38" s="79"/>
      <c r="AO38" s="121">
        <v>80</v>
      </c>
      <c r="AP38" s="121">
        <v>100</v>
      </c>
      <c r="AQ38" s="121">
        <v>0</v>
      </c>
      <c r="AR38" s="121">
        <v>20</v>
      </c>
      <c r="AS38" s="121">
        <v>60</v>
      </c>
      <c r="AT38" s="62">
        <f t="shared" si="15"/>
        <v>260</v>
      </c>
      <c r="AU38" s="64">
        <f t="shared" si="16"/>
        <v>247</v>
      </c>
      <c r="AV38" s="120">
        <v>6</v>
      </c>
      <c r="AW38" s="120">
        <v>16</v>
      </c>
      <c r="AX38" s="120">
        <v>8</v>
      </c>
      <c r="AY38" s="120">
        <v>1</v>
      </c>
      <c r="AZ38" s="81">
        <f t="shared" si="17"/>
        <v>31</v>
      </c>
      <c r="BA38" s="80">
        <f t="shared" si="18"/>
        <v>216</v>
      </c>
      <c r="BB38" s="36">
        <f t="shared" si="19"/>
        <v>103.67999999999999</v>
      </c>
      <c r="BC38" s="80">
        <f t="shared" si="20"/>
        <v>112.32000000000001</v>
      </c>
    </row>
    <row r="39" spans="1:55" ht="17.399999999999999">
      <c r="A39" s="30" t="s">
        <v>33</v>
      </c>
      <c r="B39" s="88">
        <v>428</v>
      </c>
      <c r="C39" s="88">
        <v>372</v>
      </c>
      <c r="D39" s="92">
        <v>578</v>
      </c>
      <c r="E39" s="88">
        <v>14</v>
      </c>
      <c r="F39" s="88">
        <v>13</v>
      </c>
      <c r="G39" s="89">
        <v>18</v>
      </c>
      <c r="H39" s="55">
        <f t="shared" si="4"/>
        <v>1378</v>
      </c>
      <c r="I39" s="55">
        <f t="shared" si="5"/>
        <v>45</v>
      </c>
      <c r="J39" s="89">
        <v>463</v>
      </c>
      <c r="K39" s="94">
        <v>248</v>
      </c>
      <c r="L39" s="94"/>
      <c r="M39" s="93">
        <v>15</v>
      </c>
      <c r="N39" s="93">
        <v>9</v>
      </c>
      <c r="O39" s="56"/>
      <c r="P39" s="55">
        <f t="shared" si="21"/>
        <v>711</v>
      </c>
      <c r="Q39" s="55">
        <f t="shared" si="6"/>
        <v>24</v>
      </c>
      <c r="R39" s="57">
        <f t="shared" si="22"/>
        <v>69</v>
      </c>
      <c r="S39" s="88">
        <v>3.48</v>
      </c>
      <c r="T39" s="88">
        <v>4</v>
      </c>
      <c r="U39" s="88">
        <v>6.5</v>
      </c>
      <c r="V39" s="44"/>
      <c r="W39" s="44"/>
      <c r="X39" s="44"/>
      <c r="Y39" s="44"/>
      <c r="Z39" s="44"/>
      <c r="AA39" s="68">
        <f t="shared" si="10"/>
        <v>0</v>
      </c>
      <c r="AB39" s="33"/>
      <c r="AC39" s="20">
        <f t="shared" si="11"/>
        <v>0</v>
      </c>
      <c r="AD39" s="85">
        <f t="shared" si="12"/>
        <v>82.98</v>
      </c>
      <c r="AE39" s="21">
        <f t="shared" si="23"/>
        <v>82.98</v>
      </c>
      <c r="AF39" s="82"/>
      <c r="AG39" s="78"/>
      <c r="AH39" s="22">
        <f t="shared" si="7"/>
        <v>82.98</v>
      </c>
      <c r="AI39" s="23">
        <f t="shared" si="8"/>
        <v>20.699999999999989</v>
      </c>
      <c r="AJ39" s="58"/>
      <c r="AK39" s="24">
        <f t="shared" si="9"/>
        <v>0</v>
      </c>
      <c r="AL39" s="25">
        <f t="shared" si="13"/>
        <v>103.67999999999999</v>
      </c>
      <c r="AM39" s="28">
        <f t="shared" si="14"/>
        <v>103.67999999999999</v>
      </c>
      <c r="AN39" s="79"/>
      <c r="AO39" s="121">
        <v>80</v>
      </c>
      <c r="AP39" s="121">
        <v>100</v>
      </c>
      <c r="AQ39" s="121">
        <v>0</v>
      </c>
      <c r="AR39" s="121">
        <v>20</v>
      </c>
      <c r="AS39" s="121">
        <v>60</v>
      </c>
      <c r="AT39" s="62">
        <f t="shared" si="15"/>
        <v>260</v>
      </c>
      <c r="AU39" s="64">
        <f t="shared" si="16"/>
        <v>247</v>
      </c>
      <c r="AV39" s="120">
        <v>6</v>
      </c>
      <c r="AW39" s="120">
        <v>16</v>
      </c>
      <c r="AX39" s="120">
        <v>8</v>
      </c>
      <c r="AY39" s="120">
        <v>1</v>
      </c>
      <c r="AZ39" s="81">
        <f t="shared" si="17"/>
        <v>31</v>
      </c>
      <c r="BA39" s="80">
        <f t="shared" si="18"/>
        <v>216</v>
      </c>
      <c r="BB39" s="36">
        <f t="shared" si="19"/>
        <v>103.67999999999999</v>
      </c>
      <c r="BC39" s="80">
        <f t="shared" si="20"/>
        <v>112.32000000000001</v>
      </c>
    </row>
    <row r="40" spans="1:55" ht="17.399999999999999">
      <c r="A40" s="30" t="s">
        <v>21</v>
      </c>
      <c r="B40" s="88">
        <v>439</v>
      </c>
      <c r="C40" s="88">
        <v>369</v>
      </c>
      <c r="D40" s="92">
        <v>568</v>
      </c>
      <c r="E40" s="88">
        <v>15</v>
      </c>
      <c r="F40" s="88">
        <v>13</v>
      </c>
      <c r="G40" s="89">
        <v>18</v>
      </c>
      <c r="H40" s="55">
        <f t="shared" si="4"/>
        <v>1376</v>
      </c>
      <c r="I40" s="55">
        <f t="shared" si="5"/>
        <v>46</v>
      </c>
      <c r="J40" s="89">
        <v>469</v>
      </c>
      <c r="K40" s="94">
        <v>248</v>
      </c>
      <c r="L40" s="94"/>
      <c r="M40" s="93">
        <v>15</v>
      </c>
      <c r="N40" s="93">
        <v>9</v>
      </c>
      <c r="O40" s="56"/>
      <c r="P40" s="55">
        <f t="shared" si="21"/>
        <v>717</v>
      </c>
      <c r="Q40" s="55">
        <f t="shared" si="6"/>
        <v>24</v>
      </c>
      <c r="R40" s="57">
        <f t="shared" si="22"/>
        <v>70</v>
      </c>
      <c r="S40" s="88">
        <v>3.51</v>
      </c>
      <c r="T40" s="88">
        <v>4</v>
      </c>
      <c r="U40" s="100">
        <v>5.7</v>
      </c>
      <c r="V40" s="44"/>
      <c r="W40" s="44"/>
      <c r="X40" s="44"/>
      <c r="Y40" s="44"/>
      <c r="Z40" s="44"/>
      <c r="AA40" s="68">
        <f t="shared" si="10"/>
        <v>0</v>
      </c>
      <c r="AB40" s="33"/>
      <c r="AC40" s="20">
        <f t="shared" si="11"/>
        <v>0</v>
      </c>
      <c r="AD40" s="85">
        <f t="shared" si="12"/>
        <v>83.210000000000008</v>
      </c>
      <c r="AE40" s="21">
        <f t="shared" si="23"/>
        <v>83.210000000000008</v>
      </c>
      <c r="AF40" s="82"/>
      <c r="AG40" s="78"/>
      <c r="AH40" s="22">
        <f t="shared" si="7"/>
        <v>83.210000000000008</v>
      </c>
      <c r="AI40" s="23">
        <f t="shared" si="8"/>
        <v>20.469999999999985</v>
      </c>
      <c r="AJ40" s="58"/>
      <c r="AK40" s="24">
        <f t="shared" si="9"/>
        <v>0</v>
      </c>
      <c r="AL40" s="25">
        <f t="shared" si="13"/>
        <v>103.67999999999999</v>
      </c>
      <c r="AM40" s="28">
        <f t="shared" si="14"/>
        <v>103.67999999999999</v>
      </c>
      <c r="AN40" s="79"/>
      <c r="AO40" s="121">
        <v>80</v>
      </c>
      <c r="AP40" s="121">
        <v>100</v>
      </c>
      <c r="AQ40" s="121">
        <v>0</v>
      </c>
      <c r="AR40" s="121">
        <v>20</v>
      </c>
      <c r="AS40" s="121">
        <v>60</v>
      </c>
      <c r="AT40" s="62">
        <f t="shared" si="15"/>
        <v>260</v>
      </c>
      <c r="AU40" s="64">
        <f t="shared" si="16"/>
        <v>247</v>
      </c>
      <c r="AV40" s="120">
        <v>6</v>
      </c>
      <c r="AW40" s="120">
        <v>16</v>
      </c>
      <c r="AX40" s="120">
        <v>8</v>
      </c>
      <c r="AY40" s="120">
        <v>1</v>
      </c>
      <c r="AZ40" s="81">
        <f t="shared" si="17"/>
        <v>31</v>
      </c>
      <c r="BA40" s="80">
        <f t="shared" si="18"/>
        <v>216</v>
      </c>
      <c r="BB40" s="36">
        <f t="shared" si="19"/>
        <v>103.67999999999999</v>
      </c>
      <c r="BC40" s="80">
        <f t="shared" si="20"/>
        <v>112.32000000000001</v>
      </c>
    </row>
    <row r="41" spans="1:55" ht="17.399999999999999">
      <c r="A41" s="30" t="s">
        <v>34</v>
      </c>
      <c r="B41" s="88">
        <v>432</v>
      </c>
      <c r="C41" s="88">
        <v>371</v>
      </c>
      <c r="D41" s="92">
        <v>566</v>
      </c>
      <c r="E41" s="88">
        <v>15</v>
      </c>
      <c r="F41" s="88">
        <v>13</v>
      </c>
      <c r="G41" s="89">
        <v>19</v>
      </c>
      <c r="H41" s="55">
        <f t="shared" si="4"/>
        <v>1369</v>
      </c>
      <c r="I41" s="55">
        <f t="shared" si="5"/>
        <v>47</v>
      </c>
      <c r="J41" s="33">
        <v>461</v>
      </c>
      <c r="K41" s="33">
        <v>246</v>
      </c>
      <c r="L41" s="96"/>
      <c r="M41" s="93">
        <v>15</v>
      </c>
      <c r="N41" s="93">
        <v>9</v>
      </c>
      <c r="O41" s="56"/>
      <c r="P41" s="55">
        <f t="shared" si="21"/>
        <v>707</v>
      </c>
      <c r="Q41" s="55">
        <f t="shared" si="6"/>
        <v>24</v>
      </c>
      <c r="R41" s="57">
        <f t="shared" si="22"/>
        <v>71</v>
      </c>
      <c r="S41" s="88">
        <v>3.51</v>
      </c>
      <c r="T41" s="88">
        <v>4</v>
      </c>
      <c r="U41" s="100">
        <v>5.7</v>
      </c>
      <c r="V41" s="44"/>
      <c r="W41" s="44"/>
      <c r="X41" s="44"/>
      <c r="Y41" s="44"/>
      <c r="Z41" s="44"/>
      <c r="AA41" s="68">
        <f t="shared" si="10"/>
        <v>0</v>
      </c>
      <c r="AB41" s="33"/>
      <c r="AC41" s="20">
        <f t="shared" si="11"/>
        <v>0</v>
      </c>
      <c r="AD41" s="85">
        <f t="shared" si="12"/>
        <v>84.210000000000008</v>
      </c>
      <c r="AE41" s="21">
        <f t="shared" si="23"/>
        <v>84.210000000000008</v>
      </c>
      <c r="AF41" s="82"/>
      <c r="AG41" s="78"/>
      <c r="AH41" s="22">
        <f t="shared" si="7"/>
        <v>84.210000000000008</v>
      </c>
      <c r="AI41" s="23">
        <f t="shared" si="8"/>
        <v>19.469999999999985</v>
      </c>
      <c r="AJ41" s="58"/>
      <c r="AK41" s="24">
        <f t="shared" si="9"/>
        <v>0</v>
      </c>
      <c r="AL41" s="25">
        <f t="shared" si="13"/>
        <v>103.67999999999999</v>
      </c>
      <c r="AM41" s="28">
        <f t="shared" si="14"/>
        <v>103.67999999999999</v>
      </c>
      <c r="AN41" s="79"/>
      <c r="AO41" s="121">
        <v>80</v>
      </c>
      <c r="AP41" s="121">
        <v>100</v>
      </c>
      <c r="AQ41" s="121">
        <v>0</v>
      </c>
      <c r="AR41" s="121">
        <v>20</v>
      </c>
      <c r="AS41" s="121">
        <v>60</v>
      </c>
      <c r="AT41" s="62">
        <f t="shared" si="15"/>
        <v>260</v>
      </c>
      <c r="AU41" s="64">
        <f t="shared" si="16"/>
        <v>247</v>
      </c>
      <c r="AV41" s="120">
        <v>6</v>
      </c>
      <c r="AW41" s="120">
        <v>16</v>
      </c>
      <c r="AX41" s="120">
        <v>8</v>
      </c>
      <c r="AY41" s="120">
        <v>1</v>
      </c>
      <c r="AZ41" s="81">
        <f t="shared" si="17"/>
        <v>31</v>
      </c>
      <c r="BA41" s="80">
        <f t="shared" si="18"/>
        <v>216</v>
      </c>
      <c r="BB41" s="36">
        <f t="shared" si="19"/>
        <v>103.67999999999999</v>
      </c>
      <c r="BC41" s="80">
        <f t="shared" si="20"/>
        <v>112.32000000000001</v>
      </c>
    </row>
    <row r="42" spans="1:55" ht="17.399999999999999">
      <c r="A42" s="30" t="s">
        <v>22</v>
      </c>
      <c r="B42" s="88">
        <v>428</v>
      </c>
      <c r="C42" s="88">
        <v>360</v>
      </c>
      <c r="D42" s="92">
        <v>564</v>
      </c>
      <c r="E42" s="88">
        <v>15</v>
      </c>
      <c r="F42" s="88">
        <v>13</v>
      </c>
      <c r="G42" s="89">
        <v>19</v>
      </c>
      <c r="H42" s="55">
        <f>B42+C42+D42</f>
        <v>1352</v>
      </c>
      <c r="I42" s="55">
        <f>E42+F42+G42</f>
        <v>47</v>
      </c>
      <c r="J42" s="89">
        <v>465</v>
      </c>
      <c r="K42" s="94">
        <v>245</v>
      </c>
      <c r="L42" s="94"/>
      <c r="M42" s="93">
        <v>15</v>
      </c>
      <c r="N42" s="93">
        <v>9</v>
      </c>
      <c r="O42" s="56"/>
      <c r="P42" s="55">
        <f t="shared" si="21"/>
        <v>710</v>
      </c>
      <c r="Q42" s="55">
        <f t="shared" si="6"/>
        <v>24</v>
      </c>
      <c r="R42" s="57">
        <f t="shared" si="22"/>
        <v>71</v>
      </c>
      <c r="S42" s="88">
        <v>3.6</v>
      </c>
      <c r="T42" s="88">
        <v>4</v>
      </c>
      <c r="U42" s="100">
        <v>6.7</v>
      </c>
      <c r="V42" s="44"/>
      <c r="W42" s="44"/>
      <c r="X42" s="44"/>
      <c r="Y42" s="44"/>
      <c r="Z42" s="44"/>
      <c r="AA42" s="68">
        <f t="shared" si="10"/>
        <v>0</v>
      </c>
      <c r="AB42" s="33"/>
      <c r="AC42" s="20">
        <f t="shared" si="11"/>
        <v>0</v>
      </c>
      <c r="AD42" s="85">
        <f t="shared" si="12"/>
        <v>85.3</v>
      </c>
      <c r="AE42" s="21">
        <f t="shared" si="23"/>
        <v>85.3</v>
      </c>
      <c r="AF42" s="82"/>
      <c r="AG42" s="78"/>
      <c r="AH42" s="22">
        <f t="shared" si="7"/>
        <v>85.3</v>
      </c>
      <c r="AI42" s="23">
        <f t="shared" si="8"/>
        <v>18.379999999999995</v>
      </c>
      <c r="AJ42" s="58"/>
      <c r="AK42" s="24">
        <f t="shared" si="9"/>
        <v>0</v>
      </c>
      <c r="AL42" s="25">
        <f t="shared" si="13"/>
        <v>103.67999999999999</v>
      </c>
      <c r="AM42" s="28">
        <f t="shared" si="14"/>
        <v>103.67999999999999</v>
      </c>
      <c r="AN42" s="79"/>
      <c r="AO42" s="121">
        <v>80</v>
      </c>
      <c r="AP42" s="121">
        <v>100</v>
      </c>
      <c r="AQ42" s="121">
        <v>0</v>
      </c>
      <c r="AR42" s="121">
        <v>20</v>
      </c>
      <c r="AS42" s="121">
        <v>60</v>
      </c>
      <c r="AT42" s="62">
        <f t="shared" si="15"/>
        <v>260</v>
      </c>
      <c r="AU42" s="64">
        <f t="shared" si="16"/>
        <v>247</v>
      </c>
      <c r="AV42" s="120">
        <v>6</v>
      </c>
      <c r="AW42" s="120">
        <v>16</v>
      </c>
      <c r="AX42" s="120">
        <v>8</v>
      </c>
      <c r="AY42" s="120">
        <v>1</v>
      </c>
      <c r="AZ42" s="81">
        <f t="shared" si="17"/>
        <v>31</v>
      </c>
      <c r="BA42" s="80">
        <f t="shared" si="18"/>
        <v>216</v>
      </c>
      <c r="BB42" s="36">
        <f t="shared" si="19"/>
        <v>103.67999999999999</v>
      </c>
      <c r="BC42" s="80">
        <f t="shared" si="20"/>
        <v>112.32000000000001</v>
      </c>
    </row>
    <row r="43" spans="1:55" ht="17.399999999999999">
      <c r="A43" s="30" t="s">
        <v>49</v>
      </c>
      <c r="B43" s="88">
        <v>431</v>
      </c>
      <c r="C43" s="88">
        <v>370</v>
      </c>
      <c r="D43" s="88">
        <v>571</v>
      </c>
      <c r="E43" s="88">
        <v>15</v>
      </c>
      <c r="F43" s="88">
        <v>13</v>
      </c>
      <c r="G43" s="89">
        <v>18</v>
      </c>
      <c r="H43" s="55">
        <f t="shared" si="4"/>
        <v>1372</v>
      </c>
      <c r="I43" s="55">
        <f t="shared" si="5"/>
        <v>46</v>
      </c>
      <c r="J43" s="89">
        <v>462</v>
      </c>
      <c r="K43" s="94">
        <v>240</v>
      </c>
      <c r="L43" s="94"/>
      <c r="M43" s="93">
        <v>15</v>
      </c>
      <c r="N43" s="93">
        <v>9</v>
      </c>
      <c r="O43" s="56"/>
      <c r="P43" s="55">
        <f t="shared" si="21"/>
        <v>702</v>
      </c>
      <c r="Q43" s="55">
        <f t="shared" si="6"/>
        <v>24</v>
      </c>
      <c r="R43" s="57">
        <f t="shared" si="22"/>
        <v>70</v>
      </c>
      <c r="S43" s="88">
        <v>3.6</v>
      </c>
      <c r="T43" s="88">
        <v>4</v>
      </c>
      <c r="U43" s="100">
        <v>6.7</v>
      </c>
      <c r="V43" s="44"/>
      <c r="W43" s="44"/>
      <c r="X43" s="44"/>
      <c r="Y43" s="44"/>
      <c r="Z43" s="44"/>
      <c r="AA43" s="68">
        <f t="shared" si="10"/>
        <v>0</v>
      </c>
      <c r="AB43" s="33"/>
      <c r="AC43" s="20">
        <f t="shared" si="11"/>
        <v>0</v>
      </c>
      <c r="AD43" s="85">
        <f t="shared" si="12"/>
        <v>84.3</v>
      </c>
      <c r="AE43" s="21">
        <f t="shared" si="23"/>
        <v>84.3</v>
      </c>
      <c r="AF43" s="82"/>
      <c r="AG43" s="78"/>
      <c r="AH43" s="22">
        <f t="shared" si="7"/>
        <v>84.3</v>
      </c>
      <c r="AI43" s="23">
        <f t="shared" si="8"/>
        <v>19.379999999999995</v>
      </c>
      <c r="AJ43" s="58"/>
      <c r="AK43" s="24">
        <f t="shared" si="9"/>
        <v>0</v>
      </c>
      <c r="AL43" s="25">
        <f t="shared" si="13"/>
        <v>103.67999999999999</v>
      </c>
      <c r="AM43" s="28">
        <f t="shared" si="14"/>
        <v>103.67999999999999</v>
      </c>
      <c r="AN43" s="79"/>
      <c r="AO43" s="121">
        <v>80</v>
      </c>
      <c r="AP43" s="121">
        <v>100</v>
      </c>
      <c r="AQ43" s="121">
        <v>0</v>
      </c>
      <c r="AR43" s="121">
        <v>20</v>
      </c>
      <c r="AS43" s="121">
        <v>60</v>
      </c>
      <c r="AT43" s="62">
        <f t="shared" si="15"/>
        <v>260</v>
      </c>
      <c r="AU43" s="64">
        <f t="shared" si="16"/>
        <v>247</v>
      </c>
      <c r="AV43" s="120">
        <v>6</v>
      </c>
      <c r="AW43" s="120">
        <v>16</v>
      </c>
      <c r="AX43" s="120">
        <v>8</v>
      </c>
      <c r="AY43" s="120">
        <v>1</v>
      </c>
      <c r="AZ43" s="81">
        <f t="shared" si="17"/>
        <v>31</v>
      </c>
      <c r="BA43" s="80">
        <f t="shared" si="18"/>
        <v>216</v>
      </c>
      <c r="BB43" s="36">
        <f t="shared" si="19"/>
        <v>103.67999999999999</v>
      </c>
      <c r="BC43" s="80">
        <f t="shared" si="20"/>
        <v>112.32000000000001</v>
      </c>
    </row>
    <row r="44" spans="1:55" ht="17.399999999999999">
      <c r="A44" s="30" t="s">
        <v>23</v>
      </c>
      <c r="B44" s="88">
        <v>434</v>
      </c>
      <c r="C44" s="88">
        <v>361</v>
      </c>
      <c r="D44" s="88">
        <v>570</v>
      </c>
      <c r="E44" s="88">
        <v>15</v>
      </c>
      <c r="F44" s="88">
        <v>13</v>
      </c>
      <c r="G44" s="89">
        <v>18</v>
      </c>
      <c r="H44" s="55">
        <f t="shared" si="4"/>
        <v>1365</v>
      </c>
      <c r="I44" s="55">
        <f t="shared" si="5"/>
        <v>46</v>
      </c>
      <c r="J44" s="89">
        <v>472</v>
      </c>
      <c r="K44" s="94">
        <v>241</v>
      </c>
      <c r="L44" s="94"/>
      <c r="M44" s="93">
        <v>15</v>
      </c>
      <c r="N44" s="93">
        <v>9</v>
      </c>
      <c r="O44" s="56"/>
      <c r="P44" s="55">
        <f t="shared" si="21"/>
        <v>713</v>
      </c>
      <c r="Q44" s="55">
        <f t="shared" si="6"/>
        <v>24</v>
      </c>
      <c r="R44" s="57">
        <f t="shared" si="22"/>
        <v>70</v>
      </c>
      <c r="S44" s="88">
        <v>3.72</v>
      </c>
      <c r="T44" s="88">
        <v>4.5</v>
      </c>
      <c r="U44" s="100">
        <v>6.9</v>
      </c>
      <c r="V44" s="44"/>
      <c r="W44" s="44"/>
      <c r="X44" s="44"/>
      <c r="Y44" s="44"/>
      <c r="Z44" s="44"/>
      <c r="AA44" s="68">
        <f t="shared" si="10"/>
        <v>0</v>
      </c>
      <c r="AB44" s="33"/>
      <c r="AC44" s="20">
        <f t="shared" si="11"/>
        <v>0</v>
      </c>
      <c r="AD44" s="85">
        <f t="shared" si="12"/>
        <v>85.12</v>
      </c>
      <c r="AE44" s="21">
        <f>+AD44-AK44</f>
        <v>85.12</v>
      </c>
      <c r="AF44" s="82"/>
      <c r="AG44" s="78"/>
      <c r="AH44" s="22">
        <f t="shared" si="7"/>
        <v>85.12</v>
      </c>
      <c r="AI44" s="23">
        <f t="shared" si="8"/>
        <v>18.559999999999988</v>
      </c>
      <c r="AJ44" s="58"/>
      <c r="AK44" s="24">
        <f t="shared" si="9"/>
        <v>0</v>
      </c>
      <c r="AL44" s="25">
        <f t="shared" si="13"/>
        <v>103.67999999999999</v>
      </c>
      <c r="AM44" s="28">
        <f t="shared" si="14"/>
        <v>103.67999999999999</v>
      </c>
      <c r="AN44" s="79"/>
      <c r="AO44" s="121">
        <v>80</v>
      </c>
      <c r="AP44" s="121">
        <v>100</v>
      </c>
      <c r="AQ44" s="121">
        <v>0</v>
      </c>
      <c r="AR44" s="121">
        <v>20</v>
      </c>
      <c r="AS44" s="121">
        <v>60</v>
      </c>
      <c r="AT44" s="62">
        <f t="shared" si="15"/>
        <v>260</v>
      </c>
      <c r="AU44" s="64">
        <f t="shared" si="16"/>
        <v>247</v>
      </c>
      <c r="AV44" s="120">
        <v>6</v>
      </c>
      <c r="AW44" s="120">
        <v>16</v>
      </c>
      <c r="AX44" s="120">
        <v>8</v>
      </c>
      <c r="AY44" s="120">
        <v>1</v>
      </c>
      <c r="AZ44" s="81">
        <f t="shared" si="17"/>
        <v>31</v>
      </c>
      <c r="BA44" s="80">
        <f t="shared" si="18"/>
        <v>216</v>
      </c>
      <c r="BB44" s="36">
        <f t="shared" si="19"/>
        <v>103.67999999999999</v>
      </c>
      <c r="BC44" s="80">
        <f t="shared" si="20"/>
        <v>112.32000000000001</v>
      </c>
    </row>
    <row r="45" spans="1:55" ht="17.399999999999999">
      <c r="A45" s="30" t="s">
        <v>50</v>
      </c>
      <c r="B45" s="88">
        <v>444</v>
      </c>
      <c r="C45" s="88">
        <v>370</v>
      </c>
      <c r="D45" s="88">
        <v>570</v>
      </c>
      <c r="E45" s="88">
        <v>15</v>
      </c>
      <c r="F45" s="88">
        <v>13</v>
      </c>
      <c r="G45" s="89">
        <v>18</v>
      </c>
      <c r="H45" s="55">
        <f t="shared" si="4"/>
        <v>1384</v>
      </c>
      <c r="I45" s="55">
        <f t="shared" si="5"/>
        <v>46</v>
      </c>
      <c r="J45" s="89">
        <v>481</v>
      </c>
      <c r="K45" s="94">
        <v>242</v>
      </c>
      <c r="L45" s="94"/>
      <c r="M45" s="93">
        <v>16</v>
      </c>
      <c r="N45" s="93">
        <v>9</v>
      </c>
      <c r="O45" s="56"/>
      <c r="P45" s="55">
        <f t="shared" si="21"/>
        <v>723</v>
      </c>
      <c r="Q45" s="55">
        <f t="shared" si="6"/>
        <v>25</v>
      </c>
      <c r="R45" s="57">
        <f t="shared" si="22"/>
        <v>71</v>
      </c>
      <c r="S45" s="88">
        <v>3.72</v>
      </c>
      <c r="T45" s="89">
        <v>4.5</v>
      </c>
      <c r="U45" s="100">
        <v>6.9</v>
      </c>
      <c r="V45" s="44"/>
      <c r="W45" s="44"/>
      <c r="X45" s="44"/>
      <c r="Y45" s="44"/>
      <c r="Z45" s="44"/>
      <c r="AA45" s="68">
        <f t="shared" si="10"/>
        <v>0</v>
      </c>
      <c r="AB45" s="33"/>
      <c r="AC45" s="20">
        <f t="shared" si="11"/>
        <v>0</v>
      </c>
      <c r="AD45" s="85">
        <f t="shared" si="12"/>
        <v>86.12</v>
      </c>
      <c r="AE45" s="21">
        <f t="shared" ref="AE45:AE55" si="24">+AD45-AK45</f>
        <v>86.12</v>
      </c>
      <c r="AF45" s="84"/>
      <c r="AG45" s="78"/>
      <c r="AH45" s="22">
        <f t="shared" si="7"/>
        <v>86.12</v>
      </c>
      <c r="AI45" s="23">
        <f t="shared" si="8"/>
        <v>17.559999999999988</v>
      </c>
      <c r="AJ45" s="58"/>
      <c r="AK45" s="24">
        <f t="shared" si="9"/>
        <v>0</v>
      </c>
      <c r="AL45" s="25">
        <f t="shared" si="13"/>
        <v>103.67999999999999</v>
      </c>
      <c r="AM45" s="28">
        <f t="shared" si="14"/>
        <v>103.67999999999999</v>
      </c>
      <c r="AN45" s="79"/>
      <c r="AO45" s="121">
        <v>80</v>
      </c>
      <c r="AP45" s="121">
        <v>100</v>
      </c>
      <c r="AQ45" s="121">
        <v>0</v>
      </c>
      <c r="AR45" s="121">
        <v>20</v>
      </c>
      <c r="AS45" s="121">
        <v>60</v>
      </c>
      <c r="AT45" s="62">
        <f t="shared" si="15"/>
        <v>260</v>
      </c>
      <c r="AU45" s="64">
        <f t="shared" si="16"/>
        <v>247</v>
      </c>
      <c r="AV45" s="120">
        <v>6</v>
      </c>
      <c r="AW45" s="120">
        <v>16</v>
      </c>
      <c r="AX45" s="120">
        <v>8</v>
      </c>
      <c r="AY45" s="120">
        <v>1</v>
      </c>
      <c r="AZ45" s="81">
        <f t="shared" si="17"/>
        <v>31</v>
      </c>
      <c r="BA45" s="80">
        <f t="shared" si="18"/>
        <v>216</v>
      </c>
      <c r="BB45" s="36">
        <f t="shared" si="19"/>
        <v>103.67999999999999</v>
      </c>
      <c r="BC45" s="80">
        <f t="shared" si="20"/>
        <v>112.32000000000001</v>
      </c>
    </row>
    <row r="46" spans="1:55" ht="17.399999999999999">
      <c r="A46" s="30" t="s">
        <v>24</v>
      </c>
      <c r="B46" s="88">
        <v>550</v>
      </c>
      <c r="C46" s="88">
        <v>453</v>
      </c>
      <c r="D46" s="88">
        <v>693</v>
      </c>
      <c r="E46" s="88">
        <v>18</v>
      </c>
      <c r="F46" s="88">
        <v>15</v>
      </c>
      <c r="G46" s="89">
        <v>22</v>
      </c>
      <c r="H46" s="55">
        <f t="shared" si="4"/>
        <v>1696</v>
      </c>
      <c r="I46" s="55">
        <f t="shared" si="5"/>
        <v>55</v>
      </c>
      <c r="J46" s="89">
        <v>539</v>
      </c>
      <c r="K46" s="94">
        <v>266</v>
      </c>
      <c r="L46" s="94"/>
      <c r="M46" s="93">
        <v>18</v>
      </c>
      <c r="N46" s="93">
        <v>9</v>
      </c>
      <c r="O46" s="56"/>
      <c r="P46" s="55">
        <f t="shared" si="21"/>
        <v>805</v>
      </c>
      <c r="Q46" s="55">
        <f t="shared" si="6"/>
        <v>27</v>
      </c>
      <c r="R46" s="57">
        <f t="shared" si="22"/>
        <v>82</v>
      </c>
      <c r="S46" s="97">
        <v>4.3</v>
      </c>
      <c r="T46" s="89">
        <v>5.5</v>
      </c>
      <c r="U46" s="100">
        <v>9.1999999999999993</v>
      </c>
      <c r="V46" s="44"/>
      <c r="W46" s="44"/>
      <c r="X46" s="44"/>
      <c r="Y46" s="44"/>
      <c r="Z46" s="44"/>
      <c r="AA46" s="68">
        <f t="shared" si="10"/>
        <v>0</v>
      </c>
      <c r="AB46" s="33"/>
      <c r="AC46" s="20">
        <f t="shared" si="11"/>
        <v>0</v>
      </c>
      <c r="AD46" s="85">
        <f t="shared" si="12"/>
        <v>101</v>
      </c>
      <c r="AE46" s="21">
        <f t="shared" si="24"/>
        <v>101</v>
      </c>
      <c r="AF46" s="84"/>
      <c r="AG46" s="78"/>
      <c r="AH46" s="22">
        <f t="shared" si="7"/>
        <v>101</v>
      </c>
      <c r="AI46" s="23">
        <f t="shared" si="8"/>
        <v>2.6799999999999926</v>
      </c>
      <c r="AJ46" s="58"/>
      <c r="AK46" s="24">
        <f t="shared" si="9"/>
        <v>0</v>
      </c>
      <c r="AL46" s="25">
        <f t="shared" si="13"/>
        <v>103.67999999999999</v>
      </c>
      <c r="AM46" s="28">
        <f t="shared" si="14"/>
        <v>103.67999999999999</v>
      </c>
      <c r="AN46" s="79"/>
      <c r="AO46" s="121">
        <v>80</v>
      </c>
      <c r="AP46" s="121">
        <v>100</v>
      </c>
      <c r="AQ46" s="121">
        <v>0</v>
      </c>
      <c r="AR46" s="121">
        <v>20</v>
      </c>
      <c r="AS46" s="121">
        <v>60</v>
      </c>
      <c r="AT46" s="62">
        <f t="shared" si="15"/>
        <v>260</v>
      </c>
      <c r="AU46" s="64">
        <f t="shared" si="16"/>
        <v>247</v>
      </c>
      <c r="AV46" s="120">
        <v>6</v>
      </c>
      <c r="AW46" s="120">
        <v>16</v>
      </c>
      <c r="AX46" s="120">
        <v>8</v>
      </c>
      <c r="AY46" s="120">
        <v>1</v>
      </c>
      <c r="AZ46" s="81">
        <f t="shared" si="17"/>
        <v>31</v>
      </c>
      <c r="BA46" s="80">
        <f t="shared" si="18"/>
        <v>216</v>
      </c>
      <c r="BB46" s="36">
        <f t="shared" si="19"/>
        <v>103.67999999999999</v>
      </c>
      <c r="BC46" s="80">
        <f t="shared" si="20"/>
        <v>112.32000000000001</v>
      </c>
    </row>
    <row r="47" spans="1:55" ht="17.399999999999999">
      <c r="A47" s="30" t="s">
        <v>35</v>
      </c>
      <c r="B47" s="88">
        <v>550</v>
      </c>
      <c r="C47" s="88">
        <v>453</v>
      </c>
      <c r="D47" s="88">
        <v>693</v>
      </c>
      <c r="E47" s="88">
        <v>18</v>
      </c>
      <c r="F47" s="88">
        <v>15</v>
      </c>
      <c r="G47" s="89">
        <v>22</v>
      </c>
      <c r="H47" s="55">
        <f>B47+C47+D47</f>
        <v>1696</v>
      </c>
      <c r="I47" s="55">
        <f>E47+F47+G47</f>
        <v>55</v>
      </c>
      <c r="J47" s="89">
        <v>539</v>
      </c>
      <c r="K47" s="94">
        <v>266</v>
      </c>
      <c r="L47" s="94"/>
      <c r="M47" s="93">
        <v>18</v>
      </c>
      <c r="N47" s="93">
        <v>9</v>
      </c>
      <c r="O47" s="56"/>
      <c r="P47" s="55">
        <f t="shared" si="21"/>
        <v>805</v>
      </c>
      <c r="Q47" s="55">
        <f t="shared" si="6"/>
        <v>27</v>
      </c>
      <c r="R47" s="57">
        <f t="shared" si="22"/>
        <v>82</v>
      </c>
      <c r="S47" s="97">
        <v>4.3</v>
      </c>
      <c r="T47" s="89">
        <v>5.5</v>
      </c>
      <c r="U47" s="100">
        <v>9.1999999999999993</v>
      </c>
      <c r="V47" s="44"/>
      <c r="W47" s="44"/>
      <c r="X47" s="44"/>
      <c r="Y47" s="44"/>
      <c r="Z47" s="44"/>
      <c r="AA47" s="68">
        <f t="shared" si="10"/>
        <v>0</v>
      </c>
      <c r="AB47" s="33"/>
      <c r="AC47" s="20">
        <f t="shared" si="11"/>
        <v>0</v>
      </c>
      <c r="AD47" s="85">
        <f t="shared" si="12"/>
        <v>101</v>
      </c>
      <c r="AE47" s="21">
        <f t="shared" si="24"/>
        <v>101</v>
      </c>
      <c r="AF47" s="84"/>
      <c r="AG47" s="78"/>
      <c r="AH47" s="22">
        <f t="shared" si="7"/>
        <v>101</v>
      </c>
      <c r="AI47" s="23">
        <f t="shared" si="8"/>
        <v>2.6799999999999926</v>
      </c>
      <c r="AJ47" s="58"/>
      <c r="AK47" s="24">
        <f t="shared" si="9"/>
        <v>0</v>
      </c>
      <c r="AL47" s="25">
        <f t="shared" si="13"/>
        <v>103.67999999999999</v>
      </c>
      <c r="AM47" s="28">
        <f t="shared" si="14"/>
        <v>103.67999999999999</v>
      </c>
      <c r="AN47" s="79"/>
      <c r="AO47" s="121">
        <v>80</v>
      </c>
      <c r="AP47" s="121">
        <v>100</v>
      </c>
      <c r="AQ47" s="121">
        <v>0</v>
      </c>
      <c r="AR47" s="121">
        <v>20</v>
      </c>
      <c r="AS47" s="121">
        <v>60</v>
      </c>
      <c r="AT47" s="62">
        <f t="shared" si="15"/>
        <v>260</v>
      </c>
      <c r="AU47" s="64">
        <f t="shared" si="16"/>
        <v>247</v>
      </c>
      <c r="AV47" s="120">
        <v>6</v>
      </c>
      <c r="AW47" s="120">
        <v>16</v>
      </c>
      <c r="AX47" s="120">
        <v>8</v>
      </c>
      <c r="AY47" s="120">
        <v>1</v>
      </c>
      <c r="AZ47" s="81">
        <f t="shared" si="17"/>
        <v>31</v>
      </c>
      <c r="BA47" s="80">
        <f t="shared" si="18"/>
        <v>216</v>
      </c>
      <c r="BB47" s="36">
        <f t="shared" si="19"/>
        <v>103.67999999999999</v>
      </c>
      <c r="BC47" s="80">
        <f t="shared" si="20"/>
        <v>112.32000000000001</v>
      </c>
    </row>
    <row r="48" spans="1:55" ht="17.399999999999999">
      <c r="A48" s="30" t="s">
        <v>36</v>
      </c>
      <c r="B48" s="88">
        <v>632</v>
      </c>
      <c r="C48" s="88">
        <v>514</v>
      </c>
      <c r="D48" s="88">
        <v>778</v>
      </c>
      <c r="E48" s="88">
        <v>21</v>
      </c>
      <c r="F48" s="88">
        <v>17</v>
      </c>
      <c r="G48" s="89">
        <v>25</v>
      </c>
      <c r="H48" s="55">
        <f t="shared" si="4"/>
        <v>1924</v>
      </c>
      <c r="I48" s="55">
        <f t="shared" si="5"/>
        <v>63</v>
      </c>
      <c r="J48" s="89">
        <v>607</v>
      </c>
      <c r="K48" s="94">
        <v>293</v>
      </c>
      <c r="L48" s="94"/>
      <c r="M48" s="93">
        <v>20</v>
      </c>
      <c r="N48" s="93">
        <v>10</v>
      </c>
      <c r="O48" s="56"/>
      <c r="P48" s="55">
        <f t="shared" si="21"/>
        <v>900</v>
      </c>
      <c r="Q48" s="55">
        <f t="shared" si="6"/>
        <v>30</v>
      </c>
      <c r="R48" s="57">
        <f t="shared" si="22"/>
        <v>93</v>
      </c>
      <c r="S48" s="97">
        <v>4.3</v>
      </c>
      <c r="T48" s="89">
        <v>7</v>
      </c>
      <c r="U48" s="100">
        <v>9.1999999999999993</v>
      </c>
      <c r="V48" s="44"/>
      <c r="W48" s="44"/>
      <c r="X48" s="44"/>
      <c r="Y48" s="44"/>
      <c r="Z48" s="44"/>
      <c r="AA48" s="68">
        <f t="shared" si="10"/>
        <v>0</v>
      </c>
      <c r="AB48" s="33"/>
      <c r="AC48" s="20">
        <f t="shared" si="11"/>
        <v>0</v>
      </c>
      <c r="AD48" s="85">
        <f t="shared" si="12"/>
        <v>113.5</v>
      </c>
      <c r="AE48" s="21">
        <f t="shared" si="24"/>
        <v>113.5</v>
      </c>
      <c r="AF48" s="84"/>
      <c r="AG48" s="78"/>
      <c r="AH48" s="22">
        <f t="shared" si="7"/>
        <v>113.5</v>
      </c>
      <c r="AI48" s="23">
        <f t="shared" si="8"/>
        <v>-9.8200000000000074</v>
      </c>
      <c r="AJ48" s="58"/>
      <c r="AK48" s="24">
        <f t="shared" si="9"/>
        <v>0</v>
      </c>
      <c r="AL48" s="25">
        <f t="shared" si="13"/>
        <v>103.67999999999999</v>
      </c>
      <c r="AM48" s="28">
        <f t="shared" si="14"/>
        <v>103.67999999999999</v>
      </c>
      <c r="AN48" s="79"/>
      <c r="AO48" s="121">
        <v>80</v>
      </c>
      <c r="AP48" s="121">
        <v>100</v>
      </c>
      <c r="AQ48" s="121">
        <v>0</v>
      </c>
      <c r="AR48" s="121">
        <v>20</v>
      </c>
      <c r="AS48" s="121">
        <v>60</v>
      </c>
      <c r="AT48" s="62">
        <f t="shared" si="15"/>
        <v>260</v>
      </c>
      <c r="AU48" s="64">
        <f t="shared" si="16"/>
        <v>247</v>
      </c>
      <c r="AV48" s="120">
        <v>6</v>
      </c>
      <c r="AW48" s="120">
        <v>16</v>
      </c>
      <c r="AX48" s="120">
        <v>8</v>
      </c>
      <c r="AY48" s="120">
        <v>1</v>
      </c>
      <c r="AZ48" s="81">
        <f t="shared" si="17"/>
        <v>31</v>
      </c>
      <c r="BA48" s="80">
        <f t="shared" si="18"/>
        <v>216</v>
      </c>
      <c r="BB48" s="36">
        <f t="shared" si="19"/>
        <v>103.67999999999999</v>
      </c>
      <c r="BC48" s="80">
        <f t="shared" si="20"/>
        <v>112.32000000000001</v>
      </c>
    </row>
    <row r="49" spans="1:55" ht="17.399999999999999">
      <c r="A49" s="30" t="s">
        <v>51</v>
      </c>
      <c r="B49" s="88">
        <v>632</v>
      </c>
      <c r="C49" s="88">
        <v>514</v>
      </c>
      <c r="D49" s="88">
        <v>778</v>
      </c>
      <c r="E49" s="88">
        <v>21</v>
      </c>
      <c r="F49" s="88">
        <v>17</v>
      </c>
      <c r="G49" s="89">
        <v>25</v>
      </c>
      <c r="H49" s="55">
        <f>B49+C49+D49</f>
        <v>1924</v>
      </c>
      <c r="I49" s="55">
        <f>E49+F49+G49</f>
        <v>63</v>
      </c>
      <c r="J49" s="89">
        <v>607</v>
      </c>
      <c r="K49" s="94">
        <v>293</v>
      </c>
      <c r="L49" s="94"/>
      <c r="M49" s="93">
        <v>20</v>
      </c>
      <c r="N49" s="93">
        <v>10</v>
      </c>
      <c r="O49" s="56"/>
      <c r="P49" s="55">
        <f t="shared" si="21"/>
        <v>900</v>
      </c>
      <c r="Q49" s="55">
        <f t="shared" si="6"/>
        <v>30</v>
      </c>
      <c r="R49" s="57">
        <f t="shared" si="22"/>
        <v>93</v>
      </c>
      <c r="S49" s="97">
        <v>4.3</v>
      </c>
      <c r="T49" s="89">
        <v>7</v>
      </c>
      <c r="U49" s="100">
        <v>9.1999999999999993</v>
      </c>
      <c r="V49" s="44"/>
      <c r="W49" s="44"/>
      <c r="X49" s="44"/>
      <c r="Y49" s="44"/>
      <c r="Z49" s="44"/>
      <c r="AA49" s="68">
        <f t="shared" si="10"/>
        <v>0</v>
      </c>
      <c r="AB49" s="33"/>
      <c r="AC49" s="20">
        <f t="shared" si="11"/>
        <v>0</v>
      </c>
      <c r="AD49" s="85">
        <f t="shared" si="12"/>
        <v>113.5</v>
      </c>
      <c r="AE49" s="21">
        <f t="shared" si="24"/>
        <v>113.5</v>
      </c>
      <c r="AF49" s="84"/>
      <c r="AG49" s="78"/>
      <c r="AH49" s="22">
        <f t="shared" si="7"/>
        <v>113.5</v>
      </c>
      <c r="AI49" s="23">
        <f t="shared" si="8"/>
        <v>-9.8200000000000074</v>
      </c>
      <c r="AJ49" s="58"/>
      <c r="AK49" s="24">
        <f t="shared" si="9"/>
        <v>0</v>
      </c>
      <c r="AL49" s="25">
        <f t="shared" si="13"/>
        <v>103.67999999999999</v>
      </c>
      <c r="AM49" s="28">
        <f t="shared" si="14"/>
        <v>103.67999999999999</v>
      </c>
      <c r="AN49" s="79"/>
      <c r="AO49" s="121">
        <v>80</v>
      </c>
      <c r="AP49" s="121">
        <v>100</v>
      </c>
      <c r="AQ49" s="121">
        <v>0</v>
      </c>
      <c r="AR49" s="121">
        <v>20</v>
      </c>
      <c r="AS49" s="121">
        <v>60</v>
      </c>
      <c r="AT49" s="62">
        <f t="shared" si="15"/>
        <v>260</v>
      </c>
      <c r="AU49" s="64">
        <f t="shared" si="16"/>
        <v>247</v>
      </c>
      <c r="AV49" s="120">
        <v>6</v>
      </c>
      <c r="AW49" s="120">
        <v>16</v>
      </c>
      <c r="AX49" s="120">
        <v>8</v>
      </c>
      <c r="AY49" s="120">
        <v>1</v>
      </c>
      <c r="AZ49" s="81">
        <f t="shared" si="17"/>
        <v>31</v>
      </c>
      <c r="BA49" s="80">
        <f t="shared" si="18"/>
        <v>216</v>
      </c>
      <c r="BB49" s="36">
        <f t="shared" si="19"/>
        <v>103.67999999999999</v>
      </c>
      <c r="BC49" s="80">
        <f t="shared" si="20"/>
        <v>112.32000000000001</v>
      </c>
    </row>
    <row r="50" spans="1:55" ht="17.399999999999999">
      <c r="A50" s="30" t="s">
        <v>25</v>
      </c>
      <c r="B50" s="88">
        <v>655</v>
      </c>
      <c r="C50" s="88">
        <v>529</v>
      </c>
      <c r="D50" s="88">
        <v>809</v>
      </c>
      <c r="E50" s="88">
        <v>22</v>
      </c>
      <c r="F50" s="88">
        <v>18</v>
      </c>
      <c r="G50" s="89">
        <v>26</v>
      </c>
      <c r="H50" s="55">
        <f t="shared" si="4"/>
        <v>1993</v>
      </c>
      <c r="I50" s="55">
        <f t="shared" si="5"/>
        <v>66</v>
      </c>
      <c r="J50" s="89">
        <v>624</v>
      </c>
      <c r="K50" s="94">
        <v>298</v>
      </c>
      <c r="L50" s="94"/>
      <c r="M50" s="93">
        <v>20</v>
      </c>
      <c r="N50" s="93">
        <v>10</v>
      </c>
      <c r="O50" s="56"/>
      <c r="P50" s="55">
        <f t="shared" si="21"/>
        <v>922</v>
      </c>
      <c r="Q50" s="55">
        <f t="shared" si="6"/>
        <v>30</v>
      </c>
      <c r="R50" s="57">
        <f t="shared" si="22"/>
        <v>96</v>
      </c>
      <c r="S50" s="88">
        <v>5.88</v>
      </c>
      <c r="T50" s="89">
        <v>7</v>
      </c>
      <c r="U50" s="100">
        <v>9.5</v>
      </c>
      <c r="V50" s="44"/>
      <c r="W50" s="44"/>
      <c r="X50" s="44"/>
      <c r="Y50" s="44"/>
      <c r="Z50" s="44"/>
      <c r="AA50" s="68">
        <f t="shared" si="10"/>
        <v>0</v>
      </c>
      <c r="AB50" s="33"/>
      <c r="AC50" s="20">
        <f t="shared" si="11"/>
        <v>0</v>
      </c>
      <c r="AD50" s="85">
        <f t="shared" si="12"/>
        <v>118.38</v>
      </c>
      <c r="AE50" s="21">
        <f t="shared" si="24"/>
        <v>118.38</v>
      </c>
      <c r="AF50" s="84"/>
      <c r="AG50" s="78"/>
      <c r="AH50" s="22">
        <f t="shared" si="7"/>
        <v>118.38</v>
      </c>
      <c r="AI50" s="23">
        <f t="shared" si="8"/>
        <v>-14.700000000000003</v>
      </c>
      <c r="AJ50" s="58"/>
      <c r="AK50" s="24">
        <f t="shared" si="9"/>
        <v>0</v>
      </c>
      <c r="AL50" s="25">
        <f t="shared" si="13"/>
        <v>103.67999999999999</v>
      </c>
      <c r="AM50" s="28">
        <f t="shared" si="14"/>
        <v>103.67999999999999</v>
      </c>
      <c r="AN50" s="79"/>
      <c r="AO50" s="121">
        <v>80</v>
      </c>
      <c r="AP50" s="121">
        <v>100</v>
      </c>
      <c r="AQ50" s="121">
        <v>0</v>
      </c>
      <c r="AR50" s="121">
        <v>20</v>
      </c>
      <c r="AS50" s="121">
        <v>60</v>
      </c>
      <c r="AT50" s="62">
        <f t="shared" si="15"/>
        <v>260</v>
      </c>
      <c r="AU50" s="64">
        <f t="shared" si="16"/>
        <v>247</v>
      </c>
      <c r="AV50" s="120">
        <v>6</v>
      </c>
      <c r="AW50" s="120">
        <v>16</v>
      </c>
      <c r="AX50" s="120">
        <v>8</v>
      </c>
      <c r="AY50" s="120">
        <v>1</v>
      </c>
      <c r="AZ50" s="81">
        <f t="shared" si="17"/>
        <v>31</v>
      </c>
      <c r="BA50" s="80">
        <f t="shared" si="18"/>
        <v>216</v>
      </c>
      <c r="BB50" s="36">
        <f t="shared" si="19"/>
        <v>103.67999999999999</v>
      </c>
      <c r="BC50" s="80">
        <f t="shared" si="20"/>
        <v>112.32000000000001</v>
      </c>
    </row>
    <row r="51" spans="1:55" ht="17.399999999999999">
      <c r="A51" s="30" t="s">
        <v>52</v>
      </c>
      <c r="B51" s="88">
        <v>655</v>
      </c>
      <c r="C51" s="88">
        <v>529</v>
      </c>
      <c r="D51" s="88">
        <v>809</v>
      </c>
      <c r="E51" s="88">
        <v>22</v>
      </c>
      <c r="F51" s="88">
        <v>18</v>
      </c>
      <c r="G51" s="89">
        <v>26</v>
      </c>
      <c r="H51" s="55">
        <f>B51+C51+D51</f>
        <v>1993</v>
      </c>
      <c r="I51" s="55">
        <f>E51+F51+G51</f>
        <v>66</v>
      </c>
      <c r="J51" s="89">
        <v>624</v>
      </c>
      <c r="K51" s="94">
        <v>298</v>
      </c>
      <c r="L51" s="94"/>
      <c r="M51" s="93">
        <v>20</v>
      </c>
      <c r="N51" s="93">
        <v>10</v>
      </c>
      <c r="O51" s="56"/>
      <c r="P51" s="55">
        <f t="shared" si="21"/>
        <v>922</v>
      </c>
      <c r="Q51" s="55">
        <f t="shared" si="6"/>
        <v>30</v>
      </c>
      <c r="R51" s="57">
        <f t="shared" si="22"/>
        <v>96</v>
      </c>
      <c r="S51" s="88">
        <v>5.88</v>
      </c>
      <c r="T51" s="89">
        <v>7</v>
      </c>
      <c r="U51" s="100">
        <v>9.5</v>
      </c>
      <c r="V51" s="44"/>
      <c r="W51" s="44"/>
      <c r="X51" s="44"/>
      <c r="Y51" s="44"/>
      <c r="Z51" s="44"/>
      <c r="AA51" s="68">
        <f t="shared" si="10"/>
        <v>0</v>
      </c>
      <c r="AB51" s="33"/>
      <c r="AC51" s="20">
        <f t="shared" si="11"/>
        <v>0</v>
      </c>
      <c r="AD51" s="85">
        <f t="shared" si="12"/>
        <v>118.38</v>
      </c>
      <c r="AE51" s="21">
        <f t="shared" si="24"/>
        <v>118.38</v>
      </c>
      <c r="AF51" s="84"/>
      <c r="AG51" s="78"/>
      <c r="AH51" s="22">
        <f t="shared" si="7"/>
        <v>118.38</v>
      </c>
      <c r="AI51" s="23">
        <f t="shared" si="8"/>
        <v>-14.700000000000003</v>
      </c>
      <c r="AJ51" s="58"/>
      <c r="AK51" s="24">
        <f t="shared" si="9"/>
        <v>0</v>
      </c>
      <c r="AL51" s="25">
        <f t="shared" si="13"/>
        <v>103.67999999999999</v>
      </c>
      <c r="AM51" s="28">
        <f t="shared" si="14"/>
        <v>103.67999999999999</v>
      </c>
      <c r="AN51" s="79"/>
      <c r="AO51" s="121">
        <v>80</v>
      </c>
      <c r="AP51" s="121">
        <v>100</v>
      </c>
      <c r="AQ51" s="121">
        <v>0</v>
      </c>
      <c r="AR51" s="121">
        <v>20</v>
      </c>
      <c r="AS51" s="121">
        <v>60</v>
      </c>
      <c r="AT51" s="62">
        <f t="shared" si="15"/>
        <v>260</v>
      </c>
      <c r="AU51" s="64">
        <f t="shared" si="16"/>
        <v>247</v>
      </c>
      <c r="AV51" s="120">
        <v>6</v>
      </c>
      <c r="AW51" s="120">
        <v>16</v>
      </c>
      <c r="AX51" s="120">
        <v>8</v>
      </c>
      <c r="AY51" s="120">
        <v>1</v>
      </c>
      <c r="AZ51" s="81">
        <f t="shared" si="17"/>
        <v>31</v>
      </c>
      <c r="BA51" s="80">
        <f t="shared" si="18"/>
        <v>216</v>
      </c>
      <c r="BB51" s="36">
        <f t="shared" si="19"/>
        <v>103.67999999999999</v>
      </c>
      <c r="BC51" s="80">
        <f t="shared" si="20"/>
        <v>112.32000000000001</v>
      </c>
    </row>
    <row r="52" spans="1:55" ht="17.399999999999999">
      <c r="A52" s="30" t="s">
        <v>37</v>
      </c>
      <c r="B52" s="88">
        <v>663</v>
      </c>
      <c r="C52" s="88">
        <v>530</v>
      </c>
      <c r="D52" s="88">
        <v>806</v>
      </c>
      <c r="E52" s="88">
        <v>22</v>
      </c>
      <c r="F52" s="88">
        <v>18</v>
      </c>
      <c r="G52" s="89">
        <v>26</v>
      </c>
      <c r="H52" s="55">
        <f t="shared" si="4"/>
        <v>1999</v>
      </c>
      <c r="I52" s="55">
        <f t="shared" si="5"/>
        <v>66</v>
      </c>
      <c r="J52" s="89">
        <v>631</v>
      </c>
      <c r="K52" s="94">
        <v>304</v>
      </c>
      <c r="L52" s="94"/>
      <c r="M52" s="93">
        <v>21</v>
      </c>
      <c r="N52" s="93">
        <v>11</v>
      </c>
      <c r="O52" s="56"/>
      <c r="P52" s="55">
        <f t="shared" si="21"/>
        <v>935</v>
      </c>
      <c r="Q52" s="55">
        <f t="shared" si="6"/>
        <v>32</v>
      </c>
      <c r="R52" s="57">
        <f t="shared" si="22"/>
        <v>98</v>
      </c>
      <c r="S52" s="88">
        <v>5.88</v>
      </c>
      <c r="T52" s="89">
        <v>7.3</v>
      </c>
      <c r="U52" s="100">
        <v>9.5</v>
      </c>
      <c r="V52" s="44"/>
      <c r="W52" s="44"/>
      <c r="X52" s="44"/>
      <c r="Y52" s="44"/>
      <c r="Z52" s="44"/>
      <c r="AA52" s="68">
        <f>SUM(V52:Z52)</f>
        <v>0</v>
      </c>
      <c r="AB52" s="33"/>
      <c r="AC52" s="20">
        <f>AA52+AB52</f>
        <v>0</v>
      </c>
      <c r="AD52" s="85">
        <f t="shared" si="12"/>
        <v>120.67999999999999</v>
      </c>
      <c r="AE52" s="21">
        <f t="shared" si="24"/>
        <v>120.67999999999999</v>
      </c>
      <c r="AF52" s="84"/>
      <c r="AG52" s="78"/>
      <c r="AH52" s="22">
        <f t="shared" si="7"/>
        <v>120.67999999999999</v>
      </c>
      <c r="AI52" s="23">
        <f t="shared" si="8"/>
        <v>-17</v>
      </c>
      <c r="AJ52" s="58"/>
      <c r="AK52" s="24">
        <f t="shared" si="9"/>
        <v>0</v>
      </c>
      <c r="AL52" s="25">
        <f t="shared" si="13"/>
        <v>103.67999999999999</v>
      </c>
      <c r="AM52" s="28">
        <f t="shared" si="14"/>
        <v>103.67999999999999</v>
      </c>
      <c r="AN52" s="79"/>
      <c r="AO52" s="121">
        <v>80</v>
      </c>
      <c r="AP52" s="121">
        <v>100</v>
      </c>
      <c r="AQ52" s="121">
        <v>0</v>
      </c>
      <c r="AR52" s="121">
        <v>20</v>
      </c>
      <c r="AS52" s="121">
        <v>60</v>
      </c>
      <c r="AT52" s="62">
        <f t="shared" si="15"/>
        <v>260</v>
      </c>
      <c r="AU52" s="64">
        <f t="shared" si="16"/>
        <v>247</v>
      </c>
      <c r="AV52" s="120">
        <v>6</v>
      </c>
      <c r="AW52" s="120">
        <v>16</v>
      </c>
      <c r="AX52" s="120">
        <v>8</v>
      </c>
      <c r="AY52" s="120">
        <v>1</v>
      </c>
      <c r="AZ52" s="81">
        <f t="shared" si="17"/>
        <v>31</v>
      </c>
      <c r="BA52" s="80">
        <f t="shared" si="18"/>
        <v>216</v>
      </c>
      <c r="BB52" s="36">
        <f t="shared" si="19"/>
        <v>103.67999999999999</v>
      </c>
      <c r="BC52" s="80">
        <f t="shared" si="20"/>
        <v>112.32000000000001</v>
      </c>
    </row>
    <row r="53" spans="1:55" ht="17.399999999999999">
      <c r="A53" s="30" t="s">
        <v>53</v>
      </c>
      <c r="B53" s="88">
        <v>663</v>
      </c>
      <c r="C53" s="88">
        <v>530</v>
      </c>
      <c r="D53" s="88">
        <v>806</v>
      </c>
      <c r="E53" s="88">
        <v>22</v>
      </c>
      <c r="F53" s="88">
        <v>18</v>
      </c>
      <c r="G53" s="89">
        <v>26</v>
      </c>
      <c r="H53" s="55">
        <f>B53+C53+D53</f>
        <v>1999</v>
      </c>
      <c r="I53" s="55">
        <f>E53+F53+G53</f>
        <v>66</v>
      </c>
      <c r="J53" s="89">
        <v>631</v>
      </c>
      <c r="K53" s="94">
        <v>304</v>
      </c>
      <c r="L53" s="94"/>
      <c r="M53" s="93">
        <v>21</v>
      </c>
      <c r="N53" s="93">
        <v>11</v>
      </c>
      <c r="O53" s="56"/>
      <c r="P53" s="55">
        <f t="shared" si="21"/>
        <v>935</v>
      </c>
      <c r="Q53" s="55">
        <f t="shared" si="6"/>
        <v>32</v>
      </c>
      <c r="R53" s="57">
        <f t="shared" si="22"/>
        <v>98</v>
      </c>
      <c r="S53" s="88">
        <v>5.88</v>
      </c>
      <c r="T53" s="89">
        <v>7.3</v>
      </c>
      <c r="U53" s="100">
        <v>9.5</v>
      </c>
      <c r="V53" s="44"/>
      <c r="W53" s="44"/>
      <c r="X53" s="44"/>
      <c r="Y53" s="44"/>
      <c r="Z53" s="44"/>
      <c r="AA53" s="68">
        <f>SUM(V53:Z53)</f>
        <v>0</v>
      </c>
      <c r="AB53" s="33"/>
      <c r="AC53" s="20">
        <f>AA53+AB53</f>
        <v>0</v>
      </c>
      <c r="AD53" s="85">
        <f t="shared" si="12"/>
        <v>120.67999999999999</v>
      </c>
      <c r="AE53" s="21">
        <f t="shared" si="24"/>
        <v>120.67999999999999</v>
      </c>
      <c r="AF53" s="84"/>
      <c r="AG53" s="78"/>
      <c r="AH53" s="22">
        <f t="shared" si="7"/>
        <v>120.67999999999999</v>
      </c>
      <c r="AI53" s="23">
        <f t="shared" si="8"/>
        <v>-17</v>
      </c>
      <c r="AJ53" s="58"/>
      <c r="AK53" s="24">
        <f t="shared" si="9"/>
        <v>0</v>
      </c>
      <c r="AL53" s="25">
        <f t="shared" si="13"/>
        <v>103.67999999999999</v>
      </c>
      <c r="AM53" s="28">
        <f t="shared" si="14"/>
        <v>103.67999999999999</v>
      </c>
      <c r="AN53" s="79"/>
      <c r="AO53" s="121">
        <v>80</v>
      </c>
      <c r="AP53" s="121">
        <v>100</v>
      </c>
      <c r="AQ53" s="121">
        <v>0</v>
      </c>
      <c r="AR53" s="121">
        <v>20</v>
      </c>
      <c r="AS53" s="121">
        <v>60</v>
      </c>
      <c r="AT53" s="62">
        <f t="shared" si="15"/>
        <v>260</v>
      </c>
      <c r="AU53" s="64">
        <f t="shared" si="16"/>
        <v>247</v>
      </c>
      <c r="AV53" s="120">
        <v>6</v>
      </c>
      <c r="AW53" s="120">
        <v>16</v>
      </c>
      <c r="AX53" s="120">
        <v>8</v>
      </c>
      <c r="AY53" s="120">
        <v>1</v>
      </c>
      <c r="AZ53" s="81">
        <f t="shared" si="17"/>
        <v>31</v>
      </c>
      <c r="BA53" s="80">
        <f t="shared" si="18"/>
        <v>216</v>
      </c>
      <c r="BB53" s="36">
        <f t="shared" si="19"/>
        <v>103.67999999999999</v>
      </c>
      <c r="BC53" s="80">
        <f t="shared" si="20"/>
        <v>112.32000000000001</v>
      </c>
    </row>
    <row r="54" spans="1:55" ht="17.399999999999999">
      <c r="A54" s="30" t="s">
        <v>26</v>
      </c>
      <c r="B54" s="88">
        <v>674</v>
      </c>
      <c r="C54" s="88">
        <v>534</v>
      </c>
      <c r="D54" s="88">
        <v>810</v>
      </c>
      <c r="E54" s="88">
        <v>22</v>
      </c>
      <c r="F54" s="88">
        <v>18</v>
      </c>
      <c r="G54" s="89">
        <v>26</v>
      </c>
      <c r="H54" s="55">
        <f t="shared" si="4"/>
        <v>2018</v>
      </c>
      <c r="I54" s="55">
        <f t="shared" si="5"/>
        <v>66</v>
      </c>
      <c r="J54" s="88">
        <v>639</v>
      </c>
      <c r="K54" s="94">
        <v>306</v>
      </c>
      <c r="L54" s="94"/>
      <c r="M54" s="93">
        <v>21</v>
      </c>
      <c r="N54" s="93">
        <v>11</v>
      </c>
      <c r="O54" s="56"/>
      <c r="P54" s="55">
        <f>SUM(J54+K54+L54)</f>
        <v>945</v>
      </c>
      <c r="Q54" s="55">
        <f t="shared" si="6"/>
        <v>32</v>
      </c>
      <c r="R54" s="57">
        <f t="shared" si="22"/>
        <v>98</v>
      </c>
      <c r="S54" s="88">
        <v>5.47</v>
      </c>
      <c r="T54" s="89">
        <v>7.3</v>
      </c>
      <c r="U54" s="100">
        <v>9.4</v>
      </c>
      <c r="V54" s="44"/>
      <c r="W54" s="44"/>
      <c r="X54" s="44"/>
      <c r="Y54" s="44"/>
      <c r="Z54" s="44"/>
      <c r="AA54" s="68">
        <f>SUM(V54:Z54)</f>
        <v>0</v>
      </c>
      <c r="AB54" s="33"/>
      <c r="AC54" s="20">
        <f>AA54+AB54</f>
        <v>0</v>
      </c>
      <c r="AD54" s="85">
        <f t="shared" si="12"/>
        <v>120.17</v>
      </c>
      <c r="AE54" s="21">
        <f t="shared" si="24"/>
        <v>120.17</v>
      </c>
      <c r="AF54" s="84"/>
      <c r="AG54" s="78"/>
      <c r="AH54" s="22">
        <f t="shared" si="7"/>
        <v>120.17</v>
      </c>
      <c r="AI54" s="23">
        <f t="shared" si="8"/>
        <v>-16.490000000000009</v>
      </c>
      <c r="AJ54" s="58"/>
      <c r="AK54" s="24">
        <f t="shared" si="9"/>
        <v>0</v>
      </c>
      <c r="AL54" s="25">
        <f t="shared" si="13"/>
        <v>103.67999999999999</v>
      </c>
      <c r="AM54" s="28">
        <f t="shared" si="14"/>
        <v>103.67999999999999</v>
      </c>
      <c r="AN54" s="79"/>
      <c r="AO54" s="121">
        <v>80</v>
      </c>
      <c r="AP54" s="121">
        <v>100</v>
      </c>
      <c r="AQ54" s="121">
        <v>0</v>
      </c>
      <c r="AR54" s="121">
        <v>20</v>
      </c>
      <c r="AS54" s="121">
        <v>60</v>
      </c>
      <c r="AT54" s="62">
        <f t="shared" si="15"/>
        <v>260</v>
      </c>
      <c r="AU54" s="64">
        <f t="shared" si="16"/>
        <v>247</v>
      </c>
      <c r="AV54" s="120">
        <v>6</v>
      </c>
      <c r="AW54" s="120">
        <v>16</v>
      </c>
      <c r="AX54" s="120">
        <v>8</v>
      </c>
      <c r="AY54" s="120">
        <v>1</v>
      </c>
      <c r="AZ54" s="81">
        <f t="shared" si="17"/>
        <v>31</v>
      </c>
      <c r="BA54" s="80">
        <f t="shared" si="18"/>
        <v>216</v>
      </c>
      <c r="BB54" s="36">
        <f t="shared" si="19"/>
        <v>103.67999999999999</v>
      </c>
      <c r="BC54" s="80">
        <f t="shared" si="20"/>
        <v>112.32000000000001</v>
      </c>
    </row>
    <row r="55" spans="1:55" ht="17.399999999999999">
      <c r="A55" s="30" t="s">
        <v>54</v>
      </c>
      <c r="B55" s="88">
        <v>674</v>
      </c>
      <c r="C55" s="88">
        <v>534</v>
      </c>
      <c r="D55" s="88">
        <v>810</v>
      </c>
      <c r="E55" s="88">
        <v>22</v>
      </c>
      <c r="F55" s="88">
        <v>18</v>
      </c>
      <c r="G55" s="89">
        <v>26</v>
      </c>
      <c r="H55" s="55">
        <f>B55+C55+D55</f>
        <v>2018</v>
      </c>
      <c r="I55" s="55">
        <f>E55+F55+G55</f>
        <v>66</v>
      </c>
      <c r="J55" s="88">
        <v>639</v>
      </c>
      <c r="K55" s="94">
        <v>306</v>
      </c>
      <c r="L55" s="94"/>
      <c r="M55" s="93">
        <v>21</v>
      </c>
      <c r="N55" s="93">
        <v>11</v>
      </c>
      <c r="O55" s="93"/>
      <c r="P55" s="55">
        <f>SUM(J55+K55+L55)</f>
        <v>945</v>
      </c>
      <c r="Q55" s="55">
        <f t="shared" si="6"/>
        <v>32</v>
      </c>
      <c r="R55" s="57">
        <f t="shared" si="22"/>
        <v>98</v>
      </c>
      <c r="S55" s="88">
        <v>5.47</v>
      </c>
      <c r="T55" s="89">
        <v>7.3</v>
      </c>
      <c r="U55" s="100">
        <v>9.4</v>
      </c>
      <c r="V55" s="44"/>
      <c r="W55" s="44"/>
      <c r="X55" s="44"/>
      <c r="Y55" s="44"/>
      <c r="Z55" s="44"/>
      <c r="AA55" s="68">
        <f>SUM(V55:Z55)</f>
        <v>0</v>
      </c>
      <c r="AB55" s="33"/>
      <c r="AC55" s="20">
        <f>AA55+AB55</f>
        <v>0</v>
      </c>
      <c r="AD55" s="85">
        <f t="shared" si="12"/>
        <v>120.17</v>
      </c>
      <c r="AE55" s="21">
        <f t="shared" si="24"/>
        <v>120.17</v>
      </c>
      <c r="AF55" s="84"/>
      <c r="AG55" s="78"/>
      <c r="AH55" s="22">
        <f t="shared" si="7"/>
        <v>120.17</v>
      </c>
      <c r="AI55" s="23">
        <f t="shared" si="8"/>
        <v>-16.490000000000009</v>
      </c>
      <c r="AJ55" s="58"/>
      <c r="AK55" s="24">
        <f t="shared" si="9"/>
        <v>0</v>
      </c>
      <c r="AL55" s="25">
        <f t="shared" si="13"/>
        <v>103.67999999999999</v>
      </c>
      <c r="AM55" s="28">
        <f t="shared" si="14"/>
        <v>103.67999999999999</v>
      </c>
      <c r="AN55" s="79"/>
      <c r="AO55" s="121">
        <v>80</v>
      </c>
      <c r="AP55" s="121">
        <v>100</v>
      </c>
      <c r="AQ55" s="121">
        <v>0</v>
      </c>
      <c r="AR55" s="121">
        <v>20</v>
      </c>
      <c r="AS55" s="121">
        <v>60</v>
      </c>
      <c r="AT55" s="62">
        <f t="shared" si="15"/>
        <v>260</v>
      </c>
      <c r="AU55" s="64">
        <f t="shared" si="16"/>
        <v>247</v>
      </c>
      <c r="AV55" s="120">
        <v>6</v>
      </c>
      <c r="AW55" s="120">
        <v>16</v>
      </c>
      <c r="AX55" s="120">
        <v>8</v>
      </c>
      <c r="AY55" s="120">
        <v>1</v>
      </c>
      <c r="AZ55" s="81">
        <f t="shared" si="17"/>
        <v>31</v>
      </c>
      <c r="BA55" s="80">
        <f t="shared" si="18"/>
        <v>216</v>
      </c>
      <c r="BB55" s="36">
        <f t="shared" si="19"/>
        <v>103.67999999999999</v>
      </c>
      <c r="BC55" s="80">
        <f t="shared" si="20"/>
        <v>112.32000000000001</v>
      </c>
    </row>
    <row r="56" spans="1:55" ht="17.399999999999999">
      <c r="A56" s="30" t="s">
        <v>55</v>
      </c>
      <c r="B56" s="88">
        <v>675</v>
      </c>
      <c r="C56" s="88">
        <v>535</v>
      </c>
      <c r="D56" s="88">
        <v>812</v>
      </c>
      <c r="E56" s="88">
        <v>22</v>
      </c>
      <c r="F56" s="88">
        <v>18</v>
      </c>
      <c r="G56" s="89">
        <v>26</v>
      </c>
      <c r="H56" s="55">
        <f t="shared" si="4"/>
        <v>2022</v>
      </c>
      <c r="I56" s="55">
        <f t="shared" si="5"/>
        <v>66</v>
      </c>
      <c r="J56" s="88">
        <v>636</v>
      </c>
      <c r="K56" s="94">
        <v>309</v>
      </c>
      <c r="L56" s="94"/>
      <c r="M56" s="93">
        <v>21</v>
      </c>
      <c r="N56" s="93">
        <v>11</v>
      </c>
      <c r="O56" s="56"/>
      <c r="P56" s="55">
        <f t="shared" si="21"/>
        <v>945</v>
      </c>
      <c r="Q56" s="55">
        <f t="shared" si="6"/>
        <v>32</v>
      </c>
      <c r="R56" s="57">
        <f t="shared" si="22"/>
        <v>98</v>
      </c>
      <c r="S56" s="88">
        <v>5.47</v>
      </c>
      <c r="T56" s="89">
        <v>7.3</v>
      </c>
      <c r="U56" s="100">
        <v>9.4</v>
      </c>
      <c r="V56" s="44"/>
      <c r="W56" s="44"/>
      <c r="X56" s="44"/>
      <c r="Y56" s="44"/>
      <c r="Z56" s="44"/>
      <c r="AA56" s="68">
        <f t="shared" si="10"/>
        <v>0</v>
      </c>
      <c r="AB56" s="33"/>
      <c r="AC56" s="20">
        <f t="shared" si="11"/>
        <v>0</v>
      </c>
      <c r="AD56" s="85">
        <f t="shared" si="12"/>
        <v>120.17</v>
      </c>
      <c r="AE56" s="83">
        <f t="shared" si="23"/>
        <v>120.17</v>
      </c>
      <c r="AF56" s="84"/>
      <c r="AG56" s="78"/>
      <c r="AH56" s="22">
        <f t="shared" si="7"/>
        <v>120.17</v>
      </c>
      <c r="AI56" s="23">
        <f t="shared" si="8"/>
        <v>-16.490000000000009</v>
      </c>
      <c r="AJ56" s="58"/>
      <c r="AK56" s="24">
        <f t="shared" si="9"/>
        <v>0</v>
      </c>
      <c r="AL56" s="25">
        <f t="shared" si="13"/>
        <v>103.67999999999999</v>
      </c>
      <c r="AM56" s="28">
        <f t="shared" si="14"/>
        <v>103.67999999999999</v>
      </c>
      <c r="AN56" s="79"/>
      <c r="AO56" s="121">
        <v>80</v>
      </c>
      <c r="AP56" s="121">
        <v>100</v>
      </c>
      <c r="AQ56" s="121">
        <v>0</v>
      </c>
      <c r="AR56" s="121">
        <v>20</v>
      </c>
      <c r="AS56" s="121">
        <v>60</v>
      </c>
      <c r="AT56" s="62">
        <f t="shared" si="15"/>
        <v>260</v>
      </c>
      <c r="AU56" s="64">
        <f t="shared" si="16"/>
        <v>247</v>
      </c>
      <c r="AV56" s="120">
        <v>6</v>
      </c>
      <c r="AW56" s="120">
        <v>16</v>
      </c>
      <c r="AX56" s="120">
        <v>8</v>
      </c>
      <c r="AY56" s="120">
        <v>1</v>
      </c>
      <c r="AZ56" s="81">
        <f t="shared" si="17"/>
        <v>31</v>
      </c>
      <c r="BA56" s="80">
        <f t="shared" si="18"/>
        <v>216</v>
      </c>
      <c r="BB56" s="36">
        <f t="shared" si="19"/>
        <v>103.67999999999999</v>
      </c>
      <c r="BC56" s="80">
        <f t="shared" si="20"/>
        <v>112.32000000000001</v>
      </c>
    </row>
    <row r="57" spans="1:55" ht="17.399999999999999">
      <c r="A57" s="30" t="s">
        <v>56</v>
      </c>
      <c r="B57" s="88">
        <v>675</v>
      </c>
      <c r="C57" s="88">
        <v>535</v>
      </c>
      <c r="D57" s="88">
        <v>812</v>
      </c>
      <c r="E57" s="88">
        <v>22</v>
      </c>
      <c r="F57" s="88">
        <v>18</v>
      </c>
      <c r="G57" s="89">
        <v>26</v>
      </c>
      <c r="H57" s="55">
        <f>B57+C57+D57</f>
        <v>2022</v>
      </c>
      <c r="I57" s="55">
        <f>E57+F57+G57</f>
        <v>66</v>
      </c>
      <c r="J57" s="88">
        <v>636</v>
      </c>
      <c r="K57" s="94">
        <v>309</v>
      </c>
      <c r="L57" s="94"/>
      <c r="M57" s="93">
        <v>21</v>
      </c>
      <c r="N57" s="93">
        <v>11</v>
      </c>
      <c r="O57" s="56"/>
      <c r="P57" s="55">
        <f t="shared" si="21"/>
        <v>945</v>
      </c>
      <c r="Q57" s="55">
        <f t="shared" si="6"/>
        <v>32</v>
      </c>
      <c r="R57" s="57">
        <f t="shared" si="22"/>
        <v>98</v>
      </c>
      <c r="S57" s="88">
        <v>5.47</v>
      </c>
      <c r="T57" s="89">
        <v>7.3</v>
      </c>
      <c r="U57" s="100">
        <v>9.4</v>
      </c>
      <c r="V57" s="44"/>
      <c r="W57" s="44"/>
      <c r="X57" s="44"/>
      <c r="Y57" s="44"/>
      <c r="Z57" s="44"/>
      <c r="AA57" s="68">
        <f t="shared" si="10"/>
        <v>0</v>
      </c>
      <c r="AB57" s="33"/>
      <c r="AC57" s="20">
        <f t="shared" si="11"/>
        <v>0</v>
      </c>
      <c r="AD57" s="85">
        <f t="shared" si="12"/>
        <v>120.17</v>
      </c>
      <c r="AE57" s="83">
        <f t="shared" si="23"/>
        <v>120.17</v>
      </c>
      <c r="AF57" s="84"/>
      <c r="AG57" s="78"/>
      <c r="AH57" s="22">
        <f t="shared" si="7"/>
        <v>120.17</v>
      </c>
      <c r="AI57" s="23">
        <f t="shared" si="8"/>
        <v>-16.490000000000009</v>
      </c>
      <c r="AJ57" s="58"/>
      <c r="AK57" s="24">
        <f t="shared" si="9"/>
        <v>0</v>
      </c>
      <c r="AL57" s="25">
        <f t="shared" si="13"/>
        <v>103.67999999999999</v>
      </c>
      <c r="AM57" s="28">
        <f t="shared" si="14"/>
        <v>103.67999999999999</v>
      </c>
      <c r="AN57" s="79"/>
      <c r="AO57" s="121">
        <v>80</v>
      </c>
      <c r="AP57" s="121">
        <v>100</v>
      </c>
      <c r="AQ57" s="121">
        <v>0</v>
      </c>
      <c r="AR57" s="121">
        <v>20</v>
      </c>
      <c r="AS57" s="121">
        <v>60</v>
      </c>
      <c r="AT57" s="62">
        <f t="shared" si="15"/>
        <v>260</v>
      </c>
      <c r="AU57" s="64">
        <f t="shared" si="16"/>
        <v>247</v>
      </c>
      <c r="AV57" s="120">
        <v>6</v>
      </c>
      <c r="AW57" s="120">
        <v>16</v>
      </c>
      <c r="AX57" s="120">
        <v>8</v>
      </c>
      <c r="AY57" s="120">
        <v>1</v>
      </c>
      <c r="AZ57" s="81">
        <f t="shared" si="17"/>
        <v>31</v>
      </c>
      <c r="BA57" s="80">
        <f t="shared" si="18"/>
        <v>216</v>
      </c>
      <c r="BB57" s="36">
        <f t="shared" si="19"/>
        <v>103.67999999999999</v>
      </c>
      <c r="BC57" s="80">
        <f t="shared" si="20"/>
        <v>112.32000000000001</v>
      </c>
    </row>
    <row r="58" spans="1:55" ht="17.399999999999999">
      <c r="A58" s="30" t="s">
        <v>27</v>
      </c>
      <c r="B58" s="88">
        <v>685</v>
      </c>
      <c r="C58" s="88">
        <v>528</v>
      </c>
      <c r="D58" s="88">
        <v>798</v>
      </c>
      <c r="E58" s="88">
        <v>23</v>
      </c>
      <c r="F58" s="88">
        <v>18</v>
      </c>
      <c r="G58" s="89">
        <v>27</v>
      </c>
      <c r="H58" s="55">
        <f t="shared" si="4"/>
        <v>2011</v>
      </c>
      <c r="I58" s="55">
        <f t="shared" si="5"/>
        <v>68</v>
      </c>
      <c r="J58" s="88">
        <v>634</v>
      </c>
      <c r="K58" s="94">
        <v>312</v>
      </c>
      <c r="L58" s="94"/>
      <c r="M58" s="93">
        <v>21</v>
      </c>
      <c r="N58" s="93">
        <v>11</v>
      </c>
      <c r="O58" s="56"/>
      <c r="P58" s="55">
        <f t="shared" si="21"/>
        <v>946</v>
      </c>
      <c r="Q58" s="55">
        <f t="shared" si="6"/>
        <v>32</v>
      </c>
      <c r="R58" s="57">
        <f t="shared" si="22"/>
        <v>100</v>
      </c>
      <c r="S58" s="88">
        <v>5.88</v>
      </c>
      <c r="T58" s="89">
        <v>7</v>
      </c>
      <c r="U58" s="100">
        <v>10.1</v>
      </c>
      <c r="V58" s="44"/>
      <c r="W58" s="44"/>
      <c r="X58" s="44"/>
      <c r="Y58" s="44"/>
      <c r="Z58" s="44"/>
      <c r="AA58" s="68">
        <f t="shared" si="10"/>
        <v>0</v>
      </c>
      <c r="AB58" s="33"/>
      <c r="AC58" s="20">
        <f t="shared" si="11"/>
        <v>0</v>
      </c>
      <c r="AD58" s="85">
        <f t="shared" si="12"/>
        <v>122.97999999999999</v>
      </c>
      <c r="AE58" s="83">
        <f t="shared" si="23"/>
        <v>122.97999999999999</v>
      </c>
      <c r="AF58" s="84"/>
      <c r="AG58" s="78"/>
      <c r="AH58" s="22">
        <f t="shared" si="7"/>
        <v>122.97999999999999</v>
      </c>
      <c r="AI58" s="23">
        <f t="shared" si="8"/>
        <v>-19.299999999999997</v>
      </c>
      <c r="AJ58" s="58"/>
      <c r="AK58" s="24">
        <f t="shared" si="9"/>
        <v>0</v>
      </c>
      <c r="AL58" s="25">
        <f t="shared" si="13"/>
        <v>103.67999999999999</v>
      </c>
      <c r="AM58" s="28">
        <f t="shared" si="14"/>
        <v>103.67999999999999</v>
      </c>
      <c r="AN58" s="79"/>
      <c r="AO58" s="121">
        <v>80</v>
      </c>
      <c r="AP58" s="121">
        <v>100</v>
      </c>
      <c r="AQ58" s="121">
        <v>0</v>
      </c>
      <c r="AR58" s="121">
        <v>20</v>
      </c>
      <c r="AS58" s="121">
        <v>60</v>
      </c>
      <c r="AT58" s="62">
        <f t="shared" si="15"/>
        <v>260</v>
      </c>
      <c r="AU58" s="64">
        <f t="shared" si="16"/>
        <v>247</v>
      </c>
      <c r="AV58" s="120">
        <v>6</v>
      </c>
      <c r="AW58" s="120">
        <v>16</v>
      </c>
      <c r="AX58" s="120">
        <v>8</v>
      </c>
      <c r="AY58" s="120">
        <v>1</v>
      </c>
      <c r="AZ58" s="81">
        <f t="shared" si="17"/>
        <v>31</v>
      </c>
      <c r="BA58" s="80">
        <f t="shared" si="18"/>
        <v>216</v>
      </c>
      <c r="BB58" s="36">
        <f t="shared" si="19"/>
        <v>103.67999999999999</v>
      </c>
      <c r="BC58" s="80">
        <f t="shared" si="20"/>
        <v>112.32000000000001</v>
      </c>
    </row>
    <row r="59" spans="1:55" ht="17.399999999999999">
      <c r="A59" s="30" t="s">
        <v>57</v>
      </c>
      <c r="B59" s="88">
        <v>685</v>
      </c>
      <c r="C59" s="88">
        <v>528</v>
      </c>
      <c r="D59" s="88">
        <v>798</v>
      </c>
      <c r="E59" s="88">
        <v>23</v>
      </c>
      <c r="F59" s="88">
        <v>18</v>
      </c>
      <c r="G59" s="89">
        <v>27</v>
      </c>
      <c r="H59" s="55">
        <f>B59+C59+D59</f>
        <v>2011</v>
      </c>
      <c r="I59" s="55">
        <f>E59+F59+G59</f>
        <v>68</v>
      </c>
      <c r="J59" s="88">
        <v>634</v>
      </c>
      <c r="K59" s="94">
        <v>312</v>
      </c>
      <c r="L59" s="94"/>
      <c r="M59" s="93">
        <v>21</v>
      </c>
      <c r="N59" s="93">
        <v>11</v>
      </c>
      <c r="O59" s="56"/>
      <c r="P59" s="55">
        <f t="shared" si="21"/>
        <v>946</v>
      </c>
      <c r="Q59" s="55">
        <f t="shared" si="6"/>
        <v>32</v>
      </c>
      <c r="R59" s="57">
        <f t="shared" si="22"/>
        <v>100</v>
      </c>
      <c r="S59" s="88">
        <v>5.88</v>
      </c>
      <c r="T59" s="89">
        <v>7</v>
      </c>
      <c r="U59" s="100">
        <v>10.1</v>
      </c>
      <c r="V59" s="44"/>
      <c r="W59" s="44"/>
      <c r="X59" s="44"/>
      <c r="Y59" s="44"/>
      <c r="Z59" s="44"/>
      <c r="AA59" s="68">
        <f t="shared" si="10"/>
        <v>0</v>
      </c>
      <c r="AB59" s="33"/>
      <c r="AC59" s="20">
        <f t="shared" si="11"/>
        <v>0</v>
      </c>
      <c r="AD59" s="85">
        <f t="shared" si="12"/>
        <v>122.97999999999999</v>
      </c>
      <c r="AE59" s="83">
        <f t="shared" si="23"/>
        <v>122.97999999999999</v>
      </c>
      <c r="AF59" s="84"/>
      <c r="AG59" s="78"/>
      <c r="AH59" s="22">
        <f t="shared" si="7"/>
        <v>122.97999999999999</v>
      </c>
      <c r="AI59" s="23">
        <f t="shared" si="8"/>
        <v>-19.299999999999997</v>
      </c>
      <c r="AJ59" s="58"/>
      <c r="AK59" s="24">
        <f t="shared" si="9"/>
        <v>0</v>
      </c>
      <c r="AL59" s="25">
        <f t="shared" si="13"/>
        <v>103.67999999999999</v>
      </c>
      <c r="AM59" s="28">
        <f t="shared" si="14"/>
        <v>103.67999999999999</v>
      </c>
      <c r="AN59" s="79"/>
      <c r="AO59" s="121">
        <v>80</v>
      </c>
      <c r="AP59" s="121">
        <v>100</v>
      </c>
      <c r="AQ59" s="121">
        <v>0</v>
      </c>
      <c r="AR59" s="121">
        <v>20</v>
      </c>
      <c r="AS59" s="121">
        <v>60</v>
      </c>
      <c r="AT59" s="62">
        <f t="shared" si="15"/>
        <v>260</v>
      </c>
      <c r="AU59" s="64">
        <f t="shared" si="16"/>
        <v>247</v>
      </c>
      <c r="AV59" s="120">
        <v>6</v>
      </c>
      <c r="AW59" s="120">
        <v>16</v>
      </c>
      <c r="AX59" s="120">
        <v>8</v>
      </c>
      <c r="AY59" s="120">
        <v>1</v>
      </c>
      <c r="AZ59" s="81">
        <f t="shared" si="17"/>
        <v>31</v>
      </c>
      <c r="BA59" s="80">
        <f t="shared" si="18"/>
        <v>216</v>
      </c>
      <c r="BB59" s="36">
        <f t="shared" si="19"/>
        <v>103.67999999999999</v>
      </c>
      <c r="BC59" s="80">
        <f t="shared" si="20"/>
        <v>112.32000000000001</v>
      </c>
    </row>
    <row r="60" spans="1:55" ht="17.399999999999999">
      <c r="A60" s="30" t="s">
        <v>58</v>
      </c>
      <c r="B60" s="88">
        <v>665</v>
      </c>
      <c r="C60" s="88">
        <v>517</v>
      </c>
      <c r="D60" s="88">
        <v>783</v>
      </c>
      <c r="E60" s="88">
        <v>22</v>
      </c>
      <c r="F60" s="88">
        <v>18</v>
      </c>
      <c r="G60" s="89">
        <v>26</v>
      </c>
      <c r="H60" s="55">
        <f t="shared" si="4"/>
        <v>1965</v>
      </c>
      <c r="I60" s="55">
        <f t="shared" si="5"/>
        <v>66</v>
      </c>
      <c r="J60" s="88">
        <v>626</v>
      </c>
      <c r="K60" s="94">
        <v>306</v>
      </c>
      <c r="L60" s="94"/>
      <c r="M60" s="93">
        <v>20</v>
      </c>
      <c r="N60" s="93">
        <v>11</v>
      </c>
      <c r="O60" s="56"/>
      <c r="P60" s="55">
        <f t="shared" si="21"/>
        <v>932</v>
      </c>
      <c r="Q60" s="55">
        <f t="shared" si="6"/>
        <v>31</v>
      </c>
      <c r="R60" s="57">
        <f t="shared" si="22"/>
        <v>97</v>
      </c>
      <c r="S60" s="88">
        <v>5.88</v>
      </c>
      <c r="T60" s="89">
        <v>7</v>
      </c>
      <c r="U60" s="100">
        <v>10.1</v>
      </c>
      <c r="V60" s="44"/>
      <c r="W60" s="44"/>
      <c r="X60" s="44"/>
      <c r="Y60" s="44"/>
      <c r="Z60" s="44"/>
      <c r="AA60" s="68">
        <f t="shared" si="10"/>
        <v>0</v>
      </c>
      <c r="AB60" s="33"/>
      <c r="AC60" s="20">
        <f t="shared" si="11"/>
        <v>0</v>
      </c>
      <c r="AD60" s="85">
        <f t="shared" si="12"/>
        <v>119.97999999999999</v>
      </c>
      <c r="AE60" s="83">
        <f t="shared" si="23"/>
        <v>119.97999999999999</v>
      </c>
      <c r="AF60" s="84"/>
      <c r="AG60" s="78"/>
      <c r="AH60" s="22">
        <f t="shared" si="7"/>
        <v>119.97999999999999</v>
      </c>
      <c r="AI60" s="23">
        <f t="shared" si="8"/>
        <v>-16.299999999999997</v>
      </c>
      <c r="AJ60" s="58"/>
      <c r="AK60" s="24">
        <f t="shared" si="9"/>
        <v>0</v>
      </c>
      <c r="AL60" s="25">
        <f t="shared" si="13"/>
        <v>103.67999999999999</v>
      </c>
      <c r="AM60" s="28">
        <f t="shared" si="14"/>
        <v>103.67999999999999</v>
      </c>
      <c r="AN60" s="79"/>
      <c r="AO60" s="121">
        <v>80</v>
      </c>
      <c r="AP60" s="121">
        <v>100</v>
      </c>
      <c r="AQ60" s="121">
        <v>0</v>
      </c>
      <c r="AR60" s="121">
        <v>20</v>
      </c>
      <c r="AS60" s="121">
        <v>60</v>
      </c>
      <c r="AT60" s="62">
        <f t="shared" si="15"/>
        <v>260</v>
      </c>
      <c r="AU60" s="64">
        <f t="shared" si="16"/>
        <v>247</v>
      </c>
      <c r="AV60" s="120">
        <v>6</v>
      </c>
      <c r="AW60" s="120">
        <v>16</v>
      </c>
      <c r="AX60" s="120">
        <v>8</v>
      </c>
      <c r="AY60" s="120">
        <v>1</v>
      </c>
      <c r="AZ60" s="81">
        <f t="shared" si="17"/>
        <v>31</v>
      </c>
      <c r="BA60" s="80">
        <f t="shared" si="18"/>
        <v>216</v>
      </c>
      <c r="BB60" s="36">
        <f t="shared" si="19"/>
        <v>103.67999999999999</v>
      </c>
      <c r="BC60" s="80">
        <f t="shared" si="20"/>
        <v>112.32000000000001</v>
      </c>
    </row>
    <row r="61" spans="1:55" ht="17.399999999999999">
      <c r="A61" s="30" t="s">
        <v>59</v>
      </c>
      <c r="B61" s="88">
        <v>665</v>
      </c>
      <c r="C61" s="88">
        <v>517</v>
      </c>
      <c r="D61" s="88">
        <v>783</v>
      </c>
      <c r="E61" s="88">
        <v>22</v>
      </c>
      <c r="F61" s="88">
        <v>18</v>
      </c>
      <c r="G61" s="89">
        <v>26</v>
      </c>
      <c r="H61" s="55">
        <f>B61+C61+D61</f>
        <v>1965</v>
      </c>
      <c r="I61" s="55">
        <f>E61+F61+G61</f>
        <v>66</v>
      </c>
      <c r="J61" s="88">
        <v>626</v>
      </c>
      <c r="K61" s="94">
        <v>306</v>
      </c>
      <c r="L61" s="94"/>
      <c r="M61" s="93">
        <v>20</v>
      </c>
      <c r="N61" s="93">
        <v>11</v>
      </c>
      <c r="O61" s="56"/>
      <c r="P61" s="55">
        <f t="shared" si="21"/>
        <v>932</v>
      </c>
      <c r="Q61" s="55">
        <f t="shared" si="6"/>
        <v>31</v>
      </c>
      <c r="R61" s="57">
        <f t="shared" si="22"/>
        <v>97</v>
      </c>
      <c r="S61" s="88">
        <v>5.88</v>
      </c>
      <c r="T61" s="89">
        <v>7</v>
      </c>
      <c r="U61" s="100">
        <v>10.1</v>
      </c>
      <c r="V61" s="44"/>
      <c r="W61" s="44"/>
      <c r="X61" s="44"/>
      <c r="Y61" s="44"/>
      <c r="Z61" s="44"/>
      <c r="AA61" s="68">
        <f t="shared" si="10"/>
        <v>0</v>
      </c>
      <c r="AB61" s="33"/>
      <c r="AC61" s="20">
        <f t="shared" si="11"/>
        <v>0</v>
      </c>
      <c r="AD61" s="85">
        <f t="shared" si="12"/>
        <v>119.97999999999999</v>
      </c>
      <c r="AE61" s="83">
        <f t="shared" si="23"/>
        <v>119.97999999999999</v>
      </c>
      <c r="AF61" s="84"/>
      <c r="AG61" s="78"/>
      <c r="AH61" s="22">
        <f t="shared" si="7"/>
        <v>119.97999999999999</v>
      </c>
      <c r="AI61" s="23">
        <f t="shared" si="8"/>
        <v>-16.299999999999997</v>
      </c>
      <c r="AJ61" s="58"/>
      <c r="AK61" s="24">
        <f t="shared" si="9"/>
        <v>0</v>
      </c>
      <c r="AL61" s="25">
        <f t="shared" si="13"/>
        <v>103.67999999999999</v>
      </c>
      <c r="AM61" s="28">
        <f t="shared" si="14"/>
        <v>103.67999999999999</v>
      </c>
      <c r="AN61" s="79"/>
      <c r="AO61" s="121">
        <v>80</v>
      </c>
      <c r="AP61" s="121">
        <v>100</v>
      </c>
      <c r="AQ61" s="121">
        <v>0</v>
      </c>
      <c r="AR61" s="121">
        <v>20</v>
      </c>
      <c r="AS61" s="121">
        <v>60</v>
      </c>
      <c r="AT61" s="62">
        <f t="shared" si="15"/>
        <v>260</v>
      </c>
      <c r="AU61" s="64">
        <f t="shared" si="16"/>
        <v>247</v>
      </c>
      <c r="AV61" s="120">
        <v>6</v>
      </c>
      <c r="AW61" s="120">
        <v>16</v>
      </c>
      <c r="AX61" s="120">
        <v>8</v>
      </c>
      <c r="AY61" s="120">
        <v>1</v>
      </c>
      <c r="AZ61" s="81">
        <f t="shared" si="17"/>
        <v>31</v>
      </c>
      <c r="BA61" s="80">
        <f t="shared" si="18"/>
        <v>216</v>
      </c>
      <c r="BB61" s="36">
        <f t="shared" si="19"/>
        <v>103.67999999999999</v>
      </c>
      <c r="BC61" s="80">
        <f t="shared" si="20"/>
        <v>112.32000000000001</v>
      </c>
    </row>
    <row r="62" spans="1:55" ht="17.399999999999999">
      <c r="A62" s="30" t="s">
        <v>28</v>
      </c>
      <c r="B62" s="88">
        <v>642</v>
      </c>
      <c r="C62" s="88">
        <v>504</v>
      </c>
      <c r="D62" s="88">
        <v>744</v>
      </c>
      <c r="E62" s="88">
        <v>22</v>
      </c>
      <c r="F62" s="88">
        <v>17</v>
      </c>
      <c r="G62" s="89">
        <v>24</v>
      </c>
      <c r="H62" s="55">
        <f t="shared" si="4"/>
        <v>1890</v>
      </c>
      <c r="I62" s="55">
        <f t="shared" si="5"/>
        <v>63</v>
      </c>
      <c r="J62" s="88">
        <v>613</v>
      </c>
      <c r="K62" s="94">
        <v>307</v>
      </c>
      <c r="L62" s="94"/>
      <c r="M62" s="90">
        <v>20</v>
      </c>
      <c r="N62" s="93">
        <v>11</v>
      </c>
      <c r="O62" s="56"/>
      <c r="P62" s="55">
        <f t="shared" si="21"/>
        <v>920</v>
      </c>
      <c r="Q62" s="55">
        <f t="shared" si="6"/>
        <v>31</v>
      </c>
      <c r="R62" s="57">
        <f t="shared" si="22"/>
        <v>94</v>
      </c>
      <c r="S62" s="88">
        <v>5.48</v>
      </c>
      <c r="T62" s="89">
        <v>6.5</v>
      </c>
      <c r="U62" s="100">
        <v>9.1999999999999993</v>
      </c>
      <c r="V62" s="44"/>
      <c r="W62" s="44"/>
      <c r="X62" s="44"/>
      <c r="Y62" s="44"/>
      <c r="Z62" s="44"/>
      <c r="AA62" s="68">
        <f t="shared" si="10"/>
        <v>0</v>
      </c>
      <c r="AB62" s="33"/>
      <c r="AC62" s="20">
        <f t="shared" si="11"/>
        <v>0</v>
      </c>
      <c r="AD62" s="85">
        <f t="shared" si="12"/>
        <v>115.18</v>
      </c>
      <c r="AE62" s="83">
        <f t="shared" si="23"/>
        <v>115.18</v>
      </c>
      <c r="AF62" s="84"/>
      <c r="AG62" s="78"/>
      <c r="AH62" s="22">
        <f t="shared" si="7"/>
        <v>115.18</v>
      </c>
      <c r="AI62" s="23">
        <f t="shared" si="8"/>
        <v>-11.500000000000014</v>
      </c>
      <c r="AJ62" s="58"/>
      <c r="AK62" s="24">
        <f t="shared" si="9"/>
        <v>0</v>
      </c>
      <c r="AL62" s="25">
        <f t="shared" si="13"/>
        <v>103.67999999999999</v>
      </c>
      <c r="AM62" s="28">
        <f t="shared" si="14"/>
        <v>103.67999999999999</v>
      </c>
      <c r="AN62" s="79"/>
      <c r="AO62" s="121">
        <v>80</v>
      </c>
      <c r="AP62" s="121">
        <v>100</v>
      </c>
      <c r="AQ62" s="121">
        <v>0</v>
      </c>
      <c r="AR62" s="121">
        <v>20</v>
      </c>
      <c r="AS62" s="121">
        <v>60</v>
      </c>
      <c r="AT62" s="62">
        <f t="shared" si="15"/>
        <v>260</v>
      </c>
      <c r="AU62" s="64">
        <f t="shared" si="16"/>
        <v>247</v>
      </c>
      <c r="AV62" s="120">
        <v>6</v>
      </c>
      <c r="AW62" s="120">
        <v>16</v>
      </c>
      <c r="AX62" s="120">
        <v>8</v>
      </c>
      <c r="AY62" s="120">
        <v>1</v>
      </c>
      <c r="AZ62" s="81">
        <f t="shared" si="17"/>
        <v>31</v>
      </c>
      <c r="BA62" s="80">
        <f t="shared" si="18"/>
        <v>216</v>
      </c>
      <c r="BB62" s="36">
        <f t="shared" si="19"/>
        <v>103.67999999999999</v>
      </c>
      <c r="BC62" s="80">
        <f t="shared" si="20"/>
        <v>112.32000000000001</v>
      </c>
    </row>
    <row r="63" spans="1:55" ht="17.399999999999999">
      <c r="A63" s="31" t="s">
        <v>60</v>
      </c>
      <c r="B63" s="88">
        <v>607</v>
      </c>
      <c r="C63" s="88">
        <v>480</v>
      </c>
      <c r="D63" s="88">
        <v>715</v>
      </c>
      <c r="E63" s="88">
        <v>20</v>
      </c>
      <c r="F63" s="88">
        <v>17</v>
      </c>
      <c r="G63" s="89">
        <v>24</v>
      </c>
      <c r="H63" s="55">
        <f t="shared" si="4"/>
        <v>1802</v>
      </c>
      <c r="I63" s="55">
        <f t="shared" si="5"/>
        <v>61</v>
      </c>
      <c r="J63" s="88">
        <v>585</v>
      </c>
      <c r="K63" s="94">
        <v>296</v>
      </c>
      <c r="L63" s="94"/>
      <c r="M63" s="90">
        <v>19</v>
      </c>
      <c r="N63" s="93">
        <v>10</v>
      </c>
      <c r="O63" s="56"/>
      <c r="P63" s="55">
        <f t="shared" si="21"/>
        <v>881</v>
      </c>
      <c r="Q63" s="55">
        <f t="shared" si="6"/>
        <v>29</v>
      </c>
      <c r="R63" s="57">
        <f t="shared" si="22"/>
        <v>90</v>
      </c>
      <c r="S63" s="88">
        <v>5.48</v>
      </c>
      <c r="T63" s="89">
        <v>6.5</v>
      </c>
      <c r="U63" s="100">
        <v>9.1999999999999993</v>
      </c>
      <c r="V63" s="44"/>
      <c r="W63" s="44"/>
      <c r="X63" s="44"/>
      <c r="Y63" s="44"/>
      <c r="Z63" s="44"/>
      <c r="AA63" s="68">
        <f t="shared" si="10"/>
        <v>0</v>
      </c>
      <c r="AB63" s="33"/>
      <c r="AC63" s="20">
        <f t="shared" si="11"/>
        <v>0</v>
      </c>
      <c r="AD63" s="85">
        <f t="shared" si="12"/>
        <v>111.18</v>
      </c>
      <c r="AE63" s="83">
        <f t="shared" si="23"/>
        <v>111.18</v>
      </c>
      <c r="AF63" s="84"/>
      <c r="AG63" s="78"/>
      <c r="AH63" s="22">
        <f t="shared" si="7"/>
        <v>111.18</v>
      </c>
      <c r="AI63" s="23">
        <f t="shared" si="8"/>
        <v>-7.5000000000000142</v>
      </c>
      <c r="AJ63" s="58"/>
      <c r="AK63" s="24">
        <f t="shared" si="9"/>
        <v>0</v>
      </c>
      <c r="AL63" s="25">
        <f t="shared" si="13"/>
        <v>103.67999999999999</v>
      </c>
      <c r="AM63" s="28">
        <f t="shared" si="14"/>
        <v>103.67999999999999</v>
      </c>
      <c r="AN63" s="79"/>
      <c r="AO63" s="121">
        <v>80</v>
      </c>
      <c r="AP63" s="121">
        <v>100</v>
      </c>
      <c r="AQ63" s="121">
        <v>0</v>
      </c>
      <c r="AR63" s="121">
        <v>20</v>
      </c>
      <c r="AS63" s="121">
        <v>60</v>
      </c>
      <c r="AT63" s="62">
        <f t="shared" si="15"/>
        <v>260</v>
      </c>
      <c r="AU63" s="64">
        <f t="shared" si="16"/>
        <v>247</v>
      </c>
      <c r="AV63" s="120">
        <v>6</v>
      </c>
      <c r="AW63" s="120">
        <v>16</v>
      </c>
      <c r="AX63" s="120">
        <v>8</v>
      </c>
      <c r="AY63" s="120">
        <v>1</v>
      </c>
      <c r="AZ63" s="81">
        <f t="shared" si="17"/>
        <v>31</v>
      </c>
      <c r="BA63" s="80">
        <f t="shared" si="18"/>
        <v>216</v>
      </c>
      <c r="BB63" s="36">
        <f t="shared" si="19"/>
        <v>103.67999999999999</v>
      </c>
      <c r="BC63" s="80">
        <f t="shared" si="20"/>
        <v>112.32000000000001</v>
      </c>
    </row>
    <row r="64" spans="1:55" ht="17.399999999999999">
      <c r="A64" s="31" t="s">
        <v>29</v>
      </c>
      <c r="B64" s="88">
        <v>569</v>
      </c>
      <c r="C64" s="88">
        <v>457</v>
      </c>
      <c r="D64" s="88">
        <v>674</v>
      </c>
      <c r="E64" s="88">
        <v>19</v>
      </c>
      <c r="F64" s="88">
        <v>16</v>
      </c>
      <c r="G64" s="89">
        <v>22</v>
      </c>
      <c r="H64" s="55">
        <f t="shared" si="4"/>
        <v>1700</v>
      </c>
      <c r="I64" s="55">
        <f t="shared" si="5"/>
        <v>57</v>
      </c>
      <c r="J64" s="88">
        <v>526</v>
      </c>
      <c r="K64" s="94">
        <v>288</v>
      </c>
      <c r="L64" s="94"/>
      <c r="M64" s="90">
        <v>17</v>
      </c>
      <c r="N64" s="93">
        <v>10</v>
      </c>
      <c r="O64" s="56"/>
      <c r="P64" s="55">
        <f t="shared" si="21"/>
        <v>814</v>
      </c>
      <c r="Q64" s="55">
        <f t="shared" si="6"/>
        <v>27</v>
      </c>
      <c r="R64" s="57">
        <f t="shared" si="22"/>
        <v>84</v>
      </c>
      <c r="S64" s="88">
        <v>4.92</v>
      </c>
      <c r="T64" s="89">
        <v>6</v>
      </c>
      <c r="U64" s="88">
        <v>7.8</v>
      </c>
      <c r="V64" s="44"/>
      <c r="W64" s="44"/>
      <c r="X64" s="44"/>
      <c r="Y64" s="44"/>
      <c r="Z64" s="44"/>
      <c r="AA64" s="68">
        <f t="shared" si="10"/>
        <v>0</v>
      </c>
      <c r="AB64" s="33"/>
      <c r="AC64" s="20">
        <f t="shared" si="11"/>
        <v>0</v>
      </c>
      <c r="AD64" s="85">
        <f t="shared" si="12"/>
        <v>102.72</v>
      </c>
      <c r="AE64" s="83">
        <f t="shared" si="23"/>
        <v>102.72</v>
      </c>
      <c r="AF64" s="84"/>
      <c r="AG64" s="78"/>
      <c r="AH64" s="22">
        <f t="shared" si="7"/>
        <v>102.72</v>
      </c>
      <c r="AI64" s="23">
        <f t="shared" si="8"/>
        <v>0.95999999999999375</v>
      </c>
      <c r="AJ64" s="58"/>
      <c r="AK64" s="24">
        <f t="shared" si="9"/>
        <v>0</v>
      </c>
      <c r="AL64" s="25">
        <f t="shared" si="13"/>
        <v>103.67999999999999</v>
      </c>
      <c r="AM64" s="28">
        <f t="shared" si="14"/>
        <v>103.67999999999999</v>
      </c>
      <c r="AN64" s="79"/>
      <c r="AO64" s="121">
        <v>80</v>
      </c>
      <c r="AP64" s="121">
        <v>100</v>
      </c>
      <c r="AQ64" s="121">
        <v>0</v>
      </c>
      <c r="AR64" s="121">
        <v>20</v>
      </c>
      <c r="AS64" s="121">
        <v>60</v>
      </c>
      <c r="AT64" s="62">
        <f t="shared" si="15"/>
        <v>260</v>
      </c>
      <c r="AU64" s="64">
        <f t="shared" si="16"/>
        <v>247</v>
      </c>
      <c r="AV64" s="120">
        <v>6</v>
      </c>
      <c r="AW64" s="120">
        <v>16</v>
      </c>
      <c r="AX64" s="120">
        <v>8</v>
      </c>
      <c r="AY64" s="120">
        <v>1</v>
      </c>
      <c r="AZ64" s="81">
        <f t="shared" si="17"/>
        <v>31</v>
      </c>
      <c r="BA64" s="80">
        <f t="shared" si="18"/>
        <v>216</v>
      </c>
      <c r="BB64" s="36">
        <f t="shared" si="19"/>
        <v>103.67999999999999</v>
      </c>
      <c r="BC64" s="80">
        <f t="shared" si="20"/>
        <v>112.32000000000001</v>
      </c>
    </row>
    <row r="65" spans="1:55" ht="17.399999999999999">
      <c r="A65" s="32" t="s">
        <v>61</v>
      </c>
      <c r="B65" s="88">
        <v>528</v>
      </c>
      <c r="C65" s="88">
        <v>423</v>
      </c>
      <c r="D65" s="88">
        <v>635</v>
      </c>
      <c r="E65" s="88">
        <v>18</v>
      </c>
      <c r="F65" s="88">
        <v>15</v>
      </c>
      <c r="G65" s="89">
        <v>21</v>
      </c>
      <c r="H65" s="55">
        <f t="shared" si="4"/>
        <v>1586</v>
      </c>
      <c r="I65" s="55">
        <f t="shared" si="5"/>
        <v>54</v>
      </c>
      <c r="J65" s="88">
        <v>517</v>
      </c>
      <c r="K65" s="94">
        <v>277</v>
      </c>
      <c r="L65" s="94"/>
      <c r="M65" s="90">
        <v>17</v>
      </c>
      <c r="N65" s="93">
        <v>9</v>
      </c>
      <c r="O65" s="56"/>
      <c r="P65" s="55">
        <f t="shared" si="21"/>
        <v>794</v>
      </c>
      <c r="Q65" s="55">
        <f t="shared" si="6"/>
        <v>26</v>
      </c>
      <c r="R65" s="57">
        <f t="shared" si="22"/>
        <v>80</v>
      </c>
      <c r="S65" s="88">
        <v>4.92</v>
      </c>
      <c r="T65" s="89">
        <v>6</v>
      </c>
      <c r="U65" s="88">
        <v>7.8</v>
      </c>
      <c r="V65" s="44"/>
      <c r="W65" s="44"/>
      <c r="X65" s="44"/>
      <c r="Y65" s="44"/>
      <c r="Z65" s="44"/>
      <c r="AA65" s="68">
        <f t="shared" si="10"/>
        <v>0</v>
      </c>
      <c r="AB65" s="33"/>
      <c r="AC65" s="20">
        <f t="shared" si="11"/>
        <v>0</v>
      </c>
      <c r="AD65" s="85">
        <f t="shared" si="12"/>
        <v>98.72</v>
      </c>
      <c r="AE65" s="83">
        <f t="shared" si="23"/>
        <v>98.72</v>
      </c>
      <c r="AF65" s="84"/>
      <c r="AG65" s="78"/>
      <c r="AH65" s="22">
        <f t="shared" si="7"/>
        <v>98.72</v>
      </c>
      <c r="AI65" s="23">
        <f t="shared" si="8"/>
        <v>4.9599999999999937</v>
      </c>
      <c r="AJ65" s="58"/>
      <c r="AK65" s="24">
        <f t="shared" si="9"/>
        <v>0</v>
      </c>
      <c r="AL65" s="25">
        <f t="shared" si="13"/>
        <v>103.67999999999999</v>
      </c>
      <c r="AM65" s="28">
        <f t="shared" si="14"/>
        <v>103.67999999999999</v>
      </c>
      <c r="AN65" s="79"/>
      <c r="AO65" s="121">
        <v>80</v>
      </c>
      <c r="AP65" s="121">
        <v>100</v>
      </c>
      <c r="AQ65" s="121">
        <v>0</v>
      </c>
      <c r="AR65" s="121">
        <v>20</v>
      </c>
      <c r="AS65" s="121">
        <v>60</v>
      </c>
      <c r="AT65" s="62">
        <f t="shared" si="15"/>
        <v>260</v>
      </c>
      <c r="AU65" s="64">
        <f t="shared" si="16"/>
        <v>247</v>
      </c>
      <c r="AV65" s="120">
        <v>6</v>
      </c>
      <c r="AW65" s="120">
        <v>16</v>
      </c>
      <c r="AX65" s="120">
        <v>8</v>
      </c>
      <c r="AY65" s="120">
        <v>1</v>
      </c>
      <c r="AZ65" s="81">
        <f t="shared" si="17"/>
        <v>31</v>
      </c>
      <c r="BA65" s="80">
        <f t="shared" si="18"/>
        <v>216</v>
      </c>
      <c r="BB65" s="36">
        <f t="shared" si="19"/>
        <v>103.67999999999999</v>
      </c>
      <c r="BC65" s="80">
        <f t="shared" si="20"/>
        <v>112.32000000000001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97" priority="2" operator="lessThan">
      <formula>0</formula>
    </cfRule>
  </conditionalFormatting>
  <conditionalFormatting sqref="AC6">
    <cfRule type="cellIs" dxfId="96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C65"/>
  <sheetViews>
    <sheetView zoomScale="80" zoomScaleNormal="80" workbookViewId="0">
      <pane xSplit="1" ySplit="9" topLeftCell="B52" activePane="bottomRight" state="frozen"/>
      <selection activeCell="M23" sqref="M23"/>
      <selection pane="topRight" activeCell="M23" sqref="M23"/>
      <selection pane="bottomLeft" activeCell="M23" sqref="M23"/>
      <selection pane="bottomRight" activeCell="Z61" sqref="Z61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3" t="s">
        <v>6</v>
      </c>
      <c r="C1" s="233"/>
      <c r="D1" s="233"/>
      <c r="E1" s="233"/>
      <c r="F1" s="233"/>
      <c r="G1" s="233"/>
      <c r="H1" s="233"/>
      <c r="I1" s="233"/>
      <c r="J1" s="233"/>
      <c r="K1" s="233"/>
      <c r="L1" s="233"/>
      <c r="M1" s="233"/>
      <c r="N1" s="233"/>
      <c r="O1" s="233"/>
      <c r="P1" s="233"/>
      <c r="Q1" s="233"/>
      <c r="R1" s="233"/>
      <c r="S1" s="233"/>
      <c r="T1" s="233"/>
      <c r="U1" s="233"/>
      <c r="V1" s="233"/>
      <c r="W1" s="233"/>
      <c r="X1" s="233"/>
      <c r="Y1" s="233"/>
      <c r="Z1" s="233"/>
      <c r="AA1" s="233"/>
      <c r="AB1" s="233"/>
      <c r="AC1" s="233"/>
      <c r="AD1" s="233"/>
      <c r="AE1" s="233"/>
      <c r="AF1" s="233"/>
      <c r="AG1" s="233"/>
      <c r="AH1" s="233"/>
      <c r="AI1" s="23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913</v>
      </c>
      <c r="C5" s="39">
        <f t="shared" ref="C5:AI5" si="0">MAX(C10:C65)</f>
        <v>554</v>
      </c>
      <c r="D5" s="39">
        <f t="shared" si="0"/>
        <v>814</v>
      </c>
      <c r="E5" s="43">
        <f t="shared" si="0"/>
        <v>28</v>
      </c>
      <c r="F5" s="43">
        <f t="shared" si="0"/>
        <v>19</v>
      </c>
      <c r="G5" s="43">
        <f t="shared" si="0"/>
        <v>26</v>
      </c>
      <c r="H5" s="39">
        <f t="shared" si="0"/>
        <v>2053</v>
      </c>
      <c r="I5" s="39">
        <f t="shared" si="0"/>
        <v>72</v>
      </c>
      <c r="J5" s="39">
        <f t="shared" si="0"/>
        <v>638</v>
      </c>
      <c r="K5" s="39">
        <f t="shared" si="0"/>
        <v>355</v>
      </c>
      <c r="L5" s="39">
        <f t="shared" si="0"/>
        <v>0</v>
      </c>
      <c r="M5" s="39">
        <f t="shared" si="0"/>
        <v>21</v>
      </c>
      <c r="N5" s="39">
        <f t="shared" si="0"/>
        <v>12</v>
      </c>
      <c r="O5" s="39">
        <f t="shared" si="0"/>
        <v>0</v>
      </c>
      <c r="P5" s="39">
        <f t="shared" si="0"/>
        <v>985</v>
      </c>
      <c r="Q5" s="39">
        <f t="shared" si="0"/>
        <v>33</v>
      </c>
      <c r="R5" s="39">
        <f t="shared" si="0"/>
        <v>105</v>
      </c>
      <c r="S5" s="39">
        <f t="shared" si="0"/>
        <v>5.52</v>
      </c>
      <c r="T5" s="39">
        <f>MAX(T10:T65)</f>
        <v>7.5</v>
      </c>
      <c r="U5" s="39">
        <f t="shared" si="0"/>
        <v>11.1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129.01999999999998</v>
      </c>
      <c r="AE5" s="39">
        <f>MAX(AE10:AE65)</f>
        <v>129.01999999999998</v>
      </c>
      <c r="AF5" s="39">
        <f>MAX(AF10:AF65)</f>
        <v>0</v>
      </c>
      <c r="AG5" s="39">
        <f>MAX(AG10:AG65)</f>
        <v>0</v>
      </c>
      <c r="AH5" s="41">
        <f t="shared" si="0"/>
        <v>129.01999999999998</v>
      </c>
      <c r="AI5" s="42">
        <f t="shared" si="0"/>
        <v>100.3325</v>
      </c>
      <c r="AJ5" s="15"/>
      <c r="AK5" s="39">
        <f>MAX(AK10:AK65)</f>
        <v>0</v>
      </c>
      <c r="AL5" s="39">
        <f>MAX(AL10:AL65)</f>
        <v>150.2825</v>
      </c>
      <c r="AM5" s="39">
        <f>MAX(AM10:AM65)</f>
        <v>150.2825</v>
      </c>
      <c r="AN5" s="79"/>
      <c r="AO5" s="39">
        <f t="shared" ref="AO5:BC5" si="1">MAX(AO10:AO65)</f>
        <v>85</v>
      </c>
      <c r="AP5" s="39">
        <f t="shared" si="1"/>
        <v>200</v>
      </c>
      <c r="AQ5" s="39">
        <f t="shared" si="1"/>
        <v>0</v>
      </c>
      <c r="AR5" s="39">
        <f t="shared" si="1"/>
        <v>20</v>
      </c>
      <c r="AS5" s="39">
        <f t="shared" si="1"/>
        <v>60</v>
      </c>
      <c r="AT5" s="39">
        <f t="shared" si="1"/>
        <v>365</v>
      </c>
      <c r="AU5" s="39">
        <f t="shared" si="1"/>
        <v>346.75</v>
      </c>
      <c r="AV5" s="39">
        <f t="shared" si="1"/>
        <v>8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33</v>
      </c>
      <c r="BA5" s="39">
        <f t="shared" si="1"/>
        <v>319.75</v>
      </c>
      <c r="BB5" s="39">
        <f>MAX(BB10:BB65)</f>
        <v>150.2825</v>
      </c>
      <c r="BC5" s="39">
        <f t="shared" si="1"/>
        <v>166.27</v>
      </c>
    </row>
    <row r="6" spans="1:55" ht="15" thickBot="1">
      <c r="A6" s="11" t="s">
        <v>66</v>
      </c>
      <c r="B6" s="39">
        <f>MIN(B10:B65)</f>
        <v>362</v>
      </c>
      <c r="C6" s="39">
        <f t="shared" ref="C6:AI6" si="2">MIN(C10:C65)</f>
        <v>310</v>
      </c>
      <c r="D6" s="39">
        <f t="shared" si="2"/>
        <v>0</v>
      </c>
      <c r="E6" s="43">
        <f t="shared" si="2"/>
        <v>12</v>
      </c>
      <c r="F6" s="43">
        <f t="shared" si="2"/>
        <v>11</v>
      </c>
      <c r="G6" s="43">
        <f t="shared" si="2"/>
        <v>0</v>
      </c>
      <c r="H6" s="39">
        <f t="shared" si="2"/>
        <v>719</v>
      </c>
      <c r="I6" s="39">
        <f t="shared" si="2"/>
        <v>35</v>
      </c>
      <c r="J6" s="39">
        <f t="shared" si="2"/>
        <v>410</v>
      </c>
      <c r="K6" s="39">
        <f t="shared" si="2"/>
        <v>238</v>
      </c>
      <c r="L6" s="39">
        <f t="shared" si="2"/>
        <v>0</v>
      </c>
      <c r="M6" s="39">
        <f t="shared" si="2"/>
        <v>13</v>
      </c>
      <c r="N6" s="39">
        <f t="shared" si="2"/>
        <v>8</v>
      </c>
      <c r="O6" s="39">
        <f t="shared" si="2"/>
        <v>0</v>
      </c>
      <c r="P6" s="39">
        <f t="shared" si="2"/>
        <v>648</v>
      </c>
      <c r="Q6" s="39">
        <f t="shared" si="2"/>
        <v>21</v>
      </c>
      <c r="R6" s="39">
        <f t="shared" si="2"/>
        <v>31</v>
      </c>
      <c r="S6" s="39">
        <f t="shared" si="2"/>
        <v>2.96</v>
      </c>
      <c r="T6" s="39">
        <f>MIN(T10:T65)</f>
        <v>2.5</v>
      </c>
      <c r="U6" s="39">
        <f t="shared" si="2"/>
        <v>5.2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49.95</v>
      </c>
      <c r="AE6" s="39">
        <f>MIN(AE10:AE65)</f>
        <v>49.95</v>
      </c>
      <c r="AF6" s="39">
        <f>MIN(AF10:AF65)</f>
        <v>0</v>
      </c>
      <c r="AG6" s="39">
        <f>MIN(AG10:AG65)</f>
        <v>0</v>
      </c>
      <c r="AH6" s="41">
        <f t="shared" si="2"/>
        <v>49.95</v>
      </c>
      <c r="AI6" s="42">
        <f t="shared" si="2"/>
        <v>10.64</v>
      </c>
      <c r="AJ6" s="15"/>
      <c r="AK6" s="40">
        <f>MIN(AK10:AK65)</f>
        <v>0</v>
      </c>
      <c r="AL6" s="40">
        <f>MIN(AL10:AL65)</f>
        <v>101.52</v>
      </c>
      <c r="AM6" s="40">
        <f>MIN(AM10:AM65)</f>
        <v>101.52</v>
      </c>
      <c r="AN6" s="79"/>
      <c r="AO6" s="40">
        <f t="shared" ref="AO6:BC6" si="3">MIN(AO10:AO65)</f>
        <v>80</v>
      </c>
      <c r="AP6" s="40">
        <f t="shared" si="3"/>
        <v>100</v>
      </c>
      <c r="AQ6" s="40">
        <f t="shared" si="3"/>
        <v>0</v>
      </c>
      <c r="AR6" s="40">
        <f t="shared" si="3"/>
        <v>20</v>
      </c>
      <c r="AS6" s="40">
        <f t="shared" si="3"/>
        <v>60</v>
      </c>
      <c r="AT6" s="40">
        <f t="shared" si="3"/>
        <v>260</v>
      </c>
      <c r="AU6" s="40">
        <f t="shared" si="3"/>
        <v>247</v>
      </c>
      <c r="AV6" s="40">
        <f t="shared" si="3"/>
        <v>6</v>
      </c>
      <c r="AW6" s="40">
        <f t="shared" si="3"/>
        <v>13</v>
      </c>
      <c r="AX6" s="40">
        <f t="shared" si="3"/>
        <v>7</v>
      </c>
      <c r="AY6" s="40">
        <f t="shared" si="3"/>
        <v>1</v>
      </c>
      <c r="AZ6" s="40">
        <f t="shared" si="3"/>
        <v>27</v>
      </c>
      <c r="BA6" s="40">
        <f t="shared" si="3"/>
        <v>216</v>
      </c>
      <c r="BB6" s="40">
        <f>MIN(BB10:BB65)</f>
        <v>101.52</v>
      </c>
      <c r="BC6" s="40">
        <f t="shared" si="3"/>
        <v>112.32000000000001</v>
      </c>
    </row>
    <row r="7" spans="1:55" ht="18" customHeight="1" thickBot="1">
      <c r="A7" s="11"/>
      <c r="B7" s="234" t="s">
        <v>91</v>
      </c>
      <c r="C7" s="235"/>
      <c r="D7" s="235"/>
      <c r="E7" s="235"/>
      <c r="F7" s="235"/>
      <c r="G7" s="235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6"/>
      <c r="V7" s="237" t="s">
        <v>82</v>
      </c>
      <c r="W7" s="238"/>
      <c r="X7" s="238"/>
      <c r="Y7" s="238"/>
      <c r="Z7" s="238"/>
      <c r="AA7" s="238"/>
      <c r="AB7" s="239"/>
      <c r="AC7" s="240" t="s">
        <v>84</v>
      </c>
      <c r="AD7" s="243" t="s">
        <v>83</v>
      </c>
      <c r="AE7" s="244"/>
      <c r="AF7" s="244"/>
      <c r="AG7" s="244"/>
      <c r="AH7" s="244"/>
      <c r="AI7" s="245"/>
      <c r="AJ7" s="15"/>
      <c r="AK7" s="263" t="s">
        <v>100</v>
      </c>
      <c r="AL7" s="264"/>
      <c r="AM7" s="265"/>
      <c r="AN7" s="79"/>
      <c r="AO7" s="253" t="s">
        <v>136</v>
      </c>
      <c r="AP7" s="254"/>
      <c r="AQ7" s="254"/>
      <c r="AR7" s="254"/>
      <c r="AS7" s="254"/>
      <c r="AT7" s="254"/>
      <c r="AU7" s="254"/>
      <c r="AV7" s="254"/>
      <c r="AW7" s="254"/>
      <c r="AX7" s="254"/>
      <c r="AY7" s="254"/>
      <c r="AZ7" s="254"/>
      <c r="BA7" s="254"/>
      <c r="BB7" s="254"/>
      <c r="BC7" s="255"/>
    </row>
    <row r="8" spans="1:55" ht="18" customHeight="1" thickBot="1">
      <c r="A8" s="11"/>
      <c r="B8" s="256" t="s">
        <v>2</v>
      </c>
      <c r="C8" s="257"/>
      <c r="D8" s="257"/>
      <c r="E8" s="257"/>
      <c r="F8" s="257"/>
      <c r="G8" s="257"/>
      <c r="H8" s="257"/>
      <c r="I8" s="258"/>
      <c r="J8" s="256" t="s">
        <v>3</v>
      </c>
      <c r="K8" s="257"/>
      <c r="L8" s="257"/>
      <c r="M8" s="257"/>
      <c r="N8" s="257"/>
      <c r="O8" s="257"/>
      <c r="P8" s="257"/>
      <c r="Q8" s="258"/>
      <c r="R8" s="259" t="s">
        <v>79</v>
      </c>
      <c r="S8" s="246" t="s">
        <v>4</v>
      </c>
      <c r="T8" s="246" t="s">
        <v>5</v>
      </c>
      <c r="U8" s="250" t="s">
        <v>80</v>
      </c>
      <c r="V8" s="261" t="s">
        <v>92</v>
      </c>
      <c r="W8" s="246" t="s">
        <v>93</v>
      </c>
      <c r="X8" s="246" t="s">
        <v>94</v>
      </c>
      <c r="Y8" s="246" t="s">
        <v>96</v>
      </c>
      <c r="Z8" s="246" t="s">
        <v>95</v>
      </c>
      <c r="AA8" s="248" t="s">
        <v>97</v>
      </c>
      <c r="AB8" s="250" t="s">
        <v>98</v>
      </c>
      <c r="AC8" s="241"/>
      <c r="AD8" s="266" t="s">
        <v>112</v>
      </c>
      <c r="AE8" s="268" t="s">
        <v>111</v>
      </c>
      <c r="AF8" s="268" t="s">
        <v>113</v>
      </c>
      <c r="AG8" s="270" t="s">
        <v>114</v>
      </c>
      <c r="AH8" s="270" t="s">
        <v>115</v>
      </c>
      <c r="AI8" s="252" t="s">
        <v>116</v>
      </c>
      <c r="AJ8" s="15"/>
      <c r="AK8" s="274" t="s">
        <v>101</v>
      </c>
      <c r="AL8" s="276" t="s">
        <v>117</v>
      </c>
      <c r="AM8" s="278" t="s">
        <v>99</v>
      </c>
      <c r="AN8" s="79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60"/>
      <c r="S9" s="247"/>
      <c r="T9" s="247"/>
      <c r="U9" s="251"/>
      <c r="V9" s="262"/>
      <c r="W9" s="247"/>
      <c r="X9" s="247"/>
      <c r="Y9" s="247"/>
      <c r="Z9" s="247"/>
      <c r="AA9" s="249"/>
      <c r="AB9" s="251"/>
      <c r="AC9" s="242"/>
      <c r="AD9" s="267"/>
      <c r="AE9" s="269"/>
      <c r="AF9" s="269"/>
      <c r="AG9" s="247"/>
      <c r="AH9" s="247"/>
      <c r="AI9" s="251"/>
      <c r="AJ9" s="17"/>
      <c r="AK9" s="275"/>
      <c r="AL9" s="277"/>
      <c r="AM9" s="27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8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495</v>
      </c>
      <c r="C10" s="44">
        <v>403</v>
      </c>
      <c r="D10" s="45">
        <v>615</v>
      </c>
      <c r="E10" s="45">
        <v>17</v>
      </c>
      <c r="F10" s="86">
        <v>13</v>
      </c>
      <c r="G10" s="87">
        <v>21</v>
      </c>
      <c r="H10" s="48">
        <f>B10+C10+D10</f>
        <v>1513</v>
      </c>
      <c r="I10" s="48">
        <f>E10+F10+G10</f>
        <v>51</v>
      </c>
      <c r="J10" s="44">
        <v>503</v>
      </c>
      <c r="K10" s="19">
        <v>268</v>
      </c>
      <c r="L10" s="19"/>
      <c r="M10" s="45">
        <v>17</v>
      </c>
      <c r="N10" s="93">
        <v>9</v>
      </c>
      <c r="O10" s="49"/>
      <c r="P10" s="48">
        <f>SUM(J10+K10+L10)</f>
        <v>771</v>
      </c>
      <c r="Q10" s="48">
        <f>M10+N10+O10</f>
        <v>26</v>
      </c>
      <c r="R10" s="50">
        <f>SUM(I10+Q10)</f>
        <v>77</v>
      </c>
      <c r="S10" s="88">
        <v>4.4400000000000004</v>
      </c>
      <c r="T10" s="44">
        <v>4.5</v>
      </c>
      <c r="U10" s="99">
        <v>7.1</v>
      </c>
      <c r="V10" s="53"/>
      <c r="W10" s="53"/>
      <c r="X10" s="53"/>
      <c r="Y10" s="53"/>
      <c r="Z10" s="53"/>
      <c r="AA10" s="67">
        <f>SUM(V10:Z10)</f>
        <v>0</v>
      </c>
      <c r="AB10" s="139"/>
      <c r="AC10" s="20">
        <f>AA10+AB10</f>
        <v>0</v>
      </c>
      <c r="AD10" s="85">
        <f>R10+S10+T10+U10+V10+W10+X10+Y10+Z10</f>
        <v>93.039999999999992</v>
      </c>
      <c r="AE10" s="21">
        <f>+AD10-AK10</f>
        <v>93.039999999999992</v>
      </c>
      <c r="AF10" s="82"/>
      <c r="AG10" s="51"/>
      <c r="AH10" s="22">
        <f>AD10+AG10</f>
        <v>93.039999999999992</v>
      </c>
      <c r="AI10" s="23">
        <f>AM10-AD10</f>
        <v>10.64</v>
      </c>
      <c r="AJ10" s="54"/>
      <c r="AK10" s="24">
        <f>AC10</f>
        <v>0</v>
      </c>
      <c r="AL10" s="25">
        <f>BB10</f>
        <v>103.67999999999999</v>
      </c>
      <c r="AM10" s="26">
        <f>AK10+AL10</f>
        <v>103.67999999999999</v>
      </c>
      <c r="AN10" s="79"/>
      <c r="AO10" s="121">
        <v>80</v>
      </c>
      <c r="AP10" s="121">
        <v>100</v>
      </c>
      <c r="AQ10" s="121">
        <v>0</v>
      </c>
      <c r="AR10" s="121">
        <v>20</v>
      </c>
      <c r="AS10" s="121">
        <v>60</v>
      </c>
      <c r="AT10" s="62">
        <f>SUM(AO10:AS10)</f>
        <v>260</v>
      </c>
      <c r="AU10" s="63">
        <f>AT10*0.95</f>
        <v>247</v>
      </c>
      <c r="AV10" s="120">
        <v>6</v>
      </c>
      <c r="AW10" s="120">
        <v>16</v>
      </c>
      <c r="AX10" s="120">
        <v>8</v>
      </c>
      <c r="AY10" s="120">
        <v>1</v>
      </c>
      <c r="AZ10" s="81">
        <f>SUM(AV10:AY10)</f>
        <v>31</v>
      </c>
      <c r="BA10" s="80">
        <f>AU10-AZ10</f>
        <v>216</v>
      </c>
      <c r="BB10" s="36">
        <f>BA10*0.48</f>
        <v>103.67999999999999</v>
      </c>
      <c r="BC10" s="80">
        <f>BA10*0.52</f>
        <v>112.32000000000001</v>
      </c>
    </row>
    <row r="11" spans="1:55" ht="18" thickBot="1">
      <c r="A11" s="27" t="s">
        <v>38</v>
      </c>
      <c r="B11" s="88">
        <v>467</v>
      </c>
      <c r="C11" s="88">
        <v>389</v>
      </c>
      <c r="D11" s="88">
        <v>589</v>
      </c>
      <c r="E11" s="45">
        <v>16</v>
      </c>
      <c r="F11" s="86">
        <v>13</v>
      </c>
      <c r="G11" s="87">
        <v>20</v>
      </c>
      <c r="H11" s="48">
        <f t="shared" ref="H11:H65" si="4">B11+C11+D11</f>
        <v>1445</v>
      </c>
      <c r="I11" s="48">
        <f t="shared" ref="I11:I29" si="5">E11+F11+G11</f>
        <v>49</v>
      </c>
      <c r="J11" s="44">
        <v>490</v>
      </c>
      <c r="K11" s="94">
        <v>261</v>
      </c>
      <c r="L11" s="94"/>
      <c r="M11" s="45">
        <v>16</v>
      </c>
      <c r="N11" s="93">
        <v>9</v>
      </c>
      <c r="O11" s="56"/>
      <c r="P11" s="48">
        <f t="shared" ref="P11:P65" si="6">SUM(J11+K11+L11)</f>
        <v>751</v>
      </c>
      <c r="Q11" s="48">
        <f t="shared" ref="Q11:Q65" si="7">M11+N11+O11</f>
        <v>25</v>
      </c>
      <c r="R11" s="50">
        <f>SUM(I11+Q11)</f>
        <v>74</v>
      </c>
      <c r="S11" s="88">
        <v>4.4400000000000004</v>
      </c>
      <c r="T11" s="44">
        <v>4.5</v>
      </c>
      <c r="U11" s="99">
        <v>7.1</v>
      </c>
      <c r="V11" s="44"/>
      <c r="W11" s="137"/>
      <c r="X11" s="53"/>
      <c r="Y11" s="44"/>
      <c r="Z11" s="44"/>
      <c r="AA11" s="67">
        <f t="shared" ref="AA11:AA65" si="8">SUM(V11:Z11)</f>
        <v>0</v>
      </c>
      <c r="AB11" s="33"/>
      <c r="AC11" s="20">
        <f t="shared" ref="AC11:AC65" si="9">AA11+AB11</f>
        <v>0</v>
      </c>
      <c r="AD11" s="85">
        <f t="shared" ref="AD11:AD65" si="10">R11+S11+T11+U11+V11+W11+X11+Y11+Z11</f>
        <v>90.039999999999992</v>
      </c>
      <c r="AE11" s="21">
        <f>+AD11-AK11</f>
        <v>90.039999999999992</v>
      </c>
      <c r="AF11" s="82"/>
      <c r="AG11" s="78"/>
      <c r="AH11" s="22">
        <f t="shared" ref="AH11:AH65" si="11">AD11+AG11</f>
        <v>90.039999999999992</v>
      </c>
      <c r="AI11" s="23">
        <f t="shared" ref="AI11:AI65" si="12">AM11-AD11</f>
        <v>13.64</v>
      </c>
      <c r="AJ11" s="54"/>
      <c r="AK11" s="24">
        <f t="shared" ref="AK11:AK65" si="13">AC11</f>
        <v>0</v>
      </c>
      <c r="AL11" s="25">
        <f t="shared" ref="AL11:AL24" si="14">BB11</f>
        <v>103.67999999999999</v>
      </c>
      <c r="AM11" s="26">
        <f t="shared" ref="AM11:AM65" si="15">AK11+AL11</f>
        <v>103.67999999999999</v>
      </c>
      <c r="AN11" s="79"/>
      <c r="AO11" s="121">
        <v>80</v>
      </c>
      <c r="AP11" s="121">
        <v>100</v>
      </c>
      <c r="AQ11" s="121">
        <v>0</v>
      </c>
      <c r="AR11" s="121">
        <v>20</v>
      </c>
      <c r="AS11" s="121">
        <v>60</v>
      </c>
      <c r="AT11" s="62">
        <f t="shared" ref="AT11:AT45" si="16">SUM(AO11:AS11)</f>
        <v>260</v>
      </c>
      <c r="AU11" s="63">
        <f t="shared" ref="AU11:AU45" si="17">AT11*0.95</f>
        <v>247</v>
      </c>
      <c r="AV11" s="120">
        <v>6</v>
      </c>
      <c r="AW11" s="120">
        <v>16</v>
      </c>
      <c r="AX11" s="120">
        <v>8</v>
      </c>
      <c r="AY11" s="120">
        <v>1</v>
      </c>
      <c r="AZ11" s="81">
        <f t="shared" ref="AZ11:AZ65" si="18">SUM(AV11:AY11)</f>
        <v>31</v>
      </c>
      <c r="BA11" s="80">
        <f t="shared" ref="BA11:BA65" si="19">AU11-AZ11</f>
        <v>216</v>
      </c>
      <c r="BB11" s="36">
        <f t="shared" ref="BB11:BB24" si="20">BA11*0.48</f>
        <v>103.67999999999999</v>
      </c>
      <c r="BC11" s="80">
        <f t="shared" ref="BC11:BC65" si="21">BA11*0.52</f>
        <v>112.32000000000001</v>
      </c>
    </row>
    <row r="12" spans="1:55" ht="18" thickBot="1">
      <c r="A12" s="18" t="s">
        <v>7</v>
      </c>
      <c r="B12" s="88">
        <v>462</v>
      </c>
      <c r="C12" s="90">
        <v>383</v>
      </c>
      <c r="D12" s="90">
        <v>593</v>
      </c>
      <c r="E12" s="45">
        <v>16</v>
      </c>
      <c r="F12" s="88">
        <v>13</v>
      </c>
      <c r="G12" s="89">
        <v>20</v>
      </c>
      <c r="H12" s="48">
        <f t="shared" si="4"/>
        <v>1438</v>
      </c>
      <c r="I12" s="48">
        <f t="shared" si="5"/>
        <v>49</v>
      </c>
      <c r="J12" s="44">
        <v>487</v>
      </c>
      <c r="K12" s="94">
        <v>253</v>
      </c>
      <c r="L12" s="94"/>
      <c r="M12" s="45">
        <v>16</v>
      </c>
      <c r="N12" s="93">
        <v>9</v>
      </c>
      <c r="O12" s="56"/>
      <c r="P12" s="48">
        <f t="shared" si="6"/>
        <v>740</v>
      </c>
      <c r="Q12" s="48">
        <f t="shared" si="7"/>
        <v>25</v>
      </c>
      <c r="R12" s="50">
        <f t="shared" ref="R12:R65" si="22">SUM(I12+Q12)</f>
        <v>74</v>
      </c>
      <c r="S12" s="88">
        <v>4.32</v>
      </c>
      <c r="T12" s="44">
        <v>4.5</v>
      </c>
      <c r="U12" s="88">
        <v>6.8</v>
      </c>
      <c r="V12" s="44"/>
      <c r="W12" s="137"/>
      <c r="X12" s="44"/>
      <c r="Y12" s="44"/>
      <c r="Z12" s="44"/>
      <c r="AA12" s="67">
        <f t="shared" si="8"/>
        <v>0</v>
      </c>
      <c r="AB12" s="33"/>
      <c r="AC12" s="20">
        <f t="shared" si="9"/>
        <v>0</v>
      </c>
      <c r="AD12" s="85">
        <f t="shared" si="10"/>
        <v>89.61999999999999</v>
      </c>
      <c r="AE12" s="21">
        <f>+AD12-AK12</f>
        <v>89.61999999999999</v>
      </c>
      <c r="AF12" s="82"/>
      <c r="AG12" s="78"/>
      <c r="AH12" s="22">
        <f t="shared" si="11"/>
        <v>89.61999999999999</v>
      </c>
      <c r="AI12" s="23">
        <f t="shared" si="12"/>
        <v>14.060000000000002</v>
      </c>
      <c r="AJ12" s="58"/>
      <c r="AK12" s="24">
        <f t="shared" si="13"/>
        <v>0</v>
      </c>
      <c r="AL12" s="25">
        <f t="shared" si="14"/>
        <v>103.67999999999999</v>
      </c>
      <c r="AM12" s="26">
        <f t="shared" si="15"/>
        <v>103.67999999999999</v>
      </c>
      <c r="AN12" s="79"/>
      <c r="AO12" s="121">
        <v>80</v>
      </c>
      <c r="AP12" s="121">
        <v>100</v>
      </c>
      <c r="AQ12" s="121">
        <v>0</v>
      </c>
      <c r="AR12" s="121">
        <v>20</v>
      </c>
      <c r="AS12" s="121">
        <v>60</v>
      </c>
      <c r="AT12" s="62">
        <f t="shared" si="16"/>
        <v>260</v>
      </c>
      <c r="AU12" s="63">
        <f t="shared" si="17"/>
        <v>247</v>
      </c>
      <c r="AV12" s="120">
        <v>6</v>
      </c>
      <c r="AW12" s="120">
        <v>16</v>
      </c>
      <c r="AX12" s="120">
        <v>8</v>
      </c>
      <c r="AY12" s="120">
        <v>1</v>
      </c>
      <c r="AZ12" s="81">
        <f t="shared" si="18"/>
        <v>31</v>
      </c>
      <c r="BA12" s="80">
        <f t="shared" si="19"/>
        <v>216</v>
      </c>
      <c r="BB12" s="36">
        <f t="shared" si="20"/>
        <v>103.67999999999999</v>
      </c>
      <c r="BC12" s="80">
        <f t="shared" si="21"/>
        <v>112.32000000000001</v>
      </c>
    </row>
    <row r="13" spans="1:55" ht="18" thickBot="1">
      <c r="A13" s="18" t="s">
        <v>39</v>
      </c>
      <c r="B13" s="88">
        <v>453</v>
      </c>
      <c r="C13" s="88">
        <v>377</v>
      </c>
      <c r="D13" s="88">
        <v>577</v>
      </c>
      <c r="E13" s="45">
        <v>16</v>
      </c>
      <c r="F13" s="88">
        <v>13</v>
      </c>
      <c r="G13" s="89">
        <v>19</v>
      </c>
      <c r="H13" s="48">
        <f t="shared" si="4"/>
        <v>1407</v>
      </c>
      <c r="I13" s="48">
        <f t="shared" si="5"/>
        <v>48</v>
      </c>
      <c r="J13" s="44">
        <v>459</v>
      </c>
      <c r="K13" s="94">
        <v>250</v>
      </c>
      <c r="L13" s="94"/>
      <c r="M13" s="45">
        <v>15</v>
      </c>
      <c r="N13" s="93">
        <v>9</v>
      </c>
      <c r="O13" s="56"/>
      <c r="P13" s="48">
        <f t="shared" si="6"/>
        <v>709</v>
      </c>
      <c r="Q13" s="48">
        <f t="shared" si="7"/>
        <v>24</v>
      </c>
      <c r="R13" s="50">
        <f t="shared" si="22"/>
        <v>72</v>
      </c>
      <c r="S13" s="88">
        <v>4.32</v>
      </c>
      <c r="T13" s="44">
        <v>4.5</v>
      </c>
      <c r="U13" s="88">
        <v>6.8</v>
      </c>
      <c r="V13" s="44"/>
      <c r="W13" s="137"/>
      <c r="X13" s="44"/>
      <c r="Y13" s="44"/>
      <c r="Z13" s="44"/>
      <c r="AA13" s="67">
        <f t="shared" si="8"/>
        <v>0</v>
      </c>
      <c r="AB13" s="33"/>
      <c r="AC13" s="20">
        <f t="shared" si="9"/>
        <v>0</v>
      </c>
      <c r="AD13" s="85">
        <f t="shared" si="10"/>
        <v>87.61999999999999</v>
      </c>
      <c r="AE13" s="21">
        <f>+AD13-AK13</f>
        <v>87.61999999999999</v>
      </c>
      <c r="AF13" s="82"/>
      <c r="AG13" s="78"/>
      <c r="AH13" s="22">
        <f t="shared" si="11"/>
        <v>87.61999999999999</v>
      </c>
      <c r="AI13" s="23">
        <f t="shared" si="12"/>
        <v>16.060000000000002</v>
      </c>
      <c r="AJ13" s="58"/>
      <c r="AK13" s="24">
        <f t="shared" si="13"/>
        <v>0</v>
      </c>
      <c r="AL13" s="25">
        <f t="shared" si="14"/>
        <v>103.67999999999999</v>
      </c>
      <c r="AM13" s="26">
        <f t="shared" si="15"/>
        <v>103.67999999999999</v>
      </c>
      <c r="AN13" s="79"/>
      <c r="AO13" s="121">
        <v>80</v>
      </c>
      <c r="AP13" s="121">
        <v>100</v>
      </c>
      <c r="AQ13" s="121">
        <v>0</v>
      </c>
      <c r="AR13" s="121">
        <v>20</v>
      </c>
      <c r="AS13" s="121">
        <v>60</v>
      </c>
      <c r="AT13" s="62">
        <f t="shared" si="16"/>
        <v>260</v>
      </c>
      <c r="AU13" s="63">
        <f t="shared" si="17"/>
        <v>247</v>
      </c>
      <c r="AV13" s="120">
        <v>6</v>
      </c>
      <c r="AW13" s="120">
        <v>16</v>
      </c>
      <c r="AX13" s="120">
        <v>8</v>
      </c>
      <c r="AY13" s="120">
        <v>1</v>
      </c>
      <c r="AZ13" s="81">
        <f t="shared" si="18"/>
        <v>31</v>
      </c>
      <c r="BA13" s="80">
        <f t="shared" si="19"/>
        <v>216</v>
      </c>
      <c r="BB13" s="36">
        <f t="shared" si="20"/>
        <v>103.67999999999999</v>
      </c>
      <c r="BC13" s="80">
        <f t="shared" si="21"/>
        <v>112.32000000000001</v>
      </c>
    </row>
    <row r="14" spans="1:55" ht="18" thickBot="1">
      <c r="A14" s="27" t="s">
        <v>8</v>
      </c>
      <c r="B14" s="88">
        <v>452</v>
      </c>
      <c r="C14" s="88">
        <v>372</v>
      </c>
      <c r="D14" s="88">
        <v>570</v>
      </c>
      <c r="E14" s="45">
        <v>16</v>
      </c>
      <c r="F14" s="88">
        <v>13</v>
      </c>
      <c r="G14" s="89">
        <v>19</v>
      </c>
      <c r="H14" s="48">
        <f t="shared" si="4"/>
        <v>1394</v>
      </c>
      <c r="I14" s="48">
        <f t="shared" si="5"/>
        <v>48</v>
      </c>
      <c r="J14" s="44">
        <v>456</v>
      </c>
      <c r="K14" s="94">
        <v>246</v>
      </c>
      <c r="L14" s="94"/>
      <c r="M14" s="45">
        <v>15</v>
      </c>
      <c r="N14" s="93">
        <v>9</v>
      </c>
      <c r="O14" s="56"/>
      <c r="P14" s="48">
        <f t="shared" si="6"/>
        <v>702</v>
      </c>
      <c r="Q14" s="48">
        <f t="shared" si="7"/>
        <v>24</v>
      </c>
      <c r="R14" s="50">
        <f t="shared" si="22"/>
        <v>72</v>
      </c>
      <c r="S14" s="88">
        <v>4.2</v>
      </c>
      <c r="T14" s="44">
        <v>3.8</v>
      </c>
      <c r="U14" s="88">
        <v>6.4</v>
      </c>
      <c r="V14" s="44"/>
      <c r="W14" s="137"/>
      <c r="X14" s="44"/>
      <c r="Y14" s="44"/>
      <c r="Z14" s="44"/>
      <c r="AA14" s="67">
        <f t="shared" si="8"/>
        <v>0</v>
      </c>
      <c r="AB14" s="33"/>
      <c r="AC14" s="20">
        <f t="shared" si="9"/>
        <v>0</v>
      </c>
      <c r="AD14" s="85">
        <f t="shared" si="10"/>
        <v>86.4</v>
      </c>
      <c r="AE14" s="21">
        <f t="shared" ref="AE14:AE65" si="23">+AD14-AK14</f>
        <v>86.4</v>
      </c>
      <c r="AF14" s="82"/>
      <c r="AG14" s="78"/>
      <c r="AH14" s="22">
        <f t="shared" si="11"/>
        <v>86.4</v>
      </c>
      <c r="AI14" s="23">
        <f t="shared" si="12"/>
        <v>17.279999999999987</v>
      </c>
      <c r="AJ14" s="58"/>
      <c r="AK14" s="24">
        <f t="shared" si="13"/>
        <v>0</v>
      </c>
      <c r="AL14" s="25">
        <f t="shared" si="14"/>
        <v>103.67999999999999</v>
      </c>
      <c r="AM14" s="26">
        <f t="shared" si="15"/>
        <v>103.67999999999999</v>
      </c>
      <c r="AN14" s="79"/>
      <c r="AO14" s="121">
        <v>80</v>
      </c>
      <c r="AP14" s="121">
        <v>100</v>
      </c>
      <c r="AQ14" s="121">
        <v>0</v>
      </c>
      <c r="AR14" s="121">
        <v>20</v>
      </c>
      <c r="AS14" s="121">
        <v>60</v>
      </c>
      <c r="AT14" s="62">
        <f t="shared" si="16"/>
        <v>260</v>
      </c>
      <c r="AU14" s="63">
        <f t="shared" si="17"/>
        <v>247</v>
      </c>
      <c r="AV14" s="120">
        <v>6</v>
      </c>
      <c r="AW14" s="120">
        <v>16</v>
      </c>
      <c r="AX14" s="120">
        <v>8</v>
      </c>
      <c r="AY14" s="120">
        <v>1</v>
      </c>
      <c r="AZ14" s="81">
        <f t="shared" si="18"/>
        <v>31</v>
      </c>
      <c r="BA14" s="80">
        <f t="shared" si="19"/>
        <v>216</v>
      </c>
      <c r="BB14" s="36">
        <f t="shared" si="20"/>
        <v>103.67999999999999</v>
      </c>
      <c r="BC14" s="80">
        <f t="shared" si="21"/>
        <v>112.32000000000001</v>
      </c>
    </row>
    <row r="15" spans="1:55" ht="18" thickBot="1">
      <c r="A15" s="27" t="s">
        <v>40</v>
      </c>
      <c r="B15" s="88">
        <v>446</v>
      </c>
      <c r="C15" s="88">
        <v>369</v>
      </c>
      <c r="D15" s="88">
        <v>580</v>
      </c>
      <c r="E15" s="45">
        <v>15</v>
      </c>
      <c r="F15" s="88">
        <v>12</v>
      </c>
      <c r="G15" s="89">
        <v>19</v>
      </c>
      <c r="H15" s="48">
        <f t="shared" si="4"/>
        <v>1395</v>
      </c>
      <c r="I15" s="48">
        <f t="shared" si="5"/>
        <v>46</v>
      </c>
      <c r="J15" s="44">
        <v>455</v>
      </c>
      <c r="K15" s="94">
        <v>246</v>
      </c>
      <c r="L15" s="94"/>
      <c r="M15" s="45">
        <v>15</v>
      </c>
      <c r="N15" s="93">
        <v>9</v>
      </c>
      <c r="O15" s="56"/>
      <c r="P15" s="48">
        <f t="shared" si="6"/>
        <v>701</v>
      </c>
      <c r="Q15" s="48">
        <f t="shared" si="7"/>
        <v>24</v>
      </c>
      <c r="R15" s="50">
        <f t="shared" si="22"/>
        <v>70</v>
      </c>
      <c r="S15" s="88">
        <v>4.2</v>
      </c>
      <c r="T15" s="44">
        <v>3.8</v>
      </c>
      <c r="U15" s="88">
        <v>6.4</v>
      </c>
      <c r="V15" s="44"/>
      <c r="W15" s="44"/>
      <c r="X15" s="44"/>
      <c r="Y15" s="44"/>
      <c r="Z15" s="44"/>
      <c r="AA15" s="67">
        <f t="shared" si="8"/>
        <v>0</v>
      </c>
      <c r="AB15" s="33"/>
      <c r="AC15" s="20">
        <f t="shared" si="9"/>
        <v>0</v>
      </c>
      <c r="AD15" s="85">
        <f t="shared" si="10"/>
        <v>84.4</v>
      </c>
      <c r="AE15" s="21">
        <f t="shared" si="23"/>
        <v>84.4</v>
      </c>
      <c r="AF15" s="82"/>
      <c r="AG15" s="78"/>
      <c r="AH15" s="22">
        <f t="shared" si="11"/>
        <v>84.4</v>
      </c>
      <c r="AI15" s="23">
        <f t="shared" si="12"/>
        <v>19.279999999999987</v>
      </c>
      <c r="AJ15" s="58"/>
      <c r="AK15" s="24">
        <f t="shared" si="13"/>
        <v>0</v>
      </c>
      <c r="AL15" s="25">
        <f t="shared" si="14"/>
        <v>103.67999999999999</v>
      </c>
      <c r="AM15" s="26">
        <f t="shared" si="15"/>
        <v>103.67999999999999</v>
      </c>
      <c r="AN15" s="79"/>
      <c r="AO15" s="121">
        <v>80</v>
      </c>
      <c r="AP15" s="121">
        <v>100</v>
      </c>
      <c r="AQ15" s="121">
        <v>0</v>
      </c>
      <c r="AR15" s="121">
        <v>20</v>
      </c>
      <c r="AS15" s="121">
        <v>60</v>
      </c>
      <c r="AT15" s="62">
        <f t="shared" si="16"/>
        <v>260</v>
      </c>
      <c r="AU15" s="63">
        <f t="shared" si="17"/>
        <v>247</v>
      </c>
      <c r="AV15" s="120">
        <v>6</v>
      </c>
      <c r="AW15" s="120">
        <v>16</v>
      </c>
      <c r="AX15" s="120">
        <v>8</v>
      </c>
      <c r="AY15" s="120">
        <v>1</v>
      </c>
      <c r="AZ15" s="81">
        <f t="shared" si="18"/>
        <v>31</v>
      </c>
      <c r="BA15" s="80">
        <f t="shared" si="19"/>
        <v>216</v>
      </c>
      <c r="BB15" s="36">
        <f t="shared" si="20"/>
        <v>103.67999999999999</v>
      </c>
      <c r="BC15" s="80">
        <f t="shared" si="21"/>
        <v>112.32000000000001</v>
      </c>
    </row>
    <row r="16" spans="1:55" ht="18" thickBot="1">
      <c r="A16" s="27" t="s">
        <v>9</v>
      </c>
      <c r="B16" s="88">
        <v>441</v>
      </c>
      <c r="C16" s="88">
        <v>368</v>
      </c>
      <c r="D16" s="88">
        <v>576</v>
      </c>
      <c r="E16" s="45">
        <v>15</v>
      </c>
      <c r="F16" s="88">
        <v>12</v>
      </c>
      <c r="G16" s="89">
        <v>19</v>
      </c>
      <c r="H16" s="48">
        <f t="shared" si="4"/>
        <v>1385</v>
      </c>
      <c r="I16" s="48">
        <f t="shared" si="5"/>
        <v>46</v>
      </c>
      <c r="J16" s="44">
        <v>453</v>
      </c>
      <c r="K16" s="94">
        <v>247</v>
      </c>
      <c r="L16" s="94"/>
      <c r="M16" s="45">
        <v>15</v>
      </c>
      <c r="N16" s="93">
        <v>9</v>
      </c>
      <c r="O16" s="56"/>
      <c r="P16" s="48">
        <f t="shared" si="6"/>
        <v>700</v>
      </c>
      <c r="Q16" s="48">
        <f t="shared" si="7"/>
        <v>24</v>
      </c>
      <c r="R16" s="50">
        <f t="shared" si="22"/>
        <v>70</v>
      </c>
      <c r="S16" s="88">
        <v>4.2</v>
      </c>
      <c r="T16" s="44">
        <v>3.8</v>
      </c>
      <c r="U16" s="88">
        <v>6.3</v>
      </c>
      <c r="V16" s="44"/>
      <c r="W16" s="44"/>
      <c r="X16" s="44"/>
      <c r="Y16" s="44"/>
      <c r="Z16" s="44"/>
      <c r="AA16" s="67">
        <f t="shared" si="8"/>
        <v>0</v>
      </c>
      <c r="AB16" s="33"/>
      <c r="AC16" s="20">
        <f t="shared" si="9"/>
        <v>0</v>
      </c>
      <c r="AD16" s="85">
        <f t="shared" si="10"/>
        <v>84.3</v>
      </c>
      <c r="AE16" s="21">
        <f t="shared" si="23"/>
        <v>84.3</v>
      </c>
      <c r="AF16" s="82"/>
      <c r="AG16" s="78"/>
      <c r="AH16" s="22">
        <f t="shared" si="11"/>
        <v>84.3</v>
      </c>
      <c r="AI16" s="23">
        <f t="shared" si="12"/>
        <v>19.379999999999995</v>
      </c>
      <c r="AJ16" s="58"/>
      <c r="AK16" s="24">
        <f t="shared" si="13"/>
        <v>0</v>
      </c>
      <c r="AL16" s="25">
        <f t="shared" si="14"/>
        <v>103.67999999999999</v>
      </c>
      <c r="AM16" s="26">
        <f t="shared" si="15"/>
        <v>103.67999999999999</v>
      </c>
      <c r="AN16" s="79"/>
      <c r="AO16" s="121">
        <v>80</v>
      </c>
      <c r="AP16" s="121">
        <v>100</v>
      </c>
      <c r="AQ16" s="121">
        <v>0</v>
      </c>
      <c r="AR16" s="121">
        <v>20</v>
      </c>
      <c r="AS16" s="121">
        <v>60</v>
      </c>
      <c r="AT16" s="62">
        <f t="shared" si="16"/>
        <v>260</v>
      </c>
      <c r="AU16" s="63">
        <f t="shared" si="17"/>
        <v>247</v>
      </c>
      <c r="AV16" s="120">
        <v>6</v>
      </c>
      <c r="AW16" s="120">
        <v>16</v>
      </c>
      <c r="AX16" s="120">
        <v>8</v>
      </c>
      <c r="AY16" s="120">
        <v>1</v>
      </c>
      <c r="AZ16" s="81">
        <f t="shared" si="18"/>
        <v>31</v>
      </c>
      <c r="BA16" s="80">
        <f t="shared" si="19"/>
        <v>216</v>
      </c>
      <c r="BB16" s="36">
        <f t="shared" si="20"/>
        <v>103.67999999999999</v>
      </c>
      <c r="BC16" s="80">
        <f t="shared" si="21"/>
        <v>112.32000000000001</v>
      </c>
    </row>
    <row r="17" spans="1:55" ht="18" thickBot="1">
      <c r="A17" s="27" t="s">
        <v>41</v>
      </c>
      <c r="B17" s="88">
        <v>439</v>
      </c>
      <c r="C17" s="88">
        <v>366</v>
      </c>
      <c r="D17" s="88">
        <v>559</v>
      </c>
      <c r="E17" s="45">
        <v>15</v>
      </c>
      <c r="F17" s="88">
        <v>12</v>
      </c>
      <c r="G17" s="89">
        <v>19</v>
      </c>
      <c r="H17" s="48">
        <f t="shared" si="4"/>
        <v>1364</v>
      </c>
      <c r="I17" s="48">
        <f t="shared" si="5"/>
        <v>46</v>
      </c>
      <c r="J17" s="44">
        <v>452</v>
      </c>
      <c r="K17" s="94">
        <v>247</v>
      </c>
      <c r="L17" s="94"/>
      <c r="M17" s="45">
        <v>15</v>
      </c>
      <c r="N17" s="93">
        <v>9</v>
      </c>
      <c r="O17" s="56"/>
      <c r="P17" s="48">
        <f t="shared" si="6"/>
        <v>699</v>
      </c>
      <c r="Q17" s="48">
        <f t="shared" si="7"/>
        <v>24</v>
      </c>
      <c r="R17" s="50">
        <f t="shared" si="22"/>
        <v>70</v>
      </c>
      <c r="S17" s="88">
        <v>4.2</v>
      </c>
      <c r="T17" s="44">
        <v>3.8</v>
      </c>
      <c r="U17" s="88">
        <v>6.3</v>
      </c>
      <c r="V17" s="44"/>
      <c r="W17" s="44"/>
      <c r="X17" s="44"/>
      <c r="Y17" s="44"/>
      <c r="Z17" s="44"/>
      <c r="AA17" s="67">
        <f t="shared" si="8"/>
        <v>0</v>
      </c>
      <c r="AB17" s="33"/>
      <c r="AC17" s="20">
        <f t="shared" si="9"/>
        <v>0</v>
      </c>
      <c r="AD17" s="85">
        <f t="shared" si="10"/>
        <v>84.3</v>
      </c>
      <c r="AE17" s="21">
        <f t="shared" si="23"/>
        <v>84.3</v>
      </c>
      <c r="AF17" s="82"/>
      <c r="AG17" s="78"/>
      <c r="AH17" s="22">
        <f t="shared" si="11"/>
        <v>84.3</v>
      </c>
      <c r="AI17" s="23">
        <f t="shared" si="12"/>
        <v>19.379999999999995</v>
      </c>
      <c r="AJ17" s="58"/>
      <c r="AK17" s="24">
        <f t="shared" si="13"/>
        <v>0</v>
      </c>
      <c r="AL17" s="25">
        <f t="shared" si="14"/>
        <v>103.67999999999999</v>
      </c>
      <c r="AM17" s="26">
        <f t="shared" si="15"/>
        <v>103.67999999999999</v>
      </c>
      <c r="AN17" s="79"/>
      <c r="AO17" s="121">
        <v>80</v>
      </c>
      <c r="AP17" s="121">
        <v>100</v>
      </c>
      <c r="AQ17" s="121">
        <v>0</v>
      </c>
      <c r="AR17" s="121">
        <v>20</v>
      </c>
      <c r="AS17" s="121">
        <v>60</v>
      </c>
      <c r="AT17" s="62">
        <f t="shared" si="16"/>
        <v>260</v>
      </c>
      <c r="AU17" s="63">
        <f t="shared" si="17"/>
        <v>247</v>
      </c>
      <c r="AV17" s="120">
        <v>6</v>
      </c>
      <c r="AW17" s="120">
        <v>16</v>
      </c>
      <c r="AX17" s="120">
        <v>8</v>
      </c>
      <c r="AY17" s="120">
        <v>1</v>
      </c>
      <c r="AZ17" s="81">
        <f t="shared" si="18"/>
        <v>31</v>
      </c>
      <c r="BA17" s="80">
        <f t="shared" si="19"/>
        <v>216</v>
      </c>
      <c r="BB17" s="36">
        <f t="shared" si="20"/>
        <v>103.67999999999999</v>
      </c>
      <c r="BC17" s="80">
        <f t="shared" si="21"/>
        <v>112.32000000000001</v>
      </c>
    </row>
    <row r="18" spans="1:55" ht="18" thickBot="1">
      <c r="A18" s="27" t="s">
        <v>10</v>
      </c>
      <c r="B18" s="88">
        <v>433</v>
      </c>
      <c r="C18" s="88">
        <v>359</v>
      </c>
      <c r="D18" s="88">
        <v>570</v>
      </c>
      <c r="E18" s="45">
        <v>15</v>
      </c>
      <c r="F18" s="88">
        <v>12</v>
      </c>
      <c r="G18" s="89">
        <v>19</v>
      </c>
      <c r="H18" s="48">
        <f t="shared" si="4"/>
        <v>1362</v>
      </c>
      <c r="I18" s="48">
        <f t="shared" si="5"/>
        <v>46</v>
      </c>
      <c r="J18" s="44">
        <v>451</v>
      </c>
      <c r="K18" s="94">
        <v>247</v>
      </c>
      <c r="L18" s="94"/>
      <c r="M18" s="45">
        <v>15</v>
      </c>
      <c r="N18" s="93">
        <v>9</v>
      </c>
      <c r="O18" s="56"/>
      <c r="P18" s="48">
        <f t="shared" si="6"/>
        <v>698</v>
      </c>
      <c r="Q18" s="48">
        <f t="shared" si="7"/>
        <v>24</v>
      </c>
      <c r="R18" s="50">
        <f t="shared" si="22"/>
        <v>70</v>
      </c>
      <c r="S18" s="88">
        <v>4.08</v>
      </c>
      <c r="T18" s="44">
        <v>3.8</v>
      </c>
      <c r="U18" s="88">
        <v>6.3</v>
      </c>
      <c r="V18" s="44"/>
      <c r="W18" s="44"/>
      <c r="X18" s="44"/>
      <c r="Y18" s="44"/>
      <c r="Z18" s="44"/>
      <c r="AA18" s="67">
        <f t="shared" si="8"/>
        <v>0</v>
      </c>
      <c r="AB18" s="33"/>
      <c r="AC18" s="20">
        <f t="shared" si="9"/>
        <v>0</v>
      </c>
      <c r="AD18" s="85">
        <f t="shared" si="10"/>
        <v>84.179999999999993</v>
      </c>
      <c r="AE18" s="21">
        <f t="shared" si="23"/>
        <v>84.179999999999993</v>
      </c>
      <c r="AF18" s="82"/>
      <c r="AG18" s="78"/>
      <c r="AH18" s="22">
        <f t="shared" si="11"/>
        <v>84.179999999999993</v>
      </c>
      <c r="AI18" s="23">
        <f t="shared" si="12"/>
        <v>19.5</v>
      </c>
      <c r="AJ18" s="58"/>
      <c r="AK18" s="24">
        <f t="shared" si="13"/>
        <v>0</v>
      </c>
      <c r="AL18" s="25">
        <f t="shared" si="14"/>
        <v>103.67999999999999</v>
      </c>
      <c r="AM18" s="26">
        <f t="shared" si="15"/>
        <v>103.67999999999999</v>
      </c>
      <c r="AN18" s="79"/>
      <c r="AO18" s="121">
        <v>80</v>
      </c>
      <c r="AP18" s="121">
        <v>100</v>
      </c>
      <c r="AQ18" s="121">
        <v>0</v>
      </c>
      <c r="AR18" s="121">
        <v>20</v>
      </c>
      <c r="AS18" s="121">
        <v>60</v>
      </c>
      <c r="AT18" s="62">
        <f t="shared" si="16"/>
        <v>260</v>
      </c>
      <c r="AU18" s="63">
        <f t="shared" si="17"/>
        <v>247</v>
      </c>
      <c r="AV18" s="120">
        <v>6</v>
      </c>
      <c r="AW18" s="120">
        <v>16</v>
      </c>
      <c r="AX18" s="120">
        <v>8</v>
      </c>
      <c r="AY18" s="120">
        <v>1</v>
      </c>
      <c r="AZ18" s="81">
        <f t="shared" si="18"/>
        <v>31</v>
      </c>
      <c r="BA18" s="80">
        <f t="shared" si="19"/>
        <v>216</v>
      </c>
      <c r="BB18" s="36">
        <f t="shared" si="20"/>
        <v>103.67999999999999</v>
      </c>
      <c r="BC18" s="80">
        <f t="shared" si="21"/>
        <v>112.32000000000001</v>
      </c>
    </row>
    <row r="19" spans="1:55" ht="18" thickBot="1">
      <c r="A19" s="27" t="s">
        <v>42</v>
      </c>
      <c r="B19" s="88">
        <v>438</v>
      </c>
      <c r="C19" s="88">
        <v>360</v>
      </c>
      <c r="D19" s="88">
        <v>569</v>
      </c>
      <c r="E19" s="45">
        <v>15</v>
      </c>
      <c r="F19" s="88">
        <v>12</v>
      </c>
      <c r="G19" s="89">
        <v>19</v>
      </c>
      <c r="H19" s="48">
        <f t="shared" si="4"/>
        <v>1367</v>
      </c>
      <c r="I19" s="48">
        <f t="shared" si="5"/>
        <v>46</v>
      </c>
      <c r="J19" s="44">
        <v>455</v>
      </c>
      <c r="K19" s="94">
        <v>258</v>
      </c>
      <c r="L19" s="94"/>
      <c r="M19" s="45">
        <v>15</v>
      </c>
      <c r="N19" s="93">
        <v>9</v>
      </c>
      <c r="O19" s="56"/>
      <c r="P19" s="48">
        <f t="shared" si="6"/>
        <v>713</v>
      </c>
      <c r="Q19" s="48">
        <f t="shared" si="7"/>
        <v>24</v>
      </c>
      <c r="R19" s="50">
        <f t="shared" si="22"/>
        <v>70</v>
      </c>
      <c r="S19" s="88">
        <v>4.08</v>
      </c>
      <c r="T19" s="44">
        <v>3.5</v>
      </c>
      <c r="U19" s="88">
        <v>6.3</v>
      </c>
      <c r="V19" s="44"/>
      <c r="W19" s="44"/>
      <c r="X19" s="44"/>
      <c r="Y19" s="44"/>
      <c r="Z19" s="44"/>
      <c r="AA19" s="67">
        <f t="shared" si="8"/>
        <v>0</v>
      </c>
      <c r="AB19" s="33"/>
      <c r="AC19" s="20">
        <f t="shared" si="9"/>
        <v>0</v>
      </c>
      <c r="AD19" s="85">
        <f t="shared" si="10"/>
        <v>83.88</v>
      </c>
      <c r="AE19" s="21">
        <f t="shared" si="23"/>
        <v>83.88</v>
      </c>
      <c r="AF19" s="82"/>
      <c r="AG19" s="78"/>
      <c r="AH19" s="22">
        <f t="shared" si="11"/>
        <v>83.88</v>
      </c>
      <c r="AI19" s="23">
        <f t="shared" si="12"/>
        <v>19.799999999999997</v>
      </c>
      <c r="AJ19" s="58"/>
      <c r="AK19" s="24">
        <f t="shared" si="13"/>
        <v>0</v>
      </c>
      <c r="AL19" s="25">
        <f t="shared" si="14"/>
        <v>103.67999999999999</v>
      </c>
      <c r="AM19" s="26">
        <f t="shared" si="15"/>
        <v>103.67999999999999</v>
      </c>
      <c r="AN19" s="79"/>
      <c r="AO19" s="121">
        <v>80</v>
      </c>
      <c r="AP19" s="121">
        <v>100</v>
      </c>
      <c r="AQ19" s="121">
        <v>0</v>
      </c>
      <c r="AR19" s="121">
        <v>20</v>
      </c>
      <c r="AS19" s="121">
        <v>60</v>
      </c>
      <c r="AT19" s="62">
        <f t="shared" si="16"/>
        <v>260</v>
      </c>
      <c r="AU19" s="63">
        <f t="shared" si="17"/>
        <v>247</v>
      </c>
      <c r="AV19" s="120">
        <v>6</v>
      </c>
      <c r="AW19" s="120">
        <v>16</v>
      </c>
      <c r="AX19" s="120">
        <v>8</v>
      </c>
      <c r="AY19" s="120">
        <v>1</v>
      </c>
      <c r="AZ19" s="81">
        <f t="shared" si="18"/>
        <v>31</v>
      </c>
      <c r="BA19" s="80">
        <f t="shared" si="19"/>
        <v>216</v>
      </c>
      <c r="BB19" s="36">
        <f t="shared" si="20"/>
        <v>103.67999999999999</v>
      </c>
      <c r="BC19" s="80">
        <f t="shared" si="21"/>
        <v>112.32000000000001</v>
      </c>
    </row>
    <row r="20" spans="1:55" ht="18" thickBot="1">
      <c r="A20" s="27" t="s">
        <v>11</v>
      </c>
      <c r="B20" s="88">
        <v>433</v>
      </c>
      <c r="C20" s="88">
        <v>358</v>
      </c>
      <c r="D20" s="88">
        <v>558</v>
      </c>
      <c r="E20" s="45">
        <v>15</v>
      </c>
      <c r="F20" s="88">
        <v>12</v>
      </c>
      <c r="G20" s="89">
        <v>19</v>
      </c>
      <c r="H20" s="48">
        <f t="shared" si="4"/>
        <v>1349</v>
      </c>
      <c r="I20" s="48">
        <f t="shared" si="5"/>
        <v>46</v>
      </c>
      <c r="J20" s="89">
        <v>458</v>
      </c>
      <c r="K20" s="94">
        <v>263</v>
      </c>
      <c r="L20" s="94"/>
      <c r="M20" s="45">
        <v>15</v>
      </c>
      <c r="N20" s="93">
        <v>9</v>
      </c>
      <c r="O20" s="56"/>
      <c r="P20" s="48">
        <f t="shared" si="6"/>
        <v>721</v>
      </c>
      <c r="Q20" s="48">
        <f t="shared" si="7"/>
        <v>24</v>
      </c>
      <c r="R20" s="50">
        <f t="shared" si="22"/>
        <v>70</v>
      </c>
      <c r="S20" s="88">
        <v>4.08</v>
      </c>
      <c r="T20" s="44">
        <v>3.5</v>
      </c>
      <c r="U20" s="100">
        <v>6.7</v>
      </c>
      <c r="V20" s="44"/>
      <c r="W20" s="44"/>
      <c r="X20" s="44"/>
      <c r="Y20" s="44"/>
      <c r="Z20" s="44"/>
      <c r="AA20" s="67">
        <f t="shared" si="8"/>
        <v>0</v>
      </c>
      <c r="AB20" s="33"/>
      <c r="AC20" s="20">
        <f t="shared" si="9"/>
        <v>0</v>
      </c>
      <c r="AD20" s="85">
        <f t="shared" si="10"/>
        <v>84.28</v>
      </c>
      <c r="AE20" s="21">
        <f t="shared" si="23"/>
        <v>84.28</v>
      </c>
      <c r="AF20" s="82"/>
      <c r="AG20" s="78"/>
      <c r="AH20" s="22">
        <f t="shared" si="11"/>
        <v>84.28</v>
      </c>
      <c r="AI20" s="23">
        <f t="shared" si="12"/>
        <v>19.399999999999991</v>
      </c>
      <c r="AJ20" s="58"/>
      <c r="AK20" s="24">
        <f t="shared" si="13"/>
        <v>0</v>
      </c>
      <c r="AL20" s="25">
        <f t="shared" si="14"/>
        <v>103.67999999999999</v>
      </c>
      <c r="AM20" s="26">
        <f t="shared" si="15"/>
        <v>103.67999999999999</v>
      </c>
      <c r="AN20" s="79"/>
      <c r="AO20" s="121">
        <v>80</v>
      </c>
      <c r="AP20" s="121">
        <v>100</v>
      </c>
      <c r="AQ20" s="121">
        <v>0</v>
      </c>
      <c r="AR20" s="121">
        <v>20</v>
      </c>
      <c r="AS20" s="121">
        <v>60</v>
      </c>
      <c r="AT20" s="62">
        <f t="shared" si="16"/>
        <v>260</v>
      </c>
      <c r="AU20" s="63">
        <f t="shared" si="17"/>
        <v>247</v>
      </c>
      <c r="AV20" s="120">
        <v>6</v>
      </c>
      <c r="AW20" s="120">
        <v>16</v>
      </c>
      <c r="AX20" s="120">
        <v>8</v>
      </c>
      <c r="AY20" s="120">
        <v>1</v>
      </c>
      <c r="AZ20" s="81">
        <f t="shared" si="18"/>
        <v>31</v>
      </c>
      <c r="BA20" s="80">
        <f t="shared" si="19"/>
        <v>216</v>
      </c>
      <c r="BB20" s="36">
        <f t="shared" si="20"/>
        <v>103.67999999999999</v>
      </c>
      <c r="BC20" s="80">
        <f t="shared" si="21"/>
        <v>112.32000000000001</v>
      </c>
    </row>
    <row r="21" spans="1:55" ht="18" thickBot="1">
      <c r="A21" s="27" t="s">
        <v>43</v>
      </c>
      <c r="B21" s="88">
        <v>435</v>
      </c>
      <c r="C21" s="88">
        <v>359</v>
      </c>
      <c r="D21" s="88">
        <v>565</v>
      </c>
      <c r="E21" s="45">
        <v>15</v>
      </c>
      <c r="F21" s="88">
        <v>12</v>
      </c>
      <c r="G21" s="89">
        <v>19</v>
      </c>
      <c r="H21" s="48">
        <f t="shared" si="4"/>
        <v>1359</v>
      </c>
      <c r="I21" s="48">
        <f t="shared" si="5"/>
        <v>46</v>
      </c>
      <c r="J21" s="89">
        <v>461</v>
      </c>
      <c r="K21" s="94">
        <v>266</v>
      </c>
      <c r="L21" s="94"/>
      <c r="M21" s="45">
        <v>15</v>
      </c>
      <c r="N21" s="93">
        <v>9</v>
      </c>
      <c r="O21" s="45"/>
      <c r="P21" s="48">
        <f t="shared" si="6"/>
        <v>727</v>
      </c>
      <c r="Q21" s="48">
        <f t="shared" si="7"/>
        <v>24</v>
      </c>
      <c r="R21" s="50">
        <f t="shared" si="22"/>
        <v>70</v>
      </c>
      <c r="S21" s="88">
        <v>4.08</v>
      </c>
      <c r="T21" s="44">
        <v>3.5</v>
      </c>
      <c r="U21" s="100">
        <v>6.7</v>
      </c>
      <c r="V21" s="44"/>
      <c r="W21" s="44"/>
      <c r="X21" s="44"/>
      <c r="Y21" s="44"/>
      <c r="Z21" s="44"/>
      <c r="AA21" s="67">
        <f t="shared" si="8"/>
        <v>0</v>
      </c>
      <c r="AB21" s="33"/>
      <c r="AC21" s="20">
        <f t="shared" si="9"/>
        <v>0</v>
      </c>
      <c r="AD21" s="85">
        <f t="shared" si="10"/>
        <v>84.28</v>
      </c>
      <c r="AE21" s="21">
        <f t="shared" si="23"/>
        <v>84.28</v>
      </c>
      <c r="AF21" s="82"/>
      <c r="AG21" s="78"/>
      <c r="AH21" s="22">
        <f t="shared" si="11"/>
        <v>84.28</v>
      </c>
      <c r="AI21" s="23">
        <f t="shared" si="12"/>
        <v>17.239999999999995</v>
      </c>
      <c r="AJ21" s="58"/>
      <c r="AK21" s="24">
        <f t="shared" si="13"/>
        <v>0</v>
      </c>
      <c r="AL21" s="25">
        <f t="shared" si="14"/>
        <v>101.52</v>
      </c>
      <c r="AM21" s="26">
        <f t="shared" si="15"/>
        <v>101.52</v>
      </c>
      <c r="AN21" s="79"/>
      <c r="AO21" s="121">
        <v>80</v>
      </c>
      <c r="AP21" s="121">
        <v>100</v>
      </c>
      <c r="AQ21" s="121">
        <v>0</v>
      </c>
      <c r="AR21" s="121">
        <v>20</v>
      </c>
      <c r="AS21" s="121">
        <v>60</v>
      </c>
      <c r="AT21" s="62">
        <f t="shared" si="16"/>
        <v>260</v>
      </c>
      <c r="AU21" s="63">
        <f t="shared" si="17"/>
        <v>247</v>
      </c>
      <c r="AV21" s="120">
        <v>6</v>
      </c>
      <c r="AW21" s="120">
        <v>16</v>
      </c>
      <c r="AX21" s="120">
        <v>8</v>
      </c>
      <c r="AY21" s="120">
        <v>1</v>
      </c>
      <c r="AZ21" s="81">
        <f t="shared" si="18"/>
        <v>31</v>
      </c>
      <c r="BA21" s="80">
        <f t="shared" si="19"/>
        <v>216</v>
      </c>
      <c r="BB21" s="36">
        <f>BA21*0.47</f>
        <v>101.52</v>
      </c>
      <c r="BC21" s="80">
        <f t="shared" si="21"/>
        <v>112.32000000000001</v>
      </c>
    </row>
    <row r="22" spans="1:55" ht="18" thickBot="1">
      <c r="A22" s="27" t="s">
        <v>12</v>
      </c>
      <c r="B22" s="88">
        <v>397</v>
      </c>
      <c r="C22" s="88">
        <v>314</v>
      </c>
      <c r="D22" s="88">
        <v>508</v>
      </c>
      <c r="E22" s="88">
        <v>13</v>
      </c>
      <c r="F22" s="88">
        <v>11</v>
      </c>
      <c r="G22" s="89">
        <v>17</v>
      </c>
      <c r="H22" s="48">
        <f t="shared" si="4"/>
        <v>1219</v>
      </c>
      <c r="I22" s="48">
        <f t="shared" si="5"/>
        <v>41</v>
      </c>
      <c r="J22" s="89">
        <v>432</v>
      </c>
      <c r="K22" s="94">
        <v>242</v>
      </c>
      <c r="L22" s="94"/>
      <c r="M22" s="93">
        <v>14</v>
      </c>
      <c r="N22" s="93">
        <v>9</v>
      </c>
      <c r="O22" s="45"/>
      <c r="P22" s="48">
        <f t="shared" si="6"/>
        <v>674</v>
      </c>
      <c r="Q22" s="48">
        <f t="shared" si="7"/>
        <v>23</v>
      </c>
      <c r="R22" s="50">
        <f t="shared" si="22"/>
        <v>64</v>
      </c>
      <c r="S22" s="88">
        <v>4</v>
      </c>
      <c r="T22" s="89">
        <v>3.5</v>
      </c>
      <c r="U22" s="100">
        <v>6</v>
      </c>
      <c r="V22" s="44"/>
      <c r="W22" s="44"/>
      <c r="X22" s="44"/>
      <c r="Y22" s="44"/>
      <c r="Z22" s="44"/>
      <c r="AA22" s="67">
        <f t="shared" si="8"/>
        <v>0</v>
      </c>
      <c r="AB22" s="33"/>
      <c r="AC22" s="20">
        <f t="shared" si="9"/>
        <v>0</v>
      </c>
      <c r="AD22" s="85">
        <f t="shared" si="10"/>
        <v>77.5</v>
      </c>
      <c r="AE22" s="21">
        <f t="shared" si="23"/>
        <v>77.5</v>
      </c>
      <c r="AF22" s="82"/>
      <c r="AG22" s="78"/>
      <c r="AH22" s="22">
        <f t="shared" si="11"/>
        <v>77.5</v>
      </c>
      <c r="AI22" s="23">
        <f t="shared" si="12"/>
        <v>26.179999999999993</v>
      </c>
      <c r="AJ22" s="58"/>
      <c r="AK22" s="24">
        <f t="shared" si="13"/>
        <v>0</v>
      </c>
      <c r="AL22" s="25">
        <f t="shared" si="14"/>
        <v>103.67999999999999</v>
      </c>
      <c r="AM22" s="26">
        <f t="shared" si="15"/>
        <v>103.67999999999999</v>
      </c>
      <c r="AN22" s="79"/>
      <c r="AO22" s="121">
        <v>80</v>
      </c>
      <c r="AP22" s="121">
        <v>100</v>
      </c>
      <c r="AQ22" s="121">
        <v>0</v>
      </c>
      <c r="AR22" s="121">
        <v>20</v>
      </c>
      <c r="AS22" s="121">
        <v>60</v>
      </c>
      <c r="AT22" s="62">
        <f t="shared" si="16"/>
        <v>260</v>
      </c>
      <c r="AU22" s="63">
        <f t="shared" si="17"/>
        <v>247</v>
      </c>
      <c r="AV22" s="120">
        <v>6</v>
      </c>
      <c r="AW22" s="120">
        <v>16</v>
      </c>
      <c r="AX22" s="120">
        <v>8</v>
      </c>
      <c r="AY22" s="120">
        <v>1</v>
      </c>
      <c r="AZ22" s="81">
        <f t="shared" si="18"/>
        <v>31</v>
      </c>
      <c r="BA22" s="80">
        <f t="shared" si="19"/>
        <v>216</v>
      </c>
      <c r="BB22" s="36">
        <f>BA22*0.48</f>
        <v>103.67999999999999</v>
      </c>
      <c r="BC22" s="80">
        <f t="shared" si="21"/>
        <v>112.32000000000001</v>
      </c>
    </row>
    <row r="23" spans="1:55" ht="18" thickBot="1">
      <c r="A23" s="27" t="s">
        <v>44</v>
      </c>
      <c r="B23" s="88">
        <v>388</v>
      </c>
      <c r="C23" s="88">
        <v>310</v>
      </c>
      <c r="D23" s="88">
        <v>518</v>
      </c>
      <c r="E23" s="88">
        <v>13</v>
      </c>
      <c r="F23" s="88">
        <v>11</v>
      </c>
      <c r="G23" s="89">
        <v>17</v>
      </c>
      <c r="H23" s="48">
        <f t="shared" si="4"/>
        <v>1216</v>
      </c>
      <c r="I23" s="48">
        <f t="shared" si="5"/>
        <v>41</v>
      </c>
      <c r="J23" s="89">
        <v>410</v>
      </c>
      <c r="K23" s="94">
        <v>238</v>
      </c>
      <c r="L23" s="94"/>
      <c r="M23" s="93">
        <v>13</v>
      </c>
      <c r="N23" s="93">
        <v>8</v>
      </c>
      <c r="O23" s="45"/>
      <c r="P23" s="48">
        <f t="shared" si="6"/>
        <v>648</v>
      </c>
      <c r="Q23" s="48">
        <f t="shared" si="7"/>
        <v>21</v>
      </c>
      <c r="R23" s="50">
        <f t="shared" si="22"/>
        <v>62</v>
      </c>
      <c r="S23" s="88">
        <v>4</v>
      </c>
      <c r="T23" s="89">
        <v>3.5</v>
      </c>
      <c r="U23" s="100">
        <v>6</v>
      </c>
      <c r="V23" s="44"/>
      <c r="W23" s="44"/>
      <c r="X23" s="44"/>
      <c r="Y23" s="44"/>
      <c r="Z23" s="44"/>
      <c r="AA23" s="67">
        <f t="shared" si="8"/>
        <v>0</v>
      </c>
      <c r="AB23" s="33"/>
      <c r="AC23" s="20">
        <f t="shared" si="9"/>
        <v>0</v>
      </c>
      <c r="AD23" s="85">
        <f t="shared" si="10"/>
        <v>75.5</v>
      </c>
      <c r="AE23" s="21">
        <f t="shared" si="23"/>
        <v>75.5</v>
      </c>
      <c r="AF23" s="82"/>
      <c r="AG23" s="78"/>
      <c r="AH23" s="22">
        <f t="shared" si="11"/>
        <v>75.5</v>
      </c>
      <c r="AI23" s="23">
        <f t="shared" si="12"/>
        <v>28.179999999999993</v>
      </c>
      <c r="AJ23" s="58"/>
      <c r="AK23" s="24">
        <f t="shared" si="13"/>
        <v>0</v>
      </c>
      <c r="AL23" s="25">
        <f t="shared" si="14"/>
        <v>103.67999999999999</v>
      </c>
      <c r="AM23" s="26">
        <f t="shared" si="15"/>
        <v>103.67999999999999</v>
      </c>
      <c r="AN23" s="79"/>
      <c r="AO23" s="121">
        <v>80</v>
      </c>
      <c r="AP23" s="121">
        <v>100</v>
      </c>
      <c r="AQ23" s="121">
        <v>0</v>
      </c>
      <c r="AR23" s="121">
        <v>20</v>
      </c>
      <c r="AS23" s="121">
        <v>60</v>
      </c>
      <c r="AT23" s="62">
        <f t="shared" si="16"/>
        <v>260</v>
      </c>
      <c r="AU23" s="63">
        <f t="shared" si="17"/>
        <v>247</v>
      </c>
      <c r="AV23" s="120">
        <v>6</v>
      </c>
      <c r="AW23" s="120">
        <v>16</v>
      </c>
      <c r="AX23" s="120">
        <v>8</v>
      </c>
      <c r="AY23" s="120">
        <v>1</v>
      </c>
      <c r="AZ23" s="81">
        <f t="shared" si="18"/>
        <v>31</v>
      </c>
      <c r="BA23" s="80">
        <f t="shared" si="19"/>
        <v>216</v>
      </c>
      <c r="BB23" s="36">
        <f t="shared" si="20"/>
        <v>103.67999999999999</v>
      </c>
      <c r="BC23" s="80">
        <f t="shared" si="21"/>
        <v>112.32000000000001</v>
      </c>
    </row>
    <row r="24" spans="1:55" ht="18" thickBot="1">
      <c r="A24" s="29" t="s">
        <v>13</v>
      </c>
      <c r="B24" s="88">
        <v>385</v>
      </c>
      <c r="C24" s="88">
        <v>315</v>
      </c>
      <c r="D24" s="88">
        <v>504</v>
      </c>
      <c r="E24" s="88">
        <v>13</v>
      </c>
      <c r="F24" s="88">
        <v>11</v>
      </c>
      <c r="G24" s="89">
        <v>17</v>
      </c>
      <c r="H24" s="48">
        <f t="shared" si="4"/>
        <v>1204</v>
      </c>
      <c r="I24" s="48">
        <f t="shared" si="5"/>
        <v>41</v>
      </c>
      <c r="J24" s="89">
        <v>436</v>
      </c>
      <c r="K24" s="94">
        <v>243</v>
      </c>
      <c r="L24" s="94"/>
      <c r="M24" s="93">
        <v>14</v>
      </c>
      <c r="N24" s="93">
        <v>9</v>
      </c>
      <c r="O24" s="45"/>
      <c r="P24" s="48">
        <f t="shared" si="6"/>
        <v>679</v>
      </c>
      <c r="Q24" s="48">
        <f t="shared" si="7"/>
        <v>23</v>
      </c>
      <c r="R24" s="50">
        <f t="shared" si="22"/>
        <v>64</v>
      </c>
      <c r="S24" s="101">
        <v>3.84</v>
      </c>
      <c r="T24" s="89">
        <v>3.5</v>
      </c>
      <c r="U24" s="100">
        <v>5.9</v>
      </c>
      <c r="V24" s="44"/>
      <c r="W24" s="44"/>
      <c r="X24" s="44"/>
      <c r="Y24" s="44"/>
      <c r="Z24" s="44"/>
      <c r="AA24" s="67">
        <f t="shared" si="8"/>
        <v>0</v>
      </c>
      <c r="AB24" s="33"/>
      <c r="AC24" s="20">
        <f t="shared" si="9"/>
        <v>0</v>
      </c>
      <c r="AD24" s="85">
        <f t="shared" si="10"/>
        <v>77.240000000000009</v>
      </c>
      <c r="AE24" s="21">
        <f t="shared" si="23"/>
        <v>77.240000000000009</v>
      </c>
      <c r="AF24" s="82"/>
      <c r="AG24" s="78"/>
      <c r="AH24" s="22">
        <f t="shared" si="11"/>
        <v>77.240000000000009</v>
      </c>
      <c r="AI24" s="23">
        <f t="shared" si="12"/>
        <v>46.95999999999998</v>
      </c>
      <c r="AJ24" s="58"/>
      <c r="AK24" s="24">
        <f t="shared" si="13"/>
        <v>0</v>
      </c>
      <c r="AL24" s="25">
        <f t="shared" si="14"/>
        <v>124.19999999999999</v>
      </c>
      <c r="AM24" s="26">
        <f t="shared" si="15"/>
        <v>124.19999999999999</v>
      </c>
      <c r="AN24" s="79"/>
      <c r="AO24" s="121">
        <v>85</v>
      </c>
      <c r="AP24" s="121">
        <v>200</v>
      </c>
      <c r="AQ24" s="121">
        <v>0</v>
      </c>
      <c r="AR24" s="121">
        <v>20</v>
      </c>
      <c r="AS24" s="121">
        <v>60</v>
      </c>
      <c r="AT24" s="62">
        <f>SUM(AO24:AR24)</f>
        <v>305</v>
      </c>
      <c r="AU24" s="63">
        <f t="shared" si="17"/>
        <v>289.75</v>
      </c>
      <c r="AV24" s="120">
        <v>6</v>
      </c>
      <c r="AW24" s="120">
        <v>16</v>
      </c>
      <c r="AX24" s="120">
        <v>8</v>
      </c>
      <c r="AY24" s="120">
        <v>1</v>
      </c>
      <c r="AZ24" s="81">
        <f t="shared" si="18"/>
        <v>31</v>
      </c>
      <c r="BA24" s="80">
        <f t="shared" si="19"/>
        <v>258.75</v>
      </c>
      <c r="BB24" s="36">
        <f t="shared" si="20"/>
        <v>124.19999999999999</v>
      </c>
      <c r="BC24" s="80">
        <f t="shared" si="21"/>
        <v>134.55000000000001</v>
      </c>
    </row>
    <row r="25" spans="1:55" ht="18" thickBot="1">
      <c r="A25" s="30" t="s">
        <v>30</v>
      </c>
      <c r="B25" s="88">
        <v>380</v>
      </c>
      <c r="C25" s="88">
        <v>317</v>
      </c>
      <c r="D25" s="88">
        <v>528</v>
      </c>
      <c r="E25" s="88">
        <v>13</v>
      </c>
      <c r="F25" s="88">
        <v>11</v>
      </c>
      <c r="G25" s="89">
        <v>17</v>
      </c>
      <c r="H25" s="48">
        <f t="shared" si="4"/>
        <v>1225</v>
      </c>
      <c r="I25" s="48">
        <f t="shared" si="5"/>
        <v>41</v>
      </c>
      <c r="J25" s="88">
        <v>431</v>
      </c>
      <c r="K25" s="94">
        <v>240</v>
      </c>
      <c r="L25" s="94"/>
      <c r="M25" s="93">
        <v>14</v>
      </c>
      <c r="N25" s="93">
        <v>9</v>
      </c>
      <c r="O25" s="45"/>
      <c r="P25" s="48">
        <f t="shared" si="6"/>
        <v>671</v>
      </c>
      <c r="Q25" s="48">
        <f t="shared" si="7"/>
        <v>23</v>
      </c>
      <c r="R25" s="50">
        <f t="shared" si="22"/>
        <v>64</v>
      </c>
      <c r="S25" s="101">
        <v>3.84</v>
      </c>
      <c r="T25" s="89">
        <v>3.5</v>
      </c>
      <c r="U25" s="100">
        <v>5.9</v>
      </c>
      <c r="V25" s="44"/>
      <c r="W25" s="44"/>
      <c r="X25" s="44"/>
      <c r="Y25" s="44"/>
      <c r="Z25" s="44"/>
      <c r="AA25" s="67">
        <f t="shared" si="8"/>
        <v>0</v>
      </c>
      <c r="AB25" s="33"/>
      <c r="AC25" s="20">
        <f t="shared" si="9"/>
        <v>0</v>
      </c>
      <c r="AD25" s="85">
        <f t="shared" si="10"/>
        <v>77.240000000000009</v>
      </c>
      <c r="AE25" s="21">
        <f t="shared" si="23"/>
        <v>77.240000000000009</v>
      </c>
      <c r="AF25" s="82"/>
      <c r="AG25" s="78"/>
      <c r="AH25" s="22">
        <f t="shared" si="11"/>
        <v>77.240000000000009</v>
      </c>
      <c r="AI25" s="23">
        <f t="shared" si="12"/>
        <v>70.222499999999997</v>
      </c>
      <c r="AJ25" s="58"/>
      <c r="AK25" s="24">
        <f t="shared" si="13"/>
        <v>0</v>
      </c>
      <c r="AL25" s="25">
        <f t="shared" ref="AL25:AL65" si="24">BB25</f>
        <v>147.46250000000001</v>
      </c>
      <c r="AM25" s="26">
        <f t="shared" si="15"/>
        <v>147.46250000000001</v>
      </c>
      <c r="AN25" s="79"/>
      <c r="AO25" s="121">
        <v>85</v>
      </c>
      <c r="AP25" s="121">
        <v>200</v>
      </c>
      <c r="AQ25" s="121">
        <v>0</v>
      </c>
      <c r="AR25" s="121">
        <v>20</v>
      </c>
      <c r="AS25" s="121">
        <v>60</v>
      </c>
      <c r="AT25" s="62">
        <f t="shared" si="16"/>
        <v>365</v>
      </c>
      <c r="AU25" s="63">
        <f t="shared" si="17"/>
        <v>346.75</v>
      </c>
      <c r="AV25" s="120">
        <v>8</v>
      </c>
      <c r="AW25" s="120">
        <v>16</v>
      </c>
      <c r="AX25" s="120">
        <v>8</v>
      </c>
      <c r="AY25" s="120">
        <v>1</v>
      </c>
      <c r="AZ25" s="81">
        <f t="shared" si="18"/>
        <v>33</v>
      </c>
      <c r="BA25" s="80">
        <f>AU25-AZ25</f>
        <v>313.75</v>
      </c>
      <c r="BB25" s="36">
        <f t="shared" ref="BB25:BB65" si="25">BA25*0.47</f>
        <v>147.46250000000001</v>
      </c>
      <c r="BC25" s="80">
        <f t="shared" si="21"/>
        <v>163.15</v>
      </c>
    </row>
    <row r="26" spans="1:55" ht="18" thickBot="1">
      <c r="A26" s="30" t="s">
        <v>14</v>
      </c>
      <c r="B26" s="88">
        <v>372</v>
      </c>
      <c r="C26" s="88">
        <v>316</v>
      </c>
      <c r="D26" s="88">
        <v>520</v>
      </c>
      <c r="E26" s="88">
        <v>13</v>
      </c>
      <c r="F26" s="88">
        <v>11</v>
      </c>
      <c r="G26" s="89">
        <v>17</v>
      </c>
      <c r="H26" s="48">
        <f t="shared" si="4"/>
        <v>1208</v>
      </c>
      <c r="I26" s="48">
        <f t="shared" si="5"/>
        <v>41</v>
      </c>
      <c r="J26" s="88">
        <v>433</v>
      </c>
      <c r="K26" s="94">
        <v>241</v>
      </c>
      <c r="L26" s="94"/>
      <c r="M26" s="93">
        <v>14</v>
      </c>
      <c r="N26" s="93">
        <v>9</v>
      </c>
      <c r="O26" s="45"/>
      <c r="P26" s="48">
        <f t="shared" si="6"/>
        <v>674</v>
      </c>
      <c r="Q26" s="48">
        <f t="shared" si="7"/>
        <v>23</v>
      </c>
      <c r="R26" s="50">
        <f t="shared" si="22"/>
        <v>64</v>
      </c>
      <c r="S26" s="101">
        <v>3.84</v>
      </c>
      <c r="T26" s="89">
        <v>3.5</v>
      </c>
      <c r="U26" s="100">
        <v>5.5</v>
      </c>
      <c r="V26" s="60"/>
      <c r="W26" s="44"/>
      <c r="X26" s="44"/>
      <c r="Y26" s="44"/>
      <c r="Z26" s="44"/>
      <c r="AA26" s="67">
        <f t="shared" si="8"/>
        <v>0</v>
      </c>
      <c r="AB26" s="33"/>
      <c r="AC26" s="20">
        <f t="shared" si="9"/>
        <v>0</v>
      </c>
      <c r="AD26" s="85">
        <f t="shared" si="10"/>
        <v>76.84</v>
      </c>
      <c r="AE26" s="21">
        <f t="shared" si="23"/>
        <v>76.84</v>
      </c>
      <c r="AF26" s="82"/>
      <c r="AG26" s="78"/>
      <c r="AH26" s="22">
        <f t="shared" si="11"/>
        <v>76.84</v>
      </c>
      <c r="AI26" s="23">
        <f t="shared" si="12"/>
        <v>70.622500000000002</v>
      </c>
      <c r="AJ26" s="58"/>
      <c r="AK26" s="24">
        <f t="shared" si="13"/>
        <v>0</v>
      </c>
      <c r="AL26" s="25">
        <f t="shared" si="24"/>
        <v>147.46250000000001</v>
      </c>
      <c r="AM26" s="26">
        <f t="shared" si="15"/>
        <v>147.46250000000001</v>
      </c>
      <c r="AN26" s="79"/>
      <c r="AO26" s="121">
        <v>85</v>
      </c>
      <c r="AP26" s="121">
        <v>200</v>
      </c>
      <c r="AQ26" s="121">
        <v>0</v>
      </c>
      <c r="AR26" s="121">
        <v>20</v>
      </c>
      <c r="AS26" s="121">
        <v>60</v>
      </c>
      <c r="AT26" s="62">
        <f t="shared" si="16"/>
        <v>365</v>
      </c>
      <c r="AU26" s="63">
        <f t="shared" si="17"/>
        <v>346.75</v>
      </c>
      <c r="AV26" s="120">
        <v>8</v>
      </c>
      <c r="AW26" s="120">
        <v>16</v>
      </c>
      <c r="AX26" s="120">
        <v>8</v>
      </c>
      <c r="AY26" s="120">
        <v>1</v>
      </c>
      <c r="AZ26" s="81">
        <f t="shared" si="18"/>
        <v>33</v>
      </c>
      <c r="BA26" s="80">
        <f t="shared" si="19"/>
        <v>313.75</v>
      </c>
      <c r="BB26" s="36">
        <f t="shared" si="25"/>
        <v>147.46250000000001</v>
      </c>
      <c r="BC26" s="80">
        <f t="shared" si="21"/>
        <v>163.15</v>
      </c>
    </row>
    <row r="27" spans="1:55" ht="18" thickBot="1">
      <c r="A27" s="30" t="s">
        <v>31</v>
      </c>
      <c r="B27" s="88">
        <v>370</v>
      </c>
      <c r="C27" s="88">
        <v>312</v>
      </c>
      <c r="D27" s="88">
        <v>509</v>
      </c>
      <c r="E27" s="88">
        <v>13</v>
      </c>
      <c r="F27" s="88">
        <v>11</v>
      </c>
      <c r="G27" s="89">
        <v>17</v>
      </c>
      <c r="H27" s="48">
        <f t="shared" si="4"/>
        <v>1191</v>
      </c>
      <c r="I27" s="48">
        <f t="shared" si="5"/>
        <v>41</v>
      </c>
      <c r="J27" s="88">
        <v>430</v>
      </c>
      <c r="K27" s="94">
        <v>243</v>
      </c>
      <c r="L27" s="94"/>
      <c r="M27" s="93">
        <v>14</v>
      </c>
      <c r="N27" s="93">
        <v>9</v>
      </c>
      <c r="O27" s="45"/>
      <c r="P27" s="48">
        <f t="shared" si="6"/>
        <v>673</v>
      </c>
      <c r="Q27" s="48">
        <f t="shared" si="7"/>
        <v>23</v>
      </c>
      <c r="R27" s="50">
        <f t="shared" si="22"/>
        <v>64</v>
      </c>
      <c r="S27" s="101">
        <v>3.84</v>
      </c>
      <c r="T27" s="88">
        <v>3.5</v>
      </c>
      <c r="U27" s="100">
        <v>5.5</v>
      </c>
      <c r="V27" s="44"/>
      <c r="W27" s="44"/>
      <c r="X27" s="44"/>
      <c r="Y27" s="44"/>
      <c r="Z27" s="44"/>
      <c r="AA27" s="67">
        <f t="shared" si="8"/>
        <v>0</v>
      </c>
      <c r="AB27" s="33"/>
      <c r="AC27" s="20">
        <f t="shared" si="9"/>
        <v>0</v>
      </c>
      <c r="AD27" s="85">
        <f t="shared" si="10"/>
        <v>76.84</v>
      </c>
      <c r="AE27" s="21">
        <f t="shared" si="23"/>
        <v>76.84</v>
      </c>
      <c r="AF27" s="82"/>
      <c r="AG27" s="78"/>
      <c r="AH27" s="22">
        <f t="shared" si="11"/>
        <v>76.84</v>
      </c>
      <c r="AI27" s="23">
        <f t="shared" si="12"/>
        <v>70.622500000000002</v>
      </c>
      <c r="AJ27" s="58"/>
      <c r="AK27" s="24">
        <f t="shared" si="13"/>
        <v>0</v>
      </c>
      <c r="AL27" s="25">
        <f t="shared" si="24"/>
        <v>147.46250000000001</v>
      </c>
      <c r="AM27" s="26">
        <f t="shared" si="15"/>
        <v>147.46250000000001</v>
      </c>
      <c r="AN27" s="79"/>
      <c r="AO27" s="121">
        <v>85</v>
      </c>
      <c r="AP27" s="121">
        <v>200</v>
      </c>
      <c r="AQ27" s="121">
        <v>0</v>
      </c>
      <c r="AR27" s="121">
        <v>20</v>
      </c>
      <c r="AS27" s="121">
        <v>60</v>
      </c>
      <c r="AT27" s="62">
        <f t="shared" si="16"/>
        <v>365</v>
      </c>
      <c r="AU27" s="63">
        <f t="shared" si="17"/>
        <v>346.75</v>
      </c>
      <c r="AV27" s="120">
        <v>8</v>
      </c>
      <c r="AW27" s="120">
        <v>16</v>
      </c>
      <c r="AX27" s="120">
        <v>8</v>
      </c>
      <c r="AY27" s="120">
        <v>1</v>
      </c>
      <c r="AZ27" s="81">
        <f t="shared" si="18"/>
        <v>33</v>
      </c>
      <c r="BA27" s="80">
        <f t="shared" si="19"/>
        <v>313.75</v>
      </c>
      <c r="BB27" s="36">
        <f t="shared" si="25"/>
        <v>147.46250000000001</v>
      </c>
      <c r="BC27" s="80">
        <f t="shared" si="21"/>
        <v>163.15</v>
      </c>
    </row>
    <row r="28" spans="1:55" ht="18" thickBot="1">
      <c r="A28" s="30" t="s">
        <v>15</v>
      </c>
      <c r="B28" s="88">
        <v>362</v>
      </c>
      <c r="C28" s="88">
        <v>315</v>
      </c>
      <c r="D28" s="88">
        <v>524</v>
      </c>
      <c r="E28" s="88">
        <v>12</v>
      </c>
      <c r="F28" s="88">
        <v>11</v>
      </c>
      <c r="G28" s="89">
        <v>17</v>
      </c>
      <c r="H28" s="48">
        <f t="shared" si="4"/>
        <v>1201</v>
      </c>
      <c r="I28" s="48">
        <f t="shared" si="5"/>
        <v>40</v>
      </c>
      <c r="J28" s="88">
        <v>423</v>
      </c>
      <c r="K28" s="94">
        <v>258</v>
      </c>
      <c r="L28" s="94"/>
      <c r="M28" s="93">
        <v>14</v>
      </c>
      <c r="N28" s="93">
        <v>9</v>
      </c>
      <c r="O28" s="45"/>
      <c r="P28" s="48">
        <f t="shared" si="6"/>
        <v>681</v>
      </c>
      <c r="Q28" s="48">
        <f t="shared" si="7"/>
        <v>23</v>
      </c>
      <c r="R28" s="50">
        <f t="shared" si="22"/>
        <v>63</v>
      </c>
      <c r="S28" s="101">
        <v>3.82</v>
      </c>
      <c r="T28" s="88">
        <v>2.5</v>
      </c>
      <c r="U28" s="88">
        <v>5.5</v>
      </c>
      <c r="V28" s="44"/>
      <c r="W28" s="44"/>
      <c r="X28" s="44"/>
      <c r="Y28" s="44"/>
      <c r="Z28" s="44"/>
      <c r="AA28" s="67">
        <f t="shared" si="8"/>
        <v>0</v>
      </c>
      <c r="AB28" s="33"/>
      <c r="AC28" s="20">
        <f t="shared" si="9"/>
        <v>0</v>
      </c>
      <c r="AD28" s="85">
        <f t="shared" si="10"/>
        <v>74.819999999999993</v>
      </c>
      <c r="AE28" s="21">
        <f t="shared" si="23"/>
        <v>74.819999999999993</v>
      </c>
      <c r="AF28" s="82"/>
      <c r="AG28" s="78"/>
      <c r="AH28" s="22">
        <f t="shared" si="11"/>
        <v>74.819999999999993</v>
      </c>
      <c r="AI28" s="23">
        <f t="shared" si="12"/>
        <v>73.58250000000001</v>
      </c>
      <c r="AJ28" s="58"/>
      <c r="AK28" s="24">
        <f t="shared" si="13"/>
        <v>0</v>
      </c>
      <c r="AL28" s="25">
        <f t="shared" si="24"/>
        <v>148.4025</v>
      </c>
      <c r="AM28" s="26">
        <f t="shared" si="15"/>
        <v>148.4025</v>
      </c>
      <c r="AN28" s="79"/>
      <c r="AO28" s="121">
        <v>85</v>
      </c>
      <c r="AP28" s="121">
        <v>200</v>
      </c>
      <c r="AQ28" s="121">
        <v>0</v>
      </c>
      <c r="AR28" s="121">
        <v>20</v>
      </c>
      <c r="AS28" s="121">
        <v>60</v>
      </c>
      <c r="AT28" s="62">
        <f t="shared" si="16"/>
        <v>365</v>
      </c>
      <c r="AU28" s="63">
        <f t="shared" si="17"/>
        <v>346.75</v>
      </c>
      <c r="AV28" s="120">
        <v>6</v>
      </c>
      <c r="AW28" s="120">
        <v>16</v>
      </c>
      <c r="AX28" s="120">
        <v>8</v>
      </c>
      <c r="AY28" s="120">
        <v>1</v>
      </c>
      <c r="AZ28" s="81">
        <f t="shared" si="18"/>
        <v>31</v>
      </c>
      <c r="BA28" s="80">
        <f t="shared" si="19"/>
        <v>315.75</v>
      </c>
      <c r="BB28" s="36">
        <f t="shared" si="25"/>
        <v>148.4025</v>
      </c>
      <c r="BC28" s="80">
        <f t="shared" si="21"/>
        <v>164.19</v>
      </c>
    </row>
    <row r="29" spans="1:55" ht="18" thickBot="1">
      <c r="A29" s="30" t="s">
        <v>32</v>
      </c>
      <c r="B29" s="88">
        <v>365</v>
      </c>
      <c r="C29" s="88">
        <v>323</v>
      </c>
      <c r="D29" s="88">
        <v>529</v>
      </c>
      <c r="E29" s="88">
        <v>13</v>
      </c>
      <c r="F29" s="88">
        <v>11</v>
      </c>
      <c r="G29" s="89">
        <v>17</v>
      </c>
      <c r="H29" s="48">
        <f t="shared" si="4"/>
        <v>1217</v>
      </c>
      <c r="I29" s="48">
        <f t="shared" si="5"/>
        <v>41</v>
      </c>
      <c r="J29" s="88">
        <v>431</v>
      </c>
      <c r="K29" s="94">
        <v>257</v>
      </c>
      <c r="L29" s="94"/>
      <c r="M29" s="93">
        <v>14</v>
      </c>
      <c r="N29" s="93">
        <v>9</v>
      </c>
      <c r="O29" s="45"/>
      <c r="P29" s="48">
        <f t="shared" si="6"/>
        <v>688</v>
      </c>
      <c r="Q29" s="48">
        <f t="shared" si="7"/>
        <v>23</v>
      </c>
      <c r="R29" s="50">
        <f t="shared" si="22"/>
        <v>64</v>
      </c>
      <c r="S29" s="101">
        <v>3.82</v>
      </c>
      <c r="T29" s="88">
        <v>2.5</v>
      </c>
      <c r="U29" s="88">
        <v>5.5</v>
      </c>
      <c r="V29" s="44"/>
      <c r="W29" s="44"/>
      <c r="X29" s="44"/>
      <c r="Y29" s="44"/>
      <c r="Z29" s="44"/>
      <c r="AA29" s="67">
        <f t="shared" si="8"/>
        <v>0</v>
      </c>
      <c r="AB29" s="33"/>
      <c r="AC29" s="20">
        <f t="shared" si="9"/>
        <v>0</v>
      </c>
      <c r="AD29" s="85">
        <f t="shared" si="10"/>
        <v>75.819999999999993</v>
      </c>
      <c r="AE29" s="21">
        <f t="shared" si="23"/>
        <v>75.819999999999993</v>
      </c>
      <c r="AF29" s="82"/>
      <c r="AG29" s="78"/>
      <c r="AH29" s="22">
        <f t="shared" si="11"/>
        <v>75.819999999999993</v>
      </c>
      <c r="AI29" s="23">
        <f t="shared" si="12"/>
        <v>72.58250000000001</v>
      </c>
      <c r="AJ29" s="58"/>
      <c r="AK29" s="24">
        <f t="shared" si="13"/>
        <v>0</v>
      </c>
      <c r="AL29" s="25">
        <f t="shared" si="24"/>
        <v>148.4025</v>
      </c>
      <c r="AM29" s="26">
        <f t="shared" si="15"/>
        <v>148.4025</v>
      </c>
      <c r="AN29" s="79"/>
      <c r="AO29" s="121">
        <v>85</v>
      </c>
      <c r="AP29" s="121">
        <v>200</v>
      </c>
      <c r="AQ29" s="121">
        <v>0</v>
      </c>
      <c r="AR29" s="121">
        <v>20</v>
      </c>
      <c r="AS29" s="121">
        <v>60</v>
      </c>
      <c r="AT29" s="62">
        <f t="shared" si="16"/>
        <v>365</v>
      </c>
      <c r="AU29" s="63">
        <f t="shared" si="17"/>
        <v>346.75</v>
      </c>
      <c r="AV29" s="120">
        <v>6</v>
      </c>
      <c r="AW29" s="120">
        <v>16</v>
      </c>
      <c r="AX29" s="120">
        <v>8</v>
      </c>
      <c r="AY29" s="120">
        <v>1</v>
      </c>
      <c r="AZ29" s="81">
        <f t="shared" si="18"/>
        <v>31</v>
      </c>
      <c r="BA29" s="80">
        <f t="shared" si="19"/>
        <v>315.75</v>
      </c>
      <c r="BB29" s="36">
        <f t="shared" si="25"/>
        <v>148.4025</v>
      </c>
      <c r="BC29" s="80">
        <f t="shared" si="21"/>
        <v>164.19</v>
      </c>
    </row>
    <row r="30" spans="1:55" ht="18" thickBot="1">
      <c r="A30" s="30" t="s">
        <v>16</v>
      </c>
      <c r="B30" s="88">
        <v>374</v>
      </c>
      <c r="C30" s="88">
        <v>324</v>
      </c>
      <c r="D30" s="88">
        <v>541</v>
      </c>
      <c r="E30" s="88">
        <v>13</v>
      </c>
      <c r="F30" s="102">
        <v>12</v>
      </c>
      <c r="G30" s="89">
        <v>18</v>
      </c>
      <c r="H30" s="48">
        <f t="shared" si="4"/>
        <v>1239</v>
      </c>
      <c r="I30" s="48">
        <f>E30+E31+G30</f>
        <v>44</v>
      </c>
      <c r="J30" s="88">
        <v>434</v>
      </c>
      <c r="K30" s="94">
        <v>256</v>
      </c>
      <c r="L30" s="94"/>
      <c r="M30" s="93">
        <v>14</v>
      </c>
      <c r="N30" s="93">
        <v>9</v>
      </c>
      <c r="O30" s="45"/>
      <c r="P30" s="48">
        <f t="shared" si="6"/>
        <v>690</v>
      </c>
      <c r="Q30" s="48">
        <f t="shared" si="7"/>
        <v>23</v>
      </c>
      <c r="R30" s="50">
        <f t="shared" si="22"/>
        <v>67</v>
      </c>
      <c r="S30" s="101">
        <v>3.72</v>
      </c>
      <c r="T30" s="88">
        <v>2.5</v>
      </c>
      <c r="U30" s="88">
        <v>5.2</v>
      </c>
      <c r="V30" s="44"/>
      <c r="W30" s="44"/>
      <c r="X30" s="44"/>
      <c r="Y30" s="44"/>
      <c r="Z30" s="44"/>
      <c r="AA30" s="67">
        <f t="shared" si="8"/>
        <v>0</v>
      </c>
      <c r="AB30" s="33"/>
      <c r="AC30" s="20">
        <f t="shared" si="9"/>
        <v>0</v>
      </c>
      <c r="AD30" s="85">
        <f t="shared" si="10"/>
        <v>78.42</v>
      </c>
      <c r="AE30" s="21">
        <f t="shared" si="23"/>
        <v>78.42</v>
      </c>
      <c r="AF30" s="82"/>
      <c r="AG30" s="78"/>
      <c r="AH30" s="22">
        <f t="shared" si="11"/>
        <v>78.42</v>
      </c>
      <c r="AI30" s="23">
        <f t="shared" si="12"/>
        <v>69.982500000000002</v>
      </c>
      <c r="AJ30" s="58"/>
      <c r="AK30" s="24">
        <f t="shared" si="13"/>
        <v>0</v>
      </c>
      <c r="AL30" s="25">
        <f t="shared" si="24"/>
        <v>148.4025</v>
      </c>
      <c r="AM30" s="26">
        <f t="shared" si="15"/>
        <v>148.4025</v>
      </c>
      <c r="AN30" s="79"/>
      <c r="AO30" s="121">
        <v>85</v>
      </c>
      <c r="AP30" s="121">
        <v>200</v>
      </c>
      <c r="AQ30" s="121">
        <v>0</v>
      </c>
      <c r="AR30" s="121">
        <v>20</v>
      </c>
      <c r="AS30" s="121">
        <v>60</v>
      </c>
      <c r="AT30" s="62">
        <f t="shared" si="16"/>
        <v>365</v>
      </c>
      <c r="AU30" s="63">
        <f t="shared" si="17"/>
        <v>346.75</v>
      </c>
      <c r="AV30" s="120">
        <v>6</v>
      </c>
      <c r="AW30" s="120">
        <v>16</v>
      </c>
      <c r="AX30" s="120">
        <v>8</v>
      </c>
      <c r="AY30" s="120">
        <v>1</v>
      </c>
      <c r="AZ30" s="81">
        <f t="shared" si="18"/>
        <v>31</v>
      </c>
      <c r="BA30" s="80">
        <f t="shared" si="19"/>
        <v>315.75</v>
      </c>
      <c r="BB30" s="36">
        <f t="shared" si="25"/>
        <v>148.4025</v>
      </c>
      <c r="BC30" s="80">
        <f t="shared" si="21"/>
        <v>164.19</v>
      </c>
    </row>
    <row r="31" spans="1:55" ht="18" thickBot="1">
      <c r="A31" s="30" t="s">
        <v>45</v>
      </c>
      <c r="B31" s="88">
        <v>375</v>
      </c>
      <c r="C31" s="88">
        <v>329</v>
      </c>
      <c r="D31" s="88">
        <v>524</v>
      </c>
      <c r="E31" s="88">
        <v>13</v>
      </c>
      <c r="F31" s="88">
        <v>12</v>
      </c>
      <c r="G31" s="89">
        <v>17</v>
      </c>
      <c r="H31" s="48">
        <f t="shared" si="4"/>
        <v>1228</v>
      </c>
      <c r="I31" s="48">
        <f t="shared" ref="I31:I65" si="26">E31+E32+G31</f>
        <v>43</v>
      </c>
      <c r="J31" s="88">
        <v>437</v>
      </c>
      <c r="K31" s="94">
        <v>259</v>
      </c>
      <c r="L31" s="94"/>
      <c r="M31" s="90">
        <v>14</v>
      </c>
      <c r="N31" s="93">
        <v>9</v>
      </c>
      <c r="O31" s="45"/>
      <c r="P31" s="48">
        <f t="shared" si="6"/>
        <v>696</v>
      </c>
      <c r="Q31" s="48">
        <f t="shared" si="7"/>
        <v>23</v>
      </c>
      <c r="R31" s="50">
        <f t="shared" si="22"/>
        <v>66</v>
      </c>
      <c r="S31" s="101">
        <v>3.72</v>
      </c>
      <c r="T31" s="88">
        <v>2.5</v>
      </c>
      <c r="U31" s="88">
        <v>5.2</v>
      </c>
      <c r="V31" s="44"/>
      <c r="W31" s="44"/>
      <c r="X31" s="44"/>
      <c r="Y31" s="44"/>
      <c r="Z31" s="44"/>
      <c r="AA31" s="67">
        <f t="shared" si="8"/>
        <v>0</v>
      </c>
      <c r="AB31" s="33"/>
      <c r="AC31" s="20">
        <f t="shared" si="9"/>
        <v>0</v>
      </c>
      <c r="AD31" s="85">
        <f t="shared" si="10"/>
        <v>77.42</v>
      </c>
      <c r="AE31" s="21">
        <f t="shared" si="23"/>
        <v>77.42</v>
      </c>
      <c r="AF31" s="82"/>
      <c r="AG31" s="78"/>
      <c r="AH31" s="22">
        <f t="shared" si="11"/>
        <v>77.42</v>
      </c>
      <c r="AI31" s="23">
        <f t="shared" si="12"/>
        <v>70.982500000000002</v>
      </c>
      <c r="AJ31" s="58"/>
      <c r="AK31" s="24">
        <f t="shared" si="13"/>
        <v>0</v>
      </c>
      <c r="AL31" s="25">
        <f t="shared" si="24"/>
        <v>148.4025</v>
      </c>
      <c r="AM31" s="26">
        <f t="shared" si="15"/>
        <v>148.4025</v>
      </c>
      <c r="AN31" s="79"/>
      <c r="AO31" s="121">
        <v>85</v>
      </c>
      <c r="AP31" s="121">
        <v>200</v>
      </c>
      <c r="AQ31" s="121">
        <v>0</v>
      </c>
      <c r="AR31" s="121">
        <v>20</v>
      </c>
      <c r="AS31" s="121">
        <v>60</v>
      </c>
      <c r="AT31" s="62">
        <f t="shared" si="16"/>
        <v>365</v>
      </c>
      <c r="AU31" s="63">
        <f t="shared" si="17"/>
        <v>346.75</v>
      </c>
      <c r="AV31" s="120">
        <v>6</v>
      </c>
      <c r="AW31" s="120">
        <v>16</v>
      </c>
      <c r="AX31" s="120">
        <v>8</v>
      </c>
      <c r="AY31" s="120">
        <v>1</v>
      </c>
      <c r="AZ31" s="81">
        <f t="shared" si="18"/>
        <v>31</v>
      </c>
      <c r="BA31" s="80">
        <f t="shared" si="19"/>
        <v>315.75</v>
      </c>
      <c r="BB31" s="36">
        <f t="shared" si="25"/>
        <v>148.4025</v>
      </c>
      <c r="BC31" s="80">
        <f t="shared" si="21"/>
        <v>164.19</v>
      </c>
    </row>
    <row r="32" spans="1:55" ht="18" thickBot="1">
      <c r="A32" s="30" t="s">
        <v>17</v>
      </c>
      <c r="B32" s="88">
        <v>377</v>
      </c>
      <c r="C32" s="88">
        <v>342</v>
      </c>
      <c r="D32" s="88">
        <v>0</v>
      </c>
      <c r="E32" s="88">
        <v>13</v>
      </c>
      <c r="F32" s="88">
        <v>12</v>
      </c>
      <c r="G32" s="89">
        <v>0</v>
      </c>
      <c r="H32" s="48">
        <f t="shared" si="4"/>
        <v>719</v>
      </c>
      <c r="I32" s="48">
        <f t="shared" si="26"/>
        <v>41</v>
      </c>
      <c r="J32" s="88">
        <v>440</v>
      </c>
      <c r="K32" s="94">
        <v>262</v>
      </c>
      <c r="L32" s="94"/>
      <c r="M32" s="90">
        <v>14</v>
      </c>
      <c r="N32" s="93">
        <v>10</v>
      </c>
      <c r="O32" s="45"/>
      <c r="P32" s="48">
        <f t="shared" si="6"/>
        <v>702</v>
      </c>
      <c r="Q32" s="48">
        <f t="shared" si="7"/>
        <v>24</v>
      </c>
      <c r="R32" s="50">
        <f t="shared" si="22"/>
        <v>65</v>
      </c>
      <c r="S32" s="101">
        <v>3.6</v>
      </c>
      <c r="T32" s="88">
        <v>2.8</v>
      </c>
      <c r="U32" s="88">
        <v>5.6</v>
      </c>
      <c r="V32" s="44"/>
      <c r="W32" s="44"/>
      <c r="X32" s="44"/>
      <c r="Y32" s="44"/>
      <c r="Z32" s="44"/>
      <c r="AA32" s="67">
        <f t="shared" si="8"/>
        <v>0</v>
      </c>
      <c r="AB32" s="33"/>
      <c r="AC32" s="20">
        <f t="shared" si="9"/>
        <v>0</v>
      </c>
      <c r="AD32" s="85">
        <f t="shared" si="10"/>
        <v>76.999999999999986</v>
      </c>
      <c r="AE32" s="21">
        <f t="shared" si="23"/>
        <v>76.999999999999986</v>
      </c>
      <c r="AF32" s="82"/>
      <c r="AG32" s="78"/>
      <c r="AH32" s="22">
        <f t="shared" si="11"/>
        <v>76.999999999999986</v>
      </c>
      <c r="AI32" s="23">
        <f t="shared" si="12"/>
        <v>71.402500000000018</v>
      </c>
      <c r="AJ32" s="58"/>
      <c r="AK32" s="24">
        <f t="shared" si="13"/>
        <v>0</v>
      </c>
      <c r="AL32" s="25">
        <f t="shared" si="24"/>
        <v>148.4025</v>
      </c>
      <c r="AM32" s="26">
        <f t="shared" si="15"/>
        <v>148.4025</v>
      </c>
      <c r="AN32" s="79"/>
      <c r="AO32" s="121">
        <v>85</v>
      </c>
      <c r="AP32" s="121">
        <v>200</v>
      </c>
      <c r="AQ32" s="121">
        <v>0</v>
      </c>
      <c r="AR32" s="121">
        <v>20</v>
      </c>
      <c r="AS32" s="121">
        <v>60</v>
      </c>
      <c r="AT32" s="62">
        <f t="shared" si="16"/>
        <v>365</v>
      </c>
      <c r="AU32" s="63">
        <f t="shared" si="17"/>
        <v>346.75</v>
      </c>
      <c r="AV32" s="120">
        <v>6</v>
      </c>
      <c r="AW32" s="120">
        <v>16</v>
      </c>
      <c r="AX32" s="120">
        <v>8</v>
      </c>
      <c r="AY32" s="120">
        <v>1</v>
      </c>
      <c r="AZ32" s="81">
        <f t="shared" si="18"/>
        <v>31</v>
      </c>
      <c r="BA32" s="80">
        <f t="shared" si="19"/>
        <v>315.75</v>
      </c>
      <c r="BB32" s="36">
        <f t="shared" si="25"/>
        <v>148.4025</v>
      </c>
      <c r="BC32" s="80">
        <f t="shared" si="21"/>
        <v>164.19</v>
      </c>
    </row>
    <row r="33" spans="1:55" ht="18" thickBot="1">
      <c r="A33" s="30" t="s">
        <v>46</v>
      </c>
      <c r="B33" s="88">
        <v>852</v>
      </c>
      <c r="C33" s="88">
        <v>346</v>
      </c>
      <c r="D33" s="88">
        <v>0</v>
      </c>
      <c r="E33" s="88">
        <v>28</v>
      </c>
      <c r="F33" s="88">
        <v>12</v>
      </c>
      <c r="G33" s="89">
        <v>0</v>
      </c>
      <c r="H33" s="48">
        <f t="shared" si="4"/>
        <v>1198</v>
      </c>
      <c r="I33" s="48">
        <f t="shared" si="26"/>
        <v>49</v>
      </c>
      <c r="J33" s="88">
        <v>439</v>
      </c>
      <c r="K33" s="94">
        <v>265</v>
      </c>
      <c r="L33" s="94"/>
      <c r="M33" s="90">
        <v>14</v>
      </c>
      <c r="N33" s="93">
        <v>10</v>
      </c>
      <c r="O33" s="45"/>
      <c r="P33" s="48">
        <f t="shared" si="6"/>
        <v>704</v>
      </c>
      <c r="Q33" s="48">
        <f t="shared" si="7"/>
        <v>24</v>
      </c>
      <c r="R33" s="50">
        <f t="shared" si="22"/>
        <v>73</v>
      </c>
      <c r="S33" s="101">
        <v>3.6</v>
      </c>
      <c r="T33" s="88">
        <v>2.8</v>
      </c>
      <c r="U33" s="88">
        <v>5.6</v>
      </c>
      <c r="V33" s="44"/>
      <c r="W33" s="44"/>
      <c r="X33" s="44"/>
      <c r="Y33" s="44"/>
      <c r="Z33" s="44"/>
      <c r="AA33" s="67">
        <f t="shared" si="8"/>
        <v>0</v>
      </c>
      <c r="AB33" s="33"/>
      <c r="AC33" s="20">
        <f t="shared" si="9"/>
        <v>0</v>
      </c>
      <c r="AD33" s="85">
        <f t="shared" si="10"/>
        <v>84.999999999999986</v>
      </c>
      <c r="AE33" s="21">
        <f t="shared" si="23"/>
        <v>84.999999999999986</v>
      </c>
      <c r="AF33" s="82"/>
      <c r="AG33" s="78"/>
      <c r="AH33" s="22">
        <f t="shared" si="11"/>
        <v>84.999999999999986</v>
      </c>
      <c r="AI33" s="23">
        <f t="shared" si="12"/>
        <v>63.402500000000018</v>
      </c>
      <c r="AJ33" s="58"/>
      <c r="AK33" s="24">
        <f t="shared" si="13"/>
        <v>0</v>
      </c>
      <c r="AL33" s="25">
        <f t="shared" si="24"/>
        <v>148.4025</v>
      </c>
      <c r="AM33" s="26">
        <f t="shared" si="15"/>
        <v>148.4025</v>
      </c>
      <c r="AN33" s="79"/>
      <c r="AO33" s="121">
        <v>85</v>
      </c>
      <c r="AP33" s="121">
        <v>200</v>
      </c>
      <c r="AQ33" s="121">
        <v>0</v>
      </c>
      <c r="AR33" s="121">
        <v>20</v>
      </c>
      <c r="AS33" s="121">
        <v>60</v>
      </c>
      <c r="AT33" s="62">
        <f t="shared" si="16"/>
        <v>365</v>
      </c>
      <c r="AU33" s="63">
        <f t="shared" si="17"/>
        <v>346.75</v>
      </c>
      <c r="AV33" s="120">
        <v>6</v>
      </c>
      <c r="AW33" s="120">
        <v>16</v>
      </c>
      <c r="AX33" s="120">
        <v>8</v>
      </c>
      <c r="AY33" s="120">
        <v>1</v>
      </c>
      <c r="AZ33" s="81">
        <f t="shared" si="18"/>
        <v>31</v>
      </c>
      <c r="BA33" s="80">
        <f t="shared" si="19"/>
        <v>315.75</v>
      </c>
      <c r="BB33" s="36">
        <f t="shared" si="25"/>
        <v>148.4025</v>
      </c>
      <c r="BC33" s="80">
        <f t="shared" si="21"/>
        <v>164.19</v>
      </c>
    </row>
    <row r="34" spans="1:55" ht="18" thickBot="1">
      <c r="A34" s="30" t="s">
        <v>18</v>
      </c>
      <c r="B34" s="88">
        <v>913</v>
      </c>
      <c r="C34" s="88">
        <v>351</v>
      </c>
      <c r="D34" s="92">
        <v>0</v>
      </c>
      <c r="E34" s="88">
        <v>21</v>
      </c>
      <c r="F34" s="88">
        <v>12</v>
      </c>
      <c r="G34" s="89">
        <v>0</v>
      </c>
      <c r="H34" s="48">
        <f t="shared" si="4"/>
        <v>1264</v>
      </c>
      <c r="I34" s="48">
        <f t="shared" si="26"/>
        <v>35</v>
      </c>
      <c r="J34" s="88">
        <v>446</v>
      </c>
      <c r="K34" s="94">
        <v>269</v>
      </c>
      <c r="L34" s="94"/>
      <c r="M34" s="90">
        <v>14</v>
      </c>
      <c r="N34" s="93">
        <v>10</v>
      </c>
      <c r="O34" s="56"/>
      <c r="P34" s="48">
        <f t="shared" si="6"/>
        <v>715</v>
      </c>
      <c r="Q34" s="48">
        <f t="shared" si="7"/>
        <v>24</v>
      </c>
      <c r="R34" s="50">
        <f t="shared" si="22"/>
        <v>59</v>
      </c>
      <c r="S34" s="101">
        <v>2.96</v>
      </c>
      <c r="T34" s="88">
        <v>2.8</v>
      </c>
      <c r="U34" s="88">
        <v>6.4</v>
      </c>
      <c r="V34" s="44"/>
      <c r="W34" s="44"/>
      <c r="X34" s="44"/>
      <c r="Y34" s="44"/>
      <c r="Z34" s="44"/>
      <c r="AA34" s="67">
        <f t="shared" si="8"/>
        <v>0</v>
      </c>
      <c r="AB34" s="33"/>
      <c r="AC34" s="20">
        <f t="shared" si="9"/>
        <v>0</v>
      </c>
      <c r="AD34" s="85">
        <f t="shared" si="10"/>
        <v>71.160000000000011</v>
      </c>
      <c r="AE34" s="21">
        <f t="shared" si="23"/>
        <v>71.160000000000011</v>
      </c>
      <c r="AF34" s="82"/>
      <c r="AG34" s="78"/>
      <c r="AH34" s="22">
        <f t="shared" si="11"/>
        <v>71.160000000000011</v>
      </c>
      <c r="AI34" s="23">
        <f t="shared" si="12"/>
        <v>77.242499999999993</v>
      </c>
      <c r="AJ34" s="58"/>
      <c r="AK34" s="24">
        <f t="shared" si="13"/>
        <v>0</v>
      </c>
      <c r="AL34" s="25">
        <f t="shared" si="24"/>
        <v>148.4025</v>
      </c>
      <c r="AM34" s="26">
        <f t="shared" si="15"/>
        <v>148.4025</v>
      </c>
      <c r="AN34" s="79"/>
      <c r="AO34" s="121">
        <v>85</v>
      </c>
      <c r="AP34" s="121">
        <v>200</v>
      </c>
      <c r="AQ34" s="121">
        <v>0</v>
      </c>
      <c r="AR34" s="121">
        <v>20</v>
      </c>
      <c r="AS34" s="121">
        <v>60</v>
      </c>
      <c r="AT34" s="62">
        <f t="shared" si="16"/>
        <v>365</v>
      </c>
      <c r="AU34" s="63">
        <f t="shared" si="17"/>
        <v>346.75</v>
      </c>
      <c r="AV34" s="120">
        <v>6</v>
      </c>
      <c r="AW34" s="120">
        <v>16</v>
      </c>
      <c r="AX34" s="120">
        <v>8</v>
      </c>
      <c r="AY34" s="120">
        <v>1</v>
      </c>
      <c r="AZ34" s="81">
        <f t="shared" si="18"/>
        <v>31</v>
      </c>
      <c r="BA34" s="80">
        <f t="shared" si="19"/>
        <v>315.75</v>
      </c>
      <c r="BB34" s="36">
        <f t="shared" si="25"/>
        <v>148.4025</v>
      </c>
      <c r="BC34" s="80">
        <f t="shared" si="21"/>
        <v>164.19</v>
      </c>
    </row>
    <row r="35" spans="1:55" ht="18" thickBot="1">
      <c r="A35" s="30" t="s">
        <v>47</v>
      </c>
      <c r="B35" s="88">
        <v>391</v>
      </c>
      <c r="C35" s="88">
        <v>350</v>
      </c>
      <c r="D35" s="92">
        <v>477</v>
      </c>
      <c r="E35" s="88">
        <v>14</v>
      </c>
      <c r="F35" s="88">
        <v>13</v>
      </c>
      <c r="G35" s="89">
        <v>15</v>
      </c>
      <c r="H35" s="48">
        <f t="shared" si="4"/>
        <v>1218</v>
      </c>
      <c r="I35" s="48">
        <f t="shared" si="26"/>
        <v>43</v>
      </c>
      <c r="J35" s="89">
        <v>470</v>
      </c>
      <c r="K35" s="94">
        <v>271</v>
      </c>
      <c r="L35" s="94"/>
      <c r="M35" s="90">
        <v>15</v>
      </c>
      <c r="N35" s="93">
        <v>10</v>
      </c>
      <c r="O35" s="56"/>
      <c r="P35" s="48">
        <f t="shared" si="6"/>
        <v>741</v>
      </c>
      <c r="Q35" s="48">
        <f t="shared" si="7"/>
        <v>25</v>
      </c>
      <c r="R35" s="50">
        <f t="shared" si="22"/>
        <v>68</v>
      </c>
      <c r="S35" s="101">
        <v>2.96</v>
      </c>
      <c r="T35" s="88">
        <v>4</v>
      </c>
      <c r="U35" s="88">
        <v>6.4</v>
      </c>
      <c r="V35" s="44"/>
      <c r="W35" s="44"/>
      <c r="X35" s="44"/>
      <c r="Y35" s="44"/>
      <c r="Z35" s="44"/>
      <c r="AA35" s="67">
        <f t="shared" si="8"/>
        <v>0</v>
      </c>
      <c r="AB35" s="33"/>
      <c r="AC35" s="20">
        <f t="shared" si="9"/>
        <v>0</v>
      </c>
      <c r="AD35" s="85">
        <f t="shared" si="10"/>
        <v>81.36</v>
      </c>
      <c r="AE35" s="21">
        <f t="shared" si="23"/>
        <v>81.36</v>
      </c>
      <c r="AF35" s="82"/>
      <c r="AG35" s="78"/>
      <c r="AH35" s="22">
        <f t="shared" si="11"/>
        <v>81.36</v>
      </c>
      <c r="AI35" s="23">
        <f t="shared" si="12"/>
        <v>67.042500000000004</v>
      </c>
      <c r="AJ35" s="58"/>
      <c r="AK35" s="24">
        <f t="shared" si="13"/>
        <v>0</v>
      </c>
      <c r="AL35" s="25">
        <f t="shared" si="24"/>
        <v>148.4025</v>
      </c>
      <c r="AM35" s="26">
        <f t="shared" si="15"/>
        <v>148.4025</v>
      </c>
      <c r="AN35" s="79"/>
      <c r="AO35" s="121">
        <v>85</v>
      </c>
      <c r="AP35" s="121">
        <v>200</v>
      </c>
      <c r="AQ35" s="121">
        <v>0</v>
      </c>
      <c r="AR35" s="121">
        <v>20</v>
      </c>
      <c r="AS35" s="121">
        <v>60</v>
      </c>
      <c r="AT35" s="62">
        <f t="shared" si="16"/>
        <v>365</v>
      </c>
      <c r="AU35" s="63">
        <f t="shared" si="17"/>
        <v>346.75</v>
      </c>
      <c r="AV35" s="120">
        <v>6</v>
      </c>
      <c r="AW35" s="120">
        <v>16</v>
      </c>
      <c r="AX35" s="120">
        <v>8</v>
      </c>
      <c r="AY35" s="120">
        <v>1</v>
      </c>
      <c r="AZ35" s="81">
        <f t="shared" si="18"/>
        <v>31</v>
      </c>
      <c r="BA35" s="80">
        <f t="shared" si="19"/>
        <v>315.75</v>
      </c>
      <c r="BB35" s="36">
        <f t="shared" si="25"/>
        <v>148.4025</v>
      </c>
      <c r="BC35" s="80">
        <f t="shared" si="21"/>
        <v>164.19</v>
      </c>
    </row>
    <row r="36" spans="1:55" ht="18" thickBot="1">
      <c r="A36" s="30" t="s">
        <v>19</v>
      </c>
      <c r="B36" s="88">
        <v>402</v>
      </c>
      <c r="C36" s="88">
        <v>353</v>
      </c>
      <c r="D36" s="92">
        <v>526</v>
      </c>
      <c r="E36" s="88">
        <v>14</v>
      </c>
      <c r="F36" s="88">
        <v>13</v>
      </c>
      <c r="G36" s="89">
        <v>17</v>
      </c>
      <c r="H36" s="48">
        <f t="shared" si="4"/>
        <v>1281</v>
      </c>
      <c r="I36" s="48">
        <f t="shared" si="26"/>
        <v>45</v>
      </c>
      <c r="J36" s="89">
        <v>498</v>
      </c>
      <c r="K36" s="94">
        <v>273</v>
      </c>
      <c r="L36" s="94"/>
      <c r="M36" s="90">
        <v>16</v>
      </c>
      <c r="N36" s="93">
        <v>10</v>
      </c>
      <c r="O36" s="56"/>
      <c r="P36" s="48">
        <f t="shared" si="6"/>
        <v>771</v>
      </c>
      <c r="Q36" s="48">
        <f t="shared" si="7"/>
        <v>26</v>
      </c>
      <c r="R36" s="50">
        <f t="shared" si="22"/>
        <v>71</v>
      </c>
      <c r="S36" s="101">
        <v>3.33</v>
      </c>
      <c r="T36" s="88">
        <v>4</v>
      </c>
      <c r="U36" s="88">
        <v>6.6</v>
      </c>
      <c r="V36" s="44"/>
      <c r="W36" s="44"/>
      <c r="X36" s="44"/>
      <c r="Y36" s="44"/>
      <c r="Z36" s="44"/>
      <c r="AA36" s="67">
        <f t="shared" si="8"/>
        <v>0</v>
      </c>
      <c r="AB36" s="33"/>
      <c r="AC36" s="20">
        <f t="shared" si="9"/>
        <v>0</v>
      </c>
      <c r="AD36" s="85">
        <f t="shared" si="10"/>
        <v>84.929999999999993</v>
      </c>
      <c r="AE36" s="21">
        <f t="shared" si="23"/>
        <v>84.929999999999993</v>
      </c>
      <c r="AF36" s="82"/>
      <c r="AG36" s="78"/>
      <c r="AH36" s="22">
        <f t="shared" si="11"/>
        <v>84.929999999999993</v>
      </c>
      <c r="AI36" s="23">
        <f t="shared" si="12"/>
        <v>63.472500000000011</v>
      </c>
      <c r="AJ36" s="58"/>
      <c r="AK36" s="24">
        <f t="shared" si="13"/>
        <v>0</v>
      </c>
      <c r="AL36" s="25">
        <f t="shared" si="24"/>
        <v>148.4025</v>
      </c>
      <c r="AM36" s="26">
        <f t="shared" si="15"/>
        <v>148.4025</v>
      </c>
      <c r="AN36" s="79"/>
      <c r="AO36" s="121">
        <v>85</v>
      </c>
      <c r="AP36" s="121">
        <v>200</v>
      </c>
      <c r="AQ36" s="121">
        <v>0</v>
      </c>
      <c r="AR36" s="121">
        <v>20</v>
      </c>
      <c r="AS36" s="121">
        <v>60</v>
      </c>
      <c r="AT36" s="62">
        <f t="shared" si="16"/>
        <v>365</v>
      </c>
      <c r="AU36" s="63">
        <f t="shared" si="17"/>
        <v>346.75</v>
      </c>
      <c r="AV36" s="120">
        <v>6</v>
      </c>
      <c r="AW36" s="120">
        <v>16</v>
      </c>
      <c r="AX36" s="120">
        <v>8</v>
      </c>
      <c r="AY36" s="120">
        <v>1</v>
      </c>
      <c r="AZ36" s="81">
        <f t="shared" si="18"/>
        <v>31</v>
      </c>
      <c r="BA36" s="80">
        <f t="shared" si="19"/>
        <v>315.75</v>
      </c>
      <c r="BB36" s="36">
        <f t="shared" si="25"/>
        <v>148.4025</v>
      </c>
      <c r="BC36" s="80">
        <f t="shared" si="21"/>
        <v>164.19</v>
      </c>
    </row>
    <row r="37" spans="1:55" ht="18" thickBot="1">
      <c r="A37" s="30" t="s">
        <v>48</v>
      </c>
      <c r="B37" s="88">
        <v>414</v>
      </c>
      <c r="C37" s="88">
        <v>356</v>
      </c>
      <c r="D37" s="92">
        <v>554</v>
      </c>
      <c r="E37" s="88">
        <v>14</v>
      </c>
      <c r="F37" s="88">
        <v>13</v>
      </c>
      <c r="G37" s="89">
        <v>18</v>
      </c>
      <c r="H37" s="48">
        <f t="shared" si="4"/>
        <v>1324</v>
      </c>
      <c r="I37" s="48">
        <f t="shared" si="26"/>
        <v>46</v>
      </c>
      <c r="J37" s="89">
        <v>517</v>
      </c>
      <c r="K37" s="94">
        <v>274</v>
      </c>
      <c r="L37" s="94"/>
      <c r="M37" s="90">
        <v>17</v>
      </c>
      <c r="N37" s="93">
        <v>10</v>
      </c>
      <c r="O37" s="56"/>
      <c r="P37" s="48">
        <f t="shared" si="6"/>
        <v>791</v>
      </c>
      <c r="Q37" s="48">
        <f t="shared" si="7"/>
        <v>27</v>
      </c>
      <c r="R37" s="50">
        <f t="shared" si="22"/>
        <v>73</v>
      </c>
      <c r="S37" s="101">
        <v>3.33</v>
      </c>
      <c r="T37" s="88">
        <v>4</v>
      </c>
      <c r="U37" s="88">
        <v>6.6</v>
      </c>
      <c r="V37" s="44"/>
      <c r="W37" s="44"/>
      <c r="X37" s="44"/>
      <c r="Y37" s="44"/>
      <c r="Z37" s="44"/>
      <c r="AA37" s="67">
        <f t="shared" si="8"/>
        <v>0</v>
      </c>
      <c r="AB37" s="33"/>
      <c r="AC37" s="20">
        <f t="shared" si="9"/>
        <v>0</v>
      </c>
      <c r="AD37" s="85">
        <f t="shared" si="10"/>
        <v>86.929999999999993</v>
      </c>
      <c r="AE37" s="21">
        <f t="shared" si="23"/>
        <v>86.929999999999993</v>
      </c>
      <c r="AF37" s="82"/>
      <c r="AG37" s="78"/>
      <c r="AH37" s="22">
        <f t="shared" si="11"/>
        <v>86.929999999999993</v>
      </c>
      <c r="AI37" s="23">
        <f t="shared" si="12"/>
        <v>61.472500000000011</v>
      </c>
      <c r="AJ37" s="58"/>
      <c r="AK37" s="24">
        <f t="shared" si="13"/>
        <v>0</v>
      </c>
      <c r="AL37" s="25">
        <f t="shared" si="24"/>
        <v>148.4025</v>
      </c>
      <c r="AM37" s="26">
        <f t="shared" si="15"/>
        <v>148.4025</v>
      </c>
      <c r="AN37" s="79"/>
      <c r="AO37" s="121">
        <v>85</v>
      </c>
      <c r="AP37" s="121">
        <v>200</v>
      </c>
      <c r="AQ37" s="121">
        <v>0</v>
      </c>
      <c r="AR37" s="121">
        <v>20</v>
      </c>
      <c r="AS37" s="121">
        <v>60</v>
      </c>
      <c r="AT37" s="62">
        <f t="shared" si="16"/>
        <v>365</v>
      </c>
      <c r="AU37" s="63">
        <f t="shared" si="17"/>
        <v>346.75</v>
      </c>
      <c r="AV37" s="120">
        <v>6</v>
      </c>
      <c r="AW37" s="120">
        <v>16</v>
      </c>
      <c r="AX37" s="120">
        <v>8</v>
      </c>
      <c r="AY37" s="120">
        <v>1</v>
      </c>
      <c r="AZ37" s="81">
        <f t="shared" si="18"/>
        <v>31</v>
      </c>
      <c r="BA37" s="80">
        <f t="shared" si="19"/>
        <v>315.75</v>
      </c>
      <c r="BB37" s="36">
        <f t="shared" si="25"/>
        <v>148.4025</v>
      </c>
      <c r="BC37" s="80">
        <f t="shared" si="21"/>
        <v>164.19</v>
      </c>
    </row>
    <row r="38" spans="1:55" ht="18" thickBot="1">
      <c r="A38" s="30" t="s">
        <v>20</v>
      </c>
      <c r="B38" s="88">
        <v>415</v>
      </c>
      <c r="C38" s="88">
        <v>360</v>
      </c>
      <c r="D38" s="92">
        <v>536</v>
      </c>
      <c r="E38" s="88">
        <v>14</v>
      </c>
      <c r="F38" s="88">
        <v>13</v>
      </c>
      <c r="G38" s="89">
        <v>18</v>
      </c>
      <c r="H38" s="48">
        <f t="shared" si="4"/>
        <v>1311</v>
      </c>
      <c r="I38" s="48">
        <f t="shared" si="26"/>
        <v>46</v>
      </c>
      <c r="J38" s="89">
        <v>557</v>
      </c>
      <c r="K38" s="94">
        <v>276</v>
      </c>
      <c r="L38" s="94"/>
      <c r="M38" s="90">
        <v>18</v>
      </c>
      <c r="N38" s="93">
        <v>10</v>
      </c>
      <c r="O38" s="56"/>
      <c r="P38" s="48">
        <f t="shared" si="6"/>
        <v>833</v>
      </c>
      <c r="Q38" s="48">
        <f t="shared" si="7"/>
        <v>28</v>
      </c>
      <c r="R38" s="50">
        <f t="shared" si="22"/>
        <v>74</v>
      </c>
      <c r="S38" s="101">
        <v>3.36</v>
      </c>
      <c r="T38" s="88">
        <v>4</v>
      </c>
      <c r="U38" s="100">
        <v>6.5</v>
      </c>
      <c r="V38" s="44"/>
      <c r="W38" s="44"/>
      <c r="X38" s="44"/>
      <c r="Y38" s="44"/>
      <c r="Z38" s="44"/>
      <c r="AA38" s="67">
        <f t="shared" si="8"/>
        <v>0</v>
      </c>
      <c r="AB38" s="33"/>
      <c r="AC38" s="20">
        <f t="shared" si="9"/>
        <v>0</v>
      </c>
      <c r="AD38" s="85">
        <f t="shared" si="10"/>
        <v>87.86</v>
      </c>
      <c r="AE38" s="21">
        <f t="shared" si="23"/>
        <v>87.86</v>
      </c>
      <c r="AF38" s="82"/>
      <c r="AG38" s="78"/>
      <c r="AH38" s="22">
        <f t="shared" si="11"/>
        <v>87.86</v>
      </c>
      <c r="AI38" s="23">
        <f t="shared" si="12"/>
        <v>60.542500000000004</v>
      </c>
      <c r="AJ38" s="58"/>
      <c r="AK38" s="24">
        <f t="shared" si="13"/>
        <v>0</v>
      </c>
      <c r="AL38" s="25">
        <f t="shared" si="24"/>
        <v>148.4025</v>
      </c>
      <c r="AM38" s="26">
        <f t="shared" si="15"/>
        <v>148.4025</v>
      </c>
      <c r="AN38" s="79"/>
      <c r="AO38" s="121">
        <v>85</v>
      </c>
      <c r="AP38" s="121">
        <v>200</v>
      </c>
      <c r="AQ38" s="121">
        <v>0</v>
      </c>
      <c r="AR38" s="121">
        <v>20</v>
      </c>
      <c r="AS38" s="121">
        <v>60</v>
      </c>
      <c r="AT38" s="62">
        <f t="shared" si="16"/>
        <v>365</v>
      </c>
      <c r="AU38" s="63">
        <f t="shared" si="17"/>
        <v>346.75</v>
      </c>
      <c r="AV38" s="120">
        <v>6</v>
      </c>
      <c r="AW38" s="120">
        <v>16</v>
      </c>
      <c r="AX38" s="120">
        <v>8</v>
      </c>
      <c r="AY38" s="120">
        <v>1</v>
      </c>
      <c r="AZ38" s="81">
        <f t="shared" si="18"/>
        <v>31</v>
      </c>
      <c r="BA38" s="80">
        <f t="shared" si="19"/>
        <v>315.75</v>
      </c>
      <c r="BB38" s="36">
        <f t="shared" si="25"/>
        <v>148.4025</v>
      </c>
      <c r="BC38" s="80">
        <f t="shared" si="21"/>
        <v>164.19</v>
      </c>
    </row>
    <row r="39" spans="1:55" ht="18" thickBot="1">
      <c r="A39" s="30" t="s">
        <v>33</v>
      </c>
      <c r="B39" s="88">
        <v>401</v>
      </c>
      <c r="C39" s="88">
        <v>360</v>
      </c>
      <c r="D39" s="92">
        <v>563</v>
      </c>
      <c r="E39" s="88">
        <v>14</v>
      </c>
      <c r="F39" s="88">
        <v>13</v>
      </c>
      <c r="G39" s="89">
        <v>19</v>
      </c>
      <c r="H39" s="48">
        <f t="shared" si="4"/>
        <v>1324</v>
      </c>
      <c r="I39" s="48">
        <f t="shared" si="26"/>
        <v>47</v>
      </c>
      <c r="J39" s="89">
        <v>535</v>
      </c>
      <c r="K39" s="94">
        <v>275</v>
      </c>
      <c r="L39" s="94"/>
      <c r="M39" s="90">
        <v>17</v>
      </c>
      <c r="N39" s="93">
        <v>10</v>
      </c>
      <c r="O39" s="56"/>
      <c r="P39" s="48">
        <f t="shared" si="6"/>
        <v>810</v>
      </c>
      <c r="Q39" s="48">
        <f t="shared" si="7"/>
        <v>27</v>
      </c>
      <c r="R39" s="50">
        <f t="shared" si="22"/>
        <v>74</v>
      </c>
      <c r="S39" s="101">
        <v>3.36</v>
      </c>
      <c r="T39" s="88">
        <v>4</v>
      </c>
      <c r="U39" s="100">
        <v>6.5</v>
      </c>
      <c r="V39" s="44"/>
      <c r="W39" s="44"/>
      <c r="X39" s="44"/>
      <c r="Y39" s="44"/>
      <c r="Z39" s="44"/>
      <c r="AA39" s="67">
        <f t="shared" si="8"/>
        <v>0</v>
      </c>
      <c r="AB39" s="33"/>
      <c r="AC39" s="20">
        <f t="shared" si="9"/>
        <v>0</v>
      </c>
      <c r="AD39" s="85">
        <f t="shared" si="10"/>
        <v>87.86</v>
      </c>
      <c r="AE39" s="21">
        <f t="shared" si="23"/>
        <v>87.86</v>
      </c>
      <c r="AF39" s="82"/>
      <c r="AG39" s="78"/>
      <c r="AH39" s="22">
        <f t="shared" si="11"/>
        <v>87.86</v>
      </c>
      <c r="AI39" s="23">
        <f t="shared" si="12"/>
        <v>60.542500000000004</v>
      </c>
      <c r="AJ39" s="58"/>
      <c r="AK39" s="24">
        <f t="shared" si="13"/>
        <v>0</v>
      </c>
      <c r="AL39" s="25">
        <f t="shared" si="24"/>
        <v>148.4025</v>
      </c>
      <c r="AM39" s="26">
        <f t="shared" si="15"/>
        <v>148.4025</v>
      </c>
      <c r="AN39" s="79"/>
      <c r="AO39" s="121">
        <v>85</v>
      </c>
      <c r="AP39" s="121">
        <v>200</v>
      </c>
      <c r="AQ39" s="121">
        <v>0</v>
      </c>
      <c r="AR39" s="121">
        <v>20</v>
      </c>
      <c r="AS39" s="121">
        <v>60</v>
      </c>
      <c r="AT39" s="62">
        <f t="shared" si="16"/>
        <v>365</v>
      </c>
      <c r="AU39" s="63">
        <f t="shared" si="17"/>
        <v>346.75</v>
      </c>
      <c r="AV39" s="120">
        <v>6</v>
      </c>
      <c r="AW39" s="120">
        <v>16</v>
      </c>
      <c r="AX39" s="120">
        <v>8</v>
      </c>
      <c r="AY39" s="120">
        <v>1</v>
      </c>
      <c r="AZ39" s="81">
        <f t="shared" si="18"/>
        <v>31</v>
      </c>
      <c r="BA39" s="80">
        <f t="shared" si="19"/>
        <v>315.75</v>
      </c>
      <c r="BB39" s="36">
        <f t="shared" si="25"/>
        <v>148.4025</v>
      </c>
      <c r="BC39" s="80">
        <f t="shared" si="21"/>
        <v>164.19</v>
      </c>
    </row>
    <row r="40" spans="1:55" ht="18" thickBot="1">
      <c r="A40" s="30" t="s">
        <v>21</v>
      </c>
      <c r="B40" s="88">
        <v>410</v>
      </c>
      <c r="C40" s="88">
        <v>363</v>
      </c>
      <c r="D40" s="92">
        <v>541</v>
      </c>
      <c r="E40" s="88">
        <v>14</v>
      </c>
      <c r="F40" s="88">
        <v>13</v>
      </c>
      <c r="G40" s="89">
        <v>18</v>
      </c>
      <c r="H40" s="48">
        <f t="shared" si="4"/>
        <v>1314</v>
      </c>
      <c r="I40" s="48">
        <f t="shared" si="26"/>
        <v>46</v>
      </c>
      <c r="J40" s="89">
        <v>514</v>
      </c>
      <c r="K40" s="94">
        <v>276</v>
      </c>
      <c r="L40" s="94"/>
      <c r="M40" s="90">
        <v>17</v>
      </c>
      <c r="N40" s="93">
        <v>10</v>
      </c>
      <c r="O40" s="56"/>
      <c r="P40" s="48">
        <f t="shared" si="6"/>
        <v>790</v>
      </c>
      <c r="Q40" s="48">
        <f t="shared" si="7"/>
        <v>27</v>
      </c>
      <c r="R40" s="50">
        <f t="shared" si="22"/>
        <v>73</v>
      </c>
      <c r="S40" s="101">
        <v>3.37</v>
      </c>
      <c r="T40" s="88">
        <v>4</v>
      </c>
      <c r="U40" s="100">
        <v>6.4</v>
      </c>
      <c r="V40" s="44"/>
      <c r="W40" s="44"/>
      <c r="X40" s="44"/>
      <c r="Y40" s="44"/>
      <c r="Z40" s="44"/>
      <c r="AA40" s="67">
        <f t="shared" si="8"/>
        <v>0</v>
      </c>
      <c r="AB40" s="33"/>
      <c r="AC40" s="20">
        <f t="shared" si="9"/>
        <v>0</v>
      </c>
      <c r="AD40" s="85">
        <f t="shared" si="10"/>
        <v>86.77000000000001</v>
      </c>
      <c r="AE40" s="21">
        <f t="shared" si="23"/>
        <v>86.77000000000001</v>
      </c>
      <c r="AF40" s="82"/>
      <c r="AG40" s="78"/>
      <c r="AH40" s="22">
        <f t="shared" si="11"/>
        <v>86.77000000000001</v>
      </c>
      <c r="AI40" s="23">
        <f t="shared" si="12"/>
        <v>61.632499999999993</v>
      </c>
      <c r="AJ40" s="58"/>
      <c r="AK40" s="24">
        <f t="shared" si="13"/>
        <v>0</v>
      </c>
      <c r="AL40" s="25">
        <f t="shared" si="24"/>
        <v>148.4025</v>
      </c>
      <c r="AM40" s="26">
        <f t="shared" si="15"/>
        <v>148.4025</v>
      </c>
      <c r="AN40" s="79"/>
      <c r="AO40" s="121">
        <v>85</v>
      </c>
      <c r="AP40" s="121">
        <v>200</v>
      </c>
      <c r="AQ40" s="121">
        <v>0</v>
      </c>
      <c r="AR40" s="121">
        <v>20</v>
      </c>
      <c r="AS40" s="121">
        <v>60</v>
      </c>
      <c r="AT40" s="62">
        <f t="shared" si="16"/>
        <v>365</v>
      </c>
      <c r="AU40" s="63">
        <f t="shared" si="17"/>
        <v>346.75</v>
      </c>
      <c r="AV40" s="120">
        <v>6</v>
      </c>
      <c r="AW40" s="120">
        <v>16</v>
      </c>
      <c r="AX40" s="120">
        <v>8</v>
      </c>
      <c r="AY40" s="120">
        <v>1</v>
      </c>
      <c r="AZ40" s="81">
        <f t="shared" si="18"/>
        <v>31</v>
      </c>
      <c r="BA40" s="80">
        <f t="shared" si="19"/>
        <v>315.75</v>
      </c>
      <c r="BB40" s="36">
        <f t="shared" si="25"/>
        <v>148.4025</v>
      </c>
      <c r="BC40" s="80">
        <f t="shared" si="21"/>
        <v>164.19</v>
      </c>
    </row>
    <row r="41" spans="1:55" ht="18" thickBot="1">
      <c r="A41" s="30" t="s">
        <v>34</v>
      </c>
      <c r="B41" s="88">
        <v>410</v>
      </c>
      <c r="C41" s="88">
        <v>356</v>
      </c>
      <c r="D41" s="92">
        <v>571</v>
      </c>
      <c r="E41" s="88">
        <v>14</v>
      </c>
      <c r="F41" s="88">
        <v>15</v>
      </c>
      <c r="G41" s="89">
        <v>19</v>
      </c>
      <c r="H41" s="48">
        <f t="shared" si="4"/>
        <v>1337</v>
      </c>
      <c r="I41" s="48">
        <f t="shared" si="26"/>
        <v>47</v>
      </c>
      <c r="J41" s="96">
        <v>484</v>
      </c>
      <c r="K41" s="96">
        <v>277</v>
      </c>
      <c r="L41" s="96"/>
      <c r="M41" s="90">
        <v>16</v>
      </c>
      <c r="N41" s="93">
        <v>10</v>
      </c>
      <c r="O41" s="56"/>
      <c r="P41" s="48">
        <f t="shared" si="6"/>
        <v>761</v>
      </c>
      <c r="Q41" s="48">
        <f t="shared" si="7"/>
        <v>26</v>
      </c>
      <c r="R41" s="50">
        <f t="shared" si="22"/>
        <v>73</v>
      </c>
      <c r="S41" s="101">
        <v>3.37</v>
      </c>
      <c r="T41" s="88">
        <v>4</v>
      </c>
      <c r="U41" s="100">
        <v>6.4</v>
      </c>
      <c r="V41" s="44"/>
      <c r="W41" s="44"/>
      <c r="X41" s="44"/>
      <c r="Y41" s="44"/>
      <c r="Z41" s="44"/>
      <c r="AA41" s="67">
        <f t="shared" si="8"/>
        <v>0</v>
      </c>
      <c r="AB41" s="33"/>
      <c r="AC41" s="20">
        <f t="shared" si="9"/>
        <v>0</v>
      </c>
      <c r="AD41" s="85">
        <f t="shared" si="10"/>
        <v>86.77000000000001</v>
      </c>
      <c r="AE41" s="21">
        <f t="shared" si="23"/>
        <v>86.77000000000001</v>
      </c>
      <c r="AF41" s="82"/>
      <c r="AG41" s="78"/>
      <c r="AH41" s="22">
        <f t="shared" si="11"/>
        <v>86.77000000000001</v>
      </c>
      <c r="AI41" s="23">
        <f t="shared" si="12"/>
        <v>61.632499999999993</v>
      </c>
      <c r="AJ41" s="58"/>
      <c r="AK41" s="24">
        <f t="shared" si="13"/>
        <v>0</v>
      </c>
      <c r="AL41" s="25">
        <f t="shared" si="24"/>
        <v>148.4025</v>
      </c>
      <c r="AM41" s="26">
        <f t="shared" si="15"/>
        <v>148.4025</v>
      </c>
      <c r="AN41" s="79"/>
      <c r="AO41" s="121">
        <v>85</v>
      </c>
      <c r="AP41" s="121">
        <v>200</v>
      </c>
      <c r="AQ41" s="121">
        <v>0</v>
      </c>
      <c r="AR41" s="121">
        <v>20</v>
      </c>
      <c r="AS41" s="121">
        <v>60</v>
      </c>
      <c r="AT41" s="62">
        <f t="shared" si="16"/>
        <v>365</v>
      </c>
      <c r="AU41" s="63">
        <f t="shared" si="17"/>
        <v>346.75</v>
      </c>
      <c r="AV41" s="120">
        <v>6</v>
      </c>
      <c r="AW41" s="120">
        <v>16</v>
      </c>
      <c r="AX41" s="120">
        <v>8</v>
      </c>
      <c r="AY41" s="120">
        <v>1</v>
      </c>
      <c r="AZ41" s="81">
        <f t="shared" si="18"/>
        <v>31</v>
      </c>
      <c r="BA41" s="80">
        <f t="shared" si="19"/>
        <v>315.75</v>
      </c>
      <c r="BB41" s="36">
        <f t="shared" si="25"/>
        <v>148.4025</v>
      </c>
      <c r="BC41" s="80">
        <f t="shared" si="21"/>
        <v>164.19</v>
      </c>
    </row>
    <row r="42" spans="1:55" ht="18" thickBot="1">
      <c r="A42" s="30" t="s">
        <v>22</v>
      </c>
      <c r="B42" s="88">
        <v>407</v>
      </c>
      <c r="C42" s="88">
        <v>352</v>
      </c>
      <c r="D42" s="92">
        <v>545</v>
      </c>
      <c r="E42" s="88">
        <v>14</v>
      </c>
      <c r="F42" s="88">
        <v>12</v>
      </c>
      <c r="G42" s="89">
        <v>18</v>
      </c>
      <c r="H42" s="48">
        <f t="shared" si="4"/>
        <v>1304</v>
      </c>
      <c r="I42" s="48">
        <f t="shared" si="26"/>
        <v>46</v>
      </c>
      <c r="J42" s="89">
        <v>454</v>
      </c>
      <c r="K42" s="94">
        <v>275</v>
      </c>
      <c r="L42" s="94"/>
      <c r="M42" s="90">
        <v>15</v>
      </c>
      <c r="N42" s="93">
        <v>10</v>
      </c>
      <c r="O42" s="56"/>
      <c r="P42" s="48">
        <f t="shared" si="6"/>
        <v>729</v>
      </c>
      <c r="Q42" s="48">
        <f t="shared" si="7"/>
        <v>25</v>
      </c>
      <c r="R42" s="50">
        <f t="shared" si="22"/>
        <v>71</v>
      </c>
      <c r="S42" s="101">
        <v>3.48</v>
      </c>
      <c r="T42" s="88">
        <v>4</v>
      </c>
      <c r="U42" s="100">
        <v>6.7</v>
      </c>
      <c r="V42" s="44"/>
      <c r="W42" s="44"/>
      <c r="X42" s="44"/>
      <c r="Y42" s="44"/>
      <c r="Z42" s="44"/>
      <c r="AA42" s="67">
        <f t="shared" si="8"/>
        <v>0</v>
      </c>
      <c r="AB42" s="33"/>
      <c r="AC42" s="20">
        <f t="shared" si="9"/>
        <v>0</v>
      </c>
      <c r="AD42" s="85">
        <f t="shared" si="10"/>
        <v>85.18</v>
      </c>
      <c r="AE42" s="21">
        <f t="shared" si="23"/>
        <v>85.18</v>
      </c>
      <c r="AF42" s="82"/>
      <c r="AG42" s="78"/>
      <c r="AH42" s="22">
        <f t="shared" si="11"/>
        <v>85.18</v>
      </c>
      <c r="AI42" s="23">
        <f t="shared" si="12"/>
        <v>63.222499999999997</v>
      </c>
      <c r="AJ42" s="58"/>
      <c r="AK42" s="24">
        <f t="shared" si="13"/>
        <v>0</v>
      </c>
      <c r="AL42" s="25">
        <f t="shared" si="24"/>
        <v>148.4025</v>
      </c>
      <c r="AM42" s="26">
        <f t="shared" si="15"/>
        <v>148.4025</v>
      </c>
      <c r="AN42" s="79"/>
      <c r="AO42" s="121">
        <v>85</v>
      </c>
      <c r="AP42" s="121">
        <v>200</v>
      </c>
      <c r="AQ42" s="121">
        <v>0</v>
      </c>
      <c r="AR42" s="121">
        <v>20</v>
      </c>
      <c r="AS42" s="121">
        <v>60</v>
      </c>
      <c r="AT42" s="62">
        <f t="shared" si="16"/>
        <v>365</v>
      </c>
      <c r="AU42" s="63">
        <f t="shared" si="17"/>
        <v>346.75</v>
      </c>
      <c r="AV42" s="120">
        <v>6</v>
      </c>
      <c r="AW42" s="120">
        <v>16</v>
      </c>
      <c r="AX42" s="120">
        <v>8</v>
      </c>
      <c r="AY42" s="120">
        <v>1</v>
      </c>
      <c r="AZ42" s="81">
        <f t="shared" si="18"/>
        <v>31</v>
      </c>
      <c r="BA42" s="80">
        <f t="shared" si="19"/>
        <v>315.75</v>
      </c>
      <c r="BB42" s="36">
        <f t="shared" si="25"/>
        <v>148.4025</v>
      </c>
      <c r="BC42" s="80">
        <f t="shared" si="21"/>
        <v>164.19</v>
      </c>
    </row>
    <row r="43" spans="1:55" ht="18" thickBot="1">
      <c r="A43" s="30" t="s">
        <v>49</v>
      </c>
      <c r="B43" s="88">
        <v>400</v>
      </c>
      <c r="C43" s="88">
        <v>352</v>
      </c>
      <c r="D43" s="88">
        <v>552</v>
      </c>
      <c r="E43" s="88">
        <v>14</v>
      </c>
      <c r="F43" s="88">
        <v>13</v>
      </c>
      <c r="G43" s="89">
        <v>18</v>
      </c>
      <c r="H43" s="48">
        <f t="shared" si="4"/>
        <v>1304</v>
      </c>
      <c r="I43" s="48">
        <f t="shared" si="26"/>
        <v>46</v>
      </c>
      <c r="J43" s="89">
        <v>456</v>
      </c>
      <c r="K43" s="94">
        <v>268</v>
      </c>
      <c r="L43" s="94"/>
      <c r="M43" s="90">
        <v>15</v>
      </c>
      <c r="N43" s="93">
        <v>10</v>
      </c>
      <c r="O43" s="56"/>
      <c r="P43" s="48">
        <f t="shared" si="6"/>
        <v>724</v>
      </c>
      <c r="Q43" s="48">
        <f t="shared" si="7"/>
        <v>25</v>
      </c>
      <c r="R43" s="50">
        <f t="shared" si="22"/>
        <v>71</v>
      </c>
      <c r="S43" s="101">
        <v>3.48</v>
      </c>
      <c r="T43" s="88">
        <v>4</v>
      </c>
      <c r="U43" s="100">
        <v>6.7</v>
      </c>
      <c r="V43" s="44"/>
      <c r="W43" s="44"/>
      <c r="X43" s="44"/>
      <c r="Y43" s="44"/>
      <c r="Z43" s="44"/>
      <c r="AA43" s="67">
        <f t="shared" si="8"/>
        <v>0</v>
      </c>
      <c r="AB43" s="33"/>
      <c r="AC43" s="20">
        <f t="shared" si="9"/>
        <v>0</v>
      </c>
      <c r="AD43" s="85">
        <f t="shared" si="10"/>
        <v>85.18</v>
      </c>
      <c r="AE43" s="21">
        <f t="shared" si="23"/>
        <v>85.18</v>
      </c>
      <c r="AF43" s="82"/>
      <c r="AG43" s="78"/>
      <c r="AH43" s="22">
        <f t="shared" si="11"/>
        <v>85.18</v>
      </c>
      <c r="AI43" s="23">
        <f t="shared" si="12"/>
        <v>63.222499999999997</v>
      </c>
      <c r="AJ43" s="58"/>
      <c r="AK43" s="24">
        <f t="shared" si="13"/>
        <v>0</v>
      </c>
      <c r="AL43" s="25">
        <f t="shared" si="24"/>
        <v>148.4025</v>
      </c>
      <c r="AM43" s="26">
        <f t="shared" si="15"/>
        <v>148.4025</v>
      </c>
      <c r="AN43" s="79"/>
      <c r="AO43" s="121">
        <v>85</v>
      </c>
      <c r="AP43" s="121">
        <v>200</v>
      </c>
      <c r="AQ43" s="121">
        <v>0</v>
      </c>
      <c r="AR43" s="121">
        <v>20</v>
      </c>
      <c r="AS43" s="121">
        <v>60</v>
      </c>
      <c r="AT43" s="62">
        <f t="shared" si="16"/>
        <v>365</v>
      </c>
      <c r="AU43" s="63">
        <f t="shared" si="17"/>
        <v>346.75</v>
      </c>
      <c r="AV43" s="120">
        <v>6</v>
      </c>
      <c r="AW43" s="120">
        <v>16</v>
      </c>
      <c r="AX43" s="120">
        <v>8</v>
      </c>
      <c r="AY43" s="120">
        <v>1</v>
      </c>
      <c r="AZ43" s="81">
        <f t="shared" si="18"/>
        <v>31</v>
      </c>
      <c r="BA43" s="80">
        <f t="shared" si="19"/>
        <v>315.75</v>
      </c>
      <c r="BB43" s="36">
        <f t="shared" si="25"/>
        <v>148.4025</v>
      </c>
      <c r="BC43" s="80">
        <f t="shared" si="21"/>
        <v>164.19</v>
      </c>
    </row>
    <row r="44" spans="1:55" ht="18" thickBot="1">
      <c r="A44" s="30" t="s">
        <v>23</v>
      </c>
      <c r="B44" s="88">
        <v>404</v>
      </c>
      <c r="C44" s="88">
        <v>349</v>
      </c>
      <c r="D44" s="88">
        <v>544</v>
      </c>
      <c r="E44" s="88">
        <v>14</v>
      </c>
      <c r="F44" s="88">
        <v>12</v>
      </c>
      <c r="G44" s="89">
        <v>18</v>
      </c>
      <c r="H44" s="48">
        <f t="shared" si="4"/>
        <v>1297</v>
      </c>
      <c r="I44" s="48">
        <f t="shared" si="26"/>
        <v>46</v>
      </c>
      <c r="J44" s="89">
        <v>448</v>
      </c>
      <c r="K44" s="94">
        <v>269</v>
      </c>
      <c r="L44" s="94"/>
      <c r="M44" s="90">
        <v>14</v>
      </c>
      <c r="N44" s="93">
        <v>10</v>
      </c>
      <c r="O44" s="56"/>
      <c r="P44" s="48">
        <f t="shared" si="6"/>
        <v>717</v>
      </c>
      <c r="Q44" s="48">
        <f t="shared" si="7"/>
        <v>24</v>
      </c>
      <c r="R44" s="50">
        <f t="shared" si="22"/>
        <v>70</v>
      </c>
      <c r="S44" s="101">
        <v>3.48</v>
      </c>
      <c r="T44" s="89">
        <v>4</v>
      </c>
      <c r="U44" s="100">
        <v>6.7</v>
      </c>
      <c r="V44" s="44"/>
      <c r="W44" s="44"/>
      <c r="X44" s="44"/>
      <c r="Y44" s="44"/>
      <c r="Z44" s="44"/>
      <c r="AA44" s="67">
        <f t="shared" si="8"/>
        <v>0</v>
      </c>
      <c r="AB44" s="33"/>
      <c r="AC44" s="20">
        <f t="shared" si="9"/>
        <v>0</v>
      </c>
      <c r="AD44" s="85">
        <f t="shared" si="10"/>
        <v>84.18</v>
      </c>
      <c r="AE44" s="21">
        <f t="shared" si="23"/>
        <v>84.18</v>
      </c>
      <c r="AF44" s="82"/>
      <c r="AG44" s="78"/>
      <c r="AH44" s="22">
        <f t="shared" si="11"/>
        <v>84.18</v>
      </c>
      <c r="AI44" s="23">
        <f t="shared" si="12"/>
        <v>64.222499999999997</v>
      </c>
      <c r="AJ44" s="58"/>
      <c r="AK44" s="24">
        <f t="shared" si="13"/>
        <v>0</v>
      </c>
      <c r="AL44" s="25">
        <f t="shared" si="24"/>
        <v>148.4025</v>
      </c>
      <c r="AM44" s="26">
        <f t="shared" si="15"/>
        <v>148.4025</v>
      </c>
      <c r="AN44" s="79"/>
      <c r="AO44" s="121">
        <v>85</v>
      </c>
      <c r="AP44" s="121">
        <v>200</v>
      </c>
      <c r="AQ44" s="121">
        <v>0</v>
      </c>
      <c r="AR44" s="121">
        <v>20</v>
      </c>
      <c r="AS44" s="121">
        <v>60</v>
      </c>
      <c r="AT44" s="62">
        <f t="shared" si="16"/>
        <v>365</v>
      </c>
      <c r="AU44" s="63">
        <f t="shared" si="17"/>
        <v>346.75</v>
      </c>
      <c r="AV44" s="120">
        <v>6</v>
      </c>
      <c r="AW44" s="120">
        <v>16</v>
      </c>
      <c r="AX44" s="120">
        <v>8</v>
      </c>
      <c r="AY44" s="120">
        <v>1</v>
      </c>
      <c r="AZ44" s="81">
        <f t="shared" si="18"/>
        <v>31</v>
      </c>
      <c r="BA44" s="80">
        <f t="shared" si="19"/>
        <v>315.75</v>
      </c>
      <c r="BB44" s="36">
        <f t="shared" si="25"/>
        <v>148.4025</v>
      </c>
      <c r="BC44" s="80">
        <f t="shared" si="21"/>
        <v>164.19</v>
      </c>
    </row>
    <row r="45" spans="1:55" ht="18" thickBot="1">
      <c r="A45" s="30" t="s">
        <v>50</v>
      </c>
      <c r="B45" s="88">
        <v>410</v>
      </c>
      <c r="C45" s="88">
        <v>355</v>
      </c>
      <c r="D45" s="88">
        <v>559</v>
      </c>
      <c r="E45" s="88">
        <v>14</v>
      </c>
      <c r="F45" s="88">
        <v>12</v>
      </c>
      <c r="G45" s="89">
        <v>18</v>
      </c>
      <c r="H45" s="48">
        <f t="shared" si="4"/>
        <v>1324</v>
      </c>
      <c r="I45" s="48">
        <f t="shared" si="26"/>
        <v>48</v>
      </c>
      <c r="J45" s="89">
        <v>453</v>
      </c>
      <c r="K45" s="94">
        <v>275</v>
      </c>
      <c r="L45" s="94"/>
      <c r="M45" s="93">
        <v>15</v>
      </c>
      <c r="N45" s="93">
        <v>10</v>
      </c>
      <c r="O45" s="56"/>
      <c r="P45" s="48">
        <f t="shared" si="6"/>
        <v>728</v>
      </c>
      <c r="Q45" s="48">
        <f t="shared" si="7"/>
        <v>25</v>
      </c>
      <c r="R45" s="50">
        <f t="shared" si="22"/>
        <v>73</v>
      </c>
      <c r="S45" s="101">
        <v>3.48</v>
      </c>
      <c r="T45" s="89">
        <v>5</v>
      </c>
      <c r="U45" s="100">
        <v>6.7</v>
      </c>
      <c r="V45" s="44"/>
      <c r="W45" s="44"/>
      <c r="X45" s="44"/>
      <c r="Y45" s="44"/>
      <c r="Z45" s="44"/>
      <c r="AA45" s="67">
        <f t="shared" si="8"/>
        <v>0</v>
      </c>
      <c r="AB45" s="33"/>
      <c r="AC45" s="20">
        <f t="shared" si="9"/>
        <v>0</v>
      </c>
      <c r="AD45" s="85">
        <f t="shared" si="10"/>
        <v>88.18</v>
      </c>
      <c r="AE45" s="21">
        <f t="shared" si="23"/>
        <v>88.18</v>
      </c>
      <c r="AF45" s="84"/>
      <c r="AG45" s="78"/>
      <c r="AH45" s="22">
        <f t="shared" si="11"/>
        <v>88.18</v>
      </c>
      <c r="AI45" s="23">
        <f t="shared" si="12"/>
        <v>62.102499999999992</v>
      </c>
      <c r="AJ45" s="58"/>
      <c r="AK45" s="24">
        <f t="shared" si="13"/>
        <v>0</v>
      </c>
      <c r="AL45" s="25">
        <f t="shared" si="24"/>
        <v>150.2825</v>
      </c>
      <c r="AM45" s="26">
        <f t="shared" si="15"/>
        <v>150.2825</v>
      </c>
      <c r="AN45" s="79"/>
      <c r="AO45" s="121">
        <v>85</v>
      </c>
      <c r="AP45" s="121">
        <v>200</v>
      </c>
      <c r="AQ45" s="121">
        <v>0</v>
      </c>
      <c r="AR45" s="121">
        <v>20</v>
      </c>
      <c r="AS45" s="121">
        <v>60</v>
      </c>
      <c r="AT45" s="62">
        <f t="shared" si="16"/>
        <v>365</v>
      </c>
      <c r="AU45" s="63">
        <f t="shared" si="17"/>
        <v>346.75</v>
      </c>
      <c r="AV45" s="120">
        <v>6</v>
      </c>
      <c r="AW45" s="120">
        <v>13</v>
      </c>
      <c r="AX45" s="120">
        <v>7</v>
      </c>
      <c r="AY45" s="120">
        <v>1</v>
      </c>
      <c r="AZ45" s="81">
        <f t="shared" si="18"/>
        <v>27</v>
      </c>
      <c r="BA45" s="80">
        <f t="shared" si="19"/>
        <v>319.75</v>
      </c>
      <c r="BB45" s="36">
        <f t="shared" si="25"/>
        <v>150.2825</v>
      </c>
      <c r="BC45" s="80">
        <f t="shared" si="21"/>
        <v>166.27</v>
      </c>
    </row>
    <row r="46" spans="1:55" ht="18" thickBot="1">
      <c r="A46" s="30" t="s">
        <v>24</v>
      </c>
      <c r="B46" s="88">
        <v>483</v>
      </c>
      <c r="C46" s="88">
        <v>410</v>
      </c>
      <c r="D46" s="88">
        <v>548</v>
      </c>
      <c r="E46" s="88">
        <v>16</v>
      </c>
      <c r="F46" s="88">
        <v>14</v>
      </c>
      <c r="G46" s="89">
        <v>20</v>
      </c>
      <c r="H46" s="48">
        <f t="shared" si="4"/>
        <v>1441</v>
      </c>
      <c r="I46" s="48">
        <f t="shared" si="26"/>
        <v>52</v>
      </c>
      <c r="J46" s="89">
        <v>510</v>
      </c>
      <c r="K46" s="94">
        <v>305</v>
      </c>
      <c r="L46" s="94"/>
      <c r="M46" s="93">
        <v>17</v>
      </c>
      <c r="N46" s="93">
        <v>11</v>
      </c>
      <c r="O46" s="56"/>
      <c r="P46" s="48">
        <f t="shared" si="6"/>
        <v>815</v>
      </c>
      <c r="Q46" s="48">
        <f t="shared" si="7"/>
        <v>28</v>
      </c>
      <c r="R46" s="50">
        <f t="shared" si="22"/>
        <v>80</v>
      </c>
      <c r="S46" s="101">
        <v>3.85</v>
      </c>
      <c r="T46" s="89">
        <v>6</v>
      </c>
      <c r="U46" s="100">
        <v>8.6</v>
      </c>
      <c r="V46" s="44"/>
      <c r="W46" s="44"/>
      <c r="X46" s="44"/>
      <c r="Y46" s="44"/>
      <c r="Z46" s="44"/>
      <c r="AA46" s="67">
        <f t="shared" si="8"/>
        <v>0</v>
      </c>
      <c r="AB46" s="33"/>
      <c r="AC46" s="20">
        <f t="shared" si="9"/>
        <v>0</v>
      </c>
      <c r="AD46" s="85">
        <f t="shared" si="10"/>
        <v>98.449999999999989</v>
      </c>
      <c r="AE46" s="21">
        <f t="shared" si="23"/>
        <v>98.449999999999989</v>
      </c>
      <c r="AF46" s="84"/>
      <c r="AG46" s="78"/>
      <c r="AH46" s="22">
        <f t="shared" si="11"/>
        <v>98.449999999999989</v>
      </c>
      <c r="AI46" s="23">
        <f t="shared" si="12"/>
        <v>51.83250000000001</v>
      </c>
      <c r="AJ46" s="58"/>
      <c r="AK46" s="24">
        <f t="shared" si="13"/>
        <v>0</v>
      </c>
      <c r="AL46" s="25">
        <f t="shared" si="24"/>
        <v>150.2825</v>
      </c>
      <c r="AM46" s="26">
        <f t="shared" si="15"/>
        <v>150.2825</v>
      </c>
      <c r="AN46" s="79"/>
      <c r="AO46" s="121">
        <v>85</v>
      </c>
      <c r="AP46" s="121">
        <v>200</v>
      </c>
      <c r="AQ46" s="121">
        <v>0</v>
      </c>
      <c r="AR46" s="121">
        <v>20</v>
      </c>
      <c r="AS46" s="121">
        <v>60</v>
      </c>
      <c r="AT46" s="62">
        <f t="shared" ref="AT46:AT65" si="27">SUM(AO46:AS46)</f>
        <v>365</v>
      </c>
      <c r="AU46" s="63">
        <f t="shared" ref="AU46:AU65" si="28">AT46*0.95</f>
        <v>346.75</v>
      </c>
      <c r="AV46" s="120">
        <v>6</v>
      </c>
      <c r="AW46" s="120">
        <v>13</v>
      </c>
      <c r="AX46" s="120">
        <v>7</v>
      </c>
      <c r="AY46" s="120">
        <v>1</v>
      </c>
      <c r="AZ46" s="81">
        <f t="shared" si="18"/>
        <v>27</v>
      </c>
      <c r="BA46" s="80">
        <f t="shared" si="19"/>
        <v>319.75</v>
      </c>
      <c r="BB46" s="36">
        <f t="shared" si="25"/>
        <v>150.2825</v>
      </c>
      <c r="BC46" s="80">
        <f t="shared" si="21"/>
        <v>166.27</v>
      </c>
    </row>
    <row r="47" spans="1:55" ht="18" thickBot="1">
      <c r="A47" s="30" t="s">
        <v>35</v>
      </c>
      <c r="B47" s="88">
        <v>483</v>
      </c>
      <c r="C47" s="88">
        <v>410</v>
      </c>
      <c r="D47" s="88">
        <v>548</v>
      </c>
      <c r="E47" s="88">
        <v>16</v>
      </c>
      <c r="F47" s="88">
        <v>14</v>
      </c>
      <c r="G47" s="89">
        <v>20</v>
      </c>
      <c r="H47" s="48">
        <f>B47+C47+D47</f>
        <v>1441</v>
      </c>
      <c r="I47" s="48">
        <f>E47+E48+G47</f>
        <v>56</v>
      </c>
      <c r="J47" s="89">
        <v>510</v>
      </c>
      <c r="K47" s="94">
        <v>305</v>
      </c>
      <c r="L47" s="94"/>
      <c r="M47" s="93">
        <v>17</v>
      </c>
      <c r="N47" s="93">
        <v>11</v>
      </c>
      <c r="O47" s="56"/>
      <c r="P47" s="48">
        <f t="shared" si="6"/>
        <v>815</v>
      </c>
      <c r="Q47" s="48">
        <f t="shared" si="7"/>
        <v>28</v>
      </c>
      <c r="R47" s="50">
        <f t="shared" si="22"/>
        <v>84</v>
      </c>
      <c r="S47" s="101">
        <v>3.85</v>
      </c>
      <c r="T47" s="89">
        <v>6</v>
      </c>
      <c r="U47" s="100">
        <v>8.6</v>
      </c>
      <c r="V47" s="44"/>
      <c r="W47" s="44"/>
      <c r="X47" s="44"/>
      <c r="Y47" s="44"/>
      <c r="Z47" s="44"/>
      <c r="AA47" s="67">
        <f t="shared" si="8"/>
        <v>0</v>
      </c>
      <c r="AB47" s="33"/>
      <c r="AC47" s="20">
        <f t="shared" si="9"/>
        <v>0</v>
      </c>
      <c r="AD47" s="85">
        <f t="shared" si="10"/>
        <v>102.44999999999999</v>
      </c>
      <c r="AE47" s="21">
        <f t="shared" si="23"/>
        <v>102.44999999999999</v>
      </c>
      <c r="AF47" s="84"/>
      <c r="AG47" s="78"/>
      <c r="AH47" s="22">
        <f t="shared" si="11"/>
        <v>102.44999999999999</v>
      </c>
      <c r="AI47" s="23">
        <f t="shared" si="12"/>
        <v>47.83250000000001</v>
      </c>
      <c r="AJ47" s="58"/>
      <c r="AK47" s="24">
        <f t="shared" si="13"/>
        <v>0</v>
      </c>
      <c r="AL47" s="25">
        <f t="shared" si="24"/>
        <v>150.2825</v>
      </c>
      <c r="AM47" s="26">
        <f t="shared" si="15"/>
        <v>150.2825</v>
      </c>
      <c r="AN47" s="79"/>
      <c r="AO47" s="121">
        <v>85</v>
      </c>
      <c r="AP47" s="121">
        <v>200</v>
      </c>
      <c r="AQ47" s="121">
        <v>0</v>
      </c>
      <c r="AR47" s="121">
        <v>20</v>
      </c>
      <c r="AS47" s="121">
        <v>60</v>
      </c>
      <c r="AT47" s="62">
        <f t="shared" si="27"/>
        <v>365</v>
      </c>
      <c r="AU47" s="63">
        <f t="shared" si="28"/>
        <v>346.75</v>
      </c>
      <c r="AV47" s="120">
        <v>6</v>
      </c>
      <c r="AW47" s="120">
        <v>13</v>
      </c>
      <c r="AX47" s="120">
        <v>7</v>
      </c>
      <c r="AY47" s="120">
        <v>1</v>
      </c>
      <c r="AZ47" s="81">
        <f t="shared" si="18"/>
        <v>27</v>
      </c>
      <c r="BA47" s="80">
        <f t="shared" si="19"/>
        <v>319.75</v>
      </c>
      <c r="BB47" s="36">
        <f t="shared" si="25"/>
        <v>150.2825</v>
      </c>
      <c r="BC47" s="80">
        <f t="shared" si="21"/>
        <v>166.27</v>
      </c>
    </row>
    <row r="48" spans="1:55" ht="18" thickBot="1">
      <c r="A48" s="30" t="s">
        <v>36</v>
      </c>
      <c r="B48" s="88">
        <v>624</v>
      </c>
      <c r="C48" s="88">
        <v>530</v>
      </c>
      <c r="D48" s="88">
        <v>582</v>
      </c>
      <c r="E48" s="88">
        <v>20</v>
      </c>
      <c r="F48" s="88">
        <v>17</v>
      </c>
      <c r="G48" s="89">
        <v>25</v>
      </c>
      <c r="H48" s="48">
        <f>B48+C48+D48</f>
        <v>1736</v>
      </c>
      <c r="I48" s="48"/>
      <c r="J48" s="94">
        <v>598</v>
      </c>
      <c r="K48" s="94">
        <v>345</v>
      </c>
      <c r="L48" s="94"/>
      <c r="M48" s="93">
        <v>19</v>
      </c>
      <c r="N48" s="93">
        <v>12</v>
      </c>
      <c r="O48" s="56"/>
      <c r="P48" s="48">
        <f t="shared" si="6"/>
        <v>943</v>
      </c>
      <c r="Q48" s="48">
        <f t="shared" si="7"/>
        <v>31</v>
      </c>
      <c r="R48" s="50">
        <f t="shared" si="22"/>
        <v>31</v>
      </c>
      <c r="S48" s="101">
        <v>3.85</v>
      </c>
      <c r="T48" s="89">
        <v>6.5</v>
      </c>
      <c r="U48" s="100">
        <v>8.6</v>
      </c>
      <c r="V48" s="44"/>
      <c r="W48" s="44"/>
      <c r="X48" s="44"/>
      <c r="Y48" s="44"/>
      <c r="Z48" s="44"/>
      <c r="AA48" s="67">
        <f t="shared" si="8"/>
        <v>0</v>
      </c>
      <c r="AB48" s="33"/>
      <c r="AC48" s="20">
        <f t="shared" si="9"/>
        <v>0</v>
      </c>
      <c r="AD48" s="85">
        <f t="shared" si="10"/>
        <v>49.95</v>
      </c>
      <c r="AE48" s="21">
        <f t="shared" si="23"/>
        <v>49.95</v>
      </c>
      <c r="AF48" s="84"/>
      <c r="AG48" s="78"/>
      <c r="AH48" s="22">
        <f t="shared" si="11"/>
        <v>49.95</v>
      </c>
      <c r="AI48" s="23">
        <f t="shared" si="12"/>
        <v>100.3325</v>
      </c>
      <c r="AJ48" s="58"/>
      <c r="AK48" s="24">
        <f t="shared" si="13"/>
        <v>0</v>
      </c>
      <c r="AL48" s="25">
        <f t="shared" si="24"/>
        <v>150.2825</v>
      </c>
      <c r="AM48" s="26">
        <f t="shared" si="15"/>
        <v>150.2825</v>
      </c>
      <c r="AN48" s="79"/>
      <c r="AO48" s="121">
        <v>85</v>
      </c>
      <c r="AP48" s="121">
        <v>200</v>
      </c>
      <c r="AQ48" s="121">
        <v>0</v>
      </c>
      <c r="AR48" s="121">
        <v>20</v>
      </c>
      <c r="AS48" s="121">
        <v>60</v>
      </c>
      <c r="AT48" s="62">
        <f t="shared" si="27"/>
        <v>365</v>
      </c>
      <c r="AU48" s="63">
        <f t="shared" si="28"/>
        <v>346.75</v>
      </c>
      <c r="AV48" s="120">
        <v>6</v>
      </c>
      <c r="AW48" s="120">
        <v>13</v>
      </c>
      <c r="AX48" s="120">
        <v>7</v>
      </c>
      <c r="AY48" s="120">
        <v>1</v>
      </c>
      <c r="AZ48" s="81">
        <f t="shared" si="18"/>
        <v>27</v>
      </c>
      <c r="BA48" s="80">
        <f t="shared" si="19"/>
        <v>319.75</v>
      </c>
      <c r="BB48" s="36">
        <f t="shared" si="25"/>
        <v>150.2825</v>
      </c>
      <c r="BC48" s="80">
        <f t="shared" si="21"/>
        <v>166.27</v>
      </c>
    </row>
    <row r="49" spans="1:55" ht="18" thickBot="1">
      <c r="A49" s="30" t="s">
        <v>51</v>
      </c>
      <c r="B49" s="88">
        <v>624</v>
      </c>
      <c r="C49" s="88">
        <v>530</v>
      </c>
      <c r="D49" s="88">
        <v>582</v>
      </c>
      <c r="E49" s="88">
        <v>20</v>
      </c>
      <c r="F49" s="88">
        <v>17</v>
      </c>
      <c r="G49" s="89">
        <v>25</v>
      </c>
      <c r="H49" s="48">
        <f>B49+C49+D49</f>
        <v>1736</v>
      </c>
      <c r="I49" s="48">
        <f t="shared" si="26"/>
        <v>66</v>
      </c>
      <c r="J49" s="94">
        <v>598</v>
      </c>
      <c r="K49" s="94">
        <v>345</v>
      </c>
      <c r="L49" s="94"/>
      <c r="M49" s="93">
        <v>19</v>
      </c>
      <c r="N49" s="93">
        <v>12</v>
      </c>
      <c r="O49" s="56"/>
      <c r="P49" s="48">
        <f t="shared" si="6"/>
        <v>943</v>
      </c>
      <c r="Q49" s="48">
        <f t="shared" si="7"/>
        <v>31</v>
      </c>
      <c r="R49" s="50">
        <f t="shared" si="22"/>
        <v>97</v>
      </c>
      <c r="S49" s="101">
        <v>3.85</v>
      </c>
      <c r="T49" s="89">
        <v>6.5</v>
      </c>
      <c r="U49" s="100">
        <v>8.6</v>
      </c>
      <c r="V49" s="44"/>
      <c r="W49" s="44"/>
      <c r="X49" s="44"/>
      <c r="Y49" s="44"/>
      <c r="Z49" s="44"/>
      <c r="AA49" s="67">
        <f t="shared" si="8"/>
        <v>0</v>
      </c>
      <c r="AB49" s="33"/>
      <c r="AC49" s="20">
        <f t="shared" si="9"/>
        <v>0</v>
      </c>
      <c r="AD49" s="85">
        <f t="shared" si="10"/>
        <v>115.94999999999999</v>
      </c>
      <c r="AE49" s="21">
        <f t="shared" si="23"/>
        <v>115.94999999999999</v>
      </c>
      <c r="AF49" s="84"/>
      <c r="AG49" s="78"/>
      <c r="AH49" s="22">
        <f t="shared" si="11"/>
        <v>115.94999999999999</v>
      </c>
      <c r="AI49" s="23">
        <f t="shared" si="12"/>
        <v>34.33250000000001</v>
      </c>
      <c r="AJ49" s="58"/>
      <c r="AK49" s="24">
        <f t="shared" si="13"/>
        <v>0</v>
      </c>
      <c r="AL49" s="25">
        <f t="shared" si="24"/>
        <v>150.2825</v>
      </c>
      <c r="AM49" s="26">
        <f t="shared" si="15"/>
        <v>150.2825</v>
      </c>
      <c r="AN49" s="79"/>
      <c r="AO49" s="121">
        <v>85</v>
      </c>
      <c r="AP49" s="121">
        <v>200</v>
      </c>
      <c r="AQ49" s="121">
        <v>0</v>
      </c>
      <c r="AR49" s="121">
        <v>20</v>
      </c>
      <c r="AS49" s="121">
        <v>60</v>
      </c>
      <c r="AT49" s="62">
        <f t="shared" si="27"/>
        <v>365</v>
      </c>
      <c r="AU49" s="63">
        <f t="shared" si="28"/>
        <v>346.75</v>
      </c>
      <c r="AV49" s="120">
        <v>6</v>
      </c>
      <c r="AW49" s="120">
        <v>13</v>
      </c>
      <c r="AX49" s="120">
        <v>7</v>
      </c>
      <c r="AY49" s="120">
        <v>1</v>
      </c>
      <c r="AZ49" s="81">
        <f t="shared" si="18"/>
        <v>27</v>
      </c>
      <c r="BA49" s="80">
        <f t="shared" si="19"/>
        <v>319.75</v>
      </c>
      <c r="BB49" s="36">
        <f t="shared" si="25"/>
        <v>150.2825</v>
      </c>
      <c r="BC49" s="80">
        <f t="shared" si="21"/>
        <v>166.27</v>
      </c>
    </row>
    <row r="50" spans="1:55" ht="18" thickBot="1">
      <c r="A50" s="30" t="s">
        <v>25</v>
      </c>
      <c r="B50" s="88">
        <v>642</v>
      </c>
      <c r="C50" s="88">
        <v>525</v>
      </c>
      <c r="D50" s="88">
        <v>780</v>
      </c>
      <c r="E50" s="88">
        <v>21</v>
      </c>
      <c r="F50" s="88">
        <v>17</v>
      </c>
      <c r="G50" s="89">
        <v>24</v>
      </c>
      <c r="H50" s="48">
        <f t="shared" si="4"/>
        <v>1947</v>
      </c>
      <c r="I50" s="48">
        <f t="shared" si="26"/>
        <v>66</v>
      </c>
      <c r="J50" s="88">
        <v>612</v>
      </c>
      <c r="K50" s="88">
        <v>342</v>
      </c>
      <c r="L50" s="94"/>
      <c r="M50" s="93">
        <v>20</v>
      </c>
      <c r="N50" s="93">
        <v>12</v>
      </c>
      <c r="O50" s="56"/>
      <c r="P50" s="48">
        <f t="shared" si="6"/>
        <v>954</v>
      </c>
      <c r="Q50" s="48">
        <f t="shared" si="7"/>
        <v>32</v>
      </c>
      <c r="R50" s="50">
        <f t="shared" si="22"/>
        <v>98</v>
      </c>
      <c r="S50" s="101">
        <v>5.4</v>
      </c>
      <c r="T50" s="89">
        <v>7.5</v>
      </c>
      <c r="U50" s="100">
        <v>11.1</v>
      </c>
      <c r="V50" s="44"/>
      <c r="W50" s="44"/>
      <c r="X50" s="44"/>
      <c r="Y50" s="44"/>
      <c r="Z50" s="44"/>
      <c r="AA50" s="67">
        <f t="shared" si="8"/>
        <v>0</v>
      </c>
      <c r="AB50" s="33"/>
      <c r="AC50" s="20">
        <f t="shared" si="9"/>
        <v>0</v>
      </c>
      <c r="AD50" s="85">
        <f t="shared" si="10"/>
        <v>122</v>
      </c>
      <c r="AE50" s="21">
        <f t="shared" si="23"/>
        <v>122</v>
      </c>
      <c r="AF50" s="84"/>
      <c r="AG50" s="78"/>
      <c r="AH50" s="22">
        <f t="shared" si="11"/>
        <v>122</v>
      </c>
      <c r="AI50" s="23">
        <f t="shared" si="12"/>
        <v>28.282499999999999</v>
      </c>
      <c r="AJ50" s="58"/>
      <c r="AK50" s="24">
        <f t="shared" si="13"/>
        <v>0</v>
      </c>
      <c r="AL50" s="25">
        <f t="shared" si="24"/>
        <v>150.2825</v>
      </c>
      <c r="AM50" s="26">
        <f t="shared" si="15"/>
        <v>150.2825</v>
      </c>
      <c r="AN50" s="79"/>
      <c r="AO50" s="121">
        <v>85</v>
      </c>
      <c r="AP50" s="121">
        <v>200</v>
      </c>
      <c r="AQ50" s="121">
        <v>0</v>
      </c>
      <c r="AR50" s="121">
        <v>20</v>
      </c>
      <c r="AS50" s="121">
        <v>60</v>
      </c>
      <c r="AT50" s="62">
        <f t="shared" si="27"/>
        <v>365</v>
      </c>
      <c r="AU50" s="63">
        <f t="shared" si="28"/>
        <v>346.75</v>
      </c>
      <c r="AV50" s="120">
        <v>6</v>
      </c>
      <c r="AW50" s="120">
        <v>13</v>
      </c>
      <c r="AX50" s="120">
        <v>7</v>
      </c>
      <c r="AY50" s="120">
        <v>1</v>
      </c>
      <c r="AZ50" s="81">
        <f t="shared" si="18"/>
        <v>27</v>
      </c>
      <c r="BA50" s="80">
        <f t="shared" si="19"/>
        <v>319.75</v>
      </c>
      <c r="BB50" s="36">
        <f t="shared" si="25"/>
        <v>150.2825</v>
      </c>
      <c r="BC50" s="80">
        <f t="shared" si="21"/>
        <v>166.27</v>
      </c>
    </row>
    <row r="51" spans="1:55" ht="18" thickBot="1">
      <c r="A51" s="30" t="s">
        <v>52</v>
      </c>
      <c r="B51" s="88">
        <v>642</v>
      </c>
      <c r="C51" s="88">
        <v>525</v>
      </c>
      <c r="D51" s="88">
        <v>780</v>
      </c>
      <c r="E51" s="88">
        <v>21</v>
      </c>
      <c r="F51" s="88">
        <v>17</v>
      </c>
      <c r="G51" s="89">
        <v>24</v>
      </c>
      <c r="H51" s="48">
        <f>B51+C51+D51</f>
        <v>1947</v>
      </c>
      <c r="I51" s="48">
        <f t="shared" si="26"/>
        <v>67</v>
      </c>
      <c r="J51" s="88">
        <v>612</v>
      </c>
      <c r="K51" s="88">
        <v>342</v>
      </c>
      <c r="L51" s="94"/>
      <c r="M51" s="93">
        <v>20</v>
      </c>
      <c r="N51" s="93">
        <v>12</v>
      </c>
      <c r="O51" s="56"/>
      <c r="P51" s="48">
        <f t="shared" si="6"/>
        <v>954</v>
      </c>
      <c r="Q51" s="48">
        <f t="shared" si="7"/>
        <v>32</v>
      </c>
      <c r="R51" s="50">
        <f t="shared" si="22"/>
        <v>99</v>
      </c>
      <c r="S51" s="101">
        <v>5.4</v>
      </c>
      <c r="T51" s="89">
        <v>7.5</v>
      </c>
      <c r="U51" s="100">
        <v>11.1</v>
      </c>
      <c r="V51" s="44"/>
      <c r="W51" s="44"/>
      <c r="X51" s="44"/>
      <c r="Y51" s="44"/>
      <c r="Z51" s="44"/>
      <c r="AA51" s="67">
        <f t="shared" si="8"/>
        <v>0</v>
      </c>
      <c r="AB51" s="33"/>
      <c r="AC51" s="20">
        <f t="shared" si="9"/>
        <v>0</v>
      </c>
      <c r="AD51" s="85">
        <f t="shared" si="10"/>
        <v>123</v>
      </c>
      <c r="AE51" s="21">
        <f t="shared" si="23"/>
        <v>123</v>
      </c>
      <c r="AF51" s="84"/>
      <c r="AG51" s="78"/>
      <c r="AH51" s="22">
        <f t="shared" si="11"/>
        <v>123</v>
      </c>
      <c r="AI51" s="23">
        <f t="shared" si="12"/>
        <v>27.282499999999999</v>
      </c>
      <c r="AJ51" s="58"/>
      <c r="AK51" s="24">
        <f t="shared" si="13"/>
        <v>0</v>
      </c>
      <c r="AL51" s="25">
        <f t="shared" si="24"/>
        <v>150.2825</v>
      </c>
      <c r="AM51" s="26">
        <f t="shared" si="15"/>
        <v>150.2825</v>
      </c>
      <c r="AN51" s="79"/>
      <c r="AO51" s="121">
        <v>85</v>
      </c>
      <c r="AP51" s="121">
        <v>200</v>
      </c>
      <c r="AQ51" s="121">
        <v>0</v>
      </c>
      <c r="AR51" s="121">
        <v>20</v>
      </c>
      <c r="AS51" s="121">
        <v>60</v>
      </c>
      <c r="AT51" s="62">
        <f t="shared" si="27"/>
        <v>365</v>
      </c>
      <c r="AU51" s="63">
        <f t="shared" si="28"/>
        <v>346.75</v>
      </c>
      <c r="AV51" s="120">
        <v>6</v>
      </c>
      <c r="AW51" s="120">
        <v>13</v>
      </c>
      <c r="AX51" s="120">
        <v>7</v>
      </c>
      <c r="AY51" s="120">
        <v>1</v>
      </c>
      <c r="AZ51" s="81">
        <f t="shared" si="18"/>
        <v>27</v>
      </c>
      <c r="BA51" s="80">
        <f t="shared" si="19"/>
        <v>319.75</v>
      </c>
      <c r="BB51" s="36">
        <f t="shared" si="25"/>
        <v>150.2825</v>
      </c>
      <c r="BC51" s="80">
        <f t="shared" si="21"/>
        <v>166.27</v>
      </c>
    </row>
    <row r="52" spans="1:55" ht="18" thickBot="1">
      <c r="A52" s="30" t="s">
        <v>37</v>
      </c>
      <c r="B52" s="88">
        <v>660</v>
      </c>
      <c r="C52" s="88">
        <v>538</v>
      </c>
      <c r="D52" s="88">
        <v>800</v>
      </c>
      <c r="E52" s="88">
        <v>22</v>
      </c>
      <c r="F52" s="88">
        <v>18</v>
      </c>
      <c r="G52" s="89">
        <v>26</v>
      </c>
      <c r="H52" s="48">
        <f>B52+C52+D52</f>
        <v>1998</v>
      </c>
      <c r="I52" s="48">
        <f>E52+E53+G52</f>
        <v>70</v>
      </c>
      <c r="J52" s="88">
        <v>623</v>
      </c>
      <c r="K52" s="88">
        <v>355</v>
      </c>
      <c r="L52" s="94"/>
      <c r="M52" s="93">
        <v>20</v>
      </c>
      <c r="N52" s="93">
        <v>12</v>
      </c>
      <c r="O52" s="56"/>
      <c r="P52" s="48">
        <f t="shared" si="6"/>
        <v>978</v>
      </c>
      <c r="Q52" s="48">
        <f t="shared" si="7"/>
        <v>32</v>
      </c>
      <c r="R52" s="50">
        <f t="shared" si="22"/>
        <v>102</v>
      </c>
      <c r="S52" s="101">
        <v>5.4</v>
      </c>
      <c r="T52" s="89">
        <v>7.5</v>
      </c>
      <c r="U52" s="100">
        <v>11.1</v>
      </c>
      <c r="V52" s="44"/>
      <c r="W52" s="44"/>
      <c r="X52" s="44"/>
      <c r="Y52" s="44"/>
      <c r="Z52" s="44"/>
      <c r="AA52" s="67">
        <f t="shared" si="8"/>
        <v>0</v>
      </c>
      <c r="AB52" s="33"/>
      <c r="AC52" s="20">
        <f t="shared" si="9"/>
        <v>0</v>
      </c>
      <c r="AD52" s="85">
        <f t="shared" si="10"/>
        <v>126</v>
      </c>
      <c r="AE52" s="21">
        <f t="shared" si="23"/>
        <v>126</v>
      </c>
      <c r="AF52" s="84"/>
      <c r="AG52" s="78"/>
      <c r="AH52" s="22">
        <f t="shared" si="11"/>
        <v>126</v>
      </c>
      <c r="AI52" s="23">
        <f t="shared" si="12"/>
        <v>24.282499999999999</v>
      </c>
      <c r="AJ52" s="58"/>
      <c r="AK52" s="24">
        <f t="shared" si="13"/>
        <v>0</v>
      </c>
      <c r="AL52" s="25">
        <f t="shared" si="24"/>
        <v>150.2825</v>
      </c>
      <c r="AM52" s="26">
        <f t="shared" si="15"/>
        <v>150.2825</v>
      </c>
      <c r="AN52" s="79"/>
      <c r="AO52" s="121">
        <v>85</v>
      </c>
      <c r="AP52" s="121">
        <v>200</v>
      </c>
      <c r="AQ52" s="121">
        <v>0</v>
      </c>
      <c r="AR52" s="121">
        <v>20</v>
      </c>
      <c r="AS52" s="121">
        <v>60</v>
      </c>
      <c r="AT52" s="62">
        <f t="shared" si="27"/>
        <v>365</v>
      </c>
      <c r="AU52" s="63">
        <f t="shared" si="28"/>
        <v>346.75</v>
      </c>
      <c r="AV52" s="120">
        <v>6</v>
      </c>
      <c r="AW52" s="120">
        <v>13</v>
      </c>
      <c r="AX52" s="120">
        <v>7</v>
      </c>
      <c r="AY52" s="120">
        <v>1</v>
      </c>
      <c r="AZ52" s="81">
        <f t="shared" si="18"/>
        <v>27</v>
      </c>
      <c r="BA52" s="80">
        <f t="shared" si="19"/>
        <v>319.75</v>
      </c>
      <c r="BB52" s="36">
        <f t="shared" si="25"/>
        <v>150.2825</v>
      </c>
      <c r="BC52" s="80">
        <f t="shared" si="21"/>
        <v>166.27</v>
      </c>
    </row>
    <row r="53" spans="1:55" ht="18" thickBot="1">
      <c r="A53" s="30" t="s">
        <v>53</v>
      </c>
      <c r="B53" s="88">
        <v>660</v>
      </c>
      <c r="C53" s="88">
        <v>538</v>
      </c>
      <c r="D53" s="88">
        <v>800</v>
      </c>
      <c r="E53" s="88">
        <v>22</v>
      </c>
      <c r="F53" s="88">
        <v>18</v>
      </c>
      <c r="G53" s="89">
        <v>26</v>
      </c>
      <c r="H53" s="48">
        <f>B53+C53+D53</f>
        <v>1998</v>
      </c>
      <c r="I53" s="48">
        <f t="shared" si="26"/>
        <v>71</v>
      </c>
      <c r="J53" s="88">
        <v>623</v>
      </c>
      <c r="K53" s="88">
        <v>355</v>
      </c>
      <c r="L53" s="94"/>
      <c r="M53" s="93">
        <v>20</v>
      </c>
      <c r="N53" s="93">
        <v>12</v>
      </c>
      <c r="O53" s="56"/>
      <c r="P53" s="48">
        <f t="shared" si="6"/>
        <v>978</v>
      </c>
      <c r="Q53" s="48">
        <f t="shared" si="7"/>
        <v>32</v>
      </c>
      <c r="R53" s="50">
        <f t="shared" si="22"/>
        <v>103</v>
      </c>
      <c r="S53" s="101">
        <v>5.4</v>
      </c>
      <c r="T53" s="89">
        <v>7.5</v>
      </c>
      <c r="U53" s="100">
        <v>11.1</v>
      </c>
      <c r="V53" s="44"/>
      <c r="W53" s="44"/>
      <c r="X53" s="44"/>
      <c r="Y53" s="44"/>
      <c r="Z53" s="44"/>
      <c r="AA53" s="67">
        <f t="shared" si="8"/>
        <v>0</v>
      </c>
      <c r="AB53" s="33"/>
      <c r="AC53" s="20">
        <f t="shared" si="9"/>
        <v>0</v>
      </c>
      <c r="AD53" s="85">
        <f t="shared" si="10"/>
        <v>127</v>
      </c>
      <c r="AE53" s="21">
        <f t="shared" si="23"/>
        <v>127</v>
      </c>
      <c r="AF53" s="84"/>
      <c r="AG53" s="78"/>
      <c r="AH53" s="22">
        <f t="shared" si="11"/>
        <v>127</v>
      </c>
      <c r="AI53" s="23">
        <f t="shared" si="12"/>
        <v>23.282499999999999</v>
      </c>
      <c r="AJ53" s="58"/>
      <c r="AK53" s="24">
        <f t="shared" si="13"/>
        <v>0</v>
      </c>
      <c r="AL53" s="25">
        <f t="shared" si="24"/>
        <v>150.2825</v>
      </c>
      <c r="AM53" s="26">
        <f t="shared" si="15"/>
        <v>150.2825</v>
      </c>
      <c r="AN53" s="79"/>
      <c r="AO53" s="121">
        <v>85</v>
      </c>
      <c r="AP53" s="121">
        <v>200</v>
      </c>
      <c r="AQ53" s="121">
        <v>0</v>
      </c>
      <c r="AR53" s="121">
        <v>20</v>
      </c>
      <c r="AS53" s="121">
        <v>60</v>
      </c>
      <c r="AT53" s="62">
        <f t="shared" si="27"/>
        <v>365</v>
      </c>
      <c r="AU53" s="63">
        <f t="shared" si="28"/>
        <v>346.75</v>
      </c>
      <c r="AV53" s="120">
        <v>6</v>
      </c>
      <c r="AW53" s="120">
        <v>13</v>
      </c>
      <c r="AX53" s="120">
        <v>7</v>
      </c>
      <c r="AY53" s="120">
        <v>1</v>
      </c>
      <c r="AZ53" s="81">
        <f t="shared" si="18"/>
        <v>27</v>
      </c>
      <c r="BA53" s="80">
        <f t="shared" si="19"/>
        <v>319.75</v>
      </c>
      <c r="BB53" s="36">
        <f t="shared" si="25"/>
        <v>150.2825</v>
      </c>
      <c r="BC53" s="80">
        <f t="shared" si="21"/>
        <v>166.27</v>
      </c>
    </row>
    <row r="54" spans="1:55" ht="18" thickBot="1">
      <c r="A54" s="30" t="s">
        <v>26</v>
      </c>
      <c r="B54" s="88">
        <v>683</v>
      </c>
      <c r="C54" s="88">
        <v>544</v>
      </c>
      <c r="D54" s="88">
        <v>789</v>
      </c>
      <c r="E54" s="88">
        <v>23</v>
      </c>
      <c r="F54" s="88">
        <v>19</v>
      </c>
      <c r="G54" s="89">
        <v>26</v>
      </c>
      <c r="H54" s="48">
        <f t="shared" si="4"/>
        <v>2016</v>
      </c>
      <c r="I54" s="48">
        <f t="shared" si="26"/>
        <v>72</v>
      </c>
      <c r="J54" s="88">
        <v>631</v>
      </c>
      <c r="K54" s="94">
        <v>354</v>
      </c>
      <c r="L54" s="94"/>
      <c r="M54" s="93">
        <v>21</v>
      </c>
      <c r="N54" s="93">
        <v>12</v>
      </c>
      <c r="O54" s="56"/>
      <c r="P54" s="48">
        <f t="shared" si="6"/>
        <v>985</v>
      </c>
      <c r="Q54" s="48">
        <f t="shared" si="7"/>
        <v>33</v>
      </c>
      <c r="R54" s="50">
        <f t="shared" si="22"/>
        <v>105</v>
      </c>
      <c r="S54" s="101">
        <v>5.52</v>
      </c>
      <c r="T54" s="89">
        <v>7.5</v>
      </c>
      <c r="U54" s="100">
        <v>11</v>
      </c>
      <c r="V54" s="44"/>
      <c r="W54" s="44"/>
      <c r="X54" s="44"/>
      <c r="Y54" s="44"/>
      <c r="Z54" s="44"/>
      <c r="AA54" s="67">
        <f t="shared" si="8"/>
        <v>0</v>
      </c>
      <c r="AB54" s="33"/>
      <c r="AC54" s="20">
        <f t="shared" si="9"/>
        <v>0</v>
      </c>
      <c r="AD54" s="85">
        <f t="shared" si="10"/>
        <v>129.01999999999998</v>
      </c>
      <c r="AE54" s="21">
        <f t="shared" si="23"/>
        <v>129.01999999999998</v>
      </c>
      <c r="AF54" s="84"/>
      <c r="AG54" s="78"/>
      <c r="AH54" s="22">
        <f t="shared" si="11"/>
        <v>129.01999999999998</v>
      </c>
      <c r="AI54" s="23">
        <f t="shared" si="12"/>
        <v>21.262500000000017</v>
      </c>
      <c r="AJ54" s="58"/>
      <c r="AK54" s="24">
        <f t="shared" si="13"/>
        <v>0</v>
      </c>
      <c r="AL54" s="25">
        <f t="shared" si="24"/>
        <v>150.2825</v>
      </c>
      <c r="AM54" s="26">
        <f t="shared" si="15"/>
        <v>150.2825</v>
      </c>
      <c r="AN54" s="79"/>
      <c r="AO54" s="121">
        <v>85</v>
      </c>
      <c r="AP54" s="121">
        <v>200</v>
      </c>
      <c r="AQ54" s="121">
        <v>0</v>
      </c>
      <c r="AR54" s="121">
        <v>20</v>
      </c>
      <c r="AS54" s="121">
        <v>60</v>
      </c>
      <c r="AT54" s="62">
        <f t="shared" si="27"/>
        <v>365</v>
      </c>
      <c r="AU54" s="63">
        <f t="shared" si="28"/>
        <v>346.75</v>
      </c>
      <c r="AV54" s="120">
        <v>6</v>
      </c>
      <c r="AW54" s="120">
        <v>13</v>
      </c>
      <c r="AX54" s="120">
        <v>7</v>
      </c>
      <c r="AY54" s="120">
        <v>1</v>
      </c>
      <c r="AZ54" s="81">
        <f t="shared" si="18"/>
        <v>27</v>
      </c>
      <c r="BA54" s="80">
        <f t="shared" si="19"/>
        <v>319.75</v>
      </c>
      <c r="BB54" s="36">
        <f t="shared" si="25"/>
        <v>150.2825</v>
      </c>
      <c r="BC54" s="80">
        <f t="shared" si="21"/>
        <v>166.27</v>
      </c>
    </row>
    <row r="55" spans="1:55" ht="18" thickBot="1">
      <c r="A55" s="30" t="s">
        <v>54</v>
      </c>
      <c r="B55" s="88">
        <v>683</v>
      </c>
      <c r="C55" s="88">
        <v>544</v>
      </c>
      <c r="D55" s="88">
        <v>789</v>
      </c>
      <c r="E55" s="88">
        <v>23</v>
      </c>
      <c r="F55" s="88">
        <v>19</v>
      </c>
      <c r="G55" s="89">
        <v>26</v>
      </c>
      <c r="H55" s="48">
        <f>B55+C55+D55</f>
        <v>2016</v>
      </c>
      <c r="I55" s="48">
        <f>E55+E56+G55</f>
        <v>72</v>
      </c>
      <c r="J55" s="88">
        <v>631</v>
      </c>
      <c r="K55" s="94">
        <v>354</v>
      </c>
      <c r="L55" s="94"/>
      <c r="M55" s="93">
        <v>21</v>
      </c>
      <c r="N55" s="93">
        <v>12</v>
      </c>
      <c r="O55" s="56"/>
      <c r="P55" s="48">
        <f t="shared" si="6"/>
        <v>985</v>
      </c>
      <c r="Q55" s="48">
        <f t="shared" si="7"/>
        <v>33</v>
      </c>
      <c r="R55" s="50">
        <f t="shared" si="22"/>
        <v>105</v>
      </c>
      <c r="S55" s="101">
        <v>5.52</v>
      </c>
      <c r="T55" s="89">
        <v>7.5</v>
      </c>
      <c r="U55" s="100">
        <v>11</v>
      </c>
      <c r="V55" s="44"/>
      <c r="W55" s="44"/>
      <c r="X55" s="44"/>
      <c r="Y55" s="44"/>
      <c r="Z55" s="44"/>
      <c r="AA55" s="67">
        <f t="shared" si="8"/>
        <v>0</v>
      </c>
      <c r="AB55" s="33"/>
      <c r="AC55" s="20">
        <f t="shared" si="9"/>
        <v>0</v>
      </c>
      <c r="AD55" s="85">
        <f t="shared" si="10"/>
        <v>129.01999999999998</v>
      </c>
      <c r="AE55" s="21">
        <f t="shared" si="23"/>
        <v>129.01999999999998</v>
      </c>
      <c r="AF55" s="84"/>
      <c r="AG55" s="78"/>
      <c r="AH55" s="22">
        <f t="shared" si="11"/>
        <v>129.01999999999998</v>
      </c>
      <c r="AI55" s="23">
        <f t="shared" si="12"/>
        <v>21.262500000000017</v>
      </c>
      <c r="AJ55" s="58"/>
      <c r="AK55" s="24">
        <f t="shared" si="13"/>
        <v>0</v>
      </c>
      <c r="AL55" s="25">
        <f t="shared" si="24"/>
        <v>150.2825</v>
      </c>
      <c r="AM55" s="26">
        <f t="shared" si="15"/>
        <v>150.2825</v>
      </c>
      <c r="AN55" s="79"/>
      <c r="AO55" s="121">
        <v>85</v>
      </c>
      <c r="AP55" s="121">
        <v>200</v>
      </c>
      <c r="AQ55" s="121">
        <v>0</v>
      </c>
      <c r="AR55" s="121">
        <v>20</v>
      </c>
      <c r="AS55" s="121">
        <v>60</v>
      </c>
      <c r="AT55" s="62">
        <f t="shared" si="27"/>
        <v>365</v>
      </c>
      <c r="AU55" s="63">
        <f t="shared" si="28"/>
        <v>346.75</v>
      </c>
      <c r="AV55" s="120">
        <v>6</v>
      </c>
      <c r="AW55" s="120">
        <v>13</v>
      </c>
      <c r="AX55" s="120">
        <v>7</v>
      </c>
      <c r="AY55" s="120">
        <v>1</v>
      </c>
      <c r="AZ55" s="81">
        <f t="shared" si="18"/>
        <v>27</v>
      </c>
      <c r="BA55" s="80">
        <f t="shared" si="19"/>
        <v>319.75</v>
      </c>
      <c r="BB55" s="36">
        <f t="shared" si="25"/>
        <v>150.2825</v>
      </c>
      <c r="BC55" s="80">
        <f t="shared" si="21"/>
        <v>166.27</v>
      </c>
    </row>
    <row r="56" spans="1:55" ht="18" thickBot="1">
      <c r="A56" s="30" t="s">
        <v>55</v>
      </c>
      <c r="B56" s="88">
        <v>688</v>
      </c>
      <c r="C56" s="88">
        <v>554</v>
      </c>
      <c r="D56" s="88">
        <v>811</v>
      </c>
      <c r="E56" s="88">
        <v>23</v>
      </c>
      <c r="F56" s="88">
        <v>19</v>
      </c>
      <c r="G56" s="89">
        <v>26</v>
      </c>
      <c r="H56" s="48">
        <f t="shared" si="4"/>
        <v>2053</v>
      </c>
      <c r="I56" s="48">
        <f t="shared" si="26"/>
        <v>72</v>
      </c>
      <c r="J56" s="88">
        <v>638</v>
      </c>
      <c r="K56" s="94">
        <v>333</v>
      </c>
      <c r="L56" s="94"/>
      <c r="M56" s="93">
        <v>21</v>
      </c>
      <c r="N56" s="93">
        <v>12</v>
      </c>
      <c r="O56" s="56"/>
      <c r="P56" s="48">
        <f t="shared" si="6"/>
        <v>971</v>
      </c>
      <c r="Q56" s="48">
        <f t="shared" si="7"/>
        <v>33</v>
      </c>
      <c r="R56" s="50">
        <f t="shared" si="22"/>
        <v>105</v>
      </c>
      <c r="S56" s="101">
        <v>5.52</v>
      </c>
      <c r="T56" s="89">
        <v>7.5</v>
      </c>
      <c r="U56" s="100">
        <v>11</v>
      </c>
      <c r="V56" s="44"/>
      <c r="W56" s="44"/>
      <c r="X56" s="44"/>
      <c r="Y56" s="44"/>
      <c r="Z56" s="44"/>
      <c r="AA56" s="67">
        <f t="shared" si="8"/>
        <v>0</v>
      </c>
      <c r="AB56" s="33"/>
      <c r="AC56" s="20">
        <f t="shared" si="9"/>
        <v>0</v>
      </c>
      <c r="AD56" s="85">
        <f t="shared" si="10"/>
        <v>129.01999999999998</v>
      </c>
      <c r="AE56" s="21">
        <f t="shared" si="23"/>
        <v>129.01999999999998</v>
      </c>
      <c r="AF56" s="84"/>
      <c r="AG56" s="78"/>
      <c r="AH56" s="22">
        <f t="shared" si="11"/>
        <v>129.01999999999998</v>
      </c>
      <c r="AI56" s="23">
        <f t="shared" si="12"/>
        <v>21.262500000000017</v>
      </c>
      <c r="AJ56" s="58"/>
      <c r="AK56" s="24">
        <f t="shared" si="13"/>
        <v>0</v>
      </c>
      <c r="AL56" s="25">
        <f t="shared" si="24"/>
        <v>150.2825</v>
      </c>
      <c r="AM56" s="26">
        <f t="shared" si="15"/>
        <v>150.2825</v>
      </c>
      <c r="AN56" s="79"/>
      <c r="AO56" s="121">
        <v>85</v>
      </c>
      <c r="AP56" s="121">
        <v>200</v>
      </c>
      <c r="AQ56" s="121">
        <v>0</v>
      </c>
      <c r="AR56" s="121">
        <v>20</v>
      </c>
      <c r="AS56" s="121">
        <v>60</v>
      </c>
      <c r="AT56" s="62">
        <f t="shared" si="27"/>
        <v>365</v>
      </c>
      <c r="AU56" s="63">
        <f t="shared" si="28"/>
        <v>346.75</v>
      </c>
      <c r="AV56" s="120">
        <v>6</v>
      </c>
      <c r="AW56" s="120">
        <v>13</v>
      </c>
      <c r="AX56" s="120">
        <v>7</v>
      </c>
      <c r="AY56" s="120">
        <v>1</v>
      </c>
      <c r="AZ56" s="81">
        <f t="shared" si="18"/>
        <v>27</v>
      </c>
      <c r="BA56" s="80">
        <f t="shared" si="19"/>
        <v>319.75</v>
      </c>
      <c r="BB56" s="36">
        <f t="shared" si="25"/>
        <v>150.2825</v>
      </c>
      <c r="BC56" s="80">
        <f t="shared" si="21"/>
        <v>166.27</v>
      </c>
    </row>
    <row r="57" spans="1:55" ht="18" thickBot="1">
      <c r="A57" s="30" t="s">
        <v>56</v>
      </c>
      <c r="B57" s="88">
        <v>688</v>
      </c>
      <c r="C57" s="88">
        <v>554</v>
      </c>
      <c r="D57" s="88">
        <v>811</v>
      </c>
      <c r="E57" s="88">
        <v>23</v>
      </c>
      <c r="F57" s="88">
        <v>19</v>
      </c>
      <c r="G57" s="89">
        <v>26</v>
      </c>
      <c r="H57" s="48">
        <f>B57+C57+D57</f>
        <v>2053</v>
      </c>
      <c r="I57" s="48">
        <f>E57+E58+G57</f>
        <v>72</v>
      </c>
      <c r="J57" s="88">
        <v>638</v>
      </c>
      <c r="K57" s="94">
        <v>333</v>
      </c>
      <c r="L57" s="94"/>
      <c r="M57" s="93">
        <v>21</v>
      </c>
      <c r="N57" s="93">
        <v>12</v>
      </c>
      <c r="O57" s="56"/>
      <c r="P57" s="48">
        <f t="shared" si="6"/>
        <v>971</v>
      </c>
      <c r="Q57" s="48">
        <f t="shared" si="7"/>
        <v>33</v>
      </c>
      <c r="R57" s="50">
        <f t="shared" si="22"/>
        <v>105</v>
      </c>
      <c r="S57" s="101">
        <v>5.52</v>
      </c>
      <c r="T57" s="89">
        <v>7.5</v>
      </c>
      <c r="U57" s="100">
        <v>11</v>
      </c>
      <c r="V57" s="44"/>
      <c r="W57" s="44"/>
      <c r="X57" s="44"/>
      <c r="Y57" s="44"/>
      <c r="Z57" s="44"/>
      <c r="AA57" s="67">
        <f t="shared" si="8"/>
        <v>0</v>
      </c>
      <c r="AB57" s="33"/>
      <c r="AC57" s="20">
        <f t="shared" si="9"/>
        <v>0</v>
      </c>
      <c r="AD57" s="85">
        <f t="shared" si="10"/>
        <v>129.01999999999998</v>
      </c>
      <c r="AE57" s="21">
        <f t="shared" si="23"/>
        <v>129.01999999999998</v>
      </c>
      <c r="AF57" s="84"/>
      <c r="AG57" s="78"/>
      <c r="AH57" s="22">
        <f t="shared" si="11"/>
        <v>129.01999999999998</v>
      </c>
      <c r="AI57" s="23">
        <f t="shared" si="12"/>
        <v>21.262500000000017</v>
      </c>
      <c r="AJ57" s="58"/>
      <c r="AK57" s="24">
        <f t="shared" si="13"/>
        <v>0</v>
      </c>
      <c r="AL57" s="25">
        <f t="shared" si="24"/>
        <v>150.2825</v>
      </c>
      <c r="AM57" s="26">
        <f t="shared" si="15"/>
        <v>150.2825</v>
      </c>
      <c r="AN57" s="79"/>
      <c r="AO57" s="121">
        <v>85</v>
      </c>
      <c r="AP57" s="121">
        <v>200</v>
      </c>
      <c r="AQ57" s="121">
        <v>0</v>
      </c>
      <c r="AR57" s="121">
        <v>20</v>
      </c>
      <c r="AS57" s="121">
        <v>60</v>
      </c>
      <c r="AT57" s="62">
        <f t="shared" si="27"/>
        <v>365</v>
      </c>
      <c r="AU57" s="63">
        <f t="shared" si="28"/>
        <v>346.75</v>
      </c>
      <c r="AV57" s="120">
        <v>6</v>
      </c>
      <c r="AW57" s="120">
        <v>13</v>
      </c>
      <c r="AX57" s="120">
        <v>7</v>
      </c>
      <c r="AY57" s="120">
        <v>1</v>
      </c>
      <c r="AZ57" s="81">
        <f t="shared" si="18"/>
        <v>27</v>
      </c>
      <c r="BA57" s="80">
        <f t="shared" si="19"/>
        <v>319.75</v>
      </c>
      <c r="BB57" s="36">
        <f t="shared" si="25"/>
        <v>150.2825</v>
      </c>
      <c r="BC57" s="80">
        <f t="shared" si="21"/>
        <v>166.27</v>
      </c>
    </row>
    <row r="58" spans="1:55" ht="18" thickBot="1">
      <c r="A58" s="30" t="s">
        <v>27</v>
      </c>
      <c r="B58" s="88">
        <v>685</v>
      </c>
      <c r="C58" s="88">
        <v>550</v>
      </c>
      <c r="D58" s="88">
        <v>814</v>
      </c>
      <c r="E58" s="88">
        <v>23</v>
      </c>
      <c r="F58" s="88">
        <v>19</v>
      </c>
      <c r="G58" s="89">
        <v>26</v>
      </c>
      <c r="H58" s="48">
        <f t="shared" si="4"/>
        <v>2049</v>
      </c>
      <c r="I58" s="48">
        <f t="shared" si="26"/>
        <v>72</v>
      </c>
      <c r="J58" s="88">
        <v>627</v>
      </c>
      <c r="K58" s="94">
        <v>336</v>
      </c>
      <c r="L58" s="94"/>
      <c r="M58" s="93">
        <v>20</v>
      </c>
      <c r="N58" s="93">
        <v>12</v>
      </c>
      <c r="O58" s="56"/>
      <c r="P58" s="48">
        <f t="shared" si="6"/>
        <v>963</v>
      </c>
      <c r="Q58" s="48">
        <f t="shared" si="7"/>
        <v>32</v>
      </c>
      <c r="R58" s="50">
        <f t="shared" si="22"/>
        <v>104</v>
      </c>
      <c r="S58" s="101">
        <v>5.49</v>
      </c>
      <c r="T58" s="89">
        <v>7.3</v>
      </c>
      <c r="U58" s="100">
        <v>10.7</v>
      </c>
      <c r="V58" s="44"/>
      <c r="W58" s="44"/>
      <c r="X58" s="44"/>
      <c r="Y58" s="44"/>
      <c r="Z58" s="44"/>
      <c r="AA58" s="67">
        <f t="shared" si="8"/>
        <v>0</v>
      </c>
      <c r="AB58" s="33"/>
      <c r="AC58" s="20">
        <f t="shared" si="9"/>
        <v>0</v>
      </c>
      <c r="AD58" s="85">
        <f t="shared" si="10"/>
        <v>127.49</v>
      </c>
      <c r="AE58" s="21">
        <f t="shared" si="23"/>
        <v>127.49</v>
      </c>
      <c r="AF58" s="84"/>
      <c r="AG58" s="78"/>
      <c r="AH58" s="22">
        <f t="shared" si="11"/>
        <v>127.49</v>
      </c>
      <c r="AI58" s="23">
        <f t="shared" si="12"/>
        <v>22.792500000000004</v>
      </c>
      <c r="AJ58" s="58"/>
      <c r="AK58" s="24">
        <f t="shared" si="13"/>
        <v>0</v>
      </c>
      <c r="AL58" s="25">
        <f t="shared" si="24"/>
        <v>150.2825</v>
      </c>
      <c r="AM58" s="26">
        <f t="shared" si="15"/>
        <v>150.2825</v>
      </c>
      <c r="AN58" s="79"/>
      <c r="AO58" s="121">
        <v>85</v>
      </c>
      <c r="AP58" s="121">
        <v>200</v>
      </c>
      <c r="AQ58" s="121">
        <v>0</v>
      </c>
      <c r="AR58" s="121">
        <v>20</v>
      </c>
      <c r="AS58" s="121">
        <v>60</v>
      </c>
      <c r="AT58" s="62">
        <f t="shared" si="27"/>
        <v>365</v>
      </c>
      <c r="AU58" s="63">
        <f t="shared" si="28"/>
        <v>346.75</v>
      </c>
      <c r="AV58" s="120">
        <v>6</v>
      </c>
      <c r="AW58" s="120">
        <v>13</v>
      </c>
      <c r="AX58" s="120">
        <v>7</v>
      </c>
      <c r="AY58" s="120">
        <v>1</v>
      </c>
      <c r="AZ58" s="81">
        <f t="shared" si="18"/>
        <v>27</v>
      </c>
      <c r="BA58" s="80">
        <f t="shared" si="19"/>
        <v>319.75</v>
      </c>
      <c r="BB58" s="36">
        <f t="shared" si="25"/>
        <v>150.2825</v>
      </c>
      <c r="BC58" s="80">
        <f t="shared" si="21"/>
        <v>166.27</v>
      </c>
    </row>
    <row r="59" spans="1:55" ht="18" thickBot="1">
      <c r="A59" s="30" t="s">
        <v>57</v>
      </c>
      <c r="B59" s="88">
        <v>685</v>
      </c>
      <c r="C59" s="88">
        <v>550</v>
      </c>
      <c r="D59" s="88">
        <v>814</v>
      </c>
      <c r="E59" s="88">
        <v>23</v>
      </c>
      <c r="F59" s="88">
        <v>19</v>
      </c>
      <c r="G59" s="89">
        <v>26</v>
      </c>
      <c r="H59" s="48">
        <f>B59+C59+D59</f>
        <v>2049</v>
      </c>
      <c r="I59" s="48">
        <f t="shared" si="26"/>
        <v>71</v>
      </c>
      <c r="J59" s="88">
        <v>627</v>
      </c>
      <c r="K59" s="94">
        <v>336</v>
      </c>
      <c r="L59" s="94"/>
      <c r="M59" s="93">
        <v>20</v>
      </c>
      <c r="N59" s="93">
        <v>12</v>
      </c>
      <c r="O59" s="56"/>
      <c r="P59" s="48">
        <f t="shared" si="6"/>
        <v>963</v>
      </c>
      <c r="Q59" s="48">
        <f t="shared" si="7"/>
        <v>32</v>
      </c>
      <c r="R59" s="50">
        <f t="shared" si="22"/>
        <v>103</v>
      </c>
      <c r="S59" s="101">
        <v>5.49</v>
      </c>
      <c r="T59" s="89">
        <v>7.3</v>
      </c>
      <c r="U59" s="100">
        <v>10.7</v>
      </c>
      <c r="V59" s="44"/>
      <c r="W59" s="44"/>
      <c r="X59" s="44"/>
      <c r="Y59" s="44"/>
      <c r="Z59" s="44"/>
      <c r="AA59" s="67">
        <f t="shared" si="8"/>
        <v>0</v>
      </c>
      <c r="AB59" s="33"/>
      <c r="AC59" s="20">
        <f t="shared" si="9"/>
        <v>0</v>
      </c>
      <c r="AD59" s="85">
        <f t="shared" si="10"/>
        <v>126.49</v>
      </c>
      <c r="AE59" s="21">
        <f t="shared" si="23"/>
        <v>126.49</v>
      </c>
      <c r="AF59" s="84"/>
      <c r="AG59" s="78"/>
      <c r="AH59" s="22">
        <f t="shared" si="11"/>
        <v>126.49</v>
      </c>
      <c r="AI59" s="23">
        <f t="shared" si="12"/>
        <v>23.792500000000004</v>
      </c>
      <c r="AJ59" s="58"/>
      <c r="AK59" s="24">
        <f t="shared" si="13"/>
        <v>0</v>
      </c>
      <c r="AL59" s="25">
        <f t="shared" si="24"/>
        <v>150.2825</v>
      </c>
      <c r="AM59" s="26">
        <f t="shared" si="15"/>
        <v>150.2825</v>
      </c>
      <c r="AN59" s="79"/>
      <c r="AO59" s="121">
        <v>85</v>
      </c>
      <c r="AP59" s="121">
        <v>200</v>
      </c>
      <c r="AQ59" s="121">
        <v>0</v>
      </c>
      <c r="AR59" s="121">
        <v>20</v>
      </c>
      <c r="AS59" s="121">
        <v>60</v>
      </c>
      <c r="AT59" s="62">
        <f t="shared" si="27"/>
        <v>365</v>
      </c>
      <c r="AU59" s="63">
        <f t="shared" si="28"/>
        <v>346.75</v>
      </c>
      <c r="AV59" s="120">
        <v>6</v>
      </c>
      <c r="AW59" s="120">
        <v>13</v>
      </c>
      <c r="AX59" s="120">
        <v>7</v>
      </c>
      <c r="AY59" s="120">
        <v>1</v>
      </c>
      <c r="AZ59" s="81">
        <f t="shared" si="18"/>
        <v>27</v>
      </c>
      <c r="BA59" s="80">
        <f t="shared" si="19"/>
        <v>319.75</v>
      </c>
      <c r="BB59" s="36">
        <f t="shared" si="25"/>
        <v>150.2825</v>
      </c>
      <c r="BC59" s="80">
        <f t="shared" si="21"/>
        <v>166.27</v>
      </c>
    </row>
    <row r="60" spans="1:55" ht="18" thickBot="1">
      <c r="A60" s="30" t="s">
        <v>58</v>
      </c>
      <c r="B60" s="88">
        <v>665</v>
      </c>
      <c r="C60" s="44">
        <v>549</v>
      </c>
      <c r="D60" s="88">
        <v>789</v>
      </c>
      <c r="E60" s="88">
        <v>22</v>
      </c>
      <c r="F60" s="88">
        <v>18</v>
      </c>
      <c r="G60" s="89">
        <v>25</v>
      </c>
      <c r="H60" s="48">
        <f t="shared" si="4"/>
        <v>2003</v>
      </c>
      <c r="I60" s="48">
        <f t="shared" si="26"/>
        <v>69</v>
      </c>
      <c r="J60" s="88">
        <v>610</v>
      </c>
      <c r="K60" s="94">
        <v>324</v>
      </c>
      <c r="L60" s="94"/>
      <c r="M60" s="93">
        <v>20</v>
      </c>
      <c r="N60" s="93">
        <v>12</v>
      </c>
      <c r="O60" s="56"/>
      <c r="P60" s="48">
        <f t="shared" si="6"/>
        <v>934</v>
      </c>
      <c r="Q60" s="48">
        <f t="shared" si="7"/>
        <v>32</v>
      </c>
      <c r="R60" s="50">
        <f t="shared" si="22"/>
        <v>101</v>
      </c>
      <c r="S60" s="101">
        <v>5.49</v>
      </c>
      <c r="T60" s="89">
        <v>7</v>
      </c>
      <c r="U60" s="100">
        <v>10.7</v>
      </c>
      <c r="V60" s="44"/>
      <c r="W60" s="44"/>
      <c r="X60" s="44"/>
      <c r="Y60" s="44"/>
      <c r="Z60" s="44"/>
      <c r="AA60" s="67">
        <f t="shared" si="8"/>
        <v>0</v>
      </c>
      <c r="AB60" s="33"/>
      <c r="AC60" s="20">
        <f t="shared" si="9"/>
        <v>0</v>
      </c>
      <c r="AD60" s="85">
        <f t="shared" si="10"/>
        <v>124.19</v>
      </c>
      <c r="AE60" s="21">
        <f t="shared" si="23"/>
        <v>124.19</v>
      </c>
      <c r="AF60" s="84"/>
      <c r="AG60" s="78"/>
      <c r="AH60" s="22">
        <f t="shared" si="11"/>
        <v>124.19</v>
      </c>
      <c r="AI60" s="23">
        <f t="shared" si="12"/>
        <v>26.092500000000001</v>
      </c>
      <c r="AJ60" s="58"/>
      <c r="AK60" s="24">
        <f t="shared" si="13"/>
        <v>0</v>
      </c>
      <c r="AL60" s="25">
        <f t="shared" si="24"/>
        <v>150.2825</v>
      </c>
      <c r="AM60" s="26">
        <f t="shared" si="15"/>
        <v>150.2825</v>
      </c>
      <c r="AN60" s="79"/>
      <c r="AO60" s="121">
        <v>85</v>
      </c>
      <c r="AP60" s="121">
        <v>200</v>
      </c>
      <c r="AQ60" s="121">
        <v>0</v>
      </c>
      <c r="AR60" s="121">
        <v>20</v>
      </c>
      <c r="AS60" s="121">
        <v>60</v>
      </c>
      <c r="AT60" s="62">
        <f t="shared" si="27"/>
        <v>365</v>
      </c>
      <c r="AU60" s="63">
        <f t="shared" si="28"/>
        <v>346.75</v>
      </c>
      <c r="AV60" s="120">
        <v>6</v>
      </c>
      <c r="AW60" s="120">
        <v>13</v>
      </c>
      <c r="AX60" s="120">
        <v>7</v>
      </c>
      <c r="AY60" s="120">
        <v>1</v>
      </c>
      <c r="AZ60" s="81">
        <f t="shared" si="18"/>
        <v>27</v>
      </c>
      <c r="BA60" s="80">
        <f t="shared" si="19"/>
        <v>319.75</v>
      </c>
      <c r="BB60" s="36">
        <f t="shared" si="25"/>
        <v>150.2825</v>
      </c>
      <c r="BC60" s="80">
        <f t="shared" si="21"/>
        <v>166.27</v>
      </c>
    </row>
    <row r="61" spans="1:55" ht="18" thickBot="1">
      <c r="A61" s="30" t="s">
        <v>59</v>
      </c>
      <c r="B61" s="88">
        <v>665</v>
      </c>
      <c r="C61" s="44">
        <v>549</v>
      </c>
      <c r="D61" s="88">
        <v>789</v>
      </c>
      <c r="E61" s="88">
        <v>22</v>
      </c>
      <c r="F61" s="88">
        <v>18</v>
      </c>
      <c r="G61" s="89">
        <v>25</v>
      </c>
      <c r="H61" s="48">
        <f>B61+C61+D61</f>
        <v>2003</v>
      </c>
      <c r="I61" s="48">
        <f t="shared" si="26"/>
        <v>68</v>
      </c>
      <c r="J61" s="88">
        <v>610</v>
      </c>
      <c r="K61" s="94">
        <v>324</v>
      </c>
      <c r="L61" s="94"/>
      <c r="M61" s="93">
        <v>20</v>
      </c>
      <c r="N61" s="93">
        <v>12</v>
      </c>
      <c r="O61" s="56"/>
      <c r="P61" s="48">
        <f t="shared" si="6"/>
        <v>934</v>
      </c>
      <c r="Q61" s="48">
        <f t="shared" si="7"/>
        <v>32</v>
      </c>
      <c r="R61" s="50">
        <f t="shared" si="22"/>
        <v>100</v>
      </c>
      <c r="S61" s="101">
        <v>5.49</v>
      </c>
      <c r="T61" s="89">
        <v>7</v>
      </c>
      <c r="U61" s="100">
        <v>10.7</v>
      </c>
      <c r="V61" s="44"/>
      <c r="W61" s="44"/>
      <c r="X61" s="44"/>
      <c r="Y61" s="44"/>
      <c r="Z61" s="44"/>
      <c r="AA61" s="67">
        <f t="shared" si="8"/>
        <v>0</v>
      </c>
      <c r="AB61" s="33"/>
      <c r="AC61" s="20">
        <f t="shared" si="9"/>
        <v>0</v>
      </c>
      <c r="AD61" s="85">
        <f t="shared" si="10"/>
        <v>123.19</v>
      </c>
      <c r="AE61" s="21">
        <f t="shared" si="23"/>
        <v>123.19</v>
      </c>
      <c r="AF61" s="84"/>
      <c r="AG61" s="78"/>
      <c r="AH61" s="22">
        <f t="shared" si="11"/>
        <v>123.19</v>
      </c>
      <c r="AI61" s="23">
        <f t="shared" si="12"/>
        <v>27.092500000000001</v>
      </c>
      <c r="AJ61" s="58"/>
      <c r="AK61" s="24">
        <f t="shared" si="13"/>
        <v>0</v>
      </c>
      <c r="AL61" s="25">
        <f t="shared" si="24"/>
        <v>150.2825</v>
      </c>
      <c r="AM61" s="26">
        <f t="shared" si="15"/>
        <v>150.2825</v>
      </c>
      <c r="AN61" s="79"/>
      <c r="AO61" s="121">
        <v>85</v>
      </c>
      <c r="AP61" s="121">
        <v>200</v>
      </c>
      <c r="AQ61" s="121">
        <v>0</v>
      </c>
      <c r="AR61" s="121">
        <v>20</v>
      </c>
      <c r="AS61" s="121">
        <v>60</v>
      </c>
      <c r="AT61" s="62">
        <f t="shared" si="27"/>
        <v>365</v>
      </c>
      <c r="AU61" s="63">
        <f t="shared" si="28"/>
        <v>346.75</v>
      </c>
      <c r="AV61" s="120">
        <v>6</v>
      </c>
      <c r="AW61" s="120">
        <v>13</v>
      </c>
      <c r="AX61" s="120">
        <v>7</v>
      </c>
      <c r="AY61" s="120">
        <v>1</v>
      </c>
      <c r="AZ61" s="81">
        <f t="shared" si="18"/>
        <v>27</v>
      </c>
      <c r="BA61" s="80">
        <f t="shared" si="19"/>
        <v>319.75</v>
      </c>
      <c r="BB61" s="36">
        <f t="shared" si="25"/>
        <v>150.2825</v>
      </c>
      <c r="BC61" s="80">
        <f t="shared" si="21"/>
        <v>166.27</v>
      </c>
    </row>
    <row r="62" spans="1:55" ht="18" thickBot="1">
      <c r="A62" s="30" t="s">
        <v>28</v>
      </c>
      <c r="B62" s="88">
        <v>620</v>
      </c>
      <c r="C62" s="88">
        <v>493</v>
      </c>
      <c r="D62" s="88">
        <v>752</v>
      </c>
      <c r="E62" s="88">
        <v>21</v>
      </c>
      <c r="F62" s="88">
        <v>17</v>
      </c>
      <c r="G62" s="89">
        <v>24</v>
      </c>
      <c r="H62" s="48">
        <f t="shared" si="4"/>
        <v>1865</v>
      </c>
      <c r="I62" s="48">
        <f t="shared" si="26"/>
        <v>66</v>
      </c>
      <c r="J62" s="88">
        <v>596</v>
      </c>
      <c r="K62" s="94">
        <v>320</v>
      </c>
      <c r="L62" s="94"/>
      <c r="M62" s="90">
        <v>19</v>
      </c>
      <c r="N62" s="93">
        <v>12</v>
      </c>
      <c r="O62" s="56"/>
      <c r="P62" s="48">
        <f t="shared" si="6"/>
        <v>916</v>
      </c>
      <c r="Q62" s="48">
        <f t="shared" si="7"/>
        <v>31</v>
      </c>
      <c r="R62" s="50">
        <f t="shared" si="22"/>
        <v>97</v>
      </c>
      <c r="S62" s="101">
        <v>4.8499999999999996</v>
      </c>
      <c r="T62" s="88">
        <v>7</v>
      </c>
      <c r="U62" s="88">
        <v>10</v>
      </c>
      <c r="V62" s="44"/>
      <c r="W62" s="44"/>
      <c r="X62" s="44"/>
      <c r="Y62" s="44"/>
      <c r="Z62" s="44"/>
      <c r="AA62" s="67">
        <f t="shared" si="8"/>
        <v>0</v>
      </c>
      <c r="AB62" s="33"/>
      <c r="AC62" s="20">
        <f t="shared" si="9"/>
        <v>0</v>
      </c>
      <c r="AD62" s="85">
        <f t="shared" si="10"/>
        <v>118.85</v>
      </c>
      <c r="AE62" s="21">
        <f t="shared" si="23"/>
        <v>118.85</v>
      </c>
      <c r="AF62" s="84"/>
      <c r="AG62" s="78"/>
      <c r="AH62" s="22">
        <f t="shared" si="11"/>
        <v>118.85</v>
      </c>
      <c r="AI62" s="23">
        <f t="shared" si="12"/>
        <v>31.432500000000005</v>
      </c>
      <c r="AJ62" s="58"/>
      <c r="AK62" s="24">
        <f t="shared" si="13"/>
        <v>0</v>
      </c>
      <c r="AL62" s="25">
        <f t="shared" si="24"/>
        <v>150.2825</v>
      </c>
      <c r="AM62" s="26">
        <f t="shared" si="15"/>
        <v>150.2825</v>
      </c>
      <c r="AN62" s="79"/>
      <c r="AO62" s="121">
        <v>85</v>
      </c>
      <c r="AP62" s="121">
        <v>200</v>
      </c>
      <c r="AQ62" s="121">
        <v>0</v>
      </c>
      <c r="AR62" s="121">
        <v>20</v>
      </c>
      <c r="AS62" s="121">
        <v>60</v>
      </c>
      <c r="AT62" s="62">
        <f t="shared" si="27"/>
        <v>365</v>
      </c>
      <c r="AU62" s="63">
        <f t="shared" si="28"/>
        <v>346.75</v>
      </c>
      <c r="AV62" s="120">
        <v>6</v>
      </c>
      <c r="AW62" s="120">
        <v>13</v>
      </c>
      <c r="AX62" s="120">
        <v>7</v>
      </c>
      <c r="AY62" s="120">
        <v>1</v>
      </c>
      <c r="AZ62" s="81">
        <f t="shared" si="18"/>
        <v>27</v>
      </c>
      <c r="BA62" s="80">
        <f t="shared" si="19"/>
        <v>319.75</v>
      </c>
      <c r="BB62" s="36">
        <f t="shared" si="25"/>
        <v>150.2825</v>
      </c>
      <c r="BC62" s="80">
        <f t="shared" si="21"/>
        <v>166.27</v>
      </c>
    </row>
    <row r="63" spans="1:55" ht="18" thickBot="1">
      <c r="A63" s="31" t="s">
        <v>60</v>
      </c>
      <c r="B63" s="88">
        <v>595</v>
      </c>
      <c r="C63" s="88">
        <v>488</v>
      </c>
      <c r="D63" s="88">
        <v>709</v>
      </c>
      <c r="E63" s="88">
        <v>21</v>
      </c>
      <c r="F63" s="88">
        <v>17</v>
      </c>
      <c r="G63" s="89">
        <v>23</v>
      </c>
      <c r="H63" s="48">
        <f t="shared" si="4"/>
        <v>1792</v>
      </c>
      <c r="I63" s="48">
        <f t="shared" si="26"/>
        <v>64</v>
      </c>
      <c r="J63" s="88">
        <v>560</v>
      </c>
      <c r="K63" s="94">
        <v>315</v>
      </c>
      <c r="L63" s="94"/>
      <c r="M63" s="90">
        <v>18</v>
      </c>
      <c r="N63" s="93">
        <v>11</v>
      </c>
      <c r="O63" s="56"/>
      <c r="P63" s="48">
        <f t="shared" si="6"/>
        <v>875</v>
      </c>
      <c r="Q63" s="48">
        <f t="shared" si="7"/>
        <v>29</v>
      </c>
      <c r="R63" s="50">
        <f t="shared" si="22"/>
        <v>93</v>
      </c>
      <c r="S63" s="101">
        <v>4.8499999999999996</v>
      </c>
      <c r="T63" s="88">
        <v>6.5</v>
      </c>
      <c r="U63" s="88">
        <v>10</v>
      </c>
      <c r="V63" s="44"/>
      <c r="W63" s="44"/>
      <c r="X63" s="44"/>
      <c r="Y63" s="44"/>
      <c r="Z63" s="44"/>
      <c r="AA63" s="67">
        <f t="shared" si="8"/>
        <v>0</v>
      </c>
      <c r="AB63" s="33"/>
      <c r="AC63" s="20">
        <f t="shared" si="9"/>
        <v>0</v>
      </c>
      <c r="AD63" s="85">
        <f t="shared" si="10"/>
        <v>114.35</v>
      </c>
      <c r="AE63" s="21">
        <f t="shared" si="23"/>
        <v>114.35</v>
      </c>
      <c r="AF63" s="84"/>
      <c r="AG63" s="78"/>
      <c r="AH63" s="22">
        <f t="shared" si="11"/>
        <v>114.35</v>
      </c>
      <c r="AI63" s="23">
        <f t="shared" si="12"/>
        <v>35.932500000000005</v>
      </c>
      <c r="AJ63" s="58"/>
      <c r="AK63" s="24">
        <f t="shared" si="13"/>
        <v>0</v>
      </c>
      <c r="AL63" s="25">
        <f t="shared" si="24"/>
        <v>150.2825</v>
      </c>
      <c r="AM63" s="26">
        <f t="shared" si="15"/>
        <v>150.2825</v>
      </c>
      <c r="AN63" s="79"/>
      <c r="AO63" s="121">
        <v>85</v>
      </c>
      <c r="AP63" s="121">
        <v>200</v>
      </c>
      <c r="AQ63" s="121">
        <v>0</v>
      </c>
      <c r="AR63" s="121">
        <v>20</v>
      </c>
      <c r="AS63" s="121">
        <v>60</v>
      </c>
      <c r="AT63" s="62">
        <f t="shared" si="27"/>
        <v>365</v>
      </c>
      <c r="AU63" s="63">
        <f t="shared" si="28"/>
        <v>346.75</v>
      </c>
      <c r="AV63" s="120">
        <v>6</v>
      </c>
      <c r="AW63" s="120">
        <v>13</v>
      </c>
      <c r="AX63" s="120">
        <v>7</v>
      </c>
      <c r="AY63" s="120">
        <v>1</v>
      </c>
      <c r="AZ63" s="81">
        <f t="shared" si="18"/>
        <v>27</v>
      </c>
      <c r="BA63" s="80">
        <f t="shared" si="19"/>
        <v>319.75</v>
      </c>
      <c r="BB63" s="36">
        <f t="shared" si="25"/>
        <v>150.2825</v>
      </c>
      <c r="BC63" s="80">
        <f t="shared" si="21"/>
        <v>166.27</v>
      </c>
    </row>
    <row r="64" spans="1:55" ht="18" thickBot="1">
      <c r="A64" s="31" t="s">
        <v>29</v>
      </c>
      <c r="B64" s="88">
        <v>563</v>
      </c>
      <c r="C64" s="88">
        <v>465</v>
      </c>
      <c r="D64" s="88">
        <v>665</v>
      </c>
      <c r="E64" s="88">
        <v>20</v>
      </c>
      <c r="F64" s="88">
        <v>16</v>
      </c>
      <c r="G64" s="89">
        <v>22</v>
      </c>
      <c r="H64" s="48">
        <f t="shared" si="4"/>
        <v>1693</v>
      </c>
      <c r="I64" s="48">
        <f t="shared" si="26"/>
        <v>60</v>
      </c>
      <c r="J64" s="88">
        <v>524</v>
      </c>
      <c r="K64" s="94">
        <v>304</v>
      </c>
      <c r="L64" s="94"/>
      <c r="M64" s="90">
        <v>17</v>
      </c>
      <c r="N64" s="93">
        <v>11</v>
      </c>
      <c r="O64" s="56"/>
      <c r="P64" s="48">
        <f t="shared" si="6"/>
        <v>828</v>
      </c>
      <c r="Q64" s="48">
        <f t="shared" si="7"/>
        <v>28</v>
      </c>
      <c r="R64" s="50">
        <f t="shared" si="22"/>
        <v>88</v>
      </c>
      <c r="S64" s="101">
        <v>4.29</v>
      </c>
      <c r="T64" s="88">
        <v>6.5</v>
      </c>
      <c r="U64" s="88">
        <v>8.9</v>
      </c>
      <c r="V64" s="44"/>
      <c r="W64" s="44"/>
      <c r="X64" s="44"/>
      <c r="Y64" s="44"/>
      <c r="Z64" s="44"/>
      <c r="AA64" s="67">
        <f t="shared" si="8"/>
        <v>0</v>
      </c>
      <c r="AB64" s="33"/>
      <c r="AC64" s="20">
        <f t="shared" si="9"/>
        <v>0</v>
      </c>
      <c r="AD64" s="85">
        <f t="shared" si="10"/>
        <v>107.69000000000001</v>
      </c>
      <c r="AE64" s="21">
        <f t="shared" si="23"/>
        <v>107.69000000000001</v>
      </c>
      <c r="AF64" s="84"/>
      <c r="AG64" s="78"/>
      <c r="AH64" s="22">
        <f t="shared" si="11"/>
        <v>107.69000000000001</v>
      </c>
      <c r="AI64" s="23">
        <f t="shared" si="12"/>
        <v>42.592499999999987</v>
      </c>
      <c r="AJ64" s="58"/>
      <c r="AK64" s="24">
        <f t="shared" si="13"/>
        <v>0</v>
      </c>
      <c r="AL64" s="25">
        <f t="shared" si="24"/>
        <v>150.2825</v>
      </c>
      <c r="AM64" s="26">
        <f t="shared" si="15"/>
        <v>150.2825</v>
      </c>
      <c r="AN64" s="79"/>
      <c r="AO64" s="121">
        <v>85</v>
      </c>
      <c r="AP64" s="121">
        <v>200</v>
      </c>
      <c r="AQ64" s="121">
        <v>0</v>
      </c>
      <c r="AR64" s="121">
        <v>20</v>
      </c>
      <c r="AS64" s="121">
        <v>60</v>
      </c>
      <c r="AT64" s="62">
        <f t="shared" si="27"/>
        <v>365</v>
      </c>
      <c r="AU64" s="63">
        <f t="shared" si="28"/>
        <v>346.75</v>
      </c>
      <c r="AV64" s="120">
        <v>6</v>
      </c>
      <c r="AW64" s="120">
        <v>13</v>
      </c>
      <c r="AX64" s="120">
        <v>7</v>
      </c>
      <c r="AY64" s="120">
        <v>1</v>
      </c>
      <c r="AZ64" s="81">
        <f t="shared" si="18"/>
        <v>27</v>
      </c>
      <c r="BA64" s="80">
        <f t="shared" si="19"/>
        <v>319.75</v>
      </c>
      <c r="BB64" s="36">
        <f t="shared" si="25"/>
        <v>150.2825</v>
      </c>
      <c r="BC64" s="80">
        <f t="shared" si="21"/>
        <v>166.27</v>
      </c>
    </row>
    <row r="65" spans="1:55" ht="17.399999999999999">
      <c r="A65" s="32" t="s">
        <v>61</v>
      </c>
      <c r="B65" s="88">
        <v>535</v>
      </c>
      <c r="C65" s="88">
        <v>435</v>
      </c>
      <c r="D65" s="88">
        <v>635</v>
      </c>
      <c r="E65" s="88">
        <v>18</v>
      </c>
      <c r="F65" s="88">
        <v>15</v>
      </c>
      <c r="G65" s="89">
        <v>21</v>
      </c>
      <c r="H65" s="48">
        <f t="shared" si="4"/>
        <v>1605</v>
      </c>
      <c r="I65" s="48">
        <f t="shared" si="26"/>
        <v>39</v>
      </c>
      <c r="J65" s="88">
        <v>499</v>
      </c>
      <c r="K65" s="94">
        <v>289</v>
      </c>
      <c r="L65" s="94"/>
      <c r="M65" s="90">
        <v>16</v>
      </c>
      <c r="N65" s="93">
        <v>10</v>
      </c>
      <c r="O65" s="56"/>
      <c r="P65" s="48">
        <f t="shared" si="6"/>
        <v>788</v>
      </c>
      <c r="Q65" s="48">
        <f t="shared" si="7"/>
        <v>26</v>
      </c>
      <c r="R65" s="50">
        <f t="shared" si="22"/>
        <v>65</v>
      </c>
      <c r="S65" s="101">
        <v>4.29</v>
      </c>
      <c r="T65" s="88">
        <v>6</v>
      </c>
      <c r="U65" s="88">
        <v>8.9</v>
      </c>
      <c r="V65" s="44"/>
      <c r="W65" s="44"/>
      <c r="X65" s="44"/>
      <c r="Y65" s="44"/>
      <c r="Z65" s="44"/>
      <c r="AA65" s="67">
        <f t="shared" si="8"/>
        <v>0</v>
      </c>
      <c r="AB65" s="33"/>
      <c r="AC65" s="20">
        <f t="shared" si="9"/>
        <v>0</v>
      </c>
      <c r="AD65" s="85">
        <f t="shared" si="10"/>
        <v>84.190000000000012</v>
      </c>
      <c r="AE65" s="21">
        <f t="shared" si="23"/>
        <v>84.190000000000012</v>
      </c>
      <c r="AF65" s="84"/>
      <c r="AG65" s="78"/>
      <c r="AH65" s="22">
        <f t="shared" si="11"/>
        <v>84.190000000000012</v>
      </c>
      <c r="AI65" s="23">
        <f t="shared" si="12"/>
        <v>66.092499999999987</v>
      </c>
      <c r="AJ65" s="58"/>
      <c r="AK65" s="24">
        <f t="shared" si="13"/>
        <v>0</v>
      </c>
      <c r="AL65" s="25">
        <f t="shared" si="24"/>
        <v>150.2825</v>
      </c>
      <c r="AM65" s="26">
        <f t="shared" si="15"/>
        <v>150.2825</v>
      </c>
      <c r="AN65" s="79"/>
      <c r="AO65" s="121">
        <v>85</v>
      </c>
      <c r="AP65" s="121">
        <v>200</v>
      </c>
      <c r="AQ65" s="121">
        <v>0</v>
      </c>
      <c r="AR65" s="121">
        <v>20</v>
      </c>
      <c r="AS65" s="121">
        <v>60</v>
      </c>
      <c r="AT65" s="62">
        <f t="shared" si="27"/>
        <v>365</v>
      </c>
      <c r="AU65" s="63">
        <f t="shared" si="28"/>
        <v>346.75</v>
      </c>
      <c r="AV65" s="120">
        <v>6</v>
      </c>
      <c r="AW65" s="120">
        <v>13</v>
      </c>
      <c r="AX65" s="120">
        <v>7</v>
      </c>
      <c r="AY65" s="120">
        <v>1</v>
      </c>
      <c r="AZ65" s="81">
        <f t="shared" si="18"/>
        <v>27</v>
      </c>
      <c r="BA65" s="80">
        <f t="shared" si="19"/>
        <v>319.75</v>
      </c>
      <c r="BB65" s="36">
        <f t="shared" si="25"/>
        <v>150.2825</v>
      </c>
      <c r="BC65" s="80">
        <f t="shared" si="21"/>
        <v>166.27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95" priority="2" operator="lessThan">
      <formula>0</formula>
    </cfRule>
  </conditionalFormatting>
  <conditionalFormatting sqref="AC6">
    <cfRule type="cellIs" dxfId="94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C65"/>
  <sheetViews>
    <sheetView zoomScale="80" zoomScaleNormal="80" workbookViewId="0">
      <pane xSplit="1" ySplit="9" topLeftCell="AC51" activePane="bottomRight" state="frozen"/>
      <selection activeCell="M23" sqref="M23"/>
      <selection pane="topRight" activeCell="M23" sqref="M23"/>
      <selection pane="bottomLeft" activeCell="M23" sqref="M23"/>
      <selection pane="bottomRight" activeCell="AD60" sqref="AD60"/>
    </sheetView>
  </sheetViews>
  <sheetFormatPr baseColWidth="10" defaultRowHeight="14.4"/>
  <cols>
    <col min="1" max="1" width="9.44140625" customWidth="1"/>
    <col min="2" max="2" width="6.88671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3" t="s">
        <v>6</v>
      </c>
      <c r="C1" s="233"/>
      <c r="D1" s="233"/>
      <c r="E1" s="233"/>
      <c r="F1" s="233"/>
      <c r="G1" s="233"/>
      <c r="H1" s="233"/>
      <c r="I1" s="233"/>
      <c r="J1" s="233"/>
      <c r="K1" s="233"/>
      <c r="L1" s="233"/>
      <c r="M1" s="233"/>
      <c r="N1" s="233"/>
      <c r="O1" s="233"/>
      <c r="P1" s="233"/>
      <c r="Q1" s="233"/>
      <c r="R1" s="233"/>
      <c r="S1" s="233"/>
      <c r="T1" s="233"/>
      <c r="U1" s="233"/>
      <c r="V1" s="233"/>
      <c r="W1" s="233"/>
      <c r="X1" s="233"/>
      <c r="Y1" s="233"/>
      <c r="Z1" s="233"/>
      <c r="AA1" s="233"/>
      <c r="AB1" s="233"/>
      <c r="AC1" s="233"/>
      <c r="AD1" s="233"/>
      <c r="AE1" s="233"/>
      <c r="AF1" s="233"/>
      <c r="AG1" s="233"/>
      <c r="AH1" s="233"/>
      <c r="AI1" s="23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737</v>
      </c>
      <c r="C5" s="39">
        <f t="shared" ref="C5:AI5" si="0">MAX(C10:C65)</f>
        <v>640</v>
      </c>
      <c r="D5" s="39">
        <f t="shared" si="0"/>
        <v>916</v>
      </c>
      <c r="E5" s="43">
        <f t="shared" si="0"/>
        <v>25</v>
      </c>
      <c r="F5" s="43">
        <f t="shared" si="0"/>
        <v>22</v>
      </c>
      <c r="G5" s="43">
        <f t="shared" si="0"/>
        <v>29</v>
      </c>
      <c r="H5" s="39">
        <f t="shared" si="0"/>
        <v>2272</v>
      </c>
      <c r="I5" s="39">
        <f t="shared" si="0"/>
        <v>75</v>
      </c>
      <c r="J5" s="39">
        <f t="shared" si="0"/>
        <v>667</v>
      </c>
      <c r="K5" s="39">
        <f t="shared" si="0"/>
        <v>556</v>
      </c>
      <c r="L5" s="39">
        <f t="shared" si="0"/>
        <v>0</v>
      </c>
      <c r="M5" s="39">
        <f t="shared" si="0"/>
        <v>22</v>
      </c>
      <c r="N5" s="39">
        <f t="shared" si="0"/>
        <v>19</v>
      </c>
      <c r="O5" s="39">
        <f t="shared" si="0"/>
        <v>0</v>
      </c>
      <c r="P5" s="39">
        <f t="shared" si="0"/>
        <v>1162</v>
      </c>
      <c r="Q5" s="39">
        <f t="shared" si="0"/>
        <v>40</v>
      </c>
      <c r="R5" s="39">
        <f t="shared" si="0"/>
        <v>114</v>
      </c>
      <c r="S5" s="39">
        <f t="shared" si="0"/>
        <v>5.76</v>
      </c>
      <c r="T5" s="39">
        <f>MAX(T10:T65)</f>
        <v>7.6</v>
      </c>
      <c r="U5" s="39">
        <f t="shared" si="0"/>
        <v>11.9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138.66</v>
      </c>
      <c r="AE5" s="39">
        <f>MAX(AE10:AE65)</f>
        <v>138.66</v>
      </c>
      <c r="AF5" s="39">
        <f>MAX(AF10:AF65)</f>
        <v>0</v>
      </c>
      <c r="AG5" s="39">
        <f>MAX(AG10:AG65)</f>
        <v>0</v>
      </c>
      <c r="AH5" s="41">
        <f t="shared" si="0"/>
        <v>138.66</v>
      </c>
      <c r="AI5" s="42">
        <f t="shared" si="0"/>
        <v>0</v>
      </c>
      <c r="AJ5" s="15"/>
      <c r="AK5" s="39">
        <f>MAX(AK10:AK65)</f>
        <v>0</v>
      </c>
      <c r="AL5" s="39">
        <f>MAX(AL10:AL65)</f>
        <v>151.19999999999999</v>
      </c>
      <c r="AM5" s="39">
        <f>MAX(AM10:AM65)</f>
        <v>151.19999999999999</v>
      </c>
      <c r="AN5" s="79"/>
      <c r="AO5" s="39">
        <f t="shared" ref="AO5:BC5" si="1">MAX(AO10:AO65)</f>
        <v>80</v>
      </c>
      <c r="AP5" s="39">
        <f t="shared" si="1"/>
        <v>200</v>
      </c>
      <c r="AQ5" s="39">
        <f t="shared" si="1"/>
        <v>0</v>
      </c>
      <c r="AR5" s="39">
        <f t="shared" si="1"/>
        <v>20</v>
      </c>
      <c r="AS5" s="39">
        <f t="shared" si="1"/>
        <v>60</v>
      </c>
      <c r="AT5" s="39">
        <f t="shared" si="1"/>
        <v>360</v>
      </c>
      <c r="AU5" s="39">
        <f t="shared" si="1"/>
        <v>342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315</v>
      </c>
      <c r="BB5" s="39">
        <f t="shared" si="1"/>
        <v>151.19999999999999</v>
      </c>
      <c r="BC5" s="39">
        <f t="shared" si="1"/>
        <v>163.80000000000001</v>
      </c>
    </row>
    <row r="6" spans="1:55" ht="15" thickBot="1">
      <c r="A6" s="11" t="s">
        <v>66</v>
      </c>
      <c r="B6" s="39">
        <f>MIN(B10:B65)</f>
        <v>403</v>
      </c>
      <c r="C6" s="39">
        <f t="shared" ref="C6:AI6" si="2">MIN(C10:C65)</f>
        <v>351</v>
      </c>
      <c r="D6" s="39">
        <f t="shared" si="2"/>
        <v>540</v>
      </c>
      <c r="E6" s="43">
        <f t="shared" si="2"/>
        <v>14</v>
      </c>
      <c r="F6" s="43">
        <f t="shared" si="2"/>
        <v>12</v>
      </c>
      <c r="G6" s="43">
        <f t="shared" si="2"/>
        <v>18</v>
      </c>
      <c r="H6" s="39">
        <f t="shared" si="2"/>
        <v>1319</v>
      </c>
      <c r="I6" s="39">
        <f t="shared" si="2"/>
        <v>44</v>
      </c>
      <c r="J6" s="39">
        <f t="shared" si="2"/>
        <v>425</v>
      </c>
      <c r="K6" s="39">
        <f t="shared" si="2"/>
        <v>271</v>
      </c>
      <c r="L6" s="39">
        <f t="shared" si="2"/>
        <v>0</v>
      </c>
      <c r="M6" s="39">
        <f t="shared" si="2"/>
        <v>14</v>
      </c>
      <c r="N6" s="39">
        <f t="shared" si="2"/>
        <v>10</v>
      </c>
      <c r="O6" s="39">
        <f t="shared" si="2"/>
        <v>0</v>
      </c>
      <c r="P6" s="39">
        <f t="shared" si="2"/>
        <v>731</v>
      </c>
      <c r="Q6" s="39">
        <f t="shared" si="2"/>
        <v>25</v>
      </c>
      <c r="R6" s="39">
        <f t="shared" si="2"/>
        <v>69</v>
      </c>
      <c r="S6" s="39">
        <f t="shared" si="2"/>
        <v>3.36</v>
      </c>
      <c r="T6" s="39">
        <f>MIN(T10:T65)</f>
        <v>3.5</v>
      </c>
      <c r="U6" s="39">
        <f t="shared" si="2"/>
        <v>6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83.5</v>
      </c>
      <c r="AE6" s="39">
        <f>MIN(AE10:AE65)</f>
        <v>83.5</v>
      </c>
      <c r="AF6" s="39">
        <f>MIN(AF10:AF65)</f>
        <v>0</v>
      </c>
      <c r="AG6" s="39">
        <f>MIN(AG10:AG65)</f>
        <v>0</v>
      </c>
      <c r="AH6" s="41">
        <f t="shared" si="2"/>
        <v>83.5</v>
      </c>
      <c r="AI6" s="42">
        <f t="shared" si="2"/>
        <v>0</v>
      </c>
      <c r="AJ6" s="15"/>
      <c r="AK6" s="40">
        <f>MIN(AK10:AK65)</f>
        <v>0</v>
      </c>
      <c r="AL6" s="40">
        <f>MIN(AL10:AL65)</f>
        <v>149.28</v>
      </c>
      <c r="AM6" s="40">
        <f>MIN(AM10:AM65)</f>
        <v>149.28</v>
      </c>
      <c r="AN6" s="79"/>
      <c r="AO6" s="40">
        <f t="shared" ref="AO6:BC6" si="3">MIN(AO10:AO65)</f>
        <v>80</v>
      </c>
      <c r="AP6" s="40">
        <f t="shared" si="3"/>
        <v>200</v>
      </c>
      <c r="AQ6" s="40">
        <f t="shared" si="3"/>
        <v>0</v>
      </c>
      <c r="AR6" s="40">
        <f t="shared" si="3"/>
        <v>20</v>
      </c>
      <c r="AS6" s="40">
        <f t="shared" si="3"/>
        <v>60</v>
      </c>
      <c r="AT6" s="40">
        <f t="shared" si="3"/>
        <v>360</v>
      </c>
      <c r="AU6" s="40">
        <f t="shared" si="3"/>
        <v>342</v>
      </c>
      <c r="AV6" s="40">
        <f t="shared" si="3"/>
        <v>6</v>
      </c>
      <c r="AW6" s="40">
        <f t="shared" si="3"/>
        <v>13</v>
      </c>
      <c r="AX6" s="40">
        <f t="shared" si="3"/>
        <v>7</v>
      </c>
      <c r="AY6" s="40">
        <f t="shared" si="3"/>
        <v>1</v>
      </c>
      <c r="AZ6" s="40">
        <f t="shared" si="3"/>
        <v>27</v>
      </c>
      <c r="BA6" s="40">
        <f t="shared" si="3"/>
        <v>311</v>
      </c>
      <c r="BB6" s="40">
        <f t="shared" si="3"/>
        <v>149.28</v>
      </c>
      <c r="BC6" s="40">
        <f t="shared" si="3"/>
        <v>161.72</v>
      </c>
    </row>
    <row r="7" spans="1:55" ht="18" customHeight="1" thickBot="1">
      <c r="A7" s="11"/>
      <c r="B7" s="234" t="s">
        <v>91</v>
      </c>
      <c r="C7" s="235"/>
      <c r="D7" s="235"/>
      <c r="E7" s="235"/>
      <c r="F7" s="235"/>
      <c r="G7" s="235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6"/>
      <c r="V7" s="237" t="s">
        <v>82</v>
      </c>
      <c r="W7" s="238"/>
      <c r="X7" s="238"/>
      <c r="Y7" s="238"/>
      <c r="Z7" s="238"/>
      <c r="AA7" s="238"/>
      <c r="AB7" s="239"/>
      <c r="AC7" s="240" t="s">
        <v>84</v>
      </c>
      <c r="AD7" s="243" t="s">
        <v>83</v>
      </c>
      <c r="AE7" s="244"/>
      <c r="AF7" s="244"/>
      <c r="AG7" s="244"/>
      <c r="AH7" s="244"/>
      <c r="AI7" s="245"/>
      <c r="AJ7" s="15"/>
      <c r="AK7" s="263" t="s">
        <v>100</v>
      </c>
      <c r="AL7" s="264"/>
      <c r="AM7" s="265"/>
      <c r="AN7" s="79"/>
      <c r="AO7" s="253" t="s">
        <v>136</v>
      </c>
      <c r="AP7" s="254"/>
      <c r="AQ7" s="254"/>
      <c r="AR7" s="254"/>
      <c r="AS7" s="254"/>
      <c r="AT7" s="254"/>
      <c r="AU7" s="254"/>
      <c r="AV7" s="254"/>
      <c r="AW7" s="254"/>
      <c r="AX7" s="254"/>
      <c r="AY7" s="254"/>
      <c r="AZ7" s="254"/>
      <c r="BA7" s="254"/>
      <c r="BB7" s="254"/>
      <c r="BC7" s="255"/>
    </row>
    <row r="8" spans="1:55" ht="18" customHeight="1" thickBot="1">
      <c r="A8" s="11"/>
      <c r="B8" s="256" t="s">
        <v>2</v>
      </c>
      <c r="C8" s="257"/>
      <c r="D8" s="257"/>
      <c r="E8" s="257"/>
      <c r="F8" s="257"/>
      <c r="G8" s="257"/>
      <c r="H8" s="257"/>
      <c r="I8" s="258"/>
      <c r="J8" s="256" t="s">
        <v>3</v>
      </c>
      <c r="K8" s="257"/>
      <c r="L8" s="257"/>
      <c r="M8" s="257"/>
      <c r="N8" s="257"/>
      <c r="O8" s="257"/>
      <c r="P8" s="257"/>
      <c r="Q8" s="258"/>
      <c r="R8" s="259" t="s">
        <v>79</v>
      </c>
      <c r="S8" s="246" t="s">
        <v>4</v>
      </c>
      <c r="T8" s="246" t="s">
        <v>5</v>
      </c>
      <c r="U8" s="250" t="s">
        <v>80</v>
      </c>
      <c r="V8" s="261" t="s">
        <v>92</v>
      </c>
      <c r="W8" s="246" t="s">
        <v>93</v>
      </c>
      <c r="X8" s="246" t="s">
        <v>94</v>
      </c>
      <c r="Y8" s="246" t="s">
        <v>96</v>
      </c>
      <c r="Z8" s="246" t="s">
        <v>95</v>
      </c>
      <c r="AA8" s="248" t="s">
        <v>97</v>
      </c>
      <c r="AB8" s="250" t="s">
        <v>98</v>
      </c>
      <c r="AC8" s="241"/>
      <c r="AD8" s="266" t="s">
        <v>112</v>
      </c>
      <c r="AE8" s="268" t="s">
        <v>111</v>
      </c>
      <c r="AF8" s="268" t="s">
        <v>113</v>
      </c>
      <c r="AG8" s="270" t="s">
        <v>114</v>
      </c>
      <c r="AH8" s="270" t="s">
        <v>115</v>
      </c>
      <c r="AI8" s="252" t="s">
        <v>116</v>
      </c>
      <c r="AJ8" s="15"/>
      <c r="AK8" s="274" t="s">
        <v>101</v>
      </c>
      <c r="AL8" s="276" t="s">
        <v>117</v>
      </c>
      <c r="AM8" s="278" t="s">
        <v>99</v>
      </c>
      <c r="AN8" s="79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60"/>
      <c r="S9" s="247"/>
      <c r="T9" s="247"/>
      <c r="U9" s="251"/>
      <c r="V9" s="262"/>
      <c r="W9" s="247"/>
      <c r="X9" s="247"/>
      <c r="Y9" s="247"/>
      <c r="Z9" s="247"/>
      <c r="AA9" s="249"/>
      <c r="AB9" s="251"/>
      <c r="AC9" s="242"/>
      <c r="AD9" s="267"/>
      <c r="AE9" s="269"/>
      <c r="AF9" s="269"/>
      <c r="AG9" s="247"/>
      <c r="AH9" s="247"/>
      <c r="AI9" s="251"/>
      <c r="AJ9" s="17"/>
      <c r="AK9" s="275"/>
      <c r="AL9" s="277"/>
      <c r="AM9" s="27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8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491</v>
      </c>
      <c r="C10" s="44">
        <v>411</v>
      </c>
      <c r="D10" s="45">
        <v>615</v>
      </c>
      <c r="E10" s="45">
        <v>17</v>
      </c>
      <c r="F10" s="86">
        <v>14</v>
      </c>
      <c r="G10" s="87">
        <v>20</v>
      </c>
      <c r="H10" s="48">
        <f>B10+C10+D10</f>
        <v>1517</v>
      </c>
      <c r="I10" s="48">
        <f>E10+F10+G10</f>
        <v>51</v>
      </c>
      <c r="J10" s="44">
        <v>478</v>
      </c>
      <c r="K10" s="19">
        <v>284</v>
      </c>
      <c r="L10" s="19"/>
      <c r="M10" s="45">
        <v>15</v>
      </c>
      <c r="N10" s="93">
        <v>10</v>
      </c>
      <c r="O10" s="49"/>
      <c r="P10" s="48">
        <f>SUM(J10+K10+L10)</f>
        <v>762</v>
      </c>
      <c r="Q10" s="48">
        <f>M10+N10+O10</f>
        <v>25</v>
      </c>
      <c r="R10" s="50">
        <f>SUM(I10+Q10)</f>
        <v>76</v>
      </c>
      <c r="S10" s="97">
        <v>4.08</v>
      </c>
      <c r="T10" s="44">
        <v>4.5</v>
      </c>
      <c r="U10" s="99">
        <v>7.7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92.28</v>
      </c>
      <c r="AE10" s="21">
        <f>+AD10-AK10</f>
        <v>92.28</v>
      </c>
      <c r="AF10" s="82"/>
      <c r="AG10" s="51"/>
      <c r="AH10" s="22">
        <f t="shared" ref="AH10:AH65" si="4">AD10+AG10</f>
        <v>92.28</v>
      </c>
      <c r="AI10" s="23">
        <v>0</v>
      </c>
      <c r="AJ10" s="54"/>
      <c r="AK10" s="24">
        <f>AC10</f>
        <v>0</v>
      </c>
      <c r="AL10" s="25">
        <f>BB10</f>
        <v>151.19999999999999</v>
      </c>
      <c r="AM10" s="26">
        <f>AK10+AL10</f>
        <v>151.19999999999999</v>
      </c>
      <c r="AN10" s="79"/>
      <c r="AO10" s="121">
        <v>80</v>
      </c>
      <c r="AP10" s="121">
        <v>200</v>
      </c>
      <c r="AQ10" s="121">
        <v>0</v>
      </c>
      <c r="AR10" s="121">
        <v>20</v>
      </c>
      <c r="AS10" s="121">
        <v>60</v>
      </c>
      <c r="AT10" s="62">
        <f>SUM(AO10:AS10)</f>
        <v>360</v>
      </c>
      <c r="AU10" s="63">
        <f>AT10*0.95</f>
        <v>342</v>
      </c>
      <c r="AV10" s="120">
        <v>6</v>
      </c>
      <c r="AW10" s="120">
        <v>13</v>
      </c>
      <c r="AX10" s="120">
        <v>7</v>
      </c>
      <c r="AY10" s="120">
        <v>1</v>
      </c>
      <c r="AZ10" s="81">
        <f>SUM(AV10:AY10)</f>
        <v>27</v>
      </c>
      <c r="BA10" s="80">
        <f>AU10-AZ10</f>
        <v>315</v>
      </c>
      <c r="BB10" s="36">
        <f>BA10*0.48</f>
        <v>151.19999999999999</v>
      </c>
      <c r="BC10" s="80">
        <f>BA10*0.52</f>
        <v>163.80000000000001</v>
      </c>
    </row>
    <row r="11" spans="1:55" ht="18" thickBot="1">
      <c r="A11" s="27" t="s">
        <v>38</v>
      </c>
      <c r="B11" s="88">
        <v>466</v>
      </c>
      <c r="C11" s="88">
        <v>392</v>
      </c>
      <c r="D11" s="88">
        <v>574</v>
      </c>
      <c r="E11" s="45">
        <v>16</v>
      </c>
      <c r="F11" s="88">
        <v>14</v>
      </c>
      <c r="G11" s="88">
        <v>18</v>
      </c>
      <c r="H11" s="48">
        <f t="shared" ref="H11:H65" si="5">B11+C11+D11</f>
        <v>1432</v>
      </c>
      <c r="I11" s="48">
        <f t="shared" ref="I11:I65" si="6">E11+F11+G11</f>
        <v>48</v>
      </c>
      <c r="J11" s="89">
        <v>467</v>
      </c>
      <c r="K11" s="94">
        <v>271</v>
      </c>
      <c r="L11" s="94"/>
      <c r="M11" s="45">
        <v>15</v>
      </c>
      <c r="N11" s="93">
        <v>10</v>
      </c>
      <c r="O11" s="56"/>
      <c r="P11" s="48">
        <f t="shared" ref="P11:P65" si="7">SUM(J11+K11+L11)</f>
        <v>738</v>
      </c>
      <c r="Q11" s="48">
        <f t="shared" ref="Q11:Q65" si="8">M11+N11+O11</f>
        <v>25</v>
      </c>
      <c r="R11" s="50">
        <f t="shared" ref="R11:R65" si="9">SUM(I11+Q11)</f>
        <v>73</v>
      </c>
      <c r="S11" s="97">
        <v>4.08</v>
      </c>
      <c r="T11" s="44">
        <v>4.5</v>
      </c>
      <c r="U11" s="99">
        <v>7.7</v>
      </c>
      <c r="V11" s="44"/>
      <c r="X11" s="53"/>
      <c r="Y11" s="44"/>
      <c r="Z11" s="44"/>
      <c r="AA11" s="67">
        <f t="shared" ref="AA11:AA65" si="10">SUM(V11:Z11)</f>
        <v>0</v>
      </c>
      <c r="AB11" s="33"/>
      <c r="AC11" s="20">
        <f t="shared" ref="AC11:AC65" si="11">AA11+AB11</f>
        <v>0</v>
      </c>
      <c r="AD11" s="85">
        <f t="shared" ref="AD11:AD65" si="12">R11+S11+T11+U11+V11+W11+X11+Y11+Z11</f>
        <v>89.28</v>
      </c>
      <c r="AE11" s="21">
        <f t="shared" ref="AE11:AE65" si="13">+AD11-AK11</f>
        <v>89.28</v>
      </c>
      <c r="AF11" s="82"/>
      <c r="AG11" s="78"/>
      <c r="AH11" s="22">
        <f t="shared" si="4"/>
        <v>89.28</v>
      </c>
      <c r="AI11" s="23">
        <v>0</v>
      </c>
      <c r="AJ11" s="54"/>
      <c r="AK11" s="24">
        <f>AC11</f>
        <v>0</v>
      </c>
      <c r="AL11" s="25">
        <f>BB11</f>
        <v>151.19999999999999</v>
      </c>
      <c r="AM11" s="26">
        <f>AK11+AL11</f>
        <v>151.19999999999999</v>
      </c>
      <c r="AN11" s="79"/>
      <c r="AO11" s="121">
        <v>80</v>
      </c>
      <c r="AP11" s="121">
        <v>200</v>
      </c>
      <c r="AQ11" s="121">
        <v>0</v>
      </c>
      <c r="AR11" s="121">
        <v>20</v>
      </c>
      <c r="AS11" s="121">
        <v>60</v>
      </c>
      <c r="AT11" s="62">
        <f t="shared" ref="AT11:AT23" si="14">SUM(AO11:AS11)</f>
        <v>360</v>
      </c>
      <c r="AU11" s="63">
        <f t="shared" ref="AU11:AU23" si="15">AT11*0.95</f>
        <v>342</v>
      </c>
      <c r="AV11" s="120">
        <v>6</v>
      </c>
      <c r="AW11" s="120">
        <v>13</v>
      </c>
      <c r="AX11" s="120">
        <v>7</v>
      </c>
      <c r="AY11" s="120">
        <v>1</v>
      </c>
      <c r="AZ11" s="81">
        <f t="shared" ref="AZ11:AZ65" si="16">SUM(AV11:AY11)</f>
        <v>27</v>
      </c>
      <c r="BA11" s="80">
        <f t="shared" ref="BA11:BA65" si="17">AU11-AZ11</f>
        <v>315</v>
      </c>
      <c r="BB11" s="36">
        <f t="shared" ref="BB11:BB65" si="18">BA11*0.48</f>
        <v>151.19999999999999</v>
      </c>
      <c r="BC11" s="80">
        <f t="shared" ref="BC11:BC65" si="19">BA11*0.52</f>
        <v>163.80000000000001</v>
      </c>
    </row>
    <row r="12" spans="1:55" ht="18" thickBot="1">
      <c r="A12" s="18" t="s">
        <v>7</v>
      </c>
      <c r="B12" s="88">
        <v>453</v>
      </c>
      <c r="C12" s="90">
        <v>381</v>
      </c>
      <c r="D12" s="90">
        <v>572</v>
      </c>
      <c r="E12" s="45">
        <v>15</v>
      </c>
      <c r="F12" s="88">
        <v>13</v>
      </c>
      <c r="G12" s="88">
        <v>18</v>
      </c>
      <c r="H12" s="48">
        <f t="shared" si="5"/>
        <v>1406</v>
      </c>
      <c r="I12" s="48">
        <f t="shared" si="6"/>
        <v>46</v>
      </c>
      <c r="J12" s="89">
        <v>463</v>
      </c>
      <c r="K12" s="94">
        <v>275</v>
      </c>
      <c r="L12" s="94"/>
      <c r="M12" s="45">
        <v>15</v>
      </c>
      <c r="N12" s="93">
        <v>10</v>
      </c>
      <c r="O12" s="56"/>
      <c r="P12" s="48">
        <f t="shared" si="7"/>
        <v>738</v>
      </c>
      <c r="Q12" s="48">
        <f t="shared" si="8"/>
        <v>25</v>
      </c>
      <c r="R12" s="50">
        <f t="shared" si="9"/>
        <v>71</v>
      </c>
      <c r="S12" s="97">
        <v>3.91</v>
      </c>
      <c r="T12" s="44">
        <v>4.5</v>
      </c>
      <c r="U12" s="99">
        <v>7.3</v>
      </c>
      <c r="V12" s="44"/>
      <c r="X12" s="44"/>
      <c r="Y12" s="44"/>
      <c r="Z12" s="44"/>
      <c r="AA12" s="67">
        <f t="shared" si="10"/>
        <v>0</v>
      </c>
      <c r="AB12" s="33"/>
      <c r="AC12" s="20">
        <f t="shared" si="11"/>
        <v>0</v>
      </c>
      <c r="AD12" s="85">
        <f t="shared" si="12"/>
        <v>86.71</v>
      </c>
      <c r="AE12" s="21">
        <f t="shared" si="13"/>
        <v>86.71</v>
      </c>
      <c r="AF12" s="82"/>
      <c r="AG12" s="78"/>
      <c r="AH12" s="22">
        <f t="shared" si="4"/>
        <v>86.71</v>
      </c>
      <c r="AI12" s="23">
        <v>0</v>
      </c>
      <c r="AJ12" s="58"/>
      <c r="AK12" s="24">
        <f>AC12</f>
        <v>0</v>
      </c>
      <c r="AL12" s="25">
        <f>BB12</f>
        <v>151.19999999999999</v>
      </c>
      <c r="AM12" s="26">
        <f>AK12+AL12</f>
        <v>151.19999999999999</v>
      </c>
      <c r="AN12" s="79"/>
      <c r="AO12" s="121">
        <v>80</v>
      </c>
      <c r="AP12" s="121">
        <v>200</v>
      </c>
      <c r="AQ12" s="121">
        <v>0</v>
      </c>
      <c r="AR12" s="121">
        <v>20</v>
      </c>
      <c r="AS12" s="121">
        <v>60</v>
      </c>
      <c r="AT12" s="62">
        <f t="shared" si="14"/>
        <v>360</v>
      </c>
      <c r="AU12" s="63">
        <f t="shared" si="15"/>
        <v>342</v>
      </c>
      <c r="AV12" s="120">
        <v>6</v>
      </c>
      <c r="AW12" s="120">
        <v>13</v>
      </c>
      <c r="AX12" s="120">
        <v>7</v>
      </c>
      <c r="AY12" s="120">
        <v>1</v>
      </c>
      <c r="AZ12" s="81">
        <f t="shared" si="16"/>
        <v>27</v>
      </c>
      <c r="BA12" s="80">
        <f t="shared" si="17"/>
        <v>315</v>
      </c>
      <c r="BB12" s="36">
        <f t="shared" si="18"/>
        <v>151.19999999999999</v>
      </c>
      <c r="BC12" s="80">
        <f t="shared" si="19"/>
        <v>163.80000000000001</v>
      </c>
    </row>
    <row r="13" spans="1:55" ht="18" thickBot="1">
      <c r="A13" s="18" t="s">
        <v>39</v>
      </c>
      <c r="B13" s="88">
        <v>450</v>
      </c>
      <c r="C13" s="88">
        <v>372</v>
      </c>
      <c r="D13" s="88">
        <v>565</v>
      </c>
      <c r="E13" s="88">
        <v>15</v>
      </c>
      <c r="F13" s="88">
        <v>13</v>
      </c>
      <c r="G13" s="88">
        <v>18</v>
      </c>
      <c r="H13" s="48">
        <f t="shared" si="5"/>
        <v>1387</v>
      </c>
      <c r="I13" s="48">
        <f t="shared" si="6"/>
        <v>46</v>
      </c>
      <c r="J13" s="89">
        <v>466</v>
      </c>
      <c r="K13" s="94">
        <v>276</v>
      </c>
      <c r="L13" s="94"/>
      <c r="M13" s="45">
        <v>15</v>
      </c>
      <c r="N13" s="93">
        <v>10</v>
      </c>
      <c r="O13" s="56"/>
      <c r="P13" s="48">
        <f t="shared" si="7"/>
        <v>742</v>
      </c>
      <c r="Q13" s="48">
        <f t="shared" si="8"/>
        <v>25</v>
      </c>
      <c r="R13" s="50">
        <f t="shared" si="9"/>
        <v>71</v>
      </c>
      <c r="S13" s="97">
        <v>3.91</v>
      </c>
      <c r="T13" s="44">
        <v>4.5</v>
      </c>
      <c r="U13" s="99">
        <v>7.3</v>
      </c>
      <c r="V13" s="44"/>
      <c r="X13" s="44"/>
      <c r="Y13" s="44"/>
      <c r="Z13" s="44"/>
      <c r="AA13" s="67">
        <f t="shared" si="10"/>
        <v>0</v>
      </c>
      <c r="AB13" s="33"/>
      <c r="AC13" s="20">
        <f t="shared" si="11"/>
        <v>0</v>
      </c>
      <c r="AD13" s="85">
        <f t="shared" si="12"/>
        <v>86.71</v>
      </c>
      <c r="AE13" s="21">
        <f t="shared" si="13"/>
        <v>86.71</v>
      </c>
      <c r="AF13" s="82"/>
      <c r="AG13" s="78"/>
      <c r="AH13" s="22">
        <f t="shared" si="4"/>
        <v>86.71</v>
      </c>
      <c r="AI13" s="23">
        <v>0</v>
      </c>
      <c r="AJ13" s="58"/>
      <c r="AK13" s="24">
        <f>AC13</f>
        <v>0</v>
      </c>
      <c r="AL13" s="25">
        <f>BB13</f>
        <v>151.19999999999999</v>
      </c>
      <c r="AM13" s="26">
        <f>AK13+AL13</f>
        <v>151.19999999999999</v>
      </c>
      <c r="AN13" s="79"/>
      <c r="AO13" s="121">
        <v>80</v>
      </c>
      <c r="AP13" s="121">
        <v>200</v>
      </c>
      <c r="AQ13" s="121">
        <v>0</v>
      </c>
      <c r="AR13" s="121">
        <v>20</v>
      </c>
      <c r="AS13" s="121">
        <v>60</v>
      </c>
      <c r="AT13" s="62">
        <f t="shared" si="14"/>
        <v>360</v>
      </c>
      <c r="AU13" s="63">
        <f t="shared" si="15"/>
        <v>342</v>
      </c>
      <c r="AV13" s="120">
        <v>6</v>
      </c>
      <c r="AW13" s="120">
        <v>13</v>
      </c>
      <c r="AX13" s="120">
        <v>7</v>
      </c>
      <c r="AY13" s="120">
        <v>1</v>
      </c>
      <c r="AZ13" s="81">
        <f t="shared" si="16"/>
        <v>27</v>
      </c>
      <c r="BA13" s="80">
        <f t="shared" si="17"/>
        <v>315</v>
      </c>
      <c r="BB13" s="36">
        <f t="shared" si="18"/>
        <v>151.19999999999999</v>
      </c>
      <c r="BC13" s="80">
        <f t="shared" si="19"/>
        <v>163.80000000000001</v>
      </c>
    </row>
    <row r="14" spans="1:55" ht="18" thickBot="1">
      <c r="A14" s="27" t="s">
        <v>8</v>
      </c>
      <c r="B14" s="88">
        <v>440</v>
      </c>
      <c r="C14" s="88">
        <v>365</v>
      </c>
      <c r="D14" s="88">
        <v>561</v>
      </c>
      <c r="E14" s="88">
        <v>15</v>
      </c>
      <c r="F14" s="88">
        <v>13</v>
      </c>
      <c r="G14" s="88">
        <v>18</v>
      </c>
      <c r="H14" s="48">
        <f t="shared" si="5"/>
        <v>1366</v>
      </c>
      <c r="I14" s="48">
        <f t="shared" si="6"/>
        <v>46</v>
      </c>
      <c r="J14" s="89">
        <v>458</v>
      </c>
      <c r="K14" s="94">
        <v>273</v>
      </c>
      <c r="L14" s="94"/>
      <c r="M14" s="45">
        <v>15</v>
      </c>
      <c r="N14" s="93">
        <v>10</v>
      </c>
      <c r="O14" s="56"/>
      <c r="P14" s="48">
        <f t="shared" si="7"/>
        <v>731</v>
      </c>
      <c r="Q14" s="48">
        <f t="shared" si="8"/>
        <v>25</v>
      </c>
      <c r="R14" s="50">
        <f t="shared" si="9"/>
        <v>71</v>
      </c>
      <c r="S14" s="97">
        <v>3.88</v>
      </c>
      <c r="T14" s="98">
        <v>4</v>
      </c>
      <c r="U14" s="99">
        <v>7.1</v>
      </c>
      <c r="V14" s="44"/>
      <c r="X14" s="44"/>
      <c r="Y14" s="44"/>
      <c r="Z14" s="44"/>
      <c r="AA14" s="67">
        <f t="shared" si="10"/>
        <v>0</v>
      </c>
      <c r="AB14" s="33"/>
      <c r="AC14" s="20">
        <f t="shared" si="11"/>
        <v>0</v>
      </c>
      <c r="AD14" s="85">
        <f t="shared" si="12"/>
        <v>85.97999999999999</v>
      </c>
      <c r="AE14" s="21">
        <f t="shared" si="13"/>
        <v>85.97999999999999</v>
      </c>
      <c r="AF14" s="82"/>
      <c r="AG14" s="78"/>
      <c r="AH14" s="22">
        <f t="shared" si="4"/>
        <v>85.97999999999999</v>
      </c>
      <c r="AI14" s="23">
        <v>0</v>
      </c>
      <c r="AJ14" s="58"/>
      <c r="AK14" s="24">
        <f>AC14</f>
        <v>0</v>
      </c>
      <c r="AL14" s="25">
        <f>BB14</f>
        <v>151.19999999999999</v>
      </c>
      <c r="AM14" s="26">
        <f>AK14+AL14</f>
        <v>151.19999999999999</v>
      </c>
      <c r="AN14" s="79"/>
      <c r="AO14" s="121">
        <v>80</v>
      </c>
      <c r="AP14" s="121">
        <v>200</v>
      </c>
      <c r="AQ14" s="121">
        <v>0</v>
      </c>
      <c r="AR14" s="121">
        <v>20</v>
      </c>
      <c r="AS14" s="121">
        <v>60</v>
      </c>
      <c r="AT14" s="62">
        <f t="shared" si="14"/>
        <v>360</v>
      </c>
      <c r="AU14" s="63">
        <f t="shared" si="15"/>
        <v>342</v>
      </c>
      <c r="AV14" s="120">
        <v>6</v>
      </c>
      <c r="AW14" s="120">
        <v>13</v>
      </c>
      <c r="AX14" s="120">
        <v>7</v>
      </c>
      <c r="AY14" s="120">
        <v>1</v>
      </c>
      <c r="AZ14" s="81">
        <f t="shared" si="16"/>
        <v>27</v>
      </c>
      <c r="BA14" s="80">
        <f t="shared" si="17"/>
        <v>315</v>
      </c>
      <c r="BB14" s="36">
        <f t="shared" si="18"/>
        <v>151.19999999999999</v>
      </c>
      <c r="BC14" s="80">
        <f t="shared" si="19"/>
        <v>163.80000000000001</v>
      </c>
    </row>
    <row r="15" spans="1:55" ht="18" thickBot="1">
      <c r="A15" s="27" t="s">
        <v>40</v>
      </c>
      <c r="B15" s="88">
        <v>435</v>
      </c>
      <c r="C15" s="88">
        <v>360</v>
      </c>
      <c r="D15" s="88">
        <v>560</v>
      </c>
      <c r="E15" s="88">
        <v>15</v>
      </c>
      <c r="F15" s="88">
        <v>13</v>
      </c>
      <c r="G15" s="88">
        <v>18</v>
      </c>
      <c r="H15" s="48">
        <f t="shared" si="5"/>
        <v>1355</v>
      </c>
      <c r="I15" s="48">
        <f t="shared" si="6"/>
        <v>46</v>
      </c>
      <c r="J15" s="89">
        <v>462</v>
      </c>
      <c r="K15" s="94">
        <v>276</v>
      </c>
      <c r="L15" s="94"/>
      <c r="M15" s="45">
        <v>15</v>
      </c>
      <c r="N15" s="93">
        <v>10</v>
      </c>
      <c r="O15" s="56"/>
      <c r="P15" s="48">
        <f t="shared" si="7"/>
        <v>738</v>
      </c>
      <c r="Q15" s="48">
        <f t="shared" si="8"/>
        <v>25</v>
      </c>
      <c r="R15" s="50">
        <f t="shared" si="9"/>
        <v>71</v>
      </c>
      <c r="S15" s="97">
        <v>3.88</v>
      </c>
      <c r="T15" s="98">
        <v>4</v>
      </c>
      <c r="U15" s="99">
        <v>7.1</v>
      </c>
      <c r="V15" s="44"/>
      <c r="W15" s="44"/>
      <c r="X15" s="44"/>
      <c r="Y15" s="44"/>
      <c r="Z15" s="44"/>
      <c r="AA15" s="67">
        <f t="shared" si="10"/>
        <v>0</v>
      </c>
      <c r="AB15" s="33"/>
      <c r="AC15" s="20">
        <f t="shared" si="11"/>
        <v>0</v>
      </c>
      <c r="AD15" s="85">
        <f t="shared" si="12"/>
        <v>85.97999999999999</v>
      </c>
      <c r="AE15" s="21">
        <f t="shared" si="13"/>
        <v>85.97999999999999</v>
      </c>
      <c r="AF15" s="82"/>
      <c r="AG15" s="78"/>
      <c r="AH15" s="22">
        <f t="shared" si="4"/>
        <v>85.97999999999999</v>
      </c>
      <c r="AI15" s="23">
        <v>0</v>
      </c>
      <c r="AJ15" s="58"/>
      <c r="AK15" s="24">
        <f t="shared" ref="AK15:AK22" si="20">AC15</f>
        <v>0</v>
      </c>
      <c r="AL15" s="25">
        <f t="shared" ref="AL15:AL22" si="21">BB15</f>
        <v>151.19999999999999</v>
      </c>
      <c r="AM15" s="26">
        <f t="shared" ref="AM15:AM22" si="22">AK15+AL15</f>
        <v>151.19999999999999</v>
      </c>
      <c r="AN15" s="79"/>
      <c r="AO15" s="121">
        <v>80</v>
      </c>
      <c r="AP15" s="121">
        <v>200</v>
      </c>
      <c r="AQ15" s="121">
        <v>0</v>
      </c>
      <c r="AR15" s="121">
        <v>20</v>
      </c>
      <c r="AS15" s="121">
        <v>60</v>
      </c>
      <c r="AT15" s="62">
        <f t="shared" si="14"/>
        <v>360</v>
      </c>
      <c r="AU15" s="63">
        <f t="shared" si="15"/>
        <v>342</v>
      </c>
      <c r="AV15" s="120">
        <v>6</v>
      </c>
      <c r="AW15" s="120">
        <v>13</v>
      </c>
      <c r="AX15" s="120">
        <v>7</v>
      </c>
      <c r="AY15" s="120">
        <v>1</v>
      </c>
      <c r="AZ15" s="81">
        <f t="shared" si="16"/>
        <v>27</v>
      </c>
      <c r="BA15" s="80">
        <f t="shared" si="17"/>
        <v>315</v>
      </c>
      <c r="BB15" s="36">
        <f t="shared" si="18"/>
        <v>151.19999999999999</v>
      </c>
      <c r="BC15" s="80">
        <f t="shared" si="19"/>
        <v>163.80000000000001</v>
      </c>
    </row>
    <row r="16" spans="1:55" ht="18" thickBot="1">
      <c r="A16" s="27" t="s">
        <v>9</v>
      </c>
      <c r="B16" s="88">
        <v>421</v>
      </c>
      <c r="C16" s="88">
        <v>351</v>
      </c>
      <c r="D16" s="88">
        <v>554</v>
      </c>
      <c r="E16" s="88">
        <v>14</v>
      </c>
      <c r="F16" s="88">
        <v>12</v>
      </c>
      <c r="G16" s="88">
        <v>18</v>
      </c>
      <c r="H16" s="48">
        <f t="shared" si="5"/>
        <v>1326</v>
      </c>
      <c r="I16" s="48">
        <f t="shared" si="6"/>
        <v>44</v>
      </c>
      <c r="J16" s="89">
        <v>466</v>
      </c>
      <c r="K16" s="94">
        <v>278</v>
      </c>
      <c r="L16" s="94"/>
      <c r="M16" s="45">
        <v>15</v>
      </c>
      <c r="N16" s="93">
        <v>10</v>
      </c>
      <c r="O16" s="56"/>
      <c r="P16" s="48">
        <f t="shared" si="7"/>
        <v>744</v>
      </c>
      <c r="Q16" s="48">
        <f t="shared" si="8"/>
        <v>25</v>
      </c>
      <c r="R16" s="50">
        <f t="shared" si="9"/>
        <v>69</v>
      </c>
      <c r="S16" s="97">
        <v>3.6</v>
      </c>
      <c r="T16" s="98">
        <v>4</v>
      </c>
      <c r="U16" s="99">
        <v>6.9</v>
      </c>
      <c r="V16" s="44"/>
      <c r="W16" s="44"/>
      <c r="X16" s="44"/>
      <c r="Y16" s="44"/>
      <c r="Z16" s="44"/>
      <c r="AA16" s="67">
        <f t="shared" si="10"/>
        <v>0</v>
      </c>
      <c r="AB16" s="33"/>
      <c r="AC16" s="20">
        <f t="shared" si="11"/>
        <v>0</v>
      </c>
      <c r="AD16" s="85">
        <f t="shared" si="12"/>
        <v>83.5</v>
      </c>
      <c r="AE16" s="21">
        <f t="shared" si="13"/>
        <v>83.5</v>
      </c>
      <c r="AF16" s="82"/>
      <c r="AG16" s="78"/>
      <c r="AH16" s="22">
        <f t="shared" si="4"/>
        <v>83.5</v>
      </c>
      <c r="AI16" s="23">
        <v>0</v>
      </c>
      <c r="AJ16" s="58"/>
      <c r="AK16" s="24">
        <f t="shared" si="20"/>
        <v>0</v>
      </c>
      <c r="AL16" s="25">
        <f t="shared" si="21"/>
        <v>151.19999999999999</v>
      </c>
      <c r="AM16" s="26">
        <f t="shared" si="22"/>
        <v>151.19999999999999</v>
      </c>
      <c r="AN16" s="79"/>
      <c r="AO16" s="121">
        <v>80</v>
      </c>
      <c r="AP16" s="121">
        <v>200</v>
      </c>
      <c r="AQ16" s="121">
        <v>0</v>
      </c>
      <c r="AR16" s="121">
        <v>20</v>
      </c>
      <c r="AS16" s="121">
        <v>60</v>
      </c>
      <c r="AT16" s="62">
        <f t="shared" si="14"/>
        <v>360</v>
      </c>
      <c r="AU16" s="63">
        <f t="shared" si="15"/>
        <v>342</v>
      </c>
      <c r="AV16" s="120">
        <v>6</v>
      </c>
      <c r="AW16" s="120">
        <v>13</v>
      </c>
      <c r="AX16" s="120">
        <v>7</v>
      </c>
      <c r="AY16" s="120">
        <v>1</v>
      </c>
      <c r="AZ16" s="81">
        <f t="shared" si="16"/>
        <v>27</v>
      </c>
      <c r="BA16" s="80">
        <f t="shared" si="17"/>
        <v>315</v>
      </c>
      <c r="BB16" s="36">
        <f t="shared" si="18"/>
        <v>151.19999999999999</v>
      </c>
      <c r="BC16" s="80">
        <f t="shared" si="19"/>
        <v>163.80000000000001</v>
      </c>
    </row>
    <row r="17" spans="1:55" ht="18" thickBot="1">
      <c r="A17" s="27" t="s">
        <v>41</v>
      </c>
      <c r="B17" s="88">
        <v>418</v>
      </c>
      <c r="C17" s="88">
        <v>353</v>
      </c>
      <c r="D17" s="88">
        <v>553</v>
      </c>
      <c r="E17" s="88">
        <v>14</v>
      </c>
      <c r="F17" s="88">
        <v>12</v>
      </c>
      <c r="G17" s="88">
        <v>18</v>
      </c>
      <c r="H17" s="48">
        <f t="shared" si="5"/>
        <v>1324</v>
      </c>
      <c r="I17" s="48">
        <f t="shared" si="6"/>
        <v>44</v>
      </c>
      <c r="J17" s="89">
        <v>470</v>
      </c>
      <c r="K17" s="94">
        <v>281</v>
      </c>
      <c r="L17" s="94"/>
      <c r="M17" s="45">
        <v>15</v>
      </c>
      <c r="N17" s="93">
        <v>10</v>
      </c>
      <c r="O17" s="56"/>
      <c r="P17" s="48">
        <f t="shared" si="7"/>
        <v>751</v>
      </c>
      <c r="Q17" s="48">
        <f t="shared" si="8"/>
        <v>25</v>
      </c>
      <c r="R17" s="50">
        <f t="shared" si="9"/>
        <v>69</v>
      </c>
      <c r="S17" s="97">
        <v>3.6</v>
      </c>
      <c r="T17" s="98">
        <v>4</v>
      </c>
      <c r="U17" s="99">
        <v>6.9</v>
      </c>
      <c r="V17" s="44"/>
      <c r="W17" s="44"/>
      <c r="X17" s="44"/>
      <c r="Y17" s="44"/>
      <c r="Z17" s="44"/>
      <c r="AA17" s="67">
        <f t="shared" si="10"/>
        <v>0</v>
      </c>
      <c r="AB17" s="33"/>
      <c r="AC17" s="20">
        <f t="shared" si="11"/>
        <v>0</v>
      </c>
      <c r="AD17" s="85">
        <f t="shared" si="12"/>
        <v>83.5</v>
      </c>
      <c r="AE17" s="21">
        <f t="shared" si="13"/>
        <v>83.5</v>
      </c>
      <c r="AF17" s="82"/>
      <c r="AG17" s="78"/>
      <c r="AH17" s="22">
        <f t="shared" si="4"/>
        <v>83.5</v>
      </c>
      <c r="AI17" s="23">
        <v>0</v>
      </c>
      <c r="AJ17" s="58"/>
      <c r="AK17" s="24">
        <f t="shared" si="20"/>
        <v>0</v>
      </c>
      <c r="AL17" s="25">
        <f t="shared" si="21"/>
        <v>151.19999999999999</v>
      </c>
      <c r="AM17" s="26">
        <f t="shared" si="22"/>
        <v>151.19999999999999</v>
      </c>
      <c r="AN17" s="79"/>
      <c r="AO17" s="121">
        <v>80</v>
      </c>
      <c r="AP17" s="121">
        <v>200</v>
      </c>
      <c r="AQ17" s="121">
        <v>0</v>
      </c>
      <c r="AR17" s="121">
        <v>20</v>
      </c>
      <c r="AS17" s="121">
        <v>60</v>
      </c>
      <c r="AT17" s="62">
        <f t="shared" si="14"/>
        <v>360</v>
      </c>
      <c r="AU17" s="63">
        <f t="shared" si="15"/>
        <v>342</v>
      </c>
      <c r="AV17" s="120">
        <v>6</v>
      </c>
      <c r="AW17" s="120">
        <v>13</v>
      </c>
      <c r="AX17" s="120">
        <v>7</v>
      </c>
      <c r="AY17" s="120">
        <v>1</v>
      </c>
      <c r="AZ17" s="81">
        <f t="shared" si="16"/>
        <v>27</v>
      </c>
      <c r="BA17" s="80">
        <f t="shared" si="17"/>
        <v>315</v>
      </c>
      <c r="BB17" s="36">
        <f t="shared" si="18"/>
        <v>151.19999999999999</v>
      </c>
      <c r="BC17" s="80">
        <f t="shared" si="19"/>
        <v>163.80000000000001</v>
      </c>
    </row>
    <row r="18" spans="1:55" ht="18" thickBot="1">
      <c r="A18" s="27" t="s">
        <v>10</v>
      </c>
      <c r="B18" s="88">
        <v>415</v>
      </c>
      <c r="C18" s="88">
        <v>354</v>
      </c>
      <c r="D18" s="88">
        <v>551</v>
      </c>
      <c r="E18" s="88">
        <v>14</v>
      </c>
      <c r="F18" s="88">
        <v>12</v>
      </c>
      <c r="G18" s="88">
        <v>18</v>
      </c>
      <c r="H18" s="48">
        <f t="shared" si="5"/>
        <v>1320</v>
      </c>
      <c r="I18" s="48">
        <f t="shared" si="6"/>
        <v>44</v>
      </c>
      <c r="J18" s="89">
        <v>474</v>
      </c>
      <c r="K18" s="94">
        <v>283</v>
      </c>
      <c r="L18" s="94"/>
      <c r="M18" s="45">
        <v>15</v>
      </c>
      <c r="N18" s="93">
        <v>11</v>
      </c>
      <c r="O18" s="56"/>
      <c r="P18" s="48">
        <f t="shared" si="7"/>
        <v>757</v>
      </c>
      <c r="Q18" s="48">
        <f t="shared" si="8"/>
        <v>26</v>
      </c>
      <c r="R18" s="50">
        <f t="shared" si="9"/>
        <v>70</v>
      </c>
      <c r="S18" s="97">
        <v>3.6</v>
      </c>
      <c r="T18" s="98">
        <v>3.8</v>
      </c>
      <c r="U18" s="88">
        <v>7</v>
      </c>
      <c r="V18" s="44"/>
      <c r="W18" s="44"/>
      <c r="X18" s="44"/>
      <c r="Y18" s="44"/>
      <c r="Z18" s="44"/>
      <c r="AA18" s="67">
        <f t="shared" si="10"/>
        <v>0</v>
      </c>
      <c r="AB18" s="33"/>
      <c r="AC18" s="20">
        <f t="shared" si="11"/>
        <v>0</v>
      </c>
      <c r="AD18" s="85">
        <f t="shared" si="12"/>
        <v>84.399999999999991</v>
      </c>
      <c r="AE18" s="21">
        <f t="shared" si="13"/>
        <v>84.399999999999991</v>
      </c>
      <c r="AF18" s="82"/>
      <c r="AG18" s="78"/>
      <c r="AH18" s="22">
        <f t="shared" si="4"/>
        <v>84.399999999999991</v>
      </c>
      <c r="AI18" s="23">
        <v>0</v>
      </c>
      <c r="AJ18" s="58"/>
      <c r="AK18" s="24">
        <f t="shared" si="20"/>
        <v>0</v>
      </c>
      <c r="AL18" s="25">
        <f t="shared" si="21"/>
        <v>151.19999999999999</v>
      </c>
      <c r="AM18" s="26">
        <f t="shared" si="22"/>
        <v>151.19999999999999</v>
      </c>
      <c r="AN18" s="79"/>
      <c r="AO18" s="121">
        <v>80</v>
      </c>
      <c r="AP18" s="121">
        <v>200</v>
      </c>
      <c r="AQ18" s="121">
        <v>0</v>
      </c>
      <c r="AR18" s="121">
        <v>20</v>
      </c>
      <c r="AS18" s="121">
        <v>60</v>
      </c>
      <c r="AT18" s="62">
        <f t="shared" si="14"/>
        <v>360</v>
      </c>
      <c r="AU18" s="63">
        <f t="shared" si="15"/>
        <v>342</v>
      </c>
      <c r="AV18" s="120">
        <v>6</v>
      </c>
      <c r="AW18" s="120">
        <v>13</v>
      </c>
      <c r="AX18" s="120">
        <v>7</v>
      </c>
      <c r="AY18" s="120">
        <v>1</v>
      </c>
      <c r="AZ18" s="81">
        <f t="shared" si="16"/>
        <v>27</v>
      </c>
      <c r="BA18" s="80">
        <f t="shared" si="17"/>
        <v>315</v>
      </c>
      <c r="BB18" s="36">
        <f t="shared" si="18"/>
        <v>151.19999999999999</v>
      </c>
      <c r="BC18" s="80">
        <f t="shared" si="19"/>
        <v>163.80000000000001</v>
      </c>
    </row>
    <row r="19" spans="1:55" ht="18" thickBot="1">
      <c r="A19" s="27" t="s">
        <v>42</v>
      </c>
      <c r="B19" s="88">
        <v>421</v>
      </c>
      <c r="C19" s="88">
        <v>353</v>
      </c>
      <c r="D19" s="88">
        <v>553</v>
      </c>
      <c r="E19" s="88">
        <v>14</v>
      </c>
      <c r="F19" s="88">
        <v>12</v>
      </c>
      <c r="G19" s="88">
        <v>18</v>
      </c>
      <c r="H19" s="48">
        <f t="shared" si="5"/>
        <v>1327</v>
      </c>
      <c r="I19" s="48">
        <f t="shared" si="6"/>
        <v>44</v>
      </c>
      <c r="J19" s="89">
        <v>476</v>
      </c>
      <c r="K19" s="94">
        <v>284</v>
      </c>
      <c r="L19" s="94"/>
      <c r="M19" s="45">
        <v>15</v>
      </c>
      <c r="N19" s="93">
        <v>11</v>
      </c>
      <c r="O19" s="56"/>
      <c r="P19" s="48">
        <f t="shared" si="7"/>
        <v>760</v>
      </c>
      <c r="Q19" s="48">
        <f t="shared" si="8"/>
        <v>26</v>
      </c>
      <c r="R19" s="50">
        <f t="shared" si="9"/>
        <v>70</v>
      </c>
      <c r="S19" s="97">
        <v>3.6</v>
      </c>
      <c r="T19" s="98">
        <v>3.8</v>
      </c>
      <c r="U19" s="88">
        <v>7</v>
      </c>
      <c r="V19" s="44"/>
      <c r="W19" s="44"/>
      <c r="X19" s="44"/>
      <c r="Y19" s="44"/>
      <c r="Z19" s="44"/>
      <c r="AA19" s="67">
        <f t="shared" si="10"/>
        <v>0</v>
      </c>
      <c r="AB19" s="33"/>
      <c r="AC19" s="20">
        <f t="shared" si="11"/>
        <v>0</v>
      </c>
      <c r="AD19" s="85">
        <f t="shared" si="12"/>
        <v>84.399999999999991</v>
      </c>
      <c r="AE19" s="21">
        <f t="shared" si="13"/>
        <v>84.399999999999991</v>
      </c>
      <c r="AF19" s="82"/>
      <c r="AG19" s="78"/>
      <c r="AH19" s="22">
        <f t="shared" si="4"/>
        <v>84.399999999999991</v>
      </c>
      <c r="AI19" s="23">
        <v>0</v>
      </c>
      <c r="AJ19" s="58"/>
      <c r="AK19" s="24">
        <f t="shared" si="20"/>
        <v>0</v>
      </c>
      <c r="AL19" s="25">
        <f t="shared" si="21"/>
        <v>151.19999999999999</v>
      </c>
      <c r="AM19" s="26">
        <f t="shared" si="22"/>
        <v>151.19999999999999</v>
      </c>
      <c r="AN19" s="79"/>
      <c r="AO19" s="121">
        <v>80</v>
      </c>
      <c r="AP19" s="121">
        <v>200</v>
      </c>
      <c r="AQ19" s="121">
        <v>0</v>
      </c>
      <c r="AR19" s="121">
        <v>20</v>
      </c>
      <c r="AS19" s="121">
        <v>60</v>
      </c>
      <c r="AT19" s="62">
        <f t="shared" si="14"/>
        <v>360</v>
      </c>
      <c r="AU19" s="63">
        <f t="shared" si="15"/>
        <v>342</v>
      </c>
      <c r="AV19" s="120">
        <v>6</v>
      </c>
      <c r="AW19" s="120">
        <v>13</v>
      </c>
      <c r="AX19" s="120">
        <v>7</v>
      </c>
      <c r="AY19" s="120">
        <v>1</v>
      </c>
      <c r="AZ19" s="81">
        <f t="shared" si="16"/>
        <v>27</v>
      </c>
      <c r="BA19" s="80">
        <f t="shared" si="17"/>
        <v>315</v>
      </c>
      <c r="BB19" s="36">
        <f t="shared" si="18"/>
        <v>151.19999999999999</v>
      </c>
      <c r="BC19" s="80">
        <f t="shared" si="19"/>
        <v>163.80000000000001</v>
      </c>
    </row>
    <row r="20" spans="1:55" ht="18" thickBot="1">
      <c r="A20" s="27" t="s">
        <v>11</v>
      </c>
      <c r="B20" s="88">
        <v>448</v>
      </c>
      <c r="C20" s="88">
        <v>369</v>
      </c>
      <c r="D20" s="88">
        <v>586</v>
      </c>
      <c r="E20" s="88">
        <v>15</v>
      </c>
      <c r="F20" s="88">
        <v>13</v>
      </c>
      <c r="G20" s="88">
        <v>19</v>
      </c>
      <c r="H20" s="48">
        <f t="shared" si="5"/>
        <v>1403</v>
      </c>
      <c r="I20" s="48">
        <f t="shared" si="6"/>
        <v>47</v>
      </c>
      <c r="J20" s="89">
        <v>482</v>
      </c>
      <c r="K20" s="94">
        <v>286</v>
      </c>
      <c r="L20" s="94"/>
      <c r="M20" s="45">
        <v>16</v>
      </c>
      <c r="N20" s="93">
        <v>11</v>
      </c>
      <c r="O20" s="56"/>
      <c r="P20" s="48">
        <f t="shared" si="7"/>
        <v>768</v>
      </c>
      <c r="Q20" s="48">
        <f t="shared" si="8"/>
        <v>27</v>
      </c>
      <c r="R20" s="50">
        <f t="shared" si="9"/>
        <v>74</v>
      </c>
      <c r="S20" s="97">
        <v>3.66</v>
      </c>
      <c r="T20" s="98">
        <v>4.5</v>
      </c>
      <c r="U20" s="100">
        <v>7.6</v>
      </c>
      <c r="V20" s="44"/>
      <c r="W20" s="44"/>
      <c r="X20" s="44"/>
      <c r="Y20" s="44"/>
      <c r="Z20" s="44"/>
      <c r="AA20" s="67">
        <f t="shared" si="10"/>
        <v>0</v>
      </c>
      <c r="AB20" s="33"/>
      <c r="AC20" s="20">
        <f t="shared" si="11"/>
        <v>0</v>
      </c>
      <c r="AD20" s="85">
        <f t="shared" si="12"/>
        <v>89.759999999999991</v>
      </c>
      <c r="AE20" s="21">
        <f t="shared" si="13"/>
        <v>89.759999999999991</v>
      </c>
      <c r="AF20" s="82"/>
      <c r="AG20" s="78"/>
      <c r="AH20" s="22">
        <f t="shared" si="4"/>
        <v>89.759999999999991</v>
      </c>
      <c r="AI20" s="23">
        <v>0</v>
      </c>
      <c r="AJ20" s="58"/>
      <c r="AK20" s="24">
        <f t="shared" si="20"/>
        <v>0</v>
      </c>
      <c r="AL20" s="25">
        <f t="shared" si="21"/>
        <v>151.19999999999999</v>
      </c>
      <c r="AM20" s="26">
        <f t="shared" si="22"/>
        <v>151.19999999999999</v>
      </c>
      <c r="AN20" s="79"/>
      <c r="AO20" s="121">
        <v>80</v>
      </c>
      <c r="AP20" s="121">
        <v>200</v>
      </c>
      <c r="AQ20" s="121">
        <v>0</v>
      </c>
      <c r="AR20" s="121">
        <v>20</v>
      </c>
      <c r="AS20" s="121">
        <v>60</v>
      </c>
      <c r="AT20" s="62">
        <f t="shared" si="14"/>
        <v>360</v>
      </c>
      <c r="AU20" s="63">
        <f t="shared" si="15"/>
        <v>342</v>
      </c>
      <c r="AV20" s="120">
        <v>6</v>
      </c>
      <c r="AW20" s="120">
        <v>13</v>
      </c>
      <c r="AX20" s="120">
        <v>7</v>
      </c>
      <c r="AY20" s="120">
        <v>1</v>
      </c>
      <c r="AZ20" s="81">
        <f t="shared" si="16"/>
        <v>27</v>
      </c>
      <c r="BA20" s="80">
        <f t="shared" si="17"/>
        <v>315</v>
      </c>
      <c r="BB20" s="36">
        <f t="shared" si="18"/>
        <v>151.19999999999999</v>
      </c>
      <c r="BC20" s="80">
        <f t="shared" si="19"/>
        <v>163.80000000000001</v>
      </c>
    </row>
    <row r="21" spans="1:55" ht="18" thickBot="1">
      <c r="A21" s="27" t="s">
        <v>43</v>
      </c>
      <c r="B21" s="129">
        <v>450</v>
      </c>
      <c r="C21" s="88">
        <v>374</v>
      </c>
      <c r="D21" s="92">
        <v>584</v>
      </c>
      <c r="E21" s="88">
        <v>15</v>
      </c>
      <c r="F21" s="88">
        <v>13</v>
      </c>
      <c r="G21" s="88">
        <v>19</v>
      </c>
      <c r="H21" s="48">
        <f t="shared" si="5"/>
        <v>1408</v>
      </c>
      <c r="I21" s="48">
        <f t="shared" si="6"/>
        <v>47</v>
      </c>
      <c r="J21" s="89">
        <v>484</v>
      </c>
      <c r="K21" s="94">
        <v>284</v>
      </c>
      <c r="L21" s="94"/>
      <c r="M21" s="45">
        <v>16</v>
      </c>
      <c r="N21" s="93">
        <v>11</v>
      </c>
      <c r="O21" s="45"/>
      <c r="P21" s="48">
        <f t="shared" si="7"/>
        <v>768</v>
      </c>
      <c r="Q21" s="48">
        <f t="shared" si="8"/>
        <v>27</v>
      </c>
      <c r="R21" s="50">
        <f t="shared" si="9"/>
        <v>74</v>
      </c>
      <c r="S21" s="97">
        <v>3.66</v>
      </c>
      <c r="T21" s="98">
        <v>4.5</v>
      </c>
      <c r="U21" s="100">
        <v>7.6</v>
      </c>
      <c r="V21" s="44"/>
      <c r="W21" s="44"/>
      <c r="X21" s="44"/>
      <c r="Y21" s="44"/>
      <c r="Z21" s="44"/>
      <c r="AA21" s="67">
        <f t="shared" si="10"/>
        <v>0</v>
      </c>
      <c r="AB21" s="33"/>
      <c r="AC21" s="20">
        <f t="shared" si="11"/>
        <v>0</v>
      </c>
      <c r="AD21" s="85">
        <f t="shared" si="12"/>
        <v>89.759999999999991</v>
      </c>
      <c r="AE21" s="21">
        <f t="shared" si="13"/>
        <v>89.759999999999991</v>
      </c>
      <c r="AF21" s="82"/>
      <c r="AG21" s="78"/>
      <c r="AH21" s="22">
        <f t="shared" si="4"/>
        <v>89.759999999999991</v>
      </c>
      <c r="AI21" s="23">
        <v>0</v>
      </c>
      <c r="AJ21" s="58"/>
      <c r="AK21" s="24">
        <f t="shared" si="20"/>
        <v>0</v>
      </c>
      <c r="AL21" s="25">
        <f t="shared" si="21"/>
        <v>151.19999999999999</v>
      </c>
      <c r="AM21" s="26">
        <f t="shared" si="22"/>
        <v>151.19999999999999</v>
      </c>
      <c r="AN21" s="79"/>
      <c r="AO21" s="121">
        <v>80</v>
      </c>
      <c r="AP21" s="121">
        <v>200</v>
      </c>
      <c r="AQ21" s="121">
        <v>0</v>
      </c>
      <c r="AR21" s="121">
        <v>20</v>
      </c>
      <c r="AS21" s="121">
        <v>60</v>
      </c>
      <c r="AT21" s="62">
        <f t="shared" si="14"/>
        <v>360</v>
      </c>
      <c r="AU21" s="63">
        <f t="shared" si="15"/>
        <v>342</v>
      </c>
      <c r="AV21" s="120">
        <v>6</v>
      </c>
      <c r="AW21" s="120">
        <v>13</v>
      </c>
      <c r="AX21" s="120">
        <v>7</v>
      </c>
      <c r="AY21" s="120">
        <v>1</v>
      </c>
      <c r="AZ21" s="81">
        <f t="shared" si="16"/>
        <v>27</v>
      </c>
      <c r="BA21" s="80">
        <f t="shared" si="17"/>
        <v>315</v>
      </c>
      <c r="BB21" s="36">
        <f t="shared" si="18"/>
        <v>151.19999999999999</v>
      </c>
      <c r="BC21" s="80">
        <f t="shared" si="19"/>
        <v>163.80000000000001</v>
      </c>
    </row>
    <row r="22" spans="1:55" ht="18" thickBot="1">
      <c r="A22" s="27" t="s">
        <v>12</v>
      </c>
      <c r="B22" s="88">
        <v>439</v>
      </c>
      <c r="C22" s="88">
        <v>353</v>
      </c>
      <c r="D22" s="88">
        <v>562</v>
      </c>
      <c r="E22" s="88">
        <v>14</v>
      </c>
      <c r="F22" s="88">
        <v>12</v>
      </c>
      <c r="G22" s="89">
        <v>18</v>
      </c>
      <c r="H22" s="48">
        <f t="shared" si="5"/>
        <v>1354</v>
      </c>
      <c r="I22" s="48">
        <f t="shared" si="6"/>
        <v>44</v>
      </c>
      <c r="J22" s="89">
        <v>457</v>
      </c>
      <c r="K22" s="94">
        <v>288</v>
      </c>
      <c r="L22" s="94"/>
      <c r="M22" s="93">
        <v>15</v>
      </c>
      <c r="N22" s="93">
        <v>11</v>
      </c>
      <c r="O22" s="45"/>
      <c r="P22" s="48">
        <f t="shared" si="7"/>
        <v>745</v>
      </c>
      <c r="Q22" s="48">
        <f t="shared" si="8"/>
        <v>26</v>
      </c>
      <c r="R22" s="50">
        <f t="shared" si="9"/>
        <v>70</v>
      </c>
      <c r="S22" s="88">
        <v>3.56</v>
      </c>
      <c r="T22" s="98">
        <v>4</v>
      </c>
      <c r="U22" s="100">
        <v>7</v>
      </c>
      <c r="V22" s="44"/>
      <c r="W22" s="44"/>
      <c r="X22" s="44"/>
      <c r="Y22" s="44"/>
      <c r="Z22" s="44"/>
      <c r="AA22" s="67">
        <f t="shared" si="10"/>
        <v>0</v>
      </c>
      <c r="AB22" s="33"/>
      <c r="AC22" s="20">
        <f t="shared" si="11"/>
        <v>0</v>
      </c>
      <c r="AD22" s="85">
        <f t="shared" si="12"/>
        <v>84.56</v>
      </c>
      <c r="AE22" s="21">
        <f t="shared" si="13"/>
        <v>84.56</v>
      </c>
      <c r="AF22" s="82"/>
      <c r="AG22" s="78"/>
      <c r="AH22" s="22">
        <f t="shared" si="4"/>
        <v>84.56</v>
      </c>
      <c r="AI22" s="23">
        <v>0</v>
      </c>
      <c r="AJ22" s="58"/>
      <c r="AK22" s="24">
        <f t="shared" si="20"/>
        <v>0</v>
      </c>
      <c r="AL22" s="25">
        <f t="shared" si="21"/>
        <v>151.19999999999999</v>
      </c>
      <c r="AM22" s="26">
        <f t="shared" si="22"/>
        <v>151.19999999999999</v>
      </c>
      <c r="AN22" s="79"/>
      <c r="AO22" s="121">
        <v>80</v>
      </c>
      <c r="AP22" s="121">
        <v>200</v>
      </c>
      <c r="AQ22" s="121">
        <v>0</v>
      </c>
      <c r="AR22" s="121">
        <v>20</v>
      </c>
      <c r="AS22" s="121">
        <v>60</v>
      </c>
      <c r="AT22" s="62">
        <f t="shared" si="14"/>
        <v>360</v>
      </c>
      <c r="AU22" s="63">
        <f t="shared" si="15"/>
        <v>342</v>
      </c>
      <c r="AV22" s="120">
        <v>6</v>
      </c>
      <c r="AW22" s="120">
        <v>13</v>
      </c>
      <c r="AX22" s="120">
        <v>7</v>
      </c>
      <c r="AY22" s="120">
        <v>1</v>
      </c>
      <c r="AZ22" s="81">
        <f t="shared" si="16"/>
        <v>27</v>
      </c>
      <c r="BA22" s="80">
        <f t="shared" si="17"/>
        <v>315</v>
      </c>
      <c r="BB22" s="36">
        <f t="shared" si="18"/>
        <v>151.19999999999999</v>
      </c>
      <c r="BC22" s="80">
        <f t="shared" si="19"/>
        <v>163.80000000000001</v>
      </c>
    </row>
    <row r="23" spans="1:55" ht="17.399999999999999">
      <c r="A23" s="27" t="s">
        <v>44</v>
      </c>
      <c r="B23" s="88">
        <v>418</v>
      </c>
      <c r="C23" s="88">
        <v>361</v>
      </c>
      <c r="D23" s="88">
        <v>540</v>
      </c>
      <c r="E23" s="88">
        <v>14</v>
      </c>
      <c r="F23" s="88">
        <v>12</v>
      </c>
      <c r="G23" s="89">
        <v>18</v>
      </c>
      <c r="H23" s="48">
        <f t="shared" si="5"/>
        <v>1319</v>
      </c>
      <c r="I23" s="48">
        <f t="shared" si="6"/>
        <v>44</v>
      </c>
      <c r="J23" s="89">
        <v>472</v>
      </c>
      <c r="K23" s="94">
        <v>308</v>
      </c>
      <c r="L23" s="94"/>
      <c r="M23" s="93">
        <v>15</v>
      </c>
      <c r="N23" s="93">
        <v>11</v>
      </c>
      <c r="O23" s="45"/>
      <c r="P23" s="48">
        <f t="shared" si="7"/>
        <v>780</v>
      </c>
      <c r="Q23" s="48">
        <f t="shared" si="8"/>
        <v>26</v>
      </c>
      <c r="R23" s="50">
        <f t="shared" si="9"/>
        <v>70</v>
      </c>
      <c r="S23" s="88">
        <v>3.56</v>
      </c>
      <c r="T23" s="98">
        <v>3.5</v>
      </c>
      <c r="U23" s="100">
        <v>7</v>
      </c>
      <c r="V23" s="44"/>
      <c r="W23" s="44"/>
      <c r="X23" s="44"/>
      <c r="Y23" s="44"/>
      <c r="Z23" s="44"/>
      <c r="AA23" s="67">
        <f t="shared" si="10"/>
        <v>0</v>
      </c>
      <c r="AB23" s="33"/>
      <c r="AC23" s="20">
        <f t="shared" si="11"/>
        <v>0</v>
      </c>
      <c r="AD23" s="85">
        <f t="shared" si="12"/>
        <v>84.06</v>
      </c>
      <c r="AE23" s="21">
        <f>+AD23-AK23</f>
        <v>84.06</v>
      </c>
      <c r="AF23" s="82"/>
      <c r="AG23" s="78"/>
      <c r="AH23" s="22">
        <f t="shared" si="4"/>
        <v>84.06</v>
      </c>
      <c r="AI23" s="23">
        <v>0</v>
      </c>
      <c r="AJ23" s="58"/>
      <c r="AK23" s="24">
        <f t="shared" ref="AK23:AK29" si="23">AC23</f>
        <v>0</v>
      </c>
      <c r="AL23" s="25">
        <f t="shared" ref="AL23:AL29" si="24">BB23</f>
        <v>151.19999999999999</v>
      </c>
      <c r="AM23" s="26">
        <f t="shared" ref="AM23:AM29" si="25">AK23+AL23</f>
        <v>151.19999999999999</v>
      </c>
      <c r="AN23" s="79"/>
      <c r="AO23" s="121">
        <v>80</v>
      </c>
      <c r="AP23" s="121">
        <v>200</v>
      </c>
      <c r="AQ23" s="121">
        <v>0</v>
      </c>
      <c r="AR23" s="121">
        <v>20</v>
      </c>
      <c r="AS23" s="121">
        <v>60</v>
      </c>
      <c r="AT23" s="62">
        <f t="shared" si="14"/>
        <v>360</v>
      </c>
      <c r="AU23" s="63">
        <f t="shared" si="15"/>
        <v>342</v>
      </c>
      <c r="AV23" s="120">
        <v>6</v>
      </c>
      <c r="AW23" s="120">
        <v>13</v>
      </c>
      <c r="AX23" s="120">
        <v>7</v>
      </c>
      <c r="AY23" s="120">
        <v>1</v>
      </c>
      <c r="AZ23" s="81">
        <f t="shared" si="16"/>
        <v>27</v>
      </c>
      <c r="BA23" s="80">
        <f t="shared" si="17"/>
        <v>315</v>
      </c>
      <c r="BB23" s="36">
        <f t="shared" si="18"/>
        <v>151.19999999999999</v>
      </c>
      <c r="BC23" s="80">
        <f t="shared" si="19"/>
        <v>163.80000000000001</v>
      </c>
    </row>
    <row r="24" spans="1:55" ht="17.399999999999999">
      <c r="A24" s="29" t="s">
        <v>13</v>
      </c>
      <c r="B24" s="88">
        <v>403</v>
      </c>
      <c r="C24" s="88">
        <v>384</v>
      </c>
      <c r="D24" s="88">
        <v>558</v>
      </c>
      <c r="E24" s="88">
        <v>14</v>
      </c>
      <c r="F24" s="88">
        <v>14</v>
      </c>
      <c r="G24" s="89">
        <v>18</v>
      </c>
      <c r="H24" s="48">
        <f t="shared" si="5"/>
        <v>1345</v>
      </c>
      <c r="I24" s="48">
        <f t="shared" si="6"/>
        <v>46</v>
      </c>
      <c r="J24" s="89">
        <v>425</v>
      </c>
      <c r="K24" s="94">
        <v>348</v>
      </c>
      <c r="L24" s="94"/>
      <c r="M24" s="93">
        <v>14</v>
      </c>
      <c r="N24" s="93">
        <v>12</v>
      </c>
      <c r="O24" s="45"/>
      <c r="P24" s="48">
        <f t="shared" si="7"/>
        <v>773</v>
      </c>
      <c r="Q24" s="48">
        <f t="shared" si="8"/>
        <v>26</v>
      </c>
      <c r="R24" s="50">
        <f t="shared" si="9"/>
        <v>72</v>
      </c>
      <c r="S24" s="89">
        <v>3.36</v>
      </c>
      <c r="T24" s="98">
        <v>3.5</v>
      </c>
      <c r="U24" s="100">
        <v>6</v>
      </c>
      <c r="V24" s="44"/>
      <c r="W24" s="44"/>
      <c r="X24" s="44"/>
      <c r="Y24" s="44"/>
      <c r="Z24" s="44"/>
      <c r="AA24" s="67">
        <f t="shared" si="10"/>
        <v>0</v>
      </c>
      <c r="AB24" s="33"/>
      <c r="AC24" s="20">
        <f t="shared" si="11"/>
        <v>0</v>
      </c>
      <c r="AD24" s="85">
        <f t="shared" si="12"/>
        <v>84.86</v>
      </c>
      <c r="AE24" s="21">
        <f>+AD24-AK24</f>
        <v>84.86</v>
      </c>
      <c r="AF24" s="82"/>
      <c r="AG24" s="78"/>
      <c r="AH24" s="22">
        <f t="shared" si="4"/>
        <v>84.86</v>
      </c>
      <c r="AI24" s="23">
        <v>0</v>
      </c>
      <c r="AJ24" s="58"/>
      <c r="AK24" s="24">
        <f t="shared" si="23"/>
        <v>0</v>
      </c>
      <c r="AL24" s="25">
        <f t="shared" si="24"/>
        <v>149.28</v>
      </c>
      <c r="AM24" s="26">
        <f t="shared" si="25"/>
        <v>149.28</v>
      </c>
      <c r="AN24" s="79"/>
      <c r="AO24" s="121">
        <v>80</v>
      </c>
      <c r="AP24" s="121">
        <v>200</v>
      </c>
      <c r="AQ24" s="121">
        <v>0</v>
      </c>
      <c r="AR24" s="121">
        <v>20</v>
      </c>
      <c r="AS24" s="121">
        <v>60</v>
      </c>
      <c r="AT24" s="62">
        <f t="shared" ref="AT24:AT65" si="26">SUM(AO24:AS24)</f>
        <v>360</v>
      </c>
      <c r="AU24" s="64">
        <f t="shared" ref="AU24:AU65" si="27">AT24*0.95</f>
        <v>342</v>
      </c>
      <c r="AV24" s="120">
        <v>6</v>
      </c>
      <c r="AW24" s="120">
        <v>16</v>
      </c>
      <c r="AX24" s="120">
        <v>8</v>
      </c>
      <c r="AY24" s="120">
        <v>1</v>
      </c>
      <c r="AZ24" s="81">
        <f t="shared" si="16"/>
        <v>31</v>
      </c>
      <c r="BA24" s="80">
        <f t="shared" si="17"/>
        <v>311</v>
      </c>
      <c r="BB24" s="36">
        <f t="shared" si="18"/>
        <v>149.28</v>
      </c>
      <c r="BC24" s="80">
        <f t="shared" si="19"/>
        <v>161.72</v>
      </c>
    </row>
    <row r="25" spans="1:55" ht="17.399999999999999">
      <c r="A25" s="30" t="s">
        <v>30</v>
      </c>
      <c r="B25" s="88">
        <v>438</v>
      </c>
      <c r="C25" s="88">
        <v>457</v>
      </c>
      <c r="D25" s="88">
        <v>597</v>
      </c>
      <c r="E25" s="88">
        <v>15</v>
      </c>
      <c r="F25" s="88">
        <v>16</v>
      </c>
      <c r="G25" s="89">
        <v>19</v>
      </c>
      <c r="H25" s="48">
        <f t="shared" si="5"/>
        <v>1492</v>
      </c>
      <c r="I25" s="48">
        <f t="shared" si="6"/>
        <v>50</v>
      </c>
      <c r="J25" s="89">
        <v>439</v>
      </c>
      <c r="K25" s="94">
        <v>406</v>
      </c>
      <c r="L25" s="94"/>
      <c r="M25" s="93">
        <v>14</v>
      </c>
      <c r="N25" s="93">
        <v>14</v>
      </c>
      <c r="O25" s="45"/>
      <c r="P25" s="48">
        <f t="shared" si="7"/>
        <v>845</v>
      </c>
      <c r="Q25" s="48">
        <f t="shared" si="8"/>
        <v>28</v>
      </c>
      <c r="R25" s="50">
        <f t="shared" si="9"/>
        <v>78</v>
      </c>
      <c r="S25" s="89">
        <v>3.36</v>
      </c>
      <c r="T25" s="98">
        <v>3.5</v>
      </c>
      <c r="U25" s="100">
        <v>6</v>
      </c>
      <c r="V25" s="44"/>
      <c r="W25" s="44"/>
      <c r="X25" s="44"/>
      <c r="Y25" s="44"/>
      <c r="Z25" s="44"/>
      <c r="AA25" s="67">
        <f t="shared" si="10"/>
        <v>0</v>
      </c>
      <c r="AB25" s="33"/>
      <c r="AC25" s="20">
        <f t="shared" si="11"/>
        <v>0</v>
      </c>
      <c r="AD25" s="85">
        <f t="shared" si="12"/>
        <v>90.86</v>
      </c>
      <c r="AE25" s="21">
        <f>+AD25-AK25</f>
        <v>90.86</v>
      </c>
      <c r="AF25" s="82"/>
      <c r="AG25" s="78"/>
      <c r="AH25" s="22">
        <f t="shared" si="4"/>
        <v>90.86</v>
      </c>
      <c r="AI25" s="23">
        <v>0</v>
      </c>
      <c r="AJ25" s="58"/>
      <c r="AK25" s="24">
        <f t="shared" si="23"/>
        <v>0</v>
      </c>
      <c r="AL25" s="25">
        <f t="shared" si="24"/>
        <v>149.28</v>
      </c>
      <c r="AM25" s="26">
        <f t="shared" si="25"/>
        <v>149.28</v>
      </c>
      <c r="AN25" s="79"/>
      <c r="AO25" s="121">
        <v>80</v>
      </c>
      <c r="AP25" s="121">
        <v>200</v>
      </c>
      <c r="AQ25" s="121">
        <v>0</v>
      </c>
      <c r="AR25" s="121">
        <v>20</v>
      </c>
      <c r="AS25" s="121">
        <v>60</v>
      </c>
      <c r="AT25" s="62">
        <f t="shared" si="26"/>
        <v>360</v>
      </c>
      <c r="AU25" s="64">
        <f t="shared" si="27"/>
        <v>342</v>
      </c>
      <c r="AV25" s="120">
        <v>6</v>
      </c>
      <c r="AW25" s="120">
        <v>16</v>
      </c>
      <c r="AX25" s="120">
        <v>8</v>
      </c>
      <c r="AY25" s="120">
        <v>1</v>
      </c>
      <c r="AZ25" s="81">
        <f t="shared" si="16"/>
        <v>31</v>
      </c>
      <c r="BA25" s="80">
        <f t="shared" si="17"/>
        <v>311</v>
      </c>
      <c r="BB25" s="36">
        <f t="shared" si="18"/>
        <v>149.28</v>
      </c>
      <c r="BC25" s="80">
        <f t="shared" si="19"/>
        <v>161.72</v>
      </c>
    </row>
    <row r="26" spans="1:55" ht="17.399999999999999">
      <c r="A26" s="30" t="s">
        <v>14</v>
      </c>
      <c r="B26" s="88">
        <v>490</v>
      </c>
      <c r="C26" s="88">
        <v>513</v>
      </c>
      <c r="D26" s="88">
        <v>663</v>
      </c>
      <c r="E26" s="88">
        <v>16</v>
      </c>
      <c r="F26" s="88">
        <v>18</v>
      </c>
      <c r="G26" s="89">
        <v>21</v>
      </c>
      <c r="H26" s="48">
        <f t="shared" si="5"/>
        <v>1666</v>
      </c>
      <c r="I26" s="48">
        <f t="shared" si="6"/>
        <v>55</v>
      </c>
      <c r="J26" s="88">
        <v>483</v>
      </c>
      <c r="K26" s="94">
        <v>488</v>
      </c>
      <c r="L26" s="94"/>
      <c r="M26" s="90">
        <v>16</v>
      </c>
      <c r="N26" s="93">
        <v>17</v>
      </c>
      <c r="O26" s="45"/>
      <c r="P26" s="48">
        <f t="shared" si="7"/>
        <v>971</v>
      </c>
      <c r="Q26" s="48">
        <f t="shared" si="8"/>
        <v>33</v>
      </c>
      <c r="R26" s="50">
        <f t="shared" si="9"/>
        <v>88</v>
      </c>
      <c r="S26" s="89">
        <v>3.72</v>
      </c>
      <c r="T26" s="98">
        <v>3.5</v>
      </c>
      <c r="U26" s="100">
        <v>6.4</v>
      </c>
      <c r="V26" s="60"/>
      <c r="W26" s="44"/>
      <c r="X26" s="44"/>
      <c r="Y26" s="44"/>
      <c r="Z26" s="44"/>
      <c r="AA26" s="67">
        <f t="shared" si="10"/>
        <v>0</v>
      </c>
      <c r="AB26" s="33"/>
      <c r="AC26" s="20">
        <f t="shared" si="11"/>
        <v>0</v>
      </c>
      <c r="AD26" s="85">
        <f t="shared" si="12"/>
        <v>101.62</v>
      </c>
      <c r="AE26" s="21">
        <f>+AD26-AK26</f>
        <v>101.62</v>
      </c>
      <c r="AF26" s="82"/>
      <c r="AG26" s="78"/>
      <c r="AH26" s="22">
        <f t="shared" si="4"/>
        <v>101.62</v>
      </c>
      <c r="AI26" s="23">
        <v>0</v>
      </c>
      <c r="AJ26" s="58"/>
      <c r="AK26" s="24">
        <f t="shared" si="23"/>
        <v>0</v>
      </c>
      <c r="AL26" s="25">
        <f t="shared" si="24"/>
        <v>149.28</v>
      </c>
      <c r="AM26" s="26">
        <f t="shared" si="25"/>
        <v>149.28</v>
      </c>
      <c r="AN26" s="79"/>
      <c r="AO26" s="121">
        <v>80</v>
      </c>
      <c r="AP26" s="121">
        <v>200</v>
      </c>
      <c r="AQ26" s="121">
        <v>0</v>
      </c>
      <c r="AR26" s="121">
        <v>20</v>
      </c>
      <c r="AS26" s="121">
        <v>60</v>
      </c>
      <c r="AT26" s="62">
        <f t="shared" si="26"/>
        <v>360</v>
      </c>
      <c r="AU26" s="64">
        <f t="shared" si="27"/>
        <v>342</v>
      </c>
      <c r="AV26" s="120">
        <v>6</v>
      </c>
      <c r="AW26" s="120">
        <v>16</v>
      </c>
      <c r="AX26" s="120">
        <v>8</v>
      </c>
      <c r="AY26" s="120">
        <v>1</v>
      </c>
      <c r="AZ26" s="81">
        <f t="shared" si="16"/>
        <v>31</v>
      </c>
      <c r="BA26" s="80">
        <f t="shared" si="17"/>
        <v>311</v>
      </c>
      <c r="BB26" s="36">
        <f t="shared" si="18"/>
        <v>149.28</v>
      </c>
      <c r="BC26" s="80">
        <f t="shared" si="19"/>
        <v>161.72</v>
      </c>
    </row>
    <row r="27" spans="1:55" ht="17.399999999999999">
      <c r="A27" s="30" t="s">
        <v>31</v>
      </c>
      <c r="B27" s="88">
        <v>528</v>
      </c>
      <c r="C27" s="88">
        <v>573</v>
      </c>
      <c r="D27" s="88">
        <v>688</v>
      </c>
      <c r="E27" s="88">
        <v>18</v>
      </c>
      <c r="F27" s="88">
        <v>20</v>
      </c>
      <c r="G27" s="89">
        <v>22</v>
      </c>
      <c r="H27" s="48">
        <f t="shared" si="5"/>
        <v>1789</v>
      </c>
      <c r="I27" s="48">
        <f t="shared" si="6"/>
        <v>60</v>
      </c>
      <c r="J27" s="88">
        <v>502</v>
      </c>
      <c r="K27" s="94">
        <v>514</v>
      </c>
      <c r="L27" s="94"/>
      <c r="M27" s="90">
        <v>16</v>
      </c>
      <c r="N27" s="93">
        <v>18</v>
      </c>
      <c r="O27" s="45"/>
      <c r="P27" s="48">
        <f t="shared" si="7"/>
        <v>1016</v>
      </c>
      <c r="Q27" s="48">
        <f t="shared" si="8"/>
        <v>34</v>
      </c>
      <c r="R27" s="50">
        <f t="shared" si="9"/>
        <v>94</v>
      </c>
      <c r="S27" s="89">
        <v>3.72</v>
      </c>
      <c r="T27" s="98">
        <v>3.5</v>
      </c>
      <c r="U27" s="100">
        <v>6.4</v>
      </c>
      <c r="V27" s="44"/>
      <c r="W27" s="44"/>
      <c r="X27" s="44"/>
      <c r="Y27" s="44"/>
      <c r="Z27" s="44"/>
      <c r="AA27" s="67">
        <f t="shared" si="10"/>
        <v>0</v>
      </c>
      <c r="AB27" s="33"/>
      <c r="AC27" s="20">
        <f t="shared" si="11"/>
        <v>0</v>
      </c>
      <c r="AD27" s="85">
        <f t="shared" si="12"/>
        <v>107.62</v>
      </c>
      <c r="AE27" s="21">
        <f t="shared" si="13"/>
        <v>107.62</v>
      </c>
      <c r="AF27" s="82"/>
      <c r="AG27" s="78"/>
      <c r="AH27" s="22">
        <f t="shared" si="4"/>
        <v>107.62</v>
      </c>
      <c r="AI27" s="23">
        <v>0</v>
      </c>
      <c r="AJ27" s="58"/>
      <c r="AK27" s="24">
        <f t="shared" si="23"/>
        <v>0</v>
      </c>
      <c r="AL27" s="25">
        <f t="shared" si="24"/>
        <v>149.28</v>
      </c>
      <c r="AM27" s="26">
        <f t="shared" si="25"/>
        <v>149.28</v>
      </c>
      <c r="AN27" s="79"/>
      <c r="AO27" s="121">
        <v>80</v>
      </c>
      <c r="AP27" s="121">
        <v>200</v>
      </c>
      <c r="AQ27" s="121">
        <v>0</v>
      </c>
      <c r="AR27" s="121">
        <v>20</v>
      </c>
      <c r="AS27" s="121">
        <v>60</v>
      </c>
      <c r="AT27" s="62">
        <f t="shared" si="26"/>
        <v>360</v>
      </c>
      <c r="AU27" s="64">
        <f t="shared" si="27"/>
        <v>342</v>
      </c>
      <c r="AV27" s="120">
        <v>6</v>
      </c>
      <c r="AW27" s="120">
        <v>16</v>
      </c>
      <c r="AX27" s="120">
        <v>8</v>
      </c>
      <c r="AY27" s="120">
        <v>1</v>
      </c>
      <c r="AZ27" s="81">
        <f t="shared" si="16"/>
        <v>31</v>
      </c>
      <c r="BA27" s="80">
        <f t="shared" si="17"/>
        <v>311</v>
      </c>
      <c r="BB27" s="36">
        <f t="shared" si="18"/>
        <v>149.28</v>
      </c>
      <c r="BC27" s="80">
        <f t="shared" si="19"/>
        <v>161.72</v>
      </c>
    </row>
    <row r="28" spans="1:55" ht="17.399999999999999">
      <c r="A28" s="30" t="s">
        <v>15</v>
      </c>
      <c r="B28" s="88">
        <v>552</v>
      </c>
      <c r="C28" s="88">
        <v>599</v>
      </c>
      <c r="D28" s="88">
        <v>732</v>
      </c>
      <c r="E28" s="88">
        <v>18</v>
      </c>
      <c r="F28" s="88">
        <v>21</v>
      </c>
      <c r="G28" s="89">
        <v>24</v>
      </c>
      <c r="H28" s="48">
        <f t="shared" si="5"/>
        <v>1883</v>
      </c>
      <c r="I28" s="48">
        <f t="shared" si="6"/>
        <v>63</v>
      </c>
      <c r="J28" s="88">
        <v>508</v>
      </c>
      <c r="K28" s="94">
        <v>533</v>
      </c>
      <c r="L28" s="94"/>
      <c r="M28" s="90">
        <v>16</v>
      </c>
      <c r="N28" s="93">
        <v>18</v>
      </c>
      <c r="O28" s="45"/>
      <c r="P28" s="48">
        <f t="shared" si="7"/>
        <v>1041</v>
      </c>
      <c r="Q28" s="48">
        <f t="shared" si="8"/>
        <v>34</v>
      </c>
      <c r="R28" s="50">
        <f t="shared" si="9"/>
        <v>97</v>
      </c>
      <c r="S28" s="89">
        <v>3.91</v>
      </c>
      <c r="T28" s="88">
        <v>3.5</v>
      </c>
      <c r="U28" s="88">
        <v>7</v>
      </c>
      <c r="V28" s="44"/>
      <c r="W28" s="44"/>
      <c r="X28" s="44"/>
      <c r="Y28" s="44"/>
      <c r="Z28" s="44"/>
      <c r="AA28" s="67">
        <f t="shared" si="10"/>
        <v>0</v>
      </c>
      <c r="AB28" s="33"/>
      <c r="AC28" s="20">
        <f t="shared" si="11"/>
        <v>0</v>
      </c>
      <c r="AD28" s="85">
        <f t="shared" si="12"/>
        <v>111.41</v>
      </c>
      <c r="AE28" s="21">
        <f t="shared" si="13"/>
        <v>111.41</v>
      </c>
      <c r="AF28" s="82"/>
      <c r="AG28" s="78"/>
      <c r="AH28" s="22">
        <f t="shared" si="4"/>
        <v>111.41</v>
      </c>
      <c r="AI28" s="23">
        <v>0</v>
      </c>
      <c r="AJ28" s="58"/>
      <c r="AK28" s="24">
        <f t="shared" si="23"/>
        <v>0</v>
      </c>
      <c r="AL28" s="25">
        <f t="shared" si="24"/>
        <v>149.28</v>
      </c>
      <c r="AM28" s="26">
        <f t="shared" si="25"/>
        <v>149.28</v>
      </c>
      <c r="AN28" s="79"/>
      <c r="AO28" s="121">
        <v>80</v>
      </c>
      <c r="AP28" s="121">
        <v>200</v>
      </c>
      <c r="AQ28" s="121">
        <v>0</v>
      </c>
      <c r="AR28" s="121">
        <v>20</v>
      </c>
      <c r="AS28" s="121">
        <v>60</v>
      </c>
      <c r="AT28" s="62">
        <f t="shared" si="26"/>
        <v>360</v>
      </c>
      <c r="AU28" s="64">
        <f t="shared" si="27"/>
        <v>342</v>
      </c>
      <c r="AV28" s="120">
        <v>6</v>
      </c>
      <c r="AW28" s="120">
        <v>16</v>
      </c>
      <c r="AX28" s="120">
        <v>8</v>
      </c>
      <c r="AY28" s="120">
        <v>1</v>
      </c>
      <c r="AZ28" s="81">
        <f t="shared" si="16"/>
        <v>31</v>
      </c>
      <c r="BA28" s="80">
        <f t="shared" si="17"/>
        <v>311</v>
      </c>
      <c r="BB28" s="36">
        <f t="shared" si="18"/>
        <v>149.28</v>
      </c>
      <c r="BC28" s="80">
        <f t="shared" si="19"/>
        <v>161.72</v>
      </c>
    </row>
    <row r="29" spans="1:55" ht="17.399999999999999">
      <c r="A29" s="30" t="s">
        <v>32</v>
      </c>
      <c r="B29" s="88">
        <v>556</v>
      </c>
      <c r="C29" s="88">
        <v>609</v>
      </c>
      <c r="D29" s="88">
        <v>723</v>
      </c>
      <c r="E29" s="88">
        <v>19</v>
      </c>
      <c r="F29" s="88">
        <v>21</v>
      </c>
      <c r="G29" s="89">
        <v>23</v>
      </c>
      <c r="H29" s="48">
        <f t="shared" si="5"/>
        <v>1888</v>
      </c>
      <c r="I29" s="48">
        <f t="shared" si="6"/>
        <v>63</v>
      </c>
      <c r="J29" s="88">
        <v>521</v>
      </c>
      <c r="K29" s="94">
        <v>529</v>
      </c>
      <c r="L29" s="94"/>
      <c r="M29" s="90">
        <v>17</v>
      </c>
      <c r="N29" s="93">
        <v>18</v>
      </c>
      <c r="O29" s="45"/>
      <c r="P29" s="48">
        <f t="shared" si="7"/>
        <v>1050</v>
      </c>
      <c r="Q29" s="48">
        <f t="shared" si="8"/>
        <v>35</v>
      </c>
      <c r="R29" s="50">
        <f t="shared" si="9"/>
        <v>98</v>
      </c>
      <c r="S29" s="89">
        <v>3.91</v>
      </c>
      <c r="T29" s="88">
        <v>3.8</v>
      </c>
      <c r="U29" s="88">
        <v>7</v>
      </c>
      <c r="V29" s="44"/>
      <c r="W29" s="44"/>
      <c r="X29" s="44"/>
      <c r="Y29" s="44"/>
      <c r="Z29" s="44"/>
      <c r="AA29" s="67">
        <f t="shared" si="10"/>
        <v>0</v>
      </c>
      <c r="AB29" s="33"/>
      <c r="AC29" s="20">
        <f t="shared" si="11"/>
        <v>0</v>
      </c>
      <c r="AD29" s="85">
        <f t="shared" si="12"/>
        <v>112.71</v>
      </c>
      <c r="AE29" s="21">
        <f t="shared" si="13"/>
        <v>112.71</v>
      </c>
      <c r="AF29" s="82"/>
      <c r="AG29" s="78"/>
      <c r="AH29" s="22">
        <f t="shared" si="4"/>
        <v>112.71</v>
      </c>
      <c r="AI29" s="23">
        <v>0</v>
      </c>
      <c r="AJ29" s="58"/>
      <c r="AK29" s="24">
        <f t="shared" si="23"/>
        <v>0</v>
      </c>
      <c r="AL29" s="25">
        <f t="shared" si="24"/>
        <v>149.28</v>
      </c>
      <c r="AM29" s="26">
        <f t="shared" si="25"/>
        <v>149.28</v>
      </c>
      <c r="AN29" s="79"/>
      <c r="AO29" s="121">
        <v>80</v>
      </c>
      <c r="AP29" s="121">
        <v>200</v>
      </c>
      <c r="AQ29" s="121">
        <v>0</v>
      </c>
      <c r="AR29" s="121">
        <v>20</v>
      </c>
      <c r="AS29" s="121">
        <v>60</v>
      </c>
      <c r="AT29" s="62">
        <f t="shared" si="26"/>
        <v>360</v>
      </c>
      <c r="AU29" s="64">
        <f t="shared" si="27"/>
        <v>342</v>
      </c>
      <c r="AV29" s="120">
        <v>6</v>
      </c>
      <c r="AW29" s="120">
        <v>16</v>
      </c>
      <c r="AX29" s="120">
        <v>8</v>
      </c>
      <c r="AY29" s="120">
        <v>1</v>
      </c>
      <c r="AZ29" s="81">
        <f t="shared" si="16"/>
        <v>31</v>
      </c>
      <c r="BA29" s="80">
        <f t="shared" si="17"/>
        <v>311</v>
      </c>
      <c r="BB29" s="36">
        <f t="shared" si="18"/>
        <v>149.28</v>
      </c>
      <c r="BC29" s="80">
        <f t="shared" si="19"/>
        <v>161.72</v>
      </c>
    </row>
    <row r="30" spans="1:55" ht="17.399999999999999">
      <c r="A30" s="30" t="s">
        <v>16</v>
      </c>
      <c r="B30" s="88">
        <v>555</v>
      </c>
      <c r="C30" s="88">
        <v>619</v>
      </c>
      <c r="D30" s="88">
        <v>751</v>
      </c>
      <c r="E30" s="88">
        <v>19</v>
      </c>
      <c r="F30" s="88">
        <v>21</v>
      </c>
      <c r="G30" s="89">
        <v>25</v>
      </c>
      <c r="H30" s="48">
        <f t="shared" si="5"/>
        <v>1925</v>
      </c>
      <c r="I30" s="48">
        <f t="shared" si="6"/>
        <v>65</v>
      </c>
      <c r="J30" s="88">
        <v>524</v>
      </c>
      <c r="K30" s="94">
        <v>531</v>
      </c>
      <c r="L30" s="94"/>
      <c r="M30" s="90">
        <v>17</v>
      </c>
      <c r="N30" s="93">
        <v>18</v>
      </c>
      <c r="O30" s="45"/>
      <c r="P30" s="48">
        <f t="shared" si="7"/>
        <v>1055</v>
      </c>
      <c r="Q30" s="48">
        <f t="shared" si="8"/>
        <v>35</v>
      </c>
      <c r="R30" s="50">
        <f t="shared" si="9"/>
        <v>100</v>
      </c>
      <c r="S30" s="89">
        <v>3.78</v>
      </c>
      <c r="T30" s="88">
        <v>3.8</v>
      </c>
      <c r="U30" s="88">
        <v>7</v>
      </c>
      <c r="V30" s="44"/>
      <c r="W30" s="44"/>
      <c r="X30" s="44"/>
      <c r="Y30" s="44"/>
      <c r="Z30" s="44"/>
      <c r="AA30" s="67">
        <f t="shared" si="10"/>
        <v>0</v>
      </c>
      <c r="AB30" s="33"/>
      <c r="AC30" s="20">
        <f t="shared" si="11"/>
        <v>0</v>
      </c>
      <c r="AD30" s="85">
        <f t="shared" si="12"/>
        <v>114.58</v>
      </c>
      <c r="AE30" s="21">
        <f t="shared" si="13"/>
        <v>114.58</v>
      </c>
      <c r="AF30" s="82"/>
      <c r="AG30" s="78"/>
      <c r="AH30" s="22">
        <f t="shared" si="4"/>
        <v>114.58</v>
      </c>
      <c r="AI30" s="23">
        <v>0</v>
      </c>
      <c r="AJ30" s="58"/>
      <c r="AK30" s="24">
        <f t="shared" ref="AK30:AK35" si="28">AC30</f>
        <v>0</v>
      </c>
      <c r="AL30" s="25">
        <f t="shared" ref="AL30:AL35" si="29">BB30</f>
        <v>149.28</v>
      </c>
      <c r="AM30" s="26">
        <f t="shared" ref="AM30:AM35" si="30">AK30+AL30</f>
        <v>149.28</v>
      </c>
      <c r="AN30" s="79"/>
      <c r="AO30" s="121">
        <v>80</v>
      </c>
      <c r="AP30" s="121">
        <v>200</v>
      </c>
      <c r="AQ30" s="121">
        <v>0</v>
      </c>
      <c r="AR30" s="121">
        <v>20</v>
      </c>
      <c r="AS30" s="121">
        <v>60</v>
      </c>
      <c r="AT30" s="62">
        <f t="shared" si="26"/>
        <v>360</v>
      </c>
      <c r="AU30" s="64">
        <f t="shared" si="27"/>
        <v>342</v>
      </c>
      <c r="AV30" s="120">
        <v>6</v>
      </c>
      <c r="AW30" s="120">
        <v>16</v>
      </c>
      <c r="AX30" s="120">
        <v>8</v>
      </c>
      <c r="AY30" s="120">
        <v>1</v>
      </c>
      <c r="AZ30" s="81">
        <f t="shared" si="16"/>
        <v>31</v>
      </c>
      <c r="BA30" s="80">
        <f t="shared" si="17"/>
        <v>311</v>
      </c>
      <c r="BB30" s="36">
        <f t="shared" si="18"/>
        <v>149.28</v>
      </c>
      <c r="BC30" s="80">
        <f t="shared" si="19"/>
        <v>161.72</v>
      </c>
    </row>
    <row r="31" spans="1:55" ht="17.399999999999999">
      <c r="A31" s="30" t="s">
        <v>45</v>
      </c>
      <c r="B31" s="88">
        <v>569</v>
      </c>
      <c r="C31" s="88">
        <v>627</v>
      </c>
      <c r="D31" s="88">
        <v>772</v>
      </c>
      <c r="E31" s="88">
        <v>19</v>
      </c>
      <c r="F31" s="88">
        <v>21</v>
      </c>
      <c r="G31" s="89">
        <v>25</v>
      </c>
      <c r="H31" s="48">
        <f t="shared" si="5"/>
        <v>1968</v>
      </c>
      <c r="I31" s="48">
        <f t="shared" si="6"/>
        <v>65</v>
      </c>
      <c r="J31" s="88">
        <v>540</v>
      </c>
      <c r="K31" s="94">
        <v>551</v>
      </c>
      <c r="L31" s="94"/>
      <c r="M31" s="90">
        <v>18</v>
      </c>
      <c r="N31" s="93">
        <v>19</v>
      </c>
      <c r="O31" s="45"/>
      <c r="P31" s="48">
        <f t="shared" si="7"/>
        <v>1091</v>
      </c>
      <c r="Q31" s="48">
        <f t="shared" si="8"/>
        <v>37</v>
      </c>
      <c r="R31" s="50">
        <f t="shared" si="9"/>
        <v>102</v>
      </c>
      <c r="S31" s="89">
        <v>3.78</v>
      </c>
      <c r="T31" s="88">
        <v>3.8</v>
      </c>
      <c r="U31" s="88">
        <v>7</v>
      </c>
      <c r="V31" s="44"/>
      <c r="W31" s="44"/>
      <c r="X31" s="44"/>
      <c r="Y31" s="44"/>
      <c r="Z31" s="44"/>
      <c r="AA31" s="67">
        <f t="shared" si="10"/>
        <v>0</v>
      </c>
      <c r="AB31" s="33"/>
      <c r="AC31" s="20">
        <f t="shared" si="11"/>
        <v>0</v>
      </c>
      <c r="AD31" s="85">
        <f t="shared" si="12"/>
        <v>116.58</v>
      </c>
      <c r="AE31" s="21">
        <f t="shared" si="13"/>
        <v>116.58</v>
      </c>
      <c r="AF31" s="82"/>
      <c r="AG31" s="78"/>
      <c r="AH31" s="22">
        <f t="shared" si="4"/>
        <v>116.58</v>
      </c>
      <c r="AI31" s="23">
        <v>0</v>
      </c>
      <c r="AJ31" s="58"/>
      <c r="AK31" s="24">
        <f t="shared" si="28"/>
        <v>0</v>
      </c>
      <c r="AL31" s="25">
        <f t="shared" si="29"/>
        <v>149.28</v>
      </c>
      <c r="AM31" s="26">
        <f t="shared" si="30"/>
        <v>149.28</v>
      </c>
      <c r="AN31" s="79"/>
      <c r="AO31" s="121">
        <v>80</v>
      </c>
      <c r="AP31" s="121">
        <v>200</v>
      </c>
      <c r="AQ31" s="121">
        <v>0</v>
      </c>
      <c r="AR31" s="121">
        <v>20</v>
      </c>
      <c r="AS31" s="121">
        <v>60</v>
      </c>
      <c r="AT31" s="62">
        <f t="shared" si="26"/>
        <v>360</v>
      </c>
      <c r="AU31" s="64">
        <f t="shared" si="27"/>
        <v>342</v>
      </c>
      <c r="AV31" s="120">
        <v>6</v>
      </c>
      <c r="AW31" s="120">
        <v>16</v>
      </c>
      <c r="AX31" s="120">
        <v>8</v>
      </c>
      <c r="AY31" s="120">
        <v>1</v>
      </c>
      <c r="AZ31" s="81">
        <f t="shared" si="16"/>
        <v>31</v>
      </c>
      <c r="BA31" s="80">
        <f t="shared" si="17"/>
        <v>311</v>
      </c>
      <c r="BB31" s="36">
        <f t="shared" si="18"/>
        <v>149.28</v>
      </c>
      <c r="BC31" s="80">
        <f t="shared" si="19"/>
        <v>161.72</v>
      </c>
    </row>
    <row r="32" spans="1:55" ht="17.399999999999999">
      <c r="A32" s="30" t="s">
        <v>17</v>
      </c>
      <c r="B32" s="88">
        <v>569</v>
      </c>
      <c r="C32" s="88">
        <v>625</v>
      </c>
      <c r="D32" s="88">
        <v>760</v>
      </c>
      <c r="E32" s="88">
        <v>19</v>
      </c>
      <c r="F32" s="88">
        <v>21</v>
      </c>
      <c r="G32" s="89">
        <v>25</v>
      </c>
      <c r="H32" s="48">
        <f t="shared" si="5"/>
        <v>1954</v>
      </c>
      <c r="I32" s="48">
        <f t="shared" si="6"/>
        <v>65</v>
      </c>
      <c r="J32" s="88">
        <v>518</v>
      </c>
      <c r="K32" s="94">
        <v>544</v>
      </c>
      <c r="L32" s="94"/>
      <c r="M32" s="90">
        <v>17</v>
      </c>
      <c r="N32" s="93">
        <v>19</v>
      </c>
      <c r="O32" s="45"/>
      <c r="P32" s="48">
        <f t="shared" si="7"/>
        <v>1062</v>
      </c>
      <c r="Q32" s="48">
        <f t="shared" si="8"/>
        <v>36</v>
      </c>
      <c r="R32" s="50">
        <f t="shared" si="9"/>
        <v>101</v>
      </c>
      <c r="S32" s="89">
        <v>4.08</v>
      </c>
      <c r="T32" s="88">
        <v>3.8</v>
      </c>
      <c r="U32" s="88">
        <v>7.6</v>
      </c>
      <c r="V32" s="44"/>
      <c r="W32" s="44"/>
      <c r="X32" s="44"/>
      <c r="Y32" s="44"/>
      <c r="Z32" s="44"/>
      <c r="AA32" s="67">
        <f t="shared" si="10"/>
        <v>0</v>
      </c>
      <c r="AB32" s="33"/>
      <c r="AC32" s="20">
        <f t="shared" si="11"/>
        <v>0</v>
      </c>
      <c r="AD32" s="85">
        <f t="shared" si="12"/>
        <v>116.47999999999999</v>
      </c>
      <c r="AE32" s="21">
        <f t="shared" si="13"/>
        <v>116.47999999999999</v>
      </c>
      <c r="AF32" s="82"/>
      <c r="AG32" s="78"/>
      <c r="AH32" s="22">
        <f t="shared" si="4"/>
        <v>116.47999999999999</v>
      </c>
      <c r="AI32" s="23">
        <v>0</v>
      </c>
      <c r="AJ32" s="58"/>
      <c r="AK32" s="24">
        <f t="shared" si="28"/>
        <v>0</v>
      </c>
      <c r="AL32" s="25">
        <f t="shared" si="29"/>
        <v>149.28</v>
      </c>
      <c r="AM32" s="26">
        <f t="shared" si="30"/>
        <v>149.28</v>
      </c>
      <c r="AN32" s="79"/>
      <c r="AO32" s="121">
        <v>80</v>
      </c>
      <c r="AP32" s="121">
        <v>200</v>
      </c>
      <c r="AQ32" s="121">
        <v>0</v>
      </c>
      <c r="AR32" s="121">
        <v>20</v>
      </c>
      <c r="AS32" s="121">
        <v>60</v>
      </c>
      <c r="AT32" s="62">
        <f t="shared" si="26"/>
        <v>360</v>
      </c>
      <c r="AU32" s="64">
        <f t="shared" si="27"/>
        <v>342</v>
      </c>
      <c r="AV32" s="120">
        <v>6</v>
      </c>
      <c r="AW32" s="120">
        <v>16</v>
      </c>
      <c r="AX32" s="120">
        <v>8</v>
      </c>
      <c r="AY32" s="120">
        <v>1</v>
      </c>
      <c r="AZ32" s="81">
        <f t="shared" si="16"/>
        <v>31</v>
      </c>
      <c r="BA32" s="80">
        <f t="shared" si="17"/>
        <v>311</v>
      </c>
      <c r="BB32" s="36">
        <f t="shared" si="18"/>
        <v>149.28</v>
      </c>
      <c r="BC32" s="80">
        <f t="shared" si="19"/>
        <v>161.72</v>
      </c>
    </row>
    <row r="33" spans="1:55" ht="17.399999999999999">
      <c r="A33" s="30" t="s">
        <v>46</v>
      </c>
      <c r="B33" s="88">
        <v>571</v>
      </c>
      <c r="C33" s="88">
        <v>633</v>
      </c>
      <c r="D33" s="88">
        <v>755</v>
      </c>
      <c r="E33" s="88">
        <v>19</v>
      </c>
      <c r="F33" s="88">
        <v>22</v>
      </c>
      <c r="G33" s="89">
        <v>25</v>
      </c>
      <c r="H33" s="48">
        <f t="shared" si="5"/>
        <v>1959</v>
      </c>
      <c r="I33" s="48">
        <f t="shared" si="6"/>
        <v>66</v>
      </c>
      <c r="J33" s="88">
        <v>528</v>
      </c>
      <c r="K33" s="94">
        <v>534</v>
      </c>
      <c r="L33" s="94"/>
      <c r="M33" s="90">
        <v>17</v>
      </c>
      <c r="N33" s="93">
        <v>18</v>
      </c>
      <c r="O33" s="45"/>
      <c r="P33" s="48">
        <f t="shared" si="7"/>
        <v>1062</v>
      </c>
      <c r="Q33" s="48">
        <f t="shared" si="8"/>
        <v>35</v>
      </c>
      <c r="R33" s="50">
        <f t="shared" si="9"/>
        <v>101</v>
      </c>
      <c r="S33" s="89">
        <v>4.08</v>
      </c>
      <c r="T33" s="88">
        <v>3.8</v>
      </c>
      <c r="U33" s="88">
        <v>7.6</v>
      </c>
      <c r="V33" s="44"/>
      <c r="W33" s="44"/>
      <c r="X33" s="44"/>
      <c r="Y33" s="44"/>
      <c r="Z33" s="44"/>
      <c r="AA33" s="67">
        <f t="shared" si="10"/>
        <v>0</v>
      </c>
      <c r="AB33" s="33"/>
      <c r="AC33" s="20">
        <f t="shared" si="11"/>
        <v>0</v>
      </c>
      <c r="AD33" s="85">
        <f t="shared" si="12"/>
        <v>116.47999999999999</v>
      </c>
      <c r="AE33" s="21">
        <f t="shared" si="13"/>
        <v>116.47999999999999</v>
      </c>
      <c r="AF33" s="82"/>
      <c r="AG33" s="78"/>
      <c r="AH33" s="22">
        <f t="shared" si="4"/>
        <v>116.47999999999999</v>
      </c>
      <c r="AI33" s="23">
        <v>0</v>
      </c>
      <c r="AJ33" s="58"/>
      <c r="AK33" s="24">
        <f t="shared" si="28"/>
        <v>0</v>
      </c>
      <c r="AL33" s="25">
        <f t="shared" si="29"/>
        <v>149.28</v>
      </c>
      <c r="AM33" s="26">
        <f t="shared" si="30"/>
        <v>149.28</v>
      </c>
      <c r="AN33" s="79"/>
      <c r="AO33" s="121">
        <v>80</v>
      </c>
      <c r="AP33" s="121">
        <v>200</v>
      </c>
      <c r="AQ33" s="121">
        <v>0</v>
      </c>
      <c r="AR33" s="121">
        <v>20</v>
      </c>
      <c r="AS33" s="121">
        <v>60</v>
      </c>
      <c r="AT33" s="62">
        <f t="shared" si="26"/>
        <v>360</v>
      </c>
      <c r="AU33" s="64">
        <f t="shared" si="27"/>
        <v>342</v>
      </c>
      <c r="AV33" s="120">
        <v>6</v>
      </c>
      <c r="AW33" s="120">
        <v>16</v>
      </c>
      <c r="AX33" s="120">
        <v>8</v>
      </c>
      <c r="AY33" s="120">
        <v>1</v>
      </c>
      <c r="AZ33" s="81">
        <f t="shared" si="16"/>
        <v>31</v>
      </c>
      <c r="BA33" s="80">
        <f t="shared" si="17"/>
        <v>311</v>
      </c>
      <c r="BB33" s="36">
        <f t="shared" si="18"/>
        <v>149.28</v>
      </c>
      <c r="BC33" s="80">
        <f t="shared" si="19"/>
        <v>161.72</v>
      </c>
    </row>
    <row r="34" spans="1:55" ht="17.399999999999999">
      <c r="A34" s="30" t="s">
        <v>18</v>
      </c>
      <c r="B34" s="88">
        <v>576</v>
      </c>
      <c r="C34" s="88">
        <v>624</v>
      </c>
      <c r="D34" s="92">
        <v>754</v>
      </c>
      <c r="E34" s="88">
        <v>19</v>
      </c>
      <c r="F34" s="88">
        <v>21</v>
      </c>
      <c r="G34" s="89">
        <v>25</v>
      </c>
      <c r="H34" s="48">
        <f t="shared" si="5"/>
        <v>1954</v>
      </c>
      <c r="I34" s="48">
        <f t="shared" si="6"/>
        <v>65</v>
      </c>
      <c r="J34" s="88">
        <v>536</v>
      </c>
      <c r="K34" s="94">
        <v>532</v>
      </c>
      <c r="L34" s="94"/>
      <c r="M34" s="90">
        <v>17</v>
      </c>
      <c r="N34" s="93">
        <v>18</v>
      </c>
      <c r="O34" s="56"/>
      <c r="P34" s="48">
        <f t="shared" si="7"/>
        <v>1068</v>
      </c>
      <c r="Q34" s="48">
        <f t="shared" si="8"/>
        <v>35</v>
      </c>
      <c r="R34" s="50">
        <f t="shared" si="9"/>
        <v>100</v>
      </c>
      <c r="S34" s="89">
        <v>4.16</v>
      </c>
      <c r="T34" s="88">
        <v>3.8</v>
      </c>
      <c r="U34" s="88">
        <v>7.5</v>
      </c>
      <c r="V34" s="44"/>
      <c r="W34" s="44"/>
      <c r="X34" s="44"/>
      <c r="Y34" s="44"/>
      <c r="Z34" s="44"/>
      <c r="AA34" s="67">
        <f t="shared" si="10"/>
        <v>0</v>
      </c>
      <c r="AB34" s="33"/>
      <c r="AC34" s="20">
        <f t="shared" si="11"/>
        <v>0</v>
      </c>
      <c r="AD34" s="85">
        <f t="shared" si="12"/>
        <v>115.46</v>
      </c>
      <c r="AE34" s="21">
        <f t="shared" si="13"/>
        <v>115.46</v>
      </c>
      <c r="AF34" s="82"/>
      <c r="AG34" s="78"/>
      <c r="AH34" s="22">
        <f t="shared" si="4"/>
        <v>115.46</v>
      </c>
      <c r="AI34" s="23">
        <v>0</v>
      </c>
      <c r="AJ34" s="58"/>
      <c r="AK34" s="24">
        <f t="shared" si="28"/>
        <v>0</v>
      </c>
      <c r="AL34" s="25">
        <f t="shared" si="29"/>
        <v>149.28</v>
      </c>
      <c r="AM34" s="26">
        <f t="shared" si="30"/>
        <v>149.28</v>
      </c>
      <c r="AN34" s="79"/>
      <c r="AO34" s="121">
        <v>80</v>
      </c>
      <c r="AP34" s="121">
        <v>200</v>
      </c>
      <c r="AQ34" s="121">
        <v>0</v>
      </c>
      <c r="AR34" s="121">
        <v>20</v>
      </c>
      <c r="AS34" s="121">
        <v>60</v>
      </c>
      <c r="AT34" s="62">
        <f t="shared" si="26"/>
        <v>360</v>
      </c>
      <c r="AU34" s="64">
        <f t="shared" si="27"/>
        <v>342</v>
      </c>
      <c r="AV34" s="120">
        <v>6</v>
      </c>
      <c r="AW34" s="120">
        <v>16</v>
      </c>
      <c r="AX34" s="120">
        <v>8</v>
      </c>
      <c r="AY34" s="120">
        <v>1</v>
      </c>
      <c r="AZ34" s="81">
        <f t="shared" si="16"/>
        <v>31</v>
      </c>
      <c r="BA34" s="80">
        <f t="shared" si="17"/>
        <v>311</v>
      </c>
      <c r="BB34" s="36">
        <f t="shared" si="18"/>
        <v>149.28</v>
      </c>
      <c r="BC34" s="80">
        <f t="shared" si="19"/>
        <v>161.72</v>
      </c>
    </row>
    <row r="35" spans="1:55" ht="17.399999999999999">
      <c r="A35" s="30" t="s">
        <v>47</v>
      </c>
      <c r="B35" s="88">
        <v>555</v>
      </c>
      <c r="C35" s="88">
        <v>588</v>
      </c>
      <c r="D35" s="92">
        <v>778</v>
      </c>
      <c r="E35" s="88">
        <v>19</v>
      </c>
      <c r="F35" s="88">
        <v>20</v>
      </c>
      <c r="G35" s="89">
        <v>26</v>
      </c>
      <c r="H35" s="48">
        <f t="shared" si="5"/>
        <v>1921</v>
      </c>
      <c r="I35" s="48">
        <f t="shared" si="6"/>
        <v>65</v>
      </c>
      <c r="J35" s="89">
        <v>520</v>
      </c>
      <c r="K35" s="94">
        <v>523</v>
      </c>
      <c r="L35" s="94"/>
      <c r="M35" s="90">
        <v>17</v>
      </c>
      <c r="N35" s="93">
        <v>18</v>
      </c>
      <c r="O35" s="56"/>
      <c r="P35" s="48">
        <f t="shared" si="7"/>
        <v>1043</v>
      </c>
      <c r="Q35" s="48">
        <f t="shared" si="8"/>
        <v>35</v>
      </c>
      <c r="R35" s="50">
        <f t="shared" si="9"/>
        <v>100</v>
      </c>
      <c r="S35" s="89">
        <v>4.16</v>
      </c>
      <c r="T35" s="88">
        <v>3.8</v>
      </c>
      <c r="U35" s="88">
        <v>7.5</v>
      </c>
      <c r="V35" s="44"/>
      <c r="W35" s="44"/>
      <c r="X35" s="44"/>
      <c r="Y35" s="44"/>
      <c r="Z35" s="44"/>
      <c r="AA35" s="67">
        <f t="shared" si="10"/>
        <v>0</v>
      </c>
      <c r="AB35" s="33"/>
      <c r="AC35" s="20">
        <f t="shared" si="11"/>
        <v>0</v>
      </c>
      <c r="AD35" s="85">
        <f t="shared" si="12"/>
        <v>115.46</v>
      </c>
      <c r="AE35" s="21">
        <f t="shared" si="13"/>
        <v>115.46</v>
      </c>
      <c r="AF35" s="82"/>
      <c r="AG35" s="78"/>
      <c r="AH35" s="22">
        <f t="shared" si="4"/>
        <v>115.46</v>
      </c>
      <c r="AI35" s="23">
        <v>0</v>
      </c>
      <c r="AJ35" s="58"/>
      <c r="AK35" s="24">
        <f t="shared" si="28"/>
        <v>0</v>
      </c>
      <c r="AL35" s="25">
        <f t="shared" si="29"/>
        <v>149.28</v>
      </c>
      <c r="AM35" s="26">
        <f t="shared" si="30"/>
        <v>149.28</v>
      </c>
      <c r="AN35" s="79"/>
      <c r="AO35" s="121">
        <v>80</v>
      </c>
      <c r="AP35" s="121">
        <v>200</v>
      </c>
      <c r="AQ35" s="121">
        <v>0</v>
      </c>
      <c r="AR35" s="121">
        <v>20</v>
      </c>
      <c r="AS35" s="121">
        <v>60</v>
      </c>
      <c r="AT35" s="62">
        <f t="shared" si="26"/>
        <v>360</v>
      </c>
      <c r="AU35" s="64">
        <f t="shared" si="27"/>
        <v>342</v>
      </c>
      <c r="AV35" s="120">
        <v>6</v>
      </c>
      <c r="AW35" s="120">
        <v>16</v>
      </c>
      <c r="AX35" s="120">
        <v>8</v>
      </c>
      <c r="AY35" s="120">
        <v>1</v>
      </c>
      <c r="AZ35" s="81">
        <f t="shared" si="16"/>
        <v>31</v>
      </c>
      <c r="BA35" s="80">
        <f t="shared" si="17"/>
        <v>311</v>
      </c>
      <c r="BB35" s="36">
        <f t="shared" si="18"/>
        <v>149.28</v>
      </c>
      <c r="BC35" s="80">
        <f t="shared" si="19"/>
        <v>161.72</v>
      </c>
    </row>
    <row r="36" spans="1:55" ht="17.399999999999999">
      <c r="A36" s="30" t="s">
        <v>19</v>
      </c>
      <c r="B36" s="88">
        <v>543</v>
      </c>
      <c r="C36" s="88">
        <v>563</v>
      </c>
      <c r="D36" s="92">
        <v>764</v>
      </c>
      <c r="E36" s="88">
        <v>19</v>
      </c>
      <c r="F36" s="88">
        <v>19</v>
      </c>
      <c r="G36" s="89">
        <v>25</v>
      </c>
      <c r="H36" s="48">
        <f t="shared" si="5"/>
        <v>1870</v>
      </c>
      <c r="I36" s="48">
        <f t="shared" si="6"/>
        <v>63</v>
      </c>
      <c r="J36" s="89">
        <v>536</v>
      </c>
      <c r="K36" s="94">
        <v>552</v>
      </c>
      <c r="L36" s="94"/>
      <c r="M36" s="90">
        <v>17</v>
      </c>
      <c r="N36" s="93">
        <v>19</v>
      </c>
      <c r="O36" s="56"/>
      <c r="P36" s="48">
        <f t="shared" si="7"/>
        <v>1088</v>
      </c>
      <c r="Q36" s="48">
        <f t="shared" si="8"/>
        <v>36</v>
      </c>
      <c r="R36" s="50">
        <f t="shared" si="9"/>
        <v>99</v>
      </c>
      <c r="S36" s="89">
        <v>3.96</v>
      </c>
      <c r="T36" s="88">
        <v>3.8</v>
      </c>
      <c r="U36" s="100">
        <v>7.4</v>
      </c>
      <c r="V36" s="44"/>
      <c r="W36" s="44"/>
      <c r="X36" s="44"/>
      <c r="Y36" s="44"/>
      <c r="Z36" s="44"/>
      <c r="AA36" s="67">
        <f t="shared" si="10"/>
        <v>0</v>
      </c>
      <c r="AB36" s="33"/>
      <c r="AC36" s="20">
        <f t="shared" si="11"/>
        <v>0</v>
      </c>
      <c r="AD36" s="85">
        <f t="shared" si="12"/>
        <v>114.16</v>
      </c>
      <c r="AE36" s="21">
        <f t="shared" si="13"/>
        <v>114.16</v>
      </c>
      <c r="AF36" s="82"/>
      <c r="AG36" s="78"/>
      <c r="AH36" s="22">
        <f t="shared" si="4"/>
        <v>114.16</v>
      </c>
      <c r="AI36" s="23">
        <v>0</v>
      </c>
      <c r="AJ36" s="58"/>
      <c r="AK36" s="24">
        <f t="shared" ref="AK36:AK42" si="31">AC36</f>
        <v>0</v>
      </c>
      <c r="AL36" s="25">
        <f t="shared" ref="AL36:AL42" si="32">BB36</f>
        <v>149.28</v>
      </c>
      <c r="AM36" s="26">
        <f t="shared" ref="AM36:AM42" si="33">AK36+AL36</f>
        <v>149.28</v>
      </c>
      <c r="AN36" s="79"/>
      <c r="AO36" s="121">
        <v>80</v>
      </c>
      <c r="AP36" s="121">
        <v>200</v>
      </c>
      <c r="AQ36" s="121">
        <v>0</v>
      </c>
      <c r="AR36" s="121">
        <v>20</v>
      </c>
      <c r="AS36" s="121">
        <v>60</v>
      </c>
      <c r="AT36" s="62">
        <f t="shared" si="26"/>
        <v>360</v>
      </c>
      <c r="AU36" s="64">
        <f t="shared" si="27"/>
        <v>342</v>
      </c>
      <c r="AV36" s="120">
        <v>6</v>
      </c>
      <c r="AW36" s="120">
        <v>16</v>
      </c>
      <c r="AX36" s="120">
        <v>8</v>
      </c>
      <c r="AY36" s="120">
        <v>1</v>
      </c>
      <c r="AZ36" s="81">
        <f t="shared" si="16"/>
        <v>31</v>
      </c>
      <c r="BA36" s="80">
        <f t="shared" si="17"/>
        <v>311</v>
      </c>
      <c r="BB36" s="36">
        <f t="shared" si="18"/>
        <v>149.28</v>
      </c>
      <c r="BC36" s="80">
        <f t="shared" si="19"/>
        <v>161.72</v>
      </c>
    </row>
    <row r="37" spans="1:55" ht="17.399999999999999">
      <c r="A37" s="30" t="s">
        <v>48</v>
      </c>
      <c r="B37" s="88">
        <v>546</v>
      </c>
      <c r="C37" s="88">
        <v>558</v>
      </c>
      <c r="D37" s="92">
        <v>759</v>
      </c>
      <c r="E37" s="88">
        <v>19</v>
      </c>
      <c r="F37" s="88">
        <v>19</v>
      </c>
      <c r="G37" s="89">
        <v>25</v>
      </c>
      <c r="H37" s="48">
        <f t="shared" si="5"/>
        <v>1863</v>
      </c>
      <c r="I37" s="48">
        <f t="shared" si="6"/>
        <v>63</v>
      </c>
      <c r="J37" s="89">
        <v>523</v>
      </c>
      <c r="K37" s="94">
        <v>556</v>
      </c>
      <c r="L37" s="94"/>
      <c r="M37" s="90">
        <v>17</v>
      </c>
      <c r="N37" s="93">
        <v>19</v>
      </c>
      <c r="O37" s="56"/>
      <c r="P37" s="48">
        <f t="shared" si="7"/>
        <v>1079</v>
      </c>
      <c r="Q37" s="48">
        <f t="shared" si="8"/>
        <v>36</v>
      </c>
      <c r="R37" s="50">
        <f t="shared" si="9"/>
        <v>99</v>
      </c>
      <c r="S37" s="89">
        <v>3.96</v>
      </c>
      <c r="T37" s="88">
        <v>3.8</v>
      </c>
      <c r="U37" s="100">
        <v>7.4</v>
      </c>
      <c r="V37" s="44"/>
      <c r="W37" s="44"/>
      <c r="X37" s="44"/>
      <c r="Y37" s="44"/>
      <c r="Z37" s="44"/>
      <c r="AA37" s="67">
        <f t="shared" si="10"/>
        <v>0</v>
      </c>
      <c r="AB37" s="33"/>
      <c r="AC37" s="20">
        <f t="shared" si="11"/>
        <v>0</v>
      </c>
      <c r="AD37" s="85">
        <f t="shared" si="12"/>
        <v>114.16</v>
      </c>
      <c r="AE37" s="21">
        <f t="shared" si="13"/>
        <v>114.16</v>
      </c>
      <c r="AF37" s="82"/>
      <c r="AG37" s="78"/>
      <c r="AH37" s="22">
        <f t="shared" si="4"/>
        <v>114.16</v>
      </c>
      <c r="AI37" s="23">
        <v>0</v>
      </c>
      <c r="AJ37" s="58"/>
      <c r="AK37" s="24">
        <f t="shared" si="31"/>
        <v>0</v>
      </c>
      <c r="AL37" s="25">
        <f t="shared" si="32"/>
        <v>149.28</v>
      </c>
      <c r="AM37" s="26">
        <f t="shared" si="33"/>
        <v>149.28</v>
      </c>
      <c r="AN37" s="79"/>
      <c r="AO37" s="121">
        <v>80</v>
      </c>
      <c r="AP37" s="121">
        <v>200</v>
      </c>
      <c r="AQ37" s="121">
        <v>0</v>
      </c>
      <c r="AR37" s="121">
        <v>20</v>
      </c>
      <c r="AS37" s="121">
        <v>60</v>
      </c>
      <c r="AT37" s="62">
        <f t="shared" si="26"/>
        <v>360</v>
      </c>
      <c r="AU37" s="64">
        <f t="shared" si="27"/>
        <v>342</v>
      </c>
      <c r="AV37" s="120">
        <v>6</v>
      </c>
      <c r="AW37" s="120">
        <v>16</v>
      </c>
      <c r="AX37" s="120">
        <v>8</v>
      </c>
      <c r="AY37" s="120">
        <v>1</v>
      </c>
      <c r="AZ37" s="81">
        <f t="shared" si="16"/>
        <v>31</v>
      </c>
      <c r="BA37" s="80">
        <f t="shared" si="17"/>
        <v>311</v>
      </c>
      <c r="BB37" s="36">
        <f t="shared" si="18"/>
        <v>149.28</v>
      </c>
      <c r="BC37" s="80">
        <f t="shared" si="19"/>
        <v>161.72</v>
      </c>
    </row>
    <row r="38" spans="1:55" ht="17.399999999999999">
      <c r="A38" s="30" t="s">
        <v>20</v>
      </c>
      <c r="B38" s="88">
        <v>551</v>
      </c>
      <c r="C38" s="88">
        <v>556</v>
      </c>
      <c r="D38" s="92">
        <v>754</v>
      </c>
      <c r="E38" s="88">
        <v>18</v>
      </c>
      <c r="F38" s="88">
        <v>19</v>
      </c>
      <c r="G38" s="89">
        <v>25</v>
      </c>
      <c r="H38" s="48">
        <f t="shared" si="5"/>
        <v>1861</v>
      </c>
      <c r="I38" s="48">
        <f t="shared" si="6"/>
        <v>62</v>
      </c>
      <c r="J38" s="89">
        <v>526</v>
      </c>
      <c r="K38" s="94">
        <v>539</v>
      </c>
      <c r="L38" s="94"/>
      <c r="M38" s="90">
        <v>17</v>
      </c>
      <c r="N38" s="93">
        <v>18</v>
      </c>
      <c r="O38" s="56"/>
      <c r="P38" s="48">
        <f t="shared" si="7"/>
        <v>1065</v>
      </c>
      <c r="Q38" s="48">
        <f t="shared" si="8"/>
        <v>35</v>
      </c>
      <c r="R38" s="50">
        <f t="shared" si="9"/>
        <v>97</v>
      </c>
      <c r="S38" s="89">
        <v>3.84</v>
      </c>
      <c r="T38" s="89">
        <v>3.8</v>
      </c>
      <c r="U38" s="100">
        <v>7.5</v>
      </c>
      <c r="V38" s="44"/>
      <c r="W38" s="44"/>
      <c r="X38" s="44"/>
      <c r="Y38" s="44"/>
      <c r="Z38" s="44"/>
      <c r="AA38" s="67">
        <f t="shared" si="10"/>
        <v>0</v>
      </c>
      <c r="AB38" s="33"/>
      <c r="AC38" s="20">
        <f t="shared" si="11"/>
        <v>0</v>
      </c>
      <c r="AD38" s="85">
        <f t="shared" si="12"/>
        <v>112.14</v>
      </c>
      <c r="AE38" s="21">
        <f t="shared" si="13"/>
        <v>112.14</v>
      </c>
      <c r="AF38" s="82"/>
      <c r="AG38" s="78"/>
      <c r="AH38" s="22">
        <f t="shared" si="4"/>
        <v>112.14</v>
      </c>
      <c r="AI38" s="23">
        <v>0</v>
      </c>
      <c r="AJ38" s="58"/>
      <c r="AK38" s="24">
        <f t="shared" si="31"/>
        <v>0</v>
      </c>
      <c r="AL38" s="25">
        <f t="shared" si="32"/>
        <v>149.28</v>
      </c>
      <c r="AM38" s="26">
        <f t="shared" si="33"/>
        <v>149.28</v>
      </c>
      <c r="AN38" s="79"/>
      <c r="AO38" s="121">
        <v>80</v>
      </c>
      <c r="AP38" s="121">
        <v>200</v>
      </c>
      <c r="AQ38" s="121">
        <v>0</v>
      </c>
      <c r="AR38" s="121">
        <v>20</v>
      </c>
      <c r="AS38" s="121">
        <v>60</v>
      </c>
      <c r="AT38" s="62">
        <f t="shared" si="26"/>
        <v>360</v>
      </c>
      <c r="AU38" s="64">
        <f t="shared" si="27"/>
        <v>342</v>
      </c>
      <c r="AV38" s="120">
        <v>6</v>
      </c>
      <c r="AW38" s="120">
        <v>16</v>
      </c>
      <c r="AX38" s="120">
        <v>8</v>
      </c>
      <c r="AY38" s="120">
        <v>1</v>
      </c>
      <c r="AZ38" s="81">
        <f t="shared" si="16"/>
        <v>31</v>
      </c>
      <c r="BA38" s="80">
        <f t="shared" si="17"/>
        <v>311</v>
      </c>
      <c r="BB38" s="36">
        <f t="shared" si="18"/>
        <v>149.28</v>
      </c>
      <c r="BC38" s="80">
        <f t="shared" si="19"/>
        <v>161.72</v>
      </c>
    </row>
    <row r="39" spans="1:55" ht="17.399999999999999">
      <c r="A39" s="30" t="s">
        <v>33</v>
      </c>
      <c r="B39" s="88">
        <v>566</v>
      </c>
      <c r="C39" s="88">
        <v>574</v>
      </c>
      <c r="D39" s="92">
        <v>745</v>
      </c>
      <c r="E39" s="88">
        <v>19</v>
      </c>
      <c r="F39" s="88">
        <v>20</v>
      </c>
      <c r="G39" s="89">
        <v>24</v>
      </c>
      <c r="H39" s="48">
        <f t="shared" si="5"/>
        <v>1885</v>
      </c>
      <c r="I39" s="48">
        <f t="shared" si="6"/>
        <v>63</v>
      </c>
      <c r="J39" s="89">
        <v>547</v>
      </c>
      <c r="K39" s="94">
        <v>523</v>
      </c>
      <c r="L39" s="94"/>
      <c r="M39" s="90">
        <v>18</v>
      </c>
      <c r="N39" s="93">
        <v>18</v>
      </c>
      <c r="O39" s="56"/>
      <c r="P39" s="48">
        <f t="shared" si="7"/>
        <v>1070</v>
      </c>
      <c r="Q39" s="48">
        <f t="shared" si="8"/>
        <v>36</v>
      </c>
      <c r="R39" s="50">
        <f t="shared" si="9"/>
        <v>99</v>
      </c>
      <c r="S39" s="89">
        <v>3.84</v>
      </c>
      <c r="T39" s="89">
        <v>4</v>
      </c>
      <c r="U39" s="100">
        <v>7.5</v>
      </c>
      <c r="V39" s="44"/>
      <c r="W39" s="44"/>
      <c r="X39" s="44"/>
      <c r="Y39" s="44"/>
      <c r="Z39" s="44"/>
      <c r="AA39" s="67">
        <f t="shared" si="10"/>
        <v>0</v>
      </c>
      <c r="AB39" s="33"/>
      <c r="AC39" s="20">
        <f t="shared" si="11"/>
        <v>0</v>
      </c>
      <c r="AD39" s="85">
        <f t="shared" si="12"/>
        <v>114.34</v>
      </c>
      <c r="AE39" s="21">
        <f t="shared" si="13"/>
        <v>114.34</v>
      </c>
      <c r="AF39" s="82"/>
      <c r="AG39" s="78"/>
      <c r="AH39" s="22">
        <f t="shared" si="4"/>
        <v>114.34</v>
      </c>
      <c r="AI39" s="23">
        <v>0</v>
      </c>
      <c r="AJ39" s="58"/>
      <c r="AK39" s="24">
        <f t="shared" si="31"/>
        <v>0</v>
      </c>
      <c r="AL39" s="25">
        <f t="shared" si="32"/>
        <v>149.28</v>
      </c>
      <c r="AM39" s="26">
        <f t="shared" si="33"/>
        <v>149.28</v>
      </c>
      <c r="AN39" s="79"/>
      <c r="AO39" s="121">
        <v>80</v>
      </c>
      <c r="AP39" s="121">
        <v>200</v>
      </c>
      <c r="AQ39" s="121">
        <v>0</v>
      </c>
      <c r="AR39" s="121">
        <v>20</v>
      </c>
      <c r="AS39" s="121">
        <v>60</v>
      </c>
      <c r="AT39" s="62">
        <f t="shared" si="26"/>
        <v>360</v>
      </c>
      <c r="AU39" s="64">
        <f t="shared" si="27"/>
        <v>342</v>
      </c>
      <c r="AV39" s="120">
        <v>6</v>
      </c>
      <c r="AW39" s="120">
        <v>16</v>
      </c>
      <c r="AX39" s="120">
        <v>8</v>
      </c>
      <c r="AY39" s="120">
        <v>1</v>
      </c>
      <c r="AZ39" s="81">
        <f t="shared" si="16"/>
        <v>31</v>
      </c>
      <c r="BA39" s="80">
        <f t="shared" si="17"/>
        <v>311</v>
      </c>
      <c r="BB39" s="36">
        <f t="shared" si="18"/>
        <v>149.28</v>
      </c>
      <c r="BC39" s="80">
        <f t="shared" si="19"/>
        <v>161.72</v>
      </c>
    </row>
    <row r="40" spans="1:55" ht="17.399999999999999">
      <c r="A40" s="30" t="s">
        <v>21</v>
      </c>
      <c r="B40" s="88">
        <v>599</v>
      </c>
      <c r="C40" s="88">
        <v>624</v>
      </c>
      <c r="D40" s="92">
        <v>808</v>
      </c>
      <c r="E40" s="88">
        <v>20</v>
      </c>
      <c r="F40" s="88">
        <v>21</v>
      </c>
      <c r="G40" s="89">
        <v>26</v>
      </c>
      <c r="H40" s="48">
        <f t="shared" si="5"/>
        <v>2031</v>
      </c>
      <c r="I40" s="48">
        <f t="shared" si="6"/>
        <v>67</v>
      </c>
      <c r="J40" s="89">
        <v>557</v>
      </c>
      <c r="K40" s="94">
        <v>539</v>
      </c>
      <c r="L40" s="94"/>
      <c r="M40" s="93">
        <v>18</v>
      </c>
      <c r="N40" s="93">
        <v>18</v>
      </c>
      <c r="O40" s="56"/>
      <c r="P40" s="48">
        <f t="shared" si="7"/>
        <v>1096</v>
      </c>
      <c r="Q40" s="48">
        <f t="shared" si="8"/>
        <v>36</v>
      </c>
      <c r="R40" s="50">
        <f t="shared" si="9"/>
        <v>103</v>
      </c>
      <c r="S40" s="101">
        <v>4.1100000000000003</v>
      </c>
      <c r="T40" s="89">
        <v>4</v>
      </c>
      <c r="U40" s="100">
        <v>7.8</v>
      </c>
      <c r="V40" s="44"/>
      <c r="W40" s="44"/>
      <c r="X40" s="44"/>
      <c r="Y40" s="44"/>
      <c r="Z40" s="44"/>
      <c r="AA40" s="67">
        <f t="shared" si="10"/>
        <v>0</v>
      </c>
      <c r="AB40" s="33"/>
      <c r="AC40" s="20">
        <f t="shared" si="11"/>
        <v>0</v>
      </c>
      <c r="AD40" s="85">
        <f t="shared" si="12"/>
        <v>118.91</v>
      </c>
      <c r="AE40" s="21">
        <f t="shared" si="13"/>
        <v>118.91</v>
      </c>
      <c r="AF40" s="82"/>
      <c r="AG40" s="78"/>
      <c r="AH40" s="22">
        <f t="shared" si="4"/>
        <v>118.91</v>
      </c>
      <c r="AI40" s="23">
        <v>0</v>
      </c>
      <c r="AJ40" s="58"/>
      <c r="AK40" s="24">
        <f t="shared" si="31"/>
        <v>0</v>
      </c>
      <c r="AL40" s="25">
        <f t="shared" si="32"/>
        <v>149.28</v>
      </c>
      <c r="AM40" s="26">
        <f t="shared" si="33"/>
        <v>149.28</v>
      </c>
      <c r="AN40" s="79"/>
      <c r="AO40" s="121">
        <v>80</v>
      </c>
      <c r="AP40" s="121">
        <v>200</v>
      </c>
      <c r="AQ40" s="121">
        <v>0</v>
      </c>
      <c r="AR40" s="121">
        <v>20</v>
      </c>
      <c r="AS40" s="121">
        <v>60</v>
      </c>
      <c r="AT40" s="62">
        <f t="shared" si="26"/>
        <v>360</v>
      </c>
      <c r="AU40" s="64">
        <f t="shared" si="27"/>
        <v>342</v>
      </c>
      <c r="AV40" s="120">
        <v>6</v>
      </c>
      <c r="AW40" s="120">
        <v>16</v>
      </c>
      <c r="AX40" s="120">
        <v>8</v>
      </c>
      <c r="AY40" s="120">
        <v>1</v>
      </c>
      <c r="AZ40" s="81">
        <f t="shared" si="16"/>
        <v>31</v>
      </c>
      <c r="BA40" s="80">
        <f t="shared" si="17"/>
        <v>311</v>
      </c>
      <c r="BB40" s="36">
        <f t="shared" si="18"/>
        <v>149.28</v>
      </c>
      <c r="BC40" s="80">
        <f t="shared" si="19"/>
        <v>161.72</v>
      </c>
    </row>
    <row r="41" spans="1:55" ht="17.399999999999999">
      <c r="A41" s="30" t="s">
        <v>34</v>
      </c>
      <c r="B41" s="88">
        <v>600</v>
      </c>
      <c r="C41" s="88">
        <v>638</v>
      </c>
      <c r="D41" s="92">
        <v>820</v>
      </c>
      <c r="E41" s="88">
        <v>20</v>
      </c>
      <c r="F41" s="88">
        <v>22</v>
      </c>
      <c r="G41" s="89">
        <v>27</v>
      </c>
      <c r="H41" s="48">
        <f t="shared" si="5"/>
        <v>2058</v>
      </c>
      <c r="I41" s="48">
        <f t="shared" si="6"/>
        <v>69</v>
      </c>
      <c r="J41" s="96">
        <v>552</v>
      </c>
      <c r="K41" s="96">
        <v>546</v>
      </c>
      <c r="L41" s="96"/>
      <c r="M41" s="93">
        <v>18</v>
      </c>
      <c r="N41" s="93">
        <v>19</v>
      </c>
      <c r="O41" s="56"/>
      <c r="P41" s="48">
        <f t="shared" si="7"/>
        <v>1098</v>
      </c>
      <c r="Q41" s="48">
        <f t="shared" si="8"/>
        <v>37</v>
      </c>
      <c r="R41" s="50">
        <f t="shared" si="9"/>
        <v>106</v>
      </c>
      <c r="S41" s="101">
        <v>4.1100000000000003</v>
      </c>
      <c r="T41" s="89">
        <v>4.5</v>
      </c>
      <c r="U41" s="100">
        <v>7.8</v>
      </c>
      <c r="V41" s="44"/>
      <c r="W41" s="44"/>
      <c r="X41" s="44"/>
      <c r="Y41" s="44"/>
      <c r="Z41" s="44"/>
      <c r="AA41" s="67">
        <f t="shared" si="10"/>
        <v>0</v>
      </c>
      <c r="AB41" s="33"/>
      <c r="AC41" s="20">
        <f t="shared" si="11"/>
        <v>0</v>
      </c>
      <c r="AD41" s="85">
        <f t="shared" si="12"/>
        <v>122.41</v>
      </c>
      <c r="AE41" s="21">
        <f t="shared" si="13"/>
        <v>122.41</v>
      </c>
      <c r="AF41" s="82"/>
      <c r="AG41" s="78"/>
      <c r="AH41" s="22">
        <f t="shared" si="4"/>
        <v>122.41</v>
      </c>
      <c r="AI41" s="23">
        <v>0</v>
      </c>
      <c r="AJ41" s="58"/>
      <c r="AK41" s="24">
        <f t="shared" si="31"/>
        <v>0</v>
      </c>
      <c r="AL41" s="25">
        <f t="shared" si="32"/>
        <v>149.28</v>
      </c>
      <c r="AM41" s="26">
        <f t="shared" si="33"/>
        <v>149.28</v>
      </c>
      <c r="AN41" s="79"/>
      <c r="AO41" s="121">
        <v>80</v>
      </c>
      <c r="AP41" s="121">
        <v>200</v>
      </c>
      <c r="AQ41" s="121">
        <v>0</v>
      </c>
      <c r="AR41" s="121">
        <v>20</v>
      </c>
      <c r="AS41" s="121">
        <v>60</v>
      </c>
      <c r="AT41" s="62">
        <f t="shared" si="26"/>
        <v>360</v>
      </c>
      <c r="AU41" s="64">
        <f t="shared" si="27"/>
        <v>342</v>
      </c>
      <c r="AV41" s="120">
        <v>6</v>
      </c>
      <c r="AW41" s="120">
        <v>16</v>
      </c>
      <c r="AX41" s="120">
        <v>8</v>
      </c>
      <c r="AY41" s="120">
        <v>1</v>
      </c>
      <c r="AZ41" s="81">
        <f t="shared" si="16"/>
        <v>31</v>
      </c>
      <c r="BA41" s="80">
        <f t="shared" si="17"/>
        <v>311</v>
      </c>
      <c r="BB41" s="36">
        <f t="shared" si="18"/>
        <v>149.28</v>
      </c>
      <c r="BC41" s="80">
        <f t="shared" si="19"/>
        <v>161.72</v>
      </c>
    </row>
    <row r="42" spans="1:55" ht="17.399999999999999">
      <c r="A42" s="30" t="s">
        <v>22</v>
      </c>
      <c r="B42" s="88">
        <v>607</v>
      </c>
      <c r="C42" s="88">
        <v>630</v>
      </c>
      <c r="D42" s="92">
        <v>800</v>
      </c>
      <c r="E42" s="88">
        <v>20</v>
      </c>
      <c r="F42" s="88">
        <v>22</v>
      </c>
      <c r="G42" s="89">
        <v>26</v>
      </c>
      <c r="H42" s="48">
        <f t="shared" si="5"/>
        <v>2037</v>
      </c>
      <c r="I42" s="48">
        <f t="shared" si="6"/>
        <v>68</v>
      </c>
      <c r="J42" s="89">
        <v>563</v>
      </c>
      <c r="K42" s="94">
        <v>539</v>
      </c>
      <c r="L42" s="94"/>
      <c r="M42" s="93">
        <v>18</v>
      </c>
      <c r="N42" s="93">
        <v>18</v>
      </c>
      <c r="O42" s="56"/>
      <c r="P42" s="48">
        <f t="shared" si="7"/>
        <v>1102</v>
      </c>
      <c r="Q42" s="48">
        <f t="shared" si="8"/>
        <v>36</v>
      </c>
      <c r="R42" s="50">
        <f t="shared" si="9"/>
        <v>104</v>
      </c>
      <c r="S42" s="101">
        <v>4.08</v>
      </c>
      <c r="T42" s="89">
        <v>4.5</v>
      </c>
      <c r="U42" s="100">
        <v>8.6999999999999993</v>
      </c>
      <c r="V42" s="44"/>
      <c r="W42" s="44"/>
      <c r="X42" s="44"/>
      <c r="Y42" s="44"/>
      <c r="Z42" s="44"/>
      <c r="AA42" s="67">
        <f t="shared" si="10"/>
        <v>0</v>
      </c>
      <c r="AB42" s="33"/>
      <c r="AC42" s="20">
        <f t="shared" si="11"/>
        <v>0</v>
      </c>
      <c r="AD42" s="85">
        <f t="shared" si="12"/>
        <v>121.28</v>
      </c>
      <c r="AE42" s="21">
        <f t="shared" si="13"/>
        <v>121.28</v>
      </c>
      <c r="AF42" s="82"/>
      <c r="AG42" s="78"/>
      <c r="AH42" s="22">
        <f t="shared" si="4"/>
        <v>121.28</v>
      </c>
      <c r="AI42" s="23">
        <v>0</v>
      </c>
      <c r="AJ42" s="58"/>
      <c r="AK42" s="24">
        <f t="shared" si="31"/>
        <v>0</v>
      </c>
      <c r="AL42" s="25">
        <f t="shared" si="32"/>
        <v>149.28</v>
      </c>
      <c r="AM42" s="26">
        <f t="shared" si="33"/>
        <v>149.28</v>
      </c>
      <c r="AN42" s="79"/>
      <c r="AO42" s="121">
        <v>80</v>
      </c>
      <c r="AP42" s="121">
        <v>200</v>
      </c>
      <c r="AQ42" s="121">
        <v>0</v>
      </c>
      <c r="AR42" s="121">
        <v>20</v>
      </c>
      <c r="AS42" s="121">
        <v>60</v>
      </c>
      <c r="AT42" s="62">
        <f t="shared" si="26"/>
        <v>360</v>
      </c>
      <c r="AU42" s="64">
        <f t="shared" si="27"/>
        <v>342</v>
      </c>
      <c r="AV42" s="120">
        <v>6</v>
      </c>
      <c r="AW42" s="120">
        <v>16</v>
      </c>
      <c r="AX42" s="120">
        <v>8</v>
      </c>
      <c r="AY42" s="120">
        <v>1</v>
      </c>
      <c r="AZ42" s="81">
        <f t="shared" si="16"/>
        <v>31</v>
      </c>
      <c r="BA42" s="80">
        <f t="shared" si="17"/>
        <v>311</v>
      </c>
      <c r="BB42" s="36">
        <f t="shared" si="18"/>
        <v>149.28</v>
      </c>
      <c r="BC42" s="80">
        <f t="shared" si="19"/>
        <v>161.72</v>
      </c>
    </row>
    <row r="43" spans="1:55" ht="17.399999999999999">
      <c r="A43" s="30" t="s">
        <v>49</v>
      </c>
      <c r="B43" s="88">
        <v>613</v>
      </c>
      <c r="C43" s="88">
        <v>629</v>
      </c>
      <c r="D43" s="88">
        <v>825</v>
      </c>
      <c r="E43" s="88">
        <v>21</v>
      </c>
      <c r="F43" s="88">
        <v>22</v>
      </c>
      <c r="G43" s="89">
        <v>27</v>
      </c>
      <c r="H43" s="48">
        <f t="shared" si="5"/>
        <v>2067</v>
      </c>
      <c r="I43" s="48">
        <f t="shared" si="6"/>
        <v>70</v>
      </c>
      <c r="J43" s="89">
        <v>536</v>
      </c>
      <c r="K43" s="94">
        <v>527</v>
      </c>
      <c r="L43" s="94"/>
      <c r="M43" s="93">
        <v>17</v>
      </c>
      <c r="N43" s="93">
        <v>18</v>
      </c>
      <c r="O43" s="56"/>
      <c r="P43" s="48">
        <f t="shared" si="7"/>
        <v>1063</v>
      </c>
      <c r="Q43" s="48">
        <f t="shared" si="8"/>
        <v>35</v>
      </c>
      <c r="R43" s="50">
        <f t="shared" si="9"/>
        <v>105</v>
      </c>
      <c r="S43" s="101">
        <v>4.08</v>
      </c>
      <c r="T43" s="89">
        <v>4.5</v>
      </c>
      <c r="U43" s="100">
        <v>8.6999999999999993</v>
      </c>
      <c r="V43" s="44"/>
      <c r="W43" s="44"/>
      <c r="X43" s="44"/>
      <c r="Y43" s="44"/>
      <c r="Z43" s="44"/>
      <c r="AA43" s="67">
        <f t="shared" si="10"/>
        <v>0</v>
      </c>
      <c r="AB43" s="33"/>
      <c r="AC43" s="20">
        <f t="shared" si="11"/>
        <v>0</v>
      </c>
      <c r="AD43" s="85">
        <f t="shared" si="12"/>
        <v>122.28</v>
      </c>
      <c r="AE43" s="21">
        <f t="shared" si="13"/>
        <v>122.28</v>
      </c>
      <c r="AF43" s="82"/>
      <c r="AG43" s="78"/>
      <c r="AH43" s="22">
        <f t="shared" si="4"/>
        <v>122.28</v>
      </c>
      <c r="AI43" s="23">
        <v>0</v>
      </c>
      <c r="AJ43" s="58"/>
      <c r="AK43" s="24">
        <f t="shared" ref="AK43:AK63" si="34">AC43</f>
        <v>0</v>
      </c>
      <c r="AL43" s="25">
        <f t="shared" ref="AL43:AL63" si="35">BB43</f>
        <v>149.28</v>
      </c>
      <c r="AM43" s="26">
        <f t="shared" ref="AM43:AM63" si="36">AK43+AL43</f>
        <v>149.28</v>
      </c>
      <c r="AN43" s="79"/>
      <c r="AO43" s="121">
        <v>80</v>
      </c>
      <c r="AP43" s="121">
        <v>200</v>
      </c>
      <c r="AQ43" s="121">
        <v>0</v>
      </c>
      <c r="AR43" s="121">
        <v>20</v>
      </c>
      <c r="AS43" s="121">
        <v>60</v>
      </c>
      <c r="AT43" s="62">
        <f t="shared" si="26"/>
        <v>360</v>
      </c>
      <c r="AU43" s="64">
        <f t="shared" si="27"/>
        <v>342</v>
      </c>
      <c r="AV43" s="120">
        <v>6</v>
      </c>
      <c r="AW43" s="120">
        <v>16</v>
      </c>
      <c r="AX43" s="120">
        <v>8</v>
      </c>
      <c r="AY43" s="120">
        <v>1</v>
      </c>
      <c r="AZ43" s="81">
        <f t="shared" si="16"/>
        <v>31</v>
      </c>
      <c r="BA43" s="80">
        <f t="shared" si="17"/>
        <v>311</v>
      </c>
      <c r="BB43" s="36">
        <f t="shared" si="18"/>
        <v>149.28</v>
      </c>
      <c r="BC43" s="80">
        <f t="shared" si="19"/>
        <v>161.72</v>
      </c>
    </row>
    <row r="44" spans="1:55" ht="17.399999999999999">
      <c r="A44" s="30" t="s">
        <v>23</v>
      </c>
      <c r="B44" s="88">
        <v>597</v>
      </c>
      <c r="C44" s="88">
        <v>612</v>
      </c>
      <c r="D44" s="88">
        <v>799</v>
      </c>
      <c r="E44" s="88">
        <v>21</v>
      </c>
      <c r="F44" s="88">
        <v>22</v>
      </c>
      <c r="G44" s="89">
        <v>27</v>
      </c>
      <c r="H44" s="48">
        <f t="shared" si="5"/>
        <v>2008</v>
      </c>
      <c r="I44" s="48">
        <f t="shared" si="6"/>
        <v>70</v>
      </c>
      <c r="J44" s="89">
        <v>528</v>
      </c>
      <c r="K44" s="94">
        <v>515</v>
      </c>
      <c r="L44" s="94"/>
      <c r="M44" s="93">
        <v>18</v>
      </c>
      <c r="N44" s="93">
        <v>18</v>
      </c>
      <c r="O44" s="56"/>
      <c r="P44" s="48">
        <f t="shared" si="7"/>
        <v>1043</v>
      </c>
      <c r="Q44" s="48">
        <f t="shared" si="8"/>
        <v>36</v>
      </c>
      <c r="R44" s="50">
        <f t="shared" si="9"/>
        <v>106</v>
      </c>
      <c r="S44" s="101">
        <v>4.08</v>
      </c>
      <c r="T44" s="89">
        <v>4.5</v>
      </c>
      <c r="U44" s="100">
        <v>8.4</v>
      </c>
      <c r="V44" s="44"/>
      <c r="W44" s="44"/>
      <c r="X44" s="44"/>
      <c r="Y44" s="44"/>
      <c r="Z44" s="44"/>
      <c r="AA44" s="67">
        <f t="shared" si="10"/>
        <v>0</v>
      </c>
      <c r="AB44" s="33"/>
      <c r="AC44" s="20">
        <f t="shared" si="11"/>
        <v>0</v>
      </c>
      <c r="AD44" s="85">
        <f t="shared" si="12"/>
        <v>122.98</v>
      </c>
      <c r="AE44" s="21">
        <f t="shared" si="13"/>
        <v>122.98</v>
      </c>
      <c r="AF44" s="82"/>
      <c r="AG44" s="78"/>
      <c r="AH44" s="22">
        <f t="shared" si="4"/>
        <v>122.98</v>
      </c>
      <c r="AI44" s="23">
        <v>0</v>
      </c>
      <c r="AJ44" s="58"/>
      <c r="AK44" s="24">
        <f t="shared" si="34"/>
        <v>0</v>
      </c>
      <c r="AL44" s="25">
        <f t="shared" si="35"/>
        <v>149.28</v>
      </c>
      <c r="AM44" s="26">
        <f t="shared" si="36"/>
        <v>149.28</v>
      </c>
      <c r="AN44" s="79"/>
      <c r="AO44" s="121">
        <v>80</v>
      </c>
      <c r="AP44" s="121">
        <v>200</v>
      </c>
      <c r="AQ44" s="121">
        <v>0</v>
      </c>
      <c r="AR44" s="121">
        <v>20</v>
      </c>
      <c r="AS44" s="121">
        <v>60</v>
      </c>
      <c r="AT44" s="62">
        <f t="shared" si="26"/>
        <v>360</v>
      </c>
      <c r="AU44" s="64">
        <f t="shared" si="27"/>
        <v>342</v>
      </c>
      <c r="AV44" s="120">
        <v>6</v>
      </c>
      <c r="AW44" s="120">
        <v>16</v>
      </c>
      <c r="AX44" s="120">
        <v>8</v>
      </c>
      <c r="AY44" s="120">
        <v>1</v>
      </c>
      <c r="AZ44" s="81">
        <f t="shared" si="16"/>
        <v>31</v>
      </c>
      <c r="BA44" s="80">
        <f t="shared" si="17"/>
        <v>311</v>
      </c>
      <c r="BB44" s="36">
        <f t="shared" si="18"/>
        <v>149.28</v>
      </c>
      <c r="BC44" s="80">
        <f t="shared" si="19"/>
        <v>161.72</v>
      </c>
    </row>
    <row r="45" spans="1:55" ht="17.399999999999999">
      <c r="A45" s="30" t="s">
        <v>50</v>
      </c>
      <c r="B45" s="88">
        <v>592</v>
      </c>
      <c r="C45" s="88">
        <v>587</v>
      </c>
      <c r="D45" s="88">
        <v>780</v>
      </c>
      <c r="E45" s="88">
        <v>20</v>
      </c>
      <c r="F45" s="88">
        <v>20</v>
      </c>
      <c r="G45" s="89">
        <v>25</v>
      </c>
      <c r="H45" s="48">
        <f t="shared" si="5"/>
        <v>1959</v>
      </c>
      <c r="I45" s="48">
        <f t="shared" si="6"/>
        <v>65</v>
      </c>
      <c r="J45" s="88">
        <v>532</v>
      </c>
      <c r="K45" s="88">
        <v>498</v>
      </c>
      <c r="L45" s="94"/>
      <c r="M45" s="93">
        <v>18</v>
      </c>
      <c r="N45" s="93">
        <v>17</v>
      </c>
      <c r="O45" s="56"/>
      <c r="P45" s="48">
        <f t="shared" si="7"/>
        <v>1030</v>
      </c>
      <c r="Q45" s="48">
        <f t="shared" si="8"/>
        <v>35</v>
      </c>
      <c r="R45" s="50">
        <f t="shared" si="9"/>
        <v>100</v>
      </c>
      <c r="S45" s="101">
        <v>4.08</v>
      </c>
      <c r="T45" s="89">
        <v>4.5</v>
      </c>
      <c r="U45" s="100">
        <v>8.4</v>
      </c>
      <c r="V45" s="44"/>
      <c r="W45" s="44"/>
      <c r="X45" s="44"/>
      <c r="Y45" s="44"/>
      <c r="Z45" s="44"/>
      <c r="AA45" s="67">
        <f t="shared" si="10"/>
        <v>0</v>
      </c>
      <c r="AB45" s="33"/>
      <c r="AC45" s="20">
        <f t="shared" si="11"/>
        <v>0</v>
      </c>
      <c r="AD45" s="85">
        <f t="shared" si="12"/>
        <v>116.98</v>
      </c>
      <c r="AE45" s="21">
        <f t="shared" si="13"/>
        <v>116.98</v>
      </c>
      <c r="AF45" s="84"/>
      <c r="AG45" s="78"/>
      <c r="AH45" s="22">
        <f t="shared" si="4"/>
        <v>116.98</v>
      </c>
      <c r="AI45" s="23">
        <v>0</v>
      </c>
      <c r="AJ45" s="58"/>
      <c r="AK45" s="24">
        <f t="shared" si="34"/>
        <v>0</v>
      </c>
      <c r="AL45" s="25">
        <f t="shared" si="35"/>
        <v>149.28</v>
      </c>
      <c r="AM45" s="26">
        <f t="shared" si="36"/>
        <v>149.28</v>
      </c>
      <c r="AN45" s="79"/>
      <c r="AO45" s="121">
        <v>80</v>
      </c>
      <c r="AP45" s="121">
        <v>200</v>
      </c>
      <c r="AQ45" s="121">
        <v>0</v>
      </c>
      <c r="AR45" s="121">
        <v>20</v>
      </c>
      <c r="AS45" s="121">
        <v>60</v>
      </c>
      <c r="AT45" s="62">
        <f t="shared" si="26"/>
        <v>360</v>
      </c>
      <c r="AU45" s="64">
        <f t="shared" si="27"/>
        <v>342</v>
      </c>
      <c r="AV45" s="120">
        <v>6</v>
      </c>
      <c r="AW45" s="120">
        <v>16</v>
      </c>
      <c r="AX45" s="120">
        <v>8</v>
      </c>
      <c r="AY45" s="120">
        <v>1</v>
      </c>
      <c r="AZ45" s="81">
        <f t="shared" si="16"/>
        <v>31</v>
      </c>
      <c r="BA45" s="80">
        <f t="shared" si="17"/>
        <v>311</v>
      </c>
      <c r="BB45" s="36">
        <f t="shared" si="18"/>
        <v>149.28</v>
      </c>
      <c r="BC45" s="80">
        <f t="shared" si="19"/>
        <v>161.72</v>
      </c>
    </row>
    <row r="46" spans="1:55" ht="17.399999999999999">
      <c r="A46" s="30" t="s">
        <v>24</v>
      </c>
      <c r="B46" s="88">
        <v>644</v>
      </c>
      <c r="C46" s="88">
        <v>599</v>
      </c>
      <c r="D46" s="88">
        <v>821</v>
      </c>
      <c r="E46" s="88">
        <v>21</v>
      </c>
      <c r="F46" s="88">
        <v>20</v>
      </c>
      <c r="G46" s="89">
        <v>27</v>
      </c>
      <c r="H46" s="48">
        <f t="shared" si="5"/>
        <v>2064</v>
      </c>
      <c r="I46" s="48">
        <f t="shared" si="6"/>
        <v>68</v>
      </c>
      <c r="J46" s="89">
        <v>582</v>
      </c>
      <c r="K46" s="94">
        <v>530</v>
      </c>
      <c r="L46" s="94"/>
      <c r="M46" s="93">
        <v>19</v>
      </c>
      <c r="N46" s="93">
        <v>18</v>
      </c>
      <c r="O46" s="56"/>
      <c r="P46" s="48">
        <f t="shared" si="7"/>
        <v>1112</v>
      </c>
      <c r="Q46" s="48">
        <f t="shared" si="8"/>
        <v>37</v>
      </c>
      <c r="R46" s="50">
        <f t="shared" si="9"/>
        <v>105</v>
      </c>
      <c r="S46" s="101">
        <v>4.54</v>
      </c>
      <c r="T46" s="89">
        <v>6.5</v>
      </c>
      <c r="U46" s="100">
        <v>10</v>
      </c>
      <c r="V46" s="44"/>
      <c r="W46" s="44"/>
      <c r="X46" s="44"/>
      <c r="Y46" s="44"/>
      <c r="Z46" s="44"/>
      <c r="AA46" s="67">
        <f t="shared" si="10"/>
        <v>0</v>
      </c>
      <c r="AB46" s="33"/>
      <c r="AC46" s="20">
        <f t="shared" si="11"/>
        <v>0</v>
      </c>
      <c r="AD46" s="85">
        <f t="shared" si="12"/>
        <v>126.04</v>
      </c>
      <c r="AE46" s="21">
        <f t="shared" si="13"/>
        <v>126.04</v>
      </c>
      <c r="AF46" s="84"/>
      <c r="AG46" s="78"/>
      <c r="AH46" s="22">
        <f t="shared" si="4"/>
        <v>126.04</v>
      </c>
      <c r="AI46" s="23">
        <v>0</v>
      </c>
      <c r="AJ46" s="58"/>
      <c r="AK46" s="24">
        <f t="shared" si="34"/>
        <v>0</v>
      </c>
      <c r="AL46" s="25">
        <f t="shared" si="35"/>
        <v>149.28</v>
      </c>
      <c r="AM46" s="26">
        <f t="shared" si="36"/>
        <v>149.28</v>
      </c>
      <c r="AN46" s="79"/>
      <c r="AO46" s="121">
        <v>80</v>
      </c>
      <c r="AP46" s="121">
        <v>200</v>
      </c>
      <c r="AQ46" s="121">
        <v>0</v>
      </c>
      <c r="AR46" s="121">
        <v>20</v>
      </c>
      <c r="AS46" s="121">
        <v>60</v>
      </c>
      <c r="AT46" s="62">
        <f t="shared" si="26"/>
        <v>360</v>
      </c>
      <c r="AU46" s="64">
        <f t="shared" si="27"/>
        <v>342</v>
      </c>
      <c r="AV46" s="120">
        <v>6</v>
      </c>
      <c r="AW46" s="120">
        <v>16</v>
      </c>
      <c r="AX46" s="120">
        <v>8</v>
      </c>
      <c r="AY46" s="120">
        <v>1</v>
      </c>
      <c r="AZ46" s="81">
        <f t="shared" si="16"/>
        <v>31</v>
      </c>
      <c r="BA46" s="80">
        <f t="shared" si="17"/>
        <v>311</v>
      </c>
      <c r="BB46" s="36">
        <f t="shared" si="18"/>
        <v>149.28</v>
      </c>
      <c r="BC46" s="80">
        <f t="shared" si="19"/>
        <v>161.72</v>
      </c>
    </row>
    <row r="47" spans="1:55" ht="17.399999999999999">
      <c r="A47" s="30" t="s">
        <v>35</v>
      </c>
      <c r="B47" s="88">
        <v>716</v>
      </c>
      <c r="C47" s="88">
        <v>640</v>
      </c>
      <c r="D47" s="88">
        <v>916</v>
      </c>
      <c r="E47" s="88">
        <v>24</v>
      </c>
      <c r="F47" s="88">
        <v>21</v>
      </c>
      <c r="G47" s="89">
        <v>28</v>
      </c>
      <c r="H47" s="48">
        <f t="shared" si="5"/>
        <v>2272</v>
      </c>
      <c r="I47" s="48">
        <f t="shared" si="6"/>
        <v>73</v>
      </c>
      <c r="J47" s="89">
        <v>631</v>
      </c>
      <c r="K47" s="94">
        <v>528</v>
      </c>
      <c r="L47" s="94"/>
      <c r="M47" s="93">
        <v>21</v>
      </c>
      <c r="N47" s="93">
        <v>19</v>
      </c>
      <c r="O47" s="56"/>
      <c r="P47" s="48">
        <f t="shared" si="7"/>
        <v>1159</v>
      </c>
      <c r="Q47" s="48">
        <f t="shared" si="8"/>
        <v>40</v>
      </c>
      <c r="R47" s="50">
        <f t="shared" si="9"/>
        <v>113</v>
      </c>
      <c r="S47" s="101">
        <v>4.54</v>
      </c>
      <c r="T47" s="89">
        <v>6.5</v>
      </c>
      <c r="U47" s="100">
        <v>10</v>
      </c>
      <c r="V47" s="44"/>
      <c r="W47" s="44"/>
      <c r="X47" s="44"/>
      <c r="Y47" s="44"/>
      <c r="Z47" s="44"/>
      <c r="AA47" s="67">
        <f t="shared" si="10"/>
        <v>0</v>
      </c>
      <c r="AB47" s="33"/>
      <c r="AC47" s="20">
        <f t="shared" si="11"/>
        <v>0</v>
      </c>
      <c r="AD47" s="85">
        <f t="shared" si="12"/>
        <v>134.04000000000002</v>
      </c>
      <c r="AE47" s="21">
        <f t="shared" si="13"/>
        <v>134.04000000000002</v>
      </c>
      <c r="AF47" s="84"/>
      <c r="AG47" s="78"/>
      <c r="AH47" s="22">
        <f t="shared" si="4"/>
        <v>134.04000000000002</v>
      </c>
      <c r="AI47" s="23">
        <v>0</v>
      </c>
      <c r="AJ47" s="58"/>
      <c r="AK47" s="24">
        <f t="shared" si="34"/>
        <v>0</v>
      </c>
      <c r="AL47" s="25">
        <f t="shared" si="35"/>
        <v>149.28</v>
      </c>
      <c r="AM47" s="26">
        <f t="shared" si="36"/>
        <v>149.28</v>
      </c>
      <c r="AN47" s="79"/>
      <c r="AO47" s="121">
        <v>80</v>
      </c>
      <c r="AP47" s="121">
        <v>200</v>
      </c>
      <c r="AQ47" s="121">
        <v>0</v>
      </c>
      <c r="AR47" s="121">
        <v>20</v>
      </c>
      <c r="AS47" s="121">
        <v>60</v>
      </c>
      <c r="AT47" s="62">
        <f t="shared" si="26"/>
        <v>360</v>
      </c>
      <c r="AU47" s="64">
        <f t="shared" si="27"/>
        <v>342</v>
      </c>
      <c r="AV47" s="120">
        <v>6</v>
      </c>
      <c r="AW47" s="120">
        <v>16</v>
      </c>
      <c r="AX47" s="120">
        <v>8</v>
      </c>
      <c r="AY47" s="120">
        <v>1</v>
      </c>
      <c r="AZ47" s="81">
        <f t="shared" si="16"/>
        <v>31</v>
      </c>
      <c r="BA47" s="80">
        <f t="shared" si="17"/>
        <v>311</v>
      </c>
      <c r="BB47" s="36">
        <f t="shared" si="18"/>
        <v>149.28</v>
      </c>
      <c r="BC47" s="80">
        <f t="shared" si="19"/>
        <v>161.72</v>
      </c>
    </row>
    <row r="48" spans="1:55" ht="17.399999999999999">
      <c r="A48" s="30" t="s">
        <v>36</v>
      </c>
      <c r="B48" s="88">
        <v>643</v>
      </c>
      <c r="C48" s="88">
        <v>633</v>
      </c>
      <c r="D48" s="88">
        <v>877</v>
      </c>
      <c r="E48" s="88">
        <v>24</v>
      </c>
      <c r="F48" s="88">
        <v>21</v>
      </c>
      <c r="G48" s="89">
        <v>28</v>
      </c>
      <c r="H48" s="48">
        <f t="shared" si="5"/>
        <v>2153</v>
      </c>
      <c r="I48" s="48">
        <f t="shared" si="6"/>
        <v>73</v>
      </c>
      <c r="J48" s="89">
        <v>639</v>
      </c>
      <c r="K48" s="94">
        <v>510</v>
      </c>
      <c r="L48" s="94"/>
      <c r="M48" s="93">
        <v>21</v>
      </c>
      <c r="N48" s="93">
        <v>18</v>
      </c>
      <c r="O48" s="56"/>
      <c r="P48" s="48">
        <f t="shared" si="7"/>
        <v>1149</v>
      </c>
      <c r="Q48" s="48">
        <f t="shared" si="8"/>
        <v>39</v>
      </c>
      <c r="R48" s="50">
        <f t="shared" si="9"/>
        <v>112</v>
      </c>
      <c r="S48" s="101">
        <v>4.54</v>
      </c>
      <c r="T48" s="89">
        <v>7.6</v>
      </c>
      <c r="U48" s="100">
        <v>10</v>
      </c>
      <c r="V48" s="44"/>
      <c r="W48" s="44"/>
      <c r="X48" s="44"/>
      <c r="Y48" s="44"/>
      <c r="Z48" s="44"/>
      <c r="AA48" s="67">
        <f t="shared" si="10"/>
        <v>0</v>
      </c>
      <c r="AB48" s="33"/>
      <c r="AC48" s="20">
        <f t="shared" si="11"/>
        <v>0</v>
      </c>
      <c r="AD48" s="85">
        <f t="shared" si="12"/>
        <v>134.13999999999999</v>
      </c>
      <c r="AE48" s="21">
        <f t="shared" si="13"/>
        <v>134.13999999999999</v>
      </c>
      <c r="AF48" s="84"/>
      <c r="AG48" s="78"/>
      <c r="AH48" s="22">
        <f t="shared" si="4"/>
        <v>134.13999999999999</v>
      </c>
      <c r="AI48" s="23">
        <v>0</v>
      </c>
      <c r="AJ48" s="58"/>
      <c r="AK48" s="24">
        <f t="shared" si="34"/>
        <v>0</v>
      </c>
      <c r="AL48" s="25">
        <f t="shared" si="35"/>
        <v>149.28</v>
      </c>
      <c r="AM48" s="26">
        <f t="shared" si="36"/>
        <v>149.28</v>
      </c>
      <c r="AN48" s="79"/>
      <c r="AO48" s="121">
        <v>80</v>
      </c>
      <c r="AP48" s="121">
        <v>200</v>
      </c>
      <c r="AQ48" s="121">
        <v>0</v>
      </c>
      <c r="AR48" s="121">
        <v>20</v>
      </c>
      <c r="AS48" s="121">
        <v>60</v>
      </c>
      <c r="AT48" s="62">
        <f t="shared" si="26"/>
        <v>360</v>
      </c>
      <c r="AU48" s="64">
        <f t="shared" si="27"/>
        <v>342</v>
      </c>
      <c r="AV48" s="120">
        <v>6</v>
      </c>
      <c r="AW48" s="120">
        <v>16</v>
      </c>
      <c r="AX48" s="120">
        <v>8</v>
      </c>
      <c r="AY48" s="120">
        <v>1</v>
      </c>
      <c r="AZ48" s="81">
        <f t="shared" si="16"/>
        <v>31</v>
      </c>
      <c r="BA48" s="80">
        <f t="shared" si="17"/>
        <v>311</v>
      </c>
      <c r="BB48" s="36">
        <f t="shared" si="18"/>
        <v>149.28</v>
      </c>
      <c r="BC48" s="80">
        <f t="shared" si="19"/>
        <v>161.72</v>
      </c>
    </row>
    <row r="49" spans="1:55" ht="17.399999999999999">
      <c r="A49" s="30" t="s">
        <v>51</v>
      </c>
      <c r="B49" s="88">
        <v>641</v>
      </c>
      <c r="C49" s="88">
        <v>632</v>
      </c>
      <c r="D49" s="88">
        <v>867</v>
      </c>
      <c r="E49" s="88">
        <v>24</v>
      </c>
      <c r="F49" s="88">
        <v>21</v>
      </c>
      <c r="G49" s="89">
        <v>28</v>
      </c>
      <c r="H49" s="48">
        <f t="shared" si="5"/>
        <v>2140</v>
      </c>
      <c r="I49" s="48">
        <f t="shared" si="6"/>
        <v>73</v>
      </c>
      <c r="J49" s="89">
        <v>654</v>
      </c>
      <c r="K49" s="94">
        <v>508</v>
      </c>
      <c r="L49" s="94"/>
      <c r="M49" s="93">
        <v>22</v>
      </c>
      <c r="N49" s="93">
        <v>18</v>
      </c>
      <c r="O49" s="56"/>
      <c r="P49" s="48">
        <f t="shared" si="7"/>
        <v>1162</v>
      </c>
      <c r="Q49" s="48">
        <f t="shared" si="8"/>
        <v>40</v>
      </c>
      <c r="R49" s="50">
        <f t="shared" si="9"/>
        <v>113</v>
      </c>
      <c r="S49" s="101">
        <v>4.54</v>
      </c>
      <c r="T49" s="89">
        <v>7.6</v>
      </c>
      <c r="U49" s="100">
        <v>10</v>
      </c>
      <c r="V49" s="44"/>
      <c r="W49" s="44"/>
      <c r="X49" s="44"/>
      <c r="Y49" s="44"/>
      <c r="Z49" s="44"/>
      <c r="AA49" s="67">
        <f t="shared" si="10"/>
        <v>0</v>
      </c>
      <c r="AB49" s="33"/>
      <c r="AC49" s="20">
        <f t="shared" si="11"/>
        <v>0</v>
      </c>
      <c r="AD49" s="85">
        <f t="shared" si="12"/>
        <v>135.13999999999999</v>
      </c>
      <c r="AE49" s="21">
        <f t="shared" si="13"/>
        <v>135.13999999999999</v>
      </c>
      <c r="AF49" s="84"/>
      <c r="AG49" s="78"/>
      <c r="AH49" s="22">
        <f t="shared" si="4"/>
        <v>135.13999999999999</v>
      </c>
      <c r="AI49" s="23">
        <v>0</v>
      </c>
      <c r="AJ49" s="58"/>
      <c r="AK49" s="24">
        <f t="shared" si="34"/>
        <v>0</v>
      </c>
      <c r="AL49" s="25">
        <f t="shared" si="35"/>
        <v>149.28</v>
      </c>
      <c r="AM49" s="26">
        <f t="shared" si="36"/>
        <v>149.28</v>
      </c>
      <c r="AN49" s="79"/>
      <c r="AO49" s="121">
        <v>80</v>
      </c>
      <c r="AP49" s="121">
        <v>200</v>
      </c>
      <c r="AQ49" s="121">
        <v>0</v>
      </c>
      <c r="AR49" s="121">
        <v>20</v>
      </c>
      <c r="AS49" s="121">
        <v>60</v>
      </c>
      <c r="AT49" s="62">
        <f t="shared" si="26"/>
        <v>360</v>
      </c>
      <c r="AU49" s="64">
        <f t="shared" si="27"/>
        <v>342</v>
      </c>
      <c r="AV49" s="120">
        <v>6</v>
      </c>
      <c r="AW49" s="120">
        <v>16</v>
      </c>
      <c r="AX49" s="120">
        <v>8</v>
      </c>
      <c r="AY49" s="120">
        <v>1</v>
      </c>
      <c r="AZ49" s="81">
        <f t="shared" si="16"/>
        <v>31</v>
      </c>
      <c r="BA49" s="80">
        <f t="shared" si="17"/>
        <v>311</v>
      </c>
      <c r="BB49" s="36">
        <f t="shared" si="18"/>
        <v>149.28</v>
      </c>
      <c r="BC49" s="80">
        <f t="shared" si="19"/>
        <v>161.72</v>
      </c>
    </row>
    <row r="50" spans="1:55" ht="17.399999999999999">
      <c r="A50" s="30" t="s">
        <v>25</v>
      </c>
      <c r="B50" s="88">
        <v>641</v>
      </c>
      <c r="C50" s="88">
        <v>620</v>
      </c>
      <c r="D50" s="88">
        <v>854</v>
      </c>
      <c r="E50" s="88">
        <v>21</v>
      </c>
      <c r="F50" s="88">
        <v>21</v>
      </c>
      <c r="G50" s="89">
        <v>18</v>
      </c>
      <c r="H50" s="48">
        <f t="shared" si="5"/>
        <v>2115</v>
      </c>
      <c r="I50" s="48">
        <f t="shared" si="6"/>
        <v>60</v>
      </c>
      <c r="J50" s="88">
        <v>653</v>
      </c>
      <c r="K50" s="88">
        <v>492</v>
      </c>
      <c r="L50" s="94"/>
      <c r="M50" s="93">
        <v>22</v>
      </c>
      <c r="N50" s="93">
        <v>17</v>
      </c>
      <c r="O50" s="56"/>
      <c r="P50" s="48">
        <f t="shared" si="7"/>
        <v>1145</v>
      </c>
      <c r="Q50" s="48">
        <f t="shared" si="8"/>
        <v>39</v>
      </c>
      <c r="R50" s="50">
        <f t="shared" si="9"/>
        <v>99</v>
      </c>
      <c r="S50" s="101">
        <v>5.76</v>
      </c>
      <c r="T50" s="89">
        <v>7.5</v>
      </c>
      <c r="U50" s="100">
        <v>11</v>
      </c>
      <c r="V50" s="44"/>
      <c r="W50" s="44"/>
      <c r="X50" s="44"/>
      <c r="Y50" s="44"/>
      <c r="Z50" s="44"/>
      <c r="AA50" s="67">
        <f t="shared" si="10"/>
        <v>0</v>
      </c>
      <c r="AB50" s="33"/>
      <c r="AC50" s="20">
        <f t="shared" si="11"/>
        <v>0</v>
      </c>
      <c r="AD50" s="85">
        <f t="shared" si="12"/>
        <v>123.26</v>
      </c>
      <c r="AE50" s="21">
        <f t="shared" si="13"/>
        <v>123.26</v>
      </c>
      <c r="AF50" s="84"/>
      <c r="AG50" s="78"/>
      <c r="AH50" s="22">
        <f t="shared" si="4"/>
        <v>123.26</v>
      </c>
      <c r="AI50" s="23">
        <v>0</v>
      </c>
      <c r="AJ50" s="58"/>
      <c r="AK50" s="24">
        <f t="shared" si="34"/>
        <v>0</v>
      </c>
      <c r="AL50" s="25">
        <f t="shared" si="35"/>
        <v>149.28</v>
      </c>
      <c r="AM50" s="26">
        <f t="shared" si="36"/>
        <v>149.28</v>
      </c>
      <c r="AN50" s="79"/>
      <c r="AO50" s="121">
        <v>80</v>
      </c>
      <c r="AP50" s="121">
        <v>200</v>
      </c>
      <c r="AQ50" s="121">
        <v>0</v>
      </c>
      <c r="AR50" s="121">
        <v>20</v>
      </c>
      <c r="AS50" s="121">
        <v>60</v>
      </c>
      <c r="AT50" s="62">
        <f t="shared" si="26"/>
        <v>360</v>
      </c>
      <c r="AU50" s="64">
        <f t="shared" si="27"/>
        <v>342</v>
      </c>
      <c r="AV50" s="120">
        <v>6</v>
      </c>
      <c r="AW50" s="120">
        <v>16</v>
      </c>
      <c r="AX50" s="120">
        <v>8</v>
      </c>
      <c r="AY50" s="120">
        <v>1</v>
      </c>
      <c r="AZ50" s="81">
        <f t="shared" si="16"/>
        <v>31</v>
      </c>
      <c r="BA50" s="80">
        <f t="shared" si="17"/>
        <v>311</v>
      </c>
      <c r="BB50" s="36">
        <f t="shared" si="18"/>
        <v>149.28</v>
      </c>
      <c r="BC50" s="80">
        <f t="shared" si="19"/>
        <v>161.72</v>
      </c>
    </row>
    <row r="51" spans="1:55" ht="17.399999999999999">
      <c r="A51" s="30" t="s">
        <v>52</v>
      </c>
      <c r="B51" s="88">
        <v>723</v>
      </c>
      <c r="C51" s="88">
        <v>602</v>
      </c>
      <c r="D51" s="88">
        <v>875</v>
      </c>
      <c r="E51" s="88">
        <v>21</v>
      </c>
      <c r="F51" s="88">
        <v>21</v>
      </c>
      <c r="G51" s="89">
        <v>18</v>
      </c>
      <c r="H51" s="48">
        <f t="shared" si="5"/>
        <v>2200</v>
      </c>
      <c r="I51" s="48">
        <f t="shared" si="6"/>
        <v>60</v>
      </c>
      <c r="J51" s="88">
        <v>653</v>
      </c>
      <c r="K51" s="88">
        <v>492</v>
      </c>
      <c r="L51" s="94"/>
      <c r="M51" s="93">
        <v>22</v>
      </c>
      <c r="N51" s="93">
        <v>17</v>
      </c>
      <c r="O51" s="56"/>
      <c r="P51" s="48">
        <f t="shared" si="7"/>
        <v>1145</v>
      </c>
      <c r="Q51" s="48">
        <f t="shared" si="8"/>
        <v>39</v>
      </c>
      <c r="R51" s="50">
        <f t="shared" si="9"/>
        <v>99</v>
      </c>
      <c r="S51" s="101">
        <v>5.76</v>
      </c>
      <c r="T51" s="89">
        <v>7.5</v>
      </c>
      <c r="U51" s="100">
        <v>11</v>
      </c>
      <c r="V51" s="44"/>
      <c r="W51" s="44"/>
      <c r="X51" s="44"/>
      <c r="Y51" s="44"/>
      <c r="Z51" s="44"/>
      <c r="AA51" s="67">
        <f t="shared" si="10"/>
        <v>0</v>
      </c>
      <c r="AB51" s="33"/>
      <c r="AC51" s="20">
        <f t="shared" si="11"/>
        <v>0</v>
      </c>
      <c r="AD51" s="85">
        <f t="shared" si="12"/>
        <v>123.26</v>
      </c>
      <c r="AE51" s="21">
        <f t="shared" si="13"/>
        <v>123.26</v>
      </c>
      <c r="AF51" s="84"/>
      <c r="AG51" s="78"/>
      <c r="AH51" s="22">
        <f t="shared" si="4"/>
        <v>123.26</v>
      </c>
      <c r="AI51" s="23">
        <v>0</v>
      </c>
      <c r="AJ51" s="58"/>
      <c r="AK51" s="24">
        <f t="shared" si="34"/>
        <v>0</v>
      </c>
      <c r="AL51" s="25">
        <f t="shared" si="35"/>
        <v>149.28</v>
      </c>
      <c r="AM51" s="26">
        <f t="shared" si="36"/>
        <v>149.28</v>
      </c>
      <c r="AN51" s="79"/>
      <c r="AO51" s="121">
        <v>80</v>
      </c>
      <c r="AP51" s="121">
        <v>200</v>
      </c>
      <c r="AQ51" s="121">
        <v>0</v>
      </c>
      <c r="AR51" s="121">
        <v>20</v>
      </c>
      <c r="AS51" s="121">
        <v>60</v>
      </c>
      <c r="AT51" s="62">
        <f t="shared" si="26"/>
        <v>360</v>
      </c>
      <c r="AU51" s="64">
        <f t="shared" si="27"/>
        <v>342</v>
      </c>
      <c r="AV51" s="120">
        <v>6</v>
      </c>
      <c r="AW51" s="120">
        <v>16</v>
      </c>
      <c r="AX51" s="120">
        <v>8</v>
      </c>
      <c r="AY51" s="120">
        <v>1</v>
      </c>
      <c r="AZ51" s="81">
        <f t="shared" si="16"/>
        <v>31</v>
      </c>
      <c r="BA51" s="80">
        <f t="shared" si="17"/>
        <v>311</v>
      </c>
      <c r="BB51" s="36">
        <f t="shared" si="18"/>
        <v>149.28</v>
      </c>
      <c r="BC51" s="80">
        <f t="shared" si="19"/>
        <v>161.72</v>
      </c>
    </row>
    <row r="52" spans="1:55" ht="17.399999999999999">
      <c r="A52" s="30" t="s">
        <v>37</v>
      </c>
      <c r="B52" s="88">
        <v>729</v>
      </c>
      <c r="C52" s="88">
        <v>611</v>
      </c>
      <c r="D52" s="88">
        <v>884</v>
      </c>
      <c r="E52" s="88">
        <v>24</v>
      </c>
      <c r="F52" s="88">
        <v>21</v>
      </c>
      <c r="G52" s="89">
        <v>28</v>
      </c>
      <c r="H52" s="48">
        <f t="shared" si="5"/>
        <v>2224</v>
      </c>
      <c r="I52" s="48">
        <f t="shared" si="6"/>
        <v>73</v>
      </c>
      <c r="J52" s="88">
        <v>667</v>
      </c>
      <c r="K52" s="88">
        <v>495</v>
      </c>
      <c r="L52" s="94"/>
      <c r="M52" s="93">
        <v>22</v>
      </c>
      <c r="N52" s="93">
        <v>17</v>
      </c>
      <c r="O52" s="56"/>
      <c r="P52" s="48">
        <f t="shared" si="7"/>
        <v>1162</v>
      </c>
      <c r="Q52" s="48">
        <f t="shared" si="8"/>
        <v>39</v>
      </c>
      <c r="R52" s="50">
        <f t="shared" si="9"/>
        <v>112</v>
      </c>
      <c r="S52" s="101">
        <v>5.76</v>
      </c>
      <c r="T52" s="89">
        <v>7.5</v>
      </c>
      <c r="U52" s="100">
        <v>11</v>
      </c>
      <c r="V52" s="44"/>
      <c r="W52" s="44"/>
      <c r="X52" s="44"/>
      <c r="Y52" s="44"/>
      <c r="Z52" s="44"/>
      <c r="AA52" s="67">
        <f t="shared" si="10"/>
        <v>0</v>
      </c>
      <c r="AB52" s="33"/>
      <c r="AC52" s="20">
        <f t="shared" si="11"/>
        <v>0</v>
      </c>
      <c r="AD52" s="85">
        <f t="shared" si="12"/>
        <v>136.26</v>
      </c>
      <c r="AE52" s="21">
        <f t="shared" si="13"/>
        <v>136.26</v>
      </c>
      <c r="AF52" s="84"/>
      <c r="AG52" s="78"/>
      <c r="AH52" s="22">
        <f t="shared" si="4"/>
        <v>136.26</v>
      </c>
      <c r="AI52" s="23">
        <v>0</v>
      </c>
      <c r="AJ52" s="58"/>
      <c r="AK52" s="24">
        <f t="shared" si="34"/>
        <v>0</v>
      </c>
      <c r="AL52" s="25">
        <f t="shared" si="35"/>
        <v>149.28</v>
      </c>
      <c r="AM52" s="26">
        <f t="shared" si="36"/>
        <v>149.28</v>
      </c>
      <c r="AN52" s="79"/>
      <c r="AO52" s="121">
        <v>80</v>
      </c>
      <c r="AP52" s="121">
        <v>200</v>
      </c>
      <c r="AQ52" s="121">
        <v>0</v>
      </c>
      <c r="AR52" s="121">
        <v>20</v>
      </c>
      <c r="AS52" s="121">
        <v>60</v>
      </c>
      <c r="AT52" s="62">
        <f t="shared" si="26"/>
        <v>360</v>
      </c>
      <c r="AU52" s="64">
        <f t="shared" si="27"/>
        <v>342</v>
      </c>
      <c r="AV52" s="120">
        <v>6</v>
      </c>
      <c r="AW52" s="120">
        <v>16</v>
      </c>
      <c r="AX52" s="120">
        <v>8</v>
      </c>
      <c r="AY52" s="120">
        <v>1</v>
      </c>
      <c r="AZ52" s="81">
        <f t="shared" si="16"/>
        <v>31</v>
      </c>
      <c r="BA52" s="80">
        <f t="shared" si="17"/>
        <v>311</v>
      </c>
      <c r="BB52" s="36">
        <f t="shared" si="18"/>
        <v>149.28</v>
      </c>
      <c r="BC52" s="80">
        <f t="shared" si="19"/>
        <v>161.72</v>
      </c>
    </row>
    <row r="53" spans="1:55" ht="17.399999999999999">
      <c r="A53" s="30" t="s">
        <v>53</v>
      </c>
      <c r="B53" s="88">
        <v>729</v>
      </c>
      <c r="C53" s="88">
        <v>611</v>
      </c>
      <c r="D53" s="88">
        <v>884</v>
      </c>
      <c r="E53" s="88">
        <v>24</v>
      </c>
      <c r="F53" s="88">
        <v>21</v>
      </c>
      <c r="G53" s="89">
        <v>28</v>
      </c>
      <c r="H53" s="48">
        <f>B53+C53+D53</f>
        <v>2224</v>
      </c>
      <c r="I53" s="48">
        <f>E53+F53+G53</f>
        <v>73</v>
      </c>
      <c r="J53" s="88">
        <v>667</v>
      </c>
      <c r="K53" s="88">
        <v>495</v>
      </c>
      <c r="L53" s="94"/>
      <c r="M53" s="93">
        <v>22</v>
      </c>
      <c r="N53" s="93">
        <v>17</v>
      </c>
      <c r="O53" s="56"/>
      <c r="P53" s="48">
        <f t="shared" si="7"/>
        <v>1162</v>
      </c>
      <c r="Q53" s="48">
        <f t="shared" si="8"/>
        <v>39</v>
      </c>
      <c r="R53" s="50">
        <f t="shared" si="9"/>
        <v>112</v>
      </c>
      <c r="S53" s="101">
        <v>5.76</v>
      </c>
      <c r="T53" s="89">
        <v>7.5</v>
      </c>
      <c r="U53" s="100">
        <v>11</v>
      </c>
      <c r="V53" s="44"/>
      <c r="W53" s="44"/>
      <c r="X53" s="44"/>
      <c r="Y53" s="44"/>
      <c r="Z53" s="44"/>
      <c r="AA53" s="67">
        <f t="shared" si="10"/>
        <v>0</v>
      </c>
      <c r="AB53" s="33"/>
      <c r="AC53" s="20">
        <f t="shared" si="11"/>
        <v>0</v>
      </c>
      <c r="AD53" s="85">
        <f t="shared" si="12"/>
        <v>136.26</v>
      </c>
      <c r="AE53" s="21">
        <f t="shared" si="13"/>
        <v>136.26</v>
      </c>
      <c r="AF53" s="84"/>
      <c r="AG53" s="78"/>
      <c r="AH53" s="22">
        <f t="shared" si="4"/>
        <v>136.26</v>
      </c>
      <c r="AI53" s="23">
        <v>0</v>
      </c>
      <c r="AJ53" s="58"/>
      <c r="AK53" s="24">
        <f t="shared" si="34"/>
        <v>0</v>
      </c>
      <c r="AL53" s="25">
        <f t="shared" si="35"/>
        <v>149.28</v>
      </c>
      <c r="AM53" s="26">
        <f t="shared" si="36"/>
        <v>149.28</v>
      </c>
      <c r="AN53" s="79"/>
      <c r="AO53" s="121">
        <v>80</v>
      </c>
      <c r="AP53" s="121">
        <v>200</v>
      </c>
      <c r="AQ53" s="121">
        <v>0</v>
      </c>
      <c r="AR53" s="121">
        <v>20</v>
      </c>
      <c r="AS53" s="121">
        <v>60</v>
      </c>
      <c r="AT53" s="62">
        <f t="shared" si="26"/>
        <v>360</v>
      </c>
      <c r="AU53" s="64">
        <f t="shared" si="27"/>
        <v>342</v>
      </c>
      <c r="AV53" s="120">
        <v>6</v>
      </c>
      <c r="AW53" s="120">
        <v>16</v>
      </c>
      <c r="AX53" s="120">
        <v>8</v>
      </c>
      <c r="AY53" s="120">
        <v>1</v>
      </c>
      <c r="AZ53" s="81">
        <f t="shared" si="16"/>
        <v>31</v>
      </c>
      <c r="BA53" s="80">
        <f t="shared" si="17"/>
        <v>311</v>
      </c>
      <c r="BB53" s="36">
        <f t="shared" si="18"/>
        <v>149.28</v>
      </c>
      <c r="BC53" s="80">
        <f t="shared" si="19"/>
        <v>161.72</v>
      </c>
    </row>
    <row r="54" spans="1:55" ht="17.399999999999999">
      <c r="A54" s="30" t="s">
        <v>26</v>
      </c>
      <c r="B54" s="88">
        <v>722</v>
      </c>
      <c r="C54" s="88">
        <v>601</v>
      </c>
      <c r="D54" s="88">
        <v>864</v>
      </c>
      <c r="E54" s="88">
        <v>24</v>
      </c>
      <c r="F54" s="88">
        <v>21</v>
      </c>
      <c r="G54" s="89">
        <v>28</v>
      </c>
      <c r="H54" s="48">
        <f t="shared" si="5"/>
        <v>2187</v>
      </c>
      <c r="I54" s="48">
        <f t="shared" si="6"/>
        <v>73</v>
      </c>
      <c r="J54" s="88">
        <v>664</v>
      </c>
      <c r="K54" s="88">
        <v>492</v>
      </c>
      <c r="L54" s="94"/>
      <c r="M54" s="93">
        <v>22</v>
      </c>
      <c r="N54" s="93">
        <v>17</v>
      </c>
      <c r="O54" s="56"/>
      <c r="P54" s="48">
        <f t="shared" si="7"/>
        <v>1156</v>
      </c>
      <c r="Q54" s="48">
        <f t="shared" si="8"/>
        <v>39</v>
      </c>
      <c r="R54" s="50">
        <f t="shared" si="9"/>
        <v>112</v>
      </c>
      <c r="S54" s="101">
        <v>5.76</v>
      </c>
      <c r="T54" s="89">
        <v>7.5</v>
      </c>
      <c r="U54" s="100">
        <v>11.9</v>
      </c>
      <c r="V54" s="44"/>
      <c r="W54" s="44"/>
      <c r="X54" s="44"/>
      <c r="Y54" s="44"/>
      <c r="Z54" s="44"/>
      <c r="AA54" s="67">
        <f t="shared" si="10"/>
        <v>0</v>
      </c>
      <c r="AB54" s="33"/>
      <c r="AC54" s="20">
        <f t="shared" si="11"/>
        <v>0</v>
      </c>
      <c r="AD54" s="85">
        <f t="shared" si="12"/>
        <v>137.16</v>
      </c>
      <c r="AE54" s="21">
        <f t="shared" si="13"/>
        <v>137.16</v>
      </c>
      <c r="AF54" s="84"/>
      <c r="AG54" s="78"/>
      <c r="AH54" s="22">
        <f t="shared" si="4"/>
        <v>137.16</v>
      </c>
      <c r="AI54" s="23">
        <v>0</v>
      </c>
      <c r="AJ54" s="58"/>
      <c r="AK54" s="24">
        <f t="shared" si="34"/>
        <v>0</v>
      </c>
      <c r="AL54" s="25">
        <f t="shared" si="35"/>
        <v>149.28</v>
      </c>
      <c r="AM54" s="26">
        <f t="shared" si="36"/>
        <v>149.28</v>
      </c>
      <c r="AN54" s="79"/>
      <c r="AO54" s="121">
        <v>80</v>
      </c>
      <c r="AP54" s="121">
        <v>200</v>
      </c>
      <c r="AQ54" s="121">
        <v>0</v>
      </c>
      <c r="AR54" s="121">
        <v>20</v>
      </c>
      <c r="AS54" s="121">
        <v>60</v>
      </c>
      <c r="AT54" s="62">
        <f t="shared" si="26"/>
        <v>360</v>
      </c>
      <c r="AU54" s="64">
        <f t="shared" si="27"/>
        <v>342</v>
      </c>
      <c r="AV54" s="120">
        <v>6</v>
      </c>
      <c r="AW54" s="120">
        <v>16</v>
      </c>
      <c r="AX54" s="120">
        <v>8</v>
      </c>
      <c r="AY54" s="120">
        <v>1</v>
      </c>
      <c r="AZ54" s="81">
        <f t="shared" si="16"/>
        <v>31</v>
      </c>
      <c r="BA54" s="80">
        <f t="shared" si="17"/>
        <v>311</v>
      </c>
      <c r="BB54" s="36">
        <f t="shared" si="18"/>
        <v>149.28</v>
      </c>
      <c r="BC54" s="80">
        <f t="shared" si="19"/>
        <v>161.72</v>
      </c>
    </row>
    <row r="55" spans="1:55" ht="17.399999999999999">
      <c r="A55" s="30" t="s">
        <v>54</v>
      </c>
      <c r="B55" s="88">
        <v>722</v>
      </c>
      <c r="C55" s="88">
        <v>601</v>
      </c>
      <c r="D55" s="88">
        <v>864</v>
      </c>
      <c r="E55" s="88">
        <v>24</v>
      </c>
      <c r="F55" s="88">
        <v>21</v>
      </c>
      <c r="G55" s="89">
        <v>28</v>
      </c>
      <c r="H55" s="48">
        <f>B55+C55+D55</f>
        <v>2187</v>
      </c>
      <c r="I55" s="48">
        <f>E55+F55+G55</f>
        <v>73</v>
      </c>
      <c r="J55" s="88">
        <v>664</v>
      </c>
      <c r="K55" s="88">
        <v>492</v>
      </c>
      <c r="L55" s="94"/>
      <c r="M55" s="93">
        <v>22</v>
      </c>
      <c r="N55" s="93">
        <v>17</v>
      </c>
      <c r="O55" s="56"/>
      <c r="P55" s="48">
        <f t="shared" si="7"/>
        <v>1156</v>
      </c>
      <c r="Q55" s="48">
        <f t="shared" si="8"/>
        <v>39</v>
      </c>
      <c r="R55" s="50">
        <f t="shared" si="9"/>
        <v>112</v>
      </c>
      <c r="S55" s="101">
        <v>5.76</v>
      </c>
      <c r="T55" s="89">
        <v>7.5</v>
      </c>
      <c r="U55" s="100">
        <v>11.9</v>
      </c>
      <c r="V55" s="44"/>
      <c r="W55" s="44"/>
      <c r="X55" s="44"/>
      <c r="Y55" s="44"/>
      <c r="Z55" s="44"/>
      <c r="AA55" s="67">
        <f t="shared" si="10"/>
        <v>0</v>
      </c>
      <c r="AB55" s="33"/>
      <c r="AC55" s="20">
        <f t="shared" si="11"/>
        <v>0</v>
      </c>
      <c r="AD55" s="85">
        <f t="shared" si="12"/>
        <v>137.16</v>
      </c>
      <c r="AE55" s="21">
        <f t="shared" si="13"/>
        <v>137.16</v>
      </c>
      <c r="AF55" s="84"/>
      <c r="AG55" s="78"/>
      <c r="AH55" s="22">
        <f t="shared" si="4"/>
        <v>137.16</v>
      </c>
      <c r="AI55" s="23">
        <v>0</v>
      </c>
      <c r="AJ55" s="58"/>
      <c r="AK55" s="24">
        <f t="shared" si="34"/>
        <v>0</v>
      </c>
      <c r="AL55" s="25">
        <f t="shared" si="35"/>
        <v>149.28</v>
      </c>
      <c r="AM55" s="26">
        <f t="shared" si="36"/>
        <v>149.28</v>
      </c>
      <c r="AN55" s="79"/>
      <c r="AO55" s="121">
        <v>80</v>
      </c>
      <c r="AP55" s="121">
        <v>200</v>
      </c>
      <c r="AQ55" s="121">
        <v>0</v>
      </c>
      <c r="AR55" s="121">
        <v>20</v>
      </c>
      <c r="AS55" s="121">
        <v>60</v>
      </c>
      <c r="AT55" s="62">
        <f t="shared" si="26"/>
        <v>360</v>
      </c>
      <c r="AU55" s="64">
        <f t="shared" si="27"/>
        <v>342</v>
      </c>
      <c r="AV55" s="120">
        <v>6</v>
      </c>
      <c r="AW55" s="120">
        <v>16</v>
      </c>
      <c r="AX55" s="120">
        <v>8</v>
      </c>
      <c r="AY55" s="120">
        <v>1</v>
      </c>
      <c r="AZ55" s="81">
        <f t="shared" si="16"/>
        <v>31</v>
      </c>
      <c r="BA55" s="80">
        <f t="shared" si="17"/>
        <v>311</v>
      </c>
      <c r="BB55" s="36">
        <f t="shared" si="18"/>
        <v>149.28</v>
      </c>
      <c r="BC55" s="80">
        <f t="shared" si="19"/>
        <v>161.72</v>
      </c>
    </row>
    <row r="56" spans="1:55" ht="17.399999999999999">
      <c r="A56" s="30" t="s">
        <v>55</v>
      </c>
      <c r="B56" s="88">
        <v>737</v>
      </c>
      <c r="C56" s="88">
        <v>590</v>
      </c>
      <c r="D56" s="88">
        <v>891</v>
      </c>
      <c r="E56" s="88">
        <v>25</v>
      </c>
      <c r="F56" s="88">
        <v>21</v>
      </c>
      <c r="G56" s="89">
        <v>29</v>
      </c>
      <c r="H56" s="48">
        <f t="shared" si="5"/>
        <v>2218</v>
      </c>
      <c r="I56" s="48">
        <f t="shared" si="6"/>
        <v>75</v>
      </c>
      <c r="J56" s="88">
        <v>558</v>
      </c>
      <c r="K56" s="88">
        <v>492</v>
      </c>
      <c r="L56" s="94"/>
      <c r="M56" s="93">
        <v>22</v>
      </c>
      <c r="N56" s="93">
        <v>17</v>
      </c>
      <c r="O56" s="56"/>
      <c r="P56" s="48">
        <f t="shared" si="7"/>
        <v>1050</v>
      </c>
      <c r="Q56" s="48">
        <f t="shared" si="8"/>
        <v>39</v>
      </c>
      <c r="R56" s="50">
        <f t="shared" si="9"/>
        <v>114</v>
      </c>
      <c r="S56" s="101">
        <v>5.76</v>
      </c>
      <c r="T56" s="89">
        <v>7</v>
      </c>
      <c r="U56" s="100">
        <v>11.9</v>
      </c>
      <c r="V56" s="44"/>
      <c r="W56" s="44"/>
      <c r="X56" s="44"/>
      <c r="Y56" s="44"/>
      <c r="Z56" s="44"/>
      <c r="AA56" s="67">
        <f t="shared" si="10"/>
        <v>0</v>
      </c>
      <c r="AB56" s="33"/>
      <c r="AC56" s="20">
        <f t="shared" si="11"/>
        <v>0</v>
      </c>
      <c r="AD56" s="85">
        <f t="shared" si="12"/>
        <v>138.66</v>
      </c>
      <c r="AE56" s="21">
        <f t="shared" si="13"/>
        <v>138.66</v>
      </c>
      <c r="AF56" s="84"/>
      <c r="AG56" s="78"/>
      <c r="AH56" s="22">
        <f t="shared" si="4"/>
        <v>138.66</v>
      </c>
      <c r="AI56" s="23">
        <v>0</v>
      </c>
      <c r="AJ56" s="58"/>
      <c r="AK56" s="24">
        <f t="shared" si="34"/>
        <v>0</v>
      </c>
      <c r="AL56" s="25">
        <f t="shared" si="35"/>
        <v>149.28</v>
      </c>
      <c r="AM56" s="26">
        <f t="shared" si="36"/>
        <v>149.28</v>
      </c>
      <c r="AN56" s="79"/>
      <c r="AO56" s="121">
        <v>80</v>
      </c>
      <c r="AP56" s="121">
        <v>200</v>
      </c>
      <c r="AQ56" s="121">
        <v>0</v>
      </c>
      <c r="AR56" s="121">
        <v>20</v>
      </c>
      <c r="AS56" s="121">
        <v>60</v>
      </c>
      <c r="AT56" s="62">
        <f t="shared" si="26"/>
        <v>360</v>
      </c>
      <c r="AU56" s="64">
        <f t="shared" si="27"/>
        <v>342</v>
      </c>
      <c r="AV56" s="120">
        <v>6</v>
      </c>
      <c r="AW56" s="120">
        <v>16</v>
      </c>
      <c r="AX56" s="120">
        <v>8</v>
      </c>
      <c r="AY56" s="120">
        <v>1</v>
      </c>
      <c r="AZ56" s="81">
        <f t="shared" si="16"/>
        <v>31</v>
      </c>
      <c r="BA56" s="80">
        <f t="shared" si="17"/>
        <v>311</v>
      </c>
      <c r="BB56" s="36">
        <f t="shared" si="18"/>
        <v>149.28</v>
      </c>
      <c r="BC56" s="80">
        <f t="shared" si="19"/>
        <v>161.72</v>
      </c>
    </row>
    <row r="57" spans="1:55" ht="17.399999999999999">
      <c r="A57" s="30" t="s">
        <v>56</v>
      </c>
      <c r="B57" s="88">
        <v>737</v>
      </c>
      <c r="C57" s="88">
        <v>590</v>
      </c>
      <c r="D57" s="88">
        <v>891</v>
      </c>
      <c r="E57" s="88">
        <v>25</v>
      </c>
      <c r="F57" s="88">
        <v>21</v>
      </c>
      <c r="G57" s="89">
        <v>29</v>
      </c>
      <c r="H57" s="48">
        <f>B57+C57+D57</f>
        <v>2218</v>
      </c>
      <c r="I57" s="48">
        <f>E57+F57+G57</f>
        <v>75</v>
      </c>
      <c r="J57" s="88">
        <v>558</v>
      </c>
      <c r="K57" s="88">
        <v>492</v>
      </c>
      <c r="L57" s="94"/>
      <c r="M57" s="93">
        <v>22</v>
      </c>
      <c r="N57" s="93">
        <v>17</v>
      </c>
      <c r="O57" s="56"/>
      <c r="P57" s="48">
        <f t="shared" si="7"/>
        <v>1050</v>
      </c>
      <c r="Q57" s="48">
        <f t="shared" si="8"/>
        <v>39</v>
      </c>
      <c r="R57" s="50">
        <f t="shared" si="9"/>
        <v>114</v>
      </c>
      <c r="S57" s="101">
        <v>5.76</v>
      </c>
      <c r="T57" s="89">
        <v>7</v>
      </c>
      <c r="U57" s="100">
        <v>11.9</v>
      </c>
      <c r="V57" s="44"/>
      <c r="W57" s="44"/>
      <c r="X57" s="44"/>
      <c r="Y57" s="44"/>
      <c r="Z57" s="44"/>
      <c r="AA57" s="67">
        <f t="shared" si="10"/>
        <v>0</v>
      </c>
      <c r="AB57" s="33"/>
      <c r="AC57" s="20">
        <f t="shared" si="11"/>
        <v>0</v>
      </c>
      <c r="AD57" s="85">
        <f t="shared" si="12"/>
        <v>138.66</v>
      </c>
      <c r="AE57" s="21">
        <f t="shared" si="13"/>
        <v>138.66</v>
      </c>
      <c r="AF57" s="84"/>
      <c r="AG57" s="78"/>
      <c r="AH57" s="22">
        <f t="shared" si="4"/>
        <v>138.66</v>
      </c>
      <c r="AI57" s="23">
        <v>0</v>
      </c>
      <c r="AJ57" s="58"/>
      <c r="AK57" s="24">
        <f t="shared" si="34"/>
        <v>0</v>
      </c>
      <c r="AL57" s="25">
        <f t="shared" si="35"/>
        <v>149.28</v>
      </c>
      <c r="AM57" s="26">
        <f t="shared" si="36"/>
        <v>149.28</v>
      </c>
      <c r="AN57" s="79"/>
      <c r="AO57" s="121">
        <v>80</v>
      </c>
      <c r="AP57" s="121">
        <v>200</v>
      </c>
      <c r="AQ57" s="121">
        <v>0</v>
      </c>
      <c r="AR57" s="121">
        <v>20</v>
      </c>
      <c r="AS57" s="121">
        <v>60</v>
      </c>
      <c r="AT57" s="62">
        <f t="shared" si="26"/>
        <v>360</v>
      </c>
      <c r="AU57" s="64">
        <f t="shared" si="27"/>
        <v>342</v>
      </c>
      <c r="AV57" s="120">
        <v>6</v>
      </c>
      <c r="AW57" s="120">
        <v>16</v>
      </c>
      <c r="AX57" s="120">
        <v>8</v>
      </c>
      <c r="AY57" s="120">
        <v>1</v>
      </c>
      <c r="AZ57" s="81">
        <f t="shared" si="16"/>
        <v>31</v>
      </c>
      <c r="BA57" s="80">
        <f t="shared" si="17"/>
        <v>311</v>
      </c>
      <c r="BB57" s="36">
        <f t="shared" si="18"/>
        <v>149.28</v>
      </c>
      <c r="BC57" s="80">
        <f t="shared" si="19"/>
        <v>161.72</v>
      </c>
    </row>
    <row r="58" spans="1:55" ht="17.399999999999999">
      <c r="A58" s="30" t="s">
        <v>27</v>
      </c>
      <c r="B58" s="88">
        <v>714</v>
      </c>
      <c r="C58" s="88">
        <v>588</v>
      </c>
      <c r="D58" s="88">
        <v>860</v>
      </c>
      <c r="E58" s="88">
        <v>24</v>
      </c>
      <c r="F58" s="88">
        <v>21</v>
      </c>
      <c r="G58" s="89">
        <v>28</v>
      </c>
      <c r="H58" s="48">
        <f t="shared" si="5"/>
        <v>2162</v>
      </c>
      <c r="I58" s="48">
        <f t="shared" si="6"/>
        <v>73</v>
      </c>
      <c r="J58" s="88">
        <v>650</v>
      </c>
      <c r="K58" s="94">
        <v>498</v>
      </c>
      <c r="L58" s="94"/>
      <c r="M58" s="93">
        <v>21</v>
      </c>
      <c r="N58" s="93">
        <v>17</v>
      </c>
      <c r="O58" s="56"/>
      <c r="P58" s="48">
        <f t="shared" si="7"/>
        <v>1148</v>
      </c>
      <c r="Q58" s="48">
        <f t="shared" si="8"/>
        <v>38</v>
      </c>
      <c r="R58" s="50">
        <f t="shared" si="9"/>
        <v>111</v>
      </c>
      <c r="S58" s="101">
        <v>5.64</v>
      </c>
      <c r="T58" s="89">
        <v>7</v>
      </c>
      <c r="U58" s="100">
        <v>11.1</v>
      </c>
      <c r="V58" s="44"/>
      <c r="W58" s="44"/>
      <c r="X58" s="44"/>
      <c r="Y58" s="44"/>
      <c r="Z58" s="44"/>
      <c r="AA58" s="67">
        <f t="shared" si="10"/>
        <v>0</v>
      </c>
      <c r="AB58" s="33"/>
      <c r="AC58" s="20">
        <f t="shared" si="11"/>
        <v>0</v>
      </c>
      <c r="AD58" s="85">
        <f t="shared" si="12"/>
        <v>134.74</v>
      </c>
      <c r="AE58" s="21">
        <f t="shared" si="13"/>
        <v>134.74</v>
      </c>
      <c r="AF58" s="84"/>
      <c r="AG58" s="78"/>
      <c r="AH58" s="22">
        <f t="shared" si="4"/>
        <v>134.74</v>
      </c>
      <c r="AI58" s="23">
        <v>0</v>
      </c>
      <c r="AJ58" s="58"/>
      <c r="AK58" s="24">
        <f t="shared" si="34"/>
        <v>0</v>
      </c>
      <c r="AL58" s="25">
        <f t="shared" si="35"/>
        <v>149.28</v>
      </c>
      <c r="AM58" s="26">
        <f t="shared" si="36"/>
        <v>149.28</v>
      </c>
      <c r="AN58" s="79"/>
      <c r="AO58" s="121">
        <v>80</v>
      </c>
      <c r="AP58" s="121">
        <v>200</v>
      </c>
      <c r="AQ58" s="121">
        <v>0</v>
      </c>
      <c r="AR58" s="121">
        <v>20</v>
      </c>
      <c r="AS58" s="121">
        <v>60</v>
      </c>
      <c r="AT58" s="62">
        <f t="shared" si="26"/>
        <v>360</v>
      </c>
      <c r="AU58" s="64">
        <f t="shared" si="27"/>
        <v>342</v>
      </c>
      <c r="AV58" s="120">
        <v>6</v>
      </c>
      <c r="AW58" s="120">
        <v>16</v>
      </c>
      <c r="AX58" s="120">
        <v>8</v>
      </c>
      <c r="AY58" s="120">
        <v>1</v>
      </c>
      <c r="AZ58" s="81">
        <f t="shared" si="16"/>
        <v>31</v>
      </c>
      <c r="BA58" s="80">
        <f t="shared" si="17"/>
        <v>311</v>
      </c>
      <c r="BB58" s="36">
        <f t="shared" si="18"/>
        <v>149.28</v>
      </c>
      <c r="BC58" s="80">
        <f t="shared" si="19"/>
        <v>161.72</v>
      </c>
    </row>
    <row r="59" spans="1:55" ht="17.399999999999999">
      <c r="A59" s="30" t="s">
        <v>57</v>
      </c>
      <c r="B59" s="88">
        <v>714</v>
      </c>
      <c r="C59" s="88">
        <v>588</v>
      </c>
      <c r="D59" s="88">
        <v>860</v>
      </c>
      <c r="E59" s="88">
        <v>24</v>
      </c>
      <c r="F59" s="88">
        <v>21</v>
      </c>
      <c r="G59" s="89">
        <v>28</v>
      </c>
      <c r="H59" s="48">
        <f t="shared" si="5"/>
        <v>2162</v>
      </c>
      <c r="I59" s="48">
        <f t="shared" si="6"/>
        <v>73</v>
      </c>
      <c r="J59" s="88">
        <v>650</v>
      </c>
      <c r="K59" s="94">
        <v>498</v>
      </c>
      <c r="L59" s="94"/>
      <c r="M59" s="93">
        <v>21</v>
      </c>
      <c r="N59" s="93">
        <v>17</v>
      </c>
      <c r="O59" s="56"/>
      <c r="P59" s="48">
        <f t="shared" si="7"/>
        <v>1148</v>
      </c>
      <c r="Q59" s="48">
        <f t="shared" si="8"/>
        <v>38</v>
      </c>
      <c r="R59" s="50">
        <f t="shared" si="9"/>
        <v>111</v>
      </c>
      <c r="S59" s="101">
        <v>5.64</v>
      </c>
      <c r="T59" s="89">
        <v>7</v>
      </c>
      <c r="U59" s="100">
        <v>11.1</v>
      </c>
      <c r="V59" s="44"/>
      <c r="W59" s="44"/>
      <c r="X59" s="44"/>
      <c r="Y59" s="44"/>
      <c r="Z59" s="44"/>
      <c r="AA59" s="67">
        <f t="shared" si="10"/>
        <v>0</v>
      </c>
      <c r="AB59" s="33"/>
      <c r="AC59" s="20">
        <f t="shared" si="11"/>
        <v>0</v>
      </c>
      <c r="AD59" s="85">
        <f t="shared" si="12"/>
        <v>134.74</v>
      </c>
      <c r="AE59" s="21">
        <f t="shared" si="13"/>
        <v>134.74</v>
      </c>
      <c r="AF59" s="84"/>
      <c r="AG59" s="78"/>
      <c r="AH59" s="22">
        <f t="shared" si="4"/>
        <v>134.74</v>
      </c>
      <c r="AI59" s="23">
        <v>0</v>
      </c>
      <c r="AJ59" s="58"/>
      <c r="AK59" s="24">
        <f t="shared" si="34"/>
        <v>0</v>
      </c>
      <c r="AL59" s="25">
        <f t="shared" si="35"/>
        <v>149.28</v>
      </c>
      <c r="AM59" s="26">
        <f t="shared" si="36"/>
        <v>149.28</v>
      </c>
      <c r="AN59" s="79"/>
      <c r="AO59" s="121">
        <v>80</v>
      </c>
      <c r="AP59" s="121">
        <v>200</v>
      </c>
      <c r="AQ59" s="121">
        <v>0</v>
      </c>
      <c r="AR59" s="121">
        <v>20</v>
      </c>
      <c r="AS59" s="121">
        <v>60</v>
      </c>
      <c r="AT59" s="62">
        <f t="shared" si="26"/>
        <v>360</v>
      </c>
      <c r="AU59" s="64">
        <f t="shared" si="27"/>
        <v>342</v>
      </c>
      <c r="AV59" s="120">
        <v>6</v>
      </c>
      <c r="AW59" s="120">
        <v>16</v>
      </c>
      <c r="AX59" s="120">
        <v>8</v>
      </c>
      <c r="AY59" s="120">
        <v>1</v>
      </c>
      <c r="AZ59" s="81">
        <f t="shared" si="16"/>
        <v>31</v>
      </c>
      <c r="BA59" s="80">
        <f t="shared" si="17"/>
        <v>311</v>
      </c>
      <c r="BB59" s="36">
        <f t="shared" si="18"/>
        <v>149.28</v>
      </c>
      <c r="BC59" s="80">
        <f t="shared" si="19"/>
        <v>161.72</v>
      </c>
    </row>
    <row r="60" spans="1:55" ht="17.399999999999999">
      <c r="A60" s="30" t="s">
        <v>58</v>
      </c>
      <c r="B60" s="88">
        <v>688</v>
      </c>
      <c r="C60" s="88">
        <v>564</v>
      </c>
      <c r="D60" s="88">
        <v>860</v>
      </c>
      <c r="E60" s="88">
        <v>24</v>
      </c>
      <c r="F60" s="88">
        <v>20</v>
      </c>
      <c r="G60" s="89">
        <v>28</v>
      </c>
      <c r="H60" s="48">
        <f t="shared" si="5"/>
        <v>2112</v>
      </c>
      <c r="I60" s="48">
        <f t="shared" si="6"/>
        <v>72</v>
      </c>
      <c r="J60" s="88">
        <v>636</v>
      </c>
      <c r="K60" s="94">
        <v>481</v>
      </c>
      <c r="L60" s="94"/>
      <c r="M60" s="93">
        <v>21</v>
      </c>
      <c r="N60" s="93">
        <v>17</v>
      </c>
      <c r="O60" s="56"/>
      <c r="P60" s="48">
        <f t="shared" si="7"/>
        <v>1117</v>
      </c>
      <c r="Q60" s="48">
        <f t="shared" si="8"/>
        <v>38</v>
      </c>
      <c r="R60" s="50">
        <f t="shared" si="9"/>
        <v>110</v>
      </c>
      <c r="S60" s="101">
        <v>5.64</v>
      </c>
      <c r="T60" s="89">
        <v>7</v>
      </c>
      <c r="U60" s="100">
        <v>11.1</v>
      </c>
      <c r="V60" s="44"/>
      <c r="W60" s="44"/>
      <c r="X60" s="44"/>
      <c r="Y60" s="44"/>
      <c r="Z60" s="44"/>
      <c r="AA60" s="67">
        <f t="shared" si="10"/>
        <v>0</v>
      </c>
      <c r="AB60" s="33"/>
      <c r="AC60" s="20">
        <f t="shared" si="11"/>
        <v>0</v>
      </c>
      <c r="AD60" s="85">
        <f t="shared" si="12"/>
        <v>133.74</v>
      </c>
      <c r="AE60" s="21">
        <f t="shared" si="13"/>
        <v>133.74</v>
      </c>
      <c r="AF60" s="84"/>
      <c r="AG60" s="78"/>
      <c r="AH60" s="22">
        <f t="shared" si="4"/>
        <v>133.74</v>
      </c>
      <c r="AI60" s="23">
        <v>0</v>
      </c>
      <c r="AJ60" s="58"/>
      <c r="AK60" s="24">
        <f t="shared" si="34"/>
        <v>0</v>
      </c>
      <c r="AL60" s="25">
        <f t="shared" si="35"/>
        <v>149.28</v>
      </c>
      <c r="AM60" s="26">
        <f t="shared" si="36"/>
        <v>149.28</v>
      </c>
      <c r="AN60" s="79"/>
      <c r="AO60" s="121">
        <v>80</v>
      </c>
      <c r="AP60" s="121">
        <v>200</v>
      </c>
      <c r="AQ60" s="121">
        <v>0</v>
      </c>
      <c r="AR60" s="121">
        <v>20</v>
      </c>
      <c r="AS60" s="121">
        <v>60</v>
      </c>
      <c r="AT60" s="62">
        <f t="shared" si="26"/>
        <v>360</v>
      </c>
      <c r="AU60" s="64">
        <f t="shared" si="27"/>
        <v>342</v>
      </c>
      <c r="AV60" s="120">
        <v>6</v>
      </c>
      <c r="AW60" s="120">
        <v>16</v>
      </c>
      <c r="AX60" s="120">
        <v>8</v>
      </c>
      <c r="AY60" s="120">
        <v>1</v>
      </c>
      <c r="AZ60" s="81">
        <f t="shared" si="16"/>
        <v>31</v>
      </c>
      <c r="BA60" s="80">
        <f t="shared" si="17"/>
        <v>311</v>
      </c>
      <c r="BB60" s="36">
        <f t="shared" si="18"/>
        <v>149.28</v>
      </c>
      <c r="BC60" s="80">
        <f t="shared" si="19"/>
        <v>161.72</v>
      </c>
    </row>
    <row r="61" spans="1:55" ht="17.399999999999999">
      <c r="A61" s="30" t="s">
        <v>59</v>
      </c>
      <c r="B61" s="88">
        <v>688</v>
      </c>
      <c r="C61" s="88">
        <v>564</v>
      </c>
      <c r="D61" s="88">
        <v>860</v>
      </c>
      <c r="E61" s="88">
        <v>24</v>
      </c>
      <c r="F61" s="88">
        <v>20</v>
      </c>
      <c r="G61" s="89">
        <v>28</v>
      </c>
      <c r="H61" s="48">
        <f>B61+C61+D61</f>
        <v>2112</v>
      </c>
      <c r="I61" s="48">
        <f>E61+F61+G61</f>
        <v>72</v>
      </c>
      <c r="J61" s="88">
        <v>636</v>
      </c>
      <c r="K61" s="94">
        <v>481</v>
      </c>
      <c r="L61" s="94"/>
      <c r="M61" s="93">
        <v>21</v>
      </c>
      <c r="N61" s="93">
        <v>17</v>
      </c>
      <c r="O61" s="56"/>
      <c r="P61" s="48">
        <f t="shared" si="7"/>
        <v>1117</v>
      </c>
      <c r="Q61" s="48">
        <f t="shared" si="8"/>
        <v>38</v>
      </c>
      <c r="R61" s="50">
        <f t="shared" si="9"/>
        <v>110</v>
      </c>
      <c r="S61" s="101">
        <v>5.64</v>
      </c>
      <c r="T61" s="89">
        <v>7</v>
      </c>
      <c r="U61" s="100">
        <v>11.1</v>
      </c>
      <c r="V61" s="44"/>
      <c r="W61" s="44"/>
      <c r="X61" s="44"/>
      <c r="Y61" s="44"/>
      <c r="Z61" s="44"/>
      <c r="AA61" s="67">
        <f t="shared" si="10"/>
        <v>0</v>
      </c>
      <c r="AB61" s="33"/>
      <c r="AC61" s="20">
        <f t="shared" si="11"/>
        <v>0</v>
      </c>
      <c r="AD61" s="85">
        <f t="shared" si="12"/>
        <v>133.74</v>
      </c>
      <c r="AE61" s="21">
        <f t="shared" si="13"/>
        <v>133.74</v>
      </c>
      <c r="AF61" s="84"/>
      <c r="AG61" s="78"/>
      <c r="AH61" s="22">
        <f t="shared" si="4"/>
        <v>133.74</v>
      </c>
      <c r="AI61" s="23">
        <v>0</v>
      </c>
      <c r="AJ61" s="58"/>
      <c r="AK61" s="24">
        <f t="shared" si="34"/>
        <v>0</v>
      </c>
      <c r="AL61" s="25">
        <f t="shared" si="35"/>
        <v>149.28</v>
      </c>
      <c r="AM61" s="26">
        <f t="shared" si="36"/>
        <v>149.28</v>
      </c>
      <c r="AN61" s="79"/>
      <c r="AO61" s="121">
        <v>80</v>
      </c>
      <c r="AP61" s="121">
        <v>200</v>
      </c>
      <c r="AQ61" s="121">
        <v>0</v>
      </c>
      <c r="AR61" s="121">
        <v>20</v>
      </c>
      <c r="AS61" s="121">
        <v>60</v>
      </c>
      <c r="AT61" s="62">
        <f t="shared" si="26"/>
        <v>360</v>
      </c>
      <c r="AU61" s="64">
        <f t="shared" si="27"/>
        <v>342</v>
      </c>
      <c r="AV61" s="120">
        <v>6</v>
      </c>
      <c r="AW61" s="120">
        <v>16</v>
      </c>
      <c r="AX61" s="120">
        <v>8</v>
      </c>
      <c r="AY61" s="120">
        <v>1</v>
      </c>
      <c r="AZ61" s="81">
        <f t="shared" si="16"/>
        <v>31</v>
      </c>
      <c r="BA61" s="80">
        <f t="shared" si="17"/>
        <v>311</v>
      </c>
      <c r="BB61" s="36">
        <f t="shared" si="18"/>
        <v>149.28</v>
      </c>
      <c r="BC61" s="80">
        <f t="shared" si="19"/>
        <v>161.72</v>
      </c>
    </row>
    <row r="62" spans="1:55" ht="17.399999999999999">
      <c r="A62" s="30" t="s">
        <v>28</v>
      </c>
      <c r="B62" s="88">
        <v>666</v>
      </c>
      <c r="C62" s="88">
        <v>537</v>
      </c>
      <c r="D62" s="88">
        <v>822</v>
      </c>
      <c r="E62" s="88">
        <v>23</v>
      </c>
      <c r="F62" s="88">
        <v>19</v>
      </c>
      <c r="G62" s="89">
        <v>27</v>
      </c>
      <c r="H62" s="48">
        <f t="shared" si="5"/>
        <v>2025</v>
      </c>
      <c r="I62" s="48">
        <f t="shared" si="6"/>
        <v>69</v>
      </c>
      <c r="J62" s="88">
        <v>601</v>
      </c>
      <c r="K62" s="94">
        <v>460</v>
      </c>
      <c r="L62" s="94"/>
      <c r="M62" s="90">
        <v>20</v>
      </c>
      <c r="N62" s="93">
        <v>17</v>
      </c>
      <c r="O62" s="56"/>
      <c r="P62" s="48">
        <f t="shared" si="7"/>
        <v>1061</v>
      </c>
      <c r="Q62" s="48">
        <f t="shared" si="8"/>
        <v>37</v>
      </c>
      <c r="R62" s="50">
        <f t="shared" si="9"/>
        <v>106</v>
      </c>
      <c r="S62" s="88">
        <v>5.22</v>
      </c>
      <c r="T62" s="88">
        <v>4</v>
      </c>
      <c r="U62" s="88">
        <v>9.8000000000000007</v>
      </c>
      <c r="V62" s="44"/>
      <c r="W62" s="44"/>
      <c r="X62" s="44"/>
      <c r="Y62" s="44"/>
      <c r="Z62" s="44"/>
      <c r="AA62" s="67">
        <f t="shared" si="10"/>
        <v>0</v>
      </c>
      <c r="AB62" s="33"/>
      <c r="AC62" s="20">
        <f t="shared" si="11"/>
        <v>0</v>
      </c>
      <c r="AD62" s="85">
        <f t="shared" si="12"/>
        <v>125.02</v>
      </c>
      <c r="AE62" s="21">
        <f t="shared" si="13"/>
        <v>125.02</v>
      </c>
      <c r="AF62" s="84"/>
      <c r="AG62" s="78"/>
      <c r="AH62" s="22">
        <f t="shared" si="4"/>
        <v>125.02</v>
      </c>
      <c r="AI62" s="23">
        <v>0</v>
      </c>
      <c r="AJ62" s="58"/>
      <c r="AK62" s="24">
        <f t="shared" si="34"/>
        <v>0</v>
      </c>
      <c r="AL62" s="25">
        <f t="shared" si="35"/>
        <v>149.28</v>
      </c>
      <c r="AM62" s="26">
        <f t="shared" si="36"/>
        <v>149.28</v>
      </c>
      <c r="AN62" s="79"/>
      <c r="AO62" s="121">
        <v>80</v>
      </c>
      <c r="AP62" s="121">
        <v>200</v>
      </c>
      <c r="AQ62" s="121">
        <v>0</v>
      </c>
      <c r="AR62" s="121">
        <v>20</v>
      </c>
      <c r="AS62" s="121">
        <v>60</v>
      </c>
      <c r="AT62" s="62">
        <f t="shared" si="26"/>
        <v>360</v>
      </c>
      <c r="AU62" s="64">
        <f t="shared" si="27"/>
        <v>342</v>
      </c>
      <c r="AV62" s="120">
        <v>6</v>
      </c>
      <c r="AW62" s="120">
        <v>16</v>
      </c>
      <c r="AX62" s="120">
        <v>8</v>
      </c>
      <c r="AY62" s="120">
        <v>1</v>
      </c>
      <c r="AZ62" s="81">
        <f t="shared" si="16"/>
        <v>31</v>
      </c>
      <c r="BA62" s="80">
        <f t="shared" si="17"/>
        <v>311</v>
      </c>
      <c r="BB62" s="36">
        <f t="shared" si="18"/>
        <v>149.28</v>
      </c>
      <c r="BC62" s="80">
        <f t="shared" si="19"/>
        <v>161.72</v>
      </c>
    </row>
    <row r="63" spans="1:55" ht="17.399999999999999">
      <c r="A63" s="31" t="s">
        <v>60</v>
      </c>
      <c r="B63" s="88">
        <v>634</v>
      </c>
      <c r="C63" s="88">
        <v>513</v>
      </c>
      <c r="D63" s="88">
        <v>771</v>
      </c>
      <c r="E63" s="88">
        <v>22</v>
      </c>
      <c r="F63" s="88">
        <v>18</v>
      </c>
      <c r="G63" s="89">
        <v>26</v>
      </c>
      <c r="H63" s="48">
        <f t="shared" si="5"/>
        <v>1918</v>
      </c>
      <c r="I63" s="48">
        <f t="shared" si="6"/>
        <v>66</v>
      </c>
      <c r="J63" s="88">
        <v>597</v>
      </c>
      <c r="K63" s="94">
        <v>449</v>
      </c>
      <c r="L63" s="94"/>
      <c r="M63" s="90">
        <v>20</v>
      </c>
      <c r="N63" s="93">
        <v>17</v>
      </c>
      <c r="O63" s="56"/>
      <c r="P63" s="48">
        <f t="shared" si="7"/>
        <v>1046</v>
      </c>
      <c r="Q63" s="48">
        <f t="shared" si="8"/>
        <v>37</v>
      </c>
      <c r="R63" s="50">
        <f t="shared" si="9"/>
        <v>103</v>
      </c>
      <c r="S63" s="88">
        <v>5.22</v>
      </c>
      <c r="T63" s="88">
        <v>4</v>
      </c>
      <c r="U63" s="88">
        <v>9.8000000000000007</v>
      </c>
      <c r="V63" s="44"/>
      <c r="W63" s="44"/>
      <c r="X63" s="44"/>
      <c r="Y63" s="44"/>
      <c r="Z63" s="44"/>
      <c r="AA63" s="67">
        <f t="shared" si="10"/>
        <v>0</v>
      </c>
      <c r="AB63" s="33"/>
      <c r="AC63" s="20">
        <f t="shared" si="11"/>
        <v>0</v>
      </c>
      <c r="AD63" s="85">
        <f t="shared" si="12"/>
        <v>122.02</v>
      </c>
      <c r="AE63" s="21">
        <f t="shared" si="13"/>
        <v>122.02</v>
      </c>
      <c r="AF63" s="84"/>
      <c r="AG63" s="78"/>
      <c r="AH63" s="22">
        <f t="shared" si="4"/>
        <v>122.02</v>
      </c>
      <c r="AI63" s="23">
        <v>0</v>
      </c>
      <c r="AJ63" s="58"/>
      <c r="AK63" s="24">
        <f t="shared" si="34"/>
        <v>0</v>
      </c>
      <c r="AL63" s="25">
        <f t="shared" si="35"/>
        <v>149.28</v>
      </c>
      <c r="AM63" s="26">
        <f t="shared" si="36"/>
        <v>149.28</v>
      </c>
      <c r="AN63" s="79"/>
      <c r="AO63" s="121">
        <v>80</v>
      </c>
      <c r="AP63" s="121">
        <v>200</v>
      </c>
      <c r="AQ63" s="121">
        <v>0</v>
      </c>
      <c r="AR63" s="121">
        <v>20</v>
      </c>
      <c r="AS63" s="121">
        <v>60</v>
      </c>
      <c r="AT63" s="62">
        <f t="shared" si="26"/>
        <v>360</v>
      </c>
      <c r="AU63" s="64">
        <f t="shared" si="27"/>
        <v>342</v>
      </c>
      <c r="AV63" s="120">
        <v>6</v>
      </c>
      <c r="AW63" s="120">
        <v>16</v>
      </c>
      <c r="AX63" s="120">
        <v>8</v>
      </c>
      <c r="AY63" s="120">
        <v>1</v>
      </c>
      <c r="AZ63" s="81">
        <f t="shared" si="16"/>
        <v>31</v>
      </c>
      <c r="BA63" s="80">
        <f t="shared" si="17"/>
        <v>311</v>
      </c>
      <c r="BB63" s="36">
        <f t="shared" si="18"/>
        <v>149.28</v>
      </c>
      <c r="BC63" s="80">
        <f t="shared" si="19"/>
        <v>161.72</v>
      </c>
    </row>
    <row r="64" spans="1:55" ht="17.399999999999999">
      <c r="A64" s="31" t="s">
        <v>29</v>
      </c>
      <c r="B64" s="88">
        <v>582</v>
      </c>
      <c r="C64" s="88">
        <v>470</v>
      </c>
      <c r="D64" s="88">
        <v>727</v>
      </c>
      <c r="E64" s="88">
        <v>20</v>
      </c>
      <c r="F64" s="88">
        <v>17</v>
      </c>
      <c r="G64" s="89">
        <v>24</v>
      </c>
      <c r="H64" s="48">
        <f t="shared" si="5"/>
        <v>1779</v>
      </c>
      <c r="I64" s="48">
        <f t="shared" si="6"/>
        <v>61</v>
      </c>
      <c r="J64" s="88">
        <v>565</v>
      </c>
      <c r="K64" s="94">
        <v>421</v>
      </c>
      <c r="L64" s="94"/>
      <c r="M64" s="90">
        <v>19</v>
      </c>
      <c r="N64" s="93">
        <v>14</v>
      </c>
      <c r="O64" s="56"/>
      <c r="P64" s="48">
        <f t="shared" si="7"/>
        <v>986</v>
      </c>
      <c r="Q64" s="48">
        <f t="shared" si="8"/>
        <v>33</v>
      </c>
      <c r="R64" s="50">
        <f t="shared" si="9"/>
        <v>94</v>
      </c>
      <c r="S64" s="88">
        <v>4.67</v>
      </c>
      <c r="T64" s="88">
        <v>3.5</v>
      </c>
      <c r="U64" s="88">
        <v>8.9</v>
      </c>
      <c r="V64" s="44"/>
      <c r="W64" s="44"/>
      <c r="X64" s="44"/>
      <c r="Y64" s="44"/>
      <c r="Z64" s="44"/>
      <c r="AA64" s="67">
        <f t="shared" si="10"/>
        <v>0</v>
      </c>
      <c r="AB64" s="33"/>
      <c r="AC64" s="20">
        <f t="shared" si="11"/>
        <v>0</v>
      </c>
      <c r="AD64" s="85">
        <f t="shared" si="12"/>
        <v>111.07000000000001</v>
      </c>
      <c r="AE64" s="21">
        <f t="shared" si="13"/>
        <v>111.07000000000001</v>
      </c>
      <c r="AF64" s="84"/>
      <c r="AG64" s="78"/>
      <c r="AH64" s="22">
        <f t="shared" si="4"/>
        <v>111.07000000000001</v>
      </c>
      <c r="AI64" s="23">
        <v>0</v>
      </c>
      <c r="AJ64" s="58"/>
      <c r="AK64" s="24">
        <f>AC64</f>
        <v>0</v>
      </c>
      <c r="AL64" s="25">
        <f>BB64</f>
        <v>149.28</v>
      </c>
      <c r="AM64" s="26">
        <f>AK64+AL64</f>
        <v>149.28</v>
      </c>
      <c r="AN64" s="79"/>
      <c r="AO64" s="121">
        <v>80</v>
      </c>
      <c r="AP64" s="121">
        <v>200</v>
      </c>
      <c r="AQ64" s="121">
        <v>0</v>
      </c>
      <c r="AR64" s="121">
        <v>20</v>
      </c>
      <c r="AS64" s="121">
        <v>60</v>
      </c>
      <c r="AT64" s="62">
        <f t="shared" si="26"/>
        <v>360</v>
      </c>
      <c r="AU64" s="64">
        <f t="shared" si="27"/>
        <v>342</v>
      </c>
      <c r="AV64" s="120">
        <v>6</v>
      </c>
      <c r="AW64" s="120">
        <v>16</v>
      </c>
      <c r="AX64" s="120">
        <v>8</v>
      </c>
      <c r="AY64" s="120">
        <v>1</v>
      </c>
      <c r="AZ64" s="81">
        <f t="shared" si="16"/>
        <v>31</v>
      </c>
      <c r="BA64" s="80">
        <f t="shared" si="17"/>
        <v>311</v>
      </c>
      <c r="BB64" s="36">
        <f t="shared" si="18"/>
        <v>149.28</v>
      </c>
      <c r="BC64" s="80">
        <f t="shared" si="19"/>
        <v>161.72</v>
      </c>
    </row>
    <row r="65" spans="1:55" ht="17.399999999999999">
      <c r="A65" s="32" t="s">
        <v>61</v>
      </c>
      <c r="B65" s="88">
        <v>549</v>
      </c>
      <c r="C65" s="88">
        <v>450</v>
      </c>
      <c r="D65" s="88">
        <v>686</v>
      </c>
      <c r="E65" s="88">
        <v>19</v>
      </c>
      <c r="F65" s="88">
        <v>16</v>
      </c>
      <c r="G65" s="89">
        <v>23</v>
      </c>
      <c r="H65" s="48">
        <f t="shared" si="5"/>
        <v>1685</v>
      </c>
      <c r="I65" s="48">
        <f t="shared" si="6"/>
        <v>58</v>
      </c>
      <c r="J65" s="88">
        <v>540</v>
      </c>
      <c r="K65" s="94">
        <v>418</v>
      </c>
      <c r="L65" s="94"/>
      <c r="M65" s="90">
        <v>18</v>
      </c>
      <c r="N65" s="93">
        <v>14</v>
      </c>
      <c r="O65" s="56"/>
      <c r="P65" s="48">
        <f t="shared" si="7"/>
        <v>958</v>
      </c>
      <c r="Q65" s="48">
        <f t="shared" si="8"/>
        <v>32</v>
      </c>
      <c r="R65" s="50">
        <f t="shared" si="9"/>
        <v>90</v>
      </c>
      <c r="S65" s="88">
        <v>4.67</v>
      </c>
      <c r="T65" s="88">
        <v>3.5</v>
      </c>
      <c r="U65" s="88">
        <v>8.9</v>
      </c>
      <c r="V65" s="44"/>
      <c r="W65" s="44"/>
      <c r="X65" s="44"/>
      <c r="Y65" s="44"/>
      <c r="Z65" s="44"/>
      <c r="AA65" s="67">
        <f t="shared" si="10"/>
        <v>0</v>
      </c>
      <c r="AB65" s="33"/>
      <c r="AC65" s="20">
        <f t="shared" si="11"/>
        <v>0</v>
      </c>
      <c r="AD65" s="85">
        <f t="shared" si="12"/>
        <v>107.07000000000001</v>
      </c>
      <c r="AE65" s="21">
        <f t="shared" si="13"/>
        <v>107.07000000000001</v>
      </c>
      <c r="AF65" s="84"/>
      <c r="AG65" s="78"/>
      <c r="AH65" s="22">
        <f t="shared" si="4"/>
        <v>107.07000000000001</v>
      </c>
      <c r="AI65" s="23">
        <v>0</v>
      </c>
      <c r="AJ65" s="58"/>
      <c r="AK65" s="24">
        <f>AC65</f>
        <v>0</v>
      </c>
      <c r="AL65" s="25">
        <f>BB65</f>
        <v>149.28</v>
      </c>
      <c r="AM65" s="26">
        <f>AK65+AL65</f>
        <v>149.28</v>
      </c>
      <c r="AN65" s="79"/>
      <c r="AO65" s="121">
        <v>80</v>
      </c>
      <c r="AP65" s="121">
        <v>200</v>
      </c>
      <c r="AQ65" s="121">
        <v>0</v>
      </c>
      <c r="AR65" s="121">
        <v>20</v>
      </c>
      <c r="AS65" s="121">
        <v>60</v>
      </c>
      <c r="AT65" s="62">
        <f t="shared" si="26"/>
        <v>360</v>
      </c>
      <c r="AU65" s="64">
        <f t="shared" si="27"/>
        <v>342</v>
      </c>
      <c r="AV65" s="120">
        <v>6</v>
      </c>
      <c r="AW65" s="120">
        <v>16</v>
      </c>
      <c r="AX65" s="120">
        <v>8</v>
      </c>
      <c r="AY65" s="120">
        <v>1</v>
      </c>
      <c r="AZ65" s="81">
        <f t="shared" si="16"/>
        <v>31</v>
      </c>
      <c r="BA65" s="80">
        <f t="shared" si="17"/>
        <v>311</v>
      </c>
      <c r="BB65" s="36">
        <f t="shared" si="18"/>
        <v>149.28</v>
      </c>
      <c r="BC65" s="80">
        <f t="shared" si="19"/>
        <v>161.72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93" priority="2" operator="lessThan">
      <formula>0</formula>
    </cfRule>
  </conditionalFormatting>
  <conditionalFormatting sqref="AC6">
    <cfRule type="cellIs" dxfId="92" priority="1" operator="greaterThan">
      <formula>0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C66"/>
  <sheetViews>
    <sheetView zoomScale="80" zoomScaleNormal="80" workbookViewId="0">
      <pane xSplit="1" ySplit="9" topLeftCell="B51" activePane="bottomRight" state="frozen"/>
      <selection activeCell="M23" sqref="M23"/>
      <selection pane="topRight" activeCell="M23" sqref="M23"/>
      <selection pane="bottomLeft" activeCell="M23" sqref="M23"/>
      <selection pane="bottomRight" activeCell="Y57" sqref="Y57"/>
    </sheetView>
  </sheetViews>
  <sheetFormatPr baseColWidth="10" defaultRowHeight="14.4"/>
  <cols>
    <col min="1" max="1" width="9.44140625" customWidth="1"/>
    <col min="2" max="2" width="6.3320312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3" t="s">
        <v>6</v>
      </c>
      <c r="C1" s="233"/>
      <c r="D1" s="233"/>
      <c r="E1" s="233"/>
      <c r="F1" s="233"/>
      <c r="G1" s="233"/>
      <c r="H1" s="233"/>
      <c r="I1" s="233"/>
      <c r="J1" s="233"/>
      <c r="K1" s="233"/>
      <c r="L1" s="233"/>
      <c r="M1" s="233"/>
      <c r="N1" s="233"/>
      <c r="O1" s="233"/>
      <c r="P1" s="233"/>
      <c r="Q1" s="233"/>
      <c r="R1" s="233"/>
      <c r="S1" s="233"/>
      <c r="T1" s="233"/>
      <c r="U1" s="233"/>
      <c r="V1" s="233"/>
      <c r="W1" s="233"/>
      <c r="X1" s="233"/>
      <c r="Y1" s="233"/>
      <c r="Z1" s="233"/>
      <c r="AA1" s="233"/>
      <c r="AB1" s="233"/>
      <c r="AC1" s="233"/>
      <c r="AD1" s="233"/>
      <c r="AE1" s="233"/>
      <c r="AF1" s="233"/>
      <c r="AG1" s="233"/>
      <c r="AH1" s="233"/>
      <c r="AI1" s="23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729</v>
      </c>
      <c r="C5" s="39">
        <f t="shared" ref="C5:AI5" si="0">MAX(C10:C65)</f>
        <v>645</v>
      </c>
      <c r="D5" s="39">
        <f t="shared" si="0"/>
        <v>892</v>
      </c>
      <c r="E5" s="43">
        <f t="shared" si="0"/>
        <v>24</v>
      </c>
      <c r="F5" s="43">
        <f t="shared" si="0"/>
        <v>22</v>
      </c>
      <c r="G5" s="43">
        <f t="shared" si="0"/>
        <v>27</v>
      </c>
      <c r="H5" s="39">
        <f t="shared" si="0"/>
        <v>2224</v>
      </c>
      <c r="I5" s="39">
        <f t="shared" si="0"/>
        <v>71</v>
      </c>
      <c r="J5" s="39">
        <f>MAX(J10:J65)</f>
        <v>681</v>
      </c>
      <c r="K5" s="39">
        <f t="shared" si="0"/>
        <v>588</v>
      </c>
      <c r="L5" s="39">
        <f>MAX(L10:L65)</f>
        <v>0</v>
      </c>
      <c r="M5" s="39">
        <f t="shared" si="0"/>
        <v>22</v>
      </c>
      <c r="N5" s="39">
        <f>MAX(N10:N65)</f>
        <v>19</v>
      </c>
      <c r="O5" s="39">
        <f t="shared" si="0"/>
        <v>0</v>
      </c>
      <c r="P5" s="39">
        <f t="shared" si="0"/>
        <v>1194</v>
      </c>
      <c r="Q5" s="39">
        <f t="shared" si="0"/>
        <v>39</v>
      </c>
      <c r="R5" s="39">
        <f t="shared" si="0"/>
        <v>110</v>
      </c>
      <c r="S5" s="39">
        <f t="shared" si="0"/>
        <v>6.12</v>
      </c>
      <c r="T5" s="39">
        <f>MAX(T10:T65)</f>
        <v>8</v>
      </c>
      <c r="U5" s="39">
        <f t="shared" si="0"/>
        <v>12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134.62</v>
      </c>
      <c r="AE5" s="39">
        <f>MAX(AE10:AE65)</f>
        <v>134.62</v>
      </c>
      <c r="AF5" s="39">
        <f>MAX(AF10:AF65)</f>
        <v>0</v>
      </c>
      <c r="AG5" s="39">
        <f>MAX(AG10:AG65)</f>
        <v>0</v>
      </c>
      <c r="AH5" s="41">
        <f t="shared" si="0"/>
        <v>134.62</v>
      </c>
      <c r="AI5" s="42">
        <f t="shared" si="0"/>
        <v>0</v>
      </c>
      <c r="AJ5" s="15"/>
      <c r="AK5" s="39">
        <f>MAX(AK10:AK65)</f>
        <v>0</v>
      </c>
      <c r="AL5" s="39">
        <f>MAX(AL10:AL65)</f>
        <v>149.28</v>
      </c>
      <c r="AM5" s="39">
        <f>MAX(AM10:AM65)</f>
        <v>149.28</v>
      </c>
      <c r="AN5" s="79"/>
      <c r="AO5" s="39">
        <f t="shared" ref="AO5:BC5" si="1">MAX(AO10:AO65)</f>
        <v>80</v>
      </c>
      <c r="AP5" s="39">
        <f t="shared" si="1"/>
        <v>200</v>
      </c>
      <c r="AQ5" s="39">
        <f t="shared" si="1"/>
        <v>0</v>
      </c>
      <c r="AR5" s="39">
        <f t="shared" si="1"/>
        <v>20</v>
      </c>
      <c r="AS5" s="39">
        <f t="shared" si="1"/>
        <v>60</v>
      </c>
      <c r="AT5" s="39">
        <f t="shared" si="1"/>
        <v>360</v>
      </c>
      <c r="AU5" s="39">
        <f t="shared" si="1"/>
        <v>342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311</v>
      </c>
      <c r="BB5" s="39">
        <f t="shared" si="1"/>
        <v>149.28</v>
      </c>
      <c r="BC5" s="39">
        <f t="shared" si="1"/>
        <v>161.72</v>
      </c>
    </row>
    <row r="6" spans="1:55" ht="15" thickBot="1">
      <c r="A6" s="11" t="s">
        <v>66</v>
      </c>
      <c r="B6" s="39">
        <f>MIN(B10:B65)</f>
        <v>425</v>
      </c>
      <c r="C6" s="39">
        <f t="shared" ref="C6:AI6" si="2">MIN(C10:C65)</f>
        <v>353</v>
      </c>
      <c r="D6" s="39">
        <f t="shared" si="2"/>
        <v>597</v>
      </c>
      <c r="E6" s="43">
        <f t="shared" si="2"/>
        <v>14</v>
      </c>
      <c r="F6" s="43">
        <f t="shared" si="2"/>
        <v>13</v>
      </c>
      <c r="G6" s="43">
        <f t="shared" si="2"/>
        <v>19</v>
      </c>
      <c r="H6" s="39">
        <f t="shared" si="2"/>
        <v>1408</v>
      </c>
      <c r="I6" s="39">
        <f t="shared" si="2"/>
        <v>47</v>
      </c>
      <c r="J6" s="39">
        <f>MIN(J10:J65)</f>
        <v>431</v>
      </c>
      <c r="K6" s="39">
        <f t="shared" si="2"/>
        <v>393</v>
      </c>
      <c r="L6" s="39">
        <f>MIN(L10:L65)</f>
        <v>0</v>
      </c>
      <c r="M6" s="39">
        <f t="shared" si="2"/>
        <v>14</v>
      </c>
      <c r="N6" s="39">
        <f>MIN(N10:N65)</f>
        <v>14</v>
      </c>
      <c r="O6" s="39">
        <f t="shared" si="2"/>
        <v>0</v>
      </c>
      <c r="P6" s="39">
        <f t="shared" si="2"/>
        <v>847</v>
      </c>
      <c r="Q6" s="39">
        <f t="shared" si="2"/>
        <v>28</v>
      </c>
      <c r="R6" s="39">
        <f t="shared" si="2"/>
        <v>76</v>
      </c>
      <c r="S6" s="39">
        <f t="shared" si="2"/>
        <v>2.16</v>
      </c>
      <c r="T6" s="39">
        <f>MIN(T10:T65)</f>
        <v>2.5</v>
      </c>
      <c r="U6" s="39">
        <f t="shared" si="2"/>
        <v>6.3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88.16</v>
      </c>
      <c r="AE6" s="39">
        <f>MIN(AE10:AE65)</f>
        <v>88.16</v>
      </c>
      <c r="AF6" s="39">
        <f>MIN(AF10:AF65)</f>
        <v>0</v>
      </c>
      <c r="AG6" s="39">
        <f>MIN(AG10:AG65)</f>
        <v>0</v>
      </c>
      <c r="AH6" s="41">
        <f t="shared" si="2"/>
        <v>88.16</v>
      </c>
      <c r="AI6" s="42">
        <f t="shared" si="2"/>
        <v>0</v>
      </c>
      <c r="AJ6" s="15"/>
      <c r="AK6" s="40">
        <f>MIN(AK10:AK65)</f>
        <v>0</v>
      </c>
      <c r="AL6" s="40">
        <f>MIN(AL10:AL65)</f>
        <v>147</v>
      </c>
      <c r="AM6" s="40">
        <f>MIN(AM10:AM65)</f>
        <v>147</v>
      </c>
      <c r="AN6" s="79"/>
      <c r="AO6" s="40">
        <f t="shared" ref="AO6:BC6" si="3">MIN(AO10:AO65)</f>
        <v>75</v>
      </c>
      <c r="AP6" s="40">
        <f t="shared" si="3"/>
        <v>200</v>
      </c>
      <c r="AQ6" s="40">
        <f t="shared" si="3"/>
        <v>0</v>
      </c>
      <c r="AR6" s="40">
        <f t="shared" si="3"/>
        <v>20</v>
      </c>
      <c r="AS6" s="40">
        <f t="shared" si="3"/>
        <v>60</v>
      </c>
      <c r="AT6" s="40">
        <f t="shared" si="3"/>
        <v>355</v>
      </c>
      <c r="AU6" s="40">
        <f t="shared" si="3"/>
        <v>337.25</v>
      </c>
      <c r="AV6" s="40">
        <f t="shared" si="3"/>
        <v>6</v>
      </c>
      <c r="AW6" s="40">
        <f t="shared" si="3"/>
        <v>16</v>
      </c>
      <c r="AX6" s="40">
        <f t="shared" si="3"/>
        <v>8</v>
      </c>
      <c r="AY6" s="40">
        <f t="shared" si="3"/>
        <v>1</v>
      </c>
      <c r="AZ6" s="40">
        <f t="shared" si="3"/>
        <v>31</v>
      </c>
      <c r="BA6" s="40">
        <f t="shared" si="3"/>
        <v>306.25</v>
      </c>
      <c r="BB6" s="40">
        <f t="shared" si="3"/>
        <v>147</v>
      </c>
      <c r="BC6" s="40">
        <f t="shared" si="3"/>
        <v>159.25</v>
      </c>
    </row>
    <row r="7" spans="1:55" ht="18" customHeight="1" thickBot="1">
      <c r="A7" s="11"/>
      <c r="B7" s="234" t="s">
        <v>91</v>
      </c>
      <c r="C7" s="235"/>
      <c r="D7" s="235"/>
      <c r="E7" s="235"/>
      <c r="F7" s="235"/>
      <c r="G7" s="235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6"/>
      <c r="V7" s="237" t="s">
        <v>82</v>
      </c>
      <c r="W7" s="238"/>
      <c r="X7" s="238"/>
      <c r="Y7" s="238"/>
      <c r="Z7" s="238"/>
      <c r="AA7" s="238"/>
      <c r="AB7" s="239"/>
      <c r="AC7" s="240" t="s">
        <v>84</v>
      </c>
      <c r="AD7" s="243" t="s">
        <v>83</v>
      </c>
      <c r="AE7" s="244"/>
      <c r="AF7" s="244"/>
      <c r="AG7" s="244"/>
      <c r="AH7" s="244"/>
      <c r="AI7" s="245"/>
      <c r="AJ7" s="15"/>
      <c r="AK7" s="263" t="s">
        <v>100</v>
      </c>
      <c r="AL7" s="264"/>
      <c r="AM7" s="265"/>
      <c r="AN7" s="79"/>
      <c r="AO7" s="253" t="s">
        <v>136</v>
      </c>
      <c r="AP7" s="254"/>
      <c r="AQ7" s="254"/>
      <c r="AR7" s="254"/>
      <c r="AS7" s="254"/>
      <c r="AT7" s="254"/>
      <c r="AU7" s="254"/>
      <c r="AV7" s="254"/>
      <c r="AW7" s="254"/>
      <c r="AX7" s="254"/>
      <c r="AY7" s="254"/>
      <c r="AZ7" s="254"/>
      <c r="BA7" s="254"/>
      <c r="BB7" s="254"/>
      <c r="BC7" s="255"/>
    </row>
    <row r="8" spans="1:55" ht="18" customHeight="1" thickBot="1">
      <c r="A8" s="11"/>
      <c r="B8" s="256" t="s">
        <v>2</v>
      </c>
      <c r="C8" s="257"/>
      <c r="D8" s="257"/>
      <c r="E8" s="257"/>
      <c r="F8" s="257"/>
      <c r="G8" s="257"/>
      <c r="H8" s="257"/>
      <c r="I8" s="258"/>
      <c r="J8" s="256" t="s">
        <v>3</v>
      </c>
      <c r="K8" s="257"/>
      <c r="L8" s="257"/>
      <c r="M8" s="257"/>
      <c r="N8" s="257"/>
      <c r="O8" s="257"/>
      <c r="P8" s="257"/>
      <c r="Q8" s="258"/>
      <c r="R8" s="259" t="s">
        <v>79</v>
      </c>
      <c r="S8" s="246" t="s">
        <v>4</v>
      </c>
      <c r="T8" s="246" t="s">
        <v>5</v>
      </c>
      <c r="U8" s="250" t="s">
        <v>80</v>
      </c>
      <c r="V8" s="261" t="s">
        <v>92</v>
      </c>
      <c r="W8" s="246" t="s">
        <v>93</v>
      </c>
      <c r="X8" s="246" t="s">
        <v>94</v>
      </c>
      <c r="Y8" s="246" t="s">
        <v>96</v>
      </c>
      <c r="Z8" s="246" t="s">
        <v>95</v>
      </c>
      <c r="AA8" s="248" t="s">
        <v>97</v>
      </c>
      <c r="AB8" s="250" t="s">
        <v>98</v>
      </c>
      <c r="AC8" s="241"/>
      <c r="AD8" s="266" t="s">
        <v>112</v>
      </c>
      <c r="AE8" s="268" t="s">
        <v>111</v>
      </c>
      <c r="AF8" s="268" t="s">
        <v>113</v>
      </c>
      <c r="AG8" s="270" t="s">
        <v>114</v>
      </c>
      <c r="AH8" s="270" t="s">
        <v>115</v>
      </c>
      <c r="AI8" s="252" t="s">
        <v>116</v>
      </c>
      <c r="AJ8" s="15"/>
      <c r="AK8" s="274" t="s">
        <v>101</v>
      </c>
      <c r="AL8" s="276" t="s">
        <v>117</v>
      </c>
      <c r="AM8" s="278" t="s">
        <v>99</v>
      </c>
      <c r="AN8" s="79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60"/>
      <c r="S9" s="247"/>
      <c r="T9" s="247"/>
      <c r="U9" s="251"/>
      <c r="V9" s="262"/>
      <c r="W9" s="247"/>
      <c r="X9" s="247"/>
      <c r="Y9" s="247"/>
      <c r="Z9" s="247"/>
      <c r="AA9" s="249"/>
      <c r="AB9" s="251"/>
      <c r="AC9" s="242"/>
      <c r="AD9" s="267"/>
      <c r="AE9" s="269"/>
      <c r="AF9" s="269"/>
      <c r="AG9" s="247"/>
      <c r="AH9" s="247"/>
      <c r="AI9" s="251"/>
      <c r="AJ9" s="17"/>
      <c r="AK9" s="275"/>
      <c r="AL9" s="277"/>
      <c r="AM9" s="27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8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534</v>
      </c>
      <c r="C10" s="44">
        <v>436</v>
      </c>
      <c r="D10" s="44">
        <v>669</v>
      </c>
      <c r="E10" s="44">
        <v>18</v>
      </c>
      <c r="F10" s="44">
        <v>15</v>
      </c>
      <c r="G10" s="87">
        <v>23</v>
      </c>
      <c r="H10" s="48">
        <f>B10+C10+D10</f>
        <v>1639</v>
      </c>
      <c r="I10" s="48">
        <f>E10+F10+G10</f>
        <v>56</v>
      </c>
      <c r="J10" s="89">
        <v>505</v>
      </c>
      <c r="K10" s="94">
        <v>412</v>
      </c>
      <c r="L10" s="94"/>
      <c r="M10" s="94">
        <v>17</v>
      </c>
      <c r="N10" s="45">
        <v>14</v>
      </c>
      <c r="O10" s="49"/>
      <c r="P10" s="48">
        <f>SUM(J10+K10+M10)</f>
        <v>934</v>
      </c>
      <c r="Q10" s="55">
        <f>M10+N10+O10</f>
        <v>31</v>
      </c>
      <c r="R10" s="57">
        <f>SUM(I10+Q10)</f>
        <v>87</v>
      </c>
      <c r="S10" s="101">
        <v>4.2</v>
      </c>
      <c r="T10" s="44">
        <v>3.5</v>
      </c>
      <c r="U10" s="99">
        <v>7.3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102</v>
      </c>
      <c r="AE10" s="21">
        <f>+AD10-AK10</f>
        <v>102</v>
      </c>
      <c r="AF10" s="82"/>
      <c r="AG10" s="51"/>
      <c r="AH10" s="22">
        <f t="shared" ref="AH10:AH65" si="4">AD10+AG10</f>
        <v>102</v>
      </c>
      <c r="AI10" s="23"/>
      <c r="AJ10" s="54"/>
      <c r="AK10" s="24">
        <f>AC10</f>
        <v>0</v>
      </c>
      <c r="AL10" s="25">
        <f>BB10</f>
        <v>149.28</v>
      </c>
      <c r="AM10" s="26">
        <f>AK10+AL10</f>
        <v>149.28</v>
      </c>
      <c r="AN10" s="79"/>
      <c r="AO10" s="121">
        <v>80</v>
      </c>
      <c r="AP10" s="121">
        <v>200</v>
      </c>
      <c r="AQ10" s="121">
        <v>0</v>
      </c>
      <c r="AR10" s="121">
        <v>20</v>
      </c>
      <c r="AS10" s="121">
        <v>60</v>
      </c>
      <c r="AT10" s="62">
        <f t="shared" ref="AT10:AT25" si="5">SUM(AO10:AS10)</f>
        <v>360</v>
      </c>
      <c r="AU10" s="64">
        <f t="shared" ref="AU10:AU25" si="6">AT10*0.95</f>
        <v>342</v>
      </c>
      <c r="AV10" s="120">
        <v>6</v>
      </c>
      <c r="AW10" s="120">
        <v>16</v>
      </c>
      <c r="AX10" s="120">
        <v>8</v>
      </c>
      <c r="AY10" s="120">
        <v>1</v>
      </c>
      <c r="AZ10" s="81">
        <f>SUM(AV10:AY10)</f>
        <v>31</v>
      </c>
      <c r="BA10" s="80">
        <f>AU10-AZ10</f>
        <v>311</v>
      </c>
      <c r="BB10" s="36">
        <f>BA10*0.48</f>
        <v>149.28</v>
      </c>
      <c r="BC10" s="80">
        <f>BA10*0.52</f>
        <v>161.72</v>
      </c>
    </row>
    <row r="11" spans="1:55" ht="17.399999999999999">
      <c r="A11" s="27" t="s">
        <v>38</v>
      </c>
      <c r="B11" s="88">
        <v>519</v>
      </c>
      <c r="C11" s="88">
        <v>429</v>
      </c>
      <c r="D11" s="88">
        <v>643</v>
      </c>
      <c r="E11" s="88">
        <v>18</v>
      </c>
      <c r="F11" s="88">
        <v>15</v>
      </c>
      <c r="G11" s="89">
        <v>22</v>
      </c>
      <c r="H11" s="48">
        <f t="shared" ref="H11:H65" si="7">B11+C11+D11</f>
        <v>1591</v>
      </c>
      <c r="I11" s="48">
        <f t="shared" ref="I11:I65" si="8">E11+F11+G11</f>
        <v>55</v>
      </c>
      <c r="J11" s="89">
        <v>503</v>
      </c>
      <c r="K11" s="94">
        <v>418</v>
      </c>
      <c r="L11" s="94"/>
      <c r="M11" s="94">
        <v>17</v>
      </c>
      <c r="N11" s="45">
        <v>14</v>
      </c>
      <c r="O11" s="56"/>
      <c r="P11" s="48">
        <f t="shared" ref="P11:P65" si="9">SUM(J11+K11+M11)</f>
        <v>938</v>
      </c>
      <c r="Q11" s="55">
        <f t="shared" ref="Q11:Q65" si="10">M11+N11+O11</f>
        <v>31</v>
      </c>
      <c r="R11" s="57">
        <f t="shared" ref="R11:R65" si="11">SUM(I11+Q11)</f>
        <v>86</v>
      </c>
      <c r="S11" s="101">
        <v>4.2</v>
      </c>
      <c r="T11" s="44">
        <v>3.5</v>
      </c>
      <c r="U11" s="99">
        <v>7.3</v>
      </c>
      <c r="V11" s="44"/>
      <c r="W11" s="137"/>
      <c r="X11" s="53"/>
      <c r="Y11" s="44"/>
      <c r="Z11" s="44"/>
      <c r="AA11" s="67">
        <f t="shared" ref="AA11:AA65" si="12">SUM(V11:Z11)</f>
        <v>0</v>
      </c>
      <c r="AB11" s="51"/>
      <c r="AC11" s="20">
        <f t="shared" ref="AC11:AC65" si="13">AA11+AB11</f>
        <v>0</v>
      </c>
      <c r="AD11" s="85">
        <f t="shared" ref="AD11:AD65" si="14">R11+S11+T11+U11+V11+W11+X11+Y11+Z11</f>
        <v>101</v>
      </c>
      <c r="AE11" s="21">
        <f t="shared" ref="AE11:AE65" si="15">+AD11-AK11</f>
        <v>101</v>
      </c>
      <c r="AF11" s="82"/>
      <c r="AG11" s="78"/>
      <c r="AH11" s="22">
        <f t="shared" si="4"/>
        <v>101</v>
      </c>
      <c r="AI11" s="23"/>
      <c r="AJ11" s="54"/>
      <c r="AK11" s="24">
        <f t="shared" ref="AK11:AK19" si="16">AC11</f>
        <v>0</v>
      </c>
      <c r="AL11" s="25">
        <f t="shared" ref="AL11:AL19" si="17">BB11</f>
        <v>149.28</v>
      </c>
      <c r="AM11" s="26">
        <f t="shared" ref="AM11:AM65" si="18">AK11+AL11</f>
        <v>149.28</v>
      </c>
      <c r="AN11" s="79"/>
      <c r="AO11" s="121">
        <v>80</v>
      </c>
      <c r="AP11" s="121">
        <v>200</v>
      </c>
      <c r="AQ11" s="121">
        <v>0</v>
      </c>
      <c r="AR11" s="121">
        <v>20</v>
      </c>
      <c r="AS11" s="121">
        <v>60</v>
      </c>
      <c r="AT11" s="62">
        <f t="shared" si="5"/>
        <v>360</v>
      </c>
      <c r="AU11" s="64">
        <f t="shared" si="6"/>
        <v>342</v>
      </c>
      <c r="AV11" s="120">
        <v>6</v>
      </c>
      <c r="AW11" s="120">
        <v>16</v>
      </c>
      <c r="AX11" s="120">
        <v>8</v>
      </c>
      <c r="AY11" s="120">
        <v>1</v>
      </c>
      <c r="AZ11" s="81">
        <f t="shared" ref="AZ11:AZ65" si="19">SUM(AV11:AY11)</f>
        <v>31</v>
      </c>
      <c r="BA11" s="80">
        <f t="shared" ref="BA11:BA65" si="20">AU11-AZ11</f>
        <v>311</v>
      </c>
      <c r="BB11" s="36">
        <f t="shared" ref="BB11:BB65" si="21">BA11*0.48</f>
        <v>149.28</v>
      </c>
      <c r="BC11" s="80">
        <f t="shared" ref="BC11:BC65" si="22">BA11*0.52</f>
        <v>161.72</v>
      </c>
    </row>
    <row r="12" spans="1:55" ht="17.399999999999999">
      <c r="A12" s="18" t="s">
        <v>7</v>
      </c>
      <c r="B12" s="88">
        <v>487</v>
      </c>
      <c r="C12" s="90">
        <v>410</v>
      </c>
      <c r="D12" s="90">
        <v>635</v>
      </c>
      <c r="E12" s="88">
        <v>17</v>
      </c>
      <c r="F12" s="88">
        <v>14</v>
      </c>
      <c r="G12" s="89">
        <v>21</v>
      </c>
      <c r="H12" s="48">
        <f t="shared" si="7"/>
        <v>1532</v>
      </c>
      <c r="I12" s="48">
        <f t="shared" si="8"/>
        <v>52</v>
      </c>
      <c r="J12" s="89">
        <v>492</v>
      </c>
      <c r="K12" s="94">
        <v>404</v>
      </c>
      <c r="L12" s="94"/>
      <c r="M12" s="94">
        <v>17</v>
      </c>
      <c r="N12" s="45">
        <v>14</v>
      </c>
      <c r="P12" s="48">
        <f t="shared" si="9"/>
        <v>913</v>
      </c>
      <c r="Q12" s="55">
        <f t="shared" si="10"/>
        <v>31</v>
      </c>
      <c r="R12" s="57">
        <f t="shared" si="11"/>
        <v>83</v>
      </c>
      <c r="S12" s="101">
        <v>3.8</v>
      </c>
      <c r="T12" s="44">
        <v>3</v>
      </c>
      <c r="U12" s="88">
        <v>7.1</v>
      </c>
      <c r="V12" s="44"/>
      <c r="W12" s="137"/>
      <c r="X12" s="44"/>
      <c r="Y12" s="44"/>
      <c r="Z12" s="44"/>
      <c r="AA12" s="67">
        <f t="shared" si="12"/>
        <v>0</v>
      </c>
      <c r="AB12" s="51"/>
      <c r="AC12" s="20">
        <f t="shared" si="13"/>
        <v>0</v>
      </c>
      <c r="AD12" s="85">
        <f t="shared" si="14"/>
        <v>96.899999999999991</v>
      </c>
      <c r="AE12" s="21">
        <f t="shared" si="15"/>
        <v>96.899999999999991</v>
      </c>
      <c r="AF12" s="82"/>
      <c r="AG12" s="78"/>
      <c r="AH12" s="22">
        <f t="shared" si="4"/>
        <v>96.899999999999991</v>
      </c>
      <c r="AI12" s="23"/>
      <c r="AJ12" s="58"/>
      <c r="AK12" s="24">
        <f t="shared" si="16"/>
        <v>0</v>
      </c>
      <c r="AL12" s="25">
        <f t="shared" si="17"/>
        <v>149.28</v>
      </c>
      <c r="AM12" s="26">
        <f t="shared" si="18"/>
        <v>149.28</v>
      </c>
      <c r="AN12" s="79"/>
      <c r="AO12" s="121">
        <v>80</v>
      </c>
      <c r="AP12" s="121">
        <v>200</v>
      </c>
      <c r="AQ12" s="121">
        <v>0</v>
      </c>
      <c r="AR12" s="121">
        <v>20</v>
      </c>
      <c r="AS12" s="121">
        <v>60</v>
      </c>
      <c r="AT12" s="62">
        <f t="shared" si="5"/>
        <v>360</v>
      </c>
      <c r="AU12" s="64">
        <f t="shared" si="6"/>
        <v>342</v>
      </c>
      <c r="AV12" s="120">
        <v>6</v>
      </c>
      <c r="AW12" s="120">
        <v>16</v>
      </c>
      <c r="AX12" s="120">
        <v>8</v>
      </c>
      <c r="AY12" s="120">
        <v>1</v>
      </c>
      <c r="AZ12" s="81">
        <f t="shared" si="19"/>
        <v>31</v>
      </c>
      <c r="BA12" s="80">
        <f t="shared" si="20"/>
        <v>311</v>
      </c>
      <c r="BB12" s="36">
        <f t="shared" si="21"/>
        <v>149.28</v>
      </c>
      <c r="BC12" s="80">
        <f t="shared" si="22"/>
        <v>161.72</v>
      </c>
    </row>
    <row r="13" spans="1:55" ht="17.399999999999999">
      <c r="A13" s="18" t="s">
        <v>39</v>
      </c>
      <c r="B13" s="88">
        <v>485</v>
      </c>
      <c r="C13" s="88">
        <v>405</v>
      </c>
      <c r="D13" s="88">
        <v>629</v>
      </c>
      <c r="E13" s="88">
        <v>17</v>
      </c>
      <c r="F13" s="88">
        <v>14</v>
      </c>
      <c r="G13" s="89">
        <v>21</v>
      </c>
      <c r="H13" s="48">
        <f t="shared" si="7"/>
        <v>1519</v>
      </c>
      <c r="I13" s="48">
        <f t="shared" si="8"/>
        <v>52</v>
      </c>
      <c r="J13" s="89">
        <v>480</v>
      </c>
      <c r="K13" s="94">
        <v>402</v>
      </c>
      <c r="L13" s="94"/>
      <c r="M13" s="94">
        <v>16</v>
      </c>
      <c r="N13" s="45">
        <v>14</v>
      </c>
      <c r="O13" s="56"/>
      <c r="P13" s="48">
        <f t="shared" si="9"/>
        <v>898</v>
      </c>
      <c r="Q13" s="55">
        <f t="shared" si="10"/>
        <v>30</v>
      </c>
      <c r="R13" s="57">
        <f t="shared" si="11"/>
        <v>82</v>
      </c>
      <c r="S13" s="101">
        <v>3.8</v>
      </c>
      <c r="T13" s="44">
        <v>3</v>
      </c>
      <c r="U13" s="88">
        <v>7.1</v>
      </c>
      <c r="V13" s="44"/>
      <c r="W13" s="137"/>
      <c r="X13" s="44"/>
      <c r="Y13" s="44"/>
      <c r="Z13" s="44"/>
      <c r="AA13" s="67">
        <f t="shared" si="12"/>
        <v>0</v>
      </c>
      <c r="AB13" s="51"/>
      <c r="AC13" s="20">
        <f t="shared" si="13"/>
        <v>0</v>
      </c>
      <c r="AD13" s="85">
        <f t="shared" si="14"/>
        <v>95.899999999999991</v>
      </c>
      <c r="AE13" s="21">
        <f t="shared" si="15"/>
        <v>95.899999999999991</v>
      </c>
      <c r="AF13" s="82"/>
      <c r="AG13" s="78"/>
      <c r="AH13" s="22">
        <f t="shared" si="4"/>
        <v>95.899999999999991</v>
      </c>
      <c r="AI13" s="23"/>
      <c r="AJ13" s="58"/>
      <c r="AK13" s="24">
        <f t="shared" si="16"/>
        <v>0</v>
      </c>
      <c r="AL13" s="25">
        <f t="shared" si="17"/>
        <v>149.28</v>
      </c>
      <c r="AM13" s="26">
        <f t="shared" si="18"/>
        <v>149.28</v>
      </c>
      <c r="AN13" s="79"/>
      <c r="AO13" s="121">
        <v>80</v>
      </c>
      <c r="AP13" s="121">
        <v>200</v>
      </c>
      <c r="AQ13" s="121">
        <v>0</v>
      </c>
      <c r="AR13" s="121">
        <v>20</v>
      </c>
      <c r="AS13" s="121">
        <v>60</v>
      </c>
      <c r="AT13" s="62">
        <f t="shared" si="5"/>
        <v>360</v>
      </c>
      <c r="AU13" s="64">
        <f t="shared" si="6"/>
        <v>342</v>
      </c>
      <c r="AV13" s="120">
        <v>6</v>
      </c>
      <c r="AW13" s="120">
        <v>16</v>
      </c>
      <c r="AX13" s="120">
        <v>8</v>
      </c>
      <c r="AY13" s="120">
        <v>1</v>
      </c>
      <c r="AZ13" s="81">
        <f t="shared" si="19"/>
        <v>31</v>
      </c>
      <c r="BA13" s="80">
        <f t="shared" si="20"/>
        <v>311</v>
      </c>
      <c r="BB13" s="36">
        <f t="shared" si="21"/>
        <v>149.28</v>
      </c>
      <c r="BC13" s="80">
        <f t="shared" si="22"/>
        <v>161.72</v>
      </c>
    </row>
    <row r="14" spans="1:55" ht="17.399999999999999">
      <c r="A14" s="27" t="s">
        <v>8</v>
      </c>
      <c r="B14" s="88">
        <v>480</v>
      </c>
      <c r="C14" s="88">
        <v>397</v>
      </c>
      <c r="D14" s="88">
        <v>614</v>
      </c>
      <c r="E14" s="88">
        <v>16</v>
      </c>
      <c r="F14" s="88">
        <v>14</v>
      </c>
      <c r="G14" s="89">
        <v>20</v>
      </c>
      <c r="H14" s="48">
        <f t="shared" si="7"/>
        <v>1491</v>
      </c>
      <c r="I14" s="48">
        <f t="shared" si="8"/>
        <v>50</v>
      </c>
      <c r="J14" s="89">
        <v>472</v>
      </c>
      <c r="K14" s="94">
        <v>399</v>
      </c>
      <c r="L14" s="94"/>
      <c r="M14" s="93">
        <v>16</v>
      </c>
      <c r="N14" s="45">
        <v>14</v>
      </c>
      <c r="O14" s="56"/>
      <c r="P14" s="48">
        <f t="shared" si="9"/>
        <v>887</v>
      </c>
      <c r="Q14" s="55">
        <f t="shared" si="10"/>
        <v>30</v>
      </c>
      <c r="R14" s="57">
        <f t="shared" si="11"/>
        <v>80</v>
      </c>
      <c r="S14" s="101">
        <v>2.16</v>
      </c>
      <c r="T14" s="44">
        <v>3</v>
      </c>
      <c r="U14" s="100">
        <v>7.1</v>
      </c>
      <c r="V14" s="44"/>
      <c r="W14" s="137"/>
      <c r="X14" s="44"/>
      <c r="Y14" s="44"/>
      <c r="Z14" s="44"/>
      <c r="AA14" s="67">
        <f t="shared" si="12"/>
        <v>0</v>
      </c>
      <c r="AB14" s="51"/>
      <c r="AC14" s="20">
        <f t="shared" si="13"/>
        <v>0</v>
      </c>
      <c r="AD14" s="85">
        <f t="shared" si="14"/>
        <v>92.259999999999991</v>
      </c>
      <c r="AE14" s="21">
        <f t="shared" si="15"/>
        <v>92.259999999999991</v>
      </c>
      <c r="AF14" s="82"/>
      <c r="AG14" s="78"/>
      <c r="AH14" s="22">
        <f t="shared" si="4"/>
        <v>92.259999999999991</v>
      </c>
      <c r="AI14" s="23"/>
      <c r="AJ14" s="58"/>
      <c r="AK14" s="24">
        <f t="shared" si="16"/>
        <v>0</v>
      </c>
      <c r="AL14" s="25">
        <f t="shared" si="17"/>
        <v>149.28</v>
      </c>
      <c r="AM14" s="26">
        <f t="shared" si="18"/>
        <v>149.28</v>
      </c>
      <c r="AN14" s="79"/>
      <c r="AO14" s="121">
        <v>80</v>
      </c>
      <c r="AP14" s="121">
        <v>200</v>
      </c>
      <c r="AQ14" s="121">
        <v>0</v>
      </c>
      <c r="AR14" s="121">
        <v>20</v>
      </c>
      <c r="AS14" s="121">
        <v>60</v>
      </c>
      <c r="AT14" s="62">
        <f t="shared" si="5"/>
        <v>360</v>
      </c>
      <c r="AU14" s="64">
        <f t="shared" si="6"/>
        <v>342</v>
      </c>
      <c r="AV14" s="120">
        <v>6</v>
      </c>
      <c r="AW14" s="120">
        <v>16</v>
      </c>
      <c r="AX14" s="120">
        <v>8</v>
      </c>
      <c r="AY14" s="120">
        <v>1</v>
      </c>
      <c r="AZ14" s="81">
        <f t="shared" si="19"/>
        <v>31</v>
      </c>
      <c r="BA14" s="80">
        <f t="shared" si="20"/>
        <v>311</v>
      </c>
      <c r="BB14" s="36">
        <f t="shared" si="21"/>
        <v>149.28</v>
      </c>
      <c r="BC14" s="80">
        <f t="shared" si="22"/>
        <v>161.72</v>
      </c>
    </row>
    <row r="15" spans="1:55" ht="17.399999999999999">
      <c r="A15" s="27" t="s">
        <v>40</v>
      </c>
      <c r="B15" s="88">
        <v>479</v>
      </c>
      <c r="C15" s="88">
        <v>395</v>
      </c>
      <c r="D15" s="88">
        <v>619</v>
      </c>
      <c r="E15" s="88">
        <v>16</v>
      </c>
      <c r="F15" s="88">
        <v>14</v>
      </c>
      <c r="G15" s="89">
        <v>20</v>
      </c>
      <c r="H15" s="48">
        <f t="shared" si="7"/>
        <v>1493</v>
      </c>
      <c r="I15" s="48">
        <f t="shared" si="8"/>
        <v>50</v>
      </c>
      <c r="J15" s="89">
        <v>469</v>
      </c>
      <c r="K15" s="94">
        <v>398</v>
      </c>
      <c r="L15" s="94"/>
      <c r="M15" s="93">
        <v>16</v>
      </c>
      <c r="N15" s="45">
        <v>14</v>
      </c>
      <c r="O15" s="56"/>
      <c r="P15" s="48">
        <f t="shared" si="9"/>
        <v>883</v>
      </c>
      <c r="Q15" s="55">
        <f t="shared" si="10"/>
        <v>30</v>
      </c>
      <c r="R15" s="57">
        <f t="shared" si="11"/>
        <v>80</v>
      </c>
      <c r="S15" s="101">
        <v>2.16</v>
      </c>
      <c r="T15" s="44">
        <v>3</v>
      </c>
      <c r="U15" s="100">
        <v>7.1</v>
      </c>
      <c r="V15" s="44"/>
      <c r="W15" s="44"/>
      <c r="X15" s="44"/>
      <c r="Y15" s="44"/>
      <c r="Z15" s="44"/>
      <c r="AA15" s="67">
        <f t="shared" si="12"/>
        <v>0</v>
      </c>
      <c r="AB15" s="51"/>
      <c r="AC15" s="20">
        <f t="shared" si="13"/>
        <v>0</v>
      </c>
      <c r="AD15" s="85">
        <f t="shared" si="14"/>
        <v>92.259999999999991</v>
      </c>
      <c r="AE15" s="21">
        <f t="shared" si="15"/>
        <v>92.259999999999991</v>
      </c>
      <c r="AF15" s="82"/>
      <c r="AG15" s="78"/>
      <c r="AH15" s="22">
        <f t="shared" si="4"/>
        <v>92.259999999999991</v>
      </c>
      <c r="AI15" s="23"/>
      <c r="AJ15" s="58"/>
      <c r="AK15" s="24">
        <f t="shared" si="16"/>
        <v>0</v>
      </c>
      <c r="AL15" s="25">
        <f t="shared" si="17"/>
        <v>149.28</v>
      </c>
      <c r="AM15" s="26">
        <f t="shared" si="18"/>
        <v>149.28</v>
      </c>
      <c r="AN15" s="79"/>
      <c r="AO15" s="121">
        <v>80</v>
      </c>
      <c r="AP15" s="121">
        <v>200</v>
      </c>
      <c r="AQ15" s="121">
        <v>0</v>
      </c>
      <c r="AR15" s="121">
        <v>20</v>
      </c>
      <c r="AS15" s="121">
        <v>60</v>
      </c>
      <c r="AT15" s="62">
        <f t="shared" si="5"/>
        <v>360</v>
      </c>
      <c r="AU15" s="64">
        <f t="shared" si="6"/>
        <v>342</v>
      </c>
      <c r="AV15" s="120">
        <v>6</v>
      </c>
      <c r="AW15" s="120">
        <v>16</v>
      </c>
      <c r="AX15" s="120">
        <v>8</v>
      </c>
      <c r="AY15" s="120">
        <v>1</v>
      </c>
      <c r="AZ15" s="81">
        <f t="shared" si="19"/>
        <v>31</v>
      </c>
      <c r="BA15" s="80">
        <f t="shared" si="20"/>
        <v>311</v>
      </c>
      <c r="BB15" s="36">
        <f t="shared" si="21"/>
        <v>149.28</v>
      </c>
      <c r="BC15" s="80">
        <f t="shared" si="22"/>
        <v>161.72</v>
      </c>
    </row>
    <row r="16" spans="1:55" ht="17.399999999999999">
      <c r="A16" s="27" t="s">
        <v>9</v>
      </c>
      <c r="B16" s="88">
        <v>475</v>
      </c>
      <c r="C16" s="88">
        <v>392</v>
      </c>
      <c r="D16" s="88">
        <v>619</v>
      </c>
      <c r="E16" s="88">
        <v>16</v>
      </c>
      <c r="F16" s="88">
        <v>14</v>
      </c>
      <c r="G16" s="89">
        <v>20</v>
      </c>
      <c r="H16" s="48">
        <f t="shared" si="7"/>
        <v>1486</v>
      </c>
      <c r="I16" s="48">
        <f t="shared" si="8"/>
        <v>50</v>
      </c>
      <c r="J16" s="89">
        <v>465</v>
      </c>
      <c r="K16" s="94">
        <v>397</v>
      </c>
      <c r="L16" s="94"/>
      <c r="M16" s="93">
        <v>15</v>
      </c>
      <c r="N16" s="45">
        <v>14</v>
      </c>
      <c r="O16" s="56"/>
      <c r="P16" s="48">
        <f t="shared" si="9"/>
        <v>877</v>
      </c>
      <c r="Q16" s="55">
        <f t="shared" si="10"/>
        <v>29</v>
      </c>
      <c r="R16" s="57">
        <f t="shared" si="11"/>
        <v>79</v>
      </c>
      <c r="S16" s="101">
        <v>3.12</v>
      </c>
      <c r="T16" s="44">
        <v>3</v>
      </c>
      <c r="U16" s="100">
        <v>7</v>
      </c>
      <c r="V16" s="44"/>
      <c r="W16" s="44"/>
      <c r="X16" s="44"/>
      <c r="Y16" s="44"/>
      <c r="Z16" s="44"/>
      <c r="AA16" s="67">
        <f t="shared" si="12"/>
        <v>0</v>
      </c>
      <c r="AB16" s="51"/>
      <c r="AC16" s="20">
        <f t="shared" si="13"/>
        <v>0</v>
      </c>
      <c r="AD16" s="85">
        <f t="shared" si="14"/>
        <v>92.12</v>
      </c>
      <c r="AE16" s="21">
        <f t="shared" si="15"/>
        <v>92.12</v>
      </c>
      <c r="AF16" s="82"/>
      <c r="AG16" s="78"/>
      <c r="AH16" s="22">
        <f t="shared" si="4"/>
        <v>92.12</v>
      </c>
      <c r="AI16" s="23"/>
      <c r="AJ16" s="58"/>
      <c r="AK16" s="24">
        <f t="shared" si="16"/>
        <v>0</v>
      </c>
      <c r="AL16" s="25">
        <f t="shared" si="17"/>
        <v>149.28</v>
      </c>
      <c r="AM16" s="26">
        <f t="shared" si="18"/>
        <v>149.28</v>
      </c>
      <c r="AN16" s="79"/>
      <c r="AO16" s="121">
        <v>80</v>
      </c>
      <c r="AP16" s="121">
        <v>200</v>
      </c>
      <c r="AQ16" s="121">
        <v>0</v>
      </c>
      <c r="AR16" s="121">
        <v>20</v>
      </c>
      <c r="AS16" s="121">
        <v>60</v>
      </c>
      <c r="AT16" s="62">
        <f t="shared" si="5"/>
        <v>360</v>
      </c>
      <c r="AU16" s="64">
        <f t="shared" si="6"/>
        <v>342</v>
      </c>
      <c r="AV16" s="120">
        <v>6</v>
      </c>
      <c r="AW16" s="120">
        <v>16</v>
      </c>
      <c r="AX16" s="120">
        <v>8</v>
      </c>
      <c r="AY16" s="120">
        <v>1</v>
      </c>
      <c r="AZ16" s="81">
        <f t="shared" si="19"/>
        <v>31</v>
      </c>
      <c r="BA16" s="80">
        <f t="shared" si="20"/>
        <v>311</v>
      </c>
      <c r="BB16" s="36">
        <f t="shared" si="21"/>
        <v>149.28</v>
      </c>
      <c r="BC16" s="80">
        <f t="shared" si="22"/>
        <v>161.72</v>
      </c>
    </row>
    <row r="17" spans="1:55" ht="17.399999999999999">
      <c r="A17" s="27" t="s">
        <v>41</v>
      </c>
      <c r="B17" s="88">
        <v>472</v>
      </c>
      <c r="C17" s="88">
        <v>390</v>
      </c>
      <c r="D17" s="88">
        <v>618</v>
      </c>
      <c r="E17" s="88">
        <v>16</v>
      </c>
      <c r="F17" s="88">
        <v>14</v>
      </c>
      <c r="G17" s="89">
        <v>20</v>
      </c>
      <c r="H17" s="48">
        <f t="shared" si="7"/>
        <v>1480</v>
      </c>
      <c r="I17" s="48">
        <f t="shared" si="8"/>
        <v>50</v>
      </c>
      <c r="J17" s="88">
        <v>463</v>
      </c>
      <c r="K17" s="94">
        <v>395</v>
      </c>
      <c r="L17" s="94"/>
      <c r="M17" s="93">
        <v>15</v>
      </c>
      <c r="N17" s="45">
        <v>14</v>
      </c>
      <c r="O17" s="56"/>
      <c r="P17" s="48">
        <f t="shared" si="9"/>
        <v>873</v>
      </c>
      <c r="Q17" s="55">
        <f t="shared" si="10"/>
        <v>29</v>
      </c>
      <c r="R17" s="57">
        <f t="shared" si="11"/>
        <v>79</v>
      </c>
      <c r="S17" s="101">
        <v>3.12</v>
      </c>
      <c r="T17" s="44">
        <v>3</v>
      </c>
      <c r="U17" s="100">
        <v>7</v>
      </c>
      <c r="V17" s="44"/>
      <c r="W17" s="44"/>
      <c r="X17" s="44"/>
      <c r="Y17" s="44"/>
      <c r="Z17" s="44"/>
      <c r="AA17" s="67">
        <f t="shared" si="12"/>
        <v>0</v>
      </c>
      <c r="AB17" s="51"/>
      <c r="AC17" s="20">
        <f t="shared" si="13"/>
        <v>0</v>
      </c>
      <c r="AD17" s="85">
        <f t="shared" si="14"/>
        <v>92.12</v>
      </c>
      <c r="AE17" s="21">
        <f t="shared" si="15"/>
        <v>92.12</v>
      </c>
      <c r="AF17" s="82"/>
      <c r="AG17" s="78"/>
      <c r="AH17" s="22">
        <f t="shared" si="4"/>
        <v>92.12</v>
      </c>
      <c r="AI17" s="23"/>
      <c r="AJ17" s="58"/>
      <c r="AK17" s="24">
        <f t="shared" si="16"/>
        <v>0</v>
      </c>
      <c r="AL17" s="25">
        <f t="shared" si="17"/>
        <v>149.28</v>
      </c>
      <c r="AM17" s="26">
        <f t="shared" si="18"/>
        <v>149.28</v>
      </c>
      <c r="AN17" s="79"/>
      <c r="AO17" s="121">
        <v>80</v>
      </c>
      <c r="AP17" s="121">
        <v>200</v>
      </c>
      <c r="AQ17" s="121">
        <v>0</v>
      </c>
      <c r="AR17" s="121">
        <v>20</v>
      </c>
      <c r="AS17" s="121">
        <v>60</v>
      </c>
      <c r="AT17" s="62">
        <f t="shared" si="5"/>
        <v>360</v>
      </c>
      <c r="AU17" s="64">
        <f t="shared" si="6"/>
        <v>342</v>
      </c>
      <c r="AV17" s="120">
        <v>6</v>
      </c>
      <c r="AW17" s="120">
        <v>16</v>
      </c>
      <c r="AX17" s="120">
        <v>8</v>
      </c>
      <c r="AY17" s="120">
        <v>1</v>
      </c>
      <c r="AZ17" s="81">
        <f t="shared" si="19"/>
        <v>31</v>
      </c>
      <c r="BA17" s="80">
        <f t="shared" si="20"/>
        <v>311</v>
      </c>
      <c r="BB17" s="36">
        <f t="shared" si="21"/>
        <v>149.28</v>
      </c>
      <c r="BC17" s="80">
        <f t="shared" si="22"/>
        <v>161.72</v>
      </c>
    </row>
    <row r="18" spans="1:55" ht="17.399999999999999">
      <c r="A18" s="27" t="s">
        <v>10</v>
      </c>
      <c r="B18" s="88">
        <v>467</v>
      </c>
      <c r="C18" s="88">
        <v>385</v>
      </c>
      <c r="D18" s="88">
        <v>617</v>
      </c>
      <c r="E18" s="88">
        <v>16</v>
      </c>
      <c r="F18" s="88">
        <v>14</v>
      </c>
      <c r="G18" s="89">
        <v>20</v>
      </c>
      <c r="H18" s="48">
        <f t="shared" si="7"/>
        <v>1469</v>
      </c>
      <c r="I18" s="48">
        <f t="shared" si="8"/>
        <v>50</v>
      </c>
      <c r="J18" s="88">
        <v>462</v>
      </c>
      <c r="K18" s="94">
        <v>393</v>
      </c>
      <c r="L18" s="94"/>
      <c r="M18" s="93">
        <v>15</v>
      </c>
      <c r="N18" s="45">
        <v>14</v>
      </c>
      <c r="O18" s="56"/>
      <c r="P18" s="48">
        <f t="shared" si="9"/>
        <v>870</v>
      </c>
      <c r="Q18" s="55">
        <f t="shared" si="10"/>
        <v>29</v>
      </c>
      <c r="R18" s="57">
        <f t="shared" si="11"/>
        <v>79</v>
      </c>
      <c r="S18" s="101">
        <v>3.24</v>
      </c>
      <c r="T18" s="44">
        <v>3</v>
      </c>
      <c r="U18" s="100">
        <v>7</v>
      </c>
      <c r="V18" s="44"/>
      <c r="W18" s="44"/>
      <c r="X18" s="44"/>
      <c r="Y18" s="44"/>
      <c r="Z18" s="44"/>
      <c r="AA18" s="67">
        <f t="shared" si="12"/>
        <v>0</v>
      </c>
      <c r="AB18" s="51"/>
      <c r="AC18" s="20">
        <f t="shared" si="13"/>
        <v>0</v>
      </c>
      <c r="AD18" s="85">
        <f t="shared" si="14"/>
        <v>92.24</v>
      </c>
      <c r="AE18" s="21">
        <f t="shared" si="15"/>
        <v>92.24</v>
      </c>
      <c r="AF18" s="82"/>
      <c r="AG18" s="78"/>
      <c r="AH18" s="22">
        <f t="shared" si="4"/>
        <v>92.24</v>
      </c>
      <c r="AI18" s="23"/>
      <c r="AJ18" s="58"/>
      <c r="AK18" s="24">
        <f t="shared" si="16"/>
        <v>0</v>
      </c>
      <c r="AL18" s="25">
        <f t="shared" si="17"/>
        <v>149.28</v>
      </c>
      <c r="AM18" s="26">
        <f t="shared" si="18"/>
        <v>149.28</v>
      </c>
      <c r="AN18" s="79"/>
      <c r="AO18" s="121">
        <v>80</v>
      </c>
      <c r="AP18" s="121">
        <v>200</v>
      </c>
      <c r="AQ18" s="121">
        <v>0</v>
      </c>
      <c r="AR18" s="121">
        <v>20</v>
      </c>
      <c r="AS18" s="121">
        <v>60</v>
      </c>
      <c r="AT18" s="62">
        <f t="shared" si="5"/>
        <v>360</v>
      </c>
      <c r="AU18" s="64">
        <f t="shared" si="6"/>
        <v>342</v>
      </c>
      <c r="AV18" s="120">
        <v>6</v>
      </c>
      <c r="AW18" s="120">
        <v>16</v>
      </c>
      <c r="AX18" s="120">
        <v>8</v>
      </c>
      <c r="AY18" s="120">
        <v>1</v>
      </c>
      <c r="AZ18" s="81">
        <f t="shared" si="19"/>
        <v>31</v>
      </c>
      <c r="BA18" s="80">
        <f t="shared" si="20"/>
        <v>311</v>
      </c>
      <c r="BB18" s="36">
        <f t="shared" si="21"/>
        <v>149.28</v>
      </c>
      <c r="BC18" s="80">
        <f t="shared" si="22"/>
        <v>161.72</v>
      </c>
    </row>
    <row r="19" spans="1:55" ht="17.399999999999999">
      <c r="A19" s="27" t="s">
        <v>42</v>
      </c>
      <c r="B19" s="88">
        <v>461</v>
      </c>
      <c r="C19" s="88">
        <v>383</v>
      </c>
      <c r="D19" s="88">
        <v>617</v>
      </c>
      <c r="E19" s="88">
        <v>16</v>
      </c>
      <c r="F19" s="88">
        <v>13</v>
      </c>
      <c r="G19" s="89">
        <v>20</v>
      </c>
      <c r="H19" s="48">
        <f t="shared" si="7"/>
        <v>1461</v>
      </c>
      <c r="I19" s="48">
        <f t="shared" si="8"/>
        <v>49</v>
      </c>
      <c r="J19" s="88">
        <v>475</v>
      </c>
      <c r="K19" s="94">
        <v>402</v>
      </c>
      <c r="L19" s="94"/>
      <c r="M19" s="93">
        <v>16</v>
      </c>
      <c r="N19" s="45">
        <v>14</v>
      </c>
      <c r="O19" s="56"/>
      <c r="P19" s="48">
        <f t="shared" si="9"/>
        <v>893</v>
      </c>
      <c r="Q19" s="55">
        <f t="shared" si="10"/>
        <v>30</v>
      </c>
      <c r="R19" s="57">
        <f t="shared" si="11"/>
        <v>79</v>
      </c>
      <c r="S19" s="101">
        <v>3.24</v>
      </c>
      <c r="T19" s="44">
        <v>3</v>
      </c>
      <c r="U19" s="100">
        <v>7</v>
      </c>
      <c r="V19" s="44"/>
      <c r="W19" s="44"/>
      <c r="X19" s="44"/>
      <c r="Y19" s="44"/>
      <c r="Z19" s="44"/>
      <c r="AA19" s="67">
        <f t="shared" si="12"/>
        <v>0</v>
      </c>
      <c r="AB19" s="51"/>
      <c r="AC19" s="20">
        <f t="shared" si="13"/>
        <v>0</v>
      </c>
      <c r="AD19" s="85">
        <f t="shared" si="14"/>
        <v>92.24</v>
      </c>
      <c r="AE19" s="21">
        <f t="shared" si="15"/>
        <v>92.24</v>
      </c>
      <c r="AF19" s="82"/>
      <c r="AG19" s="78"/>
      <c r="AH19" s="22">
        <f t="shared" si="4"/>
        <v>92.24</v>
      </c>
      <c r="AI19" s="23"/>
      <c r="AJ19" s="58"/>
      <c r="AK19" s="24">
        <f t="shared" si="16"/>
        <v>0</v>
      </c>
      <c r="AL19" s="25">
        <f t="shared" si="17"/>
        <v>149.28</v>
      </c>
      <c r="AM19" s="26">
        <f t="shared" si="18"/>
        <v>149.28</v>
      </c>
      <c r="AN19" s="79"/>
      <c r="AO19" s="121">
        <v>80</v>
      </c>
      <c r="AP19" s="121">
        <v>200</v>
      </c>
      <c r="AQ19" s="121">
        <v>0</v>
      </c>
      <c r="AR19" s="121">
        <v>20</v>
      </c>
      <c r="AS19" s="121">
        <v>60</v>
      </c>
      <c r="AT19" s="62">
        <f t="shared" si="5"/>
        <v>360</v>
      </c>
      <c r="AU19" s="64">
        <f t="shared" si="6"/>
        <v>342</v>
      </c>
      <c r="AV19" s="120">
        <v>6</v>
      </c>
      <c r="AW19" s="120">
        <v>16</v>
      </c>
      <c r="AX19" s="120">
        <v>8</v>
      </c>
      <c r="AY19" s="120">
        <v>1</v>
      </c>
      <c r="AZ19" s="81">
        <f t="shared" si="19"/>
        <v>31</v>
      </c>
      <c r="BA19" s="80">
        <f t="shared" si="20"/>
        <v>311</v>
      </c>
      <c r="BB19" s="36">
        <f t="shared" si="21"/>
        <v>149.28</v>
      </c>
      <c r="BC19" s="80">
        <f t="shared" si="22"/>
        <v>161.72</v>
      </c>
    </row>
    <row r="20" spans="1:55" ht="17.399999999999999">
      <c r="A20" s="27" t="s">
        <v>11</v>
      </c>
      <c r="B20" s="88">
        <v>479</v>
      </c>
      <c r="C20" s="88">
        <v>389</v>
      </c>
      <c r="D20" s="88">
        <v>617</v>
      </c>
      <c r="E20" s="88">
        <v>16</v>
      </c>
      <c r="F20" s="88">
        <v>14</v>
      </c>
      <c r="G20" s="89">
        <v>21</v>
      </c>
      <c r="H20" s="48">
        <f t="shared" si="7"/>
        <v>1485</v>
      </c>
      <c r="I20" s="48">
        <f t="shared" si="8"/>
        <v>51</v>
      </c>
      <c r="J20" s="88">
        <v>490</v>
      </c>
      <c r="K20" s="94">
        <v>415</v>
      </c>
      <c r="L20" s="94"/>
      <c r="M20" s="93">
        <v>16</v>
      </c>
      <c r="N20" s="45">
        <v>15</v>
      </c>
      <c r="O20" s="56"/>
      <c r="P20" s="48">
        <f t="shared" si="9"/>
        <v>921</v>
      </c>
      <c r="Q20" s="55">
        <f t="shared" si="10"/>
        <v>31</v>
      </c>
      <c r="R20" s="57">
        <f t="shared" si="11"/>
        <v>82</v>
      </c>
      <c r="S20" s="101">
        <v>3.26</v>
      </c>
      <c r="T20" s="44">
        <v>3</v>
      </c>
      <c r="U20" s="100">
        <v>7.5</v>
      </c>
      <c r="V20" s="44"/>
      <c r="W20" s="44"/>
      <c r="X20" s="44"/>
      <c r="Y20" s="44"/>
      <c r="Z20" s="44"/>
      <c r="AA20" s="67">
        <f t="shared" si="12"/>
        <v>0</v>
      </c>
      <c r="AB20" s="51"/>
      <c r="AC20" s="20">
        <f t="shared" si="13"/>
        <v>0</v>
      </c>
      <c r="AD20" s="85">
        <f t="shared" si="14"/>
        <v>95.76</v>
      </c>
      <c r="AE20" s="21">
        <f t="shared" si="15"/>
        <v>95.76</v>
      </c>
      <c r="AF20" s="82"/>
      <c r="AG20" s="78"/>
      <c r="AH20" s="22">
        <f t="shared" si="4"/>
        <v>95.76</v>
      </c>
      <c r="AI20" s="23"/>
      <c r="AJ20" s="58"/>
      <c r="AK20" s="24">
        <f t="shared" ref="AK20:AK65" si="23">AC20</f>
        <v>0</v>
      </c>
      <c r="AL20" s="25">
        <f t="shared" ref="AL20:AL65" si="24">BB20</f>
        <v>149.28</v>
      </c>
      <c r="AM20" s="26">
        <f t="shared" si="18"/>
        <v>149.28</v>
      </c>
      <c r="AN20" s="79"/>
      <c r="AO20" s="121">
        <v>80</v>
      </c>
      <c r="AP20" s="121">
        <v>200</v>
      </c>
      <c r="AQ20" s="121">
        <v>0</v>
      </c>
      <c r="AR20" s="121">
        <v>20</v>
      </c>
      <c r="AS20" s="121">
        <v>60</v>
      </c>
      <c r="AT20" s="62">
        <f t="shared" si="5"/>
        <v>360</v>
      </c>
      <c r="AU20" s="64">
        <f t="shared" si="6"/>
        <v>342</v>
      </c>
      <c r="AV20" s="120">
        <v>6</v>
      </c>
      <c r="AW20" s="120">
        <v>16</v>
      </c>
      <c r="AX20" s="120">
        <v>8</v>
      </c>
      <c r="AY20" s="120">
        <v>1</v>
      </c>
      <c r="AZ20" s="81">
        <f t="shared" si="19"/>
        <v>31</v>
      </c>
      <c r="BA20" s="80">
        <f t="shared" si="20"/>
        <v>311</v>
      </c>
      <c r="BB20" s="36">
        <f t="shared" si="21"/>
        <v>149.28</v>
      </c>
      <c r="BC20" s="80">
        <f t="shared" si="22"/>
        <v>161.72</v>
      </c>
    </row>
    <row r="21" spans="1:55" ht="17.399999999999999">
      <c r="A21" s="27" t="s">
        <v>43</v>
      </c>
      <c r="B21" s="95">
        <v>497</v>
      </c>
      <c r="C21" s="95">
        <v>404</v>
      </c>
      <c r="D21" s="95">
        <v>662</v>
      </c>
      <c r="E21" s="88">
        <v>17</v>
      </c>
      <c r="F21" s="88">
        <v>14</v>
      </c>
      <c r="G21" s="89">
        <v>21</v>
      </c>
      <c r="H21" s="48">
        <f t="shared" si="7"/>
        <v>1563</v>
      </c>
      <c r="I21" s="48">
        <f t="shared" si="8"/>
        <v>52</v>
      </c>
      <c r="J21" s="88">
        <v>466</v>
      </c>
      <c r="K21" s="94">
        <v>410</v>
      </c>
      <c r="L21" s="94"/>
      <c r="M21" s="93">
        <v>15</v>
      </c>
      <c r="N21" s="45">
        <v>14</v>
      </c>
      <c r="O21" s="45"/>
      <c r="P21" s="48">
        <f t="shared" si="9"/>
        <v>891</v>
      </c>
      <c r="Q21" s="55">
        <f t="shared" si="10"/>
        <v>29</v>
      </c>
      <c r="R21" s="57">
        <f t="shared" si="11"/>
        <v>81</v>
      </c>
      <c r="S21" s="101">
        <v>3.26</v>
      </c>
      <c r="T21" s="44">
        <v>3</v>
      </c>
      <c r="U21" s="100">
        <v>7.5</v>
      </c>
      <c r="V21" s="44"/>
      <c r="W21" s="44"/>
      <c r="X21" s="44"/>
      <c r="Y21" s="44"/>
      <c r="Z21" s="44"/>
      <c r="AA21" s="67">
        <f t="shared" si="12"/>
        <v>0</v>
      </c>
      <c r="AB21" s="51"/>
      <c r="AC21" s="20">
        <f t="shared" si="13"/>
        <v>0</v>
      </c>
      <c r="AD21" s="85">
        <f t="shared" si="14"/>
        <v>94.76</v>
      </c>
      <c r="AE21" s="21">
        <f t="shared" si="15"/>
        <v>94.76</v>
      </c>
      <c r="AF21" s="82"/>
      <c r="AG21" s="78"/>
      <c r="AH21" s="22">
        <f t="shared" si="4"/>
        <v>94.76</v>
      </c>
      <c r="AI21" s="23"/>
      <c r="AJ21" s="58"/>
      <c r="AK21" s="24">
        <f t="shared" si="23"/>
        <v>0</v>
      </c>
      <c r="AL21" s="25">
        <f t="shared" si="24"/>
        <v>149.28</v>
      </c>
      <c r="AM21" s="26">
        <f t="shared" si="18"/>
        <v>149.28</v>
      </c>
      <c r="AN21" s="79"/>
      <c r="AO21" s="121">
        <v>80</v>
      </c>
      <c r="AP21" s="121">
        <v>200</v>
      </c>
      <c r="AQ21" s="121">
        <v>0</v>
      </c>
      <c r="AR21" s="121">
        <v>20</v>
      </c>
      <c r="AS21" s="121">
        <v>60</v>
      </c>
      <c r="AT21" s="62">
        <f t="shared" si="5"/>
        <v>360</v>
      </c>
      <c r="AU21" s="64">
        <f t="shared" si="6"/>
        <v>342</v>
      </c>
      <c r="AV21" s="120">
        <v>6</v>
      </c>
      <c r="AW21" s="120">
        <v>16</v>
      </c>
      <c r="AX21" s="120">
        <v>8</v>
      </c>
      <c r="AY21" s="120">
        <v>1</v>
      </c>
      <c r="AZ21" s="81">
        <f t="shared" si="19"/>
        <v>31</v>
      </c>
      <c r="BA21" s="80">
        <f t="shared" si="20"/>
        <v>311</v>
      </c>
      <c r="BB21" s="36">
        <f t="shared" si="21"/>
        <v>149.28</v>
      </c>
      <c r="BC21" s="80">
        <f t="shared" si="22"/>
        <v>161.72</v>
      </c>
    </row>
    <row r="22" spans="1:55" ht="17.399999999999999">
      <c r="A22" s="27" t="s">
        <v>12</v>
      </c>
      <c r="B22" s="88">
        <v>449</v>
      </c>
      <c r="C22" s="88">
        <v>353</v>
      </c>
      <c r="D22" s="88">
        <v>606</v>
      </c>
      <c r="E22" s="88">
        <v>15</v>
      </c>
      <c r="F22" s="88">
        <v>13</v>
      </c>
      <c r="G22" s="89">
        <v>20</v>
      </c>
      <c r="H22" s="48">
        <f t="shared" si="7"/>
        <v>1408</v>
      </c>
      <c r="I22" s="48">
        <f t="shared" si="8"/>
        <v>48</v>
      </c>
      <c r="J22" s="88">
        <v>431</v>
      </c>
      <c r="K22" s="94">
        <v>402</v>
      </c>
      <c r="L22" s="94"/>
      <c r="M22" s="93">
        <v>14</v>
      </c>
      <c r="N22" s="45">
        <v>14</v>
      </c>
      <c r="O22" s="45"/>
      <c r="P22" s="48">
        <f t="shared" si="9"/>
        <v>847</v>
      </c>
      <c r="Q22" s="55">
        <f t="shared" si="10"/>
        <v>28</v>
      </c>
      <c r="R22" s="57">
        <f t="shared" si="11"/>
        <v>76</v>
      </c>
      <c r="S22" s="101">
        <v>3.36</v>
      </c>
      <c r="T22" s="89">
        <v>3</v>
      </c>
      <c r="U22" s="100">
        <v>7.2</v>
      </c>
      <c r="V22" s="44"/>
      <c r="W22" s="44"/>
      <c r="X22" s="44"/>
      <c r="Y22" s="44"/>
      <c r="Z22" s="44"/>
      <c r="AA22" s="67">
        <f t="shared" si="12"/>
        <v>0</v>
      </c>
      <c r="AB22" s="51"/>
      <c r="AC22" s="20">
        <f t="shared" si="13"/>
        <v>0</v>
      </c>
      <c r="AD22" s="85">
        <f t="shared" si="14"/>
        <v>89.56</v>
      </c>
      <c r="AE22" s="21">
        <f t="shared" si="15"/>
        <v>89.56</v>
      </c>
      <c r="AF22" s="82"/>
      <c r="AG22" s="78"/>
      <c r="AH22" s="22">
        <f t="shared" si="4"/>
        <v>89.56</v>
      </c>
      <c r="AI22" s="23"/>
      <c r="AJ22" s="58"/>
      <c r="AK22" s="24">
        <f t="shared" si="23"/>
        <v>0</v>
      </c>
      <c r="AL22" s="25">
        <f t="shared" si="24"/>
        <v>149.28</v>
      </c>
      <c r="AM22" s="26">
        <f t="shared" si="18"/>
        <v>149.28</v>
      </c>
      <c r="AN22" s="79"/>
      <c r="AO22" s="121">
        <v>80</v>
      </c>
      <c r="AP22" s="121">
        <v>200</v>
      </c>
      <c r="AQ22" s="121">
        <v>0</v>
      </c>
      <c r="AR22" s="121">
        <v>20</v>
      </c>
      <c r="AS22" s="121">
        <v>60</v>
      </c>
      <c r="AT22" s="62">
        <f t="shared" si="5"/>
        <v>360</v>
      </c>
      <c r="AU22" s="64">
        <f t="shared" si="6"/>
        <v>342</v>
      </c>
      <c r="AV22" s="120">
        <v>6</v>
      </c>
      <c r="AW22" s="120">
        <v>16</v>
      </c>
      <c r="AX22" s="120">
        <v>8</v>
      </c>
      <c r="AY22" s="120">
        <v>1</v>
      </c>
      <c r="AZ22" s="81">
        <f t="shared" si="19"/>
        <v>31</v>
      </c>
      <c r="BA22" s="80">
        <f t="shared" si="20"/>
        <v>311</v>
      </c>
      <c r="BB22" s="36">
        <f t="shared" si="21"/>
        <v>149.28</v>
      </c>
      <c r="BC22" s="80">
        <f t="shared" si="22"/>
        <v>161.72</v>
      </c>
    </row>
    <row r="23" spans="1:55" ht="17.399999999999999">
      <c r="A23" s="27" t="s">
        <v>44</v>
      </c>
      <c r="B23" s="88">
        <v>425</v>
      </c>
      <c r="C23" s="88">
        <v>375</v>
      </c>
      <c r="D23" s="88">
        <v>613</v>
      </c>
      <c r="E23" s="88">
        <v>14</v>
      </c>
      <c r="F23" s="88">
        <v>13</v>
      </c>
      <c r="G23" s="89">
        <v>20</v>
      </c>
      <c r="H23" s="48">
        <f t="shared" si="7"/>
        <v>1413</v>
      </c>
      <c r="I23" s="48">
        <f t="shared" si="8"/>
        <v>47</v>
      </c>
      <c r="J23" s="88">
        <v>438</v>
      </c>
      <c r="K23" s="94">
        <v>414</v>
      </c>
      <c r="L23" s="94"/>
      <c r="M23" s="93">
        <v>14</v>
      </c>
      <c r="N23" s="45">
        <v>15</v>
      </c>
      <c r="O23" s="45"/>
      <c r="P23" s="48">
        <f t="shared" si="9"/>
        <v>866</v>
      </c>
      <c r="Q23" s="55">
        <f t="shared" si="10"/>
        <v>29</v>
      </c>
      <c r="R23" s="57">
        <f t="shared" si="11"/>
        <v>76</v>
      </c>
      <c r="S23" s="101">
        <v>3.36</v>
      </c>
      <c r="T23" s="88">
        <v>2.5</v>
      </c>
      <c r="U23" s="100">
        <v>7.2</v>
      </c>
      <c r="V23" s="44"/>
      <c r="W23" s="44"/>
      <c r="X23" s="44"/>
      <c r="Y23" s="44"/>
      <c r="Z23" s="44"/>
      <c r="AA23" s="67">
        <f t="shared" si="12"/>
        <v>0</v>
      </c>
      <c r="AB23" s="51"/>
      <c r="AC23" s="20">
        <f t="shared" si="13"/>
        <v>0</v>
      </c>
      <c r="AD23" s="85">
        <f t="shared" si="14"/>
        <v>89.06</v>
      </c>
      <c r="AE23" s="21">
        <f t="shared" si="15"/>
        <v>89.06</v>
      </c>
      <c r="AF23" s="82"/>
      <c r="AG23" s="78"/>
      <c r="AH23" s="22">
        <f t="shared" si="4"/>
        <v>89.06</v>
      </c>
      <c r="AI23" s="23"/>
      <c r="AJ23" s="58"/>
      <c r="AK23" s="24">
        <f t="shared" si="23"/>
        <v>0</v>
      </c>
      <c r="AL23" s="25">
        <f t="shared" si="24"/>
        <v>149.28</v>
      </c>
      <c r="AM23" s="26">
        <f t="shared" si="18"/>
        <v>149.28</v>
      </c>
      <c r="AN23" s="79"/>
      <c r="AO23" s="121">
        <v>80</v>
      </c>
      <c r="AP23" s="121">
        <v>200</v>
      </c>
      <c r="AQ23" s="121">
        <v>0</v>
      </c>
      <c r="AR23" s="121">
        <v>20</v>
      </c>
      <c r="AS23" s="121">
        <v>60</v>
      </c>
      <c r="AT23" s="62">
        <f t="shared" si="5"/>
        <v>360</v>
      </c>
      <c r="AU23" s="64">
        <f t="shared" si="6"/>
        <v>342</v>
      </c>
      <c r="AV23" s="120">
        <v>6</v>
      </c>
      <c r="AW23" s="120">
        <v>16</v>
      </c>
      <c r="AX23" s="120">
        <v>8</v>
      </c>
      <c r="AY23" s="120">
        <v>1</v>
      </c>
      <c r="AZ23" s="81">
        <f t="shared" si="19"/>
        <v>31</v>
      </c>
      <c r="BA23" s="80">
        <f t="shared" si="20"/>
        <v>311</v>
      </c>
      <c r="BB23" s="36">
        <f t="shared" si="21"/>
        <v>149.28</v>
      </c>
      <c r="BC23" s="80">
        <f t="shared" si="22"/>
        <v>161.72</v>
      </c>
    </row>
    <row r="24" spans="1:55" ht="17.399999999999999">
      <c r="A24" s="29" t="s">
        <v>13</v>
      </c>
      <c r="B24" s="88">
        <v>432</v>
      </c>
      <c r="C24" s="88">
        <v>410</v>
      </c>
      <c r="D24" s="88">
        <v>597</v>
      </c>
      <c r="E24" s="88">
        <v>14</v>
      </c>
      <c r="F24" s="88">
        <v>14</v>
      </c>
      <c r="G24" s="89">
        <v>19</v>
      </c>
      <c r="H24" s="48">
        <f t="shared" si="7"/>
        <v>1439</v>
      </c>
      <c r="I24" s="48">
        <f t="shared" si="8"/>
        <v>47</v>
      </c>
      <c r="J24" s="89">
        <v>446</v>
      </c>
      <c r="K24" s="94">
        <v>424</v>
      </c>
      <c r="L24" s="94"/>
      <c r="M24" s="93">
        <v>14</v>
      </c>
      <c r="N24" s="93">
        <v>15</v>
      </c>
      <c r="O24" s="45"/>
      <c r="P24" s="48">
        <f t="shared" si="9"/>
        <v>884</v>
      </c>
      <c r="Q24" s="55">
        <f t="shared" si="10"/>
        <v>29</v>
      </c>
      <c r="R24" s="57">
        <f t="shared" si="11"/>
        <v>76</v>
      </c>
      <c r="S24" s="101">
        <v>3.36</v>
      </c>
      <c r="T24" s="88">
        <v>2.5</v>
      </c>
      <c r="U24" s="100">
        <v>6.3</v>
      </c>
      <c r="V24" s="44"/>
      <c r="W24" s="44"/>
      <c r="X24" s="44"/>
      <c r="Y24" s="44"/>
      <c r="Z24" s="44"/>
      <c r="AA24" s="67">
        <f t="shared" si="12"/>
        <v>0</v>
      </c>
      <c r="AB24" s="51"/>
      <c r="AC24" s="20">
        <f t="shared" si="13"/>
        <v>0</v>
      </c>
      <c r="AD24" s="85">
        <f t="shared" si="14"/>
        <v>88.16</v>
      </c>
      <c r="AE24" s="21">
        <f t="shared" si="15"/>
        <v>88.16</v>
      </c>
      <c r="AF24" s="82"/>
      <c r="AG24" s="78"/>
      <c r="AH24" s="22">
        <f t="shared" si="4"/>
        <v>88.16</v>
      </c>
      <c r="AI24" s="23"/>
      <c r="AJ24" s="58"/>
      <c r="AK24" s="24">
        <f t="shared" si="23"/>
        <v>0</v>
      </c>
      <c r="AL24" s="25">
        <f t="shared" si="24"/>
        <v>149.28</v>
      </c>
      <c r="AM24" s="26">
        <f t="shared" si="18"/>
        <v>149.28</v>
      </c>
      <c r="AN24" s="79"/>
      <c r="AO24" s="121">
        <v>80</v>
      </c>
      <c r="AP24" s="121">
        <v>200</v>
      </c>
      <c r="AQ24" s="121">
        <v>0</v>
      </c>
      <c r="AR24" s="121">
        <v>20</v>
      </c>
      <c r="AS24" s="121">
        <v>60</v>
      </c>
      <c r="AT24" s="62">
        <f t="shared" si="5"/>
        <v>360</v>
      </c>
      <c r="AU24" s="64">
        <f t="shared" si="6"/>
        <v>342</v>
      </c>
      <c r="AV24" s="120">
        <v>6</v>
      </c>
      <c r="AW24" s="120">
        <v>16</v>
      </c>
      <c r="AX24" s="120">
        <v>8</v>
      </c>
      <c r="AY24" s="120">
        <v>1</v>
      </c>
      <c r="AZ24" s="81">
        <f t="shared" si="19"/>
        <v>31</v>
      </c>
      <c r="BA24" s="80">
        <f t="shared" si="20"/>
        <v>311</v>
      </c>
      <c r="BB24" s="36">
        <f t="shared" si="21"/>
        <v>149.28</v>
      </c>
      <c r="BC24" s="80">
        <f t="shared" si="22"/>
        <v>161.72</v>
      </c>
    </row>
    <row r="25" spans="1:55" ht="17.399999999999999">
      <c r="A25" s="30" t="s">
        <v>30</v>
      </c>
      <c r="B25" s="88">
        <v>465</v>
      </c>
      <c r="C25" s="88">
        <v>476</v>
      </c>
      <c r="D25" s="88">
        <v>654</v>
      </c>
      <c r="E25" s="88">
        <v>16</v>
      </c>
      <c r="F25" s="88">
        <v>17</v>
      </c>
      <c r="G25" s="89">
        <v>21</v>
      </c>
      <c r="H25" s="48">
        <f t="shared" si="7"/>
        <v>1595</v>
      </c>
      <c r="I25" s="48">
        <f t="shared" si="8"/>
        <v>54</v>
      </c>
      <c r="J25" s="89">
        <v>455</v>
      </c>
      <c r="K25" s="94">
        <v>448</v>
      </c>
      <c r="L25" s="94"/>
      <c r="M25" s="93">
        <v>14</v>
      </c>
      <c r="N25" s="93">
        <v>15</v>
      </c>
      <c r="O25" s="45"/>
      <c r="P25" s="48">
        <f t="shared" si="9"/>
        <v>917</v>
      </c>
      <c r="Q25" s="55">
        <f t="shared" si="10"/>
        <v>29</v>
      </c>
      <c r="R25" s="57">
        <f t="shared" si="11"/>
        <v>83</v>
      </c>
      <c r="S25" s="101">
        <v>3.36</v>
      </c>
      <c r="T25" s="88">
        <v>2.5</v>
      </c>
      <c r="U25" s="100">
        <v>6.3</v>
      </c>
      <c r="V25" s="44"/>
      <c r="W25" s="44"/>
      <c r="X25" s="44"/>
      <c r="Y25" s="44"/>
      <c r="Z25" s="44"/>
      <c r="AA25" s="67">
        <f t="shared" si="12"/>
        <v>0</v>
      </c>
      <c r="AB25" s="51"/>
      <c r="AC25" s="20">
        <f t="shared" si="13"/>
        <v>0</v>
      </c>
      <c r="AD25" s="85">
        <f t="shared" si="14"/>
        <v>95.16</v>
      </c>
      <c r="AE25" s="21">
        <f t="shared" si="15"/>
        <v>95.16</v>
      </c>
      <c r="AF25" s="82"/>
      <c r="AG25" s="78"/>
      <c r="AH25" s="22">
        <f t="shared" si="4"/>
        <v>95.16</v>
      </c>
      <c r="AI25" s="23"/>
      <c r="AJ25" s="58"/>
      <c r="AK25" s="24">
        <f t="shared" si="23"/>
        <v>0</v>
      </c>
      <c r="AL25" s="25">
        <f t="shared" si="24"/>
        <v>149.28</v>
      </c>
      <c r="AM25" s="26">
        <f t="shared" si="18"/>
        <v>149.28</v>
      </c>
      <c r="AN25" s="79"/>
      <c r="AO25" s="121">
        <v>80</v>
      </c>
      <c r="AP25" s="121">
        <v>200</v>
      </c>
      <c r="AQ25" s="121">
        <v>0</v>
      </c>
      <c r="AR25" s="121">
        <v>20</v>
      </c>
      <c r="AS25" s="121">
        <v>60</v>
      </c>
      <c r="AT25" s="62">
        <f t="shared" si="5"/>
        <v>360</v>
      </c>
      <c r="AU25" s="64">
        <f t="shared" si="6"/>
        <v>342</v>
      </c>
      <c r="AV25" s="120">
        <v>6</v>
      </c>
      <c r="AW25" s="120">
        <v>16</v>
      </c>
      <c r="AX25" s="120">
        <v>8</v>
      </c>
      <c r="AY25" s="120">
        <v>1</v>
      </c>
      <c r="AZ25" s="81">
        <f t="shared" si="19"/>
        <v>31</v>
      </c>
      <c r="BA25" s="80">
        <f t="shared" si="20"/>
        <v>311</v>
      </c>
      <c r="BB25" s="36">
        <f t="shared" si="21"/>
        <v>149.28</v>
      </c>
      <c r="BC25" s="80">
        <f t="shared" si="22"/>
        <v>161.72</v>
      </c>
    </row>
    <row r="26" spans="1:55" ht="17.399999999999999">
      <c r="A26" s="30" t="s">
        <v>14</v>
      </c>
      <c r="B26" s="88">
        <v>510</v>
      </c>
      <c r="C26" s="88">
        <v>537</v>
      </c>
      <c r="D26" s="88">
        <v>690</v>
      </c>
      <c r="E26" s="88">
        <v>17</v>
      </c>
      <c r="F26" s="88">
        <v>18</v>
      </c>
      <c r="G26" s="89">
        <v>23</v>
      </c>
      <c r="H26" s="48">
        <f t="shared" si="7"/>
        <v>1737</v>
      </c>
      <c r="I26" s="48">
        <f t="shared" si="8"/>
        <v>58</v>
      </c>
      <c r="J26" s="88">
        <v>486</v>
      </c>
      <c r="K26" s="94">
        <v>512</v>
      </c>
      <c r="L26" s="94"/>
      <c r="M26" s="93">
        <v>16</v>
      </c>
      <c r="N26" s="93">
        <v>18</v>
      </c>
      <c r="O26" s="45"/>
      <c r="P26" s="48">
        <f t="shared" si="9"/>
        <v>1014</v>
      </c>
      <c r="Q26" s="55">
        <f t="shared" si="10"/>
        <v>34</v>
      </c>
      <c r="R26" s="57">
        <f t="shared" si="11"/>
        <v>92</v>
      </c>
      <c r="S26" s="101">
        <v>3.6</v>
      </c>
      <c r="T26" s="88">
        <v>2.5</v>
      </c>
      <c r="U26" s="100">
        <v>6.6</v>
      </c>
      <c r="V26" s="60"/>
      <c r="W26" s="44"/>
      <c r="X26" s="44"/>
      <c r="Y26" s="44"/>
      <c r="Z26" s="44"/>
      <c r="AA26" s="67">
        <f t="shared" si="12"/>
        <v>0</v>
      </c>
      <c r="AB26" s="51"/>
      <c r="AC26" s="20">
        <f t="shared" si="13"/>
        <v>0</v>
      </c>
      <c r="AD26" s="85">
        <f t="shared" si="14"/>
        <v>104.69999999999999</v>
      </c>
      <c r="AE26" s="21">
        <f t="shared" si="15"/>
        <v>104.69999999999999</v>
      </c>
      <c r="AF26" s="82"/>
      <c r="AG26" s="78"/>
      <c r="AH26" s="22">
        <f t="shared" si="4"/>
        <v>104.69999999999999</v>
      </c>
      <c r="AI26" s="23"/>
      <c r="AJ26" s="58"/>
      <c r="AK26" s="24">
        <f t="shared" si="23"/>
        <v>0</v>
      </c>
      <c r="AL26" s="25">
        <f t="shared" si="24"/>
        <v>149.28</v>
      </c>
      <c r="AM26" s="26">
        <f t="shared" si="18"/>
        <v>149.28</v>
      </c>
      <c r="AN26" s="79"/>
      <c r="AO26" s="121">
        <v>80</v>
      </c>
      <c r="AP26" s="121">
        <v>200</v>
      </c>
      <c r="AQ26" s="121">
        <v>0</v>
      </c>
      <c r="AR26" s="121">
        <v>20</v>
      </c>
      <c r="AS26" s="121">
        <v>60</v>
      </c>
      <c r="AT26" s="62">
        <f t="shared" ref="AT26:AT65" si="25">SUM(AO26:AS26)</f>
        <v>360</v>
      </c>
      <c r="AU26" s="64">
        <f t="shared" ref="AU26:AU65" si="26">AT26*0.95</f>
        <v>342</v>
      </c>
      <c r="AV26" s="120">
        <v>6</v>
      </c>
      <c r="AW26" s="120">
        <v>16</v>
      </c>
      <c r="AX26" s="120">
        <v>8</v>
      </c>
      <c r="AY26" s="120">
        <v>1</v>
      </c>
      <c r="AZ26" s="81">
        <f t="shared" si="19"/>
        <v>31</v>
      </c>
      <c r="BA26" s="80">
        <f t="shared" si="20"/>
        <v>311</v>
      </c>
      <c r="BB26" s="36">
        <f t="shared" si="21"/>
        <v>149.28</v>
      </c>
      <c r="BC26" s="80">
        <f t="shared" si="22"/>
        <v>161.72</v>
      </c>
    </row>
    <row r="27" spans="1:55" ht="17.399999999999999">
      <c r="A27" s="30" t="s">
        <v>31</v>
      </c>
      <c r="B27" s="88">
        <v>546</v>
      </c>
      <c r="C27" s="88">
        <v>588</v>
      </c>
      <c r="D27" s="88">
        <v>739</v>
      </c>
      <c r="E27" s="88">
        <v>18</v>
      </c>
      <c r="F27" s="88">
        <v>20</v>
      </c>
      <c r="G27" s="89">
        <v>24</v>
      </c>
      <c r="H27" s="48">
        <f t="shared" si="7"/>
        <v>1873</v>
      </c>
      <c r="I27" s="48">
        <f t="shared" si="8"/>
        <v>62</v>
      </c>
      <c r="J27" s="88">
        <v>518</v>
      </c>
      <c r="K27" s="94">
        <v>542</v>
      </c>
      <c r="L27" s="94"/>
      <c r="M27" s="93">
        <v>17</v>
      </c>
      <c r="N27" s="93">
        <v>19</v>
      </c>
      <c r="O27" s="45"/>
      <c r="P27" s="48">
        <f t="shared" si="9"/>
        <v>1077</v>
      </c>
      <c r="Q27" s="55">
        <f t="shared" si="10"/>
        <v>36</v>
      </c>
      <c r="R27" s="57">
        <f t="shared" si="11"/>
        <v>98</v>
      </c>
      <c r="S27" s="101">
        <v>3.6</v>
      </c>
      <c r="T27" s="88">
        <v>2.5</v>
      </c>
      <c r="U27" s="100">
        <v>6.6</v>
      </c>
      <c r="V27" s="44"/>
      <c r="W27" s="44"/>
      <c r="X27" s="44"/>
      <c r="Y27" s="44"/>
      <c r="Z27" s="44"/>
      <c r="AA27" s="67">
        <f t="shared" si="12"/>
        <v>0</v>
      </c>
      <c r="AB27" s="51"/>
      <c r="AC27" s="20">
        <f t="shared" si="13"/>
        <v>0</v>
      </c>
      <c r="AD27" s="85">
        <f t="shared" si="14"/>
        <v>110.69999999999999</v>
      </c>
      <c r="AE27" s="21">
        <f t="shared" si="15"/>
        <v>110.69999999999999</v>
      </c>
      <c r="AF27" s="82"/>
      <c r="AG27" s="78"/>
      <c r="AH27" s="22">
        <f t="shared" si="4"/>
        <v>110.69999999999999</v>
      </c>
      <c r="AI27" s="23"/>
      <c r="AJ27" s="58"/>
      <c r="AK27" s="24">
        <f t="shared" si="23"/>
        <v>0</v>
      </c>
      <c r="AL27" s="25">
        <f t="shared" si="24"/>
        <v>149.28</v>
      </c>
      <c r="AM27" s="26">
        <f t="shared" si="18"/>
        <v>149.28</v>
      </c>
      <c r="AN27" s="79"/>
      <c r="AO27" s="121">
        <v>80</v>
      </c>
      <c r="AP27" s="121">
        <v>200</v>
      </c>
      <c r="AQ27" s="121">
        <v>0</v>
      </c>
      <c r="AR27" s="121">
        <v>20</v>
      </c>
      <c r="AS27" s="121">
        <v>60</v>
      </c>
      <c r="AT27" s="62">
        <f t="shared" si="25"/>
        <v>360</v>
      </c>
      <c r="AU27" s="64">
        <f t="shared" si="26"/>
        <v>342</v>
      </c>
      <c r="AV27" s="120">
        <v>6</v>
      </c>
      <c r="AW27" s="120">
        <v>16</v>
      </c>
      <c r="AX27" s="120">
        <v>8</v>
      </c>
      <c r="AY27" s="120">
        <v>1</v>
      </c>
      <c r="AZ27" s="81">
        <f t="shared" si="19"/>
        <v>31</v>
      </c>
      <c r="BA27" s="80">
        <f t="shared" si="20"/>
        <v>311</v>
      </c>
      <c r="BB27" s="36">
        <f t="shared" si="21"/>
        <v>149.28</v>
      </c>
      <c r="BC27" s="80">
        <f t="shared" si="22"/>
        <v>161.72</v>
      </c>
    </row>
    <row r="28" spans="1:55" ht="17.399999999999999">
      <c r="A28" s="30" t="s">
        <v>15</v>
      </c>
      <c r="B28" s="88">
        <v>557</v>
      </c>
      <c r="C28" s="88">
        <v>610</v>
      </c>
      <c r="D28" s="88">
        <v>738</v>
      </c>
      <c r="E28" s="88">
        <v>19</v>
      </c>
      <c r="F28" s="88">
        <v>21</v>
      </c>
      <c r="G28" s="89">
        <v>24</v>
      </c>
      <c r="H28" s="48">
        <f t="shared" si="7"/>
        <v>1905</v>
      </c>
      <c r="I28" s="48">
        <f t="shared" si="8"/>
        <v>64</v>
      </c>
      <c r="J28" s="88">
        <v>515</v>
      </c>
      <c r="K28" s="94">
        <v>567</v>
      </c>
      <c r="L28" s="94"/>
      <c r="M28" s="93">
        <v>17</v>
      </c>
      <c r="N28" s="93">
        <v>19</v>
      </c>
      <c r="O28" s="45"/>
      <c r="P28" s="48">
        <f t="shared" si="9"/>
        <v>1099</v>
      </c>
      <c r="Q28" s="55">
        <f t="shared" si="10"/>
        <v>36</v>
      </c>
      <c r="R28" s="57">
        <f t="shared" si="11"/>
        <v>100</v>
      </c>
      <c r="S28" s="101">
        <v>4.08</v>
      </c>
      <c r="T28" s="88">
        <v>3</v>
      </c>
      <c r="U28" s="100">
        <v>7.3</v>
      </c>
      <c r="V28" s="44"/>
      <c r="W28" s="44"/>
      <c r="X28" s="44"/>
      <c r="Y28" s="44"/>
      <c r="Z28" s="44"/>
      <c r="AA28" s="67">
        <f t="shared" si="12"/>
        <v>0</v>
      </c>
      <c r="AB28" s="51"/>
      <c r="AC28" s="20">
        <f t="shared" si="13"/>
        <v>0</v>
      </c>
      <c r="AD28" s="85">
        <f t="shared" si="14"/>
        <v>114.38</v>
      </c>
      <c r="AE28" s="21">
        <f t="shared" si="15"/>
        <v>114.38</v>
      </c>
      <c r="AF28" s="82"/>
      <c r="AG28" s="78"/>
      <c r="AH28" s="22">
        <f t="shared" si="4"/>
        <v>114.38</v>
      </c>
      <c r="AI28" s="23"/>
      <c r="AJ28" s="58"/>
      <c r="AK28" s="24">
        <f t="shared" si="23"/>
        <v>0</v>
      </c>
      <c r="AL28" s="25">
        <f t="shared" si="24"/>
        <v>149.28</v>
      </c>
      <c r="AM28" s="26">
        <f t="shared" si="18"/>
        <v>149.28</v>
      </c>
      <c r="AN28" s="79"/>
      <c r="AO28" s="121">
        <v>80</v>
      </c>
      <c r="AP28" s="121">
        <v>200</v>
      </c>
      <c r="AQ28" s="121">
        <v>0</v>
      </c>
      <c r="AR28" s="121">
        <v>20</v>
      </c>
      <c r="AS28" s="121">
        <v>60</v>
      </c>
      <c r="AT28" s="62">
        <f t="shared" si="25"/>
        <v>360</v>
      </c>
      <c r="AU28" s="64">
        <f t="shared" si="26"/>
        <v>342</v>
      </c>
      <c r="AV28" s="120">
        <v>6</v>
      </c>
      <c r="AW28" s="120">
        <v>16</v>
      </c>
      <c r="AX28" s="120">
        <v>8</v>
      </c>
      <c r="AY28" s="120">
        <v>1</v>
      </c>
      <c r="AZ28" s="81">
        <f t="shared" si="19"/>
        <v>31</v>
      </c>
      <c r="BA28" s="80">
        <f t="shared" si="20"/>
        <v>311</v>
      </c>
      <c r="BB28" s="36">
        <f t="shared" si="21"/>
        <v>149.28</v>
      </c>
      <c r="BC28" s="80">
        <f t="shared" si="22"/>
        <v>161.72</v>
      </c>
    </row>
    <row r="29" spans="1:55" ht="17.399999999999999">
      <c r="A29" s="30" t="s">
        <v>32</v>
      </c>
      <c r="B29" s="88">
        <v>556</v>
      </c>
      <c r="C29" s="88">
        <v>619</v>
      </c>
      <c r="D29" s="88">
        <v>758</v>
      </c>
      <c r="E29" s="88">
        <v>19</v>
      </c>
      <c r="F29" s="88">
        <v>21</v>
      </c>
      <c r="G29" s="89">
        <v>24</v>
      </c>
      <c r="H29" s="48">
        <f t="shared" si="7"/>
        <v>1933</v>
      </c>
      <c r="I29" s="48">
        <f t="shared" si="8"/>
        <v>64</v>
      </c>
      <c r="J29" s="88">
        <v>533</v>
      </c>
      <c r="K29" s="94">
        <v>563</v>
      </c>
      <c r="L29" s="94"/>
      <c r="M29" s="93">
        <v>18</v>
      </c>
      <c r="N29" s="93">
        <v>19</v>
      </c>
      <c r="O29" s="45"/>
      <c r="P29" s="48">
        <f t="shared" si="9"/>
        <v>1114</v>
      </c>
      <c r="Q29" s="55">
        <f t="shared" si="10"/>
        <v>37</v>
      </c>
      <c r="R29" s="57">
        <f t="shared" si="11"/>
        <v>101</v>
      </c>
      <c r="S29" s="101">
        <v>4.08</v>
      </c>
      <c r="T29" s="88">
        <v>3</v>
      </c>
      <c r="U29" s="100">
        <v>7.3</v>
      </c>
      <c r="V29" s="44"/>
      <c r="W29" s="44"/>
      <c r="X29" s="44"/>
      <c r="Y29" s="44"/>
      <c r="Z29" s="44"/>
      <c r="AA29" s="67">
        <f t="shared" si="12"/>
        <v>0</v>
      </c>
      <c r="AB29" s="51"/>
      <c r="AC29" s="20">
        <f t="shared" si="13"/>
        <v>0</v>
      </c>
      <c r="AD29" s="85">
        <f t="shared" si="14"/>
        <v>115.38</v>
      </c>
      <c r="AE29" s="21">
        <f t="shared" si="15"/>
        <v>115.38</v>
      </c>
      <c r="AF29" s="82"/>
      <c r="AG29" s="78"/>
      <c r="AH29" s="22">
        <f t="shared" si="4"/>
        <v>115.38</v>
      </c>
      <c r="AI29" s="23"/>
      <c r="AJ29" s="58"/>
      <c r="AK29" s="24">
        <f t="shared" si="23"/>
        <v>0</v>
      </c>
      <c r="AL29" s="25">
        <f t="shared" si="24"/>
        <v>149.28</v>
      </c>
      <c r="AM29" s="26">
        <f t="shared" si="18"/>
        <v>149.28</v>
      </c>
      <c r="AN29" s="79"/>
      <c r="AO29" s="121">
        <v>80</v>
      </c>
      <c r="AP29" s="121">
        <v>200</v>
      </c>
      <c r="AQ29" s="121">
        <v>0</v>
      </c>
      <c r="AR29" s="121">
        <v>20</v>
      </c>
      <c r="AS29" s="121">
        <v>60</v>
      </c>
      <c r="AT29" s="62">
        <f t="shared" si="25"/>
        <v>360</v>
      </c>
      <c r="AU29" s="64">
        <f t="shared" si="26"/>
        <v>342</v>
      </c>
      <c r="AV29" s="120">
        <v>6</v>
      </c>
      <c r="AW29" s="120">
        <v>16</v>
      </c>
      <c r="AX29" s="120">
        <v>8</v>
      </c>
      <c r="AY29" s="120">
        <v>1</v>
      </c>
      <c r="AZ29" s="81">
        <f t="shared" si="19"/>
        <v>31</v>
      </c>
      <c r="BA29" s="80">
        <f t="shared" si="20"/>
        <v>311</v>
      </c>
      <c r="BB29" s="36">
        <f t="shared" si="21"/>
        <v>149.28</v>
      </c>
      <c r="BC29" s="80">
        <f t="shared" si="22"/>
        <v>161.72</v>
      </c>
    </row>
    <row r="30" spans="1:55" ht="17.399999999999999">
      <c r="A30" s="30" t="s">
        <v>16</v>
      </c>
      <c r="B30" s="88">
        <v>566</v>
      </c>
      <c r="C30" s="88">
        <v>617</v>
      </c>
      <c r="D30" s="88">
        <v>764</v>
      </c>
      <c r="E30" s="88">
        <v>19</v>
      </c>
      <c r="F30" s="88">
        <v>21</v>
      </c>
      <c r="G30" s="89">
        <v>24</v>
      </c>
      <c r="H30" s="48">
        <f t="shared" si="7"/>
        <v>1947</v>
      </c>
      <c r="I30" s="48">
        <f t="shared" si="8"/>
        <v>64</v>
      </c>
      <c r="J30" s="88">
        <v>548</v>
      </c>
      <c r="K30" s="94">
        <v>569</v>
      </c>
      <c r="L30" s="94"/>
      <c r="M30" s="93">
        <v>18</v>
      </c>
      <c r="N30" s="93">
        <v>19</v>
      </c>
      <c r="O30" s="45"/>
      <c r="P30" s="48">
        <f>SUM(J30+K30+M30)</f>
        <v>1135</v>
      </c>
      <c r="Q30" s="55">
        <f>M30+N30+O30</f>
        <v>37</v>
      </c>
      <c r="R30" s="57">
        <f t="shared" si="11"/>
        <v>101</v>
      </c>
      <c r="S30" s="101">
        <v>4.32</v>
      </c>
      <c r="T30" s="88">
        <v>3</v>
      </c>
      <c r="U30" s="100">
        <v>7.3</v>
      </c>
      <c r="V30" s="44"/>
      <c r="W30" s="44"/>
      <c r="X30" s="44"/>
      <c r="Y30" s="44"/>
      <c r="Z30" s="44"/>
      <c r="AA30" s="67">
        <f t="shared" si="12"/>
        <v>0</v>
      </c>
      <c r="AB30" s="51"/>
      <c r="AC30" s="20">
        <f t="shared" si="13"/>
        <v>0</v>
      </c>
      <c r="AD30" s="85">
        <f t="shared" si="14"/>
        <v>115.61999999999999</v>
      </c>
      <c r="AE30" s="21">
        <f t="shared" si="15"/>
        <v>115.61999999999999</v>
      </c>
      <c r="AF30" s="82"/>
      <c r="AG30" s="78"/>
      <c r="AH30" s="22">
        <f t="shared" si="4"/>
        <v>115.61999999999999</v>
      </c>
      <c r="AI30" s="23"/>
      <c r="AJ30" s="58"/>
      <c r="AK30" s="24">
        <f t="shared" si="23"/>
        <v>0</v>
      </c>
      <c r="AL30" s="25">
        <f t="shared" si="24"/>
        <v>149.28</v>
      </c>
      <c r="AM30" s="26">
        <f t="shared" si="18"/>
        <v>149.28</v>
      </c>
      <c r="AN30" s="79"/>
      <c r="AO30" s="121">
        <v>80</v>
      </c>
      <c r="AP30" s="121">
        <v>200</v>
      </c>
      <c r="AQ30" s="121">
        <v>0</v>
      </c>
      <c r="AR30" s="121">
        <v>20</v>
      </c>
      <c r="AS30" s="121">
        <v>60</v>
      </c>
      <c r="AT30" s="62">
        <f t="shared" si="25"/>
        <v>360</v>
      </c>
      <c r="AU30" s="64">
        <f t="shared" si="26"/>
        <v>342</v>
      </c>
      <c r="AV30" s="120">
        <v>6</v>
      </c>
      <c r="AW30" s="120">
        <v>16</v>
      </c>
      <c r="AX30" s="120">
        <v>8</v>
      </c>
      <c r="AY30" s="120">
        <v>1</v>
      </c>
      <c r="AZ30" s="81">
        <f t="shared" si="19"/>
        <v>31</v>
      </c>
      <c r="BA30" s="80">
        <f t="shared" si="20"/>
        <v>311</v>
      </c>
      <c r="BB30" s="36">
        <f t="shared" si="21"/>
        <v>149.28</v>
      </c>
      <c r="BC30" s="80">
        <f t="shared" si="22"/>
        <v>161.72</v>
      </c>
    </row>
    <row r="31" spans="1:55" ht="17.399999999999999">
      <c r="A31" s="30" t="s">
        <v>45</v>
      </c>
      <c r="B31" s="88">
        <v>565</v>
      </c>
      <c r="C31" s="88">
        <v>625</v>
      </c>
      <c r="D31" s="88">
        <v>756</v>
      </c>
      <c r="E31" s="88">
        <v>19</v>
      </c>
      <c r="F31" s="88">
        <v>21</v>
      </c>
      <c r="G31" s="89">
        <v>24</v>
      </c>
      <c r="H31" s="48">
        <f t="shared" si="7"/>
        <v>1946</v>
      </c>
      <c r="I31" s="48">
        <f t="shared" si="8"/>
        <v>64</v>
      </c>
      <c r="J31" s="88">
        <v>551</v>
      </c>
      <c r="K31" s="94">
        <v>566</v>
      </c>
      <c r="L31" s="94"/>
      <c r="M31" s="93">
        <v>18</v>
      </c>
      <c r="N31" s="93">
        <v>19</v>
      </c>
      <c r="O31" s="45"/>
      <c r="P31" s="48">
        <f>SUM(J31+K31+M31)</f>
        <v>1135</v>
      </c>
      <c r="Q31" s="55">
        <f>M31+N31+O31</f>
        <v>37</v>
      </c>
      <c r="R31" s="57">
        <f t="shared" si="11"/>
        <v>101</v>
      </c>
      <c r="S31" s="101">
        <v>4.32</v>
      </c>
      <c r="T31" s="88">
        <v>3.2</v>
      </c>
      <c r="U31" s="100">
        <v>7.3</v>
      </c>
      <c r="V31" s="44"/>
      <c r="W31" s="44"/>
      <c r="X31" s="44"/>
      <c r="Y31" s="44"/>
      <c r="Z31" s="44"/>
      <c r="AA31" s="67">
        <f t="shared" si="12"/>
        <v>0</v>
      </c>
      <c r="AB31" s="51"/>
      <c r="AC31" s="20">
        <f t="shared" si="13"/>
        <v>0</v>
      </c>
      <c r="AD31" s="85">
        <f t="shared" si="14"/>
        <v>115.82</v>
      </c>
      <c r="AE31" s="21">
        <f t="shared" si="15"/>
        <v>115.82</v>
      </c>
      <c r="AF31" s="82"/>
      <c r="AG31" s="78"/>
      <c r="AH31" s="22">
        <f t="shared" si="4"/>
        <v>115.82</v>
      </c>
      <c r="AI31" s="23"/>
      <c r="AJ31" s="58"/>
      <c r="AK31" s="24">
        <f t="shared" si="23"/>
        <v>0</v>
      </c>
      <c r="AL31" s="25">
        <f t="shared" si="24"/>
        <v>149.28</v>
      </c>
      <c r="AM31" s="26">
        <f t="shared" si="18"/>
        <v>149.28</v>
      </c>
      <c r="AN31" s="79"/>
      <c r="AO31" s="121">
        <v>80</v>
      </c>
      <c r="AP31" s="121">
        <v>200</v>
      </c>
      <c r="AQ31" s="121">
        <v>0</v>
      </c>
      <c r="AR31" s="121">
        <v>20</v>
      </c>
      <c r="AS31" s="121">
        <v>60</v>
      </c>
      <c r="AT31" s="62">
        <f t="shared" si="25"/>
        <v>360</v>
      </c>
      <c r="AU31" s="64">
        <f t="shared" si="26"/>
        <v>342</v>
      </c>
      <c r="AV31" s="120">
        <v>6</v>
      </c>
      <c r="AW31" s="120">
        <v>16</v>
      </c>
      <c r="AX31" s="120">
        <v>8</v>
      </c>
      <c r="AY31" s="120">
        <v>1</v>
      </c>
      <c r="AZ31" s="81">
        <f t="shared" si="19"/>
        <v>31</v>
      </c>
      <c r="BA31" s="80">
        <f t="shared" si="20"/>
        <v>311</v>
      </c>
      <c r="BB31" s="36">
        <f t="shared" si="21"/>
        <v>149.28</v>
      </c>
      <c r="BC31" s="80">
        <f t="shared" si="22"/>
        <v>161.72</v>
      </c>
    </row>
    <row r="32" spans="1:55" ht="17.399999999999999">
      <c r="A32" s="30" t="s">
        <v>17</v>
      </c>
      <c r="B32" s="88">
        <v>575</v>
      </c>
      <c r="C32" s="88">
        <v>624</v>
      </c>
      <c r="D32" s="88">
        <v>784</v>
      </c>
      <c r="E32" s="88">
        <v>19</v>
      </c>
      <c r="F32" s="88">
        <v>21</v>
      </c>
      <c r="G32" s="89">
        <v>26</v>
      </c>
      <c r="H32" s="48">
        <f t="shared" si="7"/>
        <v>1983</v>
      </c>
      <c r="I32" s="48">
        <f t="shared" si="8"/>
        <v>66</v>
      </c>
      <c r="J32" s="88">
        <v>544</v>
      </c>
      <c r="K32" s="94">
        <v>579</v>
      </c>
      <c r="L32" s="94"/>
      <c r="M32" s="93">
        <v>18</v>
      </c>
      <c r="N32" s="93">
        <v>19</v>
      </c>
      <c r="O32" s="45"/>
      <c r="P32" s="48">
        <f t="shared" si="9"/>
        <v>1141</v>
      </c>
      <c r="Q32" s="55">
        <f t="shared" si="10"/>
        <v>37</v>
      </c>
      <c r="R32" s="57">
        <f t="shared" si="11"/>
        <v>103</v>
      </c>
      <c r="S32" s="101">
        <v>4.32</v>
      </c>
      <c r="T32" s="88">
        <v>3.2</v>
      </c>
      <c r="U32" s="88">
        <v>7.4</v>
      </c>
      <c r="V32" s="44"/>
      <c r="W32" s="44"/>
      <c r="X32" s="44"/>
      <c r="Y32" s="44"/>
      <c r="Z32" s="44"/>
      <c r="AA32" s="67">
        <f t="shared" si="12"/>
        <v>0</v>
      </c>
      <c r="AB32" s="51"/>
      <c r="AC32" s="20">
        <f t="shared" si="13"/>
        <v>0</v>
      </c>
      <c r="AD32" s="85">
        <f t="shared" si="14"/>
        <v>117.92</v>
      </c>
      <c r="AE32" s="21">
        <f t="shared" si="15"/>
        <v>117.92</v>
      </c>
      <c r="AF32" s="82"/>
      <c r="AG32" s="78"/>
      <c r="AH32" s="22">
        <f t="shared" si="4"/>
        <v>117.92</v>
      </c>
      <c r="AI32" s="23"/>
      <c r="AJ32" s="58"/>
      <c r="AK32" s="24">
        <f t="shared" si="23"/>
        <v>0</v>
      </c>
      <c r="AL32" s="25">
        <f t="shared" si="24"/>
        <v>149.28</v>
      </c>
      <c r="AM32" s="26">
        <f t="shared" si="18"/>
        <v>149.28</v>
      </c>
      <c r="AN32" s="79"/>
      <c r="AO32" s="121">
        <v>80</v>
      </c>
      <c r="AP32" s="121">
        <v>200</v>
      </c>
      <c r="AQ32" s="121">
        <v>0</v>
      </c>
      <c r="AR32" s="121">
        <v>20</v>
      </c>
      <c r="AS32" s="121">
        <v>60</v>
      </c>
      <c r="AT32" s="62">
        <f t="shared" si="25"/>
        <v>360</v>
      </c>
      <c r="AU32" s="64">
        <f t="shared" si="26"/>
        <v>342</v>
      </c>
      <c r="AV32" s="120">
        <v>6</v>
      </c>
      <c r="AW32" s="120">
        <v>16</v>
      </c>
      <c r="AX32" s="120">
        <v>8</v>
      </c>
      <c r="AY32" s="120">
        <v>1</v>
      </c>
      <c r="AZ32" s="81">
        <f t="shared" si="19"/>
        <v>31</v>
      </c>
      <c r="BA32" s="80">
        <f t="shared" si="20"/>
        <v>311</v>
      </c>
      <c r="BB32" s="36">
        <f t="shared" si="21"/>
        <v>149.28</v>
      </c>
      <c r="BC32" s="80">
        <f t="shared" si="22"/>
        <v>161.72</v>
      </c>
    </row>
    <row r="33" spans="1:55" ht="17.399999999999999">
      <c r="A33" s="30" t="s">
        <v>46</v>
      </c>
      <c r="B33" s="88">
        <v>574</v>
      </c>
      <c r="C33" s="88">
        <v>632</v>
      </c>
      <c r="D33" s="88">
        <v>797</v>
      </c>
      <c r="E33" s="88">
        <v>19</v>
      </c>
      <c r="F33" s="88">
        <v>21</v>
      </c>
      <c r="G33" s="89">
        <v>26</v>
      </c>
      <c r="H33" s="48">
        <f t="shared" si="7"/>
        <v>2003</v>
      </c>
      <c r="I33" s="48">
        <f t="shared" si="8"/>
        <v>66</v>
      </c>
      <c r="J33" s="88">
        <v>545</v>
      </c>
      <c r="K33" s="136">
        <v>576</v>
      </c>
      <c r="L33" s="94"/>
      <c r="M33" s="93">
        <v>18</v>
      </c>
      <c r="N33" s="93">
        <v>19</v>
      </c>
      <c r="O33" s="45"/>
      <c r="P33" s="48">
        <f t="shared" si="9"/>
        <v>1139</v>
      </c>
      <c r="Q33" s="55">
        <f t="shared" si="10"/>
        <v>37</v>
      </c>
      <c r="R33" s="57">
        <f t="shared" si="11"/>
        <v>103</v>
      </c>
      <c r="S33" s="101">
        <v>4.32</v>
      </c>
      <c r="T33" s="88">
        <v>3</v>
      </c>
      <c r="U33" s="88">
        <v>7.4</v>
      </c>
      <c r="V33" s="44"/>
      <c r="W33" s="44"/>
      <c r="X33" s="44"/>
      <c r="Y33" s="44"/>
      <c r="Z33" s="44"/>
      <c r="AA33" s="67">
        <f t="shared" si="12"/>
        <v>0</v>
      </c>
      <c r="AB33" s="51"/>
      <c r="AC33" s="20">
        <f t="shared" si="13"/>
        <v>0</v>
      </c>
      <c r="AD33" s="85">
        <f t="shared" si="14"/>
        <v>117.72</v>
      </c>
      <c r="AE33" s="21">
        <f t="shared" si="15"/>
        <v>117.72</v>
      </c>
      <c r="AF33" s="82"/>
      <c r="AG33" s="78"/>
      <c r="AH33" s="22">
        <f t="shared" si="4"/>
        <v>117.72</v>
      </c>
      <c r="AI33" s="23"/>
      <c r="AJ33" s="58"/>
      <c r="AK33" s="24">
        <f t="shared" si="23"/>
        <v>0</v>
      </c>
      <c r="AL33" s="25">
        <f t="shared" si="24"/>
        <v>149.28</v>
      </c>
      <c r="AM33" s="26">
        <f t="shared" si="18"/>
        <v>149.28</v>
      </c>
      <c r="AN33" s="79"/>
      <c r="AO33" s="121">
        <v>80</v>
      </c>
      <c r="AP33" s="121">
        <v>200</v>
      </c>
      <c r="AQ33" s="121">
        <v>0</v>
      </c>
      <c r="AR33" s="121">
        <v>20</v>
      </c>
      <c r="AS33" s="121">
        <v>60</v>
      </c>
      <c r="AT33" s="62">
        <f t="shared" si="25"/>
        <v>360</v>
      </c>
      <c r="AU33" s="64">
        <f t="shared" si="26"/>
        <v>342</v>
      </c>
      <c r="AV33" s="120">
        <v>6</v>
      </c>
      <c r="AW33" s="120">
        <v>16</v>
      </c>
      <c r="AX33" s="120">
        <v>8</v>
      </c>
      <c r="AY33" s="120">
        <v>1</v>
      </c>
      <c r="AZ33" s="81">
        <f t="shared" si="19"/>
        <v>31</v>
      </c>
      <c r="BA33" s="80">
        <f t="shared" si="20"/>
        <v>311</v>
      </c>
      <c r="BB33" s="36">
        <f t="shared" si="21"/>
        <v>149.28</v>
      </c>
      <c r="BC33" s="80">
        <f t="shared" si="22"/>
        <v>161.72</v>
      </c>
    </row>
    <row r="34" spans="1:55" ht="17.399999999999999">
      <c r="A34" s="30" t="s">
        <v>18</v>
      </c>
      <c r="B34" s="88">
        <v>563</v>
      </c>
      <c r="C34" s="88">
        <v>623</v>
      </c>
      <c r="D34" s="92">
        <v>770</v>
      </c>
      <c r="E34" s="88">
        <v>19</v>
      </c>
      <c r="F34" s="88">
        <v>21</v>
      </c>
      <c r="G34" s="89">
        <v>25</v>
      </c>
      <c r="H34" s="48">
        <f t="shared" si="7"/>
        <v>1956</v>
      </c>
      <c r="I34" s="48">
        <f t="shared" si="8"/>
        <v>65</v>
      </c>
      <c r="J34" s="89">
        <v>549</v>
      </c>
      <c r="K34" s="94">
        <v>588</v>
      </c>
      <c r="L34" s="94"/>
      <c r="M34" s="93">
        <v>18</v>
      </c>
      <c r="N34" s="93">
        <v>19</v>
      </c>
      <c r="O34" s="56"/>
      <c r="P34" s="48">
        <f>SUM(J34+K34+M34)</f>
        <v>1155</v>
      </c>
      <c r="Q34" s="55">
        <f>M34+N34+O34</f>
        <v>37</v>
      </c>
      <c r="R34" s="57">
        <f t="shared" si="11"/>
        <v>102</v>
      </c>
      <c r="S34" s="101">
        <v>4.2</v>
      </c>
      <c r="T34" s="88">
        <v>3</v>
      </c>
      <c r="U34" s="88">
        <v>7.4</v>
      </c>
      <c r="V34" s="44"/>
      <c r="W34" s="44"/>
      <c r="X34" s="44"/>
      <c r="Y34" s="44"/>
      <c r="Z34" s="44"/>
      <c r="AA34" s="67">
        <f t="shared" si="12"/>
        <v>0</v>
      </c>
      <c r="AB34" s="51"/>
      <c r="AC34" s="20">
        <f t="shared" si="13"/>
        <v>0</v>
      </c>
      <c r="AD34" s="85">
        <f t="shared" si="14"/>
        <v>116.60000000000001</v>
      </c>
      <c r="AE34" s="21">
        <f t="shared" si="15"/>
        <v>116.60000000000001</v>
      </c>
      <c r="AF34" s="82"/>
      <c r="AG34" s="78"/>
      <c r="AH34" s="22">
        <f t="shared" si="4"/>
        <v>116.60000000000001</v>
      </c>
      <c r="AI34" s="23"/>
      <c r="AJ34" s="58"/>
      <c r="AK34" s="24">
        <f t="shared" si="23"/>
        <v>0</v>
      </c>
      <c r="AL34" s="25">
        <f t="shared" si="24"/>
        <v>149.28</v>
      </c>
      <c r="AM34" s="26">
        <f t="shared" si="18"/>
        <v>149.28</v>
      </c>
      <c r="AN34" s="79"/>
      <c r="AO34" s="121">
        <v>80</v>
      </c>
      <c r="AP34" s="121">
        <v>200</v>
      </c>
      <c r="AQ34" s="121">
        <v>0</v>
      </c>
      <c r="AR34" s="121">
        <v>20</v>
      </c>
      <c r="AS34" s="121">
        <v>60</v>
      </c>
      <c r="AT34" s="62">
        <f t="shared" si="25"/>
        <v>360</v>
      </c>
      <c r="AU34" s="64">
        <f t="shared" si="26"/>
        <v>342</v>
      </c>
      <c r="AV34" s="120">
        <v>6</v>
      </c>
      <c r="AW34" s="120">
        <v>16</v>
      </c>
      <c r="AX34" s="120">
        <v>8</v>
      </c>
      <c r="AY34" s="120">
        <v>1</v>
      </c>
      <c r="AZ34" s="81">
        <f t="shared" si="19"/>
        <v>31</v>
      </c>
      <c r="BA34" s="80">
        <f t="shared" si="20"/>
        <v>311</v>
      </c>
      <c r="BB34" s="36">
        <f t="shared" si="21"/>
        <v>149.28</v>
      </c>
      <c r="BC34" s="80">
        <f t="shared" si="22"/>
        <v>161.72</v>
      </c>
    </row>
    <row r="35" spans="1:55" ht="17.399999999999999">
      <c r="A35" s="30" t="s">
        <v>47</v>
      </c>
      <c r="B35" s="88">
        <v>557</v>
      </c>
      <c r="C35" s="88">
        <v>596</v>
      </c>
      <c r="D35" s="92">
        <v>771</v>
      </c>
      <c r="E35" s="88">
        <v>19</v>
      </c>
      <c r="F35" s="88">
        <v>20</v>
      </c>
      <c r="G35" s="89">
        <v>25</v>
      </c>
      <c r="H35" s="48">
        <f t="shared" si="7"/>
        <v>1924</v>
      </c>
      <c r="I35" s="48">
        <f t="shared" si="8"/>
        <v>64</v>
      </c>
      <c r="J35" s="89">
        <v>543</v>
      </c>
      <c r="K35" s="94">
        <v>562</v>
      </c>
      <c r="L35" s="94"/>
      <c r="M35" s="93">
        <v>18</v>
      </c>
      <c r="N35" s="93">
        <v>19</v>
      </c>
      <c r="O35" s="56"/>
      <c r="P35" s="48">
        <f>SUM(J35+K35+M35)</f>
        <v>1123</v>
      </c>
      <c r="Q35" s="55">
        <f>M35+N35+O35</f>
        <v>37</v>
      </c>
      <c r="R35" s="57">
        <f t="shared" si="11"/>
        <v>101</v>
      </c>
      <c r="S35" s="101">
        <v>4.2</v>
      </c>
      <c r="T35" s="88">
        <v>3</v>
      </c>
      <c r="U35" s="88">
        <v>7.4</v>
      </c>
      <c r="V35" s="44"/>
      <c r="W35" s="44"/>
      <c r="X35" s="44"/>
      <c r="Y35" s="44"/>
      <c r="Z35" s="44"/>
      <c r="AA35" s="67">
        <f t="shared" si="12"/>
        <v>0</v>
      </c>
      <c r="AB35" s="51"/>
      <c r="AC35" s="20">
        <f t="shared" si="13"/>
        <v>0</v>
      </c>
      <c r="AD35" s="85">
        <f t="shared" si="14"/>
        <v>115.60000000000001</v>
      </c>
      <c r="AE35" s="21">
        <f t="shared" si="15"/>
        <v>115.60000000000001</v>
      </c>
      <c r="AF35" s="82"/>
      <c r="AG35" s="78"/>
      <c r="AH35" s="22">
        <f t="shared" si="4"/>
        <v>115.60000000000001</v>
      </c>
      <c r="AI35" s="23"/>
      <c r="AJ35" s="58"/>
      <c r="AK35" s="24">
        <f t="shared" si="23"/>
        <v>0</v>
      </c>
      <c r="AL35" s="25">
        <f t="shared" si="24"/>
        <v>149.28</v>
      </c>
      <c r="AM35" s="26">
        <f t="shared" si="18"/>
        <v>149.28</v>
      </c>
      <c r="AN35" s="79"/>
      <c r="AO35" s="121">
        <v>80</v>
      </c>
      <c r="AP35" s="121">
        <v>200</v>
      </c>
      <c r="AQ35" s="121">
        <v>0</v>
      </c>
      <c r="AR35" s="121">
        <v>20</v>
      </c>
      <c r="AS35" s="121">
        <v>60</v>
      </c>
      <c r="AT35" s="62">
        <f t="shared" si="25"/>
        <v>360</v>
      </c>
      <c r="AU35" s="64">
        <f t="shared" si="26"/>
        <v>342</v>
      </c>
      <c r="AV35" s="120">
        <v>6</v>
      </c>
      <c r="AW35" s="120">
        <v>16</v>
      </c>
      <c r="AX35" s="120">
        <v>8</v>
      </c>
      <c r="AY35" s="120">
        <v>1</v>
      </c>
      <c r="AZ35" s="81">
        <f t="shared" si="19"/>
        <v>31</v>
      </c>
      <c r="BA35" s="80">
        <f t="shared" si="20"/>
        <v>311</v>
      </c>
      <c r="BB35" s="36">
        <f t="shared" si="21"/>
        <v>149.28</v>
      </c>
      <c r="BC35" s="80">
        <f t="shared" si="22"/>
        <v>161.72</v>
      </c>
    </row>
    <row r="36" spans="1:55" ht="17.399999999999999">
      <c r="A36" s="30" t="s">
        <v>19</v>
      </c>
      <c r="B36" s="88">
        <v>543</v>
      </c>
      <c r="C36" s="88">
        <v>574</v>
      </c>
      <c r="D36" s="92">
        <v>733</v>
      </c>
      <c r="E36" s="88">
        <v>18</v>
      </c>
      <c r="F36" s="88">
        <v>19</v>
      </c>
      <c r="G36" s="89">
        <v>24</v>
      </c>
      <c r="H36" s="48">
        <f t="shared" si="7"/>
        <v>1850</v>
      </c>
      <c r="I36" s="48">
        <f t="shared" si="8"/>
        <v>61</v>
      </c>
      <c r="J36" s="89">
        <v>537</v>
      </c>
      <c r="K36" s="94">
        <v>564</v>
      </c>
      <c r="L36" s="94"/>
      <c r="M36" s="93">
        <v>18</v>
      </c>
      <c r="N36" s="93">
        <v>19</v>
      </c>
      <c r="O36" s="56"/>
      <c r="P36" s="48">
        <f t="shared" si="9"/>
        <v>1119</v>
      </c>
      <c r="Q36" s="55">
        <f t="shared" si="10"/>
        <v>37</v>
      </c>
      <c r="R36" s="57">
        <f t="shared" si="11"/>
        <v>98</v>
      </c>
      <c r="S36" s="101">
        <v>4.08</v>
      </c>
      <c r="T36" s="89">
        <v>3.5</v>
      </c>
      <c r="U36" s="100">
        <v>7.3</v>
      </c>
      <c r="V36" s="44"/>
      <c r="W36" s="44"/>
      <c r="X36" s="44"/>
      <c r="Y36" s="44"/>
      <c r="Z36" s="44"/>
      <c r="AA36" s="67">
        <f t="shared" si="12"/>
        <v>0</v>
      </c>
      <c r="AB36" s="51"/>
      <c r="AC36" s="20">
        <f t="shared" si="13"/>
        <v>0</v>
      </c>
      <c r="AD36" s="85">
        <f t="shared" si="14"/>
        <v>112.88</v>
      </c>
      <c r="AE36" s="21">
        <f t="shared" si="15"/>
        <v>112.88</v>
      </c>
      <c r="AF36" s="82"/>
      <c r="AG36" s="78"/>
      <c r="AH36" s="22">
        <f t="shared" si="4"/>
        <v>112.88</v>
      </c>
      <c r="AI36" s="23"/>
      <c r="AJ36" s="58"/>
      <c r="AK36" s="24">
        <f t="shared" si="23"/>
        <v>0</v>
      </c>
      <c r="AL36" s="25">
        <f t="shared" si="24"/>
        <v>149.28</v>
      </c>
      <c r="AM36" s="26">
        <f t="shared" si="18"/>
        <v>149.28</v>
      </c>
      <c r="AN36" s="79"/>
      <c r="AO36" s="121">
        <v>80</v>
      </c>
      <c r="AP36" s="121">
        <v>200</v>
      </c>
      <c r="AQ36" s="121">
        <v>0</v>
      </c>
      <c r="AR36" s="121">
        <v>20</v>
      </c>
      <c r="AS36" s="121">
        <v>60</v>
      </c>
      <c r="AT36" s="62">
        <f t="shared" si="25"/>
        <v>360</v>
      </c>
      <c r="AU36" s="64">
        <f t="shared" si="26"/>
        <v>342</v>
      </c>
      <c r="AV36" s="120">
        <v>6</v>
      </c>
      <c r="AW36" s="120">
        <v>16</v>
      </c>
      <c r="AX36" s="120">
        <v>8</v>
      </c>
      <c r="AY36" s="120">
        <v>1</v>
      </c>
      <c r="AZ36" s="81">
        <f t="shared" si="19"/>
        <v>31</v>
      </c>
      <c r="BA36" s="80">
        <f t="shared" si="20"/>
        <v>311</v>
      </c>
      <c r="BB36" s="36">
        <f t="shared" si="21"/>
        <v>149.28</v>
      </c>
      <c r="BC36" s="80">
        <f t="shared" si="22"/>
        <v>161.72</v>
      </c>
    </row>
    <row r="37" spans="1:55" ht="17.399999999999999">
      <c r="A37" s="30" t="s">
        <v>48</v>
      </c>
      <c r="B37" s="88">
        <v>544</v>
      </c>
      <c r="C37" s="88">
        <v>565</v>
      </c>
      <c r="D37" s="92">
        <v>710</v>
      </c>
      <c r="E37" s="88">
        <v>18</v>
      </c>
      <c r="F37" s="88">
        <v>19</v>
      </c>
      <c r="G37" s="89">
        <v>24</v>
      </c>
      <c r="H37" s="48">
        <f t="shared" si="7"/>
        <v>1819</v>
      </c>
      <c r="I37" s="48">
        <f t="shared" si="8"/>
        <v>61</v>
      </c>
      <c r="J37" s="89">
        <v>527</v>
      </c>
      <c r="K37" s="94">
        <v>577</v>
      </c>
      <c r="L37" s="94"/>
      <c r="M37" s="93">
        <v>17</v>
      </c>
      <c r="N37" s="93">
        <v>19</v>
      </c>
      <c r="O37" s="56"/>
      <c r="P37" s="48">
        <f t="shared" si="9"/>
        <v>1121</v>
      </c>
      <c r="Q37" s="55">
        <f t="shared" si="10"/>
        <v>36</v>
      </c>
      <c r="R37" s="57">
        <f t="shared" si="11"/>
        <v>97</v>
      </c>
      <c r="S37" s="101">
        <v>4.08</v>
      </c>
      <c r="T37" s="89">
        <v>3.5</v>
      </c>
      <c r="U37" s="100">
        <v>7.3</v>
      </c>
      <c r="V37" s="44"/>
      <c r="W37" s="44"/>
      <c r="X37" s="44"/>
      <c r="Y37" s="44"/>
      <c r="Z37" s="44"/>
      <c r="AA37" s="67">
        <f t="shared" si="12"/>
        <v>0</v>
      </c>
      <c r="AB37" s="51"/>
      <c r="AC37" s="20">
        <f t="shared" si="13"/>
        <v>0</v>
      </c>
      <c r="AD37" s="85">
        <f t="shared" si="14"/>
        <v>111.88</v>
      </c>
      <c r="AE37" s="21">
        <f t="shared" si="15"/>
        <v>111.88</v>
      </c>
      <c r="AF37" s="82"/>
      <c r="AG37" s="78"/>
      <c r="AH37" s="22">
        <f t="shared" si="4"/>
        <v>111.88</v>
      </c>
      <c r="AI37" s="23"/>
      <c r="AJ37" s="58"/>
      <c r="AK37" s="24">
        <f t="shared" si="23"/>
        <v>0</v>
      </c>
      <c r="AL37" s="25">
        <f t="shared" si="24"/>
        <v>149.28</v>
      </c>
      <c r="AM37" s="26">
        <f t="shared" si="18"/>
        <v>149.28</v>
      </c>
      <c r="AN37" s="79"/>
      <c r="AO37" s="121">
        <v>80</v>
      </c>
      <c r="AP37" s="121">
        <v>200</v>
      </c>
      <c r="AQ37" s="121">
        <v>0</v>
      </c>
      <c r="AR37" s="121">
        <v>20</v>
      </c>
      <c r="AS37" s="121">
        <v>60</v>
      </c>
      <c r="AT37" s="62">
        <f t="shared" si="25"/>
        <v>360</v>
      </c>
      <c r="AU37" s="64">
        <f t="shared" si="26"/>
        <v>342</v>
      </c>
      <c r="AV37" s="120">
        <v>6</v>
      </c>
      <c r="AW37" s="120">
        <v>16</v>
      </c>
      <c r="AX37" s="120">
        <v>8</v>
      </c>
      <c r="AY37" s="120">
        <v>1</v>
      </c>
      <c r="AZ37" s="81">
        <f t="shared" si="19"/>
        <v>31</v>
      </c>
      <c r="BA37" s="80">
        <f t="shared" si="20"/>
        <v>311</v>
      </c>
      <c r="BB37" s="36">
        <f t="shared" si="21"/>
        <v>149.28</v>
      </c>
      <c r="BC37" s="80">
        <f t="shared" si="22"/>
        <v>161.72</v>
      </c>
    </row>
    <row r="38" spans="1:55" ht="17.399999999999999">
      <c r="A38" s="30" t="s">
        <v>20</v>
      </c>
      <c r="B38" s="88">
        <v>557</v>
      </c>
      <c r="C38" s="88">
        <v>563</v>
      </c>
      <c r="D38" s="92">
        <v>723</v>
      </c>
      <c r="E38" s="88">
        <v>19</v>
      </c>
      <c r="F38" s="88">
        <v>19</v>
      </c>
      <c r="G38" s="89">
        <v>24</v>
      </c>
      <c r="H38" s="48">
        <f t="shared" si="7"/>
        <v>1843</v>
      </c>
      <c r="I38" s="48">
        <f t="shared" si="8"/>
        <v>62</v>
      </c>
      <c r="J38" s="89">
        <v>522</v>
      </c>
      <c r="K38" s="94">
        <v>567</v>
      </c>
      <c r="L38" s="94"/>
      <c r="M38" s="93">
        <v>17</v>
      </c>
      <c r="N38" s="93">
        <v>19</v>
      </c>
      <c r="O38" s="56"/>
      <c r="P38" s="48">
        <f t="shared" si="9"/>
        <v>1106</v>
      </c>
      <c r="Q38" s="55">
        <f t="shared" si="10"/>
        <v>36</v>
      </c>
      <c r="R38" s="57">
        <f t="shared" si="11"/>
        <v>98</v>
      </c>
      <c r="S38" s="101">
        <v>4.08</v>
      </c>
      <c r="T38" s="89">
        <v>4</v>
      </c>
      <c r="U38" s="100">
        <v>7.6</v>
      </c>
      <c r="V38" s="44"/>
      <c r="W38" s="44"/>
      <c r="X38" s="44"/>
      <c r="Y38" s="44"/>
      <c r="Z38" s="44"/>
      <c r="AA38" s="67">
        <f t="shared" si="12"/>
        <v>0</v>
      </c>
      <c r="AB38" s="51"/>
      <c r="AC38" s="20">
        <f t="shared" si="13"/>
        <v>0</v>
      </c>
      <c r="AD38" s="85">
        <f t="shared" si="14"/>
        <v>113.67999999999999</v>
      </c>
      <c r="AE38" s="21">
        <f t="shared" si="15"/>
        <v>113.67999999999999</v>
      </c>
      <c r="AF38" s="82"/>
      <c r="AG38" s="78"/>
      <c r="AH38" s="22">
        <f t="shared" si="4"/>
        <v>113.67999999999999</v>
      </c>
      <c r="AI38" s="23"/>
      <c r="AJ38" s="58"/>
      <c r="AK38" s="24">
        <f t="shared" si="23"/>
        <v>0</v>
      </c>
      <c r="AL38" s="25">
        <f t="shared" si="24"/>
        <v>149.28</v>
      </c>
      <c r="AM38" s="26">
        <f t="shared" si="18"/>
        <v>149.28</v>
      </c>
      <c r="AN38" s="79"/>
      <c r="AO38" s="121">
        <v>80</v>
      </c>
      <c r="AP38" s="121">
        <v>200</v>
      </c>
      <c r="AQ38" s="121">
        <v>0</v>
      </c>
      <c r="AR38" s="121">
        <v>20</v>
      </c>
      <c r="AS38" s="121">
        <v>60</v>
      </c>
      <c r="AT38" s="62">
        <f t="shared" si="25"/>
        <v>360</v>
      </c>
      <c r="AU38" s="64">
        <f t="shared" si="26"/>
        <v>342</v>
      </c>
      <c r="AV38" s="120">
        <v>6</v>
      </c>
      <c r="AW38" s="120">
        <v>16</v>
      </c>
      <c r="AX38" s="120">
        <v>8</v>
      </c>
      <c r="AY38" s="120">
        <v>1</v>
      </c>
      <c r="AZ38" s="81">
        <f t="shared" si="19"/>
        <v>31</v>
      </c>
      <c r="BA38" s="80">
        <f t="shared" si="20"/>
        <v>311</v>
      </c>
      <c r="BB38" s="36">
        <f t="shared" si="21"/>
        <v>149.28</v>
      </c>
      <c r="BC38" s="80">
        <f t="shared" si="22"/>
        <v>161.72</v>
      </c>
    </row>
    <row r="39" spans="1:55" ht="17.399999999999999">
      <c r="A39" s="30" t="s">
        <v>33</v>
      </c>
      <c r="B39" s="88">
        <v>582</v>
      </c>
      <c r="C39" s="88">
        <v>597</v>
      </c>
      <c r="D39" s="92">
        <v>778</v>
      </c>
      <c r="E39" s="88">
        <v>19</v>
      </c>
      <c r="F39" s="88">
        <v>20</v>
      </c>
      <c r="G39" s="89">
        <v>25</v>
      </c>
      <c r="H39" s="48">
        <f t="shared" si="7"/>
        <v>1957</v>
      </c>
      <c r="I39" s="48">
        <f t="shared" si="8"/>
        <v>64</v>
      </c>
      <c r="J39" s="89">
        <v>543</v>
      </c>
      <c r="K39" s="94">
        <v>553</v>
      </c>
      <c r="L39" s="94"/>
      <c r="M39" s="93">
        <v>18</v>
      </c>
      <c r="N39" s="93">
        <v>19</v>
      </c>
      <c r="O39" s="56"/>
      <c r="P39" s="48">
        <f t="shared" si="9"/>
        <v>1114</v>
      </c>
      <c r="Q39" s="55">
        <f t="shared" si="10"/>
        <v>37</v>
      </c>
      <c r="R39" s="57">
        <f t="shared" si="11"/>
        <v>101</v>
      </c>
      <c r="S39" s="101">
        <v>4.08</v>
      </c>
      <c r="T39" s="89">
        <v>4</v>
      </c>
      <c r="U39" s="100">
        <v>7.6</v>
      </c>
      <c r="V39" s="44"/>
      <c r="W39" s="44"/>
      <c r="X39" s="44"/>
      <c r="Y39" s="44"/>
      <c r="Z39" s="44"/>
      <c r="AA39" s="67">
        <f t="shared" si="12"/>
        <v>0</v>
      </c>
      <c r="AB39" s="51"/>
      <c r="AC39" s="20">
        <f t="shared" si="13"/>
        <v>0</v>
      </c>
      <c r="AD39" s="85">
        <f t="shared" si="14"/>
        <v>116.67999999999999</v>
      </c>
      <c r="AE39" s="21">
        <f t="shared" si="15"/>
        <v>116.67999999999999</v>
      </c>
      <c r="AF39" s="82"/>
      <c r="AG39" s="78"/>
      <c r="AH39" s="22">
        <f t="shared" si="4"/>
        <v>116.67999999999999</v>
      </c>
      <c r="AI39" s="23"/>
      <c r="AJ39" s="58"/>
      <c r="AK39" s="24">
        <f t="shared" si="23"/>
        <v>0</v>
      </c>
      <c r="AL39" s="25">
        <f t="shared" si="24"/>
        <v>149.28</v>
      </c>
      <c r="AM39" s="26">
        <f t="shared" si="18"/>
        <v>149.28</v>
      </c>
      <c r="AN39" s="79"/>
      <c r="AO39" s="121">
        <v>80</v>
      </c>
      <c r="AP39" s="121">
        <v>200</v>
      </c>
      <c r="AQ39" s="121">
        <v>0</v>
      </c>
      <c r="AR39" s="121">
        <v>20</v>
      </c>
      <c r="AS39" s="121">
        <v>60</v>
      </c>
      <c r="AT39" s="62">
        <f t="shared" si="25"/>
        <v>360</v>
      </c>
      <c r="AU39" s="64">
        <f t="shared" si="26"/>
        <v>342</v>
      </c>
      <c r="AV39" s="120">
        <v>6</v>
      </c>
      <c r="AW39" s="120">
        <v>16</v>
      </c>
      <c r="AX39" s="120">
        <v>8</v>
      </c>
      <c r="AY39" s="120">
        <v>1</v>
      </c>
      <c r="AZ39" s="81">
        <f t="shared" si="19"/>
        <v>31</v>
      </c>
      <c r="BA39" s="80">
        <f t="shared" si="20"/>
        <v>311</v>
      </c>
      <c r="BB39" s="36">
        <f t="shared" si="21"/>
        <v>149.28</v>
      </c>
      <c r="BC39" s="80">
        <f t="shared" si="22"/>
        <v>161.72</v>
      </c>
    </row>
    <row r="40" spans="1:55" ht="17.399999999999999">
      <c r="A40" s="30" t="s">
        <v>21</v>
      </c>
      <c r="B40" s="88">
        <v>611</v>
      </c>
      <c r="C40" s="88">
        <v>625</v>
      </c>
      <c r="D40" s="92">
        <v>790</v>
      </c>
      <c r="E40" s="88">
        <v>20</v>
      </c>
      <c r="F40" s="88">
        <v>21</v>
      </c>
      <c r="G40" s="89">
        <v>26</v>
      </c>
      <c r="H40" s="48">
        <f t="shared" si="7"/>
        <v>2026</v>
      </c>
      <c r="I40" s="48">
        <f t="shared" si="8"/>
        <v>67</v>
      </c>
      <c r="J40" s="89">
        <v>565</v>
      </c>
      <c r="K40" s="94">
        <v>561</v>
      </c>
      <c r="L40" s="94"/>
      <c r="M40" s="93">
        <v>19</v>
      </c>
      <c r="N40" s="93">
        <v>19</v>
      </c>
      <c r="O40" s="56"/>
      <c r="P40" s="48">
        <f t="shared" si="9"/>
        <v>1145</v>
      </c>
      <c r="Q40" s="55">
        <f t="shared" si="10"/>
        <v>38</v>
      </c>
      <c r="R40" s="57">
        <f t="shared" si="11"/>
        <v>105</v>
      </c>
      <c r="S40" s="101">
        <v>4.2</v>
      </c>
      <c r="T40" s="89">
        <v>4.5</v>
      </c>
      <c r="U40" s="100">
        <v>7.4</v>
      </c>
      <c r="V40" s="44"/>
      <c r="W40" s="44"/>
      <c r="X40" s="44"/>
      <c r="Y40" s="44"/>
      <c r="Z40" s="44"/>
      <c r="AA40" s="67">
        <f t="shared" si="12"/>
        <v>0</v>
      </c>
      <c r="AB40" s="51"/>
      <c r="AC40" s="20">
        <f t="shared" si="13"/>
        <v>0</v>
      </c>
      <c r="AD40" s="85">
        <f t="shared" si="14"/>
        <v>121.10000000000001</v>
      </c>
      <c r="AE40" s="21">
        <f t="shared" si="15"/>
        <v>121.10000000000001</v>
      </c>
      <c r="AF40" s="82"/>
      <c r="AG40" s="78"/>
      <c r="AH40" s="22">
        <f t="shared" si="4"/>
        <v>121.10000000000001</v>
      </c>
      <c r="AI40" s="23"/>
      <c r="AJ40" s="58"/>
      <c r="AK40" s="24">
        <f t="shared" si="23"/>
        <v>0</v>
      </c>
      <c r="AL40" s="25">
        <f t="shared" si="24"/>
        <v>149.28</v>
      </c>
      <c r="AM40" s="26">
        <f t="shared" si="18"/>
        <v>149.28</v>
      </c>
      <c r="AN40" s="79"/>
      <c r="AO40" s="121">
        <v>80</v>
      </c>
      <c r="AP40" s="121">
        <v>200</v>
      </c>
      <c r="AQ40" s="121">
        <v>0</v>
      </c>
      <c r="AR40" s="121">
        <v>20</v>
      </c>
      <c r="AS40" s="121">
        <v>60</v>
      </c>
      <c r="AT40" s="62">
        <f t="shared" si="25"/>
        <v>360</v>
      </c>
      <c r="AU40" s="64">
        <f t="shared" si="26"/>
        <v>342</v>
      </c>
      <c r="AV40" s="120">
        <v>6</v>
      </c>
      <c r="AW40" s="120">
        <v>16</v>
      </c>
      <c r="AX40" s="120">
        <v>8</v>
      </c>
      <c r="AY40" s="120">
        <v>1</v>
      </c>
      <c r="AZ40" s="81">
        <f t="shared" si="19"/>
        <v>31</v>
      </c>
      <c r="BA40" s="80">
        <f t="shared" si="20"/>
        <v>311</v>
      </c>
      <c r="BB40" s="36">
        <f t="shared" si="21"/>
        <v>149.28</v>
      </c>
      <c r="BC40" s="80">
        <f t="shared" si="22"/>
        <v>161.72</v>
      </c>
    </row>
    <row r="41" spans="1:55" ht="17.399999999999999">
      <c r="A41" s="30" t="s">
        <v>34</v>
      </c>
      <c r="B41" s="88">
        <v>620</v>
      </c>
      <c r="C41" s="88">
        <v>645</v>
      </c>
      <c r="D41" s="92">
        <v>806</v>
      </c>
      <c r="E41" s="88">
        <v>21</v>
      </c>
      <c r="F41" s="88">
        <v>22</v>
      </c>
      <c r="G41" s="89">
        <v>27</v>
      </c>
      <c r="H41" s="48">
        <f t="shared" si="7"/>
        <v>2071</v>
      </c>
      <c r="I41" s="48">
        <f t="shared" si="8"/>
        <v>70</v>
      </c>
      <c r="J41" s="89">
        <v>557</v>
      </c>
      <c r="K41" s="94">
        <v>553</v>
      </c>
      <c r="L41" s="94"/>
      <c r="M41" s="93">
        <v>19</v>
      </c>
      <c r="N41" s="93">
        <v>19</v>
      </c>
      <c r="O41" s="56"/>
      <c r="P41" s="48">
        <f t="shared" si="9"/>
        <v>1129</v>
      </c>
      <c r="Q41" s="55">
        <f t="shared" si="10"/>
        <v>38</v>
      </c>
      <c r="R41" s="57">
        <f t="shared" si="11"/>
        <v>108</v>
      </c>
      <c r="S41" s="101">
        <v>4.2</v>
      </c>
      <c r="T41" s="89">
        <v>4.5</v>
      </c>
      <c r="U41" s="100">
        <v>7.4</v>
      </c>
      <c r="V41" s="44"/>
      <c r="W41" s="44"/>
      <c r="X41" s="44"/>
      <c r="Y41" s="44"/>
      <c r="Z41" s="44"/>
      <c r="AA41" s="67">
        <f t="shared" si="12"/>
        <v>0</v>
      </c>
      <c r="AB41" s="51"/>
      <c r="AC41" s="20">
        <f t="shared" si="13"/>
        <v>0</v>
      </c>
      <c r="AD41" s="85">
        <f t="shared" si="14"/>
        <v>124.10000000000001</v>
      </c>
      <c r="AE41" s="21">
        <f t="shared" si="15"/>
        <v>124.10000000000001</v>
      </c>
      <c r="AF41" s="82"/>
      <c r="AG41" s="78"/>
      <c r="AH41" s="22">
        <f t="shared" si="4"/>
        <v>124.10000000000001</v>
      </c>
      <c r="AI41" s="23"/>
      <c r="AJ41" s="58"/>
      <c r="AK41" s="24">
        <f t="shared" si="23"/>
        <v>0</v>
      </c>
      <c r="AL41" s="25">
        <f t="shared" si="24"/>
        <v>149.28</v>
      </c>
      <c r="AM41" s="26">
        <f t="shared" si="18"/>
        <v>149.28</v>
      </c>
      <c r="AN41" s="79"/>
      <c r="AO41" s="121">
        <v>80</v>
      </c>
      <c r="AP41" s="121">
        <v>200</v>
      </c>
      <c r="AQ41" s="121">
        <v>0</v>
      </c>
      <c r="AR41" s="121">
        <v>20</v>
      </c>
      <c r="AS41" s="121">
        <v>60</v>
      </c>
      <c r="AT41" s="62">
        <f t="shared" si="25"/>
        <v>360</v>
      </c>
      <c r="AU41" s="64">
        <f t="shared" si="26"/>
        <v>342</v>
      </c>
      <c r="AV41" s="120">
        <v>6</v>
      </c>
      <c r="AW41" s="120">
        <v>16</v>
      </c>
      <c r="AX41" s="120">
        <v>8</v>
      </c>
      <c r="AY41" s="120">
        <v>1</v>
      </c>
      <c r="AZ41" s="81">
        <f t="shared" si="19"/>
        <v>31</v>
      </c>
      <c r="BA41" s="80">
        <f t="shared" si="20"/>
        <v>311</v>
      </c>
      <c r="BB41" s="36">
        <f t="shared" si="21"/>
        <v>149.28</v>
      </c>
      <c r="BC41" s="80">
        <f t="shared" si="22"/>
        <v>161.72</v>
      </c>
    </row>
    <row r="42" spans="1:55" ht="17.399999999999999">
      <c r="A42" s="30" t="s">
        <v>22</v>
      </c>
      <c r="B42" s="88">
        <v>607</v>
      </c>
      <c r="C42" s="88">
        <v>636</v>
      </c>
      <c r="D42" s="92">
        <v>776</v>
      </c>
      <c r="E42" s="88">
        <v>20</v>
      </c>
      <c r="F42" s="88">
        <v>21</v>
      </c>
      <c r="G42" s="89">
        <v>26</v>
      </c>
      <c r="H42" s="48">
        <f t="shared" si="7"/>
        <v>2019</v>
      </c>
      <c r="I42" s="48">
        <f t="shared" si="8"/>
        <v>67</v>
      </c>
      <c r="J42" s="89">
        <v>548</v>
      </c>
      <c r="K42" s="94">
        <v>538</v>
      </c>
      <c r="L42" s="94"/>
      <c r="M42" s="93">
        <v>19</v>
      </c>
      <c r="N42" s="93">
        <v>19</v>
      </c>
      <c r="O42" s="56"/>
      <c r="P42" s="48">
        <f t="shared" si="9"/>
        <v>1105</v>
      </c>
      <c r="Q42" s="55">
        <f t="shared" si="10"/>
        <v>38</v>
      </c>
      <c r="R42" s="57">
        <f t="shared" si="11"/>
        <v>105</v>
      </c>
      <c r="S42" s="101">
        <v>4.32</v>
      </c>
      <c r="T42" s="89">
        <v>4.5</v>
      </c>
      <c r="U42" s="100">
        <v>8</v>
      </c>
      <c r="V42" s="44"/>
      <c r="W42" s="44"/>
      <c r="X42" s="44"/>
      <c r="Y42" s="44"/>
      <c r="Z42" s="44"/>
      <c r="AA42" s="67">
        <f t="shared" si="12"/>
        <v>0</v>
      </c>
      <c r="AB42" s="51"/>
      <c r="AC42" s="20">
        <f t="shared" si="13"/>
        <v>0</v>
      </c>
      <c r="AD42" s="85">
        <f t="shared" si="14"/>
        <v>121.82</v>
      </c>
      <c r="AE42" s="21">
        <f t="shared" si="15"/>
        <v>121.82</v>
      </c>
      <c r="AF42" s="82"/>
      <c r="AG42" s="78"/>
      <c r="AH42" s="22">
        <f t="shared" si="4"/>
        <v>121.82</v>
      </c>
      <c r="AI42" s="23"/>
      <c r="AJ42" s="58"/>
      <c r="AK42" s="24">
        <f t="shared" si="23"/>
        <v>0</v>
      </c>
      <c r="AL42" s="25">
        <f t="shared" si="24"/>
        <v>149.28</v>
      </c>
      <c r="AM42" s="26">
        <f t="shared" si="18"/>
        <v>149.28</v>
      </c>
      <c r="AN42" s="79"/>
      <c r="AO42" s="121">
        <v>80</v>
      </c>
      <c r="AP42" s="121">
        <v>200</v>
      </c>
      <c r="AQ42" s="121">
        <v>0</v>
      </c>
      <c r="AR42" s="121">
        <v>20</v>
      </c>
      <c r="AS42" s="121">
        <v>60</v>
      </c>
      <c r="AT42" s="62">
        <f t="shared" si="25"/>
        <v>360</v>
      </c>
      <c r="AU42" s="64">
        <f t="shared" si="26"/>
        <v>342</v>
      </c>
      <c r="AV42" s="120">
        <v>6</v>
      </c>
      <c r="AW42" s="120">
        <v>16</v>
      </c>
      <c r="AX42" s="120">
        <v>8</v>
      </c>
      <c r="AY42" s="120">
        <v>1</v>
      </c>
      <c r="AZ42" s="81">
        <f t="shared" si="19"/>
        <v>31</v>
      </c>
      <c r="BA42" s="80">
        <f t="shared" si="20"/>
        <v>311</v>
      </c>
      <c r="BB42" s="36">
        <f t="shared" si="21"/>
        <v>149.28</v>
      </c>
      <c r="BC42" s="80">
        <f t="shared" si="22"/>
        <v>161.72</v>
      </c>
    </row>
    <row r="43" spans="1:55" ht="17.399999999999999">
      <c r="A43" s="30" t="s">
        <v>49</v>
      </c>
      <c r="B43" s="88">
        <v>600</v>
      </c>
      <c r="C43" s="88">
        <v>630</v>
      </c>
      <c r="D43" s="88">
        <v>779</v>
      </c>
      <c r="E43" s="88">
        <v>20</v>
      </c>
      <c r="F43" s="88">
        <v>21</v>
      </c>
      <c r="G43" s="89">
        <v>26</v>
      </c>
      <c r="H43" s="48">
        <f t="shared" si="7"/>
        <v>2009</v>
      </c>
      <c r="I43" s="48">
        <f t="shared" si="8"/>
        <v>67</v>
      </c>
      <c r="J43" s="89">
        <v>538</v>
      </c>
      <c r="K43" s="94">
        <v>537</v>
      </c>
      <c r="L43" s="94"/>
      <c r="M43" s="93">
        <v>18</v>
      </c>
      <c r="N43" s="93">
        <v>19</v>
      </c>
      <c r="O43" s="56"/>
      <c r="P43" s="48">
        <f t="shared" si="9"/>
        <v>1093</v>
      </c>
      <c r="Q43" s="55">
        <f t="shared" si="10"/>
        <v>37</v>
      </c>
      <c r="R43" s="57">
        <f t="shared" si="11"/>
        <v>104</v>
      </c>
      <c r="S43" s="101">
        <v>4.32</v>
      </c>
      <c r="T43" s="89">
        <v>4.5</v>
      </c>
      <c r="U43" s="100">
        <v>8</v>
      </c>
      <c r="V43" s="44"/>
      <c r="W43" s="44"/>
      <c r="X43" s="44"/>
      <c r="Y43" s="44"/>
      <c r="Z43" s="44"/>
      <c r="AA43" s="67">
        <f t="shared" si="12"/>
        <v>0</v>
      </c>
      <c r="AB43" s="51"/>
      <c r="AC43" s="20">
        <f t="shared" si="13"/>
        <v>0</v>
      </c>
      <c r="AD43" s="85">
        <f t="shared" si="14"/>
        <v>120.82</v>
      </c>
      <c r="AE43" s="21">
        <f t="shared" si="15"/>
        <v>120.82</v>
      </c>
      <c r="AF43" s="82"/>
      <c r="AG43" s="78"/>
      <c r="AH43" s="22">
        <f t="shared" si="4"/>
        <v>120.82</v>
      </c>
      <c r="AI43" s="23"/>
      <c r="AJ43" s="58"/>
      <c r="AK43" s="24">
        <f t="shared" si="23"/>
        <v>0</v>
      </c>
      <c r="AL43" s="25">
        <f t="shared" si="24"/>
        <v>149.28</v>
      </c>
      <c r="AM43" s="26">
        <f t="shared" si="18"/>
        <v>149.28</v>
      </c>
      <c r="AN43" s="79"/>
      <c r="AO43" s="121">
        <v>80</v>
      </c>
      <c r="AP43" s="121">
        <v>200</v>
      </c>
      <c r="AQ43" s="121">
        <v>0</v>
      </c>
      <c r="AR43" s="121">
        <v>20</v>
      </c>
      <c r="AS43" s="121">
        <v>60</v>
      </c>
      <c r="AT43" s="62">
        <f t="shared" si="25"/>
        <v>360</v>
      </c>
      <c r="AU43" s="64">
        <f t="shared" si="26"/>
        <v>342</v>
      </c>
      <c r="AV43" s="120">
        <v>6</v>
      </c>
      <c r="AW43" s="120">
        <v>16</v>
      </c>
      <c r="AX43" s="120">
        <v>8</v>
      </c>
      <c r="AY43" s="120">
        <v>1</v>
      </c>
      <c r="AZ43" s="81">
        <f t="shared" si="19"/>
        <v>31</v>
      </c>
      <c r="BA43" s="80">
        <f t="shared" si="20"/>
        <v>311</v>
      </c>
      <c r="BB43" s="36">
        <f t="shared" si="21"/>
        <v>149.28</v>
      </c>
      <c r="BC43" s="80">
        <f t="shared" si="22"/>
        <v>161.72</v>
      </c>
    </row>
    <row r="44" spans="1:55" ht="17.399999999999999">
      <c r="A44" s="30" t="s">
        <v>23</v>
      </c>
      <c r="B44" s="88">
        <v>596</v>
      </c>
      <c r="C44" s="88">
        <v>612</v>
      </c>
      <c r="D44" s="88">
        <v>775</v>
      </c>
      <c r="E44" s="88">
        <v>20</v>
      </c>
      <c r="F44" s="88">
        <v>21</v>
      </c>
      <c r="G44" s="89">
        <v>26</v>
      </c>
      <c r="H44" s="48">
        <f t="shared" si="7"/>
        <v>1983</v>
      </c>
      <c r="I44" s="48">
        <f t="shared" si="8"/>
        <v>67</v>
      </c>
      <c r="J44" s="89">
        <v>524</v>
      </c>
      <c r="K44" s="94">
        <v>517</v>
      </c>
      <c r="L44" s="94"/>
      <c r="M44" s="93">
        <v>17</v>
      </c>
      <c r="N44" s="93">
        <v>18</v>
      </c>
      <c r="O44" s="56"/>
      <c r="P44" s="48">
        <f t="shared" si="9"/>
        <v>1058</v>
      </c>
      <c r="Q44" s="55">
        <f t="shared" si="10"/>
        <v>35</v>
      </c>
      <c r="R44" s="57">
        <f t="shared" si="11"/>
        <v>102</v>
      </c>
      <c r="S44" s="101">
        <v>4.13</v>
      </c>
      <c r="T44" s="89">
        <v>4.5</v>
      </c>
      <c r="U44" s="100">
        <v>7.9</v>
      </c>
      <c r="V44" s="44"/>
      <c r="W44" s="44"/>
      <c r="X44" s="44"/>
      <c r="Y44" s="44"/>
      <c r="Z44" s="44"/>
      <c r="AA44" s="67">
        <f t="shared" si="12"/>
        <v>0</v>
      </c>
      <c r="AB44" s="51"/>
      <c r="AC44" s="20">
        <f t="shared" si="13"/>
        <v>0</v>
      </c>
      <c r="AD44" s="85">
        <f t="shared" si="14"/>
        <v>118.53</v>
      </c>
      <c r="AE44" s="21">
        <f t="shared" si="15"/>
        <v>118.53</v>
      </c>
      <c r="AF44" s="82"/>
      <c r="AG44" s="78"/>
      <c r="AH44" s="22">
        <f t="shared" si="4"/>
        <v>118.53</v>
      </c>
      <c r="AI44" s="23"/>
      <c r="AJ44" s="58"/>
      <c r="AK44" s="24">
        <f t="shared" si="23"/>
        <v>0</v>
      </c>
      <c r="AL44" s="25">
        <f t="shared" si="24"/>
        <v>149.28</v>
      </c>
      <c r="AM44" s="26">
        <f t="shared" si="18"/>
        <v>149.28</v>
      </c>
      <c r="AN44" s="79"/>
      <c r="AO44" s="121">
        <v>80</v>
      </c>
      <c r="AP44" s="121">
        <v>200</v>
      </c>
      <c r="AQ44" s="121">
        <v>0</v>
      </c>
      <c r="AR44" s="121">
        <v>20</v>
      </c>
      <c r="AS44" s="121">
        <v>60</v>
      </c>
      <c r="AT44" s="62">
        <f t="shared" si="25"/>
        <v>360</v>
      </c>
      <c r="AU44" s="64">
        <f t="shared" si="26"/>
        <v>342</v>
      </c>
      <c r="AV44" s="120">
        <v>6</v>
      </c>
      <c r="AW44" s="120">
        <v>16</v>
      </c>
      <c r="AX44" s="120">
        <v>8</v>
      </c>
      <c r="AY44" s="120">
        <v>1</v>
      </c>
      <c r="AZ44" s="81">
        <f t="shared" si="19"/>
        <v>31</v>
      </c>
      <c r="BA44" s="80">
        <f t="shared" si="20"/>
        <v>311</v>
      </c>
      <c r="BB44" s="36">
        <f t="shared" si="21"/>
        <v>149.28</v>
      </c>
      <c r="BC44" s="80">
        <f t="shared" si="22"/>
        <v>161.72</v>
      </c>
    </row>
    <row r="45" spans="1:55" ht="17.399999999999999">
      <c r="A45" s="30" t="s">
        <v>50</v>
      </c>
      <c r="B45" s="88">
        <v>596</v>
      </c>
      <c r="C45" s="88">
        <v>612</v>
      </c>
      <c r="D45" s="88">
        <v>775</v>
      </c>
      <c r="E45" s="88">
        <v>20</v>
      </c>
      <c r="F45" s="88">
        <v>21</v>
      </c>
      <c r="G45" s="89">
        <v>26</v>
      </c>
      <c r="H45" s="48">
        <f t="shared" si="7"/>
        <v>1983</v>
      </c>
      <c r="I45" s="48">
        <f t="shared" si="8"/>
        <v>67</v>
      </c>
      <c r="J45" s="89">
        <v>541</v>
      </c>
      <c r="K45" s="94">
        <v>500</v>
      </c>
      <c r="L45" s="94"/>
      <c r="M45" s="93">
        <v>18</v>
      </c>
      <c r="N45" s="93">
        <v>17</v>
      </c>
      <c r="O45" s="56"/>
      <c r="P45" s="48">
        <f t="shared" si="9"/>
        <v>1059</v>
      </c>
      <c r="Q45" s="55">
        <f t="shared" si="10"/>
        <v>35</v>
      </c>
      <c r="R45" s="57">
        <f t="shared" si="11"/>
        <v>102</v>
      </c>
      <c r="S45" s="101">
        <v>4.13</v>
      </c>
      <c r="T45" s="89">
        <v>5</v>
      </c>
      <c r="U45" s="100">
        <v>7.9</v>
      </c>
      <c r="V45" s="44"/>
      <c r="W45" s="44"/>
      <c r="X45" s="44"/>
      <c r="Y45" s="44"/>
      <c r="Z45" s="44"/>
      <c r="AA45" s="67">
        <f t="shared" si="12"/>
        <v>0</v>
      </c>
      <c r="AB45" s="51"/>
      <c r="AC45" s="20">
        <f t="shared" si="13"/>
        <v>0</v>
      </c>
      <c r="AD45" s="85">
        <f t="shared" si="14"/>
        <v>119.03</v>
      </c>
      <c r="AE45" s="21">
        <f t="shared" si="15"/>
        <v>119.03</v>
      </c>
      <c r="AF45" s="84"/>
      <c r="AG45" s="78"/>
      <c r="AH45" s="22">
        <f t="shared" si="4"/>
        <v>119.03</v>
      </c>
      <c r="AI45" s="23"/>
      <c r="AJ45" s="58"/>
      <c r="AK45" s="24">
        <f t="shared" si="23"/>
        <v>0</v>
      </c>
      <c r="AL45" s="25">
        <f t="shared" si="24"/>
        <v>149.28</v>
      </c>
      <c r="AM45" s="26">
        <f t="shared" si="18"/>
        <v>149.28</v>
      </c>
      <c r="AN45" s="79"/>
      <c r="AO45" s="121">
        <v>80</v>
      </c>
      <c r="AP45" s="121">
        <v>200</v>
      </c>
      <c r="AQ45" s="121">
        <v>0</v>
      </c>
      <c r="AR45" s="121">
        <v>20</v>
      </c>
      <c r="AS45" s="121">
        <v>60</v>
      </c>
      <c r="AT45" s="62">
        <f t="shared" si="25"/>
        <v>360</v>
      </c>
      <c r="AU45" s="64">
        <f t="shared" si="26"/>
        <v>342</v>
      </c>
      <c r="AV45" s="120">
        <v>6</v>
      </c>
      <c r="AW45" s="120">
        <v>16</v>
      </c>
      <c r="AX45" s="120">
        <v>8</v>
      </c>
      <c r="AY45" s="120">
        <v>1</v>
      </c>
      <c r="AZ45" s="81">
        <f t="shared" si="19"/>
        <v>31</v>
      </c>
      <c r="BA45" s="80">
        <f t="shared" si="20"/>
        <v>311</v>
      </c>
      <c r="BB45" s="36">
        <f t="shared" si="21"/>
        <v>149.28</v>
      </c>
      <c r="BC45" s="80">
        <f t="shared" si="22"/>
        <v>161.72</v>
      </c>
    </row>
    <row r="46" spans="1:55" ht="17.399999999999999">
      <c r="A46" s="30" t="s">
        <v>24</v>
      </c>
      <c r="B46" s="88">
        <v>640</v>
      </c>
      <c r="C46" s="88">
        <v>592</v>
      </c>
      <c r="D46" s="88">
        <v>838</v>
      </c>
      <c r="E46" s="88">
        <v>21</v>
      </c>
      <c r="F46" s="88">
        <v>20</v>
      </c>
      <c r="G46" s="89">
        <v>27</v>
      </c>
      <c r="H46" s="48">
        <f t="shared" si="7"/>
        <v>2070</v>
      </c>
      <c r="I46" s="48">
        <f t="shared" si="8"/>
        <v>68</v>
      </c>
      <c r="J46" s="89">
        <v>587</v>
      </c>
      <c r="K46" s="94">
        <v>499</v>
      </c>
      <c r="L46" s="94"/>
      <c r="M46" s="93">
        <v>19</v>
      </c>
      <c r="N46" s="93">
        <v>17</v>
      </c>
      <c r="O46" s="56"/>
      <c r="P46" s="48">
        <f t="shared" si="9"/>
        <v>1105</v>
      </c>
      <c r="Q46" s="55">
        <f t="shared" si="10"/>
        <v>36</v>
      </c>
      <c r="R46" s="57">
        <f t="shared" si="11"/>
        <v>104</v>
      </c>
      <c r="S46" s="101">
        <v>4.58</v>
      </c>
      <c r="T46" s="89">
        <v>6.5</v>
      </c>
      <c r="U46" s="100">
        <v>10.4</v>
      </c>
      <c r="V46" s="44"/>
      <c r="W46" s="44"/>
      <c r="X46" s="44"/>
      <c r="Y46" s="44"/>
      <c r="Z46" s="44"/>
      <c r="AA46" s="67">
        <f t="shared" si="12"/>
        <v>0</v>
      </c>
      <c r="AB46" s="51"/>
      <c r="AC46" s="20">
        <f t="shared" si="13"/>
        <v>0</v>
      </c>
      <c r="AD46" s="85">
        <f t="shared" si="14"/>
        <v>125.48</v>
      </c>
      <c r="AE46" s="21">
        <f t="shared" si="15"/>
        <v>125.48</v>
      </c>
      <c r="AF46" s="84"/>
      <c r="AG46" s="78"/>
      <c r="AH46" s="22">
        <f t="shared" si="4"/>
        <v>125.48</v>
      </c>
      <c r="AI46" s="23"/>
      <c r="AJ46" s="58"/>
      <c r="AK46" s="24">
        <f t="shared" si="23"/>
        <v>0</v>
      </c>
      <c r="AL46" s="25">
        <f t="shared" si="24"/>
        <v>147</v>
      </c>
      <c r="AM46" s="26">
        <f t="shared" si="18"/>
        <v>147</v>
      </c>
      <c r="AN46" s="79"/>
      <c r="AO46" s="24">
        <v>75</v>
      </c>
      <c r="AP46" s="25">
        <v>200</v>
      </c>
      <c r="AQ46" s="25">
        <v>0</v>
      </c>
      <c r="AR46" s="25">
        <v>20</v>
      </c>
      <c r="AS46" s="25">
        <v>60</v>
      </c>
      <c r="AT46" s="62">
        <f t="shared" si="25"/>
        <v>355</v>
      </c>
      <c r="AU46" s="64">
        <f t="shared" si="26"/>
        <v>337.25</v>
      </c>
      <c r="AV46" s="120">
        <v>6</v>
      </c>
      <c r="AW46" s="120">
        <v>16</v>
      </c>
      <c r="AX46" s="120">
        <v>8</v>
      </c>
      <c r="AY46" s="120">
        <v>1</v>
      </c>
      <c r="AZ46" s="81">
        <f t="shared" si="19"/>
        <v>31</v>
      </c>
      <c r="BA46" s="80">
        <f t="shared" si="20"/>
        <v>306.25</v>
      </c>
      <c r="BB46" s="36">
        <f t="shared" si="21"/>
        <v>147</v>
      </c>
      <c r="BC46" s="80">
        <f t="shared" si="22"/>
        <v>159.25</v>
      </c>
    </row>
    <row r="47" spans="1:55" ht="17.399999999999999">
      <c r="A47" s="30" t="s">
        <v>35</v>
      </c>
      <c r="B47" s="88">
        <v>700</v>
      </c>
      <c r="C47" s="88">
        <v>632</v>
      </c>
      <c r="D47" s="88">
        <v>892</v>
      </c>
      <c r="E47" s="88">
        <v>23</v>
      </c>
      <c r="F47" s="88">
        <v>20</v>
      </c>
      <c r="G47" s="89">
        <v>27</v>
      </c>
      <c r="H47" s="48">
        <f t="shared" si="7"/>
        <v>2224</v>
      </c>
      <c r="I47" s="48">
        <f t="shared" si="8"/>
        <v>70</v>
      </c>
      <c r="J47" s="89">
        <v>587</v>
      </c>
      <c r="K47" s="94">
        <v>499</v>
      </c>
      <c r="L47" s="94"/>
      <c r="M47" s="93">
        <v>19</v>
      </c>
      <c r="N47" s="93">
        <v>17</v>
      </c>
      <c r="O47" s="56"/>
      <c r="P47" s="48">
        <f t="shared" si="9"/>
        <v>1105</v>
      </c>
      <c r="Q47" s="55">
        <f t="shared" si="10"/>
        <v>36</v>
      </c>
      <c r="R47" s="57">
        <f t="shared" si="11"/>
        <v>106</v>
      </c>
      <c r="S47" s="101">
        <v>4.58</v>
      </c>
      <c r="T47" s="89">
        <v>6.5</v>
      </c>
      <c r="U47" s="100">
        <v>10.4</v>
      </c>
      <c r="W47" s="44"/>
      <c r="X47" s="44"/>
      <c r="Y47" s="44"/>
      <c r="Z47" s="44"/>
      <c r="AA47" s="67">
        <f t="shared" si="12"/>
        <v>0</v>
      </c>
      <c r="AB47" s="51"/>
      <c r="AC47" s="20">
        <f t="shared" si="13"/>
        <v>0</v>
      </c>
      <c r="AD47" s="85">
        <f t="shared" si="14"/>
        <v>127.48</v>
      </c>
      <c r="AE47" s="21">
        <f t="shared" si="15"/>
        <v>127.48</v>
      </c>
      <c r="AF47" s="84"/>
      <c r="AG47" s="78"/>
      <c r="AH47" s="22">
        <f t="shared" si="4"/>
        <v>127.48</v>
      </c>
      <c r="AI47" s="23"/>
      <c r="AJ47" s="58"/>
      <c r="AK47" s="24">
        <f t="shared" si="23"/>
        <v>0</v>
      </c>
      <c r="AL47" s="25">
        <f t="shared" si="24"/>
        <v>147</v>
      </c>
      <c r="AM47" s="26">
        <f t="shared" si="18"/>
        <v>147</v>
      </c>
      <c r="AN47" s="79"/>
      <c r="AO47" s="24">
        <v>75</v>
      </c>
      <c r="AP47" s="25">
        <v>200</v>
      </c>
      <c r="AQ47" s="25">
        <v>0</v>
      </c>
      <c r="AR47" s="25">
        <v>20</v>
      </c>
      <c r="AS47" s="25">
        <v>60</v>
      </c>
      <c r="AT47" s="62">
        <f t="shared" si="25"/>
        <v>355</v>
      </c>
      <c r="AU47" s="64">
        <f t="shared" si="26"/>
        <v>337.25</v>
      </c>
      <c r="AV47" s="120">
        <v>6</v>
      </c>
      <c r="AW47" s="120">
        <v>16</v>
      </c>
      <c r="AX47" s="120">
        <v>8</v>
      </c>
      <c r="AY47" s="120">
        <v>1</v>
      </c>
      <c r="AZ47" s="81">
        <f t="shared" si="19"/>
        <v>31</v>
      </c>
      <c r="BA47" s="80">
        <f t="shared" si="20"/>
        <v>306.25</v>
      </c>
      <c r="BB47" s="36">
        <f t="shared" si="21"/>
        <v>147</v>
      </c>
      <c r="BC47" s="80">
        <f t="shared" si="22"/>
        <v>159.25</v>
      </c>
    </row>
    <row r="48" spans="1:55" ht="17.399999999999999">
      <c r="A48" s="30" t="s">
        <v>36</v>
      </c>
      <c r="B48" s="88">
        <v>725</v>
      </c>
      <c r="C48" s="88">
        <v>481</v>
      </c>
      <c r="D48" s="88">
        <v>858</v>
      </c>
      <c r="E48" s="88">
        <v>24</v>
      </c>
      <c r="F48" s="88">
        <v>16</v>
      </c>
      <c r="G48" s="89">
        <v>27</v>
      </c>
      <c r="H48" s="48">
        <f t="shared" si="7"/>
        <v>2064</v>
      </c>
      <c r="I48" s="48">
        <f t="shared" si="8"/>
        <v>67</v>
      </c>
      <c r="J48" s="89">
        <v>638</v>
      </c>
      <c r="K48" s="94">
        <v>516</v>
      </c>
      <c r="L48" s="94"/>
      <c r="M48" s="93">
        <v>21</v>
      </c>
      <c r="N48" s="93">
        <v>18</v>
      </c>
      <c r="O48" s="56"/>
      <c r="P48" s="48">
        <f t="shared" si="9"/>
        <v>1175</v>
      </c>
      <c r="Q48" s="55">
        <f t="shared" si="10"/>
        <v>39</v>
      </c>
      <c r="R48" s="57">
        <f t="shared" si="11"/>
        <v>106</v>
      </c>
      <c r="S48" s="101">
        <v>4.58</v>
      </c>
      <c r="T48" s="89">
        <v>7.5</v>
      </c>
      <c r="U48" s="100">
        <v>10.4</v>
      </c>
      <c r="V48" s="44"/>
      <c r="W48" s="44"/>
      <c r="X48" s="44"/>
      <c r="Y48" s="44"/>
      <c r="Z48" s="44"/>
      <c r="AA48" s="67">
        <f t="shared" si="12"/>
        <v>0</v>
      </c>
      <c r="AB48" s="51"/>
      <c r="AC48" s="20">
        <f t="shared" si="13"/>
        <v>0</v>
      </c>
      <c r="AD48" s="85">
        <f t="shared" si="14"/>
        <v>128.47999999999999</v>
      </c>
      <c r="AE48" s="21">
        <f t="shared" si="15"/>
        <v>128.47999999999999</v>
      </c>
      <c r="AF48" s="84"/>
      <c r="AG48" s="78"/>
      <c r="AH48" s="22">
        <f t="shared" si="4"/>
        <v>128.47999999999999</v>
      </c>
      <c r="AI48" s="23"/>
      <c r="AJ48" s="58"/>
      <c r="AK48" s="24">
        <f t="shared" si="23"/>
        <v>0</v>
      </c>
      <c r="AL48" s="25">
        <f t="shared" si="24"/>
        <v>147</v>
      </c>
      <c r="AM48" s="26">
        <f t="shared" si="18"/>
        <v>147</v>
      </c>
      <c r="AN48" s="79"/>
      <c r="AO48" s="24">
        <v>75</v>
      </c>
      <c r="AP48" s="25">
        <v>200</v>
      </c>
      <c r="AQ48" s="25">
        <v>0</v>
      </c>
      <c r="AR48" s="25">
        <v>20</v>
      </c>
      <c r="AS48" s="25">
        <v>60</v>
      </c>
      <c r="AT48" s="62">
        <f t="shared" si="25"/>
        <v>355</v>
      </c>
      <c r="AU48" s="64">
        <f t="shared" si="26"/>
        <v>337.25</v>
      </c>
      <c r="AV48" s="120">
        <v>6</v>
      </c>
      <c r="AW48" s="120">
        <v>16</v>
      </c>
      <c r="AX48" s="120">
        <v>8</v>
      </c>
      <c r="AY48" s="120">
        <v>1</v>
      </c>
      <c r="AZ48" s="81">
        <f t="shared" si="19"/>
        <v>31</v>
      </c>
      <c r="BA48" s="80">
        <f t="shared" si="20"/>
        <v>306.25</v>
      </c>
      <c r="BB48" s="36">
        <f t="shared" si="21"/>
        <v>147</v>
      </c>
      <c r="BC48" s="80">
        <f t="shared" si="22"/>
        <v>159.25</v>
      </c>
    </row>
    <row r="49" spans="1:55" ht="17.399999999999999">
      <c r="A49" s="30" t="s">
        <v>51</v>
      </c>
      <c r="B49" s="88">
        <v>729</v>
      </c>
      <c r="C49" s="88">
        <v>550</v>
      </c>
      <c r="D49" s="88">
        <v>847</v>
      </c>
      <c r="E49" s="88">
        <v>24</v>
      </c>
      <c r="F49" s="88">
        <v>16</v>
      </c>
      <c r="G49" s="89">
        <v>27</v>
      </c>
      <c r="H49" s="48">
        <f t="shared" si="7"/>
        <v>2126</v>
      </c>
      <c r="I49" s="48">
        <f t="shared" si="8"/>
        <v>67</v>
      </c>
      <c r="J49" s="89">
        <v>638</v>
      </c>
      <c r="K49" s="94">
        <v>516</v>
      </c>
      <c r="L49" s="94"/>
      <c r="M49" s="93">
        <v>21</v>
      </c>
      <c r="N49" s="93">
        <v>18</v>
      </c>
      <c r="O49" s="56"/>
      <c r="P49" s="48">
        <f t="shared" si="9"/>
        <v>1175</v>
      </c>
      <c r="Q49" s="55">
        <f t="shared" si="10"/>
        <v>39</v>
      </c>
      <c r="R49" s="57">
        <f t="shared" si="11"/>
        <v>106</v>
      </c>
      <c r="S49" s="101">
        <v>4.58</v>
      </c>
      <c r="T49" s="89">
        <v>7.5</v>
      </c>
      <c r="U49" s="100">
        <v>10.4</v>
      </c>
      <c r="V49" s="44"/>
      <c r="W49" s="44"/>
      <c r="X49" s="44"/>
      <c r="Y49" s="44"/>
      <c r="Z49" s="44"/>
      <c r="AA49" s="67">
        <f t="shared" si="12"/>
        <v>0</v>
      </c>
      <c r="AB49" s="51"/>
      <c r="AC49" s="20">
        <f t="shared" si="13"/>
        <v>0</v>
      </c>
      <c r="AD49" s="85">
        <f t="shared" si="14"/>
        <v>128.47999999999999</v>
      </c>
      <c r="AE49" s="21">
        <f t="shared" si="15"/>
        <v>128.47999999999999</v>
      </c>
      <c r="AF49" s="84"/>
      <c r="AG49" s="78"/>
      <c r="AH49" s="22">
        <f t="shared" si="4"/>
        <v>128.47999999999999</v>
      </c>
      <c r="AI49" s="23"/>
      <c r="AJ49" s="58"/>
      <c r="AK49" s="24">
        <f t="shared" si="23"/>
        <v>0</v>
      </c>
      <c r="AL49" s="25">
        <f t="shared" si="24"/>
        <v>147</v>
      </c>
      <c r="AM49" s="26">
        <f t="shared" si="18"/>
        <v>147</v>
      </c>
      <c r="AN49" s="79"/>
      <c r="AO49" s="24">
        <v>75</v>
      </c>
      <c r="AP49" s="25">
        <v>200</v>
      </c>
      <c r="AQ49" s="25">
        <v>0</v>
      </c>
      <c r="AR49" s="25">
        <v>20</v>
      </c>
      <c r="AS49" s="25">
        <v>60</v>
      </c>
      <c r="AT49" s="62">
        <f t="shared" si="25"/>
        <v>355</v>
      </c>
      <c r="AU49" s="64">
        <f t="shared" si="26"/>
        <v>337.25</v>
      </c>
      <c r="AV49" s="120">
        <v>6</v>
      </c>
      <c r="AW49" s="120">
        <v>16</v>
      </c>
      <c r="AX49" s="120">
        <v>8</v>
      </c>
      <c r="AY49" s="120">
        <v>1</v>
      </c>
      <c r="AZ49" s="81">
        <f t="shared" si="19"/>
        <v>31</v>
      </c>
      <c r="BA49" s="80">
        <f t="shared" si="20"/>
        <v>306.25</v>
      </c>
      <c r="BB49" s="36">
        <f t="shared" si="21"/>
        <v>147</v>
      </c>
      <c r="BC49" s="80">
        <f t="shared" si="22"/>
        <v>159.25</v>
      </c>
    </row>
    <row r="50" spans="1:55" ht="17.399999999999999">
      <c r="A50" s="30" t="s">
        <v>25</v>
      </c>
      <c r="B50" s="88">
        <v>728</v>
      </c>
      <c r="C50" s="88">
        <v>539</v>
      </c>
      <c r="D50" s="88">
        <v>827</v>
      </c>
      <c r="E50" s="88">
        <v>24</v>
      </c>
      <c r="F50" s="88">
        <v>16</v>
      </c>
      <c r="G50" s="89">
        <v>27</v>
      </c>
      <c r="H50" s="48">
        <f t="shared" si="7"/>
        <v>2094</v>
      </c>
      <c r="I50" s="48">
        <f t="shared" si="8"/>
        <v>67</v>
      </c>
      <c r="J50" s="89">
        <v>650</v>
      </c>
      <c r="K50" s="94">
        <v>494</v>
      </c>
      <c r="L50" s="94"/>
      <c r="M50" s="93">
        <v>22</v>
      </c>
      <c r="N50" s="93">
        <v>17</v>
      </c>
      <c r="O50" s="56"/>
      <c r="P50" s="48">
        <f t="shared" si="9"/>
        <v>1166</v>
      </c>
      <c r="Q50" s="55">
        <f t="shared" si="10"/>
        <v>39</v>
      </c>
      <c r="R50" s="57">
        <f t="shared" si="11"/>
        <v>106</v>
      </c>
      <c r="S50" s="101">
        <v>6</v>
      </c>
      <c r="T50" s="89">
        <v>8</v>
      </c>
      <c r="U50" s="100">
        <v>12</v>
      </c>
      <c r="V50" s="44"/>
      <c r="W50" s="44"/>
      <c r="X50" s="44"/>
      <c r="Y50" s="44"/>
      <c r="Z50" s="44"/>
      <c r="AA50" s="67">
        <f t="shared" si="12"/>
        <v>0</v>
      </c>
      <c r="AB50" s="51"/>
      <c r="AC50" s="20">
        <f t="shared" si="13"/>
        <v>0</v>
      </c>
      <c r="AD50" s="85">
        <f t="shared" si="14"/>
        <v>132</v>
      </c>
      <c r="AE50" s="21">
        <f t="shared" si="15"/>
        <v>132</v>
      </c>
      <c r="AF50" s="84"/>
      <c r="AG50" s="78"/>
      <c r="AH50" s="22">
        <f t="shared" si="4"/>
        <v>132</v>
      </c>
      <c r="AI50" s="23"/>
      <c r="AJ50" s="58"/>
      <c r="AK50" s="24">
        <f t="shared" si="23"/>
        <v>0</v>
      </c>
      <c r="AL50" s="25">
        <f t="shared" si="24"/>
        <v>147</v>
      </c>
      <c r="AM50" s="26">
        <f t="shared" si="18"/>
        <v>147</v>
      </c>
      <c r="AN50" s="79"/>
      <c r="AO50" s="24">
        <v>75</v>
      </c>
      <c r="AP50" s="25">
        <v>200</v>
      </c>
      <c r="AQ50" s="25">
        <v>0</v>
      </c>
      <c r="AR50" s="25">
        <v>20</v>
      </c>
      <c r="AS50" s="25">
        <v>60</v>
      </c>
      <c r="AT50" s="62">
        <f t="shared" si="25"/>
        <v>355</v>
      </c>
      <c r="AU50" s="64">
        <f t="shared" si="26"/>
        <v>337.25</v>
      </c>
      <c r="AV50" s="120">
        <v>6</v>
      </c>
      <c r="AW50" s="120">
        <v>16</v>
      </c>
      <c r="AX50" s="120">
        <v>8</v>
      </c>
      <c r="AY50" s="120">
        <v>1</v>
      </c>
      <c r="AZ50" s="81">
        <f t="shared" si="19"/>
        <v>31</v>
      </c>
      <c r="BA50" s="80">
        <f t="shared" si="20"/>
        <v>306.25</v>
      </c>
      <c r="BB50" s="36">
        <f t="shared" si="21"/>
        <v>147</v>
      </c>
      <c r="BC50" s="80">
        <f t="shared" si="22"/>
        <v>159.25</v>
      </c>
    </row>
    <row r="51" spans="1:55" ht="17.399999999999999">
      <c r="A51" s="30" t="s">
        <v>52</v>
      </c>
      <c r="B51" s="88">
        <v>728</v>
      </c>
      <c r="C51" s="88">
        <v>539</v>
      </c>
      <c r="D51" s="88">
        <v>827</v>
      </c>
      <c r="E51" s="88">
        <v>24</v>
      </c>
      <c r="F51" s="88">
        <v>16</v>
      </c>
      <c r="G51" s="89">
        <v>27</v>
      </c>
      <c r="H51" s="48">
        <f t="shared" si="7"/>
        <v>2094</v>
      </c>
      <c r="I51" s="48">
        <f t="shared" si="8"/>
        <v>67</v>
      </c>
      <c r="J51" s="89">
        <v>650</v>
      </c>
      <c r="K51" s="94">
        <v>494</v>
      </c>
      <c r="L51" s="94"/>
      <c r="M51" s="93">
        <v>22</v>
      </c>
      <c r="N51" s="93">
        <v>17</v>
      </c>
      <c r="O51" s="56"/>
      <c r="P51" s="48">
        <f t="shared" si="9"/>
        <v>1166</v>
      </c>
      <c r="Q51" s="55">
        <f t="shared" si="10"/>
        <v>39</v>
      </c>
      <c r="R51" s="57">
        <f t="shared" si="11"/>
        <v>106</v>
      </c>
      <c r="S51" s="101">
        <v>6</v>
      </c>
      <c r="T51" s="89">
        <v>8</v>
      </c>
      <c r="U51" s="100">
        <v>12</v>
      </c>
      <c r="V51" s="44"/>
      <c r="W51" s="44"/>
      <c r="X51" s="44"/>
      <c r="Y51" s="44"/>
      <c r="Z51" s="44"/>
      <c r="AA51" s="67">
        <f t="shared" si="12"/>
        <v>0</v>
      </c>
      <c r="AB51" s="51"/>
      <c r="AC51" s="20">
        <f t="shared" si="13"/>
        <v>0</v>
      </c>
      <c r="AD51" s="85">
        <f t="shared" si="14"/>
        <v>132</v>
      </c>
      <c r="AE51" s="21">
        <f t="shared" si="15"/>
        <v>132</v>
      </c>
      <c r="AF51" s="84"/>
      <c r="AG51" s="78"/>
      <c r="AH51" s="22">
        <f t="shared" si="4"/>
        <v>132</v>
      </c>
      <c r="AI51" s="23"/>
      <c r="AJ51" s="58"/>
      <c r="AK51" s="24">
        <f t="shared" si="23"/>
        <v>0</v>
      </c>
      <c r="AL51" s="25">
        <f t="shared" si="24"/>
        <v>147</v>
      </c>
      <c r="AM51" s="26">
        <f t="shared" si="18"/>
        <v>147</v>
      </c>
      <c r="AN51" s="79"/>
      <c r="AO51" s="24">
        <v>75</v>
      </c>
      <c r="AP51" s="25">
        <v>200</v>
      </c>
      <c r="AQ51" s="25">
        <v>0</v>
      </c>
      <c r="AR51" s="25">
        <v>20</v>
      </c>
      <c r="AS51" s="25">
        <v>60</v>
      </c>
      <c r="AT51" s="62">
        <f t="shared" si="25"/>
        <v>355</v>
      </c>
      <c r="AU51" s="64">
        <f t="shared" si="26"/>
        <v>337.25</v>
      </c>
      <c r="AV51" s="120">
        <v>6</v>
      </c>
      <c r="AW51" s="120">
        <v>16</v>
      </c>
      <c r="AX51" s="120">
        <v>8</v>
      </c>
      <c r="AY51" s="120">
        <v>1</v>
      </c>
      <c r="AZ51" s="81">
        <f t="shared" si="19"/>
        <v>31</v>
      </c>
      <c r="BA51" s="80">
        <f t="shared" si="20"/>
        <v>306.25</v>
      </c>
      <c r="BB51" s="36">
        <f t="shared" si="21"/>
        <v>147</v>
      </c>
      <c r="BC51" s="80">
        <f t="shared" si="22"/>
        <v>159.25</v>
      </c>
    </row>
    <row r="52" spans="1:55" ht="17.399999999999999">
      <c r="A52" s="30" t="s">
        <v>37</v>
      </c>
      <c r="B52" s="102">
        <v>726</v>
      </c>
      <c r="C52" s="88">
        <v>540</v>
      </c>
      <c r="D52" s="88">
        <v>827</v>
      </c>
      <c r="E52" s="88">
        <v>24</v>
      </c>
      <c r="F52" s="88">
        <v>17</v>
      </c>
      <c r="G52" s="88">
        <v>27</v>
      </c>
      <c r="H52" s="48">
        <f t="shared" si="7"/>
        <v>2093</v>
      </c>
      <c r="I52" s="48">
        <f t="shared" si="8"/>
        <v>68</v>
      </c>
      <c r="J52" s="89">
        <v>664</v>
      </c>
      <c r="K52" s="94">
        <v>484</v>
      </c>
      <c r="L52" s="94"/>
      <c r="M52" s="93">
        <v>22</v>
      </c>
      <c r="N52" s="93">
        <v>17</v>
      </c>
      <c r="O52" s="56"/>
      <c r="P52" s="48">
        <f t="shared" si="9"/>
        <v>1170</v>
      </c>
      <c r="Q52" s="55">
        <f t="shared" si="10"/>
        <v>39</v>
      </c>
      <c r="R52" s="57">
        <f t="shared" si="11"/>
        <v>107</v>
      </c>
      <c r="S52" s="101">
        <v>6</v>
      </c>
      <c r="T52" s="89">
        <v>7</v>
      </c>
      <c r="U52" s="100">
        <v>12</v>
      </c>
      <c r="V52" s="44"/>
      <c r="W52" s="44"/>
      <c r="X52" s="44"/>
      <c r="Y52" s="44"/>
      <c r="Z52" s="44"/>
      <c r="AA52" s="67">
        <f t="shared" si="12"/>
        <v>0</v>
      </c>
      <c r="AB52" s="51"/>
      <c r="AC52" s="20">
        <f t="shared" si="13"/>
        <v>0</v>
      </c>
      <c r="AD52" s="85">
        <f t="shared" si="14"/>
        <v>132</v>
      </c>
      <c r="AE52" s="21">
        <f t="shared" si="15"/>
        <v>132</v>
      </c>
      <c r="AF52" s="84"/>
      <c r="AG52" s="78"/>
      <c r="AH52" s="22">
        <f t="shared" si="4"/>
        <v>132</v>
      </c>
      <c r="AI52" s="23"/>
      <c r="AJ52" s="58"/>
      <c r="AK52" s="24">
        <f t="shared" si="23"/>
        <v>0</v>
      </c>
      <c r="AL52" s="25">
        <f t="shared" si="24"/>
        <v>147</v>
      </c>
      <c r="AM52" s="26">
        <f t="shared" si="18"/>
        <v>147</v>
      </c>
      <c r="AN52" s="79"/>
      <c r="AO52" s="24">
        <v>75</v>
      </c>
      <c r="AP52" s="25">
        <v>200</v>
      </c>
      <c r="AQ52" s="25">
        <v>0</v>
      </c>
      <c r="AR52" s="25">
        <v>20</v>
      </c>
      <c r="AS52" s="25">
        <v>60</v>
      </c>
      <c r="AT52" s="62">
        <f t="shared" si="25"/>
        <v>355</v>
      </c>
      <c r="AU52" s="64">
        <f t="shared" si="26"/>
        <v>337.25</v>
      </c>
      <c r="AV52" s="120">
        <v>6</v>
      </c>
      <c r="AW52" s="120">
        <v>16</v>
      </c>
      <c r="AX52" s="120">
        <v>8</v>
      </c>
      <c r="AY52" s="120">
        <v>1</v>
      </c>
      <c r="AZ52" s="81">
        <f t="shared" si="19"/>
        <v>31</v>
      </c>
      <c r="BA52" s="80">
        <f t="shared" si="20"/>
        <v>306.25</v>
      </c>
      <c r="BB52" s="36">
        <f t="shared" si="21"/>
        <v>147</v>
      </c>
      <c r="BC52" s="80">
        <f t="shared" si="22"/>
        <v>159.25</v>
      </c>
    </row>
    <row r="53" spans="1:55" ht="17.399999999999999">
      <c r="A53" s="30" t="s">
        <v>53</v>
      </c>
      <c r="B53" s="102">
        <v>726</v>
      </c>
      <c r="C53" s="88">
        <v>540</v>
      </c>
      <c r="D53" s="88">
        <v>827</v>
      </c>
      <c r="E53" s="88">
        <v>24</v>
      </c>
      <c r="F53" s="88">
        <v>17</v>
      </c>
      <c r="G53" s="88">
        <v>27</v>
      </c>
      <c r="H53" s="48">
        <f t="shared" si="7"/>
        <v>2093</v>
      </c>
      <c r="I53" s="48">
        <f t="shared" si="8"/>
        <v>68</v>
      </c>
      <c r="J53" s="89">
        <v>664</v>
      </c>
      <c r="K53" s="94">
        <v>484</v>
      </c>
      <c r="L53" s="94"/>
      <c r="M53" s="93">
        <v>22</v>
      </c>
      <c r="N53" s="93">
        <v>17</v>
      </c>
      <c r="O53" s="56"/>
      <c r="P53" s="48">
        <f t="shared" si="9"/>
        <v>1170</v>
      </c>
      <c r="Q53" s="55">
        <f t="shared" si="10"/>
        <v>39</v>
      </c>
      <c r="R53" s="57">
        <f t="shared" si="11"/>
        <v>107</v>
      </c>
      <c r="S53" s="101">
        <v>6</v>
      </c>
      <c r="T53" s="89">
        <v>7.5</v>
      </c>
      <c r="U53" s="100">
        <v>12</v>
      </c>
      <c r="V53" s="44"/>
      <c r="W53" s="44"/>
      <c r="X53" s="44"/>
      <c r="Y53" s="44"/>
      <c r="Z53" s="44"/>
      <c r="AA53" s="67">
        <f t="shared" si="12"/>
        <v>0</v>
      </c>
      <c r="AB53" s="51"/>
      <c r="AC53" s="20">
        <f t="shared" si="13"/>
        <v>0</v>
      </c>
      <c r="AD53" s="85">
        <f t="shared" si="14"/>
        <v>132.5</v>
      </c>
      <c r="AE53" s="21">
        <f t="shared" si="15"/>
        <v>132.5</v>
      </c>
      <c r="AF53" s="84"/>
      <c r="AG53" s="78"/>
      <c r="AH53" s="22">
        <f t="shared" si="4"/>
        <v>132.5</v>
      </c>
      <c r="AI53" s="23"/>
      <c r="AJ53" s="58"/>
      <c r="AK53" s="24">
        <f t="shared" si="23"/>
        <v>0</v>
      </c>
      <c r="AL53" s="25">
        <f t="shared" si="24"/>
        <v>147</v>
      </c>
      <c r="AM53" s="26">
        <f t="shared" si="18"/>
        <v>147</v>
      </c>
      <c r="AN53" s="79"/>
      <c r="AO53" s="24">
        <v>75</v>
      </c>
      <c r="AP53" s="25">
        <v>200</v>
      </c>
      <c r="AQ53" s="25">
        <v>0</v>
      </c>
      <c r="AR53" s="25">
        <v>20</v>
      </c>
      <c r="AS53" s="25">
        <v>60</v>
      </c>
      <c r="AT53" s="62">
        <f t="shared" si="25"/>
        <v>355</v>
      </c>
      <c r="AU53" s="64">
        <f t="shared" si="26"/>
        <v>337.25</v>
      </c>
      <c r="AV53" s="120">
        <v>6</v>
      </c>
      <c r="AW53" s="120">
        <v>16</v>
      </c>
      <c r="AX53" s="120">
        <v>8</v>
      </c>
      <c r="AY53" s="120">
        <v>1</v>
      </c>
      <c r="AZ53" s="81">
        <f t="shared" si="19"/>
        <v>31</v>
      </c>
      <c r="BA53" s="80">
        <f t="shared" si="20"/>
        <v>306.25</v>
      </c>
      <c r="BB53" s="36">
        <f t="shared" si="21"/>
        <v>147</v>
      </c>
      <c r="BC53" s="80">
        <f t="shared" si="22"/>
        <v>159.25</v>
      </c>
    </row>
    <row r="54" spans="1:55" ht="17.399999999999999">
      <c r="A54" s="30" t="s">
        <v>26</v>
      </c>
      <c r="B54" s="88">
        <v>724</v>
      </c>
      <c r="C54" s="88">
        <v>547</v>
      </c>
      <c r="D54" s="88">
        <v>827</v>
      </c>
      <c r="E54" s="88">
        <v>24</v>
      </c>
      <c r="F54" s="88">
        <v>18</v>
      </c>
      <c r="G54" s="89">
        <v>27</v>
      </c>
      <c r="H54" s="48">
        <f t="shared" si="7"/>
        <v>2098</v>
      </c>
      <c r="I54" s="48">
        <f t="shared" si="8"/>
        <v>69</v>
      </c>
      <c r="J54" s="88">
        <v>672</v>
      </c>
      <c r="K54" s="94">
        <v>493</v>
      </c>
      <c r="L54" s="94"/>
      <c r="M54" s="93">
        <v>22</v>
      </c>
      <c r="N54" s="93">
        <v>17</v>
      </c>
      <c r="O54" s="56"/>
      <c r="P54" s="48">
        <f t="shared" si="9"/>
        <v>1187</v>
      </c>
      <c r="Q54" s="55">
        <f t="shared" si="10"/>
        <v>39</v>
      </c>
      <c r="R54" s="57">
        <f t="shared" si="11"/>
        <v>108</v>
      </c>
      <c r="S54" s="101">
        <v>6.12</v>
      </c>
      <c r="T54" s="89">
        <v>7.5</v>
      </c>
      <c r="U54" s="100">
        <v>12</v>
      </c>
      <c r="V54" s="44"/>
      <c r="W54" s="44"/>
      <c r="X54" s="44"/>
      <c r="Y54" s="44"/>
      <c r="Z54" s="44"/>
      <c r="AA54" s="67">
        <f t="shared" si="12"/>
        <v>0</v>
      </c>
      <c r="AB54" s="51"/>
      <c r="AC54" s="20">
        <f t="shared" si="13"/>
        <v>0</v>
      </c>
      <c r="AD54" s="85">
        <f t="shared" si="14"/>
        <v>133.62</v>
      </c>
      <c r="AE54" s="21">
        <f t="shared" si="15"/>
        <v>133.62</v>
      </c>
      <c r="AF54" s="84"/>
      <c r="AG54" s="78"/>
      <c r="AH54" s="22">
        <f t="shared" si="4"/>
        <v>133.62</v>
      </c>
      <c r="AI54" s="23"/>
      <c r="AJ54" s="58"/>
      <c r="AK54" s="24">
        <f t="shared" si="23"/>
        <v>0</v>
      </c>
      <c r="AL54" s="25">
        <f t="shared" si="24"/>
        <v>147</v>
      </c>
      <c r="AM54" s="26">
        <f t="shared" si="18"/>
        <v>147</v>
      </c>
      <c r="AN54" s="79"/>
      <c r="AO54" s="24">
        <v>75</v>
      </c>
      <c r="AP54" s="25">
        <v>200</v>
      </c>
      <c r="AQ54" s="25">
        <v>0</v>
      </c>
      <c r="AR54" s="25">
        <v>20</v>
      </c>
      <c r="AS54" s="25">
        <v>60</v>
      </c>
      <c r="AT54" s="62">
        <f t="shared" si="25"/>
        <v>355</v>
      </c>
      <c r="AU54" s="64">
        <f t="shared" si="26"/>
        <v>337.25</v>
      </c>
      <c r="AV54" s="120">
        <v>6</v>
      </c>
      <c r="AW54" s="120">
        <v>16</v>
      </c>
      <c r="AX54" s="120">
        <v>8</v>
      </c>
      <c r="AY54" s="120">
        <v>1</v>
      </c>
      <c r="AZ54" s="81">
        <f t="shared" si="19"/>
        <v>31</v>
      </c>
      <c r="BA54" s="80">
        <f t="shared" si="20"/>
        <v>306.25</v>
      </c>
      <c r="BB54" s="36">
        <f t="shared" si="21"/>
        <v>147</v>
      </c>
      <c r="BC54" s="80">
        <f t="shared" si="22"/>
        <v>159.25</v>
      </c>
    </row>
    <row r="55" spans="1:55" ht="17.399999999999999">
      <c r="A55" s="30" t="s">
        <v>54</v>
      </c>
      <c r="B55" s="88">
        <v>724</v>
      </c>
      <c r="C55" s="88">
        <v>547</v>
      </c>
      <c r="D55" s="88">
        <v>827</v>
      </c>
      <c r="E55" s="88">
        <v>24</v>
      </c>
      <c r="F55" s="88">
        <v>18</v>
      </c>
      <c r="G55" s="89">
        <v>27</v>
      </c>
      <c r="H55" s="48">
        <f t="shared" si="7"/>
        <v>2098</v>
      </c>
      <c r="I55" s="48">
        <f t="shared" si="8"/>
        <v>69</v>
      </c>
      <c r="J55" s="88">
        <v>672</v>
      </c>
      <c r="K55" s="94">
        <v>493</v>
      </c>
      <c r="L55" s="94"/>
      <c r="M55" s="93">
        <v>22</v>
      </c>
      <c r="N55" s="93">
        <v>17</v>
      </c>
      <c r="O55" s="56"/>
      <c r="P55" s="48">
        <f t="shared" si="9"/>
        <v>1187</v>
      </c>
      <c r="Q55" s="55">
        <f t="shared" si="10"/>
        <v>39</v>
      </c>
      <c r="R55" s="57">
        <f t="shared" si="11"/>
        <v>108</v>
      </c>
      <c r="S55" s="101">
        <v>6.12</v>
      </c>
      <c r="T55" s="89">
        <v>7.5</v>
      </c>
      <c r="U55" s="100">
        <v>12</v>
      </c>
      <c r="V55" s="44"/>
      <c r="W55" s="44"/>
      <c r="X55" s="44"/>
      <c r="Y55" s="44"/>
      <c r="Z55" s="44"/>
      <c r="AA55" s="67">
        <f t="shared" si="12"/>
        <v>0</v>
      </c>
      <c r="AB55" s="51"/>
      <c r="AC55" s="20">
        <f t="shared" si="13"/>
        <v>0</v>
      </c>
      <c r="AD55" s="85">
        <f t="shared" si="14"/>
        <v>133.62</v>
      </c>
      <c r="AE55" s="21">
        <f t="shared" si="15"/>
        <v>133.62</v>
      </c>
      <c r="AF55" s="84"/>
      <c r="AG55" s="78"/>
      <c r="AH55" s="22">
        <f t="shared" si="4"/>
        <v>133.62</v>
      </c>
      <c r="AI55" s="23"/>
      <c r="AJ55" s="58"/>
      <c r="AK55" s="24">
        <f t="shared" si="23"/>
        <v>0</v>
      </c>
      <c r="AL55" s="25">
        <f t="shared" si="24"/>
        <v>147</v>
      </c>
      <c r="AM55" s="26">
        <f t="shared" si="18"/>
        <v>147</v>
      </c>
      <c r="AN55" s="79"/>
      <c r="AO55" s="24">
        <v>75</v>
      </c>
      <c r="AP55" s="25">
        <v>200</v>
      </c>
      <c r="AQ55" s="25">
        <v>0</v>
      </c>
      <c r="AR55" s="25">
        <v>20</v>
      </c>
      <c r="AS55" s="25">
        <v>60</v>
      </c>
      <c r="AT55" s="62">
        <f t="shared" si="25"/>
        <v>355</v>
      </c>
      <c r="AU55" s="64">
        <f t="shared" si="26"/>
        <v>337.25</v>
      </c>
      <c r="AV55" s="120">
        <v>6</v>
      </c>
      <c r="AW55" s="120">
        <v>16</v>
      </c>
      <c r="AX55" s="120">
        <v>8</v>
      </c>
      <c r="AY55" s="120">
        <v>1</v>
      </c>
      <c r="AZ55" s="81">
        <f t="shared" si="19"/>
        <v>31</v>
      </c>
      <c r="BA55" s="80">
        <f t="shared" si="20"/>
        <v>306.25</v>
      </c>
      <c r="BB55" s="36">
        <f t="shared" si="21"/>
        <v>147</v>
      </c>
      <c r="BC55" s="80">
        <f t="shared" si="22"/>
        <v>159.25</v>
      </c>
    </row>
    <row r="56" spans="1:55" ht="17.399999999999999">
      <c r="A56" s="30" t="s">
        <v>55</v>
      </c>
      <c r="B56" s="88">
        <v>725</v>
      </c>
      <c r="C56" s="88">
        <v>466</v>
      </c>
      <c r="D56" s="88">
        <v>827</v>
      </c>
      <c r="E56" s="88">
        <v>24</v>
      </c>
      <c r="F56" s="88">
        <v>19</v>
      </c>
      <c r="G56" s="89">
        <v>27</v>
      </c>
      <c r="H56" s="48">
        <f t="shared" si="7"/>
        <v>2018</v>
      </c>
      <c r="I56" s="48">
        <f t="shared" si="8"/>
        <v>70</v>
      </c>
      <c r="J56" s="88">
        <v>681</v>
      </c>
      <c r="K56" s="94">
        <v>491</v>
      </c>
      <c r="L56" s="94"/>
      <c r="M56" s="93">
        <v>22</v>
      </c>
      <c r="N56" s="93">
        <v>17</v>
      </c>
      <c r="O56" s="56"/>
      <c r="P56" s="48">
        <f t="shared" si="9"/>
        <v>1194</v>
      </c>
      <c r="Q56" s="55">
        <f t="shared" si="10"/>
        <v>39</v>
      </c>
      <c r="R56" s="57">
        <f t="shared" si="11"/>
        <v>109</v>
      </c>
      <c r="S56" s="101">
        <v>6.12</v>
      </c>
      <c r="T56" s="89">
        <v>7.5</v>
      </c>
      <c r="U56" s="100">
        <v>12</v>
      </c>
      <c r="V56" s="44"/>
      <c r="W56" s="44"/>
      <c r="X56" s="44"/>
      <c r="Y56" s="44"/>
      <c r="Z56" s="44"/>
      <c r="AA56" s="67">
        <f t="shared" si="12"/>
        <v>0</v>
      </c>
      <c r="AB56" s="51"/>
      <c r="AC56" s="20">
        <f t="shared" si="13"/>
        <v>0</v>
      </c>
      <c r="AD56" s="85">
        <f t="shared" si="14"/>
        <v>134.62</v>
      </c>
      <c r="AE56" s="21">
        <f t="shared" si="15"/>
        <v>134.62</v>
      </c>
      <c r="AF56" s="84"/>
      <c r="AG56" s="78"/>
      <c r="AH56" s="22">
        <f t="shared" si="4"/>
        <v>134.62</v>
      </c>
      <c r="AI56" s="23"/>
      <c r="AJ56" s="58"/>
      <c r="AK56" s="24">
        <f t="shared" si="23"/>
        <v>0</v>
      </c>
      <c r="AL56" s="25">
        <f t="shared" si="24"/>
        <v>147</v>
      </c>
      <c r="AM56" s="26">
        <f t="shared" si="18"/>
        <v>147</v>
      </c>
      <c r="AN56" s="79"/>
      <c r="AO56" s="24">
        <v>75</v>
      </c>
      <c r="AP56" s="25">
        <v>200</v>
      </c>
      <c r="AQ56" s="25">
        <v>0</v>
      </c>
      <c r="AR56" s="25">
        <v>20</v>
      </c>
      <c r="AS56" s="25">
        <v>60</v>
      </c>
      <c r="AT56" s="62">
        <f t="shared" si="25"/>
        <v>355</v>
      </c>
      <c r="AU56" s="64">
        <f t="shared" si="26"/>
        <v>337.25</v>
      </c>
      <c r="AV56" s="120">
        <v>6</v>
      </c>
      <c r="AW56" s="120">
        <v>16</v>
      </c>
      <c r="AX56" s="120">
        <v>8</v>
      </c>
      <c r="AY56" s="120">
        <v>1</v>
      </c>
      <c r="AZ56" s="81">
        <f t="shared" si="19"/>
        <v>31</v>
      </c>
      <c r="BA56" s="80">
        <f t="shared" si="20"/>
        <v>306.25</v>
      </c>
      <c r="BB56" s="36">
        <f t="shared" si="21"/>
        <v>147</v>
      </c>
      <c r="BC56" s="80">
        <f t="shared" si="22"/>
        <v>159.25</v>
      </c>
    </row>
    <row r="57" spans="1:55" ht="17.399999999999999">
      <c r="A57" s="30" t="s">
        <v>56</v>
      </c>
      <c r="B57" s="88">
        <v>725</v>
      </c>
      <c r="C57" s="88">
        <v>466</v>
      </c>
      <c r="D57" s="88">
        <v>827</v>
      </c>
      <c r="E57" s="88">
        <v>24</v>
      </c>
      <c r="F57" s="88">
        <v>19</v>
      </c>
      <c r="G57" s="89">
        <v>27</v>
      </c>
      <c r="H57" s="48">
        <f t="shared" si="7"/>
        <v>2018</v>
      </c>
      <c r="I57" s="48">
        <f t="shared" si="8"/>
        <v>70</v>
      </c>
      <c r="J57" s="88">
        <v>681</v>
      </c>
      <c r="K57" s="94">
        <v>491</v>
      </c>
      <c r="L57" s="94"/>
      <c r="M57" s="93">
        <v>22</v>
      </c>
      <c r="N57" s="93">
        <v>17</v>
      </c>
      <c r="O57" s="56"/>
      <c r="P57" s="48">
        <f t="shared" si="9"/>
        <v>1194</v>
      </c>
      <c r="Q57" s="55">
        <f t="shared" si="10"/>
        <v>39</v>
      </c>
      <c r="R57" s="57">
        <f t="shared" si="11"/>
        <v>109</v>
      </c>
      <c r="S57" s="101">
        <v>6.12</v>
      </c>
      <c r="T57" s="89">
        <v>7.5</v>
      </c>
      <c r="U57" s="100">
        <v>12</v>
      </c>
      <c r="V57" s="44"/>
      <c r="W57" s="44"/>
      <c r="X57" s="44"/>
      <c r="Y57" s="44"/>
      <c r="Z57" s="44"/>
      <c r="AA57" s="67">
        <f t="shared" si="12"/>
        <v>0</v>
      </c>
      <c r="AB57" s="51"/>
      <c r="AC57" s="20">
        <f t="shared" si="13"/>
        <v>0</v>
      </c>
      <c r="AD57" s="85">
        <f t="shared" si="14"/>
        <v>134.62</v>
      </c>
      <c r="AE57" s="21">
        <f t="shared" si="15"/>
        <v>134.62</v>
      </c>
      <c r="AF57" s="84"/>
      <c r="AG57" s="78"/>
      <c r="AH57" s="22">
        <f t="shared" si="4"/>
        <v>134.62</v>
      </c>
      <c r="AI57" s="23"/>
      <c r="AJ57" s="58"/>
      <c r="AK57" s="24">
        <f t="shared" si="23"/>
        <v>0</v>
      </c>
      <c r="AL57" s="25">
        <f t="shared" si="24"/>
        <v>147</v>
      </c>
      <c r="AM57" s="26">
        <f t="shared" si="18"/>
        <v>147</v>
      </c>
      <c r="AN57" s="79"/>
      <c r="AO57" s="24">
        <v>75</v>
      </c>
      <c r="AP57" s="25">
        <v>200</v>
      </c>
      <c r="AQ57" s="25">
        <v>0</v>
      </c>
      <c r="AR57" s="25">
        <v>20</v>
      </c>
      <c r="AS57" s="25">
        <v>60</v>
      </c>
      <c r="AT57" s="62">
        <f t="shared" si="25"/>
        <v>355</v>
      </c>
      <c r="AU57" s="64">
        <f t="shared" si="26"/>
        <v>337.25</v>
      </c>
      <c r="AV57" s="120">
        <v>6</v>
      </c>
      <c r="AW57" s="120">
        <v>16</v>
      </c>
      <c r="AX57" s="120">
        <v>8</v>
      </c>
      <c r="AY57" s="120">
        <v>1</v>
      </c>
      <c r="AZ57" s="81">
        <f t="shared" si="19"/>
        <v>31</v>
      </c>
      <c r="BA57" s="80">
        <f t="shared" si="20"/>
        <v>306.25</v>
      </c>
      <c r="BB57" s="36">
        <f t="shared" si="21"/>
        <v>147</v>
      </c>
      <c r="BC57" s="80">
        <f t="shared" si="22"/>
        <v>159.25</v>
      </c>
    </row>
    <row r="58" spans="1:55" ht="17.399999999999999">
      <c r="A58" s="30" t="s">
        <v>27</v>
      </c>
      <c r="B58" s="88">
        <v>725</v>
      </c>
      <c r="C58" s="88">
        <v>578</v>
      </c>
      <c r="D58" s="88">
        <v>827</v>
      </c>
      <c r="E58" s="88">
        <v>24</v>
      </c>
      <c r="F58" s="88">
        <v>20</v>
      </c>
      <c r="G58" s="89">
        <v>27</v>
      </c>
      <c r="H58" s="48">
        <f t="shared" si="7"/>
        <v>2130</v>
      </c>
      <c r="I58" s="48">
        <f t="shared" si="8"/>
        <v>71</v>
      </c>
      <c r="J58" s="88">
        <v>664</v>
      </c>
      <c r="K58" s="94">
        <v>484</v>
      </c>
      <c r="L58" s="94"/>
      <c r="M58" s="93">
        <v>22</v>
      </c>
      <c r="N58" s="93">
        <v>17</v>
      </c>
      <c r="O58" s="56"/>
      <c r="P58" s="48">
        <f t="shared" si="9"/>
        <v>1170</v>
      </c>
      <c r="Q58" s="55">
        <f t="shared" si="10"/>
        <v>39</v>
      </c>
      <c r="R58" s="57">
        <f t="shared" si="11"/>
        <v>110</v>
      </c>
      <c r="S58" s="101">
        <v>6</v>
      </c>
      <c r="T58" s="89">
        <v>7</v>
      </c>
      <c r="U58" s="100">
        <v>11.5</v>
      </c>
      <c r="V58" s="44"/>
      <c r="W58" s="44"/>
      <c r="X58" s="44"/>
      <c r="Y58" s="44"/>
      <c r="Z58" s="44"/>
      <c r="AA58" s="67">
        <f t="shared" si="12"/>
        <v>0</v>
      </c>
      <c r="AB58" s="51"/>
      <c r="AC58" s="20">
        <f t="shared" si="13"/>
        <v>0</v>
      </c>
      <c r="AD58" s="85">
        <f t="shared" si="14"/>
        <v>134.5</v>
      </c>
      <c r="AE58" s="21">
        <f t="shared" si="15"/>
        <v>134.5</v>
      </c>
      <c r="AF58" s="84"/>
      <c r="AG58" s="78"/>
      <c r="AH58" s="22">
        <f t="shared" si="4"/>
        <v>134.5</v>
      </c>
      <c r="AI58" s="23"/>
      <c r="AJ58" s="58"/>
      <c r="AK58" s="24">
        <f t="shared" si="23"/>
        <v>0</v>
      </c>
      <c r="AL58" s="25">
        <f t="shared" si="24"/>
        <v>147</v>
      </c>
      <c r="AM58" s="26">
        <f t="shared" si="18"/>
        <v>147</v>
      </c>
      <c r="AN58" s="79"/>
      <c r="AO58" s="24">
        <v>75</v>
      </c>
      <c r="AP58" s="25">
        <v>200</v>
      </c>
      <c r="AQ58" s="25">
        <v>0</v>
      </c>
      <c r="AR58" s="25">
        <v>20</v>
      </c>
      <c r="AS58" s="25">
        <v>60</v>
      </c>
      <c r="AT58" s="62">
        <f t="shared" si="25"/>
        <v>355</v>
      </c>
      <c r="AU58" s="64">
        <f t="shared" si="26"/>
        <v>337.25</v>
      </c>
      <c r="AV58" s="120">
        <v>6</v>
      </c>
      <c r="AW58" s="120">
        <v>16</v>
      </c>
      <c r="AX58" s="120">
        <v>8</v>
      </c>
      <c r="AY58" s="120">
        <v>1</v>
      </c>
      <c r="AZ58" s="81">
        <f t="shared" si="19"/>
        <v>31</v>
      </c>
      <c r="BA58" s="80">
        <f t="shared" si="20"/>
        <v>306.25</v>
      </c>
      <c r="BB58" s="36">
        <f t="shared" si="21"/>
        <v>147</v>
      </c>
      <c r="BC58" s="80">
        <f t="shared" si="22"/>
        <v>159.25</v>
      </c>
    </row>
    <row r="59" spans="1:55" ht="17.399999999999999">
      <c r="A59" s="30" t="s">
        <v>57</v>
      </c>
      <c r="B59" s="88">
        <v>725</v>
      </c>
      <c r="C59" s="88">
        <v>578</v>
      </c>
      <c r="D59" s="88">
        <v>827</v>
      </c>
      <c r="E59" s="88">
        <v>24</v>
      </c>
      <c r="F59" s="88">
        <v>20</v>
      </c>
      <c r="G59" s="89">
        <v>27</v>
      </c>
      <c r="H59" s="48">
        <f t="shared" si="7"/>
        <v>2130</v>
      </c>
      <c r="I59" s="48">
        <f t="shared" si="8"/>
        <v>71</v>
      </c>
      <c r="J59" s="88">
        <v>664</v>
      </c>
      <c r="K59" s="94">
        <v>484</v>
      </c>
      <c r="L59" s="94"/>
      <c r="M59" s="93">
        <v>22</v>
      </c>
      <c r="N59" s="93">
        <v>17</v>
      </c>
      <c r="O59" s="56"/>
      <c r="P59" s="48">
        <f t="shared" si="9"/>
        <v>1170</v>
      </c>
      <c r="Q59" s="55">
        <f t="shared" si="10"/>
        <v>39</v>
      </c>
      <c r="R59" s="57">
        <f t="shared" si="11"/>
        <v>110</v>
      </c>
      <c r="S59" s="101">
        <v>6</v>
      </c>
      <c r="T59" s="89">
        <v>7</v>
      </c>
      <c r="U59" s="100">
        <v>11.5</v>
      </c>
      <c r="V59" s="44"/>
      <c r="W59" s="44"/>
      <c r="X59" s="44"/>
      <c r="Y59" s="44"/>
      <c r="Z59" s="44"/>
      <c r="AA59" s="67">
        <f t="shared" si="12"/>
        <v>0</v>
      </c>
      <c r="AB59" s="51"/>
      <c r="AC59" s="20">
        <f t="shared" si="13"/>
        <v>0</v>
      </c>
      <c r="AD59" s="85">
        <f t="shared" si="14"/>
        <v>134.5</v>
      </c>
      <c r="AE59" s="21">
        <f t="shared" si="15"/>
        <v>134.5</v>
      </c>
      <c r="AF59" s="84"/>
      <c r="AG59" s="78"/>
      <c r="AH59" s="22">
        <f t="shared" si="4"/>
        <v>134.5</v>
      </c>
      <c r="AI59" s="23"/>
      <c r="AJ59" s="58"/>
      <c r="AK59" s="24">
        <f t="shared" si="23"/>
        <v>0</v>
      </c>
      <c r="AL59" s="25">
        <f t="shared" si="24"/>
        <v>147</v>
      </c>
      <c r="AM59" s="26">
        <f t="shared" si="18"/>
        <v>147</v>
      </c>
      <c r="AN59" s="79"/>
      <c r="AO59" s="24">
        <v>75</v>
      </c>
      <c r="AP59" s="25">
        <v>200</v>
      </c>
      <c r="AQ59" s="25">
        <v>0</v>
      </c>
      <c r="AR59" s="25">
        <v>20</v>
      </c>
      <c r="AS59" s="25">
        <v>60</v>
      </c>
      <c r="AT59" s="62">
        <f t="shared" si="25"/>
        <v>355</v>
      </c>
      <c r="AU59" s="64">
        <f t="shared" si="26"/>
        <v>337.25</v>
      </c>
      <c r="AV59" s="120">
        <v>6</v>
      </c>
      <c r="AW59" s="120">
        <v>16</v>
      </c>
      <c r="AX59" s="120">
        <v>8</v>
      </c>
      <c r="AY59" s="120">
        <v>1</v>
      </c>
      <c r="AZ59" s="81">
        <f t="shared" si="19"/>
        <v>31</v>
      </c>
      <c r="BA59" s="80">
        <f t="shared" si="20"/>
        <v>306.25</v>
      </c>
      <c r="BB59" s="36">
        <f t="shared" si="21"/>
        <v>147</v>
      </c>
      <c r="BC59" s="80">
        <f t="shared" si="22"/>
        <v>159.25</v>
      </c>
    </row>
    <row r="60" spans="1:55" ht="17.399999999999999">
      <c r="A60" s="30" t="s">
        <v>58</v>
      </c>
      <c r="B60" s="88">
        <v>697</v>
      </c>
      <c r="C60" s="88">
        <v>559</v>
      </c>
      <c r="D60" s="88">
        <v>827</v>
      </c>
      <c r="E60" s="88">
        <v>23</v>
      </c>
      <c r="F60" s="88">
        <v>19</v>
      </c>
      <c r="G60" s="89">
        <v>27</v>
      </c>
      <c r="H60" s="48">
        <f t="shared" si="7"/>
        <v>2083</v>
      </c>
      <c r="I60" s="48">
        <f t="shared" si="8"/>
        <v>69</v>
      </c>
      <c r="J60" s="88">
        <v>638</v>
      </c>
      <c r="K60" s="94">
        <v>479</v>
      </c>
      <c r="L60" s="94"/>
      <c r="M60" s="93">
        <v>21</v>
      </c>
      <c r="N60" s="93">
        <v>17</v>
      </c>
      <c r="O60" s="56"/>
      <c r="P60" s="48">
        <f t="shared" si="9"/>
        <v>1138</v>
      </c>
      <c r="Q60" s="55">
        <f t="shared" si="10"/>
        <v>38</v>
      </c>
      <c r="R60" s="57">
        <f t="shared" si="11"/>
        <v>107</v>
      </c>
      <c r="S60" s="101">
        <v>6</v>
      </c>
      <c r="T60" s="89">
        <v>7</v>
      </c>
      <c r="U60" s="100">
        <v>11.5</v>
      </c>
      <c r="V60" s="44"/>
      <c r="W60" s="44"/>
      <c r="X60" s="44"/>
      <c r="Y60" s="44"/>
      <c r="Z60" s="44"/>
      <c r="AA60" s="67">
        <f t="shared" si="12"/>
        <v>0</v>
      </c>
      <c r="AB60" s="51"/>
      <c r="AC60" s="20">
        <f t="shared" si="13"/>
        <v>0</v>
      </c>
      <c r="AD60" s="85">
        <f t="shared" si="14"/>
        <v>131.5</v>
      </c>
      <c r="AE60" s="21">
        <f t="shared" si="15"/>
        <v>131.5</v>
      </c>
      <c r="AF60" s="84"/>
      <c r="AG60" s="78"/>
      <c r="AH60" s="22">
        <f t="shared" si="4"/>
        <v>131.5</v>
      </c>
      <c r="AI60" s="23"/>
      <c r="AJ60" s="58"/>
      <c r="AK60" s="24">
        <f t="shared" si="23"/>
        <v>0</v>
      </c>
      <c r="AL60" s="25">
        <f t="shared" si="24"/>
        <v>147</v>
      </c>
      <c r="AM60" s="26">
        <f t="shared" si="18"/>
        <v>147</v>
      </c>
      <c r="AN60" s="79"/>
      <c r="AO60" s="24">
        <v>75</v>
      </c>
      <c r="AP60" s="25">
        <v>200</v>
      </c>
      <c r="AQ60" s="25">
        <v>0</v>
      </c>
      <c r="AR60" s="25">
        <v>20</v>
      </c>
      <c r="AS60" s="25">
        <v>60</v>
      </c>
      <c r="AT60" s="62">
        <f t="shared" si="25"/>
        <v>355</v>
      </c>
      <c r="AU60" s="64">
        <f t="shared" si="26"/>
        <v>337.25</v>
      </c>
      <c r="AV60" s="120">
        <v>6</v>
      </c>
      <c r="AW60" s="120">
        <v>16</v>
      </c>
      <c r="AX60" s="120">
        <v>8</v>
      </c>
      <c r="AY60" s="120">
        <v>1</v>
      </c>
      <c r="AZ60" s="81">
        <f t="shared" si="19"/>
        <v>31</v>
      </c>
      <c r="BA60" s="80">
        <f t="shared" si="20"/>
        <v>306.25</v>
      </c>
      <c r="BB60" s="36">
        <f t="shared" si="21"/>
        <v>147</v>
      </c>
      <c r="BC60" s="80">
        <f t="shared" si="22"/>
        <v>159.25</v>
      </c>
    </row>
    <row r="61" spans="1:55" ht="17.399999999999999">
      <c r="A61" s="30" t="s">
        <v>59</v>
      </c>
      <c r="B61" s="88">
        <v>697</v>
      </c>
      <c r="C61" s="88">
        <v>559</v>
      </c>
      <c r="D61" s="88">
        <v>827</v>
      </c>
      <c r="E61" s="88">
        <v>23</v>
      </c>
      <c r="F61" s="88">
        <v>19</v>
      </c>
      <c r="G61" s="89">
        <v>27</v>
      </c>
      <c r="H61" s="48">
        <f t="shared" si="7"/>
        <v>2083</v>
      </c>
      <c r="I61" s="48">
        <f t="shared" si="8"/>
        <v>69</v>
      </c>
      <c r="J61" s="88">
        <v>638</v>
      </c>
      <c r="K61" s="94">
        <v>479</v>
      </c>
      <c r="L61" s="94"/>
      <c r="M61" s="93">
        <v>21</v>
      </c>
      <c r="N61" s="93">
        <v>17</v>
      </c>
      <c r="O61" s="56"/>
      <c r="P61" s="48">
        <f t="shared" si="9"/>
        <v>1138</v>
      </c>
      <c r="Q61" s="55">
        <f t="shared" si="10"/>
        <v>38</v>
      </c>
      <c r="R61" s="57">
        <f t="shared" si="11"/>
        <v>107</v>
      </c>
      <c r="S61" s="101">
        <v>6</v>
      </c>
      <c r="T61" s="89">
        <v>7</v>
      </c>
      <c r="U61" s="100">
        <v>11.5</v>
      </c>
      <c r="V61" s="44"/>
      <c r="W61" s="44"/>
      <c r="X61" s="44"/>
      <c r="Y61" s="44"/>
      <c r="Z61" s="44"/>
      <c r="AA61" s="67">
        <f t="shared" si="12"/>
        <v>0</v>
      </c>
      <c r="AB61" s="51"/>
      <c r="AC61" s="20">
        <f t="shared" si="13"/>
        <v>0</v>
      </c>
      <c r="AD61" s="85">
        <f t="shared" si="14"/>
        <v>131.5</v>
      </c>
      <c r="AE61" s="21">
        <f t="shared" si="15"/>
        <v>131.5</v>
      </c>
      <c r="AF61" s="84"/>
      <c r="AG61" s="78"/>
      <c r="AH61" s="22">
        <f t="shared" si="4"/>
        <v>131.5</v>
      </c>
      <c r="AI61" s="23"/>
      <c r="AJ61" s="58"/>
      <c r="AK61" s="24">
        <f t="shared" si="23"/>
        <v>0</v>
      </c>
      <c r="AL61" s="25">
        <f t="shared" si="24"/>
        <v>147</v>
      </c>
      <c r="AM61" s="26">
        <f t="shared" si="18"/>
        <v>147</v>
      </c>
      <c r="AN61" s="79"/>
      <c r="AO61" s="24">
        <v>75</v>
      </c>
      <c r="AP61" s="25">
        <v>200</v>
      </c>
      <c r="AQ61" s="25">
        <v>0</v>
      </c>
      <c r="AR61" s="25">
        <v>20</v>
      </c>
      <c r="AS61" s="25">
        <v>60</v>
      </c>
      <c r="AT61" s="62">
        <f t="shared" si="25"/>
        <v>355</v>
      </c>
      <c r="AU61" s="64">
        <f t="shared" si="26"/>
        <v>337.25</v>
      </c>
      <c r="AV61" s="120">
        <v>6</v>
      </c>
      <c r="AW61" s="120">
        <v>16</v>
      </c>
      <c r="AX61" s="120">
        <v>8</v>
      </c>
      <c r="AY61" s="120">
        <v>1</v>
      </c>
      <c r="AZ61" s="81">
        <f t="shared" si="19"/>
        <v>31</v>
      </c>
      <c r="BA61" s="80">
        <f t="shared" si="20"/>
        <v>306.25</v>
      </c>
      <c r="BB61" s="36">
        <f t="shared" si="21"/>
        <v>147</v>
      </c>
      <c r="BC61" s="80">
        <f t="shared" si="22"/>
        <v>159.25</v>
      </c>
    </row>
    <row r="62" spans="1:55" ht="17.399999999999999">
      <c r="A62" s="30" t="s">
        <v>28</v>
      </c>
      <c r="B62" s="88">
        <v>671</v>
      </c>
      <c r="C62" s="88">
        <v>535</v>
      </c>
      <c r="D62" s="88">
        <v>827</v>
      </c>
      <c r="E62" s="88">
        <v>23</v>
      </c>
      <c r="F62" s="88">
        <v>19</v>
      </c>
      <c r="G62" s="89">
        <v>27</v>
      </c>
      <c r="H62" s="48">
        <f t="shared" si="7"/>
        <v>2033</v>
      </c>
      <c r="I62" s="48">
        <f t="shared" si="8"/>
        <v>69</v>
      </c>
      <c r="J62" s="88">
        <v>598</v>
      </c>
      <c r="K62" s="94">
        <v>456</v>
      </c>
      <c r="L62" s="94"/>
      <c r="M62" s="93">
        <v>20</v>
      </c>
      <c r="N62" s="93">
        <v>16</v>
      </c>
      <c r="O62" s="56"/>
      <c r="P62" s="48">
        <f t="shared" si="9"/>
        <v>1074</v>
      </c>
      <c r="Q62" s="55">
        <f t="shared" si="10"/>
        <v>36</v>
      </c>
      <c r="R62" s="57">
        <f t="shared" si="11"/>
        <v>105</v>
      </c>
      <c r="S62" s="101">
        <v>5.46</v>
      </c>
      <c r="T62" s="88">
        <v>5.5</v>
      </c>
      <c r="U62" s="100">
        <v>9.6999999999999993</v>
      </c>
      <c r="V62" s="44"/>
      <c r="W62" s="44"/>
      <c r="X62" s="44"/>
      <c r="Y62" s="44"/>
      <c r="Z62" s="44"/>
      <c r="AA62" s="67">
        <f t="shared" si="12"/>
        <v>0</v>
      </c>
      <c r="AB62" s="51"/>
      <c r="AC62" s="20">
        <f t="shared" si="13"/>
        <v>0</v>
      </c>
      <c r="AD62" s="85">
        <f t="shared" si="14"/>
        <v>125.66</v>
      </c>
      <c r="AE62" s="21">
        <f t="shared" si="15"/>
        <v>125.66</v>
      </c>
      <c r="AF62" s="84"/>
      <c r="AG62" s="78"/>
      <c r="AH62" s="22">
        <f t="shared" si="4"/>
        <v>125.66</v>
      </c>
      <c r="AI62" s="23"/>
      <c r="AJ62" s="58"/>
      <c r="AK62" s="24">
        <f t="shared" si="23"/>
        <v>0</v>
      </c>
      <c r="AL62" s="25">
        <f t="shared" si="24"/>
        <v>147</v>
      </c>
      <c r="AM62" s="26">
        <f t="shared" si="18"/>
        <v>147</v>
      </c>
      <c r="AN62" s="79"/>
      <c r="AO62" s="24">
        <v>75</v>
      </c>
      <c r="AP62" s="25">
        <v>200</v>
      </c>
      <c r="AQ62" s="25">
        <v>0</v>
      </c>
      <c r="AR62" s="25">
        <v>20</v>
      </c>
      <c r="AS62" s="25">
        <v>60</v>
      </c>
      <c r="AT62" s="62">
        <f t="shared" si="25"/>
        <v>355</v>
      </c>
      <c r="AU62" s="64">
        <f t="shared" si="26"/>
        <v>337.25</v>
      </c>
      <c r="AV62" s="120">
        <v>6</v>
      </c>
      <c r="AW62" s="120">
        <v>16</v>
      </c>
      <c r="AX62" s="120">
        <v>8</v>
      </c>
      <c r="AY62" s="120">
        <v>1</v>
      </c>
      <c r="AZ62" s="81">
        <f t="shared" si="19"/>
        <v>31</v>
      </c>
      <c r="BA62" s="80">
        <f t="shared" si="20"/>
        <v>306.25</v>
      </c>
      <c r="BB62" s="36">
        <f t="shared" si="21"/>
        <v>147</v>
      </c>
      <c r="BC62" s="80">
        <f t="shared" si="22"/>
        <v>159.25</v>
      </c>
    </row>
    <row r="63" spans="1:55" ht="17.399999999999999">
      <c r="A63" s="31" t="s">
        <v>60</v>
      </c>
      <c r="B63" s="88">
        <v>637</v>
      </c>
      <c r="C63" s="88">
        <v>514</v>
      </c>
      <c r="D63" s="88">
        <v>827</v>
      </c>
      <c r="E63" s="88">
        <v>22</v>
      </c>
      <c r="F63" s="88">
        <v>18</v>
      </c>
      <c r="G63" s="89">
        <v>26</v>
      </c>
      <c r="H63" s="48">
        <f t="shared" si="7"/>
        <v>1978</v>
      </c>
      <c r="I63" s="48">
        <f t="shared" si="8"/>
        <v>66</v>
      </c>
      <c r="J63" s="88">
        <v>580</v>
      </c>
      <c r="K63" s="94">
        <v>445</v>
      </c>
      <c r="L63" s="94"/>
      <c r="M63" s="90">
        <v>20</v>
      </c>
      <c r="N63" s="93">
        <v>16</v>
      </c>
      <c r="O63" s="56"/>
      <c r="P63" s="48">
        <f t="shared" si="9"/>
        <v>1045</v>
      </c>
      <c r="Q63" s="55">
        <f t="shared" si="10"/>
        <v>36</v>
      </c>
      <c r="R63" s="57">
        <f t="shared" si="11"/>
        <v>102</v>
      </c>
      <c r="S63" s="101">
        <v>5.46</v>
      </c>
      <c r="T63" s="88">
        <v>5</v>
      </c>
      <c r="U63" s="100">
        <v>9.6999999999999993</v>
      </c>
      <c r="V63" s="44"/>
      <c r="W63" s="44"/>
      <c r="X63" s="44"/>
      <c r="Y63" s="44"/>
      <c r="Z63" s="44"/>
      <c r="AA63" s="67">
        <f t="shared" si="12"/>
        <v>0</v>
      </c>
      <c r="AB63" s="51"/>
      <c r="AC63" s="20">
        <f t="shared" si="13"/>
        <v>0</v>
      </c>
      <c r="AD63" s="85">
        <f t="shared" si="14"/>
        <v>122.16</v>
      </c>
      <c r="AE63" s="21">
        <f t="shared" si="15"/>
        <v>122.16</v>
      </c>
      <c r="AF63" s="84"/>
      <c r="AG63" s="78"/>
      <c r="AH63" s="22">
        <f t="shared" si="4"/>
        <v>122.16</v>
      </c>
      <c r="AI63" s="23"/>
      <c r="AJ63" s="58"/>
      <c r="AK63" s="24">
        <f t="shared" si="23"/>
        <v>0</v>
      </c>
      <c r="AL63" s="25">
        <f t="shared" si="24"/>
        <v>147</v>
      </c>
      <c r="AM63" s="26">
        <f t="shared" si="18"/>
        <v>147</v>
      </c>
      <c r="AN63" s="79"/>
      <c r="AO63" s="24">
        <v>75</v>
      </c>
      <c r="AP63" s="25">
        <v>200</v>
      </c>
      <c r="AQ63" s="25">
        <v>0</v>
      </c>
      <c r="AR63" s="25">
        <v>20</v>
      </c>
      <c r="AS63" s="25">
        <v>60</v>
      </c>
      <c r="AT63" s="62">
        <f t="shared" si="25"/>
        <v>355</v>
      </c>
      <c r="AU63" s="64">
        <f t="shared" si="26"/>
        <v>337.25</v>
      </c>
      <c r="AV63" s="120">
        <v>6</v>
      </c>
      <c r="AW63" s="120">
        <v>16</v>
      </c>
      <c r="AX63" s="120">
        <v>8</v>
      </c>
      <c r="AY63" s="120">
        <v>1</v>
      </c>
      <c r="AZ63" s="81">
        <f t="shared" si="19"/>
        <v>31</v>
      </c>
      <c r="BA63" s="80">
        <f t="shared" si="20"/>
        <v>306.25</v>
      </c>
      <c r="BB63" s="36">
        <f t="shared" si="21"/>
        <v>147</v>
      </c>
      <c r="BC63" s="80">
        <f t="shared" si="22"/>
        <v>159.25</v>
      </c>
    </row>
    <row r="64" spans="1:55" ht="17.399999999999999">
      <c r="A64" s="31" t="s">
        <v>29</v>
      </c>
      <c r="B64" s="145">
        <v>597</v>
      </c>
      <c r="C64" s="88">
        <v>488</v>
      </c>
      <c r="D64" s="88">
        <v>827</v>
      </c>
      <c r="E64" s="88">
        <v>20</v>
      </c>
      <c r="F64" s="88">
        <v>17</v>
      </c>
      <c r="G64" s="89">
        <v>24</v>
      </c>
      <c r="H64" s="48">
        <f t="shared" si="7"/>
        <v>1912</v>
      </c>
      <c r="I64" s="48">
        <f t="shared" si="8"/>
        <v>61</v>
      </c>
      <c r="J64" s="88">
        <v>564</v>
      </c>
      <c r="K64" s="94">
        <v>435</v>
      </c>
      <c r="L64" s="94"/>
      <c r="M64" s="90">
        <v>19</v>
      </c>
      <c r="N64" s="93">
        <v>15</v>
      </c>
      <c r="O64" s="56"/>
      <c r="P64" s="48">
        <f t="shared" si="9"/>
        <v>1018</v>
      </c>
      <c r="Q64" s="55">
        <f t="shared" si="10"/>
        <v>34</v>
      </c>
      <c r="R64" s="57">
        <f t="shared" si="11"/>
        <v>95</v>
      </c>
      <c r="S64" s="101">
        <v>4.78</v>
      </c>
      <c r="T64" s="88">
        <v>4.5999999999999996</v>
      </c>
      <c r="U64" s="100">
        <v>8.6999999999999993</v>
      </c>
      <c r="V64" s="44"/>
      <c r="W64" s="44"/>
      <c r="X64" s="44"/>
      <c r="Y64" s="44"/>
      <c r="Z64" s="44"/>
      <c r="AA64" s="67">
        <f t="shared" si="12"/>
        <v>0</v>
      </c>
      <c r="AB64" s="51"/>
      <c r="AC64" s="20">
        <f t="shared" si="13"/>
        <v>0</v>
      </c>
      <c r="AD64" s="85">
        <f t="shared" si="14"/>
        <v>113.08</v>
      </c>
      <c r="AE64" s="21">
        <f t="shared" si="15"/>
        <v>113.08</v>
      </c>
      <c r="AF64" s="84"/>
      <c r="AG64" s="78"/>
      <c r="AH64" s="22">
        <f t="shared" si="4"/>
        <v>113.08</v>
      </c>
      <c r="AI64" s="23"/>
      <c r="AJ64" s="58"/>
      <c r="AK64" s="24">
        <f t="shared" si="23"/>
        <v>0</v>
      </c>
      <c r="AL64" s="25">
        <f t="shared" si="24"/>
        <v>147</v>
      </c>
      <c r="AM64" s="26">
        <f t="shared" si="18"/>
        <v>147</v>
      </c>
      <c r="AN64" s="79"/>
      <c r="AO64" s="24">
        <v>75</v>
      </c>
      <c r="AP64" s="25">
        <v>200</v>
      </c>
      <c r="AQ64" s="25">
        <v>0</v>
      </c>
      <c r="AR64" s="25">
        <v>20</v>
      </c>
      <c r="AS64" s="25">
        <v>60</v>
      </c>
      <c r="AT64" s="62">
        <f t="shared" si="25"/>
        <v>355</v>
      </c>
      <c r="AU64" s="64">
        <f t="shared" si="26"/>
        <v>337.25</v>
      </c>
      <c r="AV64" s="120">
        <v>6</v>
      </c>
      <c r="AW64" s="120">
        <v>16</v>
      </c>
      <c r="AX64" s="120">
        <v>8</v>
      </c>
      <c r="AY64" s="120">
        <v>1</v>
      </c>
      <c r="AZ64" s="81">
        <f t="shared" si="19"/>
        <v>31</v>
      </c>
      <c r="BA64" s="80">
        <f t="shared" si="20"/>
        <v>306.25</v>
      </c>
      <c r="BB64" s="36">
        <f t="shared" si="21"/>
        <v>147</v>
      </c>
      <c r="BC64" s="80">
        <f t="shared" si="22"/>
        <v>159.25</v>
      </c>
    </row>
    <row r="65" spans="1:55" ht="17.399999999999999">
      <c r="A65" s="32" t="s">
        <v>61</v>
      </c>
      <c r="B65" s="88">
        <v>556</v>
      </c>
      <c r="C65" s="88">
        <v>461</v>
      </c>
      <c r="D65" s="88">
        <v>827</v>
      </c>
      <c r="E65" s="88">
        <v>19</v>
      </c>
      <c r="F65" s="88">
        <v>16</v>
      </c>
      <c r="G65" s="89">
        <v>23</v>
      </c>
      <c r="H65" s="48">
        <f t="shared" si="7"/>
        <v>1844</v>
      </c>
      <c r="I65" s="48">
        <f t="shared" si="8"/>
        <v>58</v>
      </c>
      <c r="J65" s="88">
        <v>516</v>
      </c>
      <c r="K65" s="94">
        <v>421</v>
      </c>
      <c r="L65" s="94"/>
      <c r="M65" s="90">
        <v>17</v>
      </c>
      <c r="N65" s="93">
        <v>15</v>
      </c>
      <c r="O65" s="56"/>
      <c r="P65" s="48">
        <f t="shared" si="9"/>
        <v>954</v>
      </c>
      <c r="Q65" s="55">
        <f t="shared" si="10"/>
        <v>32</v>
      </c>
      <c r="R65" s="57">
        <f t="shared" si="11"/>
        <v>90</v>
      </c>
      <c r="S65" s="101">
        <v>4.78</v>
      </c>
      <c r="T65" s="88">
        <v>4.5</v>
      </c>
      <c r="U65" s="100">
        <v>8.6999999999999993</v>
      </c>
      <c r="V65" s="44"/>
      <c r="W65" s="44"/>
      <c r="X65" s="44"/>
      <c r="Y65" s="44"/>
      <c r="Z65" s="44"/>
      <c r="AA65" s="67">
        <f t="shared" si="12"/>
        <v>0</v>
      </c>
      <c r="AB65" s="51"/>
      <c r="AC65" s="20">
        <f t="shared" si="13"/>
        <v>0</v>
      </c>
      <c r="AD65" s="85">
        <f t="shared" si="14"/>
        <v>107.98</v>
      </c>
      <c r="AE65" s="21">
        <f t="shared" si="15"/>
        <v>107.98</v>
      </c>
      <c r="AF65" s="84"/>
      <c r="AG65" s="78"/>
      <c r="AH65" s="22">
        <f t="shared" si="4"/>
        <v>107.98</v>
      </c>
      <c r="AI65" s="23"/>
      <c r="AJ65" s="58"/>
      <c r="AK65" s="24">
        <f t="shared" si="23"/>
        <v>0</v>
      </c>
      <c r="AL65" s="25">
        <f t="shared" si="24"/>
        <v>147</v>
      </c>
      <c r="AM65" s="26">
        <f t="shared" si="18"/>
        <v>147</v>
      </c>
      <c r="AN65" s="79"/>
      <c r="AO65" s="24">
        <v>75</v>
      </c>
      <c r="AP65" s="25">
        <v>200</v>
      </c>
      <c r="AQ65" s="25">
        <v>0</v>
      </c>
      <c r="AR65" s="25">
        <v>20</v>
      </c>
      <c r="AS65" s="25">
        <v>60</v>
      </c>
      <c r="AT65" s="62">
        <f t="shared" si="25"/>
        <v>355</v>
      </c>
      <c r="AU65" s="64">
        <f t="shared" si="26"/>
        <v>337.25</v>
      </c>
      <c r="AV65" s="120">
        <v>6</v>
      </c>
      <c r="AW65" s="120">
        <v>16</v>
      </c>
      <c r="AX65" s="120">
        <v>8</v>
      </c>
      <c r="AY65" s="120">
        <v>1</v>
      </c>
      <c r="AZ65" s="81">
        <f t="shared" si="19"/>
        <v>31</v>
      </c>
      <c r="BA65" s="80">
        <f t="shared" si="20"/>
        <v>306.25</v>
      </c>
      <c r="BB65" s="36">
        <f t="shared" si="21"/>
        <v>147</v>
      </c>
      <c r="BC65" s="80">
        <f t="shared" si="22"/>
        <v>159.25</v>
      </c>
    </row>
    <row r="66" spans="1:55">
      <c r="M66" s="130"/>
      <c r="N66" s="130"/>
      <c r="O66" s="130"/>
      <c r="P66" s="130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91" priority="2" operator="lessThan">
      <formula>0</formula>
    </cfRule>
  </conditionalFormatting>
  <conditionalFormatting sqref="AC6">
    <cfRule type="cellIs" dxfId="90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C65"/>
  <sheetViews>
    <sheetView zoomScale="80" zoomScaleNormal="80" workbookViewId="0">
      <pane xSplit="1" ySplit="9" topLeftCell="B52" activePane="bottomRight" state="frozen"/>
      <selection activeCell="M23" sqref="M23"/>
      <selection pane="topRight" activeCell="M23" sqref="M23"/>
      <selection pane="bottomLeft" activeCell="M23" sqref="M23"/>
      <selection pane="bottomRight" activeCell="AA60" sqref="AA60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3" t="s">
        <v>6</v>
      </c>
      <c r="C1" s="233"/>
      <c r="D1" s="233"/>
      <c r="E1" s="233"/>
      <c r="F1" s="233"/>
      <c r="G1" s="233"/>
      <c r="H1" s="233"/>
      <c r="I1" s="233"/>
      <c r="J1" s="233"/>
      <c r="K1" s="233"/>
      <c r="L1" s="233"/>
      <c r="M1" s="233"/>
      <c r="N1" s="233"/>
      <c r="O1" s="233"/>
      <c r="P1" s="233"/>
      <c r="Q1" s="233"/>
      <c r="R1" s="233"/>
      <c r="S1" s="233"/>
      <c r="T1" s="233"/>
      <c r="U1" s="233"/>
      <c r="V1" s="233"/>
      <c r="W1" s="233"/>
      <c r="X1" s="233"/>
      <c r="Y1" s="233"/>
      <c r="Z1" s="233"/>
      <c r="AA1" s="233"/>
      <c r="AB1" s="233"/>
      <c r="AC1" s="233"/>
      <c r="AD1" s="233"/>
      <c r="AE1" s="233"/>
      <c r="AF1" s="233"/>
      <c r="AG1" s="233"/>
      <c r="AH1" s="233"/>
      <c r="AI1" s="23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729</v>
      </c>
      <c r="C5" s="39">
        <f t="shared" ref="C5:AI5" si="0">MAX(C10:C65)</f>
        <v>657</v>
      </c>
      <c r="D5" s="39">
        <f t="shared" si="0"/>
        <v>891</v>
      </c>
      <c r="E5" s="43">
        <f t="shared" si="0"/>
        <v>24</v>
      </c>
      <c r="F5" s="43">
        <f t="shared" si="0"/>
        <v>23</v>
      </c>
      <c r="G5" s="43">
        <f t="shared" si="0"/>
        <v>29</v>
      </c>
      <c r="H5" s="39">
        <f t="shared" si="0"/>
        <v>2161</v>
      </c>
      <c r="I5" s="39">
        <f t="shared" si="0"/>
        <v>73</v>
      </c>
      <c r="J5" s="39">
        <f t="shared" si="0"/>
        <v>807</v>
      </c>
      <c r="K5" s="39">
        <f t="shared" si="0"/>
        <v>591</v>
      </c>
      <c r="L5" s="39">
        <f t="shared" si="0"/>
        <v>0</v>
      </c>
      <c r="M5" s="39">
        <f t="shared" si="0"/>
        <v>27</v>
      </c>
      <c r="N5" s="39">
        <f>MAX(N11:N65)</f>
        <v>20</v>
      </c>
      <c r="O5" s="39">
        <f t="shared" si="0"/>
        <v>0</v>
      </c>
      <c r="P5" s="39">
        <f t="shared" si="0"/>
        <v>1334</v>
      </c>
      <c r="Q5" s="39">
        <f t="shared" si="0"/>
        <v>46</v>
      </c>
      <c r="R5" s="39">
        <f t="shared" si="0"/>
        <v>116</v>
      </c>
      <c r="S5" s="39">
        <f t="shared" si="0"/>
        <v>6.18</v>
      </c>
      <c r="T5" s="39">
        <f>MAX(T10:T65)</f>
        <v>8</v>
      </c>
      <c r="U5" s="39">
        <f t="shared" si="0"/>
        <v>12.1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142.27000000000001</v>
      </c>
      <c r="AE5" s="39">
        <f>MAX(AE10:AE65)</f>
        <v>133.26</v>
      </c>
      <c r="AF5" s="39">
        <f>MAX(AF10:AF65)</f>
        <v>0</v>
      </c>
      <c r="AG5" s="39">
        <f>MAX(AG10:AG65)</f>
        <v>0</v>
      </c>
      <c r="AH5" s="41">
        <f t="shared" si="0"/>
        <v>142.27000000000001</v>
      </c>
      <c r="AI5" s="42">
        <f t="shared" si="0"/>
        <v>60.945999999999984</v>
      </c>
      <c r="AJ5" s="15"/>
      <c r="AK5" s="39">
        <f>MAX(AK10:AK65)</f>
        <v>15</v>
      </c>
      <c r="AL5" s="39">
        <f>MAX(AL10:AL65)</f>
        <v>151.65599999999998</v>
      </c>
      <c r="AM5" s="39">
        <f>MAX(AM10:AM65)</f>
        <v>162.09599999999998</v>
      </c>
      <c r="AN5" s="79"/>
      <c r="AO5" s="39">
        <f>MAX(AO10:AO65)</f>
        <v>75</v>
      </c>
      <c r="AP5" s="39">
        <f>MAX(AP10:AP65)</f>
        <v>200</v>
      </c>
      <c r="AQ5" s="39">
        <f>MAX(AQ10:AQ65)</f>
        <v>0</v>
      </c>
      <c r="AR5" s="39">
        <f>MAX(AR10:AR65)</f>
        <v>20</v>
      </c>
      <c r="AS5" s="39">
        <f>MAX(AS10:AS65)</f>
        <v>60</v>
      </c>
      <c r="AT5" s="39">
        <f t="shared" ref="AT5:BC5" si="1">MAX(AT10:AT65)</f>
        <v>355</v>
      </c>
      <c r="AU5" s="39">
        <f t="shared" si="1"/>
        <v>337.25</v>
      </c>
      <c r="AV5" s="39">
        <f t="shared" si="1"/>
        <v>6</v>
      </c>
      <c r="AW5" s="39">
        <f t="shared" si="1"/>
        <v>16</v>
      </c>
      <c r="AX5" s="39">
        <f t="shared" si="1"/>
        <v>10</v>
      </c>
      <c r="AY5" s="39">
        <f t="shared" si="1"/>
        <v>1</v>
      </c>
      <c r="AZ5" s="39">
        <f t="shared" si="1"/>
        <v>31</v>
      </c>
      <c r="BA5" s="39">
        <f t="shared" si="1"/>
        <v>315.95</v>
      </c>
      <c r="BB5" s="39">
        <f t="shared" si="1"/>
        <v>151.65599999999998</v>
      </c>
      <c r="BC5" s="39">
        <f t="shared" si="1"/>
        <v>159.25</v>
      </c>
    </row>
    <row r="6" spans="1:55" ht="15" thickBot="1">
      <c r="A6" s="11" t="s">
        <v>66</v>
      </c>
      <c r="B6" s="39">
        <f>MIN(B10:B65)</f>
        <v>430</v>
      </c>
      <c r="C6" s="39">
        <f t="shared" ref="C6:AI6" si="2">MIN(C10:C65)</f>
        <v>367</v>
      </c>
      <c r="D6" s="39">
        <f t="shared" si="2"/>
        <v>562</v>
      </c>
      <c r="E6" s="43">
        <f t="shared" si="2"/>
        <v>15</v>
      </c>
      <c r="F6" s="43">
        <f t="shared" si="2"/>
        <v>13</v>
      </c>
      <c r="G6" s="43">
        <f t="shared" si="2"/>
        <v>20</v>
      </c>
      <c r="H6" s="39">
        <f t="shared" si="2"/>
        <v>1437</v>
      </c>
      <c r="I6" s="39">
        <f t="shared" si="2"/>
        <v>48</v>
      </c>
      <c r="J6" s="39">
        <f t="shared" si="2"/>
        <v>436</v>
      </c>
      <c r="K6" s="39">
        <f t="shared" si="2"/>
        <v>402</v>
      </c>
      <c r="L6" s="39">
        <f t="shared" si="2"/>
        <v>0</v>
      </c>
      <c r="M6" s="39">
        <f t="shared" si="2"/>
        <v>14</v>
      </c>
      <c r="N6" s="39">
        <f>MIN(N11:N65)</f>
        <v>14</v>
      </c>
      <c r="O6" s="39">
        <f t="shared" si="2"/>
        <v>0</v>
      </c>
      <c r="P6" s="39">
        <f t="shared" si="2"/>
        <v>838</v>
      </c>
      <c r="Q6" s="39">
        <f t="shared" si="2"/>
        <v>20</v>
      </c>
      <c r="R6" s="39">
        <f t="shared" si="2"/>
        <v>76</v>
      </c>
      <c r="S6" s="39">
        <f t="shared" si="2"/>
        <v>3.6</v>
      </c>
      <c r="T6" s="39">
        <f>MIN(T10:T65)</f>
        <v>3</v>
      </c>
      <c r="U6" s="39">
        <f t="shared" si="2"/>
        <v>6.5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90.71</v>
      </c>
      <c r="AE6" s="39">
        <f>MIN(AE10:AE65)</f>
        <v>90.71</v>
      </c>
      <c r="AF6" s="39">
        <f>MIN(AF10:AF65)</f>
        <v>0</v>
      </c>
      <c r="AG6" s="39">
        <f>MIN(AG10:AG65)</f>
        <v>0</v>
      </c>
      <c r="AH6" s="41">
        <f t="shared" si="2"/>
        <v>90.71</v>
      </c>
      <c r="AI6" s="42">
        <f t="shared" si="2"/>
        <v>-8.9880000000000138</v>
      </c>
      <c r="AJ6" s="15"/>
      <c r="AK6" s="40">
        <f>MIN(AK10:AK65)</f>
        <v>0</v>
      </c>
      <c r="AL6" s="40">
        <f>MIN(AL10:AL65)</f>
        <v>117.91199999999998</v>
      </c>
      <c r="AM6" s="40">
        <f>MIN(AM10:AM65)</f>
        <v>117.91199999999998</v>
      </c>
      <c r="AN6" s="79"/>
      <c r="AO6" s="40">
        <f>MIN(AO10:AO65)</f>
        <v>65</v>
      </c>
      <c r="AP6" s="40">
        <f>MIN(AP10:AP65)</f>
        <v>200</v>
      </c>
      <c r="AQ6" s="40">
        <f>MIN(AQ10:AQ65)</f>
        <v>0</v>
      </c>
      <c r="AR6" s="40">
        <f>MIN(AR10:AR65)</f>
        <v>15</v>
      </c>
      <c r="AS6" s="40">
        <f>MIN(AS10:AS65)</f>
        <v>0</v>
      </c>
      <c r="AT6" s="40">
        <f t="shared" ref="AT6:BC6" si="3">MIN(AT10:AT65)</f>
        <v>281</v>
      </c>
      <c r="AU6" s="40">
        <f t="shared" si="3"/>
        <v>266.95</v>
      </c>
      <c r="AV6" s="40">
        <f t="shared" si="3"/>
        <v>6</v>
      </c>
      <c r="AW6" s="40">
        <f t="shared" si="3"/>
        <v>4.3</v>
      </c>
      <c r="AX6" s="40">
        <f t="shared" si="3"/>
        <v>8</v>
      </c>
      <c r="AY6" s="40">
        <f t="shared" si="3"/>
        <v>1</v>
      </c>
      <c r="AZ6" s="40">
        <f t="shared" si="3"/>
        <v>21.3</v>
      </c>
      <c r="BA6" s="40">
        <f t="shared" si="3"/>
        <v>245.64999999999998</v>
      </c>
      <c r="BB6" s="40">
        <f t="shared" si="3"/>
        <v>117.91199999999998</v>
      </c>
      <c r="BC6" s="40">
        <f t="shared" si="3"/>
        <v>159.25</v>
      </c>
    </row>
    <row r="7" spans="1:55" ht="18" customHeight="1" thickBot="1">
      <c r="A7" s="11"/>
      <c r="B7" s="234" t="s">
        <v>91</v>
      </c>
      <c r="C7" s="235"/>
      <c r="D7" s="235"/>
      <c r="E7" s="235"/>
      <c r="F7" s="235"/>
      <c r="G7" s="235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6"/>
      <c r="V7" s="237" t="s">
        <v>82</v>
      </c>
      <c r="W7" s="238"/>
      <c r="X7" s="238"/>
      <c r="Y7" s="238"/>
      <c r="Z7" s="238"/>
      <c r="AA7" s="238"/>
      <c r="AB7" s="239"/>
      <c r="AC7" s="240" t="s">
        <v>84</v>
      </c>
      <c r="AD7" s="243" t="s">
        <v>83</v>
      </c>
      <c r="AE7" s="244"/>
      <c r="AF7" s="244"/>
      <c r="AG7" s="244"/>
      <c r="AH7" s="244"/>
      <c r="AI7" s="245"/>
      <c r="AJ7" s="15"/>
      <c r="AK7" s="263" t="s">
        <v>100</v>
      </c>
      <c r="AL7" s="264"/>
      <c r="AM7" s="265"/>
      <c r="AN7" s="79"/>
      <c r="AO7" s="253" t="s">
        <v>136</v>
      </c>
      <c r="AP7" s="254"/>
      <c r="AQ7" s="254"/>
      <c r="AR7" s="254"/>
      <c r="AS7" s="254"/>
      <c r="AT7" s="254"/>
      <c r="AU7" s="254"/>
      <c r="AV7" s="254"/>
      <c r="AW7" s="254"/>
      <c r="AX7" s="254"/>
      <c r="AY7" s="254"/>
      <c r="AZ7" s="254"/>
      <c r="BA7" s="254"/>
      <c r="BB7" s="254"/>
      <c r="BC7" s="255"/>
    </row>
    <row r="8" spans="1:55" ht="18" customHeight="1" thickBot="1">
      <c r="A8" s="11"/>
      <c r="B8" s="256" t="s">
        <v>2</v>
      </c>
      <c r="C8" s="257"/>
      <c r="D8" s="257"/>
      <c r="E8" s="257"/>
      <c r="F8" s="257"/>
      <c r="G8" s="257"/>
      <c r="H8" s="257"/>
      <c r="I8" s="258"/>
      <c r="J8" s="256" t="s">
        <v>3</v>
      </c>
      <c r="K8" s="257"/>
      <c r="L8" s="257"/>
      <c r="M8" s="257"/>
      <c r="N8" s="257"/>
      <c r="O8" s="257"/>
      <c r="P8" s="257"/>
      <c r="Q8" s="258"/>
      <c r="R8" s="259" t="s">
        <v>79</v>
      </c>
      <c r="S8" s="246" t="s">
        <v>4</v>
      </c>
      <c r="T8" s="246" t="s">
        <v>5</v>
      </c>
      <c r="U8" s="250" t="s">
        <v>80</v>
      </c>
      <c r="V8" s="261" t="s">
        <v>92</v>
      </c>
      <c r="W8" s="246" t="s">
        <v>93</v>
      </c>
      <c r="X8" s="246" t="s">
        <v>94</v>
      </c>
      <c r="Y8" s="246" t="s">
        <v>96</v>
      </c>
      <c r="Z8" s="246" t="s">
        <v>95</v>
      </c>
      <c r="AA8" s="248" t="s">
        <v>97</v>
      </c>
      <c r="AB8" s="250" t="s">
        <v>98</v>
      </c>
      <c r="AC8" s="241"/>
      <c r="AD8" s="266" t="s">
        <v>112</v>
      </c>
      <c r="AE8" s="268" t="s">
        <v>111</v>
      </c>
      <c r="AF8" s="268" t="s">
        <v>113</v>
      </c>
      <c r="AG8" s="270" t="s">
        <v>114</v>
      </c>
      <c r="AH8" s="270" t="s">
        <v>115</v>
      </c>
      <c r="AI8" s="252" t="s">
        <v>116</v>
      </c>
      <c r="AJ8" s="15"/>
      <c r="AK8" s="274" t="s">
        <v>101</v>
      </c>
      <c r="AL8" s="276" t="s">
        <v>117</v>
      </c>
      <c r="AM8" s="278" t="s">
        <v>99</v>
      </c>
      <c r="AN8" s="79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60"/>
      <c r="S9" s="247"/>
      <c r="T9" s="247"/>
      <c r="U9" s="251"/>
      <c r="V9" s="262"/>
      <c r="W9" s="247"/>
      <c r="X9" s="247"/>
      <c r="Y9" s="247"/>
      <c r="Z9" s="247"/>
      <c r="AA9" s="249"/>
      <c r="AB9" s="251"/>
      <c r="AC9" s="242"/>
      <c r="AD9" s="267"/>
      <c r="AE9" s="269"/>
      <c r="AF9" s="269"/>
      <c r="AG9" s="247"/>
      <c r="AH9" s="247"/>
      <c r="AI9" s="251"/>
      <c r="AJ9" s="17"/>
      <c r="AK9" s="275"/>
      <c r="AL9" s="277"/>
      <c r="AM9" s="27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8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531</v>
      </c>
      <c r="C10" s="44">
        <v>436</v>
      </c>
      <c r="D10" s="45">
        <v>691</v>
      </c>
      <c r="E10" s="45">
        <v>18</v>
      </c>
      <c r="F10" s="86">
        <v>15</v>
      </c>
      <c r="G10" s="87">
        <v>23</v>
      </c>
      <c r="H10" s="48">
        <f>B10+C10+D10</f>
        <v>1658</v>
      </c>
      <c r="I10" s="48">
        <f>E10+F10+G10</f>
        <v>56</v>
      </c>
      <c r="J10" s="44">
        <v>518</v>
      </c>
      <c r="K10" s="19">
        <v>428</v>
      </c>
      <c r="L10" s="19"/>
      <c r="M10" s="45">
        <v>17</v>
      </c>
      <c r="N10" s="142">
        <v>15</v>
      </c>
      <c r="O10" s="49"/>
      <c r="P10" s="48">
        <f>SUM(J10+K10+L10)</f>
        <v>946</v>
      </c>
      <c r="Q10" s="48">
        <f t="shared" ref="Q10:Q21" si="4">M10+N11+O10</f>
        <v>31</v>
      </c>
      <c r="R10" s="50">
        <f>SUM(I10+Q10)</f>
        <v>87</v>
      </c>
      <c r="S10" s="88">
        <v>4.32</v>
      </c>
      <c r="T10" s="44">
        <v>4.5</v>
      </c>
      <c r="U10" s="99">
        <v>8.1</v>
      </c>
      <c r="V10" s="53"/>
      <c r="W10" s="53"/>
      <c r="X10" s="53"/>
      <c r="Y10" s="53"/>
      <c r="Z10" s="53"/>
      <c r="AA10" s="68"/>
      <c r="AB10" s="51"/>
      <c r="AC10" s="20">
        <f>AA10+AB10</f>
        <v>0</v>
      </c>
      <c r="AD10" s="85">
        <f>R10+S10+T10+U10+V10+W10+X10+Y10+Z10</f>
        <v>103.91999999999999</v>
      </c>
      <c r="AE10" s="21">
        <f>+AD10-AK10</f>
        <v>103.91999999999999</v>
      </c>
      <c r="AF10" s="82"/>
      <c r="AG10" s="51"/>
      <c r="AH10" s="22">
        <f>AD10+AG10</f>
        <v>103.91999999999999</v>
      </c>
      <c r="AI10" s="23">
        <f>AM10-AD10</f>
        <v>43.080000000000013</v>
      </c>
      <c r="AJ10" s="54"/>
      <c r="AK10" s="24">
        <f>AC10</f>
        <v>0</v>
      </c>
      <c r="AL10" s="25">
        <f>BB10</f>
        <v>147</v>
      </c>
      <c r="AM10" s="26">
        <f>AK10+AL10</f>
        <v>147</v>
      </c>
      <c r="AN10" s="79"/>
      <c r="AO10" s="24">
        <v>75</v>
      </c>
      <c r="AP10" s="25">
        <v>200</v>
      </c>
      <c r="AQ10" s="25">
        <v>0</v>
      </c>
      <c r="AR10" s="25">
        <v>20</v>
      </c>
      <c r="AS10" s="25">
        <v>60</v>
      </c>
      <c r="AT10" s="62">
        <f>SUM(AO10:AS10)</f>
        <v>355</v>
      </c>
      <c r="AU10" s="63">
        <f>AT10*0.95</f>
        <v>337.25</v>
      </c>
      <c r="AV10" s="120">
        <v>6</v>
      </c>
      <c r="AW10" s="120">
        <v>16</v>
      </c>
      <c r="AX10" s="120">
        <v>8</v>
      </c>
      <c r="AY10" s="120">
        <v>1</v>
      </c>
      <c r="AZ10" s="81">
        <f>SUM(AV10:AY10)</f>
        <v>31</v>
      </c>
      <c r="BA10" s="80">
        <f>AU10-AZ10</f>
        <v>306.25</v>
      </c>
      <c r="BB10" s="36">
        <f>BA10*0.48</f>
        <v>147</v>
      </c>
      <c r="BC10" s="80">
        <f>BA10*0.52</f>
        <v>159.25</v>
      </c>
    </row>
    <row r="11" spans="1:55" ht="18" thickBot="1">
      <c r="A11" s="27" t="s">
        <v>38</v>
      </c>
      <c r="B11" s="88">
        <v>507</v>
      </c>
      <c r="C11" s="88">
        <v>420</v>
      </c>
      <c r="D11" s="88">
        <v>680</v>
      </c>
      <c r="E11" s="88">
        <v>17</v>
      </c>
      <c r="F11" s="86">
        <v>15</v>
      </c>
      <c r="G11" s="89">
        <v>22</v>
      </c>
      <c r="H11" s="48">
        <f>B11+C11+D11</f>
        <v>1607</v>
      </c>
      <c r="I11" s="48">
        <f>E11+F11+G11</f>
        <v>54</v>
      </c>
      <c r="J11" s="89">
        <v>503</v>
      </c>
      <c r="K11" s="19">
        <v>408</v>
      </c>
      <c r="L11" s="94"/>
      <c r="M11" s="45">
        <v>17</v>
      </c>
      <c r="N11" s="93">
        <v>14</v>
      </c>
      <c r="O11" s="56"/>
      <c r="P11" s="48">
        <f t="shared" ref="P11:P65" si="5">SUM(J11+K11+L11)</f>
        <v>911</v>
      </c>
      <c r="Q11" s="48">
        <f t="shared" si="4"/>
        <v>31</v>
      </c>
      <c r="R11" s="50">
        <f>SUM(I11+Q11)</f>
        <v>85</v>
      </c>
      <c r="S11" s="88">
        <v>4.32</v>
      </c>
      <c r="T11" s="44">
        <v>4</v>
      </c>
      <c r="U11" s="99">
        <v>8.1</v>
      </c>
      <c r="V11" s="44"/>
      <c r="X11" s="53"/>
      <c r="Y11" s="44"/>
      <c r="Z11" s="44"/>
      <c r="AA11" s="68"/>
      <c r="AB11" s="33"/>
      <c r="AC11" s="20">
        <f t="shared" ref="AC11:AC65" si="6">AA11+AB11</f>
        <v>0</v>
      </c>
      <c r="AD11" s="85">
        <f t="shared" ref="AD11:AD64" si="7">R11+S11+T11+U11+V11+W11+X11+Y11+Z11</f>
        <v>101.41999999999999</v>
      </c>
      <c r="AE11" s="21">
        <f>+AD11-AK11</f>
        <v>101.41999999999999</v>
      </c>
      <c r="AF11" s="82"/>
      <c r="AG11" s="78"/>
      <c r="AH11" s="22">
        <f t="shared" ref="AH11:AH65" si="8">AD11+AG11</f>
        <v>101.41999999999999</v>
      </c>
      <c r="AI11" s="23">
        <f t="shared" ref="AI11:AI65" si="9">AM11-AD11</f>
        <v>45.580000000000013</v>
      </c>
      <c r="AJ11" s="54"/>
      <c r="AK11" s="24">
        <f t="shared" ref="AK11:AK65" si="10">AC11</f>
        <v>0</v>
      </c>
      <c r="AL11" s="25">
        <f t="shared" ref="AL11:AL65" si="11">BB11</f>
        <v>147</v>
      </c>
      <c r="AM11" s="26">
        <f t="shared" ref="AM11:AM65" si="12">AK11+AL11</f>
        <v>147</v>
      </c>
      <c r="AN11" s="79"/>
      <c r="AO11" s="24">
        <v>75</v>
      </c>
      <c r="AP11" s="25">
        <v>200</v>
      </c>
      <c r="AQ11" s="25">
        <v>0</v>
      </c>
      <c r="AR11" s="25">
        <v>20</v>
      </c>
      <c r="AS11" s="25">
        <v>60</v>
      </c>
      <c r="AT11" s="62">
        <f t="shared" ref="AT11:AT41" si="13">SUM(AO11:AS11)</f>
        <v>355</v>
      </c>
      <c r="AU11" s="63">
        <f t="shared" ref="AU11:AU65" si="14">AT11*0.95</f>
        <v>337.25</v>
      </c>
      <c r="AV11" s="120">
        <v>6</v>
      </c>
      <c r="AW11" s="120">
        <v>16</v>
      </c>
      <c r="AX11" s="120">
        <v>8</v>
      </c>
      <c r="AY11" s="120">
        <v>1</v>
      </c>
      <c r="AZ11" s="81">
        <f t="shared" ref="AZ11:AZ65" si="15">SUM(AV11:AY11)</f>
        <v>31</v>
      </c>
      <c r="BA11" s="80">
        <f t="shared" ref="BA11:BA65" si="16">AU11-AZ11</f>
        <v>306.25</v>
      </c>
      <c r="BB11" s="36">
        <f t="shared" ref="BB11:BB65" si="17">BA11*0.48</f>
        <v>147</v>
      </c>
      <c r="BC11" s="80"/>
    </row>
    <row r="12" spans="1:55" ht="18" thickBot="1">
      <c r="A12" s="18" t="s">
        <v>7</v>
      </c>
      <c r="B12" s="88">
        <v>496</v>
      </c>
      <c r="C12" s="90">
        <v>414</v>
      </c>
      <c r="D12" s="90">
        <v>672</v>
      </c>
      <c r="E12" s="88">
        <v>17</v>
      </c>
      <c r="F12" s="88">
        <v>15</v>
      </c>
      <c r="G12" s="89">
        <v>22</v>
      </c>
      <c r="H12" s="48">
        <f>B12+C12+D12</f>
        <v>1582</v>
      </c>
      <c r="I12" s="48">
        <f>E12+F12+G12</f>
        <v>54</v>
      </c>
      <c r="J12" s="89">
        <v>493</v>
      </c>
      <c r="K12" s="19">
        <v>412</v>
      </c>
      <c r="L12" s="94"/>
      <c r="M12" s="45">
        <v>16</v>
      </c>
      <c r="N12" s="93">
        <v>14</v>
      </c>
      <c r="O12" s="56"/>
      <c r="P12" s="48">
        <f t="shared" si="5"/>
        <v>905</v>
      </c>
      <c r="Q12" s="48">
        <f t="shared" si="4"/>
        <v>30</v>
      </c>
      <c r="R12" s="50">
        <f t="shared" ref="R12:R65" si="18">SUM(I12+Q12)</f>
        <v>84</v>
      </c>
      <c r="S12" s="88">
        <v>4.2</v>
      </c>
      <c r="T12" s="44">
        <v>4</v>
      </c>
      <c r="U12" s="88">
        <v>7.5</v>
      </c>
      <c r="V12" s="44"/>
      <c r="W12" s="137"/>
      <c r="X12" s="44"/>
      <c r="Y12" s="44"/>
      <c r="Z12" s="44"/>
      <c r="AA12" s="68"/>
      <c r="AB12" s="33"/>
      <c r="AC12" s="20">
        <f t="shared" si="6"/>
        <v>0</v>
      </c>
      <c r="AD12" s="85">
        <f t="shared" si="7"/>
        <v>99.7</v>
      </c>
      <c r="AE12" s="21">
        <f>+AD12-AK12</f>
        <v>99.7</v>
      </c>
      <c r="AF12" s="82"/>
      <c r="AG12" s="78"/>
      <c r="AH12" s="22">
        <f t="shared" si="8"/>
        <v>99.7</v>
      </c>
      <c r="AI12" s="23">
        <f t="shared" si="9"/>
        <v>47.3</v>
      </c>
      <c r="AJ12" s="58"/>
      <c r="AK12" s="24">
        <f t="shared" si="10"/>
        <v>0</v>
      </c>
      <c r="AL12" s="25">
        <f t="shared" si="11"/>
        <v>147</v>
      </c>
      <c r="AM12" s="26">
        <f t="shared" si="12"/>
        <v>147</v>
      </c>
      <c r="AN12" s="79"/>
      <c r="AO12" s="24">
        <v>75</v>
      </c>
      <c r="AP12" s="25">
        <v>200</v>
      </c>
      <c r="AQ12" s="25">
        <v>0</v>
      </c>
      <c r="AR12" s="25">
        <v>20</v>
      </c>
      <c r="AS12" s="25">
        <v>60</v>
      </c>
      <c r="AT12" s="62">
        <f t="shared" si="13"/>
        <v>355</v>
      </c>
      <c r="AU12" s="63">
        <f t="shared" si="14"/>
        <v>337.25</v>
      </c>
      <c r="AV12" s="120">
        <v>6</v>
      </c>
      <c r="AW12" s="120">
        <v>16</v>
      </c>
      <c r="AX12" s="120">
        <v>8</v>
      </c>
      <c r="AY12" s="120">
        <v>1</v>
      </c>
      <c r="AZ12" s="81">
        <f t="shared" si="15"/>
        <v>31</v>
      </c>
      <c r="BA12" s="80">
        <f t="shared" si="16"/>
        <v>306.25</v>
      </c>
      <c r="BB12" s="36">
        <f t="shared" si="17"/>
        <v>147</v>
      </c>
      <c r="BC12" s="80"/>
    </row>
    <row r="13" spans="1:55" ht="18" thickBot="1">
      <c r="A13" s="18" t="s">
        <v>39</v>
      </c>
      <c r="B13" s="88">
        <v>488</v>
      </c>
      <c r="C13" s="88">
        <v>402</v>
      </c>
      <c r="D13" s="88">
        <v>631</v>
      </c>
      <c r="E13" s="88">
        <v>17</v>
      </c>
      <c r="F13" s="88">
        <v>14</v>
      </c>
      <c r="G13" s="89">
        <v>21</v>
      </c>
      <c r="H13" s="48">
        <f>B13+C13+D13</f>
        <v>1521</v>
      </c>
      <c r="I13" s="48">
        <f>E13+F13+G13</f>
        <v>52</v>
      </c>
      <c r="J13" s="89">
        <v>485</v>
      </c>
      <c r="K13" s="94">
        <v>409</v>
      </c>
      <c r="L13" s="94"/>
      <c r="M13" s="45">
        <v>16</v>
      </c>
      <c r="N13" s="93">
        <v>14</v>
      </c>
      <c r="O13" s="56"/>
      <c r="P13" s="48">
        <f t="shared" si="5"/>
        <v>894</v>
      </c>
      <c r="Q13" s="48">
        <f t="shared" si="4"/>
        <v>30</v>
      </c>
      <c r="R13" s="50">
        <f t="shared" si="18"/>
        <v>82</v>
      </c>
      <c r="S13" s="88">
        <v>4.2</v>
      </c>
      <c r="T13" s="44">
        <v>4</v>
      </c>
      <c r="U13" s="88">
        <v>7.5</v>
      </c>
      <c r="V13" s="44"/>
      <c r="W13" s="137"/>
      <c r="X13" s="44"/>
      <c r="Y13" s="44"/>
      <c r="Z13" s="44"/>
      <c r="AA13" s="68"/>
      <c r="AB13" s="33"/>
      <c r="AC13" s="20">
        <f t="shared" si="6"/>
        <v>0</v>
      </c>
      <c r="AD13" s="85">
        <f t="shared" si="7"/>
        <v>97.7</v>
      </c>
      <c r="AE13" s="21">
        <f>+AD13-AK13</f>
        <v>97.7</v>
      </c>
      <c r="AF13" s="82"/>
      <c r="AG13" s="78"/>
      <c r="AH13" s="22">
        <f t="shared" si="8"/>
        <v>97.7</v>
      </c>
      <c r="AI13" s="23">
        <f t="shared" si="9"/>
        <v>49.3</v>
      </c>
      <c r="AJ13" s="58"/>
      <c r="AK13" s="24">
        <f t="shared" si="10"/>
        <v>0</v>
      </c>
      <c r="AL13" s="25">
        <f t="shared" si="11"/>
        <v>147</v>
      </c>
      <c r="AM13" s="26">
        <f t="shared" si="12"/>
        <v>147</v>
      </c>
      <c r="AN13" s="79"/>
      <c r="AO13" s="24">
        <v>75</v>
      </c>
      <c r="AP13" s="25">
        <v>200</v>
      </c>
      <c r="AQ13" s="25">
        <v>0</v>
      </c>
      <c r="AR13" s="25">
        <v>20</v>
      </c>
      <c r="AS13" s="25">
        <v>60</v>
      </c>
      <c r="AT13" s="62">
        <f t="shared" si="13"/>
        <v>355</v>
      </c>
      <c r="AU13" s="63">
        <f t="shared" si="14"/>
        <v>337.25</v>
      </c>
      <c r="AV13" s="120">
        <v>6</v>
      </c>
      <c r="AW13" s="120">
        <v>16</v>
      </c>
      <c r="AX13" s="120">
        <v>8</v>
      </c>
      <c r="AY13" s="120">
        <v>1</v>
      </c>
      <c r="AZ13" s="81">
        <f t="shared" si="15"/>
        <v>31</v>
      </c>
      <c r="BA13" s="80">
        <f t="shared" si="16"/>
        <v>306.25</v>
      </c>
      <c r="BB13" s="36">
        <f t="shared" si="17"/>
        <v>147</v>
      </c>
      <c r="BC13" s="80"/>
    </row>
    <row r="14" spans="1:55" ht="18" thickBot="1">
      <c r="A14" s="27" t="s">
        <v>8</v>
      </c>
      <c r="B14" s="88">
        <v>480</v>
      </c>
      <c r="C14" s="88">
        <v>402</v>
      </c>
      <c r="D14" s="88">
        <v>624</v>
      </c>
      <c r="E14" s="88">
        <v>17</v>
      </c>
      <c r="F14" s="88">
        <v>14</v>
      </c>
      <c r="G14" s="89">
        <v>21</v>
      </c>
      <c r="H14" s="48">
        <f t="shared" ref="H14:H65" si="19">B14+C14+D14</f>
        <v>1506</v>
      </c>
      <c r="I14" s="48">
        <f t="shared" ref="I14:I65" si="20">E14+F14+G14</f>
        <v>52</v>
      </c>
      <c r="J14" s="89">
        <v>487</v>
      </c>
      <c r="K14" s="94">
        <v>404</v>
      </c>
      <c r="L14" s="94"/>
      <c r="M14" s="93">
        <v>16</v>
      </c>
      <c r="N14" s="93">
        <v>14</v>
      </c>
      <c r="O14" s="56"/>
      <c r="P14" s="48">
        <f t="shared" si="5"/>
        <v>891</v>
      </c>
      <c r="Q14" s="48">
        <f t="shared" si="4"/>
        <v>31</v>
      </c>
      <c r="R14" s="50">
        <f t="shared" si="18"/>
        <v>83</v>
      </c>
      <c r="S14" s="88">
        <v>4.04</v>
      </c>
      <c r="T14" s="44">
        <v>4</v>
      </c>
      <c r="U14" s="88">
        <v>7.5</v>
      </c>
      <c r="V14" s="44"/>
      <c r="W14" s="137"/>
      <c r="X14" s="44"/>
      <c r="Y14" s="44"/>
      <c r="Z14" s="44"/>
      <c r="AA14" s="68"/>
      <c r="AB14" s="33"/>
      <c r="AC14" s="20">
        <f t="shared" si="6"/>
        <v>0</v>
      </c>
      <c r="AD14" s="85">
        <f t="shared" si="7"/>
        <v>98.54</v>
      </c>
      <c r="AE14" s="21">
        <f t="shared" ref="AE14:AE65" si="21">+AD14-AK14</f>
        <v>98.54</v>
      </c>
      <c r="AF14" s="82"/>
      <c r="AG14" s="78"/>
      <c r="AH14" s="22">
        <f t="shared" si="8"/>
        <v>98.54</v>
      </c>
      <c r="AI14" s="23">
        <f t="shared" si="9"/>
        <v>48.459999999999994</v>
      </c>
      <c r="AJ14" s="58"/>
      <c r="AK14" s="24">
        <f t="shared" si="10"/>
        <v>0</v>
      </c>
      <c r="AL14" s="25">
        <f t="shared" si="11"/>
        <v>147</v>
      </c>
      <c r="AM14" s="26">
        <f t="shared" si="12"/>
        <v>147</v>
      </c>
      <c r="AN14" s="79"/>
      <c r="AO14" s="24">
        <v>75</v>
      </c>
      <c r="AP14" s="25">
        <v>200</v>
      </c>
      <c r="AQ14" s="25">
        <v>0</v>
      </c>
      <c r="AR14" s="25">
        <v>20</v>
      </c>
      <c r="AS14" s="25">
        <v>60</v>
      </c>
      <c r="AT14" s="62">
        <f t="shared" si="13"/>
        <v>355</v>
      </c>
      <c r="AU14" s="63">
        <f t="shared" si="14"/>
        <v>337.25</v>
      </c>
      <c r="AV14" s="120">
        <v>6</v>
      </c>
      <c r="AW14" s="120">
        <v>16</v>
      </c>
      <c r="AX14" s="120">
        <v>8</v>
      </c>
      <c r="AY14" s="120">
        <v>1</v>
      </c>
      <c r="AZ14" s="81">
        <f t="shared" si="15"/>
        <v>31</v>
      </c>
      <c r="BA14" s="80">
        <f t="shared" si="16"/>
        <v>306.25</v>
      </c>
      <c r="BB14" s="36">
        <f t="shared" si="17"/>
        <v>147</v>
      </c>
      <c r="BC14" s="80"/>
    </row>
    <row r="15" spans="1:55" ht="18" thickBot="1">
      <c r="A15" s="27" t="s">
        <v>40</v>
      </c>
      <c r="B15" s="88">
        <v>466</v>
      </c>
      <c r="C15" s="88">
        <v>389</v>
      </c>
      <c r="D15" s="88">
        <v>645</v>
      </c>
      <c r="E15" s="88">
        <v>16</v>
      </c>
      <c r="F15" s="88">
        <v>14</v>
      </c>
      <c r="G15" s="89">
        <v>21</v>
      </c>
      <c r="H15" s="48">
        <f t="shared" si="19"/>
        <v>1500</v>
      </c>
      <c r="I15" s="48">
        <f t="shared" si="20"/>
        <v>51</v>
      </c>
      <c r="J15" s="89">
        <v>479</v>
      </c>
      <c r="K15" s="94">
        <v>420</v>
      </c>
      <c r="L15" s="94"/>
      <c r="M15" s="93">
        <v>15</v>
      </c>
      <c r="N15" s="93">
        <v>15</v>
      </c>
      <c r="O15" s="56"/>
      <c r="P15" s="48">
        <f t="shared" si="5"/>
        <v>899</v>
      </c>
      <c r="Q15" s="48">
        <f t="shared" si="4"/>
        <v>29</v>
      </c>
      <c r="R15" s="50">
        <f t="shared" si="18"/>
        <v>80</v>
      </c>
      <c r="S15" s="88">
        <v>4.04</v>
      </c>
      <c r="T15" s="44">
        <v>4</v>
      </c>
      <c r="U15" s="88">
        <v>7.5</v>
      </c>
      <c r="V15" s="44"/>
      <c r="W15" s="44"/>
      <c r="X15" s="44"/>
      <c r="Y15" s="44"/>
      <c r="Z15" s="44"/>
      <c r="AA15" s="68"/>
      <c r="AB15" s="33"/>
      <c r="AC15" s="20">
        <f t="shared" si="6"/>
        <v>0</v>
      </c>
      <c r="AD15" s="85">
        <f t="shared" si="7"/>
        <v>95.54</v>
      </c>
      <c r="AE15" s="21">
        <f t="shared" si="21"/>
        <v>95.54</v>
      </c>
      <c r="AF15" s="82"/>
      <c r="AG15" s="78"/>
      <c r="AH15" s="22">
        <f t="shared" si="8"/>
        <v>95.54</v>
      </c>
      <c r="AI15" s="23">
        <f t="shared" si="9"/>
        <v>51.459999999999994</v>
      </c>
      <c r="AJ15" s="58"/>
      <c r="AK15" s="24">
        <f t="shared" si="10"/>
        <v>0</v>
      </c>
      <c r="AL15" s="25">
        <f t="shared" si="11"/>
        <v>147</v>
      </c>
      <c r="AM15" s="26">
        <f t="shared" si="12"/>
        <v>147</v>
      </c>
      <c r="AN15" s="79"/>
      <c r="AO15" s="24">
        <v>75</v>
      </c>
      <c r="AP15" s="25">
        <v>200</v>
      </c>
      <c r="AQ15" s="25">
        <v>0</v>
      </c>
      <c r="AR15" s="25">
        <v>20</v>
      </c>
      <c r="AS15" s="25">
        <v>60</v>
      </c>
      <c r="AT15" s="62">
        <f t="shared" si="13"/>
        <v>355</v>
      </c>
      <c r="AU15" s="63">
        <f t="shared" si="14"/>
        <v>337.25</v>
      </c>
      <c r="AV15" s="120">
        <v>6</v>
      </c>
      <c r="AW15" s="120">
        <v>16</v>
      </c>
      <c r="AX15" s="120">
        <v>8</v>
      </c>
      <c r="AY15" s="120">
        <v>1</v>
      </c>
      <c r="AZ15" s="81">
        <f t="shared" si="15"/>
        <v>31</v>
      </c>
      <c r="BA15" s="80">
        <f t="shared" si="16"/>
        <v>306.25</v>
      </c>
      <c r="BB15" s="36">
        <f t="shared" si="17"/>
        <v>147</v>
      </c>
      <c r="BC15" s="80"/>
    </row>
    <row r="16" spans="1:55" ht="18" thickBot="1">
      <c r="A16" s="27" t="s">
        <v>9</v>
      </c>
      <c r="B16" s="44">
        <v>466</v>
      </c>
      <c r="C16" s="88">
        <v>386</v>
      </c>
      <c r="D16" s="88">
        <v>640</v>
      </c>
      <c r="E16" s="88">
        <v>16</v>
      </c>
      <c r="F16" s="88">
        <v>14</v>
      </c>
      <c r="G16" s="89">
        <v>21</v>
      </c>
      <c r="H16" s="48">
        <f t="shared" si="19"/>
        <v>1492</v>
      </c>
      <c r="I16" s="48">
        <f t="shared" si="20"/>
        <v>51</v>
      </c>
      <c r="J16" s="89">
        <v>466</v>
      </c>
      <c r="K16" s="94">
        <v>410</v>
      </c>
      <c r="L16" s="94"/>
      <c r="M16" s="93">
        <v>15</v>
      </c>
      <c r="N16" s="93">
        <v>14</v>
      </c>
      <c r="O16" s="56"/>
      <c r="P16" s="48">
        <f t="shared" si="5"/>
        <v>876</v>
      </c>
      <c r="Q16" s="48">
        <f t="shared" si="4"/>
        <v>29</v>
      </c>
      <c r="R16" s="50">
        <f t="shared" si="18"/>
        <v>80</v>
      </c>
      <c r="S16" s="88">
        <v>3.84</v>
      </c>
      <c r="T16" s="44">
        <v>4</v>
      </c>
      <c r="U16" s="88">
        <v>7.5</v>
      </c>
      <c r="V16" s="44"/>
      <c r="W16" s="44"/>
      <c r="X16" s="44"/>
      <c r="Y16" s="44"/>
      <c r="Z16" s="44"/>
      <c r="AA16" s="68"/>
      <c r="AB16" s="33"/>
      <c r="AC16" s="20">
        <f t="shared" si="6"/>
        <v>0</v>
      </c>
      <c r="AD16" s="85">
        <f t="shared" si="7"/>
        <v>95.34</v>
      </c>
      <c r="AE16" s="21">
        <f t="shared" si="21"/>
        <v>95.34</v>
      </c>
      <c r="AF16" s="82"/>
      <c r="AG16" s="78"/>
      <c r="AH16" s="22">
        <f t="shared" si="8"/>
        <v>95.34</v>
      </c>
      <c r="AI16" s="23">
        <f t="shared" si="9"/>
        <v>51.66</v>
      </c>
      <c r="AJ16" s="58"/>
      <c r="AK16" s="24">
        <f t="shared" si="10"/>
        <v>0</v>
      </c>
      <c r="AL16" s="25">
        <f t="shared" si="11"/>
        <v>147</v>
      </c>
      <c r="AM16" s="26">
        <f t="shared" si="12"/>
        <v>147</v>
      </c>
      <c r="AN16" s="79"/>
      <c r="AO16" s="24">
        <v>75</v>
      </c>
      <c r="AP16" s="25">
        <v>200</v>
      </c>
      <c r="AQ16" s="25">
        <v>0</v>
      </c>
      <c r="AR16" s="25">
        <v>20</v>
      </c>
      <c r="AS16" s="25">
        <v>60</v>
      </c>
      <c r="AT16" s="62">
        <f t="shared" si="13"/>
        <v>355</v>
      </c>
      <c r="AU16" s="63">
        <f t="shared" si="14"/>
        <v>337.25</v>
      </c>
      <c r="AV16" s="120">
        <v>6</v>
      </c>
      <c r="AW16" s="120">
        <v>16</v>
      </c>
      <c r="AX16" s="120">
        <v>8</v>
      </c>
      <c r="AY16" s="120">
        <v>1</v>
      </c>
      <c r="AZ16" s="81">
        <f t="shared" si="15"/>
        <v>31</v>
      </c>
      <c r="BA16" s="80">
        <f t="shared" si="16"/>
        <v>306.25</v>
      </c>
      <c r="BB16" s="36">
        <f>BA16*0.48</f>
        <v>147</v>
      </c>
      <c r="BC16" s="80"/>
    </row>
    <row r="17" spans="1:55" ht="18" thickBot="1">
      <c r="A17" s="27" t="s">
        <v>41</v>
      </c>
      <c r="B17" s="88">
        <v>460</v>
      </c>
      <c r="C17" s="88">
        <v>381</v>
      </c>
      <c r="D17" s="88">
        <v>636</v>
      </c>
      <c r="E17" s="88">
        <v>16</v>
      </c>
      <c r="F17" s="88">
        <v>14</v>
      </c>
      <c r="G17" s="89">
        <v>21</v>
      </c>
      <c r="H17" s="48">
        <f t="shared" si="19"/>
        <v>1477</v>
      </c>
      <c r="I17" s="48">
        <f t="shared" si="20"/>
        <v>51</v>
      </c>
      <c r="J17" s="89">
        <v>470</v>
      </c>
      <c r="K17" s="94">
        <v>407</v>
      </c>
      <c r="L17" s="94"/>
      <c r="M17" s="93">
        <v>15</v>
      </c>
      <c r="N17" s="93">
        <v>14</v>
      </c>
      <c r="O17" s="56"/>
      <c r="P17" s="48">
        <f t="shared" si="5"/>
        <v>877</v>
      </c>
      <c r="Q17" s="48">
        <f t="shared" si="4"/>
        <v>29</v>
      </c>
      <c r="R17" s="50">
        <f>SUM(I17+Q17)</f>
        <v>80</v>
      </c>
      <c r="S17" s="88">
        <v>3.84</v>
      </c>
      <c r="T17" s="89">
        <v>4</v>
      </c>
      <c r="U17" s="88">
        <v>7.5</v>
      </c>
      <c r="V17" s="44"/>
      <c r="W17" s="44"/>
      <c r="X17" s="44"/>
      <c r="Y17" s="44"/>
      <c r="Z17" s="44"/>
      <c r="AA17" s="68"/>
      <c r="AB17" s="33"/>
      <c r="AC17" s="20">
        <f t="shared" si="6"/>
        <v>0</v>
      </c>
      <c r="AD17" s="85">
        <f t="shared" si="7"/>
        <v>95.34</v>
      </c>
      <c r="AE17" s="21">
        <f t="shared" si="21"/>
        <v>95.34</v>
      </c>
      <c r="AF17" s="82"/>
      <c r="AG17" s="78"/>
      <c r="AH17" s="22">
        <f t="shared" si="8"/>
        <v>95.34</v>
      </c>
      <c r="AI17" s="23">
        <f t="shared" si="9"/>
        <v>51.66</v>
      </c>
      <c r="AJ17" s="58"/>
      <c r="AK17" s="24">
        <f t="shared" si="10"/>
        <v>0</v>
      </c>
      <c r="AL17" s="25">
        <f t="shared" si="11"/>
        <v>147</v>
      </c>
      <c r="AM17" s="26">
        <f t="shared" si="12"/>
        <v>147</v>
      </c>
      <c r="AN17" s="79"/>
      <c r="AO17" s="24">
        <v>75</v>
      </c>
      <c r="AP17" s="25">
        <v>200</v>
      </c>
      <c r="AQ17" s="25">
        <v>0</v>
      </c>
      <c r="AR17" s="25">
        <v>20</v>
      </c>
      <c r="AS17" s="25">
        <v>60</v>
      </c>
      <c r="AT17" s="62">
        <f t="shared" si="13"/>
        <v>355</v>
      </c>
      <c r="AU17" s="63">
        <f t="shared" si="14"/>
        <v>337.25</v>
      </c>
      <c r="AV17" s="120">
        <v>6</v>
      </c>
      <c r="AW17" s="120">
        <v>16</v>
      </c>
      <c r="AX17" s="120">
        <v>8</v>
      </c>
      <c r="AY17" s="120">
        <v>1</v>
      </c>
      <c r="AZ17" s="81">
        <f t="shared" si="15"/>
        <v>31</v>
      </c>
      <c r="BA17" s="80">
        <f t="shared" si="16"/>
        <v>306.25</v>
      </c>
      <c r="BB17" s="36">
        <f t="shared" si="17"/>
        <v>147</v>
      </c>
      <c r="BC17" s="80"/>
    </row>
    <row r="18" spans="1:55" ht="18" thickBot="1">
      <c r="A18" s="27" t="s">
        <v>10</v>
      </c>
      <c r="B18" s="90">
        <v>459</v>
      </c>
      <c r="C18" s="88">
        <v>380</v>
      </c>
      <c r="D18" s="88">
        <v>647</v>
      </c>
      <c r="E18" s="88">
        <v>16</v>
      </c>
      <c r="F18" s="88">
        <v>14</v>
      </c>
      <c r="G18" s="89">
        <v>21</v>
      </c>
      <c r="H18" s="48">
        <f t="shared" si="19"/>
        <v>1486</v>
      </c>
      <c r="I18" s="48">
        <f t="shared" si="20"/>
        <v>51</v>
      </c>
      <c r="J18" s="89">
        <v>456</v>
      </c>
      <c r="K18" s="94">
        <v>406</v>
      </c>
      <c r="L18" s="94"/>
      <c r="M18" s="93">
        <v>15</v>
      </c>
      <c r="N18" s="93">
        <v>14</v>
      </c>
      <c r="O18" s="56"/>
      <c r="P18" s="48">
        <f t="shared" si="5"/>
        <v>862</v>
      </c>
      <c r="Q18" s="48">
        <f t="shared" si="4"/>
        <v>29</v>
      </c>
      <c r="R18" s="50">
        <f t="shared" si="18"/>
        <v>80</v>
      </c>
      <c r="S18" s="88">
        <v>3.84</v>
      </c>
      <c r="T18" s="89">
        <v>4.5</v>
      </c>
      <c r="U18" s="100">
        <v>7.5</v>
      </c>
      <c r="V18" s="44"/>
      <c r="W18" s="44"/>
      <c r="X18" s="44"/>
      <c r="Y18" s="44"/>
      <c r="Z18" s="44"/>
      <c r="AA18" s="68"/>
      <c r="AB18" s="33"/>
      <c r="AC18" s="20">
        <f t="shared" si="6"/>
        <v>0</v>
      </c>
      <c r="AD18" s="85">
        <f t="shared" si="7"/>
        <v>95.84</v>
      </c>
      <c r="AE18" s="21">
        <f t="shared" si="21"/>
        <v>95.84</v>
      </c>
      <c r="AF18" s="82"/>
      <c r="AG18" s="78"/>
      <c r="AH18" s="22">
        <f t="shared" si="8"/>
        <v>95.84</v>
      </c>
      <c r="AI18" s="23">
        <f t="shared" si="9"/>
        <v>51.16</v>
      </c>
      <c r="AJ18" s="58"/>
      <c r="AK18" s="24">
        <f t="shared" si="10"/>
        <v>0</v>
      </c>
      <c r="AL18" s="25">
        <f t="shared" si="11"/>
        <v>147</v>
      </c>
      <c r="AM18" s="26">
        <f t="shared" si="12"/>
        <v>147</v>
      </c>
      <c r="AN18" s="79"/>
      <c r="AO18" s="24">
        <v>75</v>
      </c>
      <c r="AP18" s="25">
        <v>200</v>
      </c>
      <c r="AQ18" s="25">
        <v>0</v>
      </c>
      <c r="AR18" s="25">
        <v>20</v>
      </c>
      <c r="AS18" s="25">
        <v>60</v>
      </c>
      <c r="AT18" s="62">
        <f>SUM(AO18:AS18)</f>
        <v>355</v>
      </c>
      <c r="AU18" s="63">
        <f t="shared" si="14"/>
        <v>337.25</v>
      </c>
      <c r="AV18" s="120">
        <v>6</v>
      </c>
      <c r="AW18" s="120">
        <v>16</v>
      </c>
      <c r="AX18" s="120">
        <v>8</v>
      </c>
      <c r="AY18" s="120">
        <v>1</v>
      </c>
      <c r="AZ18" s="81">
        <f t="shared" si="15"/>
        <v>31</v>
      </c>
      <c r="BA18" s="80">
        <f t="shared" si="16"/>
        <v>306.25</v>
      </c>
      <c r="BB18" s="36">
        <f t="shared" si="17"/>
        <v>147</v>
      </c>
      <c r="BC18" s="80"/>
    </row>
    <row r="19" spans="1:55" ht="18" thickBot="1">
      <c r="A19" s="27" t="s">
        <v>42</v>
      </c>
      <c r="B19" s="88">
        <v>472</v>
      </c>
      <c r="C19" s="88">
        <v>382</v>
      </c>
      <c r="D19" s="88">
        <v>644</v>
      </c>
      <c r="E19" s="88">
        <v>16</v>
      </c>
      <c r="F19" s="88">
        <v>13</v>
      </c>
      <c r="G19" s="89">
        <v>21</v>
      </c>
      <c r="H19" s="48">
        <f t="shared" si="19"/>
        <v>1498</v>
      </c>
      <c r="I19" s="48">
        <f t="shared" si="20"/>
        <v>50</v>
      </c>
      <c r="J19" s="89">
        <v>483</v>
      </c>
      <c r="K19" s="94">
        <v>402</v>
      </c>
      <c r="L19" s="94"/>
      <c r="M19" s="93">
        <v>16</v>
      </c>
      <c r="N19" s="93">
        <v>14</v>
      </c>
      <c r="O19" s="56"/>
      <c r="P19" s="48">
        <f t="shared" si="5"/>
        <v>885</v>
      </c>
      <c r="Q19" s="48">
        <f t="shared" si="4"/>
        <v>30</v>
      </c>
      <c r="R19" s="50">
        <f t="shared" si="18"/>
        <v>80</v>
      </c>
      <c r="S19" s="88">
        <v>3.84</v>
      </c>
      <c r="T19" s="89">
        <v>4.5</v>
      </c>
      <c r="U19" s="100">
        <v>7.5</v>
      </c>
      <c r="V19" s="44"/>
      <c r="W19" s="44"/>
      <c r="X19" s="44"/>
      <c r="Y19" s="44"/>
      <c r="Z19" s="44"/>
      <c r="AA19" s="68"/>
      <c r="AB19" s="33"/>
      <c r="AC19" s="20">
        <f t="shared" si="6"/>
        <v>0</v>
      </c>
      <c r="AD19" s="85">
        <f t="shared" si="7"/>
        <v>95.84</v>
      </c>
      <c r="AE19" s="21">
        <f t="shared" si="21"/>
        <v>95.84</v>
      </c>
      <c r="AF19" s="82"/>
      <c r="AG19" s="78"/>
      <c r="AH19" s="22">
        <f t="shared" si="8"/>
        <v>95.84</v>
      </c>
      <c r="AI19" s="23">
        <f t="shared" si="9"/>
        <v>51.16</v>
      </c>
      <c r="AJ19" s="58"/>
      <c r="AK19" s="24">
        <f t="shared" si="10"/>
        <v>0</v>
      </c>
      <c r="AL19" s="25">
        <f t="shared" si="11"/>
        <v>147</v>
      </c>
      <c r="AM19" s="26">
        <f t="shared" si="12"/>
        <v>147</v>
      </c>
      <c r="AN19" s="79"/>
      <c r="AO19" s="24">
        <v>75</v>
      </c>
      <c r="AP19" s="25">
        <v>200</v>
      </c>
      <c r="AQ19" s="25">
        <v>0</v>
      </c>
      <c r="AR19" s="25">
        <v>20</v>
      </c>
      <c r="AS19" s="25">
        <v>60</v>
      </c>
      <c r="AT19" s="62">
        <f t="shared" si="13"/>
        <v>355</v>
      </c>
      <c r="AU19" s="63">
        <f t="shared" si="14"/>
        <v>337.25</v>
      </c>
      <c r="AV19" s="120">
        <v>6</v>
      </c>
      <c r="AW19" s="120">
        <v>16</v>
      </c>
      <c r="AX19" s="120">
        <v>8</v>
      </c>
      <c r="AY19" s="120">
        <v>1</v>
      </c>
      <c r="AZ19" s="81">
        <f t="shared" si="15"/>
        <v>31</v>
      </c>
      <c r="BA19" s="80">
        <f t="shared" si="16"/>
        <v>306.25</v>
      </c>
      <c r="BB19" s="36">
        <f t="shared" si="17"/>
        <v>147</v>
      </c>
      <c r="BC19" s="80"/>
    </row>
    <row r="20" spans="1:55" ht="18" thickBot="1">
      <c r="A20" s="27" t="s">
        <v>11</v>
      </c>
      <c r="B20" s="88">
        <v>481</v>
      </c>
      <c r="C20" s="88">
        <v>388</v>
      </c>
      <c r="D20" s="88">
        <v>648</v>
      </c>
      <c r="E20" s="88">
        <v>16</v>
      </c>
      <c r="F20" s="88">
        <v>14</v>
      </c>
      <c r="G20" s="89">
        <v>21</v>
      </c>
      <c r="H20" s="48">
        <f t="shared" si="19"/>
        <v>1517</v>
      </c>
      <c r="I20" s="48">
        <f t="shared" si="20"/>
        <v>51</v>
      </c>
      <c r="J20" s="89">
        <v>486</v>
      </c>
      <c r="K20" s="94">
        <v>414</v>
      </c>
      <c r="L20" s="94"/>
      <c r="M20" s="93">
        <v>16</v>
      </c>
      <c r="N20" s="93">
        <v>14</v>
      </c>
      <c r="O20" s="56"/>
      <c r="P20" s="48">
        <f t="shared" si="5"/>
        <v>900</v>
      </c>
      <c r="Q20" s="48">
        <f t="shared" si="4"/>
        <v>30</v>
      </c>
      <c r="R20" s="50">
        <f t="shared" si="18"/>
        <v>81</v>
      </c>
      <c r="S20" s="88">
        <v>4.08</v>
      </c>
      <c r="T20" s="89">
        <v>4.5</v>
      </c>
      <c r="U20" s="100">
        <v>8.1</v>
      </c>
      <c r="V20" s="44"/>
      <c r="W20" s="44"/>
      <c r="X20" s="44"/>
      <c r="Y20" s="44"/>
      <c r="Z20" s="44"/>
      <c r="AA20" s="68"/>
      <c r="AB20" s="33"/>
      <c r="AC20" s="20">
        <f t="shared" si="6"/>
        <v>0</v>
      </c>
      <c r="AD20" s="85">
        <f t="shared" si="7"/>
        <v>97.679999999999993</v>
      </c>
      <c r="AE20" s="21">
        <f t="shared" si="21"/>
        <v>97.679999999999993</v>
      </c>
      <c r="AF20" s="82"/>
      <c r="AG20" s="78"/>
      <c r="AH20" s="22">
        <f t="shared" si="8"/>
        <v>97.679999999999993</v>
      </c>
      <c r="AI20" s="23">
        <f t="shared" si="9"/>
        <v>49.320000000000007</v>
      </c>
      <c r="AJ20" s="58"/>
      <c r="AK20" s="24">
        <f t="shared" si="10"/>
        <v>0</v>
      </c>
      <c r="AL20" s="25">
        <f t="shared" si="11"/>
        <v>147</v>
      </c>
      <c r="AM20" s="26">
        <f t="shared" si="12"/>
        <v>147</v>
      </c>
      <c r="AN20" s="79"/>
      <c r="AO20" s="24">
        <v>75</v>
      </c>
      <c r="AP20" s="25">
        <v>200</v>
      </c>
      <c r="AQ20" s="25">
        <v>0</v>
      </c>
      <c r="AR20" s="25">
        <v>20</v>
      </c>
      <c r="AS20" s="25">
        <v>60</v>
      </c>
      <c r="AT20" s="62">
        <f t="shared" si="13"/>
        <v>355</v>
      </c>
      <c r="AU20" s="63">
        <f t="shared" si="14"/>
        <v>337.25</v>
      </c>
      <c r="AV20" s="120">
        <v>6</v>
      </c>
      <c r="AW20" s="120">
        <v>16</v>
      </c>
      <c r="AX20" s="120">
        <v>8</v>
      </c>
      <c r="AY20" s="120">
        <v>1</v>
      </c>
      <c r="AZ20" s="81">
        <f t="shared" si="15"/>
        <v>31</v>
      </c>
      <c r="BA20" s="80">
        <f t="shared" si="16"/>
        <v>306.25</v>
      </c>
      <c r="BB20" s="36">
        <f t="shared" si="17"/>
        <v>147</v>
      </c>
      <c r="BC20" s="80"/>
    </row>
    <row r="21" spans="1:55" ht="18" thickBot="1">
      <c r="A21" s="27" t="s">
        <v>43</v>
      </c>
      <c r="B21" s="88">
        <v>493</v>
      </c>
      <c r="C21" s="88">
        <v>403</v>
      </c>
      <c r="D21" s="95">
        <v>668</v>
      </c>
      <c r="E21" s="88">
        <v>16</v>
      </c>
      <c r="F21" s="88">
        <v>14</v>
      </c>
      <c r="G21" s="89">
        <v>22</v>
      </c>
      <c r="H21" s="48">
        <f t="shared" si="19"/>
        <v>1564</v>
      </c>
      <c r="I21" s="48">
        <f t="shared" si="20"/>
        <v>52</v>
      </c>
      <c r="J21" s="89">
        <v>436</v>
      </c>
      <c r="K21" s="94">
        <v>402</v>
      </c>
      <c r="L21" s="94"/>
      <c r="M21" s="93">
        <v>14</v>
      </c>
      <c r="N21" s="93">
        <v>14</v>
      </c>
      <c r="O21" s="45"/>
      <c r="P21" s="48">
        <f t="shared" si="5"/>
        <v>838</v>
      </c>
      <c r="Q21" s="48">
        <f t="shared" si="4"/>
        <v>28</v>
      </c>
      <c r="R21" s="50">
        <f t="shared" si="18"/>
        <v>80</v>
      </c>
      <c r="S21" s="88">
        <v>4.08</v>
      </c>
      <c r="T21" s="89">
        <v>4.5</v>
      </c>
      <c r="U21" s="100">
        <v>8.1</v>
      </c>
      <c r="V21" s="44"/>
      <c r="W21" s="44"/>
      <c r="X21" s="44"/>
      <c r="Y21" s="44"/>
      <c r="Z21" s="44"/>
      <c r="AA21" s="68"/>
      <c r="AB21" s="33"/>
      <c r="AC21" s="20">
        <f t="shared" si="6"/>
        <v>0</v>
      </c>
      <c r="AD21" s="85">
        <f t="shared" si="7"/>
        <v>96.679999999999993</v>
      </c>
      <c r="AE21" s="21">
        <f t="shared" si="21"/>
        <v>96.679999999999993</v>
      </c>
      <c r="AF21" s="82"/>
      <c r="AG21" s="78"/>
      <c r="AH21" s="22">
        <f t="shared" si="8"/>
        <v>96.679999999999993</v>
      </c>
      <c r="AI21" s="23">
        <f t="shared" si="9"/>
        <v>50.320000000000007</v>
      </c>
      <c r="AJ21" s="58"/>
      <c r="AK21" s="24">
        <f t="shared" si="10"/>
        <v>0</v>
      </c>
      <c r="AL21" s="25">
        <f t="shared" si="11"/>
        <v>147</v>
      </c>
      <c r="AM21" s="26">
        <f t="shared" si="12"/>
        <v>147</v>
      </c>
      <c r="AN21" s="79"/>
      <c r="AO21" s="24">
        <v>75</v>
      </c>
      <c r="AP21" s="25">
        <v>200</v>
      </c>
      <c r="AQ21" s="25">
        <v>0</v>
      </c>
      <c r="AR21" s="25">
        <v>20</v>
      </c>
      <c r="AS21" s="25">
        <v>60</v>
      </c>
      <c r="AT21" s="62">
        <f t="shared" si="13"/>
        <v>355</v>
      </c>
      <c r="AU21" s="63">
        <f t="shared" si="14"/>
        <v>337.25</v>
      </c>
      <c r="AV21" s="120">
        <v>6</v>
      </c>
      <c r="AW21" s="120">
        <v>16</v>
      </c>
      <c r="AX21" s="120">
        <v>8</v>
      </c>
      <c r="AY21" s="120">
        <v>1</v>
      </c>
      <c r="AZ21" s="81">
        <f t="shared" si="15"/>
        <v>31</v>
      </c>
      <c r="BA21" s="80">
        <f t="shared" si="16"/>
        <v>306.25</v>
      </c>
      <c r="BB21" s="36">
        <f t="shared" si="17"/>
        <v>147</v>
      </c>
      <c r="BC21" s="80"/>
    </row>
    <row r="22" spans="1:55" ht="18" thickBot="1">
      <c r="A22" s="27" t="s">
        <v>12</v>
      </c>
      <c r="B22" s="129">
        <v>450</v>
      </c>
      <c r="C22" s="95">
        <v>367</v>
      </c>
      <c r="D22" s="92">
        <v>620</v>
      </c>
      <c r="E22" s="88">
        <v>15</v>
      </c>
      <c r="F22" s="88">
        <v>13</v>
      </c>
      <c r="G22" s="89">
        <v>20</v>
      </c>
      <c r="H22" s="48">
        <f t="shared" si="19"/>
        <v>1437</v>
      </c>
      <c r="I22" s="48">
        <f t="shared" si="20"/>
        <v>48</v>
      </c>
      <c r="J22" s="89">
        <v>438</v>
      </c>
      <c r="K22" s="94">
        <v>409</v>
      </c>
      <c r="L22" s="94"/>
      <c r="M22" s="93">
        <v>14</v>
      </c>
      <c r="N22" s="93">
        <v>14</v>
      </c>
      <c r="O22" s="45"/>
      <c r="P22" s="48">
        <f t="shared" si="5"/>
        <v>847</v>
      </c>
      <c r="Q22" s="48">
        <f t="shared" ref="Q22:Q65" si="22">M22+N23+O22</f>
        <v>28</v>
      </c>
      <c r="R22" s="50">
        <f t="shared" si="18"/>
        <v>76</v>
      </c>
      <c r="S22" s="88">
        <v>3.71</v>
      </c>
      <c r="T22" s="88">
        <v>3.6</v>
      </c>
      <c r="U22" s="100">
        <v>7.4</v>
      </c>
      <c r="V22" s="44"/>
      <c r="W22" s="44"/>
      <c r="X22" s="44"/>
      <c r="Y22" s="44"/>
      <c r="Z22" s="44"/>
      <c r="AA22" s="68"/>
      <c r="AB22" s="33"/>
      <c r="AC22" s="20">
        <f t="shared" si="6"/>
        <v>0</v>
      </c>
      <c r="AD22" s="85">
        <f t="shared" si="7"/>
        <v>90.71</v>
      </c>
      <c r="AE22" s="21">
        <f t="shared" si="21"/>
        <v>90.71</v>
      </c>
      <c r="AF22" s="82"/>
      <c r="AG22" s="78"/>
      <c r="AH22" s="22">
        <f t="shared" si="8"/>
        <v>90.71</v>
      </c>
      <c r="AI22" s="23">
        <f t="shared" si="9"/>
        <v>60.945999999999984</v>
      </c>
      <c r="AJ22" s="58"/>
      <c r="AK22" s="24">
        <f t="shared" si="10"/>
        <v>0</v>
      </c>
      <c r="AL22" s="25">
        <f t="shared" si="11"/>
        <v>151.65599999999998</v>
      </c>
      <c r="AM22" s="26">
        <f t="shared" si="12"/>
        <v>151.65599999999998</v>
      </c>
      <c r="AN22" s="79"/>
      <c r="AO22" s="24">
        <v>75</v>
      </c>
      <c r="AP22" s="25">
        <v>200</v>
      </c>
      <c r="AQ22" s="25">
        <v>0</v>
      </c>
      <c r="AR22" s="25">
        <v>20</v>
      </c>
      <c r="AS22" s="25">
        <v>60</v>
      </c>
      <c r="AT22" s="62">
        <f t="shared" si="13"/>
        <v>355</v>
      </c>
      <c r="AU22" s="63">
        <f t="shared" si="14"/>
        <v>337.25</v>
      </c>
      <c r="AV22" s="120">
        <v>6</v>
      </c>
      <c r="AW22" s="120">
        <v>4.3</v>
      </c>
      <c r="AX22" s="120">
        <v>10</v>
      </c>
      <c r="AY22" s="120">
        <v>1</v>
      </c>
      <c r="AZ22" s="81">
        <f t="shared" si="15"/>
        <v>21.3</v>
      </c>
      <c r="BA22" s="80">
        <f t="shared" si="16"/>
        <v>315.95</v>
      </c>
      <c r="BB22" s="36">
        <f t="shared" si="17"/>
        <v>151.65599999999998</v>
      </c>
      <c r="BC22" s="80"/>
    </row>
    <row r="23" spans="1:55" ht="18" thickBot="1">
      <c r="A23" s="27" t="s">
        <v>44</v>
      </c>
      <c r="B23" s="88">
        <v>440</v>
      </c>
      <c r="C23" s="88">
        <v>383</v>
      </c>
      <c r="D23" s="88">
        <v>616</v>
      </c>
      <c r="E23" s="88">
        <v>15</v>
      </c>
      <c r="F23" s="88">
        <v>13</v>
      </c>
      <c r="G23" s="89">
        <v>20</v>
      </c>
      <c r="H23" s="48">
        <f t="shared" si="19"/>
        <v>1439</v>
      </c>
      <c r="I23" s="48">
        <f t="shared" si="20"/>
        <v>48</v>
      </c>
      <c r="J23" s="89">
        <v>440</v>
      </c>
      <c r="K23" s="94">
        <v>414</v>
      </c>
      <c r="L23" s="94"/>
      <c r="M23" s="93">
        <v>15</v>
      </c>
      <c r="N23" s="93">
        <v>14</v>
      </c>
      <c r="O23" s="45"/>
      <c r="P23" s="48">
        <f t="shared" si="5"/>
        <v>854</v>
      </c>
      <c r="Q23" s="48">
        <f t="shared" si="22"/>
        <v>29</v>
      </c>
      <c r="R23" s="50">
        <f t="shared" si="18"/>
        <v>77</v>
      </c>
      <c r="S23" s="88">
        <v>3.71</v>
      </c>
      <c r="T23" s="88">
        <v>3.5</v>
      </c>
      <c r="U23" s="100">
        <v>7.4</v>
      </c>
      <c r="V23" s="44"/>
      <c r="W23" s="44"/>
      <c r="X23" s="44"/>
      <c r="Y23" s="44"/>
      <c r="Z23" s="44"/>
      <c r="AA23" s="68"/>
      <c r="AB23" s="33"/>
      <c r="AC23" s="20">
        <f t="shared" si="6"/>
        <v>0</v>
      </c>
      <c r="AD23" s="85">
        <f t="shared" si="7"/>
        <v>91.61</v>
      </c>
      <c r="AE23" s="21">
        <f t="shared" si="21"/>
        <v>91.61</v>
      </c>
      <c r="AF23" s="82"/>
      <c r="AG23" s="78"/>
      <c r="AH23" s="22">
        <f t="shared" si="8"/>
        <v>91.61</v>
      </c>
      <c r="AI23" s="23">
        <f t="shared" si="9"/>
        <v>60.045999999999978</v>
      </c>
      <c r="AJ23" s="58"/>
      <c r="AK23" s="24">
        <f t="shared" si="10"/>
        <v>0</v>
      </c>
      <c r="AL23" s="25">
        <f t="shared" si="11"/>
        <v>151.65599999999998</v>
      </c>
      <c r="AM23" s="26">
        <f t="shared" si="12"/>
        <v>151.65599999999998</v>
      </c>
      <c r="AN23" s="79"/>
      <c r="AO23" s="24">
        <v>75</v>
      </c>
      <c r="AP23" s="25">
        <v>200</v>
      </c>
      <c r="AQ23" s="25">
        <v>0</v>
      </c>
      <c r="AR23" s="25">
        <v>20</v>
      </c>
      <c r="AS23" s="25">
        <v>60</v>
      </c>
      <c r="AT23" s="62">
        <f t="shared" si="13"/>
        <v>355</v>
      </c>
      <c r="AU23" s="63">
        <f t="shared" si="14"/>
        <v>337.25</v>
      </c>
      <c r="AV23" s="120">
        <v>6</v>
      </c>
      <c r="AW23" s="120">
        <v>4.3</v>
      </c>
      <c r="AX23" s="120">
        <v>10</v>
      </c>
      <c r="AY23" s="120">
        <v>1</v>
      </c>
      <c r="AZ23" s="81">
        <f t="shared" si="15"/>
        <v>21.3</v>
      </c>
      <c r="BA23" s="80">
        <f t="shared" si="16"/>
        <v>315.95</v>
      </c>
      <c r="BB23" s="36">
        <f t="shared" si="17"/>
        <v>151.65599999999998</v>
      </c>
      <c r="BC23" s="80"/>
    </row>
    <row r="24" spans="1:55" ht="18" thickBot="1">
      <c r="A24" s="29" t="s">
        <v>13</v>
      </c>
      <c r="B24" s="88">
        <v>430</v>
      </c>
      <c r="C24" s="88">
        <v>410</v>
      </c>
      <c r="D24" s="88">
        <v>628</v>
      </c>
      <c r="E24" s="88">
        <v>15</v>
      </c>
      <c r="F24" s="88">
        <v>14</v>
      </c>
      <c r="G24" s="89">
        <v>20</v>
      </c>
      <c r="H24" s="48">
        <f t="shared" si="19"/>
        <v>1468</v>
      </c>
      <c r="I24" s="48">
        <f t="shared" si="20"/>
        <v>49</v>
      </c>
      <c r="J24" s="89">
        <v>459</v>
      </c>
      <c r="K24" s="94">
        <v>412</v>
      </c>
      <c r="L24" s="94"/>
      <c r="M24" s="93">
        <v>15</v>
      </c>
      <c r="N24" s="93">
        <v>14</v>
      </c>
      <c r="O24" s="45"/>
      <c r="P24" s="48">
        <f t="shared" si="5"/>
        <v>871</v>
      </c>
      <c r="Q24" s="48">
        <f t="shared" si="22"/>
        <v>32</v>
      </c>
      <c r="R24" s="50">
        <f t="shared" si="18"/>
        <v>81</v>
      </c>
      <c r="S24" s="88">
        <v>3.6</v>
      </c>
      <c r="T24" s="88">
        <v>3</v>
      </c>
      <c r="U24" s="100">
        <v>6.5</v>
      </c>
      <c r="V24" s="44"/>
      <c r="W24" s="44"/>
      <c r="X24" s="44"/>
      <c r="Y24" s="44"/>
      <c r="Z24" s="44"/>
      <c r="AA24" s="68"/>
      <c r="AB24" s="33"/>
      <c r="AC24" s="20">
        <f>AA24+AB24</f>
        <v>0</v>
      </c>
      <c r="AD24" s="85">
        <f t="shared" si="7"/>
        <v>94.1</v>
      </c>
      <c r="AE24" s="21">
        <f t="shared" si="21"/>
        <v>94.1</v>
      </c>
      <c r="AF24" s="82"/>
      <c r="AG24" s="78"/>
      <c r="AH24" s="22">
        <f t="shared" si="8"/>
        <v>94.1</v>
      </c>
      <c r="AI24" s="23">
        <f t="shared" si="9"/>
        <v>23.811999999999983</v>
      </c>
      <c r="AJ24" s="58"/>
      <c r="AK24" s="24">
        <f t="shared" si="10"/>
        <v>0</v>
      </c>
      <c r="AL24" s="25">
        <f t="shared" si="11"/>
        <v>117.91199999999998</v>
      </c>
      <c r="AM24" s="26">
        <f t="shared" si="12"/>
        <v>117.91199999999998</v>
      </c>
      <c r="AN24" s="79"/>
      <c r="AO24" s="118">
        <v>65</v>
      </c>
      <c r="AP24" s="118">
        <v>200</v>
      </c>
      <c r="AQ24" s="118">
        <v>0</v>
      </c>
      <c r="AR24" s="118">
        <v>16</v>
      </c>
      <c r="AS24" s="118">
        <v>0</v>
      </c>
      <c r="AT24" s="62">
        <f t="shared" si="13"/>
        <v>281</v>
      </c>
      <c r="AU24" s="63">
        <f t="shared" si="14"/>
        <v>266.95</v>
      </c>
      <c r="AV24" s="120">
        <v>6</v>
      </c>
      <c r="AW24" s="120">
        <v>4.3</v>
      </c>
      <c r="AX24" s="120">
        <v>10</v>
      </c>
      <c r="AY24" s="120">
        <v>1</v>
      </c>
      <c r="AZ24" s="81">
        <f t="shared" si="15"/>
        <v>21.3</v>
      </c>
      <c r="BA24" s="80">
        <f t="shared" si="16"/>
        <v>245.64999999999998</v>
      </c>
      <c r="BB24" s="36">
        <f t="shared" si="17"/>
        <v>117.91199999999998</v>
      </c>
      <c r="BC24" s="80"/>
    </row>
    <row r="25" spans="1:55" ht="18" thickBot="1">
      <c r="A25" s="30" t="s">
        <v>30</v>
      </c>
      <c r="B25" s="44">
        <v>463</v>
      </c>
      <c r="C25" s="88">
        <v>484</v>
      </c>
      <c r="D25" s="88">
        <v>643</v>
      </c>
      <c r="E25" s="88">
        <v>16</v>
      </c>
      <c r="F25" s="88">
        <v>17</v>
      </c>
      <c r="G25" s="89">
        <v>20</v>
      </c>
      <c r="H25" s="48">
        <f t="shared" si="19"/>
        <v>1590</v>
      </c>
      <c r="I25" s="48">
        <f t="shared" si="20"/>
        <v>53</v>
      </c>
      <c r="J25" s="89">
        <v>461</v>
      </c>
      <c r="K25" s="94">
        <v>470</v>
      </c>
      <c r="L25" s="94"/>
      <c r="M25" s="93">
        <v>15</v>
      </c>
      <c r="N25" s="93">
        <v>17</v>
      </c>
      <c r="O25" s="45"/>
      <c r="P25" s="48">
        <f t="shared" si="5"/>
        <v>931</v>
      </c>
      <c r="Q25" s="48">
        <f t="shared" si="22"/>
        <v>33</v>
      </c>
      <c r="R25" s="50">
        <f t="shared" si="18"/>
        <v>86</v>
      </c>
      <c r="S25" s="88">
        <v>3.6</v>
      </c>
      <c r="T25" s="88">
        <v>4</v>
      </c>
      <c r="U25" s="100">
        <v>6.5</v>
      </c>
      <c r="V25" s="44"/>
      <c r="W25" s="44"/>
      <c r="X25" s="44"/>
      <c r="Y25" s="44"/>
      <c r="Z25" s="44"/>
      <c r="AA25" s="68"/>
      <c r="AB25" s="33"/>
      <c r="AC25" s="20">
        <f t="shared" si="6"/>
        <v>0</v>
      </c>
      <c r="AD25" s="85">
        <f t="shared" si="7"/>
        <v>100.1</v>
      </c>
      <c r="AE25" s="21">
        <f t="shared" si="21"/>
        <v>100.1</v>
      </c>
      <c r="AF25" s="82"/>
      <c r="AG25" s="78"/>
      <c r="AH25" s="22">
        <f t="shared" si="8"/>
        <v>100.1</v>
      </c>
      <c r="AI25" s="23">
        <f t="shared" si="9"/>
        <v>17.811999999999983</v>
      </c>
      <c r="AJ25" s="58"/>
      <c r="AK25" s="24">
        <f t="shared" si="10"/>
        <v>0</v>
      </c>
      <c r="AL25" s="25">
        <f t="shared" si="11"/>
        <v>117.91199999999998</v>
      </c>
      <c r="AM25" s="26">
        <f t="shared" si="12"/>
        <v>117.91199999999998</v>
      </c>
      <c r="AN25" s="79"/>
      <c r="AO25" s="118">
        <v>65</v>
      </c>
      <c r="AP25" s="118">
        <v>200</v>
      </c>
      <c r="AQ25" s="118">
        <v>0</v>
      </c>
      <c r="AR25" s="118">
        <v>16</v>
      </c>
      <c r="AS25" s="118">
        <v>0</v>
      </c>
      <c r="AT25" s="62">
        <f t="shared" si="13"/>
        <v>281</v>
      </c>
      <c r="AU25" s="63">
        <f t="shared" si="14"/>
        <v>266.95</v>
      </c>
      <c r="AV25" s="120">
        <v>6</v>
      </c>
      <c r="AW25" s="120">
        <v>4.3</v>
      </c>
      <c r="AX25" s="120">
        <v>10</v>
      </c>
      <c r="AY25" s="120">
        <v>1</v>
      </c>
      <c r="AZ25" s="81">
        <f t="shared" si="15"/>
        <v>21.3</v>
      </c>
      <c r="BA25" s="80">
        <f t="shared" si="16"/>
        <v>245.64999999999998</v>
      </c>
      <c r="BB25" s="36">
        <f t="shared" si="17"/>
        <v>117.91199999999998</v>
      </c>
      <c r="BC25" s="80"/>
    </row>
    <row r="26" spans="1:55" ht="18" thickBot="1">
      <c r="A26" s="30" t="s">
        <v>14</v>
      </c>
      <c r="B26" s="88">
        <v>515</v>
      </c>
      <c r="C26" s="88">
        <v>556</v>
      </c>
      <c r="D26" s="88">
        <v>707</v>
      </c>
      <c r="E26" s="88">
        <v>17</v>
      </c>
      <c r="F26" s="88">
        <v>19</v>
      </c>
      <c r="G26" s="89">
        <v>23</v>
      </c>
      <c r="H26" s="48">
        <f t="shared" si="19"/>
        <v>1778</v>
      </c>
      <c r="I26" s="48">
        <f t="shared" si="20"/>
        <v>59</v>
      </c>
      <c r="J26" s="89">
        <v>472</v>
      </c>
      <c r="K26" s="94">
        <v>511</v>
      </c>
      <c r="L26" s="94"/>
      <c r="M26" s="90">
        <v>15</v>
      </c>
      <c r="N26" s="93">
        <v>18</v>
      </c>
      <c r="O26" s="45"/>
      <c r="P26" s="48">
        <f t="shared" si="5"/>
        <v>983</v>
      </c>
      <c r="Q26" s="48">
        <f t="shared" si="22"/>
        <v>34</v>
      </c>
      <c r="R26" s="50">
        <f t="shared" si="18"/>
        <v>93</v>
      </c>
      <c r="S26" s="101">
        <v>4.05</v>
      </c>
      <c r="T26" s="88">
        <v>4</v>
      </c>
      <c r="U26" s="100">
        <v>7.1</v>
      </c>
      <c r="V26" s="60"/>
      <c r="W26" s="44"/>
      <c r="X26" s="44"/>
      <c r="Y26" s="44"/>
      <c r="Z26" s="44"/>
      <c r="AA26" s="68"/>
      <c r="AB26" s="33"/>
      <c r="AC26" s="20">
        <f t="shared" si="6"/>
        <v>0</v>
      </c>
      <c r="AD26" s="85">
        <f t="shared" si="7"/>
        <v>108.14999999999999</v>
      </c>
      <c r="AE26" s="21">
        <f t="shared" si="21"/>
        <v>108.14999999999999</v>
      </c>
      <c r="AF26" s="82"/>
      <c r="AG26" s="78"/>
      <c r="AH26" s="22">
        <f t="shared" si="8"/>
        <v>108.14999999999999</v>
      </c>
      <c r="AI26" s="23">
        <f t="shared" si="9"/>
        <v>9.7619999999999862</v>
      </c>
      <c r="AJ26" s="58"/>
      <c r="AK26" s="24">
        <f t="shared" si="10"/>
        <v>0</v>
      </c>
      <c r="AL26" s="25">
        <f t="shared" si="11"/>
        <v>117.91199999999998</v>
      </c>
      <c r="AM26" s="26">
        <f t="shared" si="12"/>
        <v>117.91199999999998</v>
      </c>
      <c r="AN26" s="79"/>
      <c r="AO26" s="118">
        <v>65</v>
      </c>
      <c r="AP26" s="118">
        <v>200</v>
      </c>
      <c r="AQ26" s="118">
        <v>0</v>
      </c>
      <c r="AR26" s="118">
        <v>16</v>
      </c>
      <c r="AS26" s="118">
        <v>0</v>
      </c>
      <c r="AT26" s="62">
        <f t="shared" si="13"/>
        <v>281</v>
      </c>
      <c r="AU26" s="63">
        <f t="shared" si="14"/>
        <v>266.95</v>
      </c>
      <c r="AV26" s="120">
        <v>6</v>
      </c>
      <c r="AW26" s="120">
        <v>4.3</v>
      </c>
      <c r="AX26" s="120">
        <v>10</v>
      </c>
      <c r="AY26" s="120">
        <v>1</v>
      </c>
      <c r="AZ26" s="81">
        <f t="shared" si="15"/>
        <v>21.3</v>
      </c>
      <c r="BA26" s="80">
        <f t="shared" si="16"/>
        <v>245.64999999999998</v>
      </c>
      <c r="BB26" s="36">
        <f t="shared" si="17"/>
        <v>117.91199999999998</v>
      </c>
      <c r="BC26" s="80"/>
    </row>
    <row r="27" spans="1:55" ht="18" thickBot="1">
      <c r="A27" s="30" t="s">
        <v>31</v>
      </c>
      <c r="B27" s="90">
        <v>541</v>
      </c>
      <c r="C27" s="88">
        <v>594</v>
      </c>
      <c r="D27" s="88">
        <v>750</v>
      </c>
      <c r="E27" s="88">
        <v>18</v>
      </c>
      <c r="F27" s="88">
        <v>20</v>
      </c>
      <c r="G27" s="89">
        <v>24</v>
      </c>
      <c r="H27" s="48">
        <f t="shared" si="19"/>
        <v>1885</v>
      </c>
      <c r="I27" s="48">
        <f t="shared" si="20"/>
        <v>62</v>
      </c>
      <c r="J27" s="89">
        <v>575</v>
      </c>
      <c r="K27" s="94">
        <v>557</v>
      </c>
      <c r="L27" s="94"/>
      <c r="M27" s="90">
        <v>19</v>
      </c>
      <c r="N27" s="93">
        <v>19</v>
      </c>
      <c r="O27" s="45"/>
      <c r="P27" s="48">
        <f t="shared" si="5"/>
        <v>1132</v>
      </c>
      <c r="Q27" s="48">
        <f t="shared" si="22"/>
        <v>38</v>
      </c>
      <c r="R27" s="50">
        <f t="shared" si="18"/>
        <v>100</v>
      </c>
      <c r="S27" s="101">
        <v>4.05</v>
      </c>
      <c r="T27" s="88">
        <v>4</v>
      </c>
      <c r="U27" s="100">
        <v>7.1</v>
      </c>
      <c r="V27" s="44"/>
      <c r="W27" s="44"/>
      <c r="X27" s="44"/>
      <c r="Y27" s="44"/>
      <c r="Z27" s="44"/>
      <c r="AA27" s="68"/>
      <c r="AB27" s="33"/>
      <c r="AC27" s="20">
        <f t="shared" si="6"/>
        <v>0</v>
      </c>
      <c r="AD27" s="85">
        <f t="shared" si="7"/>
        <v>115.14999999999999</v>
      </c>
      <c r="AE27" s="21">
        <f t="shared" si="21"/>
        <v>115.14999999999999</v>
      </c>
      <c r="AF27" s="82"/>
      <c r="AG27" s="78"/>
      <c r="AH27" s="22">
        <f t="shared" si="8"/>
        <v>115.14999999999999</v>
      </c>
      <c r="AI27" s="23">
        <f t="shared" si="9"/>
        <v>2.7619999999999862</v>
      </c>
      <c r="AJ27" s="58"/>
      <c r="AK27" s="24">
        <f t="shared" si="10"/>
        <v>0</v>
      </c>
      <c r="AL27" s="25">
        <f t="shared" si="11"/>
        <v>117.91199999999998</v>
      </c>
      <c r="AM27" s="26">
        <f t="shared" si="12"/>
        <v>117.91199999999998</v>
      </c>
      <c r="AN27" s="79"/>
      <c r="AO27" s="118">
        <v>65</v>
      </c>
      <c r="AP27" s="118">
        <v>200</v>
      </c>
      <c r="AQ27" s="118">
        <v>0</v>
      </c>
      <c r="AR27" s="118">
        <v>16</v>
      </c>
      <c r="AS27" s="118">
        <v>0</v>
      </c>
      <c r="AT27" s="62">
        <f t="shared" si="13"/>
        <v>281</v>
      </c>
      <c r="AU27" s="63">
        <f t="shared" si="14"/>
        <v>266.95</v>
      </c>
      <c r="AV27" s="120">
        <v>6</v>
      </c>
      <c r="AW27" s="120">
        <v>4.3</v>
      </c>
      <c r="AX27" s="120">
        <v>10</v>
      </c>
      <c r="AY27" s="120">
        <v>1</v>
      </c>
      <c r="AZ27" s="81">
        <f t="shared" si="15"/>
        <v>21.3</v>
      </c>
      <c r="BA27" s="80">
        <f t="shared" si="16"/>
        <v>245.64999999999998</v>
      </c>
      <c r="BB27" s="36">
        <f t="shared" si="17"/>
        <v>117.91199999999998</v>
      </c>
      <c r="BC27" s="80"/>
    </row>
    <row r="28" spans="1:55" ht="18" thickBot="1">
      <c r="A28" s="30" t="s">
        <v>15</v>
      </c>
      <c r="B28" s="88">
        <v>594</v>
      </c>
      <c r="C28" s="88">
        <v>512</v>
      </c>
      <c r="D28" s="88">
        <v>812</v>
      </c>
      <c r="E28" s="88">
        <v>20</v>
      </c>
      <c r="F28" s="88">
        <v>17</v>
      </c>
      <c r="G28" s="89">
        <v>26</v>
      </c>
      <c r="H28" s="48">
        <f t="shared" si="19"/>
        <v>1918</v>
      </c>
      <c r="I28" s="48">
        <f t="shared" si="20"/>
        <v>63</v>
      </c>
      <c r="J28" s="89">
        <v>580</v>
      </c>
      <c r="K28" s="94">
        <v>567</v>
      </c>
      <c r="L28" s="94"/>
      <c r="M28" s="90">
        <v>19</v>
      </c>
      <c r="N28" s="93">
        <v>19</v>
      </c>
      <c r="O28" s="45"/>
      <c r="P28" s="48">
        <f t="shared" si="5"/>
        <v>1147</v>
      </c>
      <c r="Q28" s="48">
        <f t="shared" si="22"/>
        <v>38</v>
      </c>
      <c r="R28" s="50">
        <f t="shared" si="18"/>
        <v>101</v>
      </c>
      <c r="S28" s="101">
        <v>4.32</v>
      </c>
      <c r="T28" s="88">
        <v>4</v>
      </c>
      <c r="U28" s="88">
        <v>7.6</v>
      </c>
      <c r="V28" s="44"/>
      <c r="W28" s="44"/>
      <c r="X28" s="44"/>
      <c r="Y28" s="44"/>
      <c r="Z28" s="44"/>
      <c r="AA28" s="68"/>
      <c r="AB28" s="33"/>
      <c r="AC28" s="20">
        <f t="shared" si="6"/>
        <v>0</v>
      </c>
      <c r="AD28" s="85">
        <f t="shared" si="7"/>
        <v>116.91999999999999</v>
      </c>
      <c r="AE28" s="21">
        <f t="shared" si="21"/>
        <v>116.91999999999999</v>
      </c>
      <c r="AF28" s="82"/>
      <c r="AG28" s="78"/>
      <c r="AH28" s="22">
        <f t="shared" si="8"/>
        <v>116.91999999999999</v>
      </c>
      <c r="AI28" s="23">
        <f t="shared" si="9"/>
        <v>0.99199999999999022</v>
      </c>
      <c r="AJ28" s="58"/>
      <c r="AK28" s="24">
        <f t="shared" si="10"/>
        <v>0</v>
      </c>
      <c r="AL28" s="25">
        <f t="shared" si="11"/>
        <v>117.91199999999998</v>
      </c>
      <c r="AM28" s="26">
        <f t="shared" si="12"/>
        <v>117.91199999999998</v>
      </c>
      <c r="AN28" s="79"/>
      <c r="AO28" s="118">
        <v>65</v>
      </c>
      <c r="AP28" s="118">
        <v>200</v>
      </c>
      <c r="AQ28" s="118">
        <v>0</v>
      </c>
      <c r="AR28" s="118">
        <v>16</v>
      </c>
      <c r="AS28" s="118">
        <v>0</v>
      </c>
      <c r="AT28" s="62">
        <f t="shared" si="13"/>
        <v>281</v>
      </c>
      <c r="AU28" s="63">
        <f t="shared" si="14"/>
        <v>266.95</v>
      </c>
      <c r="AV28" s="120">
        <v>6</v>
      </c>
      <c r="AW28" s="120">
        <v>4.3</v>
      </c>
      <c r="AX28" s="120">
        <v>10</v>
      </c>
      <c r="AY28" s="120">
        <v>1</v>
      </c>
      <c r="AZ28" s="81">
        <f t="shared" si="15"/>
        <v>21.3</v>
      </c>
      <c r="BA28" s="80">
        <f t="shared" si="16"/>
        <v>245.64999999999998</v>
      </c>
      <c r="BB28" s="36">
        <f t="shared" si="17"/>
        <v>117.91199999999998</v>
      </c>
      <c r="BC28" s="80"/>
    </row>
    <row r="29" spans="1:55" ht="18" thickBot="1">
      <c r="A29" s="30" t="s">
        <v>32</v>
      </c>
      <c r="B29" s="88">
        <v>606</v>
      </c>
      <c r="C29" s="88">
        <v>526</v>
      </c>
      <c r="D29" s="88">
        <v>843</v>
      </c>
      <c r="E29" s="88">
        <v>20</v>
      </c>
      <c r="F29" s="88">
        <v>18</v>
      </c>
      <c r="G29" s="89">
        <v>27</v>
      </c>
      <c r="H29" s="48">
        <f t="shared" si="19"/>
        <v>1975</v>
      </c>
      <c r="I29" s="48">
        <f t="shared" si="20"/>
        <v>65</v>
      </c>
      <c r="J29" s="89">
        <v>579</v>
      </c>
      <c r="K29" s="94">
        <v>580</v>
      </c>
      <c r="L29" s="94"/>
      <c r="M29" s="90">
        <v>19</v>
      </c>
      <c r="N29" s="93">
        <v>19</v>
      </c>
      <c r="O29" s="45"/>
      <c r="P29" s="48">
        <f t="shared" si="5"/>
        <v>1159</v>
      </c>
      <c r="Q29" s="48">
        <f t="shared" si="22"/>
        <v>38</v>
      </c>
      <c r="R29" s="50">
        <f t="shared" si="18"/>
        <v>103</v>
      </c>
      <c r="S29" s="101">
        <v>4.32</v>
      </c>
      <c r="T29" s="88">
        <v>4</v>
      </c>
      <c r="U29" s="88">
        <v>7.6</v>
      </c>
      <c r="V29" s="44"/>
      <c r="W29" s="44"/>
      <c r="X29" s="44"/>
      <c r="Y29" s="44"/>
      <c r="Z29" s="44"/>
      <c r="AA29" s="68"/>
      <c r="AB29" s="33"/>
      <c r="AC29" s="20">
        <f t="shared" si="6"/>
        <v>0</v>
      </c>
      <c r="AD29" s="85">
        <f t="shared" si="7"/>
        <v>118.91999999999999</v>
      </c>
      <c r="AE29" s="21">
        <f t="shared" si="21"/>
        <v>118.91999999999999</v>
      </c>
      <c r="AF29" s="82"/>
      <c r="AG29" s="78"/>
      <c r="AH29" s="22">
        <f t="shared" si="8"/>
        <v>118.91999999999999</v>
      </c>
      <c r="AI29" s="23">
        <f t="shared" si="9"/>
        <v>-1.0080000000000098</v>
      </c>
      <c r="AJ29" s="58"/>
      <c r="AK29" s="24">
        <f t="shared" si="10"/>
        <v>0</v>
      </c>
      <c r="AL29" s="25">
        <f t="shared" si="11"/>
        <v>117.91199999999998</v>
      </c>
      <c r="AM29" s="26">
        <f t="shared" si="12"/>
        <v>117.91199999999998</v>
      </c>
      <c r="AN29" s="79"/>
      <c r="AO29" s="118">
        <v>65</v>
      </c>
      <c r="AP29" s="118">
        <v>200</v>
      </c>
      <c r="AQ29" s="118">
        <v>0</v>
      </c>
      <c r="AR29" s="118">
        <v>16</v>
      </c>
      <c r="AS29" s="118">
        <v>0</v>
      </c>
      <c r="AT29" s="62">
        <f t="shared" si="13"/>
        <v>281</v>
      </c>
      <c r="AU29" s="63">
        <f t="shared" si="14"/>
        <v>266.95</v>
      </c>
      <c r="AV29" s="120">
        <v>6</v>
      </c>
      <c r="AW29" s="120">
        <v>4.3</v>
      </c>
      <c r="AX29" s="120">
        <v>10</v>
      </c>
      <c r="AY29" s="120">
        <v>1</v>
      </c>
      <c r="AZ29" s="81">
        <f t="shared" si="15"/>
        <v>21.3</v>
      </c>
      <c r="BA29" s="80">
        <f t="shared" si="16"/>
        <v>245.64999999999998</v>
      </c>
      <c r="BB29" s="36">
        <f t="shared" si="17"/>
        <v>117.91199999999998</v>
      </c>
      <c r="BC29" s="80"/>
    </row>
    <row r="30" spans="1:55" ht="18" thickBot="1">
      <c r="A30" s="30" t="s">
        <v>16</v>
      </c>
      <c r="B30" s="88">
        <v>572</v>
      </c>
      <c r="C30" s="88">
        <v>530</v>
      </c>
      <c r="D30" s="88">
        <v>884</v>
      </c>
      <c r="E30" s="88">
        <v>19</v>
      </c>
      <c r="F30" s="88">
        <v>18</v>
      </c>
      <c r="G30" s="89">
        <v>28</v>
      </c>
      <c r="H30" s="48">
        <f t="shared" si="19"/>
        <v>1986</v>
      </c>
      <c r="I30" s="48">
        <f t="shared" si="20"/>
        <v>65</v>
      </c>
      <c r="J30" s="88">
        <v>588</v>
      </c>
      <c r="K30" s="94">
        <v>580</v>
      </c>
      <c r="L30" s="94"/>
      <c r="M30" s="90">
        <v>19</v>
      </c>
      <c r="N30" s="93">
        <v>19</v>
      </c>
      <c r="O30" s="45"/>
      <c r="P30" s="48">
        <f t="shared" si="5"/>
        <v>1168</v>
      </c>
      <c r="Q30" s="48">
        <f t="shared" si="22"/>
        <v>39</v>
      </c>
      <c r="R30" s="50">
        <f t="shared" si="18"/>
        <v>104</v>
      </c>
      <c r="S30" s="101">
        <v>4.42</v>
      </c>
      <c r="T30" s="88">
        <v>4</v>
      </c>
      <c r="U30" s="88">
        <v>7.8</v>
      </c>
      <c r="V30" s="44"/>
      <c r="W30" s="44"/>
      <c r="X30" s="44"/>
      <c r="Y30" s="44"/>
      <c r="Z30" s="44"/>
      <c r="AA30" s="68"/>
      <c r="AB30" s="33"/>
      <c r="AC30" s="20">
        <f t="shared" si="6"/>
        <v>0</v>
      </c>
      <c r="AD30" s="85">
        <f t="shared" si="7"/>
        <v>120.22</v>
      </c>
      <c r="AE30" s="21">
        <f t="shared" si="21"/>
        <v>120.22</v>
      </c>
      <c r="AF30" s="82"/>
      <c r="AG30" s="78"/>
      <c r="AH30" s="22">
        <f t="shared" si="8"/>
        <v>120.22</v>
      </c>
      <c r="AI30" s="23">
        <f t="shared" si="9"/>
        <v>-2.3080000000000211</v>
      </c>
      <c r="AJ30" s="58"/>
      <c r="AK30" s="24">
        <f t="shared" si="10"/>
        <v>0</v>
      </c>
      <c r="AL30" s="25">
        <f t="shared" si="11"/>
        <v>117.91199999999998</v>
      </c>
      <c r="AM30" s="26">
        <f t="shared" si="12"/>
        <v>117.91199999999998</v>
      </c>
      <c r="AN30" s="79"/>
      <c r="AO30" s="118">
        <v>65</v>
      </c>
      <c r="AP30" s="118">
        <v>200</v>
      </c>
      <c r="AQ30" s="118">
        <v>0</v>
      </c>
      <c r="AR30" s="118">
        <v>16</v>
      </c>
      <c r="AS30" s="118">
        <v>0</v>
      </c>
      <c r="AT30" s="62">
        <f t="shared" si="13"/>
        <v>281</v>
      </c>
      <c r="AU30" s="63">
        <f t="shared" si="14"/>
        <v>266.95</v>
      </c>
      <c r="AV30" s="120">
        <v>6</v>
      </c>
      <c r="AW30" s="120">
        <v>4.3</v>
      </c>
      <c r="AX30" s="120">
        <v>10</v>
      </c>
      <c r="AY30" s="120">
        <v>1</v>
      </c>
      <c r="AZ30" s="81">
        <f t="shared" si="15"/>
        <v>21.3</v>
      </c>
      <c r="BA30" s="80">
        <f t="shared" si="16"/>
        <v>245.64999999999998</v>
      </c>
      <c r="BB30" s="36">
        <f t="shared" si="17"/>
        <v>117.91199999999998</v>
      </c>
      <c r="BC30" s="80"/>
    </row>
    <row r="31" spans="1:55" ht="18" thickBot="1">
      <c r="A31" s="30" t="s">
        <v>45</v>
      </c>
      <c r="B31" s="88">
        <v>544</v>
      </c>
      <c r="C31" s="88">
        <v>527</v>
      </c>
      <c r="D31" s="88">
        <v>870</v>
      </c>
      <c r="E31" s="88">
        <v>18</v>
      </c>
      <c r="F31" s="88">
        <v>18</v>
      </c>
      <c r="G31" s="89">
        <v>28</v>
      </c>
      <c r="H31" s="48">
        <f t="shared" si="19"/>
        <v>1941</v>
      </c>
      <c r="I31" s="48">
        <f t="shared" si="20"/>
        <v>64</v>
      </c>
      <c r="J31" s="88">
        <v>600</v>
      </c>
      <c r="K31" s="94">
        <v>586</v>
      </c>
      <c r="L31" s="94"/>
      <c r="M31" s="90">
        <v>20</v>
      </c>
      <c r="N31" s="93">
        <v>20</v>
      </c>
      <c r="O31" s="45"/>
      <c r="P31" s="48">
        <f t="shared" si="5"/>
        <v>1186</v>
      </c>
      <c r="Q31" s="48">
        <f t="shared" si="22"/>
        <v>40</v>
      </c>
      <c r="R31" s="50">
        <f t="shared" si="18"/>
        <v>104</v>
      </c>
      <c r="S31" s="101">
        <v>4.42</v>
      </c>
      <c r="T31" s="88">
        <v>4</v>
      </c>
      <c r="U31" s="88">
        <v>7.8</v>
      </c>
      <c r="V31" s="44"/>
      <c r="W31" s="44"/>
      <c r="X31" s="44"/>
      <c r="Y31" s="44"/>
      <c r="Z31" s="44"/>
      <c r="AA31" s="68"/>
      <c r="AB31" s="33"/>
      <c r="AC31" s="20">
        <f t="shared" si="6"/>
        <v>0</v>
      </c>
      <c r="AD31" s="85">
        <f t="shared" si="7"/>
        <v>120.22</v>
      </c>
      <c r="AE31" s="21">
        <f t="shared" si="21"/>
        <v>120.22</v>
      </c>
      <c r="AF31" s="82"/>
      <c r="AG31" s="78"/>
      <c r="AH31" s="22">
        <f t="shared" si="8"/>
        <v>120.22</v>
      </c>
      <c r="AI31" s="23">
        <f t="shared" si="9"/>
        <v>-2.3080000000000211</v>
      </c>
      <c r="AJ31" s="58"/>
      <c r="AK31" s="24">
        <f t="shared" si="10"/>
        <v>0</v>
      </c>
      <c r="AL31" s="25">
        <f t="shared" si="11"/>
        <v>117.91199999999998</v>
      </c>
      <c r="AM31" s="26">
        <f t="shared" si="12"/>
        <v>117.91199999999998</v>
      </c>
      <c r="AN31" s="79"/>
      <c r="AO31" s="118">
        <v>65</v>
      </c>
      <c r="AP31" s="118">
        <v>200</v>
      </c>
      <c r="AQ31" s="118">
        <v>0</v>
      </c>
      <c r="AR31" s="118">
        <v>16</v>
      </c>
      <c r="AS31" s="118">
        <v>0</v>
      </c>
      <c r="AT31" s="62">
        <f t="shared" si="13"/>
        <v>281</v>
      </c>
      <c r="AU31" s="63">
        <f t="shared" si="14"/>
        <v>266.95</v>
      </c>
      <c r="AV31" s="120">
        <v>6</v>
      </c>
      <c r="AW31" s="120">
        <v>4.3</v>
      </c>
      <c r="AX31" s="120">
        <v>10</v>
      </c>
      <c r="AY31" s="120">
        <v>1</v>
      </c>
      <c r="AZ31" s="81">
        <f t="shared" si="15"/>
        <v>21.3</v>
      </c>
      <c r="BA31" s="80">
        <f t="shared" si="16"/>
        <v>245.64999999999998</v>
      </c>
      <c r="BB31" s="36">
        <f t="shared" si="17"/>
        <v>117.91199999999998</v>
      </c>
      <c r="BC31" s="80"/>
    </row>
    <row r="32" spans="1:55" ht="18" thickBot="1">
      <c r="A32" s="30" t="s">
        <v>17</v>
      </c>
      <c r="B32" s="88">
        <v>543</v>
      </c>
      <c r="C32" s="88">
        <v>536</v>
      </c>
      <c r="D32" s="88">
        <v>863</v>
      </c>
      <c r="E32" s="88">
        <v>18</v>
      </c>
      <c r="F32" s="88">
        <v>19</v>
      </c>
      <c r="G32" s="89">
        <v>28</v>
      </c>
      <c r="H32" s="48">
        <f t="shared" si="19"/>
        <v>1942</v>
      </c>
      <c r="I32" s="48">
        <f t="shared" si="20"/>
        <v>65</v>
      </c>
      <c r="J32" s="88">
        <v>602</v>
      </c>
      <c r="K32" s="94">
        <v>590</v>
      </c>
      <c r="L32" s="94"/>
      <c r="M32" s="90">
        <v>20</v>
      </c>
      <c r="N32" s="93">
        <v>20</v>
      </c>
      <c r="O32" s="45"/>
      <c r="P32" s="48">
        <f t="shared" si="5"/>
        <v>1192</v>
      </c>
      <c r="Q32" s="48">
        <f t="shared" si="22"/>
        <v>40</v>
      </c>
      <c r="R32" s="50">
        <f t="shared" si="18"/>
        <v>105</v>
      </c>
      <c r="S32" s="101">
        <v>4.4400000000000004</v>
      </c>
      <c r="T32" s="88">
        <v>4</v>
      </c>
      <c r="U32" s="88">
        <v>7.9</v>
      </c>
      <c r="V32" s="44"/>
      <c r="W32" s="44"/>
      <c r="X32" s="44"/>
      <c r="Y32" s="44"/>
      <c r="Z32" s="44"/>
      <c r="AA32" s="68"/>
      <c r="AB32" s="33"/>
      <c r="AC32" s="20">
        <f t="shared" si="6"/>
        <v>0</v>
      </c>
      <c r="AD32" s="85">
        <f t="shared" si="7"/>
        <v>121.34</v>
      </c>
      <c r="AE32" s="21">
        <f t="shared" si="21"/>
        <v>121.34</v>
      </c>
      <c r="AF32" s="82"/>
      <c r="AG32" s="78"/>
      <c r="AH32" s="22">
        <f t="shared" si="8"/>
        <v>121.34</v>
      </c>
      <c r="AI32" s="23">
        <f t="shared" si="9"/>
        <v>-3.4280000000000257</v>
      </c>
      <c r="AJ32" s="58"/>
      <c r="AK32" s="24">
        <f t="shared" si="10"/>
        <v>0</v>
      </c>
      <c r="AL32" s="25">
        <f t="shared" si="11"/>
        <v>117.91199999999998</v>
      </c>
      <c r="AM32" s="26">
        <f t="shared" si="12"/>
        <v>117.91199999999998</v>
      </c>
      <c r="AN32" s="79"/>
      <c r="AO32" s="118">
        <v>65</v>
      </c>
      <c r="AP32" s="118">
        <v>200</v>
      </c>
      <c r="AQ32" s="118">
        <v>0</v>
      </c>
      <c r="AR32" s="118">
        <v>16</v>
      </c>
      <c r="AS32" s="118">
        <v>0</v>
      </c>
      <c r="AT32" s="62">
        <f t="shared" si="13"/>
        <v>281</v>
      </c>
      <c r="AU32" s="63">
        <f t="shared" si="14"/>
        <v>266.95</v>
      </c>
      <c r="AV32" s="120">
        <v>6</v>
      </c>
      <c r="AW32" s="120">
        <v>4.3</v>
      </c>
      <c r="AX32" s="120">
        <v>10</v>
      </c>
      <c r="AY32" s="120">
        <v>1</v>
      </c>
      <c r="AZ32" s="81">
        <f t="shared" si="15"/>
        <v>21.3</v>
      </c>
      <c r="BA32" s="80">
        <f t="shared" si="16"/>
        <v>245.64999999999998</v>
      </c>
      <c r="BB32" s="36">
        <f t="shared" si="17"/>
        <v>117.91199999999998</v>
      </c>
      <c r="BC32" s="80"/>
    </row>
    <row r="33" spans="1:55" ht="18" thickBot="1">
      <c r="A33" s="30" t="s">
        <v>46</v>
      </c>
      <c r="B33" s="88">
        <v>540</v>
      </c>
      <c r="C33" s="88">
        <v>535</v>
      </c>
      <c r="D33" s="88">
        <v>891</v>
      </c>
      <c r="E33" s="88">
        <v>18</v>
      </c>
      <c r="F33" s="88">
        <v>19</v>
      </c>
      <c r="G33" s="89">
        <v>29</v>
      </c>
      <c r="H33" s="48">
        <f t="shared" si="19"/>
        <v>1966</v>
      </c>
      <c r="I33" s="48">
        <f t="shared" si="20"/>
        <v>66</v>
      </c>
      <c r="J33" s="88">
        <v>608</v>
      </c>
      <c r="K33" s="94">
        <v>588</v>
      </c>
      <c r="L33" s="94"/>
      <c r="M33" s="90">
        <v>20</v>
      </c>
      <c r="N33" s="93">
        <v>20</v>
      </c>
      <c r="O33" s="45"/>
      <c r="P33" s="48">
        <f t="shared" si="5"/>
        <v>1196</v>
      </c>
      <c r="Q33" s="48">
        <f t="shared" si="22"/>
        <v>39</v>
      </c>
      <c r="R33" s="50">
        <f t="shared" si="18"/>
        <v>105</v>
      </c>
      <c r="S33" s="101">
        <v>4.4400000000000004</v>
      </c>
      <c r="T33" s="88">
        <v>4</v>
      </c>
      <c r="U33" s="88">
        <v>7.9</v>
      </c>
      <c r="V33" s="44"/>
      <c r="W33" s="44"/>
      <c r="X33" s="44"/>
      <c r="Y33" s="44"/>
      <c r="Z33" s="44"/>
      <c r="AA33" s="68"/>
      <c r="AB33" s="33"/>
      <c r="AC33" s="20">
        <f t="shared" si="6"/>
        <v>0</v>
      </c>
      <c r="AD33" s="85">
        <f t="shared" si="7"/>
        <v>121.34</v>
      </c>
      <c r="AE33" s="21">
        <f t="shared" si="21"/>
        <v>121.34</v>
      </c>
      <c r="AF33" s="82"/>
      <c r="AG33" s="78"/>
      <c r="AH33" s="22">
        <f t="shared" si="8"/>
        <v>121.34</v>
      </c>
      <c r="AI33" s="23">
        <f t="shared" si="9"/>
        <v>-3.4280000000000257</v>
      </c>
      <c r="AJ33" s="58"/>
      <c r="AK33" s="24">
        <f t="shared" si="10"/>
        <v>0</v>
      </c>
      <c r="AL33" s="25">
        <f t="shared" si="11"/>
        <v>117.91199999999998</v>
      </c>
      <c r="AM33" s="26">
        <f t="shared" si="12"/>
        <v>117.91199999999998</v>
      </c>
      <c r="AN33" s="79"/>
      <c r="AO33" s="118">
        <v>65</v>
      </c>
      <c r="AP33" s="118">
        <v>200</v>
      </c>
      <c r="AQ33" s="118">
        <v>0</v>
      </c>
      <c r="AR33" s="118">
        <v>16</v>
      </c>
      <c r="AS33" s="118">
        <v>0</v>
      </c>
      <c r="AT33" s="62">
        <f t="shared" si="13"/>
        <v>281</v>
      </c>
      <c r="AU33" s="63">
        <f t="shared" si="14"/>
        <v>266.95</v>
      </c>
      <c r="AV33" s="120">
        <v>6</v>
      </c>
      <c r="AW33" s="120">
        <v>4.3</v>
      </c>
      <c r="AX33" s="120">
        <v>10</v>
      </c>
      <c r="AY33" s="120">
        <v>1</v>
      </c>
      <c r="AZ33" s="81">
        <f t="shared" si="15"/>
        <v>21.3</v>
      </c>
      <c r="BA33" s="80">
        <f t="shared" si="16"/>
        <v>245.64999999999998</v>
      </c>
      <c r="BB33" s="36">
        <f t="shared" si="17"/>
        <v>117.91199999999998</v>
      </c>
      <c r="BC33" s="80"/>
    </row>
    <row r="34" spans="1:55" ht="18" thickBot="1">
      <c r="A34" s="30" t="s">
        <v>18</v>
      </c>
      <c r="B34" s="88">
        <v>544</v>
      </c>
      <c r="C34" s="88">
        <v>524</v>
      </c>
      <c r="D34" s="92">
        <v>886</v>
      </c>
      <c r="E34" s="88">
        <v>19</v>
      </c>
      <c r="F34" s="88">
        <v>18</v>
      </c>
      <c r="G34" s="89">
        <v>25</v>
      </c>
      <c r="H34" s="48">
        <f t="shared" si="19"/>
        <v>1954</v>
      </c>
      <c r="I34" s="48">
        <f t="shared" si="20"/>
        <v>62</v>
      </c>
      <c r="J34" s="88">
        <v>603</v>
      </c>
      <c r="K34" s="94">
        <v>570</v>
      </c>
      <c r="L34" s="94"/>
      <c r="M34" s="90">
        <v>20</v>
      </c>
      <c r="N34" s="93">
        <v>19</v>
      </c>
      <c r="O34" s="56"/>
      <c r="P34" s="48">
        <f t="shared" si="5"/>
        <v>1173</v>
      </c>
      <c r="Q34" s="48">
        <f t="shared" si="22"/>
        <v>39</v>
      </c>
      <c r="R34" s="50">
        <f t="shared" si="18"/>
        <v>101</v>
      </c>
      <c r="S34" s="101">
        <v>4.24</v>
      </c>
      <c r="T34" s="88">
        <v>4</v>
      </c>
      <c r="U34" s="88">
        <v>7.9</v>
      </c>
      <c r="V34" s="44"/>
      <c r="W34" s="44"/>
      <c r="X34" s="44"/>
      <c r="Y34" s="44"/>
      <c r="Z34" s="44"/>
      <c r="AA34" s="68"/>
      <c r="AB34" s="33"/>
      <c r="AC34" s="20">
        <f t="shared" si="6"/>
        <v>0</v>
      </c>
      <c r="AD34" s="85">
        <f t="shared" si="7"/>
        <v>117.14</v>
      </c>
      <c r="AE34" s="21">
        <f t="shared" si="21"/>
        <v>117.14</v>
      </c>
      <c r="AF34" s="82"/>
      <c r="AG34" s="78"/>
      <c r="AH34" s="22">
        <f t="shared" si="8"/>
        <v>117.14</v>
      </c>
      <c r="AI34" s="23">
        <f t="shared" si="9"/>
        <v>0.77199999999997715</v>
      </c>
      <c r="AJ34" s="58"/>
      <c r="AK34" s="24">
        <f t="shared" si="10"/>
        <v>0</v>
      </c>
      <c r="AL34" s="25">
        <f t="shared" si="11"/>
        <v>117.91199999999998</v>
      </c>
      <c r="AM34" s="26">
        <f t="shared" si="12"/>
        <v>117.91199999999998</v>
      </c>
      <c r="AN34" s="79"/>
      <c r="AO34" s="118">
        <v>65</v>
      </c>
      <c r="AP34" s="118">
        <v>200</v>
      </c>
      <c r="AQ34" s="118">
        <v>0</v>
      </c>
      <c r="AR34" s="118">
        <v>16</v>
      </c>
      <c r="AS34" s="118">
        <v>0</v>
      </c>
      <c r="AT34" s="62">
        <f t="shared" si="13"/>
        <v>281</v>
      </c>
      <c r="AU34" s="63">
        <f t="shared" si="14"/>
        <v>266.95</v>
      </c>
      <c r="AV34" s="120">
        <v>6</v>
      </c>
      <c r="AW34" s="120">
        <v>4.3</v>
      </c>
      <c r="AX34" s="120">
        <v>10</v>
      </c>
      <c r="AY34" s="120">
        <v>1</v>
      </c>
      <c r="AZ34" s="81">
        <f t="shared" si="15"/>
        <v>21.3</v>
      </c>
      <c r="BA34" s="80">
        <f t="shared" si="16"/>
        <v>245.64999999999998</v>
      </c>
      <c r="BB34" s="36">
        <f t="shared" si="17"/>
        <v>117.91199999999998</v>
      </c>
      <c r="BC34" s="80"/>
    </row>
    <row r="35" spans="1:55" ht="18" thickBot="1">
      <c r="A35" s="30" t="s">
        <v>47</v>
      </c>
      <c r="B35" s="88">
        <v>494</v>
      </c>
      <c r="C35" s="88">
        <v>583</v>
      </c>
      <c r="D35" s="92">
        <v>776</v>
      </c>
      <c r="E35" s="88">
        <v>17</v>
      </c>
      <c r="F35" s="88">
        <v>20</v>
      </c>
      <c r="G35" s="89">
        <v>25</v>
      </c>
      <c r="H35" s="48">
        <f t="shared" si="19"/>
        <v>1853</v>
      </c>
      <c r="I35" s="48">
        <f t="shared" si="20"/>
        <v>62</v>
      </c>
      <c r="J35" s="88">
        <v>606</v>
      </c>
      <c r="K35" s="94">
        <v>572</v>
      </c>
      <c r="L35" s="94"/>
      <c r="M35" s="90">
        <v>20</v>
      </c>
      <c r="N35" s="93">
        <v>19</v>
      </c>
      <c r="O35" s="56"/>
      <c r="P35" s="48">
        <f t="shared" si="5"/>
        <v>1178</v>
      </c>
      <c r="Q35" s="48">
        <f t="shared" si="22"/>
        <v>39</v>
      </c>
      <c r="R35" s="50">
        <f t="shared" si="18"/>
        <v>101</v>
      </c>
      <c r="S35" s="101">
        <v>4.24</v>
      </c>
      <c r="T35" s="88">
        <v>4</v>
      </c>
      <c r="U35" s="88">
        <v>7.9</v>
      </c>
      <c r="V35" s="44"/>
      <c r="W35" s="44"/>
      <c r="X35" s="44"/>
      <c r="Y35" s="44"/>
      <c r="Z35" s="44"/>
      <c r="AA35" s="68"/>
      <c r="AB35" s="33"/>
      <c r="AC35" s="20">
        <f t="shared" si="6"/>
        <v>0</v>
      </c>
      <c r="AD35" s="85">
        <f t="shared" si="7"/>
        <v>117.14</v>
      </c>
      <c r="AE35" s="21">
        <f t="shared" si="21"/>
        <v>117.14</v>
      </c>
      <c r="AF35" s="82"/>
      <c r="AG35" s="78"/>
      <c r="AH35" s="22">
        <f t="shared" si="8"/>
        <v>117.14</v>
      </c>
      <c r="AI35" s="23">
        <f t="shared" si="9"/>
        <v>0.77199999999997715</v>
      </c>
      <c r="AJ35" s="58"/>
      <c r="AK35" s="24">
        <f t="shared" si="10"/>
        <v>0</v>
      </c>
      <c r="AL35" s="25">
        <f t="shared" si="11"/>
        <v>117.91199999999998</v>
      </c>
      <c r="AM35" s="26">
        <f t="shared" si="12"/>
        <v>117.91199999999998</v>
      </c>
      <c r="AN35" s="79"/>
      <c r="AO35" s="118">
        <v>65</v>
      </c>
      <c r="AP35" s="118">
        <v>200</v>
      </c>
      <c r="AQ35" s="118">
        <v>0</v>
      </c>
      <c r="AR35" s="118">
        <v>16</v>
      </c>
      <c r="AS35" s="118">
        <v>0</v>
      </c>
      <c r="AT35" s="62">
        <f t="shared" si="13"/>
        <v>281</v>
      </c>
      <c r="AU35" s="63">
        <f t="shared" si="14"/>
        <v>266.95</v>
      </c>
      <c r="AV35" s="120">
        <v>6</v>
      </c>
      <c r="AW35" s="120">
        <v>4.3</v>
      </c>
      <c r="AX35" s="120">
        <v>10</v>
      </c>
      <c r="AY35" s="120">
        <v>1</v>
      </c>
      <c r="AZ35" s="81">
        <f t="shared" si="15"/>
        <v>21.3</v>
      </c>
      <c r="BA35" s="80">
        <f t="shared" si="16"/>
        <v>245.64999999999998</v>
      </c>
      <c r="BB35" s="36">
        <f t="shared" si="17"/>
        <v>117.91199999999998</v>
      </c>
      <c r="BC35" s="80"/>
    </row>
    <row r="36" spans="1:55" ht="18" thickBot="1">
      <c r="A36" s="30" t="s">
        <v>19</v>
      </c>
      <c r="B36" s="88">
        <v>485</v>
      </c>
      <c r="C36" s="88">
        <v>582</v>
      </c>
      <c r="D36" s="92">
        <v>793</v>
      </c>
      <c r="E36" s="88">
        <v>17</v>
      </c>
      <c r="F36" s="88">
        <v>20</v>
      </c>
      <c r="G36" s="89">
        <v>26</v>
      </c>
      <c r="H36" s="48">
        <f t="shared" si="19"/>
        <v>1860</v>
      </c>
      <c r="I36" s="48">
        <f t="shared" si="20"/>
        <v>63</v>
      </c>
      <c r="J36" s="88">
        <v>602</v>
      </c>
      <c r="K36" s="94">
        <v>571</v>
      </c>
      <c r="L36" s="94"/>
      <c r="M36" s="90">
        <v>20</v>
      </c>
      <c r="N36" s="93">
        <v>19</v>
      </c>
      <c r="O36" s="56"/>
      <c r="P36" s="48">
        <f t="shared" si="5"/>
        <v>1173</v>
      </c>
      <c r="Q36" s="48">
        <f t="shared" si="22"/>
        <v>39</v>
      </c>
      <c r="R36" s="50">
        <f t="shared" si="18"/>
        <v>102</v>
      </c>
      <c r="S36" s="131">
        <v>4.08</v>
      </c>
      <c r="T36" s="88">
        <v>4</v>
      </c>
      <c r="U36" s="100">
        <v>7.8</v>
      </c>
      <c r="V36" s="44"/>
      <c r="W36" s="44"/>
      <c r="X36" s="44"/>
      <c r="Y36" s="44"/>
      <c r="Z36" s="44"/>
      <c r="AA36" s="68"/>
      <c r="AB36" s="33"/>
      <c r="AC36" s="20">
        <f t="shared" si="6"/>
        <v>0</v>
      </c>
      <c r="AD36" s="85">
        <f t="shared" si="7"/>
        <v>117.88</v>
      </c>
      <c r="AE36" s="21">
        <f t="shared" si="21"/>
        <v>117.88</v>
      </c>
      <c r="AF36" s="82"/>
      <c r="AG36" s="78"/>
      <c r="AH36" s="22">
        <f t="shared" si="8"/>
        <v>117.88</v>
      </c>
      <c r="AI36" s="23">
        <f t="shared" si="9"/>
        <v>3.1999999999982265E-2</v>
      </c>
      <c r="AJ36" s="58"/>
      <c r="AK36" s="24">
        <f t="shared" si="10"/>
        <v>0</v>
      </c>
      <c r="AL36" s="25">
        <f t="shared" si="11"/>
        <v>117.91199999999998</v>
      </c>
      <c r="AM36" s="26">
        <f t="shared" si="12"/>
        <v>117.91199999999998</v>
      </c>
      <c r="AN36" s="79"/>
      <c r="AO36" s="118">
        <v>65</v>
      </c>
      <c r="AP36" s="118">
        <v>200</v>
      </c>
      <c r="AQ36" s="118">
        <v>0</v>
      </c>
      <c r="AR36" s="118">
        <v>16</v>
      </c>
      <c r="AS36" s="118">
        <v>0</v>
      </c>
      <c r="AT36" s="62">
        <f t="shared" si="13"/>
        <v>281</v>
      </c>
      <c r="AU36" s="63">
        <f t="shared" si="14"/>
        <v>266.95</v>
      </c>
      <c r="AV36" s="120">
        <v>6</v>
      </c>
      <c r="AW36" s="120">
        <v>4.3</v>
      </c>
      <c r="AX36" s="120">
        <v>10</v>
      </c>
      <c r="AY36" s="120">
        <v>1</v>
      </c>
      <c r="AZ36" s="81">
        <f t="shared" si="15"/>
        <v>21.3</v>
      </c>
      <c r="BA36" s="80">
        <f t="shared" si="16"/>
        <v>245.64999999999998</v>
      </c>
      <c r="BB36" s="36">
        <f t="shared" si="17"/>
        <v>117.91199999999998</v>
      </c>
      <c r="BC36" s="80"/>
    </row>
    <row r="37" spans="1:55" ht="18" thickBot="1">
      <c r="A37" s="30" t="s">
        <v>48</v>
      </c>
      <c r="B37" s="88">
        <v>478</v>
      </c>
      <c r="C37" s="88">
        <v>581</v>
      </c>
      <c r="D37" s="92">
        <v>781</v>
      </c>
      <c r="E37" s="88">
        <v>17</v>
      </c>
      <c r="F37" s="88">
        <v>20</v>
      </c>
      <c r="G37" s="89">
        <v>26</v>
      </c>
      <c r="H37" s="48">
        <f t="shared" si="19"/>
        <v>1840</v>
      </c>
      <c r="I37" s="48">
        <f t="shared" si="20"/>
        <v>63</v>
      </c>
      <c r="J37" s="88">
        <v>582</v>
      </c>
      <c r="K37" s="94">
        <v>570</v>
      </c>
      <c r="L37" s="94"/>
      <c r="M37" s="90">
        <v>19</v>
      </c>
      <c r="N37" s="93">
        <v>19</v>
      </c>
      <c r="O37" s="56"/>
      <c r="P37" s="48">
        <f t="shared" si="5"/>
        <v>1152</v>
      </c>
      <c r="Q37" s="48">
        <f t="shared" si="22"/>
        <v>38</v>
      </c>
      <c r="R37" s="50">
        <f t="shared" si="18"/>
        <v>101</v>
      </c>
      <c r="S37" s="131">
        <v>4.08</v>
      </c>
      <c r="T37" s="88">
        <v>4</v>
      </c>
      <c r="U37" s="100">
        <v>7.8</v>
      </c>
      <c r="V37" s="44"/>
      <c r="W37" s="44"/>
      <c r="X37" s="44"/>
      <c r="Y37" s="44"/>
      <c r="Z37" s="44"/>
      <c r="AA37" s="68"/>
      <c r="AB37" s="33"/>
      <c r="AC37" s="20">
        <f t="shared" si="6"/>
        <v>0</v>
      </c>
      <c r="AD37" s="85">
        <f t="shared" si="7"/>
        <v>116.88</v>
      </c>
      <c r="AE37" s="21">
        <f t="shared" si="21"/>
        <v>116.88</v>
      </c>
      <c r="AF37" s="82"/>
      <c r="AG37" s="78"/>
      <c r="AH37" s="22">
        <f t="shared" si="8"/>
        <v>116.88</v>
      </c>
      <c r="AI37" s="23">
        <f t="shared" si="9"/>
        <v>1.0319999999999823</v>
      </c>
      <c r="AJ37" s="58"/>
      <c r="AK37" s="24">
        <f t="shared" si="10"/>
        <v>0</v>
      </c>
      <c r="AL37" s="25">
        <f t="shared" si="11"/>
        <v>117.91199999999998</v>
      </c>
      <c r="AM37" s="26">
        <f t="shared" si="12"/>
        <v>117.91199999999998</v>
      </c>
      <c r="AN37" s="79"/>
      <c r="AO37" s="118">
        <v>65</v>
      </c>
      <c r="AP37" s="118">
        <v>200</v>
      </c>
      <c r="AQ37" s="118">
        <v>0</v>
      </c>
      <c r="AR37" s="118">
        <v>16</v>
      </c>
      <c r="AS37" s="118">
        <v>0</v>
      </c>
      <c r="AT37" s="62">
        <f t="shared" si="13"/>
        <v>281</v>
      </c>
      <c r="AU37" s="63">
        <f t="shared" si="14"/>
        <v>266.95</v>
      </c>
      <c r="AV37" s="120">
        <v>6</v>
      </c>
      <c r="AW37" s="120">
        <v>4.3</v>
      </c>
      <c r="AX37" s="120">
        <v>10</v>
      </c>
      <c r="AY37" s="120">
        <v>1</v>
      </c>
      <c r="AZ37" s="81">
        <f t="shared" si="15"/>
        <v>21.3</v>
      </c>
      <c r="BA37" s="80">
        <f t="shared" si="16"/>
        <v>245.64999999999998</v>
      </c>
      <c r="BB37" s="36">
        <f t="shared" si="17"/>
        <v>117.91199999999998</v>
      </c>
      <c r="BC37" s="80"/>
    </row>
    <row r="38" spans="1:55" ht="18" thickBot="1">
      <c r="A38" s="30" t="s">
        <v>20</v>
      </c>
      <c r="B38" s="88">
        <v>484</v>
      </c>
      <c r="C38" s="88">
        <v>579</v>
      </c>
      <c r="D38" s="92">
        <v>794</v>
      </c>
      <c r="E38" s="88">
        <v>17</v>
      </c>
      <c r="F38" s="88">
        <v>20</v>
      </c>
      <c r="G38" s="89">
        <v>26</v>
      </c>
      <c r="H38" s="48">
        <f t="shared" si="19"/>
        <v>1857</v>
      </c>
      <c r="I38" s="48">
        <f t="shared" si="20"/>
        <v>63</v>
      </c>
      <c r="J38" s="89">
        <v>584</v>
      </c>
      <c r="K38" s="94">
        <v>573</v>
      </c>
      <c r="L38" s="94"/>
      <c r="M38" s="90">
        <v>19</v>
      </c>
      <c r="N38" s="93">
        <v>19</v>
      </c>
      <c r="O38" s="56"/>
      <c r="P38" s="48">
        <f t="shared" si="5"/>
        <v>1157</v>
      </c>
      <c r="Q38" s="48">
        <f t="shared" si="22"/>
        <v>39</v>
      </c>
      <c r="R38" s="50">
        <f t="shared" si="18"/>
        <v>102</v>
      </c>
      <c r="S38" s="101">
        <v>4.08</v>
      </c>
      <c r="T38" s="88">
        <v>4</v>
      </c>
      <c r="U38" s="100">
        <v>7.2</v>
      </c>
      <c r="V38" s="44"/>
      <c r="W38" s="44"/>
      <c r="X38" s="44"/>
      <c r="Y38" s="44"/>
      <c r="Z38" s="44"/>
      <c r="AA38" s="68"/>
      <c r="AB38" s="33"/>
      <c r="AC38" s="20">
        <f t="shared" si="6"/>
        <v>0</v>
      </c>
      <c r="AD38" s="85">
        <f t="shared" si="7"/>
        <v>117.28</v>
      </c>
      <c r="AE38" s="21">
        <f t="shared" si="21"/>
        <v>117.28</v>
      </c>
      <c r="AF38" s="82"/>
      <c r="AG38" s="78"/>
      <c r="AH38" s="22">
        <f t="shared" si="8"/>
        <v>117.28</v>
      </c>
      <c r="AI38" s="23">
        <f t="shared" si="9"/>
        <v>0.63199999999997658</v>
      </c>
      <c r="AJ38" s="58"/>
      <c r="AK38" s="24">
        <f t="shared" si="10"/>
        <v>0</v>
      </c>
      <c r="AL38" s="25">
        <f t="shared" si="11"/>
        <v>117.91199999999998</v>
      </c>
      <c r="AM38" s="26">
        <f t="shared" si="12"/>
        <v>117.91199999999998</v>
      </c>
      <c r="AN38" s="79"/>
      <c r="AO38" s="118">
        <v>65</v>
      </c>
      <c r="AP38" s="118">
        <v>200</v>
      </c>
      <c r="AQ38" s="118">
        <v>0</v>
      </c>
      <c r="AR38" s="118">
        <v>16</v>
      </c>
      <c r="AS38" s="118">
        <v>0</v>
      </c>
      <c r="AT38" s="62">
        <f t="shared" si="13"/>
        <v>281</v>
      </c>
      <c r="AU38" s="63">
        <f t="shared" si="14"/>
        <v>266.95</v>
      </c>
      <c r="AV38" s="120">
        <v>6</v>
      </c>
      <c r="AW38" s="120">
        <v>4.3</v>
      </c>
      <c r="AX38" s="120">
        <v>10</v>
      </c>
      <c r="AY38" s="120">
        <v>1</v>
      </c>
      <c r="AZ38" s="81">
        <f t="shared" si="15"/>
        <v>21.3</v>
      </c>
      <c r="BA38" s="80">
        <f t="shared" si="16"/>
        <v>245.64999999999998</v>
      </c>
      <c r="BB38" s="36">
        <f t="shared" si="17"/>
        <v>117.91199999999998</v>
      </c>
      <c r="BC38" s="80"/>
    </row>
    <row r="39" spans="1:55" ht="18" thickBot="1">
      <c r="A39" s="30" t="s">
        <v>33</v>
      </c>
      <c r="B39" s="88">
        <v>507</v>
      </c>
      <c r="C39" s="88">
        <v>613</v>
      </c>
      <c r="D39" s="92">
        <v>807</v>
      </c>
      <c r="E39" s="88">
        <v>17</v>
      </c>
      <c r="F39" s="88">
        <v>21</v>
      </c>
      <c r="G39" s="89">
        <v>26</v>
      </c>
      <c r="H39" s="48">
        <f t="shared" si="19"/>
        <v>1927</v>
      </c>
      <c r="I39" s="48">
        <f t="shared" si="20"/>
        <v>64</v>
      </c>
      <c r="J39" s="89">
        <v>601</v>
      </c>
      <c r="K39" s="94">
        <v>580</v>
      </c>
      <c r="L39" s="94"/>
      <c r="M39" s="90">
        <v>19</v>
      </c>
      <c r="N39" s="93">
        <v>20</v>
      </c>
      <c r="O39" s="56"/>
      <c r="P39" s="48">
        <f t="shared" si="5"/>
        <v>1181</v>
      </c>
      <c r="Q39" s="48">
        <f t="shared" si="22"/>
        <v>39</v>
      </c>
      <c r="R39" s="50">
        <f t="shared" si="18"/>
        <v>103</v>
      </c>
      <c r="S39" s="101">
        <v>4.08</v>
      </c>
      <c r="T39" s="89">
        <v>4</v>
      </c>
      <c r="U39" s="100">
        <v>7.2</v>
      </c>
      <c r="V39" s="44"/>
      <c r="W39" s="44"/>
      <c r="X39" s="44"/>
      <c r="Y39" s="44"/>
      <c r="Z39" s="44"/>
      <c r="AA39" s="68"/>
      <c r="AB39" s="33"/>
      <c r="AC39" s="20">
        <f t="shared" si="6"/>
        <v>0</v>
      </c>
      <c r="AD39" s="85">
        <f t="shared" si="7"/>
        <v>118.28</v>
      </c>
      <c r="AE39" s="21">
        <f t="shared" si="21"/>
        <v>118.28</v>
      </c>
      <c r="AF39" s="82"/>
      <c r="AG39" s="78"/>
      <c r="AH39" s="22">
        <f t="shared" si="8"/>
        <v>118.28</v>
      </c>
      <c r="AI39" s="23">
        <f t="shared" si="9"/>
        <v>-0.36800000000002342</v>
      </c>
      <c r="AJ39" s="58"/>
      <c r="AK39" s="24">
        <f t="shared" si="10"/>
        <v>0</v>
      </c>
      <c r="AL39" s="25">
        <f t="shared" si="11"/>
        <v>117.91199999999998</v>
      </c>
      <c r="AM39" s="26">
        <f t="shared" si="12"/>
        <v>117.91199999999998</v>
      </c>
      <c r="AN39" s="79"/>
      <c r="AO39" s="118">
        <v>65</v>
      </c>
      <c r="AP39" s="118">
        <v>200</v>
      </c>
      <c r="AQ39" s="118">
        <v>0</v>
      </c>
      <c r="AR39" s="118">
        <v>16</v>
      </c>
      <c r="AS39" s="118">
        <v>0</v>
      </c>
      <c r="AT39" s="62">
        <f t="shared" si="13"/>
        <v>281</v>
      </c>
      <c r="AU39" s="63">
        <f t="shared" si="14"/>
        <v>266.95</v>
      </c>
      <c r="AV39" s="120">
        <v>6</v>
      </c>
      <c r="AW39" s="120">
        <v>4.3</v>
      </c>
      <c r="AX39" s="120">
        <v>10</v>
      </c>
      <c r="AY39" s="120">
        <v>1</v>
      </c>
      <c r="AZ39" s="81">
        <f t="shared" si="15"/>
        <v>21.3</v>
      </c>
      <c r="BA39" s="80">
        <f t="shared" si="16"/>
        <v>245.64999999999998</v>
      </c>
      <c r="BB39" s="36">
        <f t="shared" si="17"/>
        <v>117.91199999999998</v>
      </c>
      <c r="BC39" s="80"/>
    </row>
    <row r="40" spans="1:55" ht="18" thickBot="1">
      <c r="A40" s="30" t="s">
        <v>21</v>
      </c>
      <c r="B40" s="88">
        <v>531</v>
      </c>
      <c r="C40" s="88">
        <v>657</v>
      </c>
      <c r="D40" s="92">
        <v>849</v>
      </c>
      <c r="E40" s="88">
        <v>18</v>
      </c>
      <c r="F40" s="88">
        <v>23</v>
      </c>
      <c r="G40" s="89">
        <v>27</v>
      </c>
      <c r="H40" s="48">
        <f t="shared" si="19"/>
        <v>2037</v>
      </c>
      <c r="I40" s="48">
        <f t="shared" si="20"/>
        <v>68</v>
      </c>
      <c r="J40" s="89">
        <v>606</v>
      </c>
      <c r="K40" s="94">
        <v>583</v>
      </c>
      <c r="L40" s="94"/>
      <c r="M40" s="90">
        <v>20</v>
      </c>
      <c r="N40" s="93">
        <v>20</v>
      </c>
      <c r="O40" s="56"/>
      <c r="P40" s="48">
        <f t="shared" si="5"/>
        <v>1189</v>
      </c>
      <c r="Q40" s="48">
        <f t="shared" si="22"/>
        <v>40</v>
      </c>
      <c r="R40" s="50">
        <f t="shared" si="18"/>
        <v>108</v>
      </c>
      <c r="S40" s="101">
        <v>4.2</v>
      </c>
      <c r="T40" s="89">
        <v>4.5</v>
      </c>
      <c r="U40" s="100">
        <v>8.6</v>
      </c>
      <c r="V40" s="44"/>
      <c r="W40" s="44"/>
      <c r="X40" s="44"/>
      <c r="Y40" s="44"/>
      <c r="Z40" s="44"/>
      <c r="AA40" s="68"/>
      <c r="AB40" s="33"/>
      <c r="AC40" s="20">
        <f t="shared" si="6"/>
        <v>0</v>
      </c>
      <c r="AD40" s="85">
        <f t="shared" si="7"/>
        <v>125.3</v>
      </c>
      <c r="AE40" s="21">
        <f t="shared" si="21"/>
        <v>125.3</v>
      </c>
      <c r="AF40" s="82"/>
      <c r="AG40" s="78"/>
      <c r="AH40" s="22">
        <f t="shared" si="8"/>
        <v>125.3</v>
      </c>
      <c r="AI40" s="23">
        <f t="shared" si="9"/>
        <v>-7.3880000000000194</v>
      </c>
      <c r="AJ40" s="58"/>
      <c r="AK40" s="24">
        <f t="shared" si="10"/>
        <v>0</v>
      </c>
      <c r="AL40" s="25">
        <f t="shared" si="11"/>
        <v>117.91199999999998</v>
      </c>
      <c r="AM40" s="26">
        <f t="shared" si="12"/>
        <v>117.91199999999998</v>
      </c>
      <c r="AN40" s="79"/>
      <c r="AO40" s="118">
        <v>65</v>
      </c>
      <c r="AP40" s="118">
        <v>200</v>
      </c>
      <c r="AQ40" s="118">
        <v>0</v>
      </c>
      <c r="AR40" s="118">
        <v>16</v>
      </c>
      <c r="AS40" s="118">
        <v>0</v>
      </c>
      <c r="AT40" s="62">
        <f t="shared" si="13"/>
        <v>281</v>
      </c>
      <c r="AU40" s="63">
        <f t="shared" si="14"/>
        <v>266.95</v>
      </c>
      <c r="AV40" s="120">
        <v>6</v>
      </c>
      <c r="AW40" s="120">
        <v>4.3</v>
      </c>
      <c r="AX40" s="120">
        <v>10</v>
      </c>
      <c r="AY40" s="120">
        <v>1</v>
      </c>
      <c r="AZ40" s="81">
        <f t="shared" si="15"/>
        <v>21.3</v>
      </c>
      <c r="BA40" s="80">
        <f t="shared" si="16"/>
        <v>245.64999999999998</v>
      </c>
      <c r="BB40" s="36">
        <f t="shared" si="17"/>
        <v>117.91199999999998</v>
      </c>
      <c r="BC40" s="80"/>
    </row>
    <row r="41" spans="1:55" ht="18" thickBot="1">
      <c r="A41" s="30" t="s">
        <v>34</v>
      </c>
      <c r="B41" s="88">
        <v>541</v>
      </c>
      <c r="C41" s="88">
        <v>654</v>
      </c>
      <c r="D41" s="92">
        <v>854</v>
      </c>
      <c r="E41" s="88">
        <v>18</v>
      </c>
      <c r="F41" s="88">
        <v>22</v>
      </c>
      <c r="G41" s="89">
        <v>27</v>
      </c>
      <c r="H41" s="48">
        <f t="shared" si="19"/>
        <v>2049</v>
      </c>
      <c r="I41" s="48">
        <f t="shared" si="20"/>
        <v>67</v>
      </c>
      <c r="J41" s="96">
        <v>621</v>
      </c>
      <c r="K41" s="96">
        <v>591</v>
      </c>
      <c r="L41" s="96"/>
      <c r="M41" s="90">
        <v>20</v>
      </c>
      <c r="N41" s="93">
        <v>20</v>
      </c>
      <c r="O41" s="56"/>
      <c r="P41" s="48">
        <f t="shared" si="5"/>
        <v>1212</v>
      </c>
      <c r="Q41" s="48">
        <f t="shared" si="22"/>
        <v>39</v>
      </c>
      <c r="R41" s="50">
        <f t="shared" si="18"/>
        <v>106</v>
      </c>
      <c r="S41" s="101">
        <v>4.2</v>
      </c>
      <c r="T41" s="89">
        <v>4.5</v>
      </c>
      <c r="U41" s="100">
        <v>8.6</v>
      </c>
      <c r="V41" s="44"/>
      <c r="W41" s="44"/>
      <c r="X41" s="44"/>
      <c r="Y41" s="44"/>
      <c r="Z41" s="44"/>
      <c r="AA41" s="68"/>
      <c r="AB41" s="33"/>
      <c r="AC41" s="20">
        <f t="shared" si="6"/>
        <v>0</v>
      </c>
      <c r="AD41" s="85">
        <f t="shared" si="7"/>
        <v>123.3</v>
      </c>
      <c r="AE41" s="21">
        <f t="shared" si="21"/>
        <v>123.3</v>
      </c>
      <c r="AF41" s="82"/>
      <c r="AG41" s="78"/>
      <c r="AH41" s="22">
        <f t="shared" si="8"/>
        <v>123.3</v>
      </c>
      <c r="AI41" s="23">
        <f t="shared" si="9"/>
        <v>-5.3880000000000194</v>
      </c>
      <c r="AJ41" s="58"/>
      <c r="AK41" s="24">
        <f t="shared" si="10"/>
        <v>0</v>
      </c>
      <c r="AL41" s="25">
        <f t="shared" si="11"/>
        <v>117.91199999999998</v>
      </c>
      <c r="AM41" s="26">
        <f t="shared" si="12"/>
        <v>117.91199999999998</v>
      </c>
      <c r="AN41" s="79"/>
      <c r="AO41" s="118">
        <v>65</v>
      </c>
      <c r="AP41" s="118">
        <v>200</v>
      </c>
      <c r="AQ41" s="118">
        <v>0</v>
      </c>
      <c r="AR41" s="118">
        <v>16</v>
      </c>
      <c r="AS41" s="118">
        <v>0</v>
      </c>
      <c r="AT41" s="62">
        <f t="shared" si="13"/>
        <v>281</v>
      </c>
      <c r="AU41" s="63">
        <f t="shared" si="14"/>
        <v>266.95</v>
      </c>
      <c r="AV41" s="120">
        <v>6</v>
      </c>
      <c r="AW41" s="120">
        <v>4.3</v>
      </c>
      <c r="AX41" s="120">
        <v>10</v>
      </c>
      <c r="AY41" s="120">
        <v>1</v>
      </c>
      <c r="AZ41" s="81">
        <f t="shared" si="15"/>
        <v>21.3</v>
      </c>
      <c r="BA41" s="80">
        <f t="shared" si="16"/>
        <v>245.64999999999998</v>
      </c>
      <c r="BB41" s="36">
        <f t="shared" si="17"/>
        <v>117.91199999999998</v>
      </c>
      <c r="BC41" s="80"/>
    </row>
    <row r="42" spans="1:55" ht="18" thickBot="1">
      <c r="A42" s="30" t="s">
        <v>22</v>
      </c>
      <c r="B42" s="88">
        <v>600</v>
      </c>
      <c r="C42" s="88">
        <v>640</v>
      </c>
      <c r="D42" s="92">
        <v>857</v>
      </c>
      <c r="E42" s="88">
        <v>20</v>
      </c>
      <c r="F42" s="88">
        <v>22</v>
      </c>
      <c r="G42" s="89">
        <v>27</v>
      </c>
      <c r="H42" s="48">
        <f t="shared" si="19"/>
        <v>2097</v>
      </c>
      <c r="I42" s="48">
        <f t="shared" si="20"/>
        <v>69</v>
      </c>
      <c r="J42" s="89">
        <v>624</v>
      </c>
      <c r="K42" s="94">
        <v>567</v>
      </c>
      <c r="L42" s="94"/>
      <c r="M42" s="90">
        <v>20</v>
      </c>
      <c r="N42" s="93">
        <v>19</v>
      </c>
      <c r="O42" s="56"/>
      <c r="P42" s="48">
        <f t="shared" si="5"/>
        <v>1191</v>
      </c>
      <c r="Q42" s="48">
        <f t="shared" si="22"/>
        <v>39</v>
      </c>
      <c r="R42" s="50">
        <f t="shared" si="18"/>
        <v>108</v>
      </c>
      <c r="S42" s="101">
        <v>4.3</v>
      </c>
      <c r="T42" s="89">
        <v>5</v>
      </c>
      <c r="U42" s="100">
        <v>9.5</v>
      </c>
      <c r="V42" s="44"/>
      <c r="W42" s="44"/>
      <c r="X42" s="44"/>
      <c r="Y42" s="44"/>
      <c r="Z42" s="44"/>
      <c r="AA42" s="68"/>
      <c r="AB42" s="33"/>
      <c r="AC42" s="20">
        <f t="shared" si="6"/>
        <v>0</v>
      </c>
      <c r="AD42" s="85">
        <f t="shared" si="7"/>
        <v>126.8</v>
      </c>
      <c r="AE42" s="21">
        <f t="shared" si="21"/>
        <v>126.8</v>
      </c>
      <c r="AF42" s="82"/>
      <c r="AG42" s="78"/>
      <c r="AH42" s="22">
        <f t="shared" si="8"/>
        <v>126.8</v>
      </c>
      <c r="AI42" s="23">
        <f t="shared" si="9"/>
        <v>-8.8880000000000194</v>
      </c>
      <c r="AJ42" s="58"/>
      <c r="AK42" s="24">
        <f t="shared" si="10"/>
        <v>0</v>
      </c>
      <c r="AL42" s="25">
        <f t="shared" si="11"/>
        <v>117.91199999999998</v>
      </c>
      <c r="AM42" s="26">
        <f t="shared" si="12"/>
        <v>117.91199999999998</v>
      </c>
      <c r="AN42" s="79"/>
      <c r="AO42" s="118">
        <v>65</v>
      </c>
      <c r="AP42" s="118">
        <v>200</v>
      </c>
      <c r="AQ42" s="118">
        <v>0</v>
      </c>
      <c r="AR42" s="118">
        <v>16</v>
      </c>
      <c r="AS42" s="118">
        <v>0</v>
      </c>
      <c r="AT42" s="62">
        <f t="shared" ref="AT42:AT65" si="23">SUM(AO42:AS42)</f>
        <v>281</v>
      </c>
      <c r="AU42" s="63">
        <f t="shared" si="14"/>
        <v>266.95</v>
      </c>
      <c r="AV42" s="120">
        <v>6</v>
      </c>
      <c r="AW42" s="120">
        <v>4.3</v>
      </c>
      <c r="AX42" s="120">
        <v>10</v>
      </c>
      <c r="AY42" s="120">
        <v>1</v>
      </c>
      <c r="AZ42" s="81">
        <f t="shared" si="15"/>
        <v>21.3</v>
      </c>
      <c r="BA42" s="80">
        <f t="shared" si="16"/>
        <v>245.64999999999998</v>
      </c>
      <c r="BB42" s="36">
        <f t="shared" si="17"/>
        <v>117.91199999999998</v>
      </c>
      <c r="BC42" s="80"/>
    </row>
    <row r="43" spans="1:55" ht="18" thickBot="1">
      <c r="A43" s="30" t="s">
        <v>49</v>
      </c>
      <c r="B43" s="88">
        <v>638</v>
      </c>
      <c r="C43" s="88">
        <v>630</v>
      </c>
      <c r="D43" s="88">
        <v>806</v>
      </c>
      <c r="E43" s="88">
        <v>21</v>
      </c>
      <c r="F43" s="88">
        <v>21</v>
      </c>
      <c r="G43" s="89">
        <v>25</v>
      </c>
      <c r="H43" s="48">
        <f t="shared" si="19"/>
        <v>2074</v>
      </c>
      <c r="I43" s="48">
        <f t="shared" si="20"/>
        <v>67</v>
      </c>
      <c r="J43" s="89">
        <v>622</v>
      </c>
      <c r="K43" s="94">
        <v>572</v>
      </c>
      <c r="L43" s="94"/>
      <c r="M43" s="90">
        <v>20</v>
      </c>
      <c r="N43" s="93">
        <v>19</v>
      </c>
      <c r="O43" s="56"/>
      <c r="P43" s="48">
        <f t="shared" si="5"/>
        <v>1194</v>
      </c>
      <c r="Q43" s="48">
        <f t="shared" si="22"/>
        <v>38</v>
      </c>
      <c r="R43" s="50">
        <f t="shared" si="18"/>
        <v>105</v>
      </c>
      <c r="S43" s="101">
        <v>4.3</v>
      </c>
      <c r="T43" s="89">
        <v>5</v>
      </c>
      <c r="U43" s="100">
        <v>9.5</v>
      </c>
      <c r="V43" s="44"/>
      <c r="W43" s="44"/>
      <c r="X43" s="44"/>
      <c r="Y43" s="44"/>
      <c r="Z43" s="44"/>
      <c r="AA43" s="68"/>
      <c r="AB43" s="33"/>
      <c r="AC43" s="20">
        <f t="shared" si="6"/>
        <v>0</v>
      </c>
      <c r="AD43" s="85">
        <f t="shared" si="7"/>
        <v>123.8</v>
      </c>
      <c r="AE43" s="21">
        <f t="shared" si="21"/>
        <v>123.8</v>
      </c>
      <c r="AF43" s="82"/>
      <c r="AG43" s="78"/>
      <c r="AH43" s="22">
        <f t="shared" si="8"/>
        <v>123.8</v>
      </c>
      <c r="AI43" s="23">
        <f t="shared" si="9"/>
        <v>-5.8880000000000194</v>
      </c>
      <c r="AJ43" s="58"/>
      <c r="AK43" s="24">
        <f t="shared" si="10"/>
        <v>0</v>
      </c>
      <c r="AL43" s="25">
        <f t="shared" si="11"/>
        <v>117.91199999999998</v>
      </c>
      <c r="AM43" s="26">
        <f t="shared" si="12"/>
        <v>117.91199999999998</v>
      </c>
      <c r="AN43" s="79"/>
      <c r="AO43" s="118">
        <v>65</v>
      </c>
      <c r="AP43" s="118">
        <v>200</v>
      </c>
      <c r="AQ43" s="118">
        <v>0</v>
      </c>
      <c r="AR43" s="118">
        <v>16</v>
      </c>
      <c r="AS43" s="118">
        <v>0</v>
      </c>
      <c r="AT43" s="62">
        <f t="shared" si="23"/>
        <v>281</v>
      </c>
      <c r="AU43" s="63">
        <f t="shared" si="14"/>
        <v>266.95</v>
      </c>
      <c r="AV43" s="120">
        <v>6</v>
      </c>
      <c r="AW43" s="120">
        <v>4.3</v>
      </c>
      <c r="AX43" s="120">
        <v>10</v>
      </c>
      <c r="AY43" s="120">
        <v>1</v>
      </c>
      <c r="AZ43" s="81">
        <f t="shared" si="15"/>
        <v>21.3</v>
      </c>
      <c r="BA43" s="80">
        <f t="shared" si="16"/>
        <v>245.64999999999998</v>
      </c>
      <c r="BB43" s="36">
        <f t="shared" si="17"/>
        <v>117.91199999999998</v>
      </c>
      <c r="BC43" s="80"/>
    </row>
    <row r="44" spans="1:55" ht="18" thickBot="1">
      <c r="A44" s="30" t="s">
        <v>23</v>
      </c>
      <c r="B44" s="88">
        <v>632</v>
      </c>
      <c r="C44" s="88">
        <v>619</v>
      </c>
      <c r="D44" s="88">
        <v>796</v>
      </c>
      <c r="E44" s="88">
        <v>21</v>
      </c>
      <c r="F44" s="88">
        <v>21</v>
      </c>
      <c r="G44" s="89">
        <v>25</v>
      </c>
      <c r="H44" s="48">
        <f t="shared" si="19"/>
        <v>2047</v>
      </c>
      <c r="I44" s="48">
        <f t="shared" si="20"/>
        <v>67</v>
      </c>
      <c r="J44" s="89">
        <v>601</v>
      </c>
      <c r="K44" s="94">
        <v>539</v>
      </c>
      <c r="L44" s="94"/>
      <c r="M44" s="93">
        <v>20</v>
      </c>
      <c r="N44" s="93">
        <v>18</v>
      </c>
      <c r="O44" s="56"/>
      <c r="P44" s="48">
        <f t="shared" si="5"/>
        <v>1140</v>
      </c>
      <c r="Q44" s="48">
        <f t="shared" si="22"/>
        <v>38</v>
      </c>
      <c r="R44" s="50">
        <f t="shared" si="18"/>
        <v>105</v>
      </c>
      <c r="S44" s="101">
        <v>4.3</v>
      </c>
      <c r="T44" s="89">
        <v>5</v>
      </c>
      <c r="U44" s="100">
        <v>9.6</v>
      </c>
      <c r="V44" s="44"/>
      <c r="W44" s="44"/>
      <c r="X44" s="44"/>
      <c r="Y44" s="44"/>
      <c r="Z44" s="44"/>
      <c r="AA44" s="68"/>
      <c r="AB44" s="33"/>
      <c r="AC44" s="20">
        <f t="shared" si="6"/>
        <v>0</v>
      </c>
      <c r="AD44" s="85">
        <f t="shared" si="7"/>
        <v>123.89999999999999</v>
      </c>
      <c r="AE44" s="21">
        <f t="shared" si="21"/>
        <v>123.89999999999999</v>
      </c>
      <c r="AF44" s="82"/>
      <c r="AG44" s="78"/>
      <c r="AH44" s="22">
        <f t="shared" si="8"/>
        <v>123.89999999999999</v>
      </c>
      <c r="AI44" s="23">
        <f t="shared" si="9"/>
        <v>-5.9880000000000138</v>
      </c>
      <c r="AJ44" s="58"/>
      <c r="AK44" s="24">
        <f t="shared" si="10"/>
        <v>0</v>
      </c>
      <c r="AL44" s="25">
        <f t="shared" si="11"/>
        <v>117.91199999999998</v>
      </c>
      <c r="AM44" s="26">
        <f t="shared" si="12"/>
        <v>117.91199999999998</v>
      </c>
      <c r="AN44" s="79"/>
      <c r="AO44" s="118">
        <v>65</v>
      </c>
      <c r="AP44" s="118">
        <v>200</v>
      </c>
      <c r="AQ44" s="118">
        <v>0</v>
      </c>
      <c r="AR44" s="118">
        <v>16</v>
      </c>
      <c r="AS44" s="118">
        <v>0</v>
      </c>
      <c r="AT44" s="62">
        <f t="shared" si="23"/>
        <v>281</v>
      </c>
      <c r="AU44" s="63">
        <f t="shared" si="14"/>
        <v>266.95</v>
      </c>
      <c r="AV44" s="120">
        <v>6</v>
      </c>
      <c r="AW44" s="120">
        <v>4.3</v>
      </c>
      <c r="AX44" s="120">
        <v>10</v>
      </c>
      <c r="AY44" s="120">
        <v>1</v>
      </c>
      <c r="AZ44" s="81">
        <f t="shared" si="15"/>
        <v>21.3</v>
      </c>
      <c r="BA44" s="80">
        <f t="shared" si="16"/>
        <v>245.64999999999998</v>
      </c>
      <c r="BB44" s="36">
        <f t="shared" si="17"/>
        <v>117.91199999999998</v>
      </c>
      <c r="BC44" s="80"/>
    </row>
    <row r="45" spans="1:55" ht="18" thickBot="1">
      <c r="A45" s="30" t="s">
        <v>50</v>
      </c>
      <c r="B45" s="88">
        <v>621</v>
      </c>
      <c r="C45" s="88">
        <v>602</v>
      </c>
      <c r="D45" s="88">
        <v>784</v>
      </c>
      <c r="E45" s="88">
        <v>22</v>
      </c>
      <c r="F45" s="88">
        <v>20</v>
      </c>
      <c r="G45" s="89">
        <v>25</v>
      </c>
      <c r="H45" s="48">
        <f t="shared" si="19"/>
        <v>2007</v>
      </c>
      <c r="I45" s="48">
        <f t="shared" si="20"/>
        <v>67</v>
      </c>
      <c r="J45" s="89">
        <v>680</v>
      </c>
      <c r="K45" s="94">
        <v>505</v>
      </c>
      <c r="L45" s="94"/>
      <c r="M45" s="93">
        <v>23</v>
      </c>
      <c r="N45" s="93">
        <v>18</v>
      </c>
      <c r="O45" s="56"/>
      <c r="P45" s="48">
        <f t="shared" si="5"/>
        <v>1185</v>
      </c>
      <c r="Q45" s="48">
        <f t="shared" si="22"/>
        <v>41</v>
      </c>
      <c r="R45" s="50">
        <f t="shared" si="18"/>
        <v>108</v>
      </c>
      <c r="S45" s="101">
        <v>4.3</v>
      </c>
      <c r="T45" s="89">
        <v>5</v>
      </c>
      <c r="U45" s="100">
        <v>9.6</v>
      </c>
      <c r="V45" s="44"/>
      <c r="W45" s="44"/>
      <c r="X45" s="44"/>
      <c r="Y45" s="44"/>
      <c r="Z45" s="44"/>
      <c r="AA45" s="68"/>
      <c r="AB45" s="33"/>
      <c r="AC45" s="20">
        <f t="shared" si="6"/>
        <v>0</v>
      </c>
      <c r="AD45" s="85">
        <f t="shared" si="7"/>
        <v>126.89999999999999</v>
      </c>
      <c r="AE45" s="21">
        <f t="shared" si="21"/>
        <v>126.89999999999999</v>
      </c>
      <c r="AF45" s="84"/>
      <c r="AG45" s="78"/>
      <c r="AH45" s="22">
        <f t="shared" si="8"/>
        <v>126.89999999999999</v>
      </c>
      <c r="AI45" s="23">
        <f t="shared" si="9"/>
        <v>-8.9880000000000138</v>
      </c>
      <c r="AJ45" s="58"/>
      <c r="AK45" s="24">
        <f t="shared" si="10"/>
        <v>0</v>
      </c>
      <c r="AL45" s="25">
        <f t="shared" si="11"/>
        <v>117.91199999999998</v>
      </c>
      <c r="AM45" s="26">
        <f t="shared" si="12"/>
        <v>117.91199999999998</v>
      </c>
      <c r="AN45" s="79"/>
      <c r="AO45" s="118">
        <v>65</v>
      </c>
      <c r="AP45" s="118">
        <v>200</v>
      </c>
      <c r="AQ45" s="118">
        <v>0</v>
      </c>
      <c r="AR45" s="118">
        <v>16</v>
      </c>
      <c r="AS45" s="118">
        <v>0</v>
      </c>
      <c r="AT45" s="62">
        <f t="shared" si="23"/>
        <v>281</v>
      </c>
      <c r="AU45" s="63">
        <f t="shared" si="14"/>
        <v>266.95</v>
      </c>
      <c r="AV45" s="120">
        <v>6</v>
      </c>
      <c r="AW45" s="120">
        <v>4.3</v>
      </c>
      <c r="AX45" s="120">
        <v>10</v>
      </c>
      <c r="AY45" s="120">
        <v>1</v>
      </c>
      <c r="AZ45" s="81">
        <f t="shared" si="15"/>
        <v>21.3</v>
      </c>
      <c r="BA45" s="80">
        <f t="shared" si="16"/>
        <v>245.64999999999998</v>
      </c>
      <c r="BB45" s="36">
        <f t="shared" si="17"/>
        <v>117.91199999999998</v>
      </c>
      <c r="BC45" s="80"/>
    </row>
    <row r="46" spans="1:55" ht="18" thickBot="1">
      <c r="A46" s="30" t="s">
        <v>24</v>
      </c>
      <c r="B46" s="88">
        <v>680</v>
      </c>
      <c r="C46" s="88">
        <v>617</v>
      </c>
      <c r="D46" s="88">
        <v>864</v>
      </c>
      <c r="E46" s="88">
        <v>22</v>
      </c>
      <c r="F46" s="88">
        <v>20</v>
      </c>
      <c r="G46" s="89">
        <v>27</v>
      </c>
      <c r="H46" s="48">
        <f t="shared" si="19"/>
        <v>2161</v>
      </c>
      <c r="I46" s="48">
        <f t="shared" si="20"/>
        <v>69</v>
      </c>
      <c r="J46" s="89">
        <v>729</v>
      </c>
      <c r="K46" s="94">
        <v>518</v>
      </c>
      <c r="L46" s="94"/>
      <c r="M46" s="93">
        <v>24</v>
      </c>
      <c r="N46" s="93">
        <v>18</v>
      </c>
      <c r="O46" s="56"/>
      <c r="P46" s="48">
        <f t="shared" si="5"/>
        <v>1247</v>
      </c>
      <c r="Q46" s="48">
        <f t="shared" si="22"/>
        <v>42</v>
      </c>
      <c r="R46" s="50">
        <f t="shared" si="18"/>
        <v>111</v>
      </c>
      <c r="S46" s="88">
        <v>4.8600000000000003</v>
      </c>
      <c r="T46" s="89">
        <v>6.5</v>
      </c>
      <c r="U46" s="100">
        <v>10.9</v>
      </c>
      <c r="V46" s="44"/>
      <c r="W46" s="44"/>
      <c r="X46" s="44"/>
      <c r="Y46" s="44"/>
      <c r="Z46" s="44"/>
      <c r="AA46" s="68"/>
      <c r="AB46" s="33"/>
      <c r="AC46" s="20">
        <f t="shared" si="6"/>
        <v>0</v>
      </c>
      <c r="AD46" s="85">
        <f t="shared" si="7"/>
        <v>133.26</v>
      </c>
      <c r="AE46" s="21">
        <f t="shared" si="21"/>
        <v>133.26</v>
      </c>
      <c r="AF46" s="84"/>
      <c r="AG46" s="78"/>
      <c r="AH46" s="22">
        <f t="shared" si="8"/>
        <v>133.26</v>
      </c>
      <c r="AI46" s="23">
        <f t="shared" si="9"/>
        <v>13.835999999999984</v>
      </c>
      <c r="AJ46" s="58"/>
      <c r="AK46" s="24">
        <f t="shared" si="10"/>
        <v>0</v>
      </c>
      <c r="AL46" s="25">
        <f t="shared" si="11"/>
        <v>147.09599999999998</v>
      </c>
      <c r="AM46" s="26">
        <f t="shared" si="12"/>
        <v>147.09599999999998</v>
      </c>
      <c r="AN46" s="79"/>
      <c r="AO46" s="118">
        <v>70</v>
      </c>
      <c r="AP46" s="118">
        <v>200</v>
      </c>
      <c r="AQ46" s="118">
        <v>0</v>
      </c>
      <c r="AR46" s="118">
        <v>15</v>
      </c>
      <c r="AS46" s="118">
        <v>60</v>
      </c>
      <c r="AT46" s="62">
        <f t="shared" si="23"/>
        <v>345</v>
      </c>
      <c r="AU46" s="63">
        <f t="shared" si="14"/>
        <v>327.75</v>
      </c>
      <c r="AV46" s="120">
        <v>6</v>
      </c>
      <c r="AW46" s="120">
        <v>4.3</v>
      </c>
      <c r="AX46" s="120">
        <v>10</v>
      </c>
      <c r="AY46" s="120">
        <v>1</v>
      </c>
      <c r="AZ46" s="81">
        <f t="shared" si="15"/>
        <v>21.3</v>
      </c>
      <c r="BA46" s="80">
        <f t="shared" si="16"/>
        <v>306.45</v>
      </c>
      <c r="BB46" s="36">
        <f t="shared" si="17"/>
        <v>147.09599999999998</v>
      </c>
      <c r="BC46" s="80"/>
    </row>
    <row r="47" spans="1:55" ht="18" thickBot="1">
      <c r="A47" s="30" t="s">
        <v>35</v>
      </c>
      <c r="B47" s="88">
        <v>729</v>
      </c>
      <c r="C47" s="88">
        <v>650</v>
      </c>
      <c r="D47" s="88">
        <v>753</v>
      </c>
      <c r="E47" s="88">
        <v>22</v>
      </c>
      <c r="F47" s="88">
        <v>20</v>
      </c>
      <c r="G47" s="89">
        <v>27</v>
      </c>
      <c r="H47" s="48">
        <f>B47+C47+D47</f>
        <v>2132</v>
      </c>
      <c r="I47" s="48">
        <f>E47+F47+G47</f>
        <v>69</v>
      </c>
      <c r="J47" s="89">
        <v>729</v>
      </c>
      <c r="K47" s="94">
        <v>518</v>
      </c>
      <c r="L47" s="94"/>
      <c r="M47" s="93">
        <v>24</v>
      </c>
      <c r="N47" s="93">
        <v>18</v>
      </c>
      <c r="O47" s="56"/>
      <c r="P47" s="48">
        <f t="shared" si="5"/>
        <v>1247</v>
      </c>
      <c r="Q47" s="48">
        <f t="shared" si="22"/>
        <v>42</v>
      </c>
      <c r="R47" s="50">
        <f t="shared" si="18"/>
        <v>111</v>
      </c>
      <c r="S47" s="88">
        <v>4.8600000000000003</v>
      </c>
      <c r="T47" s="89">
        <v>6.5</v>
      </c>
      <c r="U47" s="100">
        <v>10.9</v>
      </c>
      <c r="V47" s="44"/>
      <c r="W47" s="44"/>
      <c r="X47" s="44"/>
      <c r="Y47" s="44"/>
      <c r="Z47" s="44"/>
      <c r="AA47" s="68"/>
      <c r="AB47" s="33">
        <v>15</v>
      </c>
      <c r="AC47" s="20">
        <f t="shared" si="6"/>
        <v>15</v>
      </c>
      <c r="AD47" s="85">
        <f t="shared" si="7"/>
        <v>133.26</v>
      </c>
      <c r="AE47" s="21">
        <f t="shared" si="21"/>
        <v>118.25999999999999</v>
      </c>
      <c r="AF47" s="84"/>
      <c r="AG47" s="78"/>
      <c r="AH47" s="22">
        <f t="shared" si="8"/>
        <v>133.26</v>
      </c>
      <c r="AI47" s="23">
        <f t="shared" si="9"/>
        <v>28.835999999999984</v>
      </c>
      <c r="AJ47" s="58"/>
      <c r="AK47" s="24">
        <f t="shared" si="10"/>
        <v>15</v>
      </c>
      <c r="AL47" s="25">
        <f t="shared" si="11"/>
        <v>147.09599999999998</v>
      </c>
      <c r="AM47" s="26">
        <f t="shared" si="12"/>
        <v>162.09599999999998</v>
      </c>
      <c r="AN47" s="79"/>
      <c r="AO47" s="118">
        <v>70</v>
      </c>
      <c r="AP47" s="118">
        <v>200</v>
      </c>
      <c r="AQ47" s="118">
        <v>0</v>
      </c>
      <c r="AR47" s="118">
        <v>15</v>
      </c>
      <c r="AS47" s="118">
        <v>60</v>
      </c>
      <c r="AT47" s="62">
        <f t="shared" si="23"/>
        <v>345</v>
      </c>
      <c r="AU47" s="63">
        <f t="shared" si="14"/>
        <v>327.75</v>
      </c>
      <c r="AV47" s="120">
        <v>6</v>
      </c>
      <c r="AW47" s="120">
        <v>4.3</v>
      </c>
      <c r="AX47" s="120">
        <v>10</v>
      </c>
      <c r="AY47" s="120">
        <v>1</v>
      </c>
      <c r="AZ47" s="81">
        <f t="shared" si="15"/>
        <v>21.3</v>
      </c>
      <c r="BA47" s="80">
        <f t="shared" si="16"/>
        <v>306.45</v>
      </c>
      <c r="BB47" s="36">
        <f t="shared" si="17"/>
        <v>147.09599999999998</v>
      </c>
      <c r="BC47" s="80"/>
    </row>
    <row r="48" spans="1:55" ht="18" thickBot="1">
      <c r="A48" s="30" t="s">
        <v>36</v>
      </c>
      <c r="B48" s="88">
        <v>646</v>
      </c>
      <c r="C48" s="88">
        <v>644</v>
      </c>
      <c r="D48" s="88">
        <v>825</v>
      </c>
      <c r="E48" s="88">
        <v>21</v>
      </c>
      <c r="F48" s="88">
        <v>22</v>
      </c>
      <c r="G48" s="89">
        <v>27</v>
      </c>
      <c r="H48" s="48">
        <f t="shared" si="19"/>
        <v>2115</v>
      </c>
      <c r="I48" s="48">
        <f t="shared" si="20"/>
        <v>70</v>
      </c>
      <c r="J48" s="89">
        <v>781</v>
      </c>
      <c r="K48" s="94">
        <v>520</v>
      </c>
      <c r="L48" s="94"/>
      <c r="M48" s="93">
        <v>26</v>
      </c>
      <c r="N48" s="93">
        <v>18</v>
      </c>
      <c r="O48" s="56"/>
      <c r="P48" s="48">
        <f t="shared" si="5"/>
        <v>1301</v>
      </c>
      <c r="Q48" s="48">
        <f t="shared" si="22"/>
        <v>44</v>
      </c>
      <c r="R48" s="50">
        <f t="shared" si="18"/>
        <v>114</v>
      </c>
      <c r="S48" s="88">
        <v>4.8600000000000003</v>
      </c>
      <c r="T48" s="89">
        <v>7.5</v>
      </c>
      <c r="U48" s="100">
        <v>10.9</v>
      </c>
      <c r="V48" s="44"/>
      <c r="W48" s="44"/>
      <c r="X48" s="44"/>
      <c r="Y48" s="44"/>
      <c r="Z48" s="44"/>
      <c r="AA48" s="68"/>
      <c r="AB48" s="33">
        <v>15</v>
      </c>
      <c r="AC48" s="20">
        <f t="shared" si="6"/>
        <v>15</v>
      </c>
      <c r="AD48" s="85">
        <f t="shared" si="7"/>
        <v>137.26</v>
      </c>
      <c r="AE48" s="21">
        <f t="shared" si="21"/>
        <v>122.25999999999999</v>
      </c>
      <c r="AF48" s="84"/>
      <c r="AG48" s="78"/>
      <c r="AH48" s="22">
        <f t="shared" si="8"/>
        <v>137.26</v>
      </c>
      <c r="AI48" s="23">
        <f t="shared" si="9"/>
        <v>24.835999999999984</v>
      </c>
      <c r="AJ48" s="58"/>
      <c r="AK48" s="24">
        <f t="shared" si="10"/>
        <v>15</v>
      </c>
      <c r="AL48" s="25">
        <f t="shared" si="11"/>
        <v>147.09599999999998</v>
      </c>
      <c r="AM48" s="26">
        <f t="shared" si="12"/>
        <v>162.09599999999998</v>
      </c>
      <c r="AN48" s="79"/>
      <c r="AO48" s="118">
        <v>70</v>
      </c>
      <c r="AP48" s="118">
        <v>200</v>
      </c>
      <c r="AQ48" s="118">
        <v>0</v>
      </c>
      <c r="AR48" s="118">
        <v>15</v>
      </c>
      <c r="AS48" s="118">
        <v>60</v>
      </c>
      <c r="AT48" s="62">
        <f t="shared" si="23"/>
        <v>345</v>
      </c>
      <c r="AU48" s="63">
        <f t="shared" si="14"/>
        <v>327.75</v>
      </c>
      <c r="AV48" s="120">
        <v>6</v>
      </c>
      <c r="AW48" s="120">
        <v>4.3</v>
      </c>
      <c r="AX48" s="120">
        <v>10</v>
      </c>
      <c r="AY48" s="120">
        <v>1</v>
      </c>
      <c r="AZ48" s="81">
        <f t="shared" si="15"/>
        <v>21.3</v>
      </c>
      <c r="BA48" s="80">
        <f t="shared" si="16"/>
        <v>306.45</v>
      </c>
      <c r="BB48" s="36">
        <f t="shared" si="17"/>
        <v>147.09599999999998</v>
      </c>
      <c r="BC48" s="80"/>
    </row>
    <row r="49" spans="1:55" ht="18" thickBot="1">
      <c r="A49" s="30" t="s">
        <v>51</v>
      </c>
      <c r="B49" s="88">
        <v>651</v>
      </c>
      <c r="C49" s="88">
        <v>637</v>
      </c>
      <c r="D49" s="88">
        <v>836</v>
      </c>
      <c r="E49" s="88">
        <v>21</v>
      </c>
      <c r="F49" s="88">
        <v>22</v>
      </c>
      <c r="G49" s="89">
        <v>27</v>
      </c>
      <c r="H49" s="48">
        <f>B49+C49+D49</f>
        <v>2124</v>
      </c>
      <c r="I49" s="48">
        <f>E49+F49+G49</f>
        <v>70</v>
      </c>
      <c r="J49" s="89">
        <v>781</v>
      </c>
      <c r="K49" s="94">
        <v>520</v>
      </c>
      <c r="L49" s="94"/>
      <c r="M49" s="93">
        <v>26</v>
      </c>
      <c r="N49" s="93">
        <v>18</v>
      </c>
      <c r="O49" s="56"/>
      <c r="P49" s="48">
        <f t="shared" si="5"/>
        <v>1301</v>
      </c>
      <c r="Q49" s="48">
        <f t="shared" si="22"/>
        <v>44</v>
      </c>
      <c r="R49" s="50">
        <f t="shared" si="18"/>
        <v>114</v>
      </c>
      <c r="S49" s="88">
        <v>4.8600000000000003</v>
      </c>
      <c r="T49" s="89">
        <v>7.5</v>
      </c>
      <c r="U49" s="100">
        <v>10.9</v>
      </c>
      <c r="V49" s="44"/>
      <c r="W49" s="44"/>
      <c r="X49" s="44"/>
      <c r="Y49" s="44"/>
      <c r="Z49" s="44"/>
      <c r="AA49" s="68"/>
      <c r="AB49" s="33">
        <v>15</v>
      </c>
      <c r="AC49" s="20">
        <f t="shared" si="6"/>
        <v>15</v>
      </c>
      <c r="AD49" s="85">
        <f t="shared" si="7"/>
        <v>137.26</v>
      </c>
      <c r="AE49" s="21">
        <f t="shared" si="21"/>
        <v>122.25999999999999</v>
      </c>
      <c r="AF49" s="84"/>
      <c r="AG49" s="78"/>
      <c r="AH49" s="22">
        <f t="shared" si="8"/>
        <v>137.26</v>
      </c>
      <c r="AI49" s="23">
        <f t="shared" si="9"/>
        <v>24.835999999999984</v>
      </c>
      <c r="AJ49" s="58"/>
      <c r="AK49" s="24">
        <f t="shared" si="10"/>
        <v>15</v>
      </c>
      <c r="AL49" s="25">
        <f t="shared" si="11"/>
        <v>147.09599999999998</v>
      </c>
      <c r="AM49" s="26">
        <f t="shared" si="12"/>
        <v>162.09599999999998</v>
      </c>
      <c r="AN49" s="79"/>
      <c r="AO49" s="118">
        <v>70</v>
      </c>
      <c r="AP49" s="118">
        <v>200</v>
      </c>
      <c r="AQ49" s="118">
        <v>0</v>
      </c>
      <c r="AR49" s="118">
        <v>15</v>
      </c>
      <c r="AS49" s="118">
        <v>60</v>
      </c>
      <c r="AT49" s="62">
        <f t="shared" si="23"/>
        <v>345</v>
      </c>
      <c r="AU49" s="63">
        <f t="shared" si="14"/>
        <v>327.75</v>
      </c>
      <c r="AV49" s="120">
        <v>6</v>
      </c>
      <c r="AW49" s="120">
        <v>4.3</v>
      </c>
      <c r="AX49" s="120">
        <v>10</v>
      </c>
      <c r="AY49" s="120">
        <v>1</v>
      </c>
      <c r="AZ49" s="81">
        <f t="shared" si="15"/>
        <v>21.3</v>
      </c>
      <c r="BA49" s="80">
        <f t="shared" si="16"/>
        <v>306.45</v>
      </c>
      <c r="BB49" s="36">
        <f t="shared" si="17"/>
        <v>147.09599999999998</v>
      </c>
      <c r="BC49" s="80"/>
    </row>
    <row r="50" spans="1:55" ht="18" thickBot="1">
      <c r="A50" s="30" t="s">
        <v>25</v>
      </c>
      <c r="B50" s="88">
        <v>652</v>
      </c>
      <c r="C50" s="88">
        <v>632</v>
      </c>
      <c r="D50" s="88">
        <v>816</v>
      </c>
      <c r="E50" s="88">
        <v>21</v>
      </c>
      <c r="F50" s="88">
        <v>22</v>
      </c>
      <c r="G50" s="89">
        <v>27</v>
      </c>
      <c r="H50" s="48">
        <f t="shared" si="19"/>
        <v>2100</v>
      </c>
      <c r="I50" s="48">
        <f t="shared" si="20"/>
        <v>70</v>
      </c>
      <c r="J50" s="89">
        <v>807</v>
      </c>
      <c r="K50" s="94">
        <v>518</v>
      </c>
      <c r="L50" s="94"/>
      <c r="M50" s="93">
        <v>27</v>
      </c>
      <c r="N50" s="93">
        <v>18</v>
      </c>
      <c r="O50" s="56"/>
      <c r="P50" s="48">
        <f t="shared" si="5"/>
        <v>1325</v>
      </c>
      <c r="Q50" s="48">
        <f t="shared" si="22"/>
        <v>45</v>
      </c>
      <c r="R50" s="50">
        <f t="shared" si="18"/>
        <v>115</v>
      </c>
      <c r="S50" s="101">
        <v>6.17</v>
      </c>
      <c r="T50" s="88">
        <v>8</v>
      </c>
      <c r="U50" s="100">
        <v>12.1</v>
      </c>
      <c r="V50" s="44"/>
      <c r="W50" s="44"/>
      <c r="X50" s="44"/>
      <c r="Y50" s="44"/>
      <c r="Z50" s="44"/>
      <c r="AA50" s="68"/>
      <c r="AB50" s="33">
        <v>15</v>
      </c>
      <c r="AC50" s="20">
        <f t="shared" si="6"/>
        <v>15</v>
      </c>
      <c r="AD50" s="85">
        <f t="shared" si="7"/>
        <v>141.27000000000001</v>
      </c>
      <c r="AE50" s="21">
        <f t="shared" si="21"/>
        <v>126.27000000000001</v>
      </c>
      <c r="AF50" s="84"/>
      <c r="AG50" s="78"/>
      <c r="AH50" s="22">
        <f t="shared" si="8"/>
        <v>141.27000000000001</v>
      </c>
      <c r="AI50" s="23">
        <f t="shared" si="9"/>
        <v>20.825999999999965</v>
      </c>
      <c r="AJ50" s="58"/>
      <c r="AK50" s="24">
        <f t="shared" si="10"/>
        <v>15</v>
      </c>
      <c r="AL50" s="25">
        <f t="shared" si="11"/>
        <v>147.09599999999998</v>
      </c>
      <c r="AM50" s="26">
        <f t="shared" si="12"/>
        <v>162.09599999999998</v>
      </c>
      <c r="AN50" s="79"/>
      <c r="AO50" s="118">
        <v>70</v>
      </c>
      <c r="AP50" s="118">
        <v>200</v>
      </c>
      <c r="AQ50" s="118">
        <v>0</v>
      </c>
      <c r="AR50" s="118">
        <v>15</v>
      </c>
      <c r="AS50" s="118">
        <v>60</v>
      </c>
      <c r="AT50" s="62">
        <f t="shared" si="23"/>
        <v>345</v>
      </c>
      <c r="AU50" s="63">
        <f t="shared" si="14"/>
        <v>327.75</v>
      </c>
      <c r="AV50" s="120">
        <v>6</v>
      </c>
      <c r="AW50" s="120">
        <v>4.3</v>
      </c>
      <c r="AX50" s="120">
        <v>10</v>
      </c>
      <c r="AY50" s="120">
        <v>1</v>
      </c>
      <c r="AZ50" s="81">
        <f t="shared" si="15"/>
        <v>21.3</v>
      </c>
      <c r="BA50" s="80">
        <f t="shared" si="16"/>
        <v>306.45</v>
      </c>
      <c r="BB50" s="36">
        <f t="shared" si="17"/>
        <v>147.09599999999998</v>
      </c>
      <c r="BC50" s="80"/>
    </row>
    <row r="51" spans="1:55" ht="18" thickBot="1">
      <c r="A51" s="30" t="s">
        <v>52</v>
      </c>
      <c r="B51" s="88">
        <v>661</v>
      </c>
      <c r="C51" s="88">
        <v>619</v>
      </c>
      <c r="D51" s="88">
        <v>826</v>
      </c>
      <c r="E51" s="88">
        <v>21</v>
      </c>
      <c r="F51" s="88">
        <v>22</v>
      </c>
      <c r="G51" s="89">
        <v>27</v>
      </c>
      <c r="H51" s="48">
        <f>B51+C51+D51</f>
        <v>2106</v>
      </c>
      <c r="I51" s="48">
        <f>E51+F51+G51</f>
        <v>70</v>
      </c>
      <c r="J51" s="89">
        <v>807</v>
      </c>
      <c r="K51" s="94">
        <v>518</v>
      </c>
      <c r="L51" s="94"/>
      <c r="M51" s="93">
        <v>27</v>
      </c>
      <c r="N51" s="93">
        <v>18</v>
      </c>
      <c r="O51" s="56"/>
      <c r="P51" s="48">
        <f t="shared" si="5"/>
        <v>1325</v>
      </c>
      <c r="Q51" s="48">
        <f t="shared" si="22"/>
        <v>46</v>
      </c>
      <c r="R51" s="50">
        <f t="shared" si="18"/>
        <v>116</v>
      </c>
      <c r="S51" s="101">
        <v>6.17</v>
      </c>
      <c r="T51" s="88">
        <v>8</v>
      </c>
      <c r="U51" s="100">
        <v>12.1</v>
      </c>
      <c r="V51" s="44"/>
      <c r="W51" s="44"/>
      <c r="X51" s="44"/>
      <c r="Y51" s="44"/>
      <c r="Z51" s="44"/>
      <c r="AA51" s="68"/>
      <c r="AB51" s="33">
        <v>15</v>
      </c>
      <c r="AC51" s="20">
        <f t="shared" si="6"/>
        <v>15</v>
      </c>
      <c r="AD51" s="85">
        <f t="shared" si="7"/>
        <v>142.27000000000001</v>
      </c>
      <c r="AE51" s="21">
        <f t="shared" si="21"/>
        <v>127.27000000000001</v>
      </c>
      <c r="AF51" s="84"/>
      <c r="AG51" s="78"/>
      <c r="AH51" s="22">
        <f t="shared" si="8"/>
        <v>142.27000000000001</v>
      </c>
      <c r="AI51" s="23">
        <f t="shared" si="9"/>
        <v>19.825999999999965</v>
      </c>
      <c r="AJ51" s="58"/>
      <c r="AK51" s="24">
        <f t="shared" si="10"/>
        <v>15</v>
      </c>
      <c r="AL51" s="25">
        <f t="shared" si="11"/>
        <v>147.09599999999998</v>
      </c>
      <c r="AM51" s="26">
        <f t="shared" si="12"/>
        <v>162.09599999999998</v>
      </c>
      <c r="AN51" s="79"/>
      <c r="AO51" s="118">
        <v>70</v>
      </c>
      <c r="AP51" s="118">
        <v>200</v>
      </c>
      <c r="AQ51" s="118">
        <v>0</v>
      </c>
      <c r="AR51" s="118">
        <v>15</v>
      </c>
      <c r="AS51" s="118">
        <v>60</v>
      </c>
      <c r="AT51" s="62">
        <f t="shared" si="23"/>
        <v>345</v>
      </c>
      <c r="AU51" s="63">
        <f t="shared" si="14"/>
        <v>327.75</v>
      </c>
      <c r="AV51" s="120">
        <v>6</v>
      </c>
      <c r="AW51" s="120">
        <v>4.3</v>
      </c>
      <c r="AX51" s="120">
        <v>10</v>
      </c>
      <c r="AY51" s="120">
        <v>1</v>
      </c>
      <c r="AZ51" s="81">
        <f t="shared" si="15"/>
        <v>21.3</v>
      </c>
      <c r="BA51" s="80">
        <f t="shared" si="16"/>
        <v>306.45</v>
      </c>
      <c r="BB51" s="36">
        <f t="shared" si="17"/>
        <v>147.09599999999998</v>
      </c>
      <c r="BC51" s="80"/>
    </row>
    <row r="52" spans="1:55" ht="18" thickBot="1">
      <c r="A52" s="30" t="s">
        <v>37</v>
      </c>
      <c r="B52" s="88">
        <v>660</v>
      </c>
      <c r="C52" s="88">
        <v>619</v>
      </c>
      <c r="D52" s="88">
        <v>817</v>
      </c>
      <c r="E52" s="88">
        <v>22</v>
      </c>
      <c r="F52" s="88">
        <v>20</v>
      </c>
      <c r="G52" s="89">
        <v>27</v>
      </c>
      <c r="H52" s="48">
        <f t="shared" si="19"/>
        <v>2096</v>
      </c>
      <c r="I52" s="48">
        <f t="shared" si="20"/>
        <v>69</v>
      </c>
      <c r="J52" s="89">
        <v>804</v>
      </c>
      <c r="K52" s="94">
        <v>530</v>
      </c>
      <c r="L52" s="94"/>
      <c r="M52" s="93">
        <v>27</v>
      </c>
      <c r="N52" s="93">
        <v>19</v>
      </c>
      <c r="O52" s="56"/>
      <c r="P52" s="48">
        <f t="shared" si="5"/>
        <v>1334</v>
      </c>
      <c r="Q52" s="48">
        <f t="shared" si="22"/>
        <v>46</v>
      </c>
      <c r="R52" s="50">
        <f t="shared" si="18"/>
        <v>115</v>
      </c>
      <c r="S52" s="101">
        <v>6.17</v>
      </c>
      <c r="T52" s="88">
        <v>7.5</v>
      </c>
      <c r="U52" s="100">
        <v>12.1</v>
      </c>
      <c r="V52" s="44"/>
      <c r="W52" s="44"/>
      <c r="X52" s="44"/>
      <c r="Y52" s="44"/>
      <c r="Z52" s="44"/>
      <c r="AA52" s="68"/>
      <c r="AB52" s="33">
        <v>15</v>
      </c>
      <c r="AC52" s="20">
        <f t="shared" si="6"/>
        <v>15</v>
      </c>
      <c r="AD52" s="85">
        <f t="shared" si="7"/>
        <v>140.77000000000001</v>
      </c>
      <c r="AE52" s="21">
        <f t="shared" si="21"/>
        <v>125.77000000000001</v>
      </c>
      <c r="AF52" s="84"/>
      <c r="AG52" s="78"/>
      <c r="AH52" s="22">
        <f t="shared" si="8"/>
        <v>140.77000000000001</v>
      </c>
      <c r="AI52" s="23">
        <f t="shared" si="9"/>
        <v>21.325999999999965</v>
      </c>
      <c r="AJ52" s="58"/>
      <c r="AK52" s="24">
        <f t="shared" si="10"/>
        <v>15</v>
      </c>
      <c r="AL52" s="25">
        <f t="shared" si="11"/>
        <v>147.09599999999998</v>
      </c>
      <c r="AM52" s="26">
        <f t="shared" si="12"/>
        <v>162.09599999999998</v>
      </c>
      <c r="AN52" s="79"/>
      <c r="AO52" s="118">
        <v>70</v>
      </c>
      <c r="AP52" s="118">
        <v>200</v>
      </c>
      <c r="AQ52" s="118">
        <v>0</v>
      </c>
      <c r="AR52" s="118">
        <v>15</v>
      </c>
      <c r="AS52" s="118">
        <v>60</v>
      </c>
      <c r="AT52" s="62">
        <f t="shared" si="23"/>
        <v>345</v>
      </c>
      <c r="AU52" s="63">
        <f t="shared" si="14"/>
        <v>327.75</v>
      </c>
      <c r="AV52" s="120">
        <v>6</v>
      </c>
      <c r="AW52" s="120">
        <v>4.3</v>
      </c>
      <c r="AX52" s="120">
        <v>10</v>
      </c>
      <c r="AY52" s="120">
        <v>1</v>
      </c>
      <c r="AZ52" s="81">
        <f t="shared" si="15"/>
        <v>21.3</v>
      </c>
      <c r="BA52" s="80">
        <f t="shared" si="16"/>
        <v>306.45</v>
      </c>
      <c r="BB52" s="36">
        <f t="shared" si="17"/>
        <v>147.09599999999998</v>
      </c>
      <c r="BC52" s="80"/>
    </row>
    <row r="53" spans="1:55" ht="18" thickBot="1">
      <c r="A53" s="30" t="s">
        <v>53</v>
      </c>
      <c r="B53" s="88">
        <v>660</v>
      </c>
      <c r="C53" s="88">
        <v>621</v>
      </c>
      <c r="D53" s="88">
        <v>821</v>
      </c>
      <c r="E53" s="88">
        <v>22</v>
      </c>
      <c r="F53" s="88">
        <v>20</v>
      </c>
      <c r="G53" s="89">
        <v>27</v>
      </c>
      <c r="H53" s="48">
        <f t="shared" ref="H53:H58" si="24">B53+C53+D53</f>
        <v>2102</v>
      </c>
      <c r="I53" s="48">
        <f t="shared" ref="I53:I58" si="25">E53+F53+G53</f>
        <v>69</v>
      </c>
      <c r="J53" s="89">
        <v>804</v>
      </c>
      <c r="K53" s="94">
        <v>530</v>
      </c>
      <c r="L53" s="94"/>
      <c r="M53" s="93">
        <v>27</v>
      </c>
      <c r="N53" s="93">
        <v>19</v>
      </c>
      <c r="O53" s="56"/>
      <c r="P53" s="48">
        <f t="shared" ref="P53:P59" si="26">SUM(J53+K53+L53)</f>
        <v>1334</v>
      </c>
      <c r="Q53" s="48">
        <f t="shared" ref="Q53:Q59" si="27">M53+N54+O53</f>
        <v>46</v>
      </c>
      <c r="R53" s="50">
        <f t="shared" ref="R53:R59" si="28">SUM(I53+Q53)</f>
        <v>115</v>
      </c>
      <c r="S53" s="101">
        <v>6.17</v>
      </c>
      <c r="T53" s="88">
        <v>7.5</v>
      </c>
      <c r="U53" s="100">
        <v>12.1</v>
      </c>
      <c r="V53" s="44"/>
      <c r="W53" s="44"/>
      <c r="X53" s="44"/>
      <c r="Y53" s="44"/>
      <c r="Z53" s="44"/>
      <c r="AA53" s="68"/>
      <c r="AB53" s="33">
        <v>15</v>
      </c>
      <c r="AC53" s="20">
        <f t="shared" si="6"/>
        <v>15</v>
      </c>
      <c r="AD53" s="85">
        <f t="shared" si="7"/>
        <v>140.77000000000001</v>
      </c>
      <c r="AE53" s="21">
        <f t="shared" si="21"/>
        <v>125.77000000000001</v>
      </c>
      <c r="AF53" s="84"/>
      <c r="AG53" s="78"/>
      <c r="AH53" s="22">
        <f t="shared" si="8"/>
        <v>140.77000000000001</v>
      </c>
      <c r="AI53" s="23">
        <f t="shared" si="9"/>
        <v>21.325999999999965</v>
      </c>
      <c r="AJ53" s="58"/>
      <c r="AK53" s="24">
        <f t="shared" si="10"/>
        <v>15</v>
      </c>
      <c r="AL53" s="25">
        <f t="shared" si="11"/>
        <v>147.09599999999998</v>
      </c>
      <c r="AM53" s="26">
        <f t="shared" si="12"/>
        <v>162.09599999999998</v>
      </c>
      <c r="AN53" s="79"/>
      <c r="AO53" s="118">
        <v>70</v>
      </c>
      <c r="AP53" s="118">
        <v>200</v>
      </c>
      <c r="AQ53" s="118">
        <v>0</v>
      </c>
      <c r="AR53" s="118">
        <v>15</v>
      </c>
      <c r="AS53" s="118">
        <v>60</v>
      </c>
      <c r="AT53" s="62">
        <f t="shared" si="23"/>
        <v>345</v>
      </c>
      <c r="AU53" s="63">
        <f t="shared" si="14"/>
        <v>327.75</v>
      </c>
      <c r="AV53" s="120">
        <v>6</v>
      </c>
      <c r="AW53" s="120">
        <v>4.3</v>
      </c>
      <c r="AX53" s="120">
        <v>10</v>
      </c>
      <c r="AY53" s="120">
        <v>1</v>
      </c>
      <c r="AZ53" s="81">
        <f t="shared" si="15"/>
        <v>21.3</v>
      </c>
      <c r="BA53" s="80">
        <f t="shared" si="16"/>
        <v>306.45</v>
      </c>
      <c r="BB53" s="36">
        <f t="shared" si="17"/>
        <v>147.09599999999998</v>
      </c>
      <c r="BC53" s="80"/>
    </row>
    <row r="54" spans="1:55" ht="18" thickBot="1">
      <c r="A54" s="30" t="s">
        <v>26</v>
      </c>
      <c r="B54" s="88">
        <v>662</v>
      </c>
      <c r="C54" s="88">
        <v>612</v>
      </c>
      <c r="D54" s="88">
        <v>815</v>
      </c>
      <c r="E54" s="88">
        <v>22</v>
      </c>
      <c r="F54" s="88">
        <v>20</v>
      </c>
      <c r="G54" s="89">
        <v>27</v>
      </c>
      <c r="H54" s="48">
        <f t="shared" si="24"/>
        <v>2089</v>
      </c>
      <c r="I54" s="48">
        <f t="shared" si="25"/>
        <v>69</v>
      </c>
      <c r="J54" s="88">
        <v>642</v>
      </c>
      <c r="K54" s="94">
        <v>510</v>
      </c>
      <c r="L54" s="94"/>
      <c r="M54" s="93">
        <v>27</v>
      </c>
      <c r="N54" s="93">
        <v>19</v>
      </c>
      <c r="O54" s="56"/>
      <c r="P54" s="48">
        <f t="shared" si="26"/>
        <v>1152</v>
      </c>
      <c r="Q54" s="48">
        <f t="shared" si="27"/>
        <v>46</v>
      </c>
      <c r="R54" s="50">
        <f t="shared" si="28"/>
        <v>115</v>
      </c>
      <c r="S54" s="101">
        <v>6.18</v>
      </c>
      <c r="T54" s="88">
        <v>7.5</v>
      </c>
      <c r="U54" s="100">
        <v>11.8</v>
      </c>
      <c r="V54" s="44"/>
      <c r="W54" s="44"/>
      <c r="X54" s="44"/>
      <c r="Y54" s="44"/>
      <c r="Z54" s="44"/>
      <c r="AA54" s="68"/>
      <c r="AB54" s="33">
        <v>15</v>
      </c>
      <c r="AC54" s="20">
        <f t="shared" si="6"/>
        <v>15</v>
      </c>
      <c r="AD54" s="85">
        <f t="shared" si="7"/>
        <v>140.48000000000002</v>
      </c>
      <c r="AE54" s="21">
        <f t="shared" si="21"/>
        <v>125.48000000000002</v>
      </c>
      <c r="AF54" s="84"/>
      <c r="AG54" s="78"/>
      <c r="AH54" s="22">
        <f t="shared" si="8"/>
        <v>140.48000000000002</v>
      </c>
      <c r="AI54" s="23">
        <f t="shared" si="9"/>
        <v>21.615999999999957</v>
      </c>
      <c r="AJ54" s="58"/>
      <c r="AK54" s="24">
        <f t="shared" si="10"/>
        <v>15</v>
      </c>
      <c r="AL54" s="25">
        <f t="shared" si="11"/>
        <v>147.09599999999998</v>
      </c>
      <c r="AM54" s="26">
        <f t="shared" si="12"/>
        <v>162.09599999999998</v>
      </c>
      <c r="AN54" s="79"/>
      <c r="AO54" s="118">
        <v>70</v>
      </c>
      <c r="AP54" s="118">
        <v>200</v>
      </c>
      <c r="AQ54" s="118">
        <v>0</v>
      </c>
      <c r="AR54" s="118">
        <v>15</v>
      </c>
      <c r="AS54" s="118">
        <v>60</v>
      </c>
      <c r="AT54" s="62">
        <f t="shared" si="23"/>
        <v>345</v>
      </c>
      <c r="AU54" s="63">
        <f t="shared" si="14"/>
        <v>327.75</v>
      </c>
      <c r="AV54" s="120">
        <v>6</v>
      </c>
      <c r="AW54" s="120">
        <v>4.3</v>
      </c>
      <c r="AX54" s="120">
        <v>10</v>
      </c>
      <c r="AY54" s="120">
        <v>1</v>
      </c>
      <c r="AZ54" s="81">
        <f t="shared" si="15"/>
        <v>21.3</v>
      </c>
      <c r="BA54" s="80">
        <f t="shared" si="16"/>
        <v>306.45</v>
      </c>
      <c r="BB54" s="36">
        <f t="shared" si="17"/>
        <v>147.09599999999998</v>
      </c>
      <c r="BC54" s="80"/>
    </row>
    <row r="55" spans="1:55" ht="18" thickBot="1">
      <c r="A55" s="30" t="s">
        <v>54</v>
      </c>
      <c r="B55" s="88">
        <v>661</v>
      </c>
      <c r="C55" s="88">
        <v>612</v>
      </c>
      <c r="D55" s="88">
        <v>817</v>
      </c>
      <c r="E55" s="88">
        <v>22</v>
      </c>
      <c r="F55" s="88">
        <v>20</v>
      </c>
      <c r="G55" s="89">
        <v>27</v>
      </c>
      <c r="H55" s="48">
        <f>B55+C55+D55</f>
        <v>2090</v>
      </c>
      <c r="I55" s="48">
        <f>E55+F55+G55</f>
        <v>69</v>
      </c>
      <c r="J55" s="88">
        <v>642</v>
      </c>
      <c r="K55" s="94">
        <v>510</v>
      </c>
      <c r="L55" s="94"/>
      <c r="M55" s="93">
        <v>27</v>
      </c>
      <c r="N55" s="93">
        <v>19</v>
      </c>
      <c r="O55" s="56"/>
      <c r="P55" s="48">
        <f t="shared" si="26"/>
        <v>1152</v>
      </c>
      <c r="Q55" s="48">
        <f t="shared" si="27"/>
        <v>45</v>
      </c>
      <c r="R55" s="50">
        <f t="shared" si="28"/>
        <v>114</v>
      </c>
      <c r="S55" s="101">
        <v>6.18</v>
      </c>
      <c r="T55" s="88">
        <v>7.5</v>
      </c>
      <c r="U55" s="100">
        <v>11.8</v>
      </c>
      <c r="V55" s="44"/>
      <c r="W55" s="44"/>
      <c r="X55" s="44"/>
      <c r="Y55" s="44"/>
      <c r="Z55" s="44"/>
      <c r="AA55" s="68"/>
      <c r="AB55" s="33">
        <v>15</v>
      </c>
      <c r="AC55" s="20">
        <f t="shared" si="6"/>
        <v>15</v>
      </c>
      <c r="AD55" s="85">
        <f t="shared" si="7"/>
        <v>139.48000000000002</v>
      </c>
      <c r="AE55" s="21">
        <f t="shared" si="21"/>
        <v>124.48000000000002</v>
      </c>
      <c r="AF55" s="84"/>
      <c r="AG55" s="78"/>
      <c r="AH55" s="22">
        <f t="shared" si="8"/>
        <v>139.48000000000002</v>
      </c>
      <c r="AI55" s="23">
        <f t="shared" si="9"/>
        <v>22.615999999999957</v>
      </c>
      <c r="AJ55" s="58"/>
      <c r="AK55" s="24">
        <f t="shared" si="10"/>
        <v>15</v>
      </c>
      <c r="AL55" s="25">
        <f t="shared" si="11"/>
        <v>147.09599999999998</v>
      </c>
      <c r="AM55" s="26">
        <f t="shared" si="12"/>
        <v>162.09599999999998</v>
      </c>
      <c r="AN55" s="79"/>
      <c r="AO55" s="118">
        <v>70</v>
      </c>
      <c r="AP55" s="118">
        <v>200</v>
      </c>
      <c r="AQ55" s="118">
        <v>0</v>
      </c>
      <c r="AR55" s="118">
        <v>15</v>
      </c>
      <c r="AS55" s="118">
        <v>60</v>
      </c>
      <c r="AT55" s="62">
        <f t="shared" si="23"/>
        <v>345</v>
      </c>
      <c r="AU55" s="63">
        <f t="shared" si="14"/>
        <v>327.75</v>
      </c>
      <c r="AV55" s="120">
        <v>6</v>
      </c>
      <c r="AW55" s="120">
        <v>4.3</v>
      </c>
      <c r="AX55" s="120">
        <v>10</v>
      </c>
      <c r="AY55" s="120">
        <v>1</v>
      </c>
      <c r="AZ55" s="81">
        <f t="shared" si="15"/>
        <v>21.3</v>
      </c>
      <c r="BA55" s="80">
        <f t="shared" si="16"/>
        <v>306.45</v>
      </c>
      <c r="BB55" s="36">
        <f t="shared" si="17"/>
        <v>147.09599999999998</v>
      </c>
      <c r="BC55" s="80"/>
    </row>
    <row r="56" spans="1:55" ht="18" thickBot="1">
      <c r="A56" s="30" t="s">
        <v>55</v>
      </c>
      <c r="B56" s="88">
        <v>670</v>
      </c>
      <c r="C56" s="88">
        <v>606</v>
      </c>
      <c r="D56" s="88">
        <v>854</v>
      </c>
      <c r="E56" s="88">
        <v>23</v>
      </c>
      <c r="F56" s="88">
        <v>20</v>
      </c>
      <c r="G56" s="89">
        <v>28</v>
      </c>
      <c r="H56" s="48">
        <f t="shared" si="24"/>
        <v>2130</v>
      </c>
      <c r="I56" s="48">
        <f t="shared" si="25"/>
        <v>71</v>
      </c>
      <c r="J56" s="146">
        <v>655</v>
      </c>
      <c r="K56" s="147">
        <v>502</v>
      </c>
      <c r="L56" s="147"/>
      <c r="M56" s="148">
        <v>26</v>
      </c>
      <c r="N56" s="148">
        <v>18</v>
      </c>
      <c r="O56" s="56"/>
      <c r="P56" s="48">
        <f>SUM(J56+K56+L56)</f>
        <v>1157</v>
      </c>
      <c r="Q56" s="48">
        <f>M56+N57+O56</f>
        <v>44</v>
      </c>
      <c r="R56" s="50">
        <f t="shared" si="28"/>
        <v>115</v>
      </c>
      <c r="S56" s="101">
        <v>6.18</v>
      </c>
      <c r="T56" s="88">
        <v>7.5</v>
      </c>
      <c r="U56" s="100">
        <v>11.8</v>
      </c>
      <c r="V56" s="44"/>
      <c r="W56" s="44"/>
      <c r="X56" s="44"/>
      <c r="Y56" s="44"/>
      <c r="Z56" s="44"/>
      <c r="AA56" s="68"/>
      <c r="AB56" s="33">
        <v>15</v>
      </c>
      <c r="AC56" s="20">
        <f t="shared" si="6"/>
        <v>15</v>
      </c>
      <c r="AD56" s="85">
        <f t="shared" si="7"/>
        <v>140.48000000000002</v>
      </c>
      <c r="AE56" s="21">
        <f t="shared" si="21"/>
        <v>125.48000000000002</v>
      </c>
      <c r="AF56" s="84"/>
      <c r="AG56" s="78"/>
      <c r="AH56" s="22">
        <f t="shared" si="8"/>
        <v>140.48000000000002</v>
      </c>
      <c r="AI56" s="23">
        <f t="shared" si="9"/>
        <v>21.615999999999957</v>
      </c>
      <c r="AJ56" s="58"/>
      <c r="AK56" s="24">
        <f t="shared" si="10"/>
        <v>15</v>
      </c>
      <c r="AL56" s="25">
        <f t="shared" si="11"/>
        <v>147.09599999999998</v>
      </c>
      <c r="AM56" s="26">
        <f t="shared" si="12"/>
        <v>162.09599999999998</v>
      </c>
      <c r="AN56" s="79"/>
      <c r="AO56" s="118">
        <v>70</v>
      </c>
      <c r="AP56" s="118">
        <v>200</v>
      </c>
      <c r="AQ56" s="118">
        <v>0</v>
      </c>
      <c r="AR56" s="118">
        <v>15</v>
      </c>
      <c r="AS56" s="118">
        <v>60</v>
      </c>
      <c r="AT56" s="62">
        <f t="shared" si="23"/>
        <v>345</v>
      </c>
      <c r="AU56" s="63">
        <f t="shared" si="14"/>
        <v>327.75</v>
      </c>
      <c r="AV56" s="120">
        <v>6</v>
      </c>
      <c r="AW56" s="120">
        <v>4.3</v>
      </c>
      <c r="AX56" s="120">
        <v>10</v>
      </c>
      <c r="AY56" s="120">
        <v>1</v>
      </c>
      <c r="AZ56" s="81">
        <f t="shared" si="15"/>
        <v>21.3</v>
      </c>
      <c r="BA56" s="80">
        <f t="shared" si="16"/>
        <v>306.45</v>
      </c>
      <c r="BB56" s="36">
        <f t="shared" si="17"/>
        <v>147.09599999999998</v>
      </c>
      <c r="BC56" s="80"/>
    </row>
    <row r="57" spans="1:55" ht="18" thickBot="1">
      <c r="A57" s="30" t="s">
        <v>56</v>
      </c>
      <c r="B57" s="88">
        <v>670</v>
      </c>
      <c r="C57" s="88">
        <v>606</v>
      </c>
      <c r="D57" s="88">
        <v>854</v>
      </c>
      <c r="E57" s="88">
        <v>23</v>
      </c>
      <c r="F57" s="88">
        <v>20</v>
      </c>
      <c r="G57" s="89">
        <v>28</v>
      </c>
      <c r="H57" s="48">
        <f t="shared" si="24"/>
        <v>2130</v>
      </c>
      <c r="I57" s="48">
        <f t="shared" si="25"/>
        <v>71</v>
      </c>
      <c r="J57" s="146">
        <v>655</v>
      </c>
      <c r="K57" s="147">
        <v>502</v>
      </c>
      <c r="L57" s="147"/>
      <c r="M57" s="148">
        <v>26</v>
      </c>
      <c r="N57" s="148">
        <v>18</v>
      </c>
      <c r="O57" s="56"/>
      <c r="P57" s="48">
        <f t="shared" si="26"/>
        <v>1157</v>
      </c>
      <c r="Q57" s="48">
        <f t="shared" si="27"/>
        <v>44</v>
      </c>
      <c r="R57" s="50">
        <f t="shared" si="28"/>
        <v>115</v>
      </c>
      <c r="S57" s="101">
        <v>6.18</v>
      </c>
      <c r="T57" s="88">
        <v>7.5</v>
      </c>
      <c r="U57" s="100">
        <v>11.8</v>
      </c>
      <c r="V57" s="44"/>
      <c r="W57" s="44"/>
      <c r="X57" s="44"/>
      <c r="Y57" s="44"/>
      <c r="Z57" s="44"/>
      <c r="AA57" s="68"/>
      <c r="AB57" s="33">
        <v>15</v>
      </c>
      <c r="AC57" s="20">
        <f t="shared" si="6"/>
        <v>15</v>
      </c>
      <c r="AD57" s="85">
        <f t="shared" si="7"/>
        <v>140.48000000000002</v>
      </c>
      <c r="AE57" s="21">
        <f t="shared" si="21"/>
        <v>125.48000000000002</v>
      </c>
      <c r="AF57" s="84"/>
      <c r="AG57" s="78"/>
      <c r="AH57" s="22">
        <f t="shared" si="8"/>
        <v>140.48000000000002</v>
      </c>
      <c r="AI57" s="23">
        <f t="shared" si="9"/>
        <v>21.615999999999957</v>
      </c>
      <c r="AJ57" s="58"/>
      <c r="AK57" s="24">
        <f t="shared" si="10"/>
        <v>15</v>
      </c>
      <c r="AL57" s="25">
        <f t="shared" si="11"/>
        <v>147.09599999999998</v>
      </c>
      <c r="AM57" s="26">
        <f t="shared" si="12"/>
        <v>162.09599999999998</v>
      </c>
      <c r="AN57" s="79"/>
      <c r="AO57" s="118">
        <v>70</v>
      </c>
      <c r="AP57" s="118">
        <v>200</v>
      </c>
      <c r="AQ57" s="118">
        <v>0</v>
      </c>
      <c r="AR57" s="118">
        <v>15</v>
      </c>
      <c r="AS57" s="118">
        <v>60</v>
      </c>
      <c r="AT57" s="62">
        <f t="shared" si="23"/>
        <v>345</v>
      </c>
      <c r="AU57" s="63">
        <f t="shared" si="14"/>
        <v>327.75</v>
      </c>
      <c r="AV57" s="120">
        <v>6</v>
      </c>
      <c r="AW57" s="120">
        <v>4.3</v>
      </c>
      <c r="AX57" s="120">
        <v>10</v>
      </c>
      <c r="AY57" s="120">
        <v>1</v>
      </c>
      <c r="AZ57" s="81">
        <f t="shared" si="15"/>
        <v>21.3</v>
      </c>
      <c r="BA57" s="80">
        <f t="shared" si="16"/>
        <v>306.45</v>
      </c>
      <c r="BB57" s="36">
        <f t="shared" si="17"/>
        <v>147.09599999999998</v>
      </c>
      <c r="BC57" s="80"/>
    </row>
    <row r="58" spans="1:55" ht="18" thickBot="1">
      <c r="A58" s="30" t="s">
        <v>27</v>
      </c>
      <c r="B58" s="88">
        <v>675</v>
      </c>
      <c r="C58" s="88">
        <v>600</v>
      </c>
      <c r="D58" s="88">
        <v>562</v>
      </c>
      <c r="E58" s="88">
        <v>24</v>
      </c>
      <c r="F58" s="88">
        <v>20</v>
      </c>
      <c r="G58" s="89">
        <v>29</v>
      </c>
      <c r="H58" s="48">
        <f t="shared" si="24"/>
        <v>1837</v>
      </c>
      <c r="I58" s="48">
        <f t="shared" si="25"/>
        <v>73</v>
      </c>
      <c r="J58" s="88">
        <v>671</v>
      </c>
      <c r="K58" s="94">
        <v>487</v>
      </c>
      <c r="L58" s="94"/>
      <c r="M58" s="93">
        <v>24</v>
      </c>
      <c r="N58" s="93">
        <v>18</v>
      </c>
      <c r="O58" s="56"/>
      <c r="P58" s="48">
        <f t="shared" si="26"/>
        <v>1158</v>
      </c>
      <c r="Q58" s="48">
        <f t="shared" si="27"/>
        <v>42</v>
      </c>
      <c r="R58" s="50">
        <f t="shared" si="28"/>
        <v>115</v>
      </c>
      <c r="S58" s="88">
        <v>5.94</v>
      </c>
      <c r="T58" s="88">
        <v>7</v>
      </c>
      <c r="U58" s="88">
        <v>11.1</v>
      </c>
      <c r="V58" s="44"/>
      <c r="W58" s="44"/>
      <c r="X58" s="44"/>
      <c r="Y58" s="44"/>
      <c r="Z58" s="44"/>
      <c r="AA58" s="68"/>
      <c r="AB58" s="33">
        <v>15</v>
      </c>
      <c r="AC58" s="20">
        <f t="shared" si="6"/>
        <v>15</v>
      </c>
      <c r="AD58" s="85">
        <f t="shared" si="7"/>
        <v>139.04</v>
      </c>
      <c r="AE58" s="21">
        <f t="shared" si="21"/>
        <v>124.03999999999999</v>
      </c>
      <c r="AF58" s="84"/>
      <c r="AG58" s="78"/>
      <c r="AH58" s="22">
        <f t="shared" si="8"/>
        <v>139.04</v>
      </c>
      <c r="AI58" s="23">
        <f t="shared" si="9"/>
        <v>23.055999999999983</v>
      </c>
      <c r="AJ58" s="58"/>
      <c r="AK58" s="24">
        <f t="shared" si="10"/>
        <v>15</v>
      </c>
      <c r="AL58" s="25">
        <f t="shared" si="11"/>
        <v>147.09599999999998</v>
      </c>
      <c r="AM58" s="26">
        <f t="shared" si="12"/>
        <v>162.09599999999998</v>
      </c>
      <c r="AN58" s="79"/>
      <c r="AO58" s="118">
        <v>70</v>
      </c>
      <c r="AP58" s="118">
        <v>200</v>
      </c>
      <c r="AQ58" s="118">
        <v>0</v>
      </c>
      <c r="AR58" s="118">
        <v>15</v>
      </c>
      <c r="AS58" s="118">
        <v>60</v>
      </c>
      <c r="AT58" s="62">
        <f t="shared" si="23"/>
        <v>345</v>
      </c>
      <c r="AU58" s="63">
        <f t="shared" si="14"/>
        <v>327.75</v>
      </c>
      <c r="AV58" s="120">
        <v>6</v>
      </c>
      <c r="AW58" s="120">
        <v>4.3</v>
      </c>
      <c r="AX58" s="120">
        <v>10</v>
      </c>
      <c r="AY58" s="120">
        <v>1</v>
      </c>
      <c r="AZ58" s="81">
        <f t="shared" si="15"/>
        <v>21.3</v>
      </c>
      <c r="BA58" s="80">
        <f t="shared" si="16"/>
        <v>306.45</v>
      </c>
      <c r="BB58" s="36">
        <f t="shared" si="17"/>
        <v>147.09599999999998</v>
      </c>
      <c r="BC58" s="80"/>
    </row>
    <row r="59" spans="1:55" ht="18" thickBot="1">
      <c r="A59" s="30" t="s">
        <v>57</v>
      </c>
      <c r="B59" s="88">
        <v>675</v>
      </c>
      <c r="C59" s="88">
        <v>600</v>
      </c>
      <c r="D59" s="88">
        <v>562</v>
      </c>
      <c r="E59" s="88">
        <v>24</v>
      </c>
      <c r="F59" s="88">
        <v>20</v>
      </c>
      <c r="G59" s="89">
        <v>29</v>
      </c>
      <c r="H59" s="48">
        <f>B59+C59+D59</f>
        <v>1837</v>
      </c>
      <c r="I59" s="48">
        <f>E59+F59+G59</f>
        <v>73</v>
      </c>
      <c r="J59" s="88">
        <v>671</v>
      </c>
      <c r="K59" s="94">
        <v>487</v>
      </c>
      <c r="L59" s="94"/>
      <c r="M59" s="93">
        <v>24</v>
      </c>
      <c r="N59" s="93">
        <v>18</v>
      </c>
      <c r="O59" s="56"/>
      <c r="P59" s="48">
        <f t="shared" si="26"/>
        <v>1158</v>
      </c>
      <c r="Q59" s="48">
        <f t="shared" si="27"/>
        <v>41</v>
      </c>
      <c r="R59" s="50">
        <f t="shared" si="28"/>
        <v>114</v>
      </c>
      <c r="S59" s="88">
        <v>5.94</v>
      </c>
      <c r="T59" s="88">
        <v>7</v>
      </c>
      <c r="U59" s="88">
        <v>11.1</v>
      </c>
      <c r="V59" s="44"/>
      <c r="W59" s="44"/>
      <c r="X59" s="44"/>
      <c r="Y59" s="44"/>
      <c r="Z59" s="44"/>
      <c r="AA59" s="68"/>
      <c r="AB59" s="33">
        <v>15</v>
      </c>
      <c r="AC59" s="20">
        <f t="shared" si="6"/>
        <v>15</v>
      </c>
      <c r="AD59" s="85">
        <f t="shared" si="7"/>
        <v>138.04</v>
      </c>
      <c r="AE59" s="21">
        <f t="shared" si="21"/>
        <v>123.03999999999999</v>
      </c>
      <c r="AF59" s="84"/>
      <c r="AG59" s="78"/>
      <c r="AH59" s="22">
        <f t="shared" si="8"/>
        <v>138.04</v>
      </c>
      <c r="AI59" s="23">
        <f t="shared" si="9"/>
        <v>24.055999999999983</v>
      </c>
      <c r="AJ59" s="58"/>
      <c r="AK59" s="24">
        <f t="shared" si="10"/>
        <v>15</v>
      </c>
      <c r="AL59" s="25">
        <f t="shared" si="11"/>
        <v>147.09599999999998</v>
      </c>
      <c r="AM59" s="26">
        <f t="shared" si="12"/>
        <v>162.09599999999998</v>
      </c>
      <c r="AN59" s="79"/>
      <c r="AO59" s="118">
        <v>70</v>
      </c>
      <c r="AP59" s="118">
        <v>200</v>
      </c>
      <c r="AQ59" s="118">
        <v>0</v>
      </c>
      <c r="AR59" s="118">
        <v>15</v>
      </c>
      <c r="AS59" s="118">
        <v>60</v>
      </c>
      <c r="AT59" s="62">
        <f t="shared" si="23"/>
        <v>345</v>
      </c>
      <c r="AU59" s="63">
        <f t="shared" si="14"/>
        <v>327.75</v>
      </c>
      <c r="AV59" s="120">
        <v>6</v>
      </c>
      <c r="AW59" s="120">
        <v>4.3</v>
      </c>
      <c r="AX59" s="120">
        <v>10</v>
      </c>
      <c r="AY59" s="120">
        <v>1</v>
      </c>
      <c r="AZ59" s="81">
        <f t="shared" si="15"/>
        <v>21.3</v>
      </c>
      <c r="BA59" s="80">
        <f t="shared" si="16"/>
        <v>306.45</v>
      </c>
      <c r="BB59" s="36">
        <f t="shared" si="17"/>
        <v>147.09599999999998</v>
      </c>
      <c r="BC59" s="80"/>
    </row>
    <row r="60" spans="1:55" ht="18" thickBot="1">
      <c r="A60" s="30" t="s">
        <v>58</v>
      </c>
      <c r="B60" s="88">
        <v>693</v>
      </c>
      <c r="C60" s="88">
        <v>571</v>
      </c>
      <c r="D60" s="88">
        <v>872</v>
      </c>
      <c r="E60" s="88">
        <v>24</v>
      </c>
      <c r="F60" s="88">
        <v>20</v>
      </c>
      <c r="G60" s="89">
        <v>29</v>
      </c>
      <c r="H60" s="48">
        <f t="shared" si="19"/>
        <v>2136</v>
      </c>
      <c r="I60" s="48">
        <f t="shared" si="20"/>
        <v>73</v>
      </c>
      <c r="J60" s="88">
        <v>692</v>
      </c>
      <c r="K60" s="94">
        <v>480</v>
      </c>
      <c r="L60" s="94"/>
      <c r="M60" s="93">
        <v>23</v>
      </c>
      <c r="N60" s="93">
        <v>17</v>
      </c>
      <c r="O60" s="56"/>
      <c r="P60" s="48">
        <f t="shared" si="5"/>
        <v>1172</v>
      </c>
      <c r="Q60" s="48">
        <f t="shared" si="22"/>
        <v>40</v>
      </c>
      <c r="R60" s="50">
        <f t="shared" si="18"/>
        <v>113</v>
      </c>
      <c r="S60" s="88">
        <v>5.94</v>
      </c>
      <c r="T60" s="88">
        <v>7</v>
      </c>
      <c r="U60" s="88">
        <v>11.1</v>
      </c>
      <c r="V60" s="44"/>
      <c r="W60" s="44"/>
      <c r="X60" s="44"/>
      <c r="Y60" s="44"/>
      <c r="Z60" s="44"/>
      <c r="AA60" s="68"/>
      <c r="AB60" s="33">
        <v>15</v>
      </c>
      <c r="AC60" s="20">
        <f t="shared" si="6"/>
        <v>15</v>
      </c>
      <c r="AD60" s="85">
        <f t="shared" si="7"/>
        <v>137.04</v>
      </c>
      <c r="AE60" s="21">
        <f t="shared" si="21"/>
        <v>122.03999999999999</v>
      </c>
      <c r="AF60" s="84"/>
      <c r="AG60" s="78"/>
      <c r="AH60" s="22">
        <f t="shared" si="8"/>
        <v>137.04</v>
      </c>
      <c r="AI60" s="23">
        <f t="shared" si="9"/>
        <v>25.055999999999983</v>
      </c>
      <c r="AJ60" s="58"/>
      <c r="AK60" s="24">
        <f t="shared" si="10"/>
        <v>15</v>
      </c>
      <c r="AL60" s="25">
        <f t="shared" si="11"/>
        <v>147.09599999999998</v>
      </c>
      <c r="AM60" s="26">
        <f t="shared" si="12"/>
        <v>162.09599999999998</v>
      </c>
      <c r="AN60" s="79"/>
      <c r="AO60" s="118">
        <v>70</v>
      </c>
      <c r="AP60" s="118">
        <v>200</v>
      </c>
      <c r="AQ60" s="118">
        <v>0</v>
      </c>
      <c r="AR60" s="118">
        <v>15</v>
      </c>
      <c r="AS60" s="118">
        <v>60</v>
      </c>
      <c r="AT60" s="62">
        <f t="shared" si="23"/>
        <v>345</v>
      </c>
      <c r="AU60" s="63">
        <f t="shared" si="14"/>
        <v>327.75</v>
      </c>
      <c r="AV60" s="120">
        <v>6</v>
      </c>
      <c r="AW60" s="120">
        <v>4.3</v>
      </c>
      <c r="AX60" s="120">
        <v>10</v>
      </c>
      <c r="AY60" s="120">
        <v>1</v>
      </c>
      <c r="AZ60" s="81">
        <f t="shared" si="15"/>
        <v>21.3</v>
      </c>
      <c r="BA60" s="80">
        <f t="shared" si="16"/>
        <v>306.45</v>
      </c>
      <c r="BB60" s="36">
        <f t="shared" si="17"/>
        <v>147.09599999999998</v>
      </c>
      <c r="BC60" s="80"/>
    </row>
    <row r="61" spans="1:55" ht="18" thickBot="1">
      <c r="A61" s="30" t="s">
        <v>59</v>
      </c>
      <c r="B61" s="88">
        <v>693</v>
      </c>
      <c r="C61" s="88">
        <v>571</v>
      </c>
      <c r="D61" s="88">
        <v>872</v>
      </c>
      <c r="E61" s="88">
        <v>24</v>
      </c>
      <c r="F61" s="88">
        <v>20</v>
      </c>
      <c r="G61" s="89">
        <v>29</v>
      </c>
      <c r="H61" s="48">
        <f>B61+C61+D61</f>
        <v>2136</v>
      </c>
      <c r="I61" s="48">
        <f>E61+F61+G61</f>
        <v>73</v>
      </c>
      <c r="J61" s="88">
        <v>692</v>
      </c>
      <c r="K61" s="94">
        <v>480</v>
      </c>
      <c r="L61" s="94"/>
      <c r="M61" s="93">
        <v>23</v>
      </c>
      <c r="N61" s="93">
        <v>17</v>
      </c>
      <c r="O61" s="56"/>
      <c r="P61" s="48">
        <f t="shared" si="5"/>
        <v>1172</v>
      </c>
      <c r="Q61" s="48">
        <f t="shared" si="22"/>
        <v>40</v>
      </c>
      <c r="R61" s="50">
        <f t="shared" si="18"/>
        <v>113</v>
      </c>
      <c r="S61" s="88">
        <v>5.94</v>
      </c>
      <c r="T61" s="88">
        <v>7</v>
      </c>
      <c r="U61" s="88">
        <v>11.1</v>
      </c>
      <c r="V61" s="44"/>
      <c r="W61" s="44"/>
      <c r="X61" s="44"/>
      <c r="Y61" s="44"/>
      <c r="Z61" s="44"/>
      <c r="AA61" s="68"/>
      <c r="AB61" s="33">
        <v>15</v>
      </c>
      <c r="AC61" s="20">
        <f t="shared" si="6"/>
        <v>15</v>
      </c>
      <c r="AD61" s="85">
        <f t="shared" si="7"/>
        <v>137.04</v>
      </c>
      <c r="AE61" s="21">
        <f t="shared" si="21"/>
        <v>122.03999999999999</v>
      </c>
      <c r="AF61" s="84"/>
      <c r="AG61" s="78"/>
      <c r="AH61" s="22">
        <f t="shared" si="8"/>
        <v>137.04</v>
      </c>
      <c r="AI61" s="23">
        <f t="shared" si="9"/>
        <v>25.055999999999983</v>
      </c>
      <c r="AJ61" s="58"/>
      <c r="AK61" s="24">
        <f t="shared" si="10"/>
        <v>15</v>
      </c>
      <c r="AL61" s="25">
        <f t="shared" si="11"/>
        <v>147.09599999999998</v>
      </c>
      <c r="AM61" s="26">
        <f t="shared" si="12"/>
        <v>162.09599999999998</v>
      </c>
      <c r="AN61" s="79"/>
      <c r="AO61" s="118">
        <v>70</v>
      </c>
      <c r="AP61" s="118">
        <v>200</v>
      </c>
      <c r="AQ61" s="118">
        <v>0</v>
      </c>
      <c r="AR61" s="118">
        <v>15</v>
      </c>
      <c r="AS61" s="118">
        <v>60</v>
      </c>
      <c r="AT61" s="62">
        <f t="shared" si="23"/>
        <v>345</v>
      </c>
      <c r="AU61" s="63">
        <f t="shared" si="14"/>
        <v>327.75</v>
      </c>
      <c r="AV61" s="120">
        <v>6</v>
      </c>
      <c r="AW61" s="120">
        <v>4.3</v>
      </c>
      <c r="AX61" s="120">
        <v>10</v>
      </c>
      <c r="AY61" s="120">
        <v>1</v>
      </c>
      <c r="AZ61" s="81">
        <f t="shared" si="15"/>
        <v>21.3</v>
      </c>
      <c r="BA61" s="80">
        <f t="shared" si="16"/>
        <v>306.45</v>
      </c>
      <c r="BB61" s="36">
        <f t="shared" si="17"/>
        <v>147.09599999999998</v>
      </c>
      <c r="BC61" s="80"/>
    </row>
    <row r="62" spans="1:55" ht="18" thickBot="1">
      <c r="A62" s="30" t="s">
        <v>28</v>
      </c>
      <c r="B62" s="88">
        <v>655</v>
      </c>
      <c r="C62" s="88">
        <v>535</v>
      </c>
      <c r="D62" s="88">
        <v>809</v>
      </c>
      <c r="E62" s="88">
        <v>22</v>
      </c>
      <c r="F62" s="88">
        <v>18</v>
      </c>
      <c r="G62" s="89">
        <v>27</v>
      </c>
      <c r="H62" s="48">
        <f t="shared" si="19"/>
        <v>1999</v>
      </c>
      <c r="I62" s="48">
        <f t="shared" si="20"/>
        <v>67</v>
      </c>
      <c r="J62" s="88">
        <v>687</v>
      </c>
      <c r="K62" s="94">
        <v>481</v>
      </c>
      <c r="L62" s="94"/>
      <c r="M62" s="93">
        <v>23</v>
      </c>
      <c r="N62" s="93">
        <v>17</v>
      </c>
      <c r="O62" s="56"/>
      <c r="P62" s="48">
        <f t="shared" si="5"/>
        <v>1168</v>
      </c>
      <c r="Q62" s="48">
        <f t="shared" si="22"/>
        <v>39</v>
      </c>
      <c r="R62" s="50">
        <f t="shared" si="18"/>
        <v>106</v>
      </c>
      <c r="S62" s="89">
        <v>5.43</v>
      </c>
      <c r="T62" s="88">
        <v>6.5</v>
      </c>
      <c r="U62" s="88">
        <v>10.199999999999999</v>
      </c>
      <c r="V62" s="44"/>
      <c r="W62" s="44"/>
      <c r="X62" s="44"/>
      <c r="Y62" s="44"/>
      <c r="Z62" s="44"/>
      <c r="AA62" s="68"/>
      <c r="AB62" s="33">
        <v>15</v>
      </c>
      <c r="AC62" s="20">
        <f t="shared" si="6"/>
        <v>15</v>
      </c>
      <c r="AD62" s="85">
        <f t="shared" si="7"/>
        <v>128.13</v>
      </c>
      <c r="AE62" s="21">
        <f t="shared" si="21"/>
        <v>113.13</v>
      </c>
      <c r="AF62" s="84"/>
      <c r="AG62" s="78"/>
      <c r="AH62" s="22">
        <f t="shared" si="8"/>
        <v>128.13</v>
      </c>
      <c r="AI62" s="23">
        <f t="shared" si="9"/>
        <v>33.96599999999998</v>
      </c>
      <c r="AJ62" s="58"/>
      <c r="AK62" s="24">
        <f t="shared" si="10"/>
        <v>15</v>
      </c>
      <c r="AL62" s="25">
        <f t="shared" si="11"/>
        <v>147.09599999999998</v>
      </c>
      <c r="AM62" s="26">
        <f t="shared" si="12"/>
        <v>162.09599999999998</v>
      </c>
      <c r="AN62" s="79"/>
      <c r="AO62" s="118">
        <v>70</v>
      </c>
      <c r="AP62" s="118">
        <v>200</v>
      </c>
      <c r="AQ62" s="118">
        <v>0</v>
      </c>
      <c r="AR62" s="118">
        <v>15</v>
      </c>
      <c r="AS62" s="118">
        <v>60</v>
      </c>
      <c r="AT62" s="62">
        <f t="shared" si="23"/>
        <v>345</v>
      </c>
      <c r="AU62" s="63">
        <f t="shared" si="14"/>
        <v>327.75</v>
      </c>
      <c r="AV62" s="120">
        <v>6</v>
      </c>
      <c r="AW62" s="120">
        <v>4.3</v>
      </c>
      <c r="AX62" s="120">
        <v>10</v>
      </c>
      <c r="AY62" s="120">
        <v>1</v>
      </c>
      <c r="AZ62" s="81">
        <f t="shared" si="15"/>
        <v>21.3</v>
      </c>
      <c r="BA62" s="80">
        <f t="shared" si="16"/>
        <v>306.45</v>
      </c>
      <c r="BB62" s="36">
        <f t="shared" si="17"/>
        <v>147.09599999999998</v>
      </c>
      <c r="BC62" s="80"/>
    </row>
    <row r="63" spans="1:55" ht="18" thickBot="1">
      <c r="A63" s="31" t="s">
        <v>60</v>
      </c>
      <c r="B63" s="88">
        <v>628</v>
      </c>
      <c r="C63" s="88">
        <v>516</v>
      </c>
      <c r="D63" s="88">
        <v>789</v>
      </c>
      <c r="E63" s="88">
        <v>21</v>
      </c>
      <c r="F63" s="88">
        <v>17</v>
      </c>
      <c r="G63" s="89">
        <v>26</v>
      </c>
      <c r="H63" s="48">
        <f t="shared" si="19"/>
        <v>1933</v>
      </c>
      <c r="I63" s="48">
        <f t="shared" si="20"/>
        <v>64</v>
      </c>
      <c r="J63" s="88">
        <v>653</v>
      </c>
      <c r="K63" s="94">
        <v>462</v>
      </c>
      <c r="L63" s="94"/>
      <c r="M63" s="93">
        <v>21</v>
      </c>
      <c r="N63" s="93">
        <v>16</v>
      </c>
      <c r="O63" s="56"/>
      <c r="P63" s="48">
        <f t="shared" si="5"/>
        <v>1115</v>
      </c>
      <c r="Q63" s="48">
        <f t="shared" si="22"/>
        <v>36</v>
      </c>
      <c r="R63" s="50">
        <f t="shared" si="18"/>
        <v>100</v>
      </c>
      <c r="S63" s="89">
        <v>5.43</v>
      </c>
      <c r="T63" s="88">
        <v>6</v>
      </c>
      <c r="U63" s="88">
        <v>10.199999999999999</v>
      </c>
      <c r="V63" s="44"/>
      <c r="W63" s="44"/>
      <c r="X63" s="44"/>
      <c r="Y63" s="44"/>
      <c r="Z63" s="44"/>
      <c r="AA63" s="68"/>
      <c r="AB63" s="33"/>
      <c r="AC63" s="20">
        <f t="shared" si="6"/>
        <v>0</v>
      </c>
      <c r="AD63" s="85">
        <f t="shared" si="7"/>
        <v>121.63000000000001</v>
      </c>
      <c r="AE63" s="21">
        <f t="shared" si="21"/>
        <v>121.63000000000001</v>
      </c>
      <c r="AF63" s="84"/>
      <c r="AG63" s="78"/>
      <c r="AH63" s="22">
        <f t="shared" si="8"/>
        <v>121.63000000000001</v>
      </c>
      <c r="AI63" s="23">
        <f t="shared" si="9"/>
        <v>25.465999999999966</v>
      </c>
      <c r="AJ63" s="58"/>
      <c r="AK63" s="24">
        <f t="shared" si="10"/>
        <v>0</v>
      </c>
      <c r="AL63" s="25">
        <f t="shared" si="11"/>
        <v>147.09599999999998</v>
      </c>
      <c r="AM63" s="26">
        <f t="shared" si="12"/>
        <v>147.09599999999998</v>
      </c>
      <c r="AN63" s="79"/>
      <c r="AO63" s="118">
        <v>70</v>
      </c>
      <c r="AP63" s="118">
        <v>200</v>
      </c>
      <c r="AQ63" s="118">
        <v>0</v>
      </c>
      <c r="AR63" s="118">
        <v>15</v>
      </c>
      <c r="AS63" s="118">
        <v>60</v>
      </c>
      <c r="AT63" s="62">
        <f t="shared" si="23"/>
        <v>345</v>
      </c>
      <c r="AU63" s="63">
        <f t="shared" si="14"/>
        <v>327.75</v>
      </c>
      <c r="AV63" s="120">
        <v>6</v>
      </c>
      <c r="AW63" s="120">
        <v>4.3</v>
      </c>
      <c r="AX63" s="120">
        <v>10</v>
      </c>
      <c r="AY63" s="120">
        <v>1</v>
      </c>
      <c r="AZ63" s="81">
        <f t="shared" si="15"/>
        <v>21.3</v>
      </c>
      <c r="BA63" s="80">
        <f t="shared" si="16"/>
        <v>306.45</v>
      </c>
      <c r="BB63" s="36">
        <f t="shared" si="17"/>
        <v>147.09599999999998</v>
      </c>
      <c r="BC63" s="80"/>
    </row>
    <row r="64" spans="1:55" ht="18" thickBot="1">
      <c r="A64" s="31" t="s">
        <v>29</v>
      </c>
      <c r="B64" s="88">
        <v>596</v>
      </c>
      <c r="C64" s="88">
        <v>493</v>
      </c>
      <c r="D64" s="88">
        <v>747</v>
      </c>
      <c r="E64" s="88">
        <v>20</v>
      </c>
      <c r="F64" s="88">
        <v>16</v>
      </c>
      <c r="G64" s="89">
        <v>25</v>
      </c>
      <c r="H64" s="48">
        <f t="shared" si="19"/>
        <v>1836</v>
      </c>
      <c r="I64" s="48">
        <f t="shared" si="20"/>
        <v>61</v>
      </c>
      <c r="J64" s="88">
        <v>625</v>
      </c>
      <c r="K64" s="94">
        <v>439</v>
      </c>
      <c r="L64" s="94"/>
      <c r="M64" s="93">
        <v>20</v>
      </c>
      <c r="N64" s="93">
        <v>15</v>
      </c>
      <c r="O64" s="56"/>
      <c r="P64" s="48">
        <f t="shared" si="5"/>
        <v>1064</v>
      </c>
      <c r="Q64" s="48">
        <f t="shared" si="22"/>
        <v>35</v>
      </c>
      <c r="R64" s="50">
        <f t="shared" si="18"/>
        <v>96</v>
      </c>
      <c r="S64" s="89">
        <v>4.8899999999999997</v>
      </c>
      <c r="T64" s="88">
        <v>5.5</v>
      </c>
      <c r="U64" s="88">
        <v>9.1999999999999993</v>
      </c>
      <c r="V64" s="44"/>
      <c r="W64" s="44"/>
      <c r="X64" s="44"/>
      <c r="Y64" s="44"/>
      <c r="Z64" s="44"/>
      <c r="AA64" s="68"/>
      <c r="AB64" s="33"/>
      <c r="AC64" s="20">
        <f t="shared" si="6"/>
        <v>0</v>
      </c>
      <c r="AD64" s="85">
        <f t="shared" si="7"/>
        <v>115.59</v>
      </c>
      <c r="AE64" s="21">
        <f t="shared" si="21"/>
        <v>115.59</v>
      </c>
      <c r="AF64" s="84"/>
      <c r="AG64" s="78"/>
      <c r="AH64" s="22">
        <f t="shared" si="8"/>
        <v>115.59</v>
      </c>
      <c r="AI64" s="23">
        <f t="shared" si="9"/>
        <v>31.505999999999972</v>
      </c>
      <c r="AJ64" s="58"/>
      <c r="AK64" s="24">
        <f t="shared" si="10"/>
        <v>0</v>
      </c>
      <c r="AL64" s="25">
        <f t="shared" si="11"/>
        <v>147.09599999999998</v>
      </c>
      <c r="AM64" s="26">
        <f t="shared" si="12"/>
        <v>147.09599999999998</v>
      </c>
      <c r="AN64" s="79"/>
      <c r="AO64" s="118">
        <v>70</v>
      </c>
      <c r="AP64" s="118">
        <v>200</v>
      </c>
      <c r="AQ64" s="118">
        <v>0</v>
      </c>
      <c r="AR64" s="118">
        <v>15</v>
      </c>
      <c r="AS64" s="118">
        <v>60</v>
      </c>
      <c r="AT64" s="62">
        <f t="shared" si="23"/>
        <v>345</v>
      </c>
      <c r="AU64" s="63">
        <f t="shared" si="14"/>
        <v>327.75</v>
      </c>
      <c r="AV64" s="120">
        <v>6</v>
      </c>
      <c r="AW64" s="120">
        <v>4.3</v>
      </c>
      <c r="AX64" s="120">
        <v>10</v>
      </c>
      <c r="AY64" s="120">
        <v>1</v>
      </c>
      <c r="AZ64" s="81">
        <f t="shared" si="15"/>
        <v>21.3</v>
      </c>
      <c r="BA64" s="80">
        <f t="shared" si="16"/>
        <v>306.45</v>
      </c>
      <c r="BB64" s="36">
        <f t="shared" si="17"/>
        <v>147.09599999999998</v>
      </c>
      <c r="BC64" s="80"/>
    </row>
    <row r="65" spans="1:55" ht="17.399999999999999">
      <c r="A65" s="32" t="s">
        <v>61</v>
      </c>
      <c r="B65" s="88">
        <v>568</v>
      </c>
      <c r="C65" s="88">
        <v>472</v>
      </c>
      <c r="D65" s="88">
        <v>731</v>
      </c>
      <c r="E65" s="88">
        <v>19</v>
      </c>
      <c r="F65" s="88">
        <v>16</v>
      </c>
      <c r="G65" s="89">
        <v>24</v>
      </c>
      <c r="H65" s="48">
        <f t="shared" si="19"/>
        <v>1771</v>
      </c>
      <c r="I65" s="48">
        <f t="shared" si="20"/>
        <v>59</v>
      </c>
      <c r="J65" s="88">
        <v>614</v>
      </c>
      <c r="K65" s="94">
        <v>435</v>
      </c>
      <c r="L65" s="94"/>
      <c r="M65" s="93">
        <v>20</v>
      </c>
      <c r="N65" s="93">
        <v>15</v>
      </c>
      <c r="O65" s="56"/>
      <c r="P65" s="48">
        <f t="shared" si="5"/>
        <v>1049</v>
      </c>
      <c r="Q65" s="48">
        <f t="shared" si="22"/>
        <v>20</v>
      </c>
      <c r="R65" s="50">
        <f t="shared" si="18"/>
        <v>79</v>
      </c>
      <c r="S65" s="89">
        <v>4.8899999999999997</v>
      </c>
      <c r="T65" s="88">
        <v>5.5</v>
      </c>
      <c r="U65" s="88">
        <v>9.1999999999999993</v>
      </c>
      <c r="V65" s="44"/>
      <c r="W65" s="44"/>
      <c r="X65" s="44"/>
      <c r="Y65" s="44"/>
      <c r="Z65" s="44"/>
      <c r="AA65" s="68"/>
      <c r="AB65" s="33"/>
      <c r="AC65" s="20">
        <f t="shared" si="6"/>
        <v>0</v>
      </c>
      <c r="AD65" s="85">
        <f>R65+S65+T65+U65+V65+W65+X65+Y65+Z65</f>
        <v>98.59</v>
      </c>
      <c r="AE65" s="21">
        <f t="shared" si="21"/>
        <v>98.59</v>
      </c>
      <c r="AF65" s="84"/>
      <c r="AG65" s="78"/>
      <c r="AH65" s="22">
        <f t="shared" si="8"/>
        <v>98.59</v>
      </c>
      <c r="AI65" s="23">
        <f t="shared" si="9"/>
        <v>48.505999999999972</v>
      </c>
      <c r="AJ65" s="58"/>
      <c r="AK65" s="24">
        <f t="shared" si="10"/>
        <v>0</v>
      </c>
      <c r="AL65" s="25">
        <f t="shared" si="11"/>
        <v>147.09599999999998</v>
      </c>
      <c r="AM65" s="26">
        <f t="shared" si="12"/>
        <v>147.09599999999998</v>
      </c>
      <c r="AN65" s="79"/>
      <c r="AO65" s="118">
        <v>70</v>
      </c>
      <c r="AP65" s="118">
        <v>200</v>
      </c>
      <c r="AQ65" s="118">
        <v>0</v>
      </c>
      <c r="AR65" s="118">
        <v>15</v>
      </c>
      <c r="AS65" s="118">
        <v>60</v>
      </c>
      <c r="AT65" s="62">
        <f t="shared" si="23"/>
        <v>345</v>
      </c>
      <c r="AU65" s="63">
        <f t="shared" si="14"/>
        <v>327.75</v>
      </c>
      <c r="AV65" s="120">
        <v>6</v>
      </c>
      <c r="AW65" s="120">
        <v>4.3</v>
      </c>
      <c r="AX65" s="120">
        <v>10</v>
      </c>
      <c r="AY65" s="120">
        <v>1</v>
      </c>
      <c r="AZ65" s="81">
        <f t="shared" si="15"/>
        <v>21.3</v>
      </c>
      <c r="BA65" s="80">
        <f t="shared" si="16"/>
        <v>306.45</v>
      </c>
      <c r="BB65" s="36">
        <f t="shared" si="17"/>
        <v>147.09599999999998</v>
      </c>
      <c r="BC65" s="80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89" priority="2" operator="lessThan">
      <formula>0</formula>
    </cfRule>
  </conditionalFormatting>
  <conditionalFormatting sqref="AC6">
    <cfRule type="cellIs" dxfId="88" priority="1" operator="greaterThan">
      <formula>0</formula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C65"/>
  <sheetViews>
    <sheetView zoomScale="80" zoomScaleNormal="80" workbookViewId="0">
      <pane xSplit="1" ySplit="9" topLeftCell="B52" activePane="bottomRight" state="frozen"/>
      <selection activeCell="M23" sqref="M23"/>
      <selection pane="topRight" activeCell="M23" sqref="M23"/>
      <selection pane="bottomLeft" activeCell="M23" sqref="M23"/>
      <selection pane="bottomRight" activeCell="Z60" sqref="Z60"/>
    </sheetView>
  </sheetViews>
  <sheetFormatPr baseColWidth="10" defaultRowHeight="14.4"/>
  <cols>
    <col min="1" max="1" width="9.44140625" customWidth="1"/>
    <col min="2" max="2" width="6.3320312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3" t="s">
        <v>6</v>
      </c>
      <c r="C1" s="233"/>
      <c r="D1" s="233"/>
      <c r="E1" s="233"/>
      <c r="F1" s="233"/>
      <c r="G1" s="233"/>
      <c r="H1" s="233"/>
      <c r="I1" s="233"/>
      <c r="J1" s="233"/>
      <c r="K1" s="233"/>
      <c r="L1" s="233"/>
      <c r="M1" s="233"/>
      <c r="N1" s="233"/>
      <c r="O1" s="233"/>
      <c r="P1" s="233"/>
      <c r="Q1" s="233"/>
      <c r="R1" s="233"/>
      <c r="S1" s="233"/>
      <c r="T1" s="233"/>
      <c r="U1" s="233"/>
      <c r="V1" s="233"/>
      <c r="W1" s="233"/>
      <c r="X1" s="233"/>
      <c r="Y1" s="233"/>
      <c r="Z1" s="233"/>
      <c r="AA1" s="233"/>
      <c r="AB1" s="233"/>
      <c r="AC1" s="233"/>
      <c r="AD1" s="233"/>
      <c r="AE1" s="233"/>
      <c r="AF1" s="233"/>
      <c r="AG1" s="233"/>
      <c r="AH1" s="233"/>
      <c r="AI1" s="23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774</v>
      </c>
      <c r="C5" s="39">
        <f t="shared" ref="C5:AI5" si="0">MAX(C10:C65)</f>
        <v>999</v>
      </c>
      <c r="D5" s="39">
        <f t="shared" si="0"/>
        <v>913</v>
      </c>
      <c r="E5" s="43">
        <f t="shared" si="0"/>
        <v>26</v>
      </c>
      <c r="F5" s="43">
        <f t="shared" si="0"/>
        <v>31</v>
      </c>
      <c r="G5" s="43">
        <f t="shared" si="0"/>
        <v>29</v>
      </c>
      <c r="H5" s="39">
        <f>MAX(H10:H65)</f>
        <v>2179</v>
      </c>
      <c r="I5" s="39">
        <f>MAX(I10:I65)</f>
        <v>72</v>
      </c>
      <c r="J5" s="39">
        <f t="shared" si="0"/>
        <v>809</v>
      </c>
      <c r="K5" s="39">
        <f t="shared" si="0"/>
        <v>599</v>
      </c>
      <c r="L5" s="39">
        <f t="shared" si="0"/>
        <v>0</v>
      </c>
      <c r="M5" s="39">
        <f t="shared" si="0"/>
        <v>26</v>
      </c>
      <c r="N5" s="39">
        <f t="shared" si="0"/>
        <v>20</v>
      </c>
      <c r="O5" s="39">
        <f t="shared" si="0"/>
        <v>0</v>
      </c>
      <c r="P5" s="39">
        <f t="shared" si="0"/>
        <v>1326</v>
      </c>
      <c r="Q5" s="39">
        <f t="shared" si="0"/>
        <v>45</v>
      </c>
      <c r="R5" s="39">
        <f t="shared" si="0"/>
        <v>116</v>
      </c>
      <c r="S5" s="39">
        <f t="shared" si="0"/>
        <v>6.12</v>
      </c>
      <c r="T5" s="39">
        <f>MAX(T10:T65)</f>
        <v>8</v>
      </c>
      <c r="U5" s="39">
        <f t="shared" si="0"/>
        <v>11.5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>MAX(AB10:AB65)</f>
        <v>15</v>
      </c>
      <c r="AC5" s="39">
        <f t="shared" si="0"/>
        <v>15</v>
      </c>
      <c r="AD5" s="39">
        <f>MAX(AD10:AD65)</f>
        <v>141.52000000000001</v>
      </c>
      <c r="AE5" s="39">
        <f>MAX(AE10:AE65)</f>
        <v>136.88999999999999</v>
      </c>
      <c r="AF5" s="39">
        <f>MAX(AF10:AF65)</f>
        <v>0</v>
      </c>
      <c r="AG5" s="39">
        <f>MAX(AG10:AG65)</f>
        <v>0</v>
      </c>
      <c r="AH5" s="41">
        <f t="shared" si="0"/>
        <v>141.52000000000001</v>
      </c>
      <c r="AI5" s="42">
        <f t="shared" si="0"/>
        <v>53.339999999999989</v>
      </c>
      <c r="AJ5" s="15"/>
      <c r="AK5" s="39">
        <f>MAX(AK10:AK65)</f>
        <v>15</v>
      </c>
      <c r="AL5" s="39">
        <f>MAX(AL10:AL65)</f>
        <v>148.91999999999999</v>
      </c>
      <c r="AM5" s="39">
        <f>MAX(AM10:AM65)</f>
        <v>163.92</v>
      </c>
      <c r="AN5" s="79"/>
      <c r="AO5" s="39">
        <f>MAX(AO10:AO65)</f>
        <v>80</v>
      </c>
      <c r="AP5" s="39">
        <f>MAX(AP10:AP65)</f>
        <v>200</v>
      </c>
      <c r="AQ5" s="39">
        <f>MAX(AQ10:AQ65)</f>
        <v>0</v>
      </c>
      <c r="AR5" s="39">
        <f>MAX(AR10:AR65)</f>
        <v>33</v>
      </c>
      <c r="AS5" s="39">
        <f>MAX(AS10:AS65)</f>
        <v>60</v>
      </c>
      <c r="AT5" s="39">
        <f t="shared" ref="AT5:BC5" si="1">MAX(AT10:AT65)</f>
        <v>355</v>
      </c>
      <c r="AU5" s="39">
        <f t="shared" si="1"/>
        <v>337.25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310.25</v>
      </c>
      <c r="BB5" s="39">
        <f t="shared" si="1"/>
        <v>148.91999999999999</v>
      </c>
      <c r="BC5" s="39">
        <f t="shared" si="1"/>
        <v>161.33000000000001</v>
      </c>
    </row>
    <row r="6" spans="1:55" ht="15" thickBot="1">
      <c r="A6" s="11" t="s">
        <v>66</v>
      </c>
      <c r="B6" s="39">
        <f>MIN(B10:B65)</f>
        <v>225</v>
      </c>
      <c r="C6" s="39">
        <f t="shared" ref="C6:AI6" si="2">MIN(C10:C65)</f>
        <v>323</v>
      </c>
      <c r="D6" s="39">
        <f t="shared" si="2"/>
        <v>0</v>
      </c>
      <c r="E6" s="43">
        <f t="shared" si="2"/>
        <v>11</v>
      </c>
      <c r="F6" s="43">
        <f t="shared" si="2"/>
        <v>14</v>
      </c>
      <c r="G6" s="43">
        <f t="shared" si="2"/>
        <v>0</v>
      </c>
      <c r="H6" s="39">
        <f>MIN(H10:H65)</f>
        <v>742</v>
      </c>
      <c r="I6" s="39">
        <f>MIN(I10:I65)</f>
        <v>25</v>
      </c>
      <c r="J6" s="39">
        <f t="shared" si="2"/>
        <v>455</v>
      </c>
      <c r="K6" s="39">
        <f t="shared" si="2"/>
        <v>380</v>
      </c>
      <c r="L6" s="39">
        <f t="shared" si="2"/>
        <v>0</v>
      </c>
      <c r="M6" s="39">
        <f t="shared" si="2"/>
        <v>14</v>
      </c>
      <c r="N6" s="39">
        <f t="shared" si="2"/>
        <v>13</v>
      </c>
      <c r="O6" s="39">
        <f t="shared" si="2"/>
        <v>0</v>
      </c>
      <c r="P6" s="39">
        <f t="shared" si="2"/>
        <v>845</v>
      </c>
      <c r="Q6" s="39">
        <f t="shared" si="2"/>
        <v>27</v>
      </c>
      <c r="R6" s="39">
        <f t="shared" si="2"/>
        <v>54</v>
      </c>
      <c r="S6" s="39">
        <f t="shared" si="2"/>
        <v>3.84</v>
      </c>
      <c r="T6" s="39">
        <f>MIN(T10:T65)</f>
        <v>3</v>
      </c>
      <c r="U6" s="39">
        <f t="shared" si="2"/>
        <v>4.7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>MIN(AB10:AB65)</f>
        <v>15</v>
      </c>
      <c r="AC6" s="39">
        <f t="shared" si="2"/>
        <v>0</v>
      </c>
      <c r="AD6" s="39">
        <f>MIN(AD10:AD65)</f>
        <v>70.7</v>
      </c>
      <c r="AE6" s="39">
        <f>MIN(AE10:AE65)</f>
        <v>70.7</v>
      </c>
      <c r="AF6" s="39">
        <f>MIN(AF10:AF65)</f>
        <v>0</v>
      </c>
      <c r="AG6" s="39">
        <f>MIN(AG10:AG65)</f>
        <v>0</v>
      </c>
      <c r="AH6" s="41">
        <f t="shared" si="2"/>
        <v>70.7</v>
      </c>
      <c r="AI6" s="42">
        <f t="shared" si="2"/>
        <v>-5.5720000000000169</v>
      </c>
      <c r="AJ6" s="15"/>
      <c r="AK6" s="40">
        <f>MIN(AK10:AK65)</f>
        <v>0</v>
      </c>
      <c r="AL6" s="40">
        <f>MIN(AL10:AL65)</f>
        <v>121.00799999999998</v>
      </c>
      <c r="AM6" s="40">
        <f>MIN(AM10:AM65)</f>
        <v>121.00799999999998</v>
      </c>
      <c r="AN6" s="79"/>
      <c r="AO6" s="40">
        <f>MIN(AO10:AO65)</f>
        <v>65</v>
      </c>
      <c r="AP6" s="40">
        <f>MIN(AP10:AP65)</f>
        <v>200</v>
      </c>
      <c r="AQ6" s="40">
        <f>MIN(AQ10:AQ65)</f>
        <v>0</v>
      </c>
      <c r="AR6" s="40">
        <f>MIN(AR10:AR65)</f>
        <v>15</v>
      </c>
      <c r="AS6" s="40">
        <f>MIN(AS10:AS65)</f>
        <v>0</v>
      </c>
      <c r="AT6" s="40">
        <f t="shared" ref="AT6:BC6" si="3">MIN(AT10:AT65)</f>
        <v>298</v>
      </c>
      <c r="AU6" s="40">
        <f t="shared" si="3"/>
        <v>283.09999999999997</v>
      </c>
      <c r="AV6" s="40">
        <f t="shared" si="3"/>
        <v>6</v>
      </c>
      <c r="AW6" s="40">
        <f t="shared" si="3"/>
        <v>12</v>
      </c>
      <c r="AX6" s="40">
        <f t="shared" si="3"/>
        <v>8</v>
      </c>
      <c r="AY6" s="40">
        <f t="shared" si="3"/>
        <v>1</v>
      </c>
      <c r="AZ6" s="40">
        <f t="shared" si="3"/>
        <v>27</v>
      </c>
      <c r="BA6" s="40">
        <f t="shared" si="3"/>
        <v>252.09999999999997</v>
      </c>
      <c r="BB6" s="40">
        <f t="shared" si="3"/>
        <v>121.00799999999998</v>
      </c>
      <c r="BC6" s="40">
        <f t="shared" si="3"/>
        <v>131.09199999999998</v>
      </c>
    </row>
    <row r="7" spans="1:55" ht="18" customHeight="1" thickBot="1">
      <c r="A7" s="11"/>
      <c r="B7" s="234" t="s">
        <v>91</v>
      </c>
      <c r="C7" s="235"/>
      <c r="D7" s="235"/>
      <c r="E7" s="235"/>
      <c r="F7" s="235"/>
      <c r="G7" s="235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6"/>
      <c r="V7" s="237" t="s">
        <v>82</v>
      </c>
      <c r="W7" s="238"/>
      <c r="X7" s="238"/>
      <c r="Y7" s="238"/>
      <c r="Z7" s="238"/>
      <c r="AA7" s="238"/>
      <c r="AB7" s="239"/>
      <c r="AC7" s="240" t="s">
        <v>84</v>
      </c>
      <c r="AD7" s="243" t="s">
        <v>83</v>
      </c>
      <c r="AE7" s="244"/>
      <c r="AF7" s="244"/>
      <c r="AG7" s="244"/>
      <c r="AH7" s="244"/>
      <c r="AI7" s="245"/>
      <c r="AJ7" s="15"/>
      <c r="AK7" s="263" t="s">
        <v>100</v>
      </c>
      <c r="AL7" s="264"/>
      <c r="AM7" s="265"/>
      <c r="AN7" s="79"/>
      <c r="AO7" s="253" t="s">
        <v>136</v>
      </c>
      <c r="AP7" s="254"/>
      <c r="AQ7" s="254"/>
      <c r="AR7" s="254"/>
      <c r="AS7" s="254"/>
      <c r="AT7" s="254"/>
      <c r="AU7" s="254"/>
      <c r="AV7" s="254"/>
      <c r="AW7" s="254"/>
      <c r="AX7" s="254"/>
      <c r="AY7" s="254"/>
      <c r="AZ7" s="254"/>
      <c r="BA7" s="254"/>
      <c r="BB7" s="254"/>
      <c r="BC7" s="255"/>
    </row>
    <row r="8" spans="1:55" ht="18" customHeight="1" thickBot="1">
      <c r="A8" s="11"/>
      <c r="B8" s="256" t="s">
        <v>2</v>
      </c>
      <c r="C8" s="257"/>
      <c r="D8" s="257"/>
      <c r="E8" s="257"/>
      <c r="F8" s="257"/>
      <c r="G8" s="257"/>
      <c r="H8" s="257"/>
      <c r="I8" s="258"/>
      <c r="J8" s="256" t="s">
        <v>3</v>
      </c>
      <c r="K8" s="257"/>
      <c r="L8" s="257"/>
      <c r="M8" s="257"/>
      <c r="N8" s="257"/>
      <c r="O8" s="257"/>
      <c r="P8" s="257"/>
      <c r="Q8" s="258"/>
      <c r="R8" s="259" t="s">
        <v>79</v>
      </c>
      <c r="S8" s="246" t="s">
        <v>4</v>
      </c>
      <c r="T8" s="246" t="s">
        <v>5</v>
      </c>
      <c r="U8" s="250" t="s">
        <v>80</v>
      </c>
      <c r="V8" s="261" t="s">
        <v>92</v>
      </c>
      <c r="W8" s="246" t="s">
        <v>93</v>
      </c>
      <c r="X8" s="246" t="s">
        <v>94</v>
      </c>
      <c r="Y8" s="246" t="s">
        <v>96</v>
      </c>
      <c r="Z8" s="246" t="s">
        <v>95</v>
      </c>
      <c r="AA8" s="248" t="s">
        <v>97</v>
      </c>
      <c r="AB8" s="250" t="s">
        <v>98</v>
      </c>
      <c r="AC8" s="241"/>
      <c r="AD8" s="266" t="s">
        <v>112</v>
      </c>
      <c r="AE8" s="268" t="s">
        <v>111</v>
      </c>
      <c r="AF8" s="268" t="s">
        <v>113</v>
      </c>
      <c r="AG8" s="270" t="s">
        <v>114</v>
      </c>
      <c r="AH8" s="270" t="s">
        <v>115</v>
      </c>
      <c r="AI8" s="252" t="s">
        <v>116</v>
      </c>
      <c r="AJ8" s="15"/>
      <c r="AK8" s="274" t="s">
        <v>101</v>
      </c>
      <c r="AL8" s="276" t="s">
        <v>117</v>
      </c>
      <c r="AM8" s="278" t="s">
        <v>99</v>
      </c>
      <c r="AN8" s="79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60"/>
      <c r="S9" s="247"/>
      <c r="T9" s="247"/>
      <c r="U9" s="251"/>
      <c r="V9" s="262"/>
      <c r="W9" s="247"/>
      <c r="X9" s="247"/>
      <c r="Y9" s="247"/>
      <c r="Z9" s="247"/>
      <c r="AA9" s="249"/>
      <c r="AB9" s="251"/>
      <c r="AC9" s="242"/>
      <c r="AD9" s="267"/>
      <c r="AE9" s="269"/>
      <c r="AF9" s="269"/>
      <c r="AG9" s="247"/>
      <c r="AH9" s="247"/>
      <c r="AI9" s="251"/>
      <c r="AJ9" s="17"/>
      <c r="AK9" s="275"/>
      <c r="AL9" s="277"/>
      <c r="AM9" s="27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8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88">
        <v>449</v>
      </c>
      <c r="C10" s="88">
        <v>542</v>
      </c>
      <c r="D10" s="88">
        <v>712</v>
      </c>
      <c r="E10" s="88">
        <v>18</v>
      </c>
      <c r="F10" s="88">
        <v>15</v>
      </c>
      <c r="G10" s="89">
        <v>24</v>
      </c>
      <c r="H10" s="48">
        <f t="shared" ref="H10:H41" si="4">B10+C10+D10</f>
        <v>1703</v>
      </c>
      <c r="I10" s="48">
        <f t="shared" ref="I10:I41" si="5">E10+F10+G10</f>
        <v>57</v>
      </c>
      <c r="J10" s="89">
        <v>539</v>
      </c>
      <c r="K10" s="19">
        <v>421</v>
      </c>
      <c r="L10" s="19"/>
      <c r="M10" s="19">
        <v>18</v>
      </c>
      <c r="N10" s="45">
        <v>14</v>
      </c>
      <c r="O10" s="49"/>
      <c r="P10" s="48">
        <f>SUM(J10+K10+L10)</f>
        <v>960</v>
      </c>
      <c r="Q10" s="48">
        <f t="shared" ref="Q10:Q16" si="6">M10+N10+O10</f>
        <v>32</v>
      </c>
      <c r="R10" s="50">
        <f t="shared" ref="R10:R41" si="7">SUM(I10+Q10)</f>
        <v>89</v>
      </c>
      <c r="S10" s="88">
        <v>4.32</v>
      </c>
      <c r="T10" s="88">
        <v>4.5</v>
      </c>
      <c r="U10" s="99">
        <v>8.4</v>
      </c>
      <c r="V10" s="99"/>
      <c r="W10" s="99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106.22</v>
      </c>
      <c r="AE10" s="21">
        <f>+AD10-AK10</f>
        <v>106.22</v>
      </c>
      <c r="AF10" s="82"/>
      <c r="AG10" s="51"/>
      <c r="AH10" s="22">
        <f>AD10+AG10</f>
        <v>106.22</v>
      </c>
      <c r="AI10" s="23">
        <f>AM10-AD10</f>
        <v>14.787999999999982</v>
      </c>
      <c r="AJ10" s="54"/>
      <c r="AK10" s="24">
        <f>AC10</f>
        <v>0</v>
      </c>
      <c r="AL10" s="25">
        <f>BB10</f>
        <v>121.00799999999998</v>
      </c>
      <c r="AM10" s="26">
        <f>AK10+AL10</f>
        <v>121.00799999999998</v>
      </c>
      <c r="AN10" s="79"/>
      <c r="AO10" s="118">
        <v>65</v>
      </c>
      <c r="AP10" s="118">
        <v>200</v>
      </c>
      <c r="AQ10" s="118">
        <v>0</v>
      </c>
      <c r="AR10" s="118">
        <v>33</v>
      </c>
      <c r="AS10" s="118">
        <v>0</v>
      </c>
      <c r="AT10" s="62">
        <f>SUM(AO10:AS10)</f>
        <v>298</v>
      </c>
      <c r="AU10" s="63">
        <f>AT10*0.95</f>
        <v>283.09999999999997</v>
      </c>
      <c r="AV10" s="120">
        <v>6</v>
      </c>
      <c r="AW10" s="120">
        <v>16</v>
      </c>
      <c r="AX10" s="120">
        <v>8</v>
      </c>
      <c r="AY10" s="120">
        <v>1</v>
      </c>
      <c r="AZ10" s="81">
        <f>SUM(AV10:AY10)</f>
        <v>31</v>
      </c>
      <c r="BA10" s="80">
        <f>AU10-AZ10</f>
        <v>252.09999999999997</v>
      </c>
      <c r="BB10" s="36">
        <f>BA10*0.48</f>
        <v>121.00799999999998</v>
      </c>
      <c r="BC10" s="80">
        <f>BA10*0.52</f>
        <v>131.09199999999998</v>
      </c>
    </row>
    <row r="11" spans="1:55" ht="18" thickBot="1">
      <c r="A11" s="27" t="s">
        <v>38</v>
      </c>
      <c r="B11" s="88">
        <v>429</v>
      </c>
      <c r="C11" s="88">
        <v>514</v>
      </c>
      <c r="D11" s="88">
        <v>0</v>
      </c>
      <c r="E11" s="88">
        <v>17</v>
      </c>
      <c r="F11" s="88">
        <v>14</v>
      </c>
      <c r="G11" s="89">
        <v>0</v>
      </c>
      <c r="H11" s="48">
        <f t="shared" si="4"/>
        <v>943</v>
      </c>
      <c r="I11" s="48">
        <f t="shared" si="5"/>
        <v>31</v>
      </c>
      <c r="J11" s="89">
        <v>554</v>
      </c>
      <c r="K11" s="94">
        <v>414</v>
      </c>
      <c r="L11" s="94"/>
      <c r="M11" s="94">
        <v>18</v>
      </c>
      <c r="N11" s="45">
        <v>14</v>
      </c>
      <c r="O11" s="56"/>
      <c r="P11" s="48">
        <f t="shared" ref="P11:P65" si="8">SUM(J11+K11+L11)</f>
        <v>968</v>
      </c>
      <c r="Q11" s="48">
        <f t="shared" si="6"/>
        <v>32</v>
      </c>
      <c r="R11" s="50">
        <f>SUM(I11+Q11)</f>
        <v>63</v>
      </c>
      <c r="S11" s="88">
        <v>4.32</v>
      </c>
      <c r="T11" s="88">
        <v>4.5</v>
      </c>
      <c r="U11" s="99">
        <v>8.4</v>
      </c>
      <c r="V11" s="88"/>
      <c r="W11" s="137"/>
      <c r="X11" s="53"/>
      <c r="Y11" s="44"/>
      <c r="Z11" s="44"/>
      <c r="AA11" s="67">
        <f t="shared" ref="AA11:AA65" si="9">SUM(V11:Z11)</f>
        <v>0</v>
      </c>
      <c r="AB11" s="33"/>
      <c r="AC11" s="20">
        <f t="shared" ref="AC11:AC47" si="10">AA11+AB11</f>
        <v>0</v>
      </c>
      <c r="AD11" s="85">
        <f t="shared" ref="AD11:AD65" si="11">R11+S11+T11+U11+V11+W11+X11+Y11+Z11</f>
        <v>80.22</v>
      </c>
      <c r="AE11" s="21">
        <f>+AD11-AK11</f>
        <v>80.22</v>
      </c>
      <c r="AF11" s="82"/>
      <c r="AG11" s="51"/>
      <c r="AH11" s="22">
        <f t="shared" ref="AH11:AH65" si="12">AD11+AG11</f>
        <v>80.22</v>
      </c>
      <c r="AI11" s="23">
        <f t="shared" ref="AI11:AI65" si="13">AM11-AD11</f>
        <v>40.787999999999982</v>
      </c>
      <c r="AJ11" s="54"/>
      <c r="AK11" s="24">
        <f t="shared" ref="AK11:AK65" si="14">AC11</f>
        <v>0</v>
      </c>
      <c r="AL11" s="25">
        <f t="shared" ref="AL11:AL65" si="15">BB11</f>
        <v>121.00799999999998</v>
      </c>
      <c r="AM11" s="26">
        <f t="shared" ref="AM11:AM65" si="16">AK11+AL11</f>
        <v>121.00799999999998</v>
      </c>
      <c r="AN11" s="79"/>
      <c r="AO11" s="118">
        <v>65</v>
      </c>
      <c r="AP11" s="118">
        <v>200</v>
      </c>
      <c r="AQ11" s="118">
        <v>0</v>
      </c>
      <c r="AR11" s="118">
        <v>33</v>
      </c>
      <c r="AS11" s="118">
        <v>0</v>
      </c>
      <c r="AT11" s="62">
        <f t="shared" ref="AT11:AT65" si="17">SUM(AO11:AS11)</f>
        <v>298</v>
      </c>
      <c r="AU11" s="63">
        <f t="shared" ref="AU11:AU65" si="18">AT11*0.95</f>
        <v>283.09999999999997</v>
      </c>
      <c r="AV11" s="120">
        <v>6</v>
      </c>
      <c r="AW11" s="120">
        <v>16</v>
      </c>
      <c r="AX11" s="120">
        <v>8</v>
      </c>
      <c r="AY11" s="120">
        <v>1</v>
      </c>
      <c r="AZ11" s="81">
        <f t="shared" ref="AZ11:AZ65" si="19">SUM(AV11:AY11)</f>
        <v>31</v>
      </c>
      <c r="BA11" s="80">
        <f t="shared" ref="BA11:BA65" si="20">AU11-AZ11</f>
        <v>252.09999999999997</v>
      </c>
      <c r="BB11" s="36">
        <f t="shared" ref="BB11:BB65" si="21">BA11*0.48</f>
        <v>121.00799999999998</v>
      </c>
      <c r="BC11" s="80">
        <f t="shared" ref="BC11:BC65" si="22">BA11*0.52</f>
        <v>131.09199999999998</v>
      </c>
    </row>
    <row r="12" spans="1:55" ht="18" thickBot="1">
      <c r="A12" s="18" t="s">
        <v>7</v>
      </c>
      <c r="B12" s="90">
        <v>421</v>
      </c>
      <c r="C12" s="88">
        <v>325</v>
      </c>
      <c r="D12" s="88">
        <v>0</v>
      </c>
      <c r="E12" s="88">
        <v>11</v>
      </c>
      <c r="F12" s="88">
        <v>14</v>
      </c>
      <c r="G12" s="89">
        <v>0</v>
      </c>
      <c r="H12" s="48">
        <f t="shared" si="4"/>
        <v>746</v>
      </c>
      <c r="I12" s="48">
        <f t="shared" si="5"/>
        <v>25</v>
      </c>
      <c r="J12" s="89">
        <v>481</v>
      </c>
      <c r="K12" s="94">
        <v>403</v>
      </c>
      <c r="L12" s="94"/>
      <c r="M12" s="94">
        <v>16</v>
      </c>
      <c r="N12" s="45">
        <v>14</v>
      </c>
      <c r="O12" s="56"/>
      <c r="P12" s="48">
        <f t="shared" si="8"/>
        <v>884</v>
      </c>
      <c r="Q12" s="48">
        <f t="shared" si="6"/>
        <v>30</v>
      </c>
      <c r="R12" s="50">
        <f t="shared" si="7"/>
        <v>55</v>
      </c>
      <c r="S12" s="88">
        <v>4.2</v>
      </c>
      <c r="T12" s="88">
        <v>4.5</v>
      </c>
      <c r="U12" s="88">
        <v>8</v>
      </c>
      <c r="V12" s="88"/>
      <c r="W12" s="137"/>
      <c r="X12" s="44"/>
      <c r="Y12" s="44"/>
      <c r="Z12" s="44"/>
      <c r="AA12" s="67">
        <f t="shared" si="9"/>
        <v>0</v>
      </c>
      <c r="AB12" s="33"/>
      <c r="AC12" s="20">
        <f t="shared" si="10"/>
        <v>0</v>
      </c>
      <c r="AD12" s="85">
        <f t="shared" si="11"/>
        <v>71.7</v>
      </c>
      <c r="AE12" s="21">
        <f>+AD12-AK12</f>
        <v>71.7</v>
      </c>
      <c r="AF12" s="82"/>
      <c r="AG12" s="51"/>
      <c r="AH12" s="22">
        <f t="shared" si="12"/>
        <v>71.7</v>
      </c>
      <c r="AI12" s="23">
        <f t="shared" si="13"/>
        <v>49.307999999999979</v>
      </c>
      <c r="AJ12" s="58"/>
      <c r="AK12" s="24">
        <f t="shared" si="14"/>
        <v>0</v>
      </c>
      <c r="AL12" s="25">
        <f t="shared" si="15"/>
        <v>121.00799999999998</v>
      </c>
      <c r="AM12" s="26">
        <f t="shared" si="16"/>
        <v>121.00799999999998</v>
      </c>
      <c r="AN12" s="79"/>
      <c r="AO12" s="118">
        <v>65</v>
      </c>
      <c r="AP12" s="118">
        <v>200</v>
      </c>
      <c r="AQ12" s="118">
        <v>0</v>
      </c>
      <c r="AR12" s="118">
        <v>33</v>
      </c>
      <c r="AS12" s="118">
        <v>0</v>
      </c>
      <c r="AT12" s="62">
        <f t="shared" si="17"/>
        <v>298</v>
      </c>
      <c r="AU12" s="63">
        <f t="shared" si="18"/>
        <v>283.09999999999997</v>
      </c>
      <c r="AV12" s="120">
        <v>6</v>
      </c>
      <c r="AW12" s="120">
        <v>16</v>
      </c>
      <c r="AX12" s="120">
        <v>8</v>
      </c>
      <c r="AY12" s="120">
        <v>1</v>
      </c>
      <c r="AZ12" s="81">
        <f t="shared" si="19"/>
        <v>31</v>
      </c>
      <c r="BA12" s="80">
        <f t="shared" si="20"/>
        <v>252.09999999999997</v>
      </c>
      <c r="BB12" s="36">
        <f t="shared" si="21"/>
        <v>121.00799999999998</v>
      </c>
      <c r="BC12" s="80">
        <f t="shared" si="22"/>
        <v>131.09199999999998</v>
      </c>
    </row>
    <row r="13" spans="1:55" ht="18" thickBot="1">
      <c r="A13" s="18" t="s">
        <v>39</v>
      </c>
      <c r="B13" s="88">
        <v>419</v>
      </c>
      <c r="C13" s="88">
        <v>323</v>
      </c>
      <c r="D13" s="88">
        <v>0</v>
      </c>
      <c r="E13" s="88">
        <v>11</v>
      </c>
      <c r="F13" s="88">
        <v>14</v>
      </c>
      <c r="G13" s="89">
        <v>0</v>
      </c>
      <c r="H13" s="48">
        <f t="shared" si="4"/>
        <v>742</v>
      </c>
      <c r="I13" s="48">
        <f t="shared" si="5"/>
        <v>25</v>
      </c>
      <c r="J13" s="89">
        <v>472</v>
      </c>
      <c r="K13" s="94">
        <v>393</v>
      </c>
      <c r="L13" s="94"/>
      <c r="M13" s="94">
        <v>15</v>
      </c>
      <c r="N13" s="45">
        <v>14</v>
      </c>
      <c r="O13" s="56"/>
      <c r="P13" s="48">
        <f t="shared" si="8"/>
        <v>865</v>
      </c>
      <c r="Q13" s="48">
        <f t="shared" si="6"/>
        <v>29</v>
      </c>
      <c r="R13" s="50">
        <f t="shared" si="7"/>
        <v>54</v>
      </c>
      <c r="S13" s="88">
        <v>4.2</v>
      </c>
      <c r="T13" s="88">
        <v>4.5</v>
      </c>
      <c r="U13" s="88">
        <v>8</v>
      </c>
      <c r="V13" s="88"/>
      <c r="W13" s="137"/>
      <c r="X13" s="44"/>
      <c r="Y13" s="44"/>
      <c r="Z13" s="44"/>
      <c r="AA13" s="67">
        <f t="shared" si="9"/>
        <v>0</v>
      </c>
      <c r="AB13" s="33"/>
      <c r="AC13" s="20">
        <f t="shared" si="10"/>
        <v>0</v>
      </c>
      <c r="AD13" s="85">
        <f t="shared" si="11"/>
        <v>70.7</v>
      </c>
      <c r="AE13" s="21">
        <f>+AD13-AK13</f>
        <v>70.7</v>
      </c>
      <c r="AF13" s="82"/>
      <c r="AG13" s="51"/>
      <c r="AH13" s="22">
        <f t="shared" si="12"/>
        <v>70.7</v>
      </c>
      <c r="AI13" s="23">
        <f t="shared" si="13"/>
        <v>50.307999999999979</v>
      </c>
      <c r="AJ13" s="58"/>
      <c r="AK13" s="24">
        <f t="shared" si="14"/>
        <v>0</v>
      </c>
      <c r="AL13" s="25">
        <f t="shared" si="15"/>
        <v>121.00799999999998</v>
      </c>
      <c r="AM13" s="26">
        <f t="shared" si="16"/>
        <v>121.00799999999998</v>
      </c>
      <c r="AN13" s="79"/>
      <c r="AO13" s="118">
        <v>65</v>
      </c>
      <c r="AP13" s="118">
        <v>200</v>
      </c>
      <c r="AQ13" s="118">
        <v>0</v>
      </c>
      <c r="AR13" s="118">
        <v>33</v>
      </c>
      <c r="AS13" s="118">
        <v>0</v>
      </c>
      <c r="AT13" s="62">
        <f t="shared" si="17"/>
        <v>298</v>
      </c>
      <c r="AU13" s="63">
        <f t="shared" si="18"/>
        <v>283.09999999999997</v>
      </c>
      <c r="AV13" s="120">
        <v>6</v>
      </c>
      <c r="AW13" s="120">
        <v>16</v>
      </c>
      <c r="AX13" s="120">
        <v>8</v>
      </c>
      <c r="AY13" s="120">
        <v>1</v>
      </c>
      <c r="AZ13" s="81">
        <f t="shared" si="19"/>
        <v>31</v>
      </c>
      <c r="BA13" s="80">
        <f t="shared" si="20"/>
        <v>252.09999999999997</v>
      </c>
      <c r="BB13" s="36">
        <f t="shared" si="21"/>
        <v>121.00799999999998</v>
      </c>
      <c r="BC13" s="80">
        <f t="shared" si="22"/>
        <v>131.09199999999998</v>
      </c>
    </row>
    <row r="14" spans="1:55" ht="18" thickBot="1">
      <c r="A14" s="27" t="s">
        <v>8</v>
      </c>
      <c r="B14" s="88">
        <v>411</v>
      </c>
      <c r="C14" s="88">
        <v>479</v>
      </c>
      <c r="D14" s="88">
        <v>0</v>
      </c>
      <c r="E14" s="88">
        <v>16</v>
      </c>
      <c r="F14" s="88">
        <v>14</v>
      </c>
      <c r="G14" s="89">
        <v>0</v>
      </c>
      <c r="H14" s="48">
        <f t="shared" si="4"/>
        <v>890</v>
      </c>
      <c r="I14" s="48">
        <f t="shared" si="5"/>
        <v>30</v>
      </c>
      <c r="J14" s="89">
        <v>459</v>
      </c>
      <c r="K14" s="94">
        <v>397</v>
      </c>
      <c r="L14" s="94"/>
      <c r="M14" s="94">
        <v>14</v>
      </c>
      <c r="N14" s="45">
        <v>14</v>
      </c>
      <c r="O14" s="56"/>
      <c r="P14" s="48">
        <f t="shared" si="8"/>
        <v>856</v>
      </c>
      <c r="Q14" s="48">
        <f t="shared" si="6"/>
        <v>28</v>
      </c>
      <c r="R14" s="50">
        <f t="shared" si="7"/>
        <v>58</v>
      </c>
      <c r="S14" s="88">
        <v>4.0599999999999996</v>
      </c>
      <c r="T14" s="89">
        <v>4</v>
      </c>
      <c r="U14" s="88">
        <v>7.7</v>
      </c>
      <c r="V14" s="88"/>
      <c r="W14" s="137"/>
      <c r="X14" s="44"/>
      <c r="Y14" s="44"/>
      <c r="Z14" s="44"/>
      <c r="AA14" s="67">
        <f t="shared" si="9"/>
        <v>0</v>
      </c>
      <c r="AB14" s="33"/>
      <c r="AC14" s="20">
        <f t="shared" si="10"/>
        <v>0</v>
      </c>
      <c r="AD14" s="85">
        <f t="shared" si="11"/>
        <v>73.760000000000005</v>
      </c>
      <c r="AE14" s="21">
        <f t="shared" ref="AE14:AE65" si="23">+AD14-AK14</f>
        <v>73.760000000000005</v>
      </c>
      <c r="AF14" s="82"/>
      <c r="AG14" s="51"/>
      <c r="AH14" s="22">
        <f t="shared" si="12"/>
        <v>73.760000000000005</v>
      </c>
      <c r="AI14" s="23">
        <f t="shared" si="13"/>
        <v>47.247999999999976</v>
      </c>
      <c r="AJ14" s="58"/>
      <c r="AK14" s="24">
        <f t="shared" si="14"/>
        <v>0</v>
      </c>
      <c r="AL14" s="25">
        <f t="shared" si="15"/>
        <v>121.00799999999998</v>
      </c>
      <c r="AM14" s="26">
        <f t="shared" si="16"/>
        <v>121.00799999999998</v>
      </c>
      <c r="AN14" s="79"/>
      <c r="AO14" s="118">
        <v>65</v>
      </c>
      <c r="AP14" s="118">
        <v>200</v>
      </c>
      <c r="AQ14" s="118">
        <v>0</v>
      </c>
      <c r="AR14" s="118">
        <v>33</v>
      </c>
      <c r="AS14" s="118">
        <v>0</v>
      </c>
      <c r="AT14" s="62">
        <f t="shared" si="17"/>
        <v>298</v>
      </c>
      <c r="AU14" s="63">
        <f t="shared" si="18"/>
        <v>283.09999999999997</v>
      </c>
      <c r="AV14" s="120">
        <v>6</v>
      </c>
      <c r="AW14" s="120">
        <v>16</v>
      </c>
      <c r="AX14" s="120">
        <v>8</v>
      </c>
      <c r="AY14" s="120">
        <v>1</v>
      </c>
      <c r="AZ14" s="81">
        <f t="shared" si="19"/>
        <v>31</v>
      </c>
      <c r="BA14" s="80">
        <f t="shared" si="20"/>
        <v>252.09999999999997</v>
      </c>
      <c r="BB14" s="36">
        <f t="shared" si="21"/>
        <v>121.00799999999998</v>
      </c>
      <c r="BC14" s="80">
        <f t="shared" si="22"/>
        <v>131.09199999999998</v>
      </c>
    </row>
    <row r="15" spans="1:55" ht="18" thickBot="1">
      <c r="A15" s="27" t="s">
        <v>40</v>
      </c>
      <c r="B15" s="88">
        <v>592</v>
      </c>
      <c r="C15" s="88">
        <v>472</v>
      </c>
      <c r="D15" s="88">
        <v>0</v>
      </c>
      <c r="E15" s="88">
        <v>16</v>
      </c>
      <c r="F15" s="88">
        <v>20</v>
      </c>
      <c r="G15" s="89">
        <v>0</v>
      </c>
      <c r="H15" s="48">
        <f t="shared" si="4"/>
        <v>1064</v>
      </c>
      <c r="I15" s="48">
        <f t="shared" si="5"/>
        <v>36</v>
      </c>
      <c r="J15" s="89">
        <v>455</v>
      </c>
      <c r="K15" s="94">
        <v>390</v>
      </c>
      <c r="L15" s="94"/>
      <c r="M15" s="94">
        <v>14</v>
      </c>
      <c r="N15" s="45">
        <v>13</v>
      </c>
      <c r="O15" s="56"/>
      <c r="P15" s="48">
        <f t="shared" si="8"/>
        <v>845</v>
      </c>
      <c r="Q15" s="48">
        <f t="shared" si="6"/>
        <v>27</v>
      </c>
      <c r="R15" s="50">
        <f t="shared" si="7"/>
        <v>63</v>
      </c>
      <c r="S15" s="88">
        <v>4.0599999999999996</v>
      </c>
      <c r="T15" s="89">
        <v>4</v>
      </c>
      <c r="U15" s="88">
        <v>7.7</v>
      </c>
      <c r="V15" s="88"/>
      <c r="W15" s="88"/>
      <c r="X15" s="44"/>
      <c r="Y15" s="44"/>
      <c r="Z15" s="44"/>
      <c r="AA15" s="67">
        <f t="shared" si="9"/>
        <v>0</v>
      </c>
      <c r="AB15" s="33"/>
      <c r="AC15" s="20">
        <f t="shared" si="10"/>
        <v>0</v>
      </c>
      <c r="AD15" s="85">
        <f t="shared" si="11"/>
        <v>78.760000000000005</v>
      </c>
      <c r="AE15" s="21">
        <f t="shared" si="23"/>
        <v>78.760000000000005</v>
      </c>
      <c r="AF15" s="82"/>
      <c r="AG15" s="51"/>
      <c r="AH15" s="22">
        <f t="shared" si="12"/>
        <v>78.760000000000005</v>
      </c>
      <c r="AI15" s="23">
        <f t="shared" si="13"/>
        <v>42.247999999999976</v>
      </c>
      <c r="AJ15" s="58"/>
      <c r="AK15" s="24">
        <f t="shared" si="14"/>
        <v>0</v>
      </c>
      <c r="AL15" s="25">
        <f t="shared" si="15"/>
        <v>121.00799999999998</v>
      </c>
      <c r="AM15" s="26">
        <f t="shared" si="16"/>
        <v>121.00799999999998</v>
      </c>
      <c r="AN15" s="79"/>
      <c r="AO15" s="118">
        <v>65</v>
      </c>
      <c r="AP15" s="118">
        <v>200</v>
      </c>
      <c r="AQ15" s="118">
        <v>0</v>
      </c>
      <c r="AR15" s="118">
        <v>33</v>
      </c>
      <c r="AS15" s="118">
        <v>0</v>
      </c>
      <c r="AT15" s="62">
        <f t="shared" si="17"/>
        <v>298</v>
      </c>
      <c r="AU15" s="63">
        <f t="shared" si="18"/>
        <v>283.09999999999997</v>
      </c>
      <c r="AV15" s="120">
        <v>6</v>
      </c>
      <c r="AW15" s="120">
        <v>16</v>
      </c>
      <c r="AX15" s="120">
        <v>8</v>
      </c>
      <c r="AY15" s="120">
        <v>1</v>
      </c>
      <c r="AZ15" s="81">
        <f t="shared" si="19"/>
        <v>31</v>
      </c>
      <c r="BA15" s="80">
        <f t="shared" si="20"/>
        <v>252.09999999999997</v>
      </c>
      <c r="BB15" s="36">
        <f t="shared" si="21"/>
        <v>121.00799999999998</v>
      </c>
      <c r="BC15" s="80">
        <f t="shared" si="22"/>
        <v>131.09199999999998</v>
      </c>
    </row>
    <row r="16" spans="1:55" ht="18" thickBot="1">
      <c r="A16" s="27" t="s">
        <v>9</v>
      </c>
      <c r="B16" s="88">
        <v>737</v>
      </c>
      <c r="C16" s="88">
        <v>417</v>
      </c>
      <c r="D16" s="88">
        <v>0</v>
      </c>
      <c r="E16" s="88">
        <v>14</v>
      </c>
      <c r="F16" s="88">
        <v>25</v>
      </c>
      <c r="G16" s="89">
        <v>0</v>
      </c>
      <c r="H16" s="48">
        <f t="shared" si="4"/>
        <v>1154</v>
      </c>
      <c r="I16" s="48">
        <f t="shared" si="5"/>
        <v>39</v>
      </c>
      <c r="J16" s="89">
        <v>477</v>
      </c>
      <c r="K16" s="94">
        <v>387</v>
      </c>
      <c r="L16" s="94"/>
      <c r="M16" s="94">
        <v>15</v>
      </c>
      <c r="N16" s="45">
        <v>13</v>
      </c>
      <c r="O16" s="56"/>
      <c r="P16" s="48">
        <f t="shared" si="8"/>
        <v>864</v>
      </c>
      <c r="Q16" s="48">
        <f t="shared" si="6"/>
        <v>28</v>
      </c>
      <c r="R16" s="50">
        <f t="shared" si="7"/>
        <v>67</v>
      </c>
      <c r="S16" s="88">
        <v>3.96</v>
      </c>
      <c r="T16" s="89">
        <v>4</v>
      </c>
      <c r="U16" s="88">
        <v>7.6</v>
      </c>
      <c r="V16" s="88"/>
      <c r="W16" s="88"/>
      <c r="X16" s="44"/>
      <c r="Y16" s="44"/>
      <c r="Z16" s="44"/>
      <c r="AA16" s="67">
        <f t="shared" si="9"/>
        <v>0</v>
      </c>
      <c r="AB16" s="33"/>
      <c r="AC16" s="20">
        <f t="shared" si="10"/>
        <v>0</v>
      </c>
      <c r="AD16" s="85">
        <f t="shared" si="11"/>
        <v>82.559999999999988</v>
      </c>
      <c r="AE16" s="21">
        <f t="shared" si="23"/>
        <v>82.559999999999988</v>
      </c>
      <c r="AF16" s="82"/>
      <c r="AG16" s="51"/>
      <c r="AH16" s="22">
        <f t="shared" si="12"/>
        <v>82.559999999999988</v>
      </c>
      <c r="AI16" s="23">
        <f t="shared" si="13"/>
        <v>38.447999999999993</v>
      </c>
      <c r="AJ16" s="58"/>
      <c r="AK16" s="24">
        <f t="shared" si="14"/>
        <v>0</v>
      </c>
      <c r="AL16" s="25">
        <f t="shared" si="15"/>
        <v>121.00799999999998</v>
      </c>
      <c r="AM16" s="26">
        <f t="shared" si="16"/>
        <v>121.00799999999998</v>
      </c>
      <c r="AN16" s="79"/>
      <c r="AO16" s="118">
        <v>65</v>
      </c>
      <c r="AP16" s="118">
        <v>200</v>
      </c>
      <c r="AQ16" s="118">
        <v>0</v>
      </c>
      <c r="AR16" s="118">
        <v>33</v>
      </c>
      <c r="AS16" s="118">
        <v>0</v>
      </c>
      <c r="AT16" s="62">
        <f t="shared" si="17"/>
        <v>298</v>
      </c>
      <c r="AU16" s="63">
        <f t="shared" si="18"/>
        <v>283.09999999999997</v>
      </c>
      <c r="AV16" s="120">
        <v>6</v>
      </c>
      <c r="AW16" s="120">
        <v>16</v>
      </c>
      <c r="AX16" s="120">
        <v>8</v>
      </c>
      <c r="AY16" s="120">
        <v>1</v>
      </c>
      <c r="AZ16" s="81">
        <f t="shared" si="19"/>
        <v>31</v>
      </c>
      <c r="BA16" s="80">
        <f t="shared" si="20"/>
        <v>252.09999999999997</v>
      </c>
      <c r="BB16" s="36">
        <f t="shared" si="21"/>
        <v>121.00799999999998</v>
      </c>
      <c r="BC16" s="80">
        <f t="shared" si="22"/>
        <v>131.09199999999998</v>
      </c>
    </row>
    <row r="17" spans="1:55" ht="18" thickBot="1">
      <c r="A17" s="27" t="s">
        <v>41</v>
      </c>
      <c r="B17" s="88">
        <v>706</v>
      </c>
      <c r="C17" s="88">
        <v>474</v>
      </c>
      <c r="D17" s="88">
        <v>0</v>
      </c>
      <c r="E17" s="88">
        <v>16</v>
      </c>
      <c r="F17" s="88">
        <v>24</v>
      </c>
      <c r="G17" s="89">
        <v>0</v>
      </c>
      <c r="H17" s="48">
        <f t="shared" si="4"/>
        <v>1180</v>
      </c>
      <c r="I17" s="48">
        <f t="shared" si="5"/>
        <v>40</v>
      </c>
      <c r="J17" s="89">
        <v>500</v>
      </c>
      <c r="K17" s="94">
        <v>385</v>
      </c>
      <c r="L17" s="94"/>
      <c r="M17" s="94">
        <v>17</v>
      </c>
      <c r="N17" s="45">
        <v>13</v>
      </c>
      <c r="O17" s="56"/>
      <c r="P17" s="48">
        <f t="shared" si="8"/>
        <v>885</v>
      </c>
      <c r="Q17" s="48">
        <f t="shared" ref="Q17:Q65" si="24">M17+N17+O17</f>
        <v>30</v>
      </c>
      <c r="R17" s="50">
        <f t="shared" si="7"/>
        <v>70</v>
      </c>
      <c r="S17" s="88">
        <v>3.96</v>
      </c>
      <c r="T17" s="89">
        <v>4</v>
      </c>
      <c r="U17" s="88">
        <v>7.6</v>
      </c>
      <c r="V17" s="88"/>
      <c r="W17" s="88"/>
      <c r="X17" s="44"/>
      <c r="Y17" s="44"/>
      <c r="Z17" s="44"/>
      <c r="AA17" s="67">
        <f t="shared" si="9"/>
        <v>0</v>
      </c>
      <c r="AB17" s="33"/>
      <c r="AC17" s="20">
        <f t="shared" si="10"/>
        <v>0</v>
      </c>
      <c r="AD17" s="85">
        <f t="shared" si="11"/>
        <v>85.559999999999988</v>
      </c>
      <c r="AE17" s="21">
        <f t="shared" si="23"/>
        <v>85.559999999999988</v>
      </c>
      <c r="AF17" s="82"/>
      <c r="AG17" s="51"/>
      <c r="AH17" s="22">
        <f t="shared" si="12"/>
        <v>85.559999999999988</v>
      </c>
      <c r="AI17" s="23">
        <f t="shared" si="13"/>
        <v>35.447999999999993</v>
      </c>
      <c r="AJ17" s="58"/>
      <c r="AK17" s="24">
        <f t="shared" si="14"/>
        <v>0</v>
      </c>
      <c r="AL17" s="25">
        <f t="shared" si="15"/>
        <v>121.00799999999998</v>
      </c>
      <c r="AM17" s="26">
        <f t="shared" si="16"/>
        <v>121.00799999999998</v>
      </c>
      <c r="AN17" s="79"/>
      <c r="AO17" s="118">
        <v>65</v>
      </c>
      <c r="AP17" s="118">
        <v>200</v>
      </c>
      <c r="AQ17" s="118">
        <v>0</v>
      </c>
      <c r="AR17" s="118">
        <v>33</v>
      </c>
      <c r="AS17" s="118">
        <v>0</v>
      </c>
      <c r="AT17" s="62">
        <f t="shared" si="17"/>
        <v>298</v>
      </c>
      <c r="AU17" s="63">
        <f t="shared" si="18"/>
        <v>283.09999999999997</v>
      </c>
      <c r="AV17" s="120">
        <v>6</v>
      </c>
      <c r="AW17" s="120">
        <v>16</v>
      </c>
      <c r="AX17" s="120">
        <v>8</v>
      </c>
      <c r="AY17" s="120">
        <v>1</v>
      </c>
      <c r="AZ17" s="81">
        <f t="shared" si="19"/>
        <v>31</v>
      </c>
      <c r="BA17" s="80">
        <f t="shared" si="20"/>
        <v>252.09999999999997</v>
      </c>
      <c r="BB17" s="36">
        <f t="shared" si="21"/>
        <v>121.00799999999998</v>
      </c>
      <c r="BC17" s="80">
        <f t="shared" si="22"/>
        <v>131.09199999999998</v>
      </c>
    </row>
    <row r="18" spans="1:55" ht="18" thickBot="1">
      <c r="A18" s="27" t="s">
        <v>10</v>
      </c>
      <c r="B18" s="88">
        <v>704</v>
      </c>
      <c r="C18" s="88">
        <v>473</v>
      </c>
      <c r="D18" s="88">
        <v>0</v>
      </c>
      <c r="E18" s="88">
        <v>16</v>
      </c>
      <c r="F18" s="88">
        <v>24</v>
      </c>
      <c r="G18" s="89">
        <v>0</v>
      </c>
      <c r="H18" s="48">
        <f t="shared" si="4"/>
        <v>1177</v>
      </c>
      <c r="I18" s="48">
        <f t="shared" si="5"/>
        <v>40</v>
      </c>
      <c r="J18" s="89">
        <v>526</v>
      </c>
      <c r="K18" s="94">
        <v>384</v>
      </c>
      <c r="L18" s="94"/>
      <c r="M18" s="94">
        <v>17</v>
      </c>
      <c r="N18" s="45">
        <v>13</v>
      </c>
      <c r="O18" s="56"/>
      <c r="P18" s="48">
        <f t="shared" si="8"/>
        <v>910</v>
      </c>
      <c r="Q18" s="48">
        <f t="shared" si="24"/>
        <v>30</v>
      </c>
      <c r="R18" s="50">
        <f t="shared" si="7"/>
        <v>70</v>
      </c>
      <c r="S18" s="88">
        <v>4.08</v>
      </c>
      <c r="T18" s="89">
        <v>4</v>
      </c>
      <c r="U18" s="88">
        <v>7.8</v>
      </c>
      <c r="V18" s="88"/>
      <c r="W18" s="88"/>
      <c r="X18" s="44"/>
      <c r="Y18" s="44"/>
      <c r="Z18" s="44"/>
      <c r="AA18" s="67">
        <f t="shared" si="9"/>
        <v>0</v>
      </c>
      <c r="AB18" s="33"/>
      <c r="AC18" s="20">
        <f t="shared" si="10"/>
        <v>0</v>
      </c>
      <c r="AD18" s="85">
        <f t="shared" si="11"/>
        <v>85.88</v>
      </c>
      <c r="AE18" s="21">
        <f t="shared" si="23"/>
        <v>85.88</v>
      </c>
      <c r="AF18" s="82"/>
      <c r="AG18" s="51"/>
      <c r="AH18" s="22">
        <f t="shared" si="12"/>
        <v>85.88</v>
      </c>
      <c r="AI18" s="23">
        <f t="shared" si="13"/>
        <v>35.127999999999986</v>
      </c>
      <c r="AJ18" s="58"/>
      <c r="AK18" s="24">
        <f t="shared" si="14"/>
        <v>0</v>
      </c>
      <c r="AL18" s="25">
        <f t="shared" si="15"/>
        <v>121.00799999999998</v>
      </c>
      <c r="AM18" s="26">
        <f t="shared" si="16"/>
        <v>121.00799999999998</v>
      </c>
      <c r="AN18" s="79"/>
      <c r="AO18" s="118">
        <v>65</v>
      </c>
      <c r="AP18" s="118">
        <v>200</v>
      </c>
      <c r="AQ18" s="118">
        <v>0</v>
      </c>
      <c r="AR18" s="118">
        <v>33</v>
      </c>
      <c r="AS18" s="118">
        <v>0</v>
      </c>
      <c r="AT18" s="62">
        <f t="shared" si="17"/>
        <v>298</v>
      </c>
      <c r="AU18" s="63">
        <f t="shared" si="18"/>
        <v>283.09999999999997</v>
      </c>
      <c r="AV18" s="120">
        <v>6</v>
      </c>
      <c r="AW18" s="120">
        <v>16</v>
      </c>
      <c r="AX18" s="120">
        <v>8</v>
      </c>
      <c r="AY18" s="120">
        <v>1</v>
      </c>
      <c r="AZ18" s="81">
        <f t="shared" si="19"/>
        <v>31</v>
      </c>
      <c r="BA18" s="80">
        <f t="shared" si="20"/>
        <v>252.09999999999997</v>
      </c>
      <c r="BB18" s="36">
        <f t="shared" si="21"/>
        <v>121.00799999999998</v>
      </c>
      <c r="BC18" s="80">
        <f t="shared" si="22"/>
        <v>131.09199999999998</v>
      </c>
    </row>
    <row r="19" spans="1:55" ht="18" thickBot="1">
      <c r="A19" s="27" t="s">
        <v>42</v>
      </c>
      <c r="B19" s="88">
        <v>724</v>
      </c>
      <c r="C19" s="88">
        <v>497</v>
      </c>
      <c r="D19" s="88">
        <v>0</v>
      </c>
      <c r="E19" s="88">
        <v>16</v>
      </c>
      <c r="F19" s="88">
        <v>24</v>
      </c>
      <c r="G19" s="89">
        <v>0</v>
      </c>
      <c r="H19" s="48">
        <f t="shared" si="4"/>
        <v>1221</v>
      </c>
      <c r="I19" s="48">
        <f t="shared" si="5"/>
        <v>40</v>
      </c>
      <c r="J19" s="89">
        <v>533</v>
      </c>
      <c r="K19" s="94">
        <v>382</v>
      </c>
      <c r="L19" s="94"/>
      <c r="M19" s="94">
        <v>18</v>
      </c>
      <c r="N19" s="45">
        <v>13</v>
      </c>
      <c r="O19" s="56"/>
      <c r="P19" s="48">
        <f t="shared" si="8"/>
        <v>915</v>
      </c>
      <c r="Q19" s="48">
        <f t="shared" si="24"/>
        <v>31</v>
      </c>
      <c r="R19" s="50">
        <f t="shared" si="7"/>
        <v>71</v>
      </c>
      <c r="S19" s="88">
        <v>4.08</v>
      </c>
      <c r="T19" s="89">
        <v>4.5</v>
      </c>
      <c r="U19" s="88">
        <v>7.8</v>
      </c>
      <c r="V19" s="88"/>
      <c r="W19" s="88"/>
      <c r="X19" s="44"/>
      <c r="Y19" s="44"/>
      <c r="Z19" s="44"/>
      <c r="AA19" s="67">
        <f t="shared" si="9"/>
        <v>0</v>
      </c>
      <c r="AB19" s="33"/>
      <c r="AC19" s="20">
        <f t="shared" si="10"/>
        <v>0</v>
      </c>
      <c r="AD19" s="85">
        <f t="shared" si="11"/>
        <v>87.38</v>
      </c>
      <c r="AE19" s="21">
        <f t="shared" si="23"/>
        <v>87.38</v>
      </c>
      <c r="AF19" s="82"/>
      <c r="AG19" s="51"/>
      <c r="AH19" s="22">
        <f t="shared" si="12"/>
        <v>87.38</v>
      </c>
      <c r="AI19" s="23">
        <f t="shared" si="13"/>
        <v>33.627999999999986</v>
      </c>
      <c r="AJ19" s="58"/>
      <c r="AK19" s="24">
        <f t="shared" si="14"/>
        <v>0</v>
      </c>
      <c r="AL19" s="25">
        <f t="shared" si="15"/>
        <v>121.00799999999998</v>
      </c>
      <c r="AM19" s="26">
        <f t="shared" si="16"/>
        <v>121.00799999999998</v>
      </c>
      <c r="AN19" s="79"/>
      <c r="AO19" s="118">
        <v>65</v>
      </c>
      <c r="AP19" s="118">
        <v>200</v>
      </c>
      <c r="AQ19" s="118">
        <v>0</v>
      </c>
      <c r="AR19" s="118">
        <v>33</v>
      </c>
      <c r="AS19" s="118">
        <v>0</v>
      </c>
      <c r="AT19" s="62">
        <f t="shared" si="17"/>
        <v>298</v>
      </c>
      <c r="AU19" s="63">
        <f t="shared" si="18"/>
        <v>283.09999999999997</v>
      </c>
      <c r="AV19" s="120">
        <v>6</v>
      </c>
      <c r="AW19" s="120">
        <v>16</v>
      </c>
      <c r="AX19" s="120">
        <v>8</v>
      </c>
      <c r="AY19" s="120">
        <v>1</v>
      </c>
      <c r="AZ19" s="81">
        <f t="shared" si="19"/>
        <v>31</v>
      </c>
      <c r="BA19" s="80">
        <f t="shared" si="20"/>
        <v>252.09999999999997</v>
      </c>
      <c r="BB19" s="36">
        <f t="shared" si="21"/>
        <v>121.00799999999998</v>
      </c>
      <c r="BC19" s="80">
        <f t="shared" si="22"/>
        <v>131.09199999999998</v>
      </c>
    </row>
    <row r="20" spans="1:55" ht="18" thickBot="1">
      <c r="A20" s="27" t="s">
        <v>11</v>
      </c>
      <c r="B20" s="88">
        <v>766</v>
      </c>
      <c r="C20" s="88">
        <v>505</v>
      </c>
      <c r="D20" s="88">
        <v>0</v>
      </c>
      <c r="E20" s="88">
        <v>16</v>
      </c>
      <c r="F20" s="88">
        <v>25</v>
      </c>
      <c r="G20" s="89">
        <v>0</v>
      </c>
      <c r="H20" s="48">
        <f t="shared" si="4"/>
        <v>1271</v>
      </c>
      <c r="I20" s="48">
        <f t="shared" si="5"/>
        <v>41</v>
      </c>
      <c r="J20" s="89">
        <v>543</v>
      </c>
      <c r="K20" s="94">
        <v>380</v>
      </c>
      <c r="L20" s="94"/>
      <c r="M20" s="94">
        <v>18</v>
      </c>
      <c r="N20" s="45">
        <v>13</v>
      </c>
      <c r="O20" s="56"/>
      <c r="P20" s="48">
        <f t="shared" si="8"/>
        <v>923</v>
      </c>
      <c r="Q20" s="48">
        <f t="shared" si="24"/>
        <v>31</v>
      </c>
      <c r="R20" s="50">
        <f t="shared" si="7"/>
        <v>72</v>
      </c>
      <c r="S20" s="88">
        <v>3.97</v>
      </c>
      <c r="T20" s="89">
        <v>4.5</v>
      </c>
      <c r="U20" s="88">
        <v>8.4</v>
      </c>
      <c r="V20" s="88"/>
      <c r="W20" s="88"/>
      <c r="X20" s="44"/>
      <c r="Y20" s="44"/>
      <c r="Z20" s="44"/>
      <c r="AA20" s="67">
        <f t="shared" si="9"/>
        <v>0</v>
      </c>
      <c r="AB20" s="33"/>
      <c r="AC20" s="20">
        <f t="shared" si="10"/>
        <v>0</v>
      </c>
      <c r="AD20" s="85">
        <f t="shared" si="11"/>
        <v>88.87</v>
      </c>
      <c r="AE20" s="21">
        <f t="shared" si="23"/>
        <v>88.87</v>
      </c>
      <c r="AF20" s="82"/>
      <c r="AG20" s="51"/>
      <c r="AH20" s="22">
        <f t="shared" si="12"/>
        <v>88.87</v>
      </c>
      <c r="AI20" s="23">
        <f t="shared" si="13"/>
        <v>32.137999999999977</v>
      </c>
      <c r="AJ20" s="58"/>
      <c r="AK20" s="24">
        <f t="shared" si="14"/>
        <v>0</v>
      </c>
      <c r="AL20" s="25">
        <f t="shared" si="15"/>
        <v>121.00799999999998</v>
      </c>
      <c r="AM20" s="26">
        <f t="shared" si="16"/>
        <v>121.00799999999998</v>
      </c>
      <c r="AN20" s="79"/>
      <c r="AO20" s="118">
        <v>65</v>
      </c>
      <c r="AP20" s="118">
        <v>200</v>
      </c>
      <c r="AQ20" s="118">
        <v>0</v>
      </c>
      <c r="AR20" s="118">
        <v>33</v>
      </c>
      <c r="AS20" s="118">
        <v>0</v>
      </c>
      <c r="AT20" s="62">
        <f t="shared" si="17"/>
        <v>298</v>
      </c>
      <c r="AU20" s="63">
        <f t="shared" si="18"/>
        <v>283.09999999999997</v>
      </c>
      <c r="AV20" s="120">
        <v>6</v>
      </c>
      <c r="AW20" s="120">
        <v>16</v>
      </c>
      <c r="AX20" s="120">
        <v>8</v>
      </c>
      <c r="AY20" s="120">
        <v>1</v>
      </c>
      <c r="AZ20" s="81">
        <f t="shared" si="19"/>
        <v>31</v>
      </c>
      <c r="BA20" s="80">
        <f t="shared" si="20"/>
        <v>252.09999999999997</v>
      </c>
      <c r="BB20" s="36">
        <f t="shared" si="21"/>
        <v>121.00799999999998</v>
      </c>
      <c r="BC20" s="80">
        <f t="shared" si="22"/>
        <v>131.09199999999998</v>
      </c>
    </row>
    <row r="21" spans="1:55" ht="18" thickBot="1">
      <c r="A21" s="27" t="s">
        <v>43</v>
      </c>
      <c r="B21" s="88">
        <v>774</v>
      </c>
      <c r="C21" s="88">
        <v>500</v>
      </c>
      <c r="D21" s="129">
        <v>0</v>
      </c>
      <c r="E21" s="88">
        <v>16</v>
      </c>
      <c r="F21" s="88">
        <v>25</v>
      </c>
      <c r="G21" s="89">
        <v>0</v>
      </c>
      <c r="H21" s="48">
        <f t="shared" si="4"/>
        <v>1274</v>
      </c>
      <c r="I21" s="48">
        <f t="shared" si="5"/>
        <v>41</v>
      </c>
      <c r="J21" s="89">
        <v>547</v>
      </c>
      <c r="K21" s="94">
        <v>393</v>
      </c>
      <c r="L21" s="94"/>
      <c r="M21" s="94">
        <v>18</v>
      </c>
      <c r="N21" s="93">
        <v>14</v>
      </c>
      <c r="O21" s="45"/>
      <c r="P21" s="48">
        <f t="shared" si="8"/>
        <v>940</v>
      </c>
      <c r="Q21" s="48">
        <f t="shared" si="24"/>
        <v>32</v>
      </c>
      <c r="R21" s="50">
        <f t="shared" si="7"/>
        <v>73</v>
      </c>
      <c r="S21" s="88">
        <v>3.97</v>
      </c>
      <c r="T21" s="89">
        <v>4.5</v>
      </c>
      <c r="U21" s="88">
        <v>8.4</v>
      </c>
      <c r="V21" s="88"/>
      <c r="W21" s="88"/>
      <c r="X21" s="44"/>
      <c r="Y21" s="44"/>
      <c r="Z21" s="44"/>
      <c r="AA21" s="67">
        <f t="shared" si="9"/>
        <v>0</v>
      </c>
      <c r="AB21" s="33"/>
      <c r="AC21" s="20">
        <f t="shared" si="10"/>
        <v>0</v>
      </c>
      <c r="AD21" s="85">
        <f t="shared" si="11"/>
        <v>89.87</v>
      </c>
      <c r="AE21" s="21">
        <f t="shared" si="23"/>
        <v>89.87</v>
      </c>
      <c r="AF21" s="82"/>
      <c r="AG21" s="51"/>
      <c r="AH21" s="22">
        <f t="shared" si="12"/>
        <v>89.87</v>
      </c>
      <c r="AI21" s="23">
        <f t="shared" si="13"/>
        <v>31.137999999999977</v>
      </c>
      <c r="AJ21" s="58"/>
      <c r="AK21" s="24">
        <f t="shared" si="14"/>
        <v>0</v>
      </c>
      <c r="AL21" s="25">
        <f t="shared" si="15"/>
        <v>121.00799999999998</v>
      </c>
      <c r="AM21" s="26">
        <f t="shared" si="16"/>
        <v>121.00799999999998</v>
      </c>
      <c r="AN21" s="79"/>
      <c r="AO21" s="118">
        <v>65</v>
      </c>
      <c r="AP21" s="118">
        <v>200</v>
      </c>
      <c r="AQ21" s="118">
        <v>0</v>
      </c>
      <c r="AR21" s="118">
        <v>33</v>
      </c>
      <c r="AS21" s="118">
        <v>0</v>
      </c>
      <c r="AT21" s="62">
        <f t="shared" si="17"/>
        <v>298</v>
      </c>
      <c r="AU21" s="63">
        <f t="shared" si="18"/>
        <v>283.09999999999997</v>
      </c>
      <c r="AV21" s="120">
        <v>6</v>
      </c>
      <c r="AW21" s="120">
        <v>16</v>
      </c>
      <c r="AX21" s="120">
        <v>8</v>
      </c>
      <c r="AY21" s="120">
        <v>1</v>
      </c>
      <c r="AZ21" s="81">
        <f t="shared" si="19"/>
        <v>31</v>
      </c>
      <c r="BA21" s="80">
        <f t="shared" si="20"/>
        <v>252.09999999999997</v>
      </c>
      <c r="BB21" s="36">
        <f t="shared" si="21"/>
        <v>121.00799999999998</v>
      </c>
      <c r="BC21" s="80">
        <f t="shared" si="22"/>
        <v>131.09199999999998</v>
      </c>
    </row>
    <row r="22" spans="1:55" ht="18" thickBot="1">
      <c r="A22" s="27" t="s">
        <v>12</v>
      </c>
      <c r="B22" s="92">
        <v>481</v>
      </c>
      <c r="C22" s="88">
        <v>717</v>
      </c>
      <c r="D22" s="95">
        <v>0</v>
      </c>
      <c r="E22" s="102">
        <v>16</v>
      </c>
      <c r="F22" s="88">
        <v>24</v>
      </c>
      <c r="G22" s="89">
        <v>0</v>
      </c>
      <c r="H22" s="48">
        <f t="shared" si="4"/>
        <v>1198</v>
      </c>
      <c r="I22" s="48">
        <f t="shared" si="5"/>
        <v>40</v>
      </c>
      <c r="J22" s="89">
        <v>513</v>
      </c>
      <c r="K22" s="94">
        <v>389</v>
      </c>
      <c r="L22" s="94"/>
      <c r="M22" s="94">
        <v>17</v>
      </c>
      <c r="N22" s="93">
        <v>13</v>
      </c>
      <c r="O22" s="45"/>
      <c r="P22" s="48">
        <f t="shared" si="8"/>
        <v>902</v>
      </c>
      <c r="Q22" s="48">
        <f>M22+N22+O22</f>
        <v>30</v>
      </c>
      <c r="R22" s="50">
        <f t="shared" si="7"/>
        <v>70</v>
      </c>
      <c r="S22" s="88">
        <v>3.97</v>
      </c>
      <c r="T22" s="89">
        <v>4</v>
      </c>
      <c r="U22" s="100">
        <v>7.7</v>
      </c>
      <c r="V22" s="88"/>
      <c r="W22" s="88"/>
      <c r="X22" s="44"/>
      <c r="Y22" s="44"/>
      <c r="Z22" s="44"/>
      <c r="AA22" s="67">
        <f t="shared" si="9"/>
        <v>0</v>
      </c>
      <c r="AB22" s="33"/>
      <c r="AC22" s="20">
        <f t="shared" si="10"/>
        <v>0</v>
      </c>
      <c r="AD22" s="85">
        <f t="shared" si="11"/>
        <v>85.67</v>
      </c>
      <c r="AE22" s="21">
        <f t="shared" si="23"/>
        <v>85.67</v>
      </c>
      <c r="AF22" s="82"/>
      <c r="AG22" s="51"/>
      <c r="AH22" s="22">
        <f t="shared" si="12"/>
        <v>85.67</v>
      </c>
      <c r="AI22" s="23">
        <f t="shared" si="13"/>
        <v>35.33799999999998</v>
      </c>
      <c r="AJ22" s="58"/>
      <c r="AK22" s="24">
        <f t="shared" si="14"/>
        <v>0</v>
      </c>
      <c r="AL22" s="25">
        <f t="shared" si="15"/>
        <v>121.00799999999998</v>
      </c>
      <c r="AM22" s="26">
        <f t="shared" si="16"/>
        <v>121.00799999999998</v>
      </c>
      <c r="AN22" s="79"/>
      <c r="AO22" s="118">
        <v>65</v>
      </c>
      <c r="AP22" s="118">
        <v>200</v>
      </c>
      <c r="AQ22" s="118">
        <v>0</v>
      </c>
      <c r="AR22" s="118">
        <v>33</v>
      </c>
      <c r="AS22" s="118">
        <v>0</v>
      </c>
      <c r="AT22" s="62">
        <f t="shared" si="17"/>
        <v>298</v>
      </c>
      <c r="AU22" s="63">
        <f t="shared" si="18"/>
        <v>283.09999999999997</v>
      </c>
      <c r="AV22" s="120">
        <v>6</v>
      </c>
      <c r="AW22" s="120">
        <v>16</v>
      </c>
      <c r="AX22" s="120">
        <v>8</v>
      </c>
      <c r="AY22" s="120">
        <v>1</v>
      </c>
      <c r="AZ22" s="81">
        <f t="shared" si="19"/>
        <v>31</v>
      </c>
      <c r="BA22" s="80">
        <f t="shared" si="20"/>
        <v>252.09999999999997</v>
      </c>
      <c r="BB22" s="36">
        <f t="shared" si="21"/>
        <v>121.00799999999998</v>
      </c>
      <c r="BC22" s="80">
        <f t="shared" si="22"/>
        <v>131.09199999999998</v>
      </c>
    </row>
    <row r="23" spans="1:55" ht="18" thickBot="1">
      <c r="A23" s="27" t="s">
        <v>44</v>
      </c>
      <c r="B23" s="92">
        <v>460</v>
      </c>
      <c r="C23" s="88">
        <v>769</v>
      </c>
      <c r="D23" s="95">
        <v>0</v>
      </c>
      <c r="E23" s="88">
        <v>16</v>
      </c>
      <c r="F23" s="88">
        <v>25</v>
      </c>
      <c r="G23" s="89">
        <v>0</v>
      </c>
      <c r="H23" s="48">
        <f t="shared" si="4"/>
        <v>1229</v>
      </c>
      <c r="I23" s="48">
        <f t="shared" si="5"/>
        <v>41</v>
      </c>
      <c r="J23" s="89">
        <v>502</v>
      </c>
      <c r="K23" s="94">
        <v>391</v>
      </c>
      <c r="L23" s="94"/>
      <c r="M23" s="94">
        <v>17</v>
      </c>
      <c r="N23" s="93">
        <v>14</v>
      </c>
      <c r="O23" s="45"/>
      <c r="P23" s="48">
        <f t="shared" si="8"/>
        <v>893</v>
      </c>
      <c r="Q23" s="48">
        <f>M23+N23+O23</f>
        <v>31</v>
      </c>
      <c r="R23" s="50">
        <f t="shared" si="7"/>
        <v>72</v>
      </c>
      <c r="S23" s="88">
        <v>3.97</v>
      </c>
      <c r="T23" s="88">
        <v>3.5</v>
      </c>
      <c r="U23" s="100">
        <v>7.7</v>
      </c>
      <c r="V23" s="88"/>
      <c r="W23" s="88"/>
      <c r="X23" s="44"/>
      <c r="Y23" s="44"/>
      <c r="Z23" s="44"/>
      <c r="AA23" s="67">
        <f t="shared" si="9"/>
        <v>0</v>
      </c>
      <c r="AB23" s="33"/>
      <c r="AC23" s="20">
        <f t="shared" si="10"/>
        <v>0</v>
      </c>
      <c r="AD23" s="85">
        <f t="shared" si="11"/>
        <v>87.17</v>
      </c>
      <c r="AE23" s="21">
        <f t="shared" si="23"/>
        <v>87.17</v>
      </c>
      <c r="AF23" s="82"/>
      <c r="AG23" s="51"/>
      <c r="AH23" s="22">
        <f t="shared" si="12"/>
        <v>87.17</v>
      </c>
      <c r="AI23" s="23">
        <f t="shared" si="13"/>
        <v>33.83799999999998</v>
      </c>
      <c r="AJ23" s="58"/>
      <c r="AK23" s="24">
        <f t="shared" si="14"/>
        <v>0</v>
      </c>
      <c r="AL23" s="25">
        <f t="shared" si="15"/>
        <v>121.00799999999998</v>
      </c>
      <c r="AM23" s="26">
        <f t="shared" si="16"/>
        <v>121.00799999999998</v>
      </c>
      <c r="AN23" s="79"/>
      <c r="AO23" s="118">
        <v>65</v>
      </c>
      <c r="AP23" s="118">
        <v>200</v>
      </c>
      <c r="AQ23" s="118">
        <v>0</v>
      </c>
      <c r="AR23" s="118">
        <v>33</v>
      </c>
      <c r="AS23" s="118">
        <v>0</v>
      </c>
      <c r="AT23" s="62">
        <f t="shared" si="17"/>
        <v>298</v>
      </c>
      <c r="AU23" s="63">
        <f t="shared" si="18"/>
        <v>283.09999999999997</v>
      </c>
      <c r="AV23" s="120">
        <v>6</v>
      </c>
      <c r="AW23" s="120">
        <v>16</v>
      </c>
      <c r="AX23" s="120">
        <v>8</v>
      </c>
      <c r="AY23" s="120">
        <v>1</v>
      </c>
      <c r="AZ23" s="81">
        <f t="shared" si="19"/>
        <v>31</v>
      </c>
      <c r="BA23" s="80">
        <f t="shared" si="20"/>
        <v>252.09999999999997</v>
      </c>
      <c r="BB23" s="36">
        <f t="shared" si="21"/>
        <v>121.00799999999998</v>
      </c>
      <c r="BC23" s="80">
        <f t="shared" si="22"/>
        <v>131.09199999999998</v>
      </c>
    </row>
    <row r="24" spans="1:55" ht="18" thickBot="1">
      <c r="A24" s="29" t="s">
        <v>13</v>
      </c>
      <c r="B24" s="88">
        <v>553</v>
      </c>
      <c r="C24" s="88">
        <v>728</v>
      </c>
      <c r="D24" s="95"/>
      <c r="E24" s="88">
        <v>17</v>
      </c>
      <c r="F24" s="88">
        <v>25</v>
      </c>
      <c r="G24" s="89"/>
      <c r="H24" s="48">
        <f t="shared" si="4"/>
        <v>1281</v>
      </c>
      <c r="I24" s="48">
        <f t="shared" si="5"/>
        <v>42</v>
      </c>
      <c r="J24" s="89">
        <v>500</v>
      </c>
      <c r="K24" s="94">
        <v>408</v>
      </c>
      <c r="L24" s="94"/>
      <c r="M24" s="94">
        <v>17</v>
      </c>
      <c r="N24" s="93">
        <v>14</v>
      </c>
      <c r="O24" s="45"/>
      <c r="P24" s="48">
        <f t="shared" si="8"/>
        <v>908</v>
      </c>
      <c r="Q24" s="48">
        <f>M24+N24+O24</f>
        <v>31</v>
      </c>
      <c r="R24" s="50">
        <f t="shared" si="7"/>
        <v>73</v>
      </c>
      <c r="S24" s="101">
        <v>3.84</v>
      </c>
      <c r="T24" s="88">
        <v>3</v>
      </c>
      <c r="U24" s="100">
        <v>6.8</v>
      </c>
      <c r="V24" s="88"/>
      <c r="W24" s="88"/>
      <c r="X24" s="44"/>
      <c r="Y24" s="44"/>
      <c r="Z24" s="44"/>
      <c r="AA24" s="67">
        <f t="shared" si="9"/>
        <v>0</v>
      </c>
      <c r="AB24" s="33"/>
      <c r="AC24" s="20">
        <f t="shared" si="10"/>
        <v>0</v>
      </c>
      <c r="AD24" s="85">
        <f t="shared" si="11"/>
        <v>86.64</v>
      </c>
      <c r="AE24" s="21">
        <f t="shared" si="23"/>
        <v>86.64</v>
      </c>
      <c r="AF24" s="82"/>
      <c r="AG24" s="51"/>
      <c r="AH24" s="22">
        <f t="shared" si="12"/>
        <v>86.64</v>
      </c>
      <c r="AI24" s="23">
        <f t="shared" si="13"/>
        <v>34.367999999999981</v>
      </c>
      <c r="AJ24" s="58"/>
      <c r="AK24" s="24">
        <f t="shared" si="14"/>
        <v>0</v>
      </c>
      <c r="AL24" s="25">
        <f t="shared" si="15"/>
        <v>121.00799999999998</v>
      </c>
      <c r="AM24" s="26">
        <f t="shared" si="16"/>
        <v>121.00799999999998</v>
      </c>
      <c r="AN24" s="79"/>
      <c r="AO24" s="118">
        <v>65</v>
      </c>
      <c r="AP24" s="118">
        <v>200</v>
      </c>
      <c r="AQ24" s="118">
        <v>0</v>
      </c>
      <c r="AR24" s="118">
        <v>33</v>
      </c>
      <c r="AS24" s="118">
        <v>0</v>
      </c>
      <c r="AT24" s="62">
        <f t="shared" si="17"/>
        <v>298</v>
      </c>
      <c r="AU24" s="63">
        <f t="shared" si="18"/>
        <v>283.09999999999997</v>
      </c>
      <c r="AV24" s="120">
        <v>6</v>
      </c>
      <c r="AW24" s="120">
        <v>16</v>
      </c>
      <c r="AX24" s="120">
        <v>8</v>
      </c>
      <c r="AY24" s="120">
        <v>1</v>
      </c>
      <c r="AZ24" s="81">
        <f t="shared" si="19"/>
        <v>31</v>
      </c>
      <c r="BA24" s="80">
        <f t="shared" si="20"/>
        <v>252.09999999999997</v>
      </c>
      <c r="BB24" s="36">
        <f t="shared" si="21"/>
        <v>121.00799999999998</v>
      </c>
      <c r="BC24" s="80">
        <f t="shared" si="22"/>
        <v>131.09199999999998</v>
      </c>
    </row>
    <row r="25" spans="1:55" ht="18" thickBot="1">
      <c r="A25" s="30" t="s">
        <v>30</v>
      </c>
      <c r="B25" s="88">
        <v>584</v>
      </c>
      <c r="C25" s="88">
        <v>685</v>
      </c>
      <c r="D25" s="88"/>
      <c r="E25" s="88">
        <v>20</v>
      </c>
      <c r="F25" s="88">
        <v>26</v>
      </c>
      <c r="G25" s="89"/>
      <c r="H25" s="48">
        <f t="shared" si="4"/>
        <v>1269</v>
      </c>
      <c r="I25" s="48">
        <f t="shared" si="5"/>
        <v>46</v>
      </c>
      <c r="J25" s="89">
        <v>599</v>
      </c>
      <c r="K25" s="94">
        <v>513</v>
      </c>
      <c r="L25" s="94"/>
      <c r="M25" s="94">
        <v>19</v>
      </c>
      <c r="N25" s="93">
        <v>18</v>
      </c>
      <c r="O25" s="45"/>
      <c r="P25" s="48">
        <f t="shared" si="8"/>
        <v>1112</v>
      </c>
      <c r="Q25" s="48">
        <f>M25+N25+O25</f>
        <v>37</v>
      </c>
      <c r="R25" s="50">
        <f t="shared" si="7"/>
        <v>83</v>
      </c>
      <c r="S25" s="101">
        <v>3.84</v>
      </c>
      <c r="T25" s="88">
        <v>3.2</v>
      </c>
      <c r="U25" s="100">
        <v>6.8</v>
      </c>
      <c r="V25" s="88"/>
      <c r="W25" s="88"/>
      <c r="X25" s="44"/>
      <c r="Y25" s="44"/>
      <c r="Z25" s="44"/>
      <c r="AA25" s="67">
        <f t="shared" si="9"/>
        <v>0</v>
      </c>
      <c r="AB25" s="33"/>
      <c r="AC25" s="20">
        <f t="shared" si="10"/>
        <v>0</v>
      </c>
      <c r="AD25" s="85">
        <f t="shared" si="11"/>
        <v>96.84</v>
      </c>
      <c r="AE25" s="21">
        <f t="shared" si="23"/>
        <v>96.84</v>
      </c>
      <c r="AF25" s="82"/>
      <c r="AG25" s="51"/>
      <c r="AH25" s="22">
        <f t="shared" si="12"/>
        <v>96.84</v>
      </c>
      <c r="AI25" s="23">
        <f t="shared" si="13"/>
        <v>24.167999999999978</v>
      </c>
      <c r="AJ25" s="58"/>
      <c r="AK25" s="24">
        <f t="shared" si="14"/>
        <v>0</v>
      </c>
      <c r="AL25" s="25">
        <f t="shared" si="15"/>
        <v>121.00799999999998</v>
      </c>
      <c r="AM25" s="26">
        <f t="shared" si="16"/>
        <v>121.00799999999998</v>
      </c>
      <c r="AN25" s="79"/>
      <c r="AO25" s="118">
        <v>65</v>
      </c>
      <c r="AP25" s="118">
        <v>200</v>
      </c>
      <c r="AQ25" s="118">
        <v>0</v>
      </c>
      <c r="AR25" s="118">
        <v>33</v>
      </c>
      <c r="AS25" s="118">
        <v>0</v>
      </c>
      <c r="AT25" s="62">
        <f t="shared" si="17"/>
        <v>298</v>
      </c>
      <c r="AU25" s="63">
        <f t="shared" si="18"/>
        <v>283.09999999999997</v>
      </c>
      <c r="AV25" s="120">
        <v>6</v>
      </c>
      <c r="AW25" s="120">
        <v>16</v>
      </c>
      <c r="AX25" s="120">
        <v>8</v>
      </c>
      <c r="AY25" s="120">
        <v>1</v>
      </c>
      <c r="AZ25" s="81">
        <f t="shared" si="19"/>
        <v>31</v>
      </c>
      <c r="BA25" s="80">
        <f t="shared" si="20"/>
        <v>252.09999999999997</v>
      </c>
      <c r="BB25" s="36">
        <f t="shared" si="21"/>
        <v>121.00799999999998</v>
      </c>
      <c r="BC25" s="80">
        <f t="shared" si="22"/>
        <v>131.09199999999998</v>
      </c>
    </row>
    <row r="26" spans="1:55" ht="18" thickBot="1">
      <c r="A26" s="30" t="s">
        <v>14</v>
      </c>
      <c r="B26" s="88">
        <v>604</v>
      </c>
      <c r="C26" s="88">
        <v>751</v>
      </c>
      <c r="D26" s="88"/>
      <c r="E26" s="88">
        <v>20</v>
      </c>
      <c r="F26" s="88">
        <v>25</v>
      </c>
      <c r="G26" s="89"/>
      <c r="H26" s="48">
        <f t="shared" si="4"/>
        <v>1355</v>
      </c>
      <c r="I26" s="48">
        <f t="shared" si="5"/>
        <v>45</v>
      </c>
      <c r="J26" s="89">
        <v>599</v>
      </c>
      <c r="K26" s="94">
        <v>513</v>
      </c>
      <c r="L26" s="94"/>
      <c r="M26" s="94">
        <v>19</v>
      </c>
      <c r="N26" s="93">
        <v>18</v>
      </c>
      <c r="O26" s="45"/>
      <c r="P26" s="48">
        <f t="shared" si="8"/>
        <v>1112</v>
      </c>
      <c r="Q26" s="48">
        <f t="shared" si="24"/>
        <v>37</v>
      </c>
      <c r="R26" s="50">
        <f t="shared" si="7"/>
        <v>82</v>
      </c>
      <c r="S26" s="101">
        <v>3.84</v>
      </c>
      <c r="T26" s="88">
        <v>3.8</v>
      </c>
      <c r="U26" s="100">
        <v>7.3</v>
      </c>
      <c r="V26" s="104"/>
      <c r="W26" s="88"/>
      <c r="X26" s="44"/>
      <c r="Y26" s="44"/>
      <c r="Z26" s="44"/>
      <c r="AA26" s="67">
        <f t="shared" si="9"/>
        <v>0</v>
      </c>
      <c r="AB26" s="33"/>
      <c r="AC26" s="20">
        <f t="shared" si="10"/>
        <v>0</v>
      </c>
      <c r="AD26" s="85">
        <f t="shared" si="11"/>
        <v>96.94</v>
      </c>
      <c r="AE26" s="21">
        <f t="shared" si="23"/>
        <v>96.94</v>
      </c>
      <c r="AF26" s="82"/>
      <c r="AG26" s="51"/>
      <c r="AH26" s="22">
        <f t="shared" si="12"/>
        <v>96.94</v>
      </c>
      <c r="AI26" s="23">
        <f t="shared" si="13"/>
        <v>24.067999999999984</v>
      </c>
      <c r="AJ26" s="58"/>
      <c r="AK26" s="24">
        <f t="shared" si="14"/>
        <v>0</v>
      </c>
      <c r="AL26" s="25">
        <f t="shared" si="15"/>
        <v>121.00799999999998</v>
      </c>
      <c r="AM26" s="26">
        <f t="shared" si="16"/>
        <v>121.00799999999998</v>
      </c>
      <c r="AN26" s="79"/>
      <c r="AO26" s="118">
        <v>65</v>
      </c>
      <c r="AP26" s="118">
        <v>200</v>
      </c>
      <c r="AQ26" s="118">
        <v>0</v>
      </c>
      <c r="AR26" s="118">
        <v>33</v>
      </c>
      <c r="AS26" s="118">
        <v>0</v>
      </c>
      <c r="AT26" s="62">
        <f t="shared" si="17"/>
        <v>298</v>
      </c>
      <c r="AU26" s="63">
        <f t="shared" si="18"/>
        <v>283.09999999999997</v>
      </c>
      <c r="AV26" s="120">
        <v>6</v>
      </c>
      <c r="AW26" s="120">
        <v>16</v>
      </c>
      <c r="AX26" s="120">
        <v>8</v>
      </c>
      <c r="AY26" s="120">
        <v>1</v>
      </c>
      <c r="AZ26" s="81">
        <f t="shared" si="19"/>
        <v>31</v>
      </c>
      <c r="BA26" s="80">
        <f t="shared" si="20"/>
        <v>252.09999999999997</v>
      </c>
      <c r="BB26" s="36">
        <f t="shared" si="21"/>
        <v>121.00799999999998</v>
      </c>
      <c r="BC26" s="80">
        <f t="shared" si="22"/>
        <v>131.09199999999998</v>
      </c>
    </row>
    <row r="27" spans="1:55" ht="18" thickBot="1">
      <c r="A27" s="30" t="s">
        <v>31</v>
      </c>
      <c r="B27" s="88">
        <v>485</v>
      </c>
      <c r="C27" s="88">
        <v>817</v>
      </c>
      <c r="D27" s="88"/>
      <c r="E27" s="88">
        <v>16</v>
      </c>
      <c r="F27" s="88">
        <v>28</v>
      </c>
      <c r="G27" s="89"/>
      <c r="H27" s="48">
        <f t="shared" si="4"/>
        <v>1302</v>
      </c>
      <c r="I27" s="48">
        <f t="shared" si="5"/>
        <v>44</v>
      </c>
      <c r="J27" s="89">
        <v>627</v>
      </c>
      <c r="K27" s="94">
        <v>558</v>
      </c>
      <c r="L27" s="94"/>
      <c r="M27" s="94">
        <v>20</v>
      </c>
      <c r="N27" s="93">
        <v>19</v>
      </c>
      <c r="O27" s="45"/>
      <c r="P27" s="48">
        <f t="shared" si="8"/>
        <v>1185</v>
      </c>
      <c r="Q27" s="48">
        <f t="shared" si="24"/>
        <v>39</v>
      </c>
      <c r="R27" s="50">
        <f t="shared" si="7"/>
        <v>83</v>
      </c>
      <c r="S27" s="101">
        <v>3.84</v>
      </c>
      <c r="T27" s="88">
        <v>3.8</v>
      </c>
      <c r="U27" s="100">
        <v>7.3</v>
      </c>
      <c r="V27" s="88"/>
      <c r="W27" s="88"/>
      <c r="X27" s="44"/>
      <c r="Y27" s="44"/>
      <c r="Z27" s="44"/>
      <c r="AA27" s="67">
        <f t="shared" si="9"/>
        <v>0</v>
      </c>
      <c r="AB27" s="33"/>
      <c r="AC27" s="20">
        <f t="shared" si="10"/>
        <v>0</v>
      </c>
      <c r="AD27" s="85">
        <f t="shared" si="11"/>
        <v>97.94</v>
      </c>
      <c r="AE27" s="21">
        <f t="shared" si="23"/>
        <v>97.94</v>
      </c>
      <c r="AF27" s="82"/>
      <c r="AG27" s="51"/>
      <c r="AH27" s="22">
        <f t="shared" si="12"/>
        <v>97.94</v>
      </c>
      <c r="AI27" s="23">
        <f t="shared" si="13"/>
        <v>23.067999999999984</v>
      </c>
      <c r="AJ27" s="58"/>
      <c r="AK27" s="24">
        <f t="shared" si="14"/>
        <v>0</v>
      </c>
      <c r="AL27" s="25">
        <f t="shared" si="15"/>
        <v>121.00799999999998</v>
      </c>
      <c r="AM27" s="26">
        <f t="shared" si="16"/>
        <v>121.00799999999998</v>
      </c>
      <c r="AN27" s="79"/>
      <c r="AO27" s="118">
        <v>65</v>
      </c>
      <c r="AP27" s="118">
        <v>200</v>
      </c>
      <c r="AQ27" s="118">
        <v>0</v>
      </c>
      <c r="AR27" s="118">
        <v>33</v>
      </c>
      <c r="AS27" s="118">
        <v>0</v>
      </c>
      <c r="AT27" s="62">
        <f t="shared" si="17"/>
        <v>298</v>
      </c>
      <c r="AU27" s="63">
        <f t="shared" si="18"/>
        <v>283.09999999999997</v>
      </c>
      <c r="AV27" s="120">
        <v>6</v>
      </c>
      <c r="AW27" s="120">
        <v>16</v>
      </c>
      <c r="AX27" s="120">
        <v>8</v>
      </c>
      <c r="AY27" s="120">
        <v>1</v>
      </c>
      <c r="AZ27" s="81">
        <f t="shared" si="19"/>
        <v>31</v>
      </c>
      <c r="BA27" s="80">
        <f t="shared" si="20"/>
        <v>252.09999999999997</v>
      </c>
      <c r="BB27" s="36">
        <f t="shared" si="21"/>
        <v>121.00799999999998</v>
      </c>
      <c r="BC27" s="80">
        <f t="shared" si="22"/>
        <v>131.09199999999998</v>
      </c>
    </row>
    <row r="28" spans="1:55" ht="18" thickBot="1">
      <c r="A28" s="30" t="s">
        <v>15</v>
      </c>
      <c r="B28" s="88">
        <v>359</v>
      </c>
      <c r="C28" s="88">
        <v>862</v>
      </c>
      <c r="D28" s="88"/>
      <c r="E28" s="88">
        <v>12</v>
      </c>
      <c r="F28" s="88">
        <v>28</v>
      </c>
      <c r="G28" s="89"/>
      <c r="H28" s="48">
        <f t="shared" si="4"/>
        <v>1221</v>
      </c>
      <c r="I28" s="48">
        <f t="shared" si="5"/>
        <v>40</v>
      </c>
      <c r="J28" s="88">
        <v>665</v>
      </c>
      <c r="K28" s="94">
        <v>567</v>
      </c>
      <c r="L28" s="94"/>
      <c r="M28" s="94">
        <v>22</v>
      </c>
      <c r="N28" s="93">
        <v>19</v>
      </c>
      <c r="O28" s="45"/>
      <c r="P28" s="48">
        <f t="shared" si="8"/>
        <v>1232</v>
      </c>
      <c r="Q28" s="48">
        <f t="shared" si="24"/>
        <v>41</v>
      </c>
      <c r="R28" s="50">
        <f t="shared" si="7"/>
        <v>81</v>
      </c>
      <c r="S28" s="88">
        <v>4.32</v>
      </c>
      <c r="T28" s="88">
        <v>4</v>
      </c>
      <c r="U28" s="100">
        <v>7.5</v>
      </c>
      <c r="V28" s="88"/>
      <c r="W28" s="88"/>
      <c r="X28" s="44"/>
      <c r="Y28" s="44"/>
      <c r="Z28" s="44"/>
      <c r="AA28" s="67">
        <f t="shared" si="9"/>
        <v>0</v>
      </c>
      <c r="AB28" s="33"/>
      <c r="AC28" s="20">
        <f t="shared" si="10"/>
        <v>0</v>
      </c>
      <c r="AD28" s="85">
        <f t="shared" si="11"/>
        <v>96.82</v>
      </c>
      <c r="AE28" s="21">
        <f t="shared" si="23"/>
        <v>96.82</v>
      </c>
      <c r="AF28" s="82"/>
      <c r="AG28" s="51"/>
      <c r="AH28" s="22">
        <f t="shared" si="12"/>
        <v>96.82</v>
      </c>
      <c r="AI28" s="23">
        <f t="shared" si="13"/>
        <v>24.187999999999988</v>
      </c>
      <c r="AJ28" s="58"/>
      <c r="AK28" s="24">
        <f t="shared" si="14"/>
        <v>0</v>
      </c>
      <c r="AL28" s="25">
        <f t="shared" si="15"/>
        <v>121.00799999999998</v>
      </c>
      <c r="AM28" s="26">
        <f t="shared" si="16"/>
        <v>121.00799999999998</v>
      </c>
      <c r="AN28" s="79"/>
      <c r="AO28" s="118">
        <v>65</v>
      </c>
      <c r="AP28" s="118">
        <v>200</v>
      </c>
      <c r="AQ28" s="118">
        <v>0</v>
      </c>
      <c r="AR28" s="118">
        <v>33</v>
      </c>
      <c r="AS28" s="118">
        <v>0</v>
      </c>
      <c r="AT28" s="62">
        <f t="shared" si="17"/>
        <v>298</v>
      </c>
      <c r="AU28" s="63">
        <f t="shared" si="18"/>
        <v>283.09999999999997</v>
      </c>
      <c r="AV28" s="120">
        <v>6</v>
      </c>
      <c r="AW28" s="120">
        <v>16</v>
      </c>
      <c r="AX28" s="120">
        <v>8</v>
      </c>
      <c r="AY28" s="120">
        <v>1</v>
      </c>
      <c r="AZ28" s="81">
        <f t="shared" si="19"/>
        <v>31</v>
      </c>
      <c r="BA28" s="80">
        <f t="shared" si="20"/>
        <v>252.09999999999997</v>
      </c>
      <c r="BB28" s="36">
        <f t="shared" si="21"/>
        <v>121.00799999999998</v>
      </c>
      <c r="BC28" s="80">
        <f t="shared" si="22"/>
        <v>131.09199999999998</v>
      </c>
    </row>
    <row r="29" spans="1:55" ht="18" thickBot="1">
      <c r="A29" s="30" t="s">
        <v>32</v>
      </c>
      <c r="B29" s="88">
        <v>358</v>
      </c>
      <c r="C29" s="88">
        <v>817</v>
      </c>
      <c r="D29" s="88"/>
      <c r="E29" s="88">
        <v>12</v>
      </c>
      <c r="F29" s="88">
        <v>30</v>
      </c>
      <c r="G29" s="89"/>
      <c r="H29" s="48">
        <f t="shared" si="4"/>
        <v>1175</v>
      </c>
      <c r="I29" s="48">
        <f t="shared" si="5"/>
        <v>42</v>
      </c>
      <c r="J29" s="88">
        <v>670</v>
      </c>
      <c r="K29" s="94">
        <v>584</v>
      </c>
      <c r="L29" s="94"/>
      <c r="M29" s="94">
        <v>22</v>
      </c>
      <c r="N29" s="93">
        <v>19</v>
      </c>
      <c r="O29" s="45"/>
      <c r="P29" s="48">
        <f t="shared" si="8"/>
        <v>1254</v>
      </c>
      <c r="Q29" s="48">
        <f t="shared" si="24"/>
        <v>41</v>
      </c>
      <c r="R29" s="50">
        <f t="shared" si="7"/>
        <v>83</v>
      </c>
      <c r="S29" s="88">
        <v>4.32</v>
      </c>
      <c r="T29" s="88">
        <v>4</v>
      </c>
      <c r="U29" s="100">
        <v>7.5</v>
      </c>
      <c r="V29" s="88"/>
      <c r="W29" s="88"/>
      <c r="X29" s="44"/>
      <c r="Y29" s="44"/>
      <c r="Z29" s="44"/>
      <c r="AA29" s="67">
        <f t="shared" si="9"/>
        <v>0</v>
      </c>
      <c r="AB29" s="33"/>
      <c r="AC29" s="20">
        <f t="shared" si="10"/>
        <v>0</v>
      </c>
      <c r="AD29" s="85">
        <f t="shared" si="11"/>
        <v>98.82</v>
      </c>
      <c r="AE29" s="21">
        <f t="shared" si="23"/>
        <v>98.82</v>
      </c>
      <c r="AF29" s="82"/>
      <c r="AG29" s="51"/>
      <c r="AH29" s="22">
        <f t="shared" si="12"/>
        <v>98.82</v>
      </c>
      <c r="AI29" s="23">
        <f t="shared" si="13"/>
        <v>22.187999999999988</v>
      </c>
      <c r="AJ29" s="58"/>
      <c r="AK29" s="24">
        <f t="shared" si="14"/>
        <v>0</v>
      </c>
      <c r="AL29" s="25">
        <f t="shared" si="15"/>
        <v>121.00799999999998</v>
      </c>
      <c r="AM29" s="26">
        <f t="shared" si="16"/>
        <v>121.00799999999998</v>
      </c>
      <c r="AN29" s="79"/>
      <c r="AO29" s="118">
        <v>65</v>
      </c>
      <c r="AP29" s="118">
        <v>200</v>
      </c>
      <c r="AQ29" s="118">
        <v>0</v>
      </c>
      <c r="AR29" s="118">
        <v>33</v>
      </c>
      <c r="AS29" s="118">
        <v>0</v>
      </c>
      <c r="AT29" s="62">
        <f t="shared" si="17"/>
        <v>298</v>
      </c>
      <c r="AU29" s="63">
        <f t="shared" si="18"/>
        <v>283.09999999999997</v>
      </c>
      <c r="AV29" s="120">
        <v>6</v>
      </c>
      <c r="AW29" s="120">
        <v>16</v>
      </c>
      <c r="AX29" s="120">
        <v>8</v>
      </c>
      <c r="AY29" s="120">
        <v>1</v>
      </c>
      <c r="AZ29" s="81">
        <f t="shared" si="19"/>
        <v>31</v>
      </c>
      <c r="BA29" s="80">
        <f t="shared" si="20"/>
        <v>252.09999999999997</v>
      </c>
      <c r="BB29" s="36">
        <f t="shared" si="21"/>
        <v>121.00799999999998</v>
      </c>
      <c r="BC29" s="80">
        <f t="shared" si="22"/>
        <v>131.09199999999998</v>
      </c>
    </row>
    <row r="30" spans="1:55" ht="18" thickBot="1">
      <c r="A30" s="30" t="s">
        <v>16</v>
      </c>
      <c r="B30" s="88">
        <v>359</v>
      </c>
      <c r="C30" s="88">
        <v>851</v>
      </c>
      <c r="D30" s="88"/>
      <c r="E30" s="88">
        <v>12</v>
      </c>
      <c r="F30" s="88">
        <v>29</v>
      </c>
      <c r="G30" s="89"/>
      <c r="H30" s="48">
        <f t="shared" si="4"/>
        <v>1210</v>
      </c>
      <c r="I30" s="48">
        <f t="shared" si="5"/>
        <v>41</v>
      </c>
      <c r="J30" s="88">
        <v>673</v>
      </c>
      <c r="K30" s="94">
        <v>575</v>
      </c>
      <c r="L30" s="94"/>
      <c r="M30" s="94">
        <v>22</v>
      </c>
      <c r="N30" s="93">
        <v>19</v>
      </c>
      <c r="O30" s="45"/>
      <c r="P30" s="48">
        <f t="shared" si="8"/>
        <v>1248</v>
      </c>
      <c r="Q30" s="48">
        <f t="shared" si="24"/>
        <v>41</v>
      </c>
      <c r="R30" s="50">
        <f t="shared" si="7"/>
        <v>82</v>
      </c>
      <c r="S30" s="88">
        <v>4.5599999999999996</v>
      </c>
      <c r="T30" s="88">
        <v>4</v>
      </c>
      <c r="U30" s="100">
        <v>8.1</v>
      </c>
      <c r="V30" s="88"/>
      <c r="W30" s="88"/>
      <c r="X30" s="44"/>
      <c r="Y30" s="44"/>
      <c r="Z30" s="44"/>
      <c r="AA30" s="67">
        <f t="shared" si="9"/>
        <v>0</v>
      </c>
      <c r="AB30" s="33"/>
      <c r="AC30" s="20">
        <f t="shared" si="10"/>
        <v>0</v>
      </c>
      <c r="AD30" s="85">
        <f t="shared" si="11"/>
        <v>98.66</v>
      </c>
      <c r="AE30" s="21">
        <f t="shared" si="23"/>
        <v>98.66</v>
      </c>
      <c r="AF30" s="82"/>
      <c r="AG30" s="51"/>
      <c r="AH30" s="22">
        <f t="shared" si="12"/>
        <v>98.66</v>
      </c>
      <c r="AI30" s="23">
        <f t="shared" si="13"/>
        <v>22.347999999999985</v>
      </c>
      <c r="AJ30" s="58"/>
      <c r="AK30" s="24">
        <f t="shared" si="14"/>
        <v>0</v>
      </c>
      <c r="AL30" s="25">
        <f t="shared" si="15"/>
        <v>121.00799999999998</v>
      </c>
      <c r="AM30" s="26">
        <f t="shared" si="16"/>
        <v>121.00799999999998</v>
      </c>
      <c r="AN30" s="79"/>
      <c r="AO30" s="118">
        <v>65</v>
      </c>
      <c r="AP30" s="118">
        <v>200</v>
      </c>
      <c r="AQ30" s="118">
        <v>0</v>
      </c>
      <c r="AR30" s="118">
        <v>33</v>
      </c>
      <c r="AS30" s="118">
        <v>0</v>
      </c>
      <c r="AT30" s="62">
        <f t="shared" si="17"/>
        <v>298</v>
      </c>
      <c r="AU30" s="63">
        <f t="shared" si="18"/>
        <v>283.09999999999997</v>
      </c>
      <c r="AV30" s="120">
        <v>6</v>
      </c>
      <c r="AW30" s="120">
        <v>16</v>
      </c>
      <c r="AX30" s="120">
        <v>8</v>
      </c>
      <c r="AY30" s="120">
        <v>1</v>
      </c>
      <c r="AZ30" s="81">
        <f t="shared" si="19"/>
        <v>31</v>
      </c>
      <c r="BA30" s="80">
        <f t="shared" si="20"/>
        <v>252.09999999999997</v>
      </c>
      <c r="BB30" s="36">
        <f t="shared" si="21"/>
        <v>121.00799999999998</v>
      </c>
      <c r="BC30" s="80">
        <f t="shared" si="22"/>
        <v>131.09199999999998</v>
      </c>
    </row>
    <row r="31" spans="1:55" ht="18" thickBot="1">
      <c r="A31" s="30" t="s">
        <v>45</v>
      </c>
      <c r="B31" s="88">
        <v>368</v>
      </c>
      <c r="C31" s="88">
        <v>890</v>
      </c>
      <c r="D31" s="88"/>
      <c r="E31" s="88">
        <v>13</v>
      </c>
      <c r="F31" s="88">
        <v>29</v>
      </c>
      <c r="G31" s="89"/>
      <c r="H31" s="48">
        <f t="shared" si="4"/>
        <v>1258</v>
      </c>
      <c r="I31" s="48">
        <f t="shared" si="5"/>
        <v>42</v>
      </c>
      <c r="J31" s="88">
        <v>679</v>
      </c>
      <c r="K31" s="94">
        <v>577</v>
      </c>
      <c r="L31" s="94"/>
      <c r="M31" s="94">
        <v>22</v>
      </c>
      <c r="N31" s="93">
        <v>19</v>
      </c>
      <c r="O31" s="45"/>
      <c r="P31" s="48">
        <f t="shared" si="8"/>
        <v>1256</v>
      </c>
      <c r="Q31" s="48">
        <f t="shared" si="24"/>
        <v>41</v>
      </c>
      <c r="R31" s="50">
        <f t="shared" si="7"/>
        <v>83</v>
      </c>
      <c r="S31" s="88"/>
      <c r="T31" s="88">
        <v>4</v>
      </c>
      <c r="U31" s="100">
        <v>8.1</v>
      </c>
      <c r="V31" s="88"/>
      <c r="W31" s="88"/>
      <c r="X31" s="44"/>
      <c r="Y31" s="44"/>
      <c r="Z31" s="44"/>
      <c r="AA31" s="67">
        <f t="shared" si="9"/>
        <v>0</v>
      </c>
      <c r="AB31" s="33"/>
      <c r="AC31" s="20">
        <f t="shared" si="10"/>
        <v>0</v>
      </c>
      <c r="AD31" s="85">
        <f t="shared" si="11"/>
        <v>95.1</v>
      </c>
      <c r="AE31" s="21">
        <f t="shared" si="23"/>
        <v>95.1</v>
      </c>
      <c r="AF31" s="82"/>
      <c r="AG31" s="51"/>
      <c r="AH31" s="22">
        <f t="shared" si="12"/>
        <v>95.1</v>
      </c>
      <c r="AI31" s="23">
        <f t="shared" si="13"/>
        <v>25.907999999999987</v>
      </c>
      <c r="AJ31" s="58"/>
      <c r="AK31" s="24">
        <f t="shared" si="14"/>
        <v>0</v>
      </c>
      <c r="AL31" s="25">
        <f t="shared" si="15"/>
        <v>121.00799999999998</v>
      </c>
      <c r="AM31" s="26">
        <f t="shared" si="16"/>
        <v>121.00799999999998</v>
      </c>
      <c r="AN31" s="79"/>
      <c r="AO31" s="118">
        <v>65</v>
      </c>
      <c r="AP31" s="118">
        <v>200</v>
      </c>
      <c r="AQ31" s="118">
        <v>0</v>
      </c>
      <c r="AR31" s="118">
        <v>33</v>
      </c>
      <c r="AS31" s="118">
        <v>0</v>
      </c>
      <c r="AT31" s="62">
        <f t="shared" si="17"/>
        <v>298</v>
      </c>
      <c r="AU31" s="63">
        <f t="shared" si="18"/>
        <v>283.09999999999997</v>
      </c>
      <c r="AV31" s="120">
        <v>6</v>
      </c>
      <c r="AW31" s="120">
        <v>16</v>
      </c>
      <c r="AX31" s="120">
        <v>8</v>
      </c>
      <c r="AY31" s="120">
        <v>1</v>
      </c>
      <c r="AZ31" s="81">
        <f t="shared" si="19"/>
        <v>31</v>
      </c>
      <c r="BA31" s="80">
        <f t="shared" si="20"/>
        <v>252.09999999999997</v>
      </c>
      <c r="BB31" s="36">
        <f t="shared" si="21"/>
        <v>121.00799999999998</v>
      </c>
      <c r="BC31" s="80">
        <f t="shared" si="22"/>
        <v>131.09199999999998</v>
      </c>
    </row>
    <row r="32" spans="1:55" ht="18" thickBot="1">
      <c r="A32" s="30" t="s">
        <v>17</v>
      </c>
      <c r="B32" s="88">
        <v>228</v>
      </c>
      <c r="C32" s="88">
        <v>999</v>
      </c>
      <c r="D32" s="88"/>
      <c r="E32" s="88">
        <v>14</v>
      </c>
      <c r="F32" s="88">
        <v>30</v>
      </c>
      <c r="G32" s="89"/>
      <c r="H32" s="48">
        <f t="shared" si="4"/>
        <v>1227</v>
      </c>
      <c r="I32" s="48">
        <f t="shared" si="5"/>
        <v>44</v>
      </c>
      <c r="J32" s="88">
        <v>662</v>
      </c>
      <c r="K32" s="94">
        <v>582</v>
      </c>
      <c r="L32" s="94"/>
      <c r="M32" s="94">
        <v>22</v>
      </c>
      <c r="N32" s="93">
        <v>20</v>
      </c>
      <c r="O32" s="45"/>
      <c r="P32" s="48">
        <f t="shared" si="8"/>
        <v>1244</v>
      </c>
      <c r="Q32" s="48">
        <f t="shared" si="24"/>
        <v>42</v>
      </c>
      <c r="R32" s="50">
        <f t="shared" si="7"/>
        <v>86</v>
      </c>
      <c r="S32" s="88">
        <v>4.32</v>
      </c>
      <c r="T32" s="88">
        <v>4</v>
      </c>
      <c r="U32" s="100">
        <v>8.4</v>
      </c>
      <c r="V32" s="88"/>
      <c r="W32" s="88"/>
      <c r="X32" s="44"/>
      <c r="Y32" s="44"/>
      <c r="Z32" s="44"/>
      <c r="AA32" s="67">
        <f t="shared" si="9"/>
        <v>0</v>
      </c>
      <c r="AB32" s="33"/>
      <c r="AC32" s="20">
        <f t="shared" si="10"/>
        <v>0</v>
      </c>
      <c r="AD32" s="85">
        <f t="shared" si="11"/>
        <v>102.72</v>
      </c>
      <c r="AE32" s="21">
        <f t="shared" si="23"/>
        <v>102.72</v>
      </c>
      <c r="AF32" s="82"/>
      <c r="AG32" s="51"/>
      <c r="AH32" s="22">
        <f t="shared" si="12"/>
        <v>102.72</v>
      </c>
      <c r="AI32" s="23">
        <f t="shared" si="13"/>
        <v>20.207999999999984</v>
      </c>
      <c r="AJ32" s="58"/>
      <c r="AK32" s="24">
        <f t="shared" si="14"/>
        <v>0</v>
      </c>
      <c r="AL32" s="25">
        <f t="shared" si="15"/>
        <v>122.92799999999998</v>
      </c>
      <c r="AM32" s="26">
        <f t="shared" si="16"/>
        <v>122.92799999999998</v>
      </c>
      <c r="AN32" s="79"/>
      <c r="AO32" s="118">
        <v>65</v>
      </c>
      <c r="AP32" s="118">
        <v>200</v>
      </c>
      <c r="AQ32" s="118">
        <v>0</v>
      </c>
      <c r="AR32" s="118">
        <v>33</v>
      </c>
      <c r="AS32" s="118">
        <v>0</v>
      </c>
      <c r="AT32" s="62">
        <f t="shared" si="17"/>
        <v>298</v>
      </c>
      <c r="AU32" s="63">
        <f t="shared" si="18"/>
        <v>283.09999999999997</v>
      </c>
      <c r="AV32" s="120">
        <v>6</v>
      </c>
      <c r="AW32" s="120">
        <v>12</v>
      </c>
      <c r="AX32" s="120">
        <v>8</v>
      </c>
      <c r="AY32" s="120">
        <v>1</v>
      </c>
      <c r="AZ32" s="81">
        <f t="shared" si="19"/>
        <v>27</v>
      </c>
      <c r="BA32" s="80">
        <f t="shared" si="20"/>
        <v>256.09999999999997</v>
      </c>
      <c r="BB32" s="36">
        <f t="shared" si="21"/>
        <v>122.92799999999998</v>
      </c>
      <c r="BC32" s="80">
        <f t="shared" si="22"/>
        <v>133.172</v>
      </c>
    </row>
    <row r="33" spans="1:55" ht="18" thickBot="1">
      <c r="A33" s="30" t="s">
        <v>46</v>
      </c>
      <c r="B33" s="88">
        <v>345</v>
      </c>
      <c r="C33" s="88">
        <v>978</v>
      </c>
      <c r="D33" s="88"/>
      <c r="E33" s="88">
        <v>15</v>
      </c>
      <c r="F33" s="88">
        <v>31</v>
      </c>
      <c r="G33" s="89"/>
      <c r="H33" s="48">
        <f t="shared" si="4"/>
        <v>1323</v>
      </c>
      <c r="I33" s="48">
        <f t="shared" si="5"/>
        <v>46</v>
      </c>
      <c r="J33" s="88">
        <v>659</v>
      </c>
      <c r="K33" s="94">
        <v>588</v>
      </c>
      <c r="L33" s="94"/>
      <c r="M33" s="94">
        <v>21</v>
      </c>
      <c r="N33" s="93">
        <v>20</v>
      </c>
      <c r="O33" s="45"/>
      <c r="P33" s="48">
        <f t="shared" si="8"/>
        <v>1247</v>
      </c>
      <c r="Q33" s="48">
        <f t="shared" si="24"/>
        <v>41</v>
      </c>
      <c r="R33" s="50">
        <f t="shared" si="7"/>
        <v>87</v>
      </c>
      <c r="S33" s="88">
        <v>4.32</v>
      </c>
      <c r="T33" s="88">
        <v>4</v>
      </c>
      <c r="U33" s="100">
        <v>8.4</v>
      </c>
      <c r="V33" s="88"/>
      <c r="W33" s="88"/>
      <c r="X33" s="44"/>
      <c r="Y33" s="44"/>
      <c r="Z33" s="44"/>
      <c r="AA33" s="67">
        <f t="shared" si="9"/>
        <v>0</v>
      </c>
      <c r="AB33" s="33"/>
      <c r="AC33" s="20">
        <f t="shared" si="10"/>
        <v>0</v>
      </c>
      <c r="AD33" s="85">
        <f t="shared" si="11"/>
        <v>103.72</v>
      </c>
      <c r="AE33" s="21">
        <f t="shared" si="23"/>
        <v>103.72</v>
      </c>
      <c r="AF33" s="82"/>
      <c r="AG33" s="51"/>
      <c r="AH33" s="22">
        <f t="shared" si="12"/>
        <v>103.72</v>
      </c>
      <c r="AI33" s="23">
        <f t="shared" si="13"/>
        <v>19.207999999999984</v>
      </c>
      <c r="AJ33" s="58"/>
      <c r="AK33" s="24">
        <f t="shared" si="14"/>
        <v>0</v>
      </c>
      <c r="AL33" s="25">
        <f t="shared" si="15"/>
        <v>122.92799999999998</v>
      </c>
      <c r="AM33" s="26">
        <f t="shared" si="16"/>
        <v>122.92799999999998</v>
      </c>
      <c r="AN33" s="79"/>
      <c r="AO33" s="118">
        <v>65</v>
      </c>
      <c r="AP33" s="118">
        <v>200</v>
      </c>
      <c r="AQ33" s="118">
        <v>0</v>
      </c>
      <c r="AR33" s="118">
        <v>33</v>
      </c>
      <c r="AS33" s="118">
        <v>0</v>
      </c>
      <c r="AT33" s="62">
        <f t="shared" si="17"/>
        <v>298</v>
      </c>
      <c r="AU33" s="63">
        <f t="shared" si="18"/>
        <v>283.09999999999997</v>
      </c>
      <c r="AV33" s="120">
        <v>6</v>
      </c>
      <c r="AW33" s="120">
        <v>12</v>
      </c>
      <c r="AX33" s="120">
        <v>8</v>
      </c>
      <c r="AY33" s="120">
        <v>1</v>
      </c>
      <c r="AZ33" s="81">
        <f t="shared" si="19"/>
        <v>27</v>
      </c>
      <c r="BA33" s="80">
        <f t="shared" si="20"/>
        <v>256.09999999999997</v>
      </c>
      <c r="BB33" s="36">
        <f t="shared" si="21"/>
        <v>122.92799999999998</v>
      </c>
      <c r="BC33" s="80">
        <f t="shared" si="22"/>
        <v>133.172</v>
      </c>
    </row>
    <row r="34" spans="1:55" ht="18" thickBot="1">
      <c r="A34" s="30" t="s">
        <v>18</v>
      </c>
      <c r="B34" s="88">
        <v>225</v>
      </c>
      <c r="C34" s="88">
        <v>813</v>
      </c>
      <c r="D34" s="92"/>
      <c r="E34" s="88">
        <v>16</v>
      </c>
      <c r="F34" s="88">
        <v>29</v>
      </c>
      <c r="G34" s="89"/>
      <c r="H34" s="48">
        <f t="shared" si="4"/>
        <v>1038</v>
      </c>
      <c r="I34" s="48">
        <f t="shared" si="5"/>
        <v>45</v>
      </c>
      <c r="J34" s="89">
        <v>661</v>
      </c>
      <c r="K34" s="94">
        <v>582</v>
      </c>
      <c r="L34" s="94"/>
      <c r="M34" s="94">
        <v>22</v>
      </c>
      <c r="N34" s="93">
        <v>20</v>
      </c>
      <c r="O34" s="56"/>
      <c r="P34" s="48">
        <f t="shared" si="8"/>
        <v>1243</v>
      </c>
      <c r="Q34" s="48">
        <f t="shared" si="24"/>
        <v>42</v>
      </c>
      <c r="R34" s="50">
        <f t="shared" si="7"/>
        <v>87</v>
      </c>
      <c r="S34" s="88">
        <v>4.1900000000000004</v>
      </c>
      <c r="T34" s="88">
        <v>4</v>
      </c>
      <c r="U34" s="100">
        <v>4.7</v>
      </c>
      <c r="V34" s="88"/>
      <c r="W34" s="88"/>
      <c r="X34" s="44"/>
      <c r="Y34" s="44"/>
      <c r="Z34" s="44"/>
      <c r="AA34" s="67">
        <f t="shared" si="9"/>
        <v>0</v>
      </c>
      <c r="AB34" s="33"/>
      <c r="AC34" s="20">
        <f t="shared" si="10"/>
        <v>0</v>
      </c>
      <c r="AD34" s="85">
        <f t="shared" si="11"/>
        <v>99.89</v>
      </c>
      <c r="AE34" s="21">
        <f t="shared" si="23"/>
        <v>99.89</v>
      </c>
      <c r="AF34" s="82"/>
      <c r="AG34" s="51"/>
      <c r="AH34" s="22">
        <f t="shared" si="12"/>
        <v>99.89</v>
      </c>
      <c r="AI34" s="23">
        <f t="shared" si="13"/>
        <v>23.037999999999982</v>
      </c>
      <c r="AJ34" s="58"/>
      <c r="AK34" s="24">
        <f t="shared" si="14"/>
        <v>0</v>
      </c>
      <c r="AL34" s="25">
        <f t="shared" si="15"/>
        <v>122.92799999999998</v>
      </c>
      <c r="AM34" s="26">
        <f t="shared" si="16"/>
        <v>122.92799999999998</v>
      </c>
      <c r="AN34" s="79"/>
      <c r="AO34" s="118">
        <v>65</v>
      </c>
      <c r="AP34" s="118">
        <v>200</v>
      </c>
      <c r="AQ34" s="118">
        <v>0</v>
      </c>
      <c r="AR34" s="118">
        <v>33</v>
      </c>
      <c r="AS34" s="118">
        <v>0</v>
      </c>
      <c r="AT34" s="62">
        <f t="shared" si="17"/>
        <v>298</v>
      </c>
      <c r="AU34" s="63">
        <f t="shared" si="18"/>
        <v>283.09999999999997</v>
      </c>
      <c r="AV34" s="120">
        <v>6</v>
      </c>
      <c r="AW34" s="120">
        <v>12</v>
      </c>
      <c r="AX34" s="120">
        <v>8</v>
      </c>
      <c r="AY34" s="120">
        <v>1</v>
      </c>
      <c r="AZ34" s="81">
        <f t="shared" si="19"/>
        <v>27</v>
      </c>
      <c r="BA34" s="80">
        <f t="shared" si="20"/>
        <v>256.09999999999997</v>
      </c>
      <c r="BB34" s="36">
        <f t="shared" si="21"/>
        <v>122.92799999999998</v>
      </c>
      <c r="BC34" s="80">
        <f t="shared" si="22"/>
        <v>133.172</v>
      </c>
    </row>
    <row r="35" spans="1:55" ht="18" thickBot="1">
      <c r="A35" s="30" t="s">
        <v>47</v>
      </c>
      <c r="B35" s="88">
        <v>504</v>
      </c>
      <c r="C35" s="88">
        <v>602</v>
      </c>
      <c r="D35" s="92"/>
      <c r="E35" s="88">
        <v>16</v>
      </c>
      <c r="F35" s="88">
        <v>25</v>
      </c>
      <c r="G35" s="89"/>
      <c r="H35" s="48">
        <f t="shared" si="4"/>
        <v>1106</v>
      </c>
      <c r="I35" s="48">
        <f t="shared" si="5"/>
        <v>41</v>
      </c>
      <c r="J35" s="89">
        <v>675</v>
      </c>
      <c r="K35" s="94">
        <v>565</v>
      </c>
      <c r="L35" s="94"/>
      <c r="M35" s="94">
        <v>22</v>
      </c>
      <c r="N35" s="93">
        <v>19</v>
      </c>
      <c r="O35" s="56"/>
      <c r="P35" s="48">
        <f t="shared" si="8"/>
        <v>1240</v>
      </c>
      <c r="Q35" s="48">
        <f t="shared" si="24"/>
        <v>41</v>
      </c>
      <c r="R35" s="50">
        <f t="shared" si="7"/>
        <v>82</v>
      </c>
      <c r="S35" s="88">
        <v>4.1900000000000004</v>
      </c>
      <c r="T35" s="88">
        <v>4</v>
      </c>
      <c r="U35" s="100">
        <v>4.7</v>
      </c>
      <c r="V35" s="88"/>
      <c r="W35" s="88"/>
      <c r="X35" s="44"/>
      <c r="Y35" s="44"/>
      <c r="Z35" s="44"/>
      <c r="AA35" s="67">
        <f t="shared" si="9"/>
        <v>0</v>
      </c>
      <c r="AB35" s="33"/>
      <c r="AC35" s="20">
        <f t="shared" si="10"/>
        <v>0</v>
      </c>
      <c r="AD35" s="85">
        <f t="shared" si="11"/>
        <v>94.89</v>
      </c>
      <c r="AE35" s="21">
        <f t="shared" si="23"/>
        <v>94.89</v>
      </c>
      <c r="AF35" s="82"/>
      <c r="AG35" s="51"/>
      <c r="AH35" s="22">
        <f t="shared" si="12"/>
        <v>94.89</v>
      </c>
      <c r="AI35" s="23">
        <f t="shared" si="13"/>
        <v>28.037999999999982</v>
      </c>
      <c r="AJ35" s="58"/>
      <c r="AK35" s="24">
        <f t="shared" si="14"/>
        <v>0</v>
      </c>
      <c r="AL35" s="25">
        <f t="shared" si="15"/>
        <v>122.92799999999998</v>
      </c>
      <c r="AM35" s="26">
        <f t="shared" si="16"/>
        <v>122.92799999999998</v>
      </c>
      <c r="AN35" s="79"/>
      <c r="AO35" s="118">
        <v>65</v>
      </c>
      <c r="AP35" s="118">
        <v>200</v>
      </c>
      <c r="AQ35" s="118">
        <v>0</v>
      </c>
      <c r="AR35" s="118">
        <v>33</v>
      </c>
      <c r="AS35" s="118">
        <v>0</v>
      </c>
      <c r="AT35" s="62">
        <f t="shared" si="17"/>
        <v>298</v>
      </c>
      <c r="AU35" s="63">
        <f t="shared" si="18"/>
        <v>283.09999999999997</v>
      </c>
      <c r="AV35" s="120">
        <v>6</v>
      </c>
      <c r="AW35" s="120">
        <v>12</v>
      </c>
      <c r="AX35" s="120">
        <v>8</v>
      </c>
      <c r="AY35" s="120">
        <v>1</v>
      </c>
      <c r="AZ35" s="81">
        <f t="shared" si="19"/>
        <v>27</v>
      </c>
      <c r="BA35" s="80">
        <f t="shared" si="20"/>
        <v>256.09999999999997</v>
      </c>
      <c r="BB35" s="36">
        <f t="shared" si="21"/>
        <v>122.92799999999998</v>
      </c>
      <c r="BC35" s="80">
        <f t="shared" si="22"/>
        <v>133.172</v>
      </c>
    </row>
    <row r="36" spans="1:55" ht="18" thickBot="1">
      <c r="A36" s="30" t="s">
        <v>19</v>
      </c>
      <c r="B36" s="88">
        <v>605</v>
      </c>
      <c r="C36" s="88">
        <v>683</v>
      </c>
      <c r="D36" s="92"/>
      <c r="E36" s="88">
        <v>21</v>
      </c>
      <c r="F36" s="88">
        <v>21</v>
      </c>
      <c r="G36" s="89"/>
      <c r="H36" s="48">
        <f t="shared" si="4"/>
        <v>1288</v>
      </c>
      <c r="I36" s="48">
        <f t="shared" si="5"/>
        <v>42</v>
      </c>
      <c r="J36" s="89">
        <v>655</v>
      </c>
      <c r="K36" s="94">
        <v>563</v>
      </c>
      <c r="L36" s="94"/>
      <c r="M36" s="94">
        <v>21</v>
      </c>
      <c r="N36" s="93">
        <v>19</v>
      </c>
      <c r="O36" s="56"/>
      <c r="P36" s="48">
        <f t="shared" si="8"/>
        <v>1218</v>
      </c>
      <c r="Q36" s="48">
        <f t="shared" si="24"/>
        <v>40</v>
      </c>
      <c r="R36" s="50">
        <f t="shared" si="7"/>
        <v>82</v>
      </c>
      <c r="S36" s="88">
        <v>3.93</v>
      </c>
      <c r="T36" s="88">
        <v>3.8</v>
      </c>
      <c r="U36" s="100">
        <v>6.8</v>
      </c>
      <c r="V36" s="88"/>
      <c r="W36" s="88"/>
      <c r="X36" s="44"/>
      <c r="Y36" s="44"/>
      <c r="Z36" s="44"/>
      <c r="AA36" s="67">
        <f t="shared" si="9"/>
        <v>0</v>
      </c>
      <c r="AB36" s="33"/>
      <c r="AC36" s="20">
        <f t="shared" si="10"/>
        <v>0</v>
      </c>
      <c r="AD36" s="85">
        <f t="shared" si="11"/>
        <v>96.53</v>
      </c>
      <c r="AE36" s="21">
        <f t="shared" si="23"/>
        <v>96.53</v>
      </c>
      <c r="AF36" s="82"/>
      <c r="AG36" s="51"/>
      <c r="AH36" s="22">
        <f t="shared" si="12"/>
        <v>96.53</v>
      </c>
      <c r="AI36" s="23">
        <f t="shared" si="13"/>
        <v>26.397999999999982</v>
      </c>
      <c r="AJ36" s="58"/>
      <c r="AK36" s="24">
        <f t="shared" si="14"/>
        <v>0</v>
      </c>
      <c r="AL36" s="25">
        <f t="shared" si="15"/>
        <v>122.92799999999998</v>
      </c>
      <c r="AM36" s="26">
        <f t="shared" si="16"/>
        <v>122.92799999999998</v>
      </c>
      <c r="AN36" s="79"/>
      <c r="AO36" s="118">
        <v>65</v>
      </c>
      <c r="AP36" s="118">
        <v>200</v>
      </c>
      <c r="AQ36" s="118">
        <v>0</v>
      </c>
      <c r="AR36" s="118">
        <v>33</v>
      </c>
      <c r="AS36" s="118">
        <v>0</v>
      </c>
      <c r="AT36" s="62">
        <f t="shared" si="17"/>
        <v>298</v>
      </c>
      <c r="AU36" s="63">
        <f t="shared" si="18"/>
        <v>283.09999999999997</v>
      </c>
      <c r="AV36" s="120">
        <v>6</v>
      </c>
      <c r="AW36" s="120">
        <v>12</v>
      </c>
      <c r="AX36" s="120">
        <v>8</v>
      </c>
      <c r="AY36" s="120">
        <v>1</v>
      </c>
      <c r="AZ36" s="81">
        <f t="shared" si="19"/>
        <v>27</v>
      </c>
      <c r="BA36" s="80">
        <f t="shared" si="20"/>
        <v>256.09999999999997</v>
      </c>
      <c r="BB36" s="36">
        <f t="shared" si="21"/>
        <v>122.92799999999998</v>
      </c>
      <c r="BC36" s="80">
        <f t="shared" si="22"/>
        <v>133.172</v>
      </c>
    </row>
    <row r="37" spans="1:55" ht="18" thickBot="1">
      <c r="A37" s="30" t="s">
        <v>48</v>
      </c>
      <c r="B37" s="88">
        <v>634</v>
      </c>
      <c r="C37" s="88">
        <v>724</v>
      </c>
      <c r="D37" s="92"/>
      <c r="E37" s="88">
        <v>21</v>
      </c>
      <c r="F37" s="88">
        <v>21</v>
      </c>
      <c r="G37" s="89"/>
      <c r="H37" s="48">
        <f t="shared" si="4"/>
        <v>1358</v>
      </c>
      <c r="I37" s="48">
        <f t="shared" si="5"/>
        <v>42</v>
      </c>
      <c r="J37" s="89">
        <v>664</v>
      </c>
      <c r="K37" s="94">
        <v>583</v>
      </c>
      <c r="L37" s="94"/>
      <c r="M37" s="94">
        <v>22</v>
      </c>
      <c r="N37" s="93">
        <v>20</v>
      </c>
      <c r="O37" s="56"/>
      <c r="P37" s="48">
        <f t="shared" si="8"/>
        <v>1247</v>
      </c>
      <c r="Q37" s="48">
        <f t="shared" si="24"/>
        <v>42</v>
      </c>
      <c r="R37" s="50">
        <f t="shared" si="7"/>
        <v>84</v>
      </c>
      <c r="S37" s="88">
        <v>3.93</v>
      </c>
      <c r="T37" s="88">
        <v>4</v>
      </c>
      <c r="U37" s="100">
        <v>6.8</v>
      </c>
      <c r="V37" s="88"/>
      <c r="W37" s="88"/>
      <c r="X37" s="44"/>
      <c r="Y37" s="44"/>
      <c r="Z37" s="44"/>
      <c r="AA37" s="67">
        <f t="shared" si="9"/>
        <v>0</v>
      </c>
      <c r="AB37" s="33"/>
      <c r="AC37" s="20">
        <f t="shared" si="10"/>
        <v>0</v>
      </c>
      <c r="AD37" s="85">
        <f t="shared" si="11"/>
        <v>98.73</v>
      </c>
      <c r="AE37" s="21">
        <f t="shared" si="23"/>
        <v>98.73</v>
      </c>
      <c r="AF37" s="82"/>
      <c r="AG37" s="51"/>
      <c r="AH37" s="22">
        <f t="shared" si="12"/>
        <v>98.73</v>
      </c>
      <c r="AI37" s="23">
        <f t="shared" si="13"/>
        <v>24.197999999999979</v>
      </c>
      <c r="AJ37" s="58"/>
      <c r="AK37" s="24">
        <f t="shared" si="14"/>
        <v>0</v>
      </c>
      <c r="AL37" s="25">
        <f t="shared" si="15"/>
        <v>122.92799999999998</v>
      </c>
      <c r="AM37" s="26">
        <f t="shared" si="16"/>
        <v>122.92799999999998</v>
      </c>
      <c r="AN37" s="79"/>
      <c r="AO37" s="118">
        <v>65</v>
      </c>
      <c r="AP37" s="118">
        <v>200</v>
      </c>
      <c r="AQ37" s="118">
        <v>0</v>
      </c>
      <c r="AR37" s="118">
        <v>33</v>
      </c>
      <c r="AS37" s="118">
        <v>0</v>
      </c>
      <c r="AT37" s="62">
        <f t="shared" si="17"/>
        <v>298</v>
      </c>
      <c r="AU37" s="63">
        <f t="shared" si="18"/>
        <v>283.09999999999997</v>
      </c>
      <c r="AV37" s="120">
        <v>6</v>
      </c>
      <c r="AW37" s="120">
        <v>12</v>
      </c>
      <c r="AX37" s="120">
        <v>8</v>
      </c>
      <c r="AY37" s="120">
        <v>1</v>
      </c>
      <c r="AZ37" s="81">
        <f t="shared" si="19"/>
        <v>27</v>
      </c>
      <c r="BA37" s="80">
        <f t="shared" si="20"/>
        <v>256.09999999999997</v>
      </c>
      <c r="BB37" s="36">
        <f t="shared" si="21"/>
        <v>122.92799999999998</v>
      </c>
      <c r="BC37" s="80">
        <f t="shared" si="22"/>
        <v>133.172</v>
      </c>
    </row>
    <row r="38" spans="1:55" ht="18" thickBot="1">
      <c r="A38" s="30" t="s">
        <v>20</v>
      </c>
      <c r="B38" s="88">
        <v>590</v>
      </c>
      <c r="C38" s="88">
        <v>732</v>
      </c>
      <c r="D38" s="92"/>
      <c r="E38" s="88">
        <v>20</v>
      </c>
      <c r="F38" s="88">
        <v>25</v>
      </c>
      <c r="G38" s="89"/>
      <c r="H38" s="48">
        <f t="shared" si="4"/>
        <v>1322</v>
      </c>
      <c r="I38" s="48">
        <f t="shared" si="5"/>
        <v>45</v>
      </c>
      <c r="J38" s="89">
        <v>658</v>
      </c>
      <c r="K38" s="94">
        <v>579</v>
      </c>
      <c r="L38" s="94"/>
      <c r="M38" s="94">
        <v>21</v>
      </c>
      <c r="N38" s="93">
        <v>19</v>
      </c>
      <c r="O38" s="56"/>
      <c r="P38" s="48">
        <f t="shared" si="8"/>
        <v>1237</v>
      </c>
      <c r="Q38" s="48">
        <f t="shared" si="24"/>
        <v>40</v>
      </c>
      <c r="R38" s="50">
        <f t="shared" si="7"/>
        <v>85</v>
      </c>
      <c r="S38" s="88">
        <v>3.93</v>
      </c>
      <c r="T38" s="88">
        <v>4</v>
      </c>
      <c r="U38" s="100">
        <v>7</v>
      </c>
      <c r="V38" s="88"/>
      <c r="W38" s="88"/>
      <c r="X38" s="44"/>
      <c r="Y38" s="44"/>
      <c r="Z38" s="44"/>
      <c r="AA38" s="67">
        <f t="shared" si="9"/>
        <v>0</v>
      </c>
      <c r="AB38" s="33"/>
      <c r="AC38" s="20">
        <f t="shared" si="10"/>
        <v>0</v>
      </c>
      <c r="AD38" s="85">
        <f t="shared" si="11"/>
        <v>99.93</v>
      </c>
      <c r="AE38" s="21">
        <f t="shared" si="23"/>
        <v>99.93</v>
      </c>
      <c r="AF38" s="82"/>
      <c r="AG38" s="51"/>
      <c r="AH38" s="22">
        <f t="shared" si="12"/>
        <v>99.93</v>
      </c>
      <c r="AI38" s="23">
        <f t="shared" si="13"/>
        <v>22.997999999999976</v>
      </c>
      <c r="AJ38" s="58"/>
      <c r="AK38" s="24">
        <f t="shared" si="14"/>
        <v>0</v>
      </c>
      <c r="AL38" s="25">
        <f t="shared" si="15"/>
        <v>122.92799999999998</v>
      </c>
      <c r="AM38" s="26">
        <f t="shared" si="16"/>
        <v>122.92799999999998</v>
      </c>
      <c r="AN38" s="79"/>
      <c r="AO38" s="118">
        <v>65</v>
      </c>
      <c r="AP38" s="118">
        <v>200</v>
      </c>
      <c r="AQ38" s="118">
        <v>0</v>
      </c>
      <c r="AR38" s="118">
        <v>33</v>
      </c>
      <c r="AS38" s="118">
        <v>0</v>
      </c>
      <c r="AT38" s="62">
        <f t="shared" si="17"/>
        <v>298</v>
      </c>
      <c r="AU38" s="63">
        <f t="shared" si="18"/>
        <v>283.09999999999997</v>
      </c>
      <c r="AV38" s="120">
        <v>6</v>
      </c>
      <c r="AW38" s="120">
        <v>12</v>
      </c>
      <c r="AX38" s="120">
        <v>8</v>
      </c>
      <c r="AY38" s="120">
        <v>1</v>
      </c>
      <c r="AZ38" s="81">
        <f t="shared" si="19"/>
        <v>27</v>
      </c>
      <c r="BA38" s="80">
        <f t="shared" si="20"/>
        <v>256.09999999999997</v>
      </c>
      <c r="BB38" s="36">
        <f t="shared" si="21"/>
        <v>122.92799999999998</v>
      </c>
      <c r="BC38" s="80">
        <f t="shared" si="22"/>
        <v>133.172</v>
      </c>
    </row>
    <row r="39" spans="1:55" ht="18" thickBot="1">
      <c r="A39" s="30" t="s">
        <v>33</v>
      </c>
      <c r="B39" s="88">
        <v>671</v>
      </c>
      <c r="C39" s="88">
        <v>627</v>
      </c>
      <c r="D39" s="92"/>
      <c r="E39" s="88">
        <v>20</v>
      </c>
      <c r="F39" s="88">
        <v>25</v>
      </c>
      <c r="G39" s="89"/>
      <c r="H39" s="48">
        <f t="shared" si="4"/>
        <v>1298</v>
      </c>
      <c r="I39" s="48">
        <f t="shared" si="5"/>
        <v>45</v>
      </c>
      <c r="J39" s="89">
        <v>687</v>
      </c>
      <c r="K39" s="94">
        <v>596</v>
      </c>
      <c r="L39" s="94"/>
      <c r="M39" s="94">
        <v>23</v>
      </c>
      <c r="N39" s="93">
        <v>20</v>
      </c>
      <c r="O39" s="56"/>
      <c r="P39" s="48">
        <f t="shared" si="8"/>
        <v>1283</v>
      </c>
      <c r="Q39" s="48">
        <f t="shared" si="24"/>
        <v>43</v>
      </c>
      <c r="R39" s="50">
        <f t="shared" si="7"/>
        <v>88</v>
      </c>
      <c r="S39" s="88">
        <v>3.93</v>
      </c>
      <c r="T39" s="88">
        <v>4.5</v>
      </c>
      <c r="U39" s="100">
        <v>7</v>
      </c>
      <c r="V39" s="88"/>
      <c r="W39" s="88"/>
      <c r="X39" s="44"/>
      <c r="Y39" s="44"/>
      <c r="Z39" s="44"/>
      <c r="AA39" s="67">
        <f t="shared" si="9"/>
        <v>0</v>
      </c>
      <c r="AB39" s="33"/>
      <c r="AC39" s="20">
        <f t="shared" si="10"/>
        <v>0</v>
      </c>
      <c r="AD39" s="85">
        <f t="shared" si="11"/>
        <v>103.43</v>
      </c>
      <c r="AE39" s="21">
        <f t="shared" si="23"/>
        <v>103.43</v>
      </c>
      <c r="AF39" s="82"/>
      <c r="AG39" s="51"/>
      <c r="AH39" s="22">
        <f t="shared" si="12"/>
        <v>103.43</v>
      </c>
      <c r="AI39" s="23">
        <f t="shared" si="13"/>
        <v>19.497999999999976</v>
      </c>
      <c r="AJ39" s="58"/>
      <c r="AK39" s="24">
        <f t="shared" si="14"/>
        <v>0</v>
      </c>
      <c r="AL39" s="25">
        <f t="shared" si="15"/>
        <v>122.92799999999998</v>
      </c>
      <c r="AM39" s="26">
        <f t="shared" si="16"/>
        <v>122.92799999999998</v>
      </c>
      <c r="AN39" s="79"/>
      <c r="AO39" s="118">
        <v>65</v>
      </c>
      <c r="AP39" s="118">
        <v>200</v>
      </c>
      <c r="AQ39" s="118">
        <v>0</v>
      </c>
      <c r="AR39" s="118">
        <v>33</v>
      </c>
      <c r="AS39" s="118">
        <v>0</v>
      </c>
      <c r="AT39" s="62">
        <f t="shared" si="17"/>
        <v>298</v>
      </c>
      <c r="AU39" s="63">
        <f t="shared" si="18"/>
        <v>283.09999999999997</v>
      </c>
      <c r="AV39" s="120">
        <v>6</v>
      </c>
      <c r="AW39" s="120">
        <v>12</v>
      </c>
      <c r="AX39" s="120">
        <v>8</v>
      </c>
      <c r="AY39" s="120">
        <v>1</v>
      </c>
      <c r="AZ39" s="81">
        <f t="shared" si="19"/>
        <v>27</v>
      </c>
      <c r="BA39" s="80">
        <f t="shared" si="20"/>
        <v>256.09999999999997</v>
      </c>
      <c r="BB39" s="36">
        <f t="shared" si="21"/>
        <v>122.92799999999998</v>
      </c>
      <c r="BC39" s="80">
        <f t="shared" si="22"/>
        <v>133.172</v>
      </c>
    </row>
    <row r="40" spans="1:55" ht="18" thickBot="1">
      <c r="A40" s="30" t="s">
        <v>21</v>
      </c>
      <c r="B40" s="88">
        <v>680</v>
      </c>
      <c r="C40" s="88">
        <v>630</v>
      </c>
      <c r="D40" s="92"/>
      <c r="E40" s="88">
        <v>20</v>
      </c>
      <c r="F40" s="88">
        <v>25</v>
      </c>
      <c r="G40" s="89"/>
      <c r="H40" s="48">
        <f t="shared" si="4"/>
        <v>1310</v>
      </c>
      <c r="I40" s="48">
        <f t="shared" si="5"/>
        <v>45</v>
      </c>
      <c r="J40" s="89">
        <v>687</v>
      </c>
      <c r="K40" s="94">
        <v>596</v>
      </c>
      <c r="L40" s="94"/>
      <c r="M40" s="94">
        <v>23</v>
      </c>
      <c r="N40" s="93">
        <v>20</v>
      </c>
      <c r="O40" s="56"/>
      <c r="P40" s="48">
        <f t="shared" si="8"/>
        <v>1283</v>
      </c>
      <c r="Q40" s="48">
        <f t="shared" si="24"/>
        <v>43</v>
      </c>
      <c r="R40" s="50">
        <f t="shared" si="7"/>
        <v>88</v>
      </c>
      <c r="S40" s="88">
        <v>3.99</v>
      </c>
      <c r="T40" s="88">
        <v>4.5</v>
      </c>
      <c r="U40" s="100">
        <v>7.9</v>
      </c>
      <c r="V40" s="88"/>
      <c r="W40" s="88"/>
      <c r="X40" s="44"/>
      <c r="Y40" s="44"/>
      <c r="Z40" s="44"/>
      <c r="AA40" s="67">
        <f t="shared" si="9"/>
        <v>0</v>
      </c>
      <c r="AB40" s="33"/>
      <c r="AC40" s="20">
        <f t="shared" si="10"/>
        <v>0</v>
      </c>
      <c r="AD40" s="85">
        <f t="shared" si="11"/>
        <v>104.39</v>
      </c>
      <c r="AE40" s="21">
        <f t="shared" si="23"/>
        <v>104.39</v>
      </c>
      <c r="AF40" s="82"/>
      <c r="AG40" s="51"/>
      <c r="AH40" s="22">
        <f t="shared" si="12"/>
        <v>104.39</v>
      </c>
      <c r="AI40" s="23">
        <f t="shared" si="13"/>
        <v>18.537999999999982</v>
      </c>
      <c r="AJ40" s="58"/>
      <c r="AK40" s="24">
        <f t="shared" si="14"/>
        <v>0</v>
      </c>
      <c r="AL40" s="25">
        <f t="shared" si="15"/>
        <v>122.92799999999998</v>
      </c>
      <c r="AM40" s="26">
        <f t="shared" si="16"/>
        <v>122.92799999999998</v>
      </c>
      <c r="AN40" s="79"/>
      <c r="AO40" s="118">
        <v>65</v>
      </c>
      <c r="AP40" s="118">
        <v>200</v>
      </c>
      <c r="AQ40" s="118">
        <v>0</v>
      </c>
      <c r="AR40" s="118">
        <v>33</v>
      </c>
      <c r="AS40" s="118">
        <v>0</v>
      </c>
      <c r="AT40" s="62">
        <f t="shared" si="17"/>
        <v>298</v>
      </c>
      <c r="AU40" s="63">
        <f t="shared" si="18"/>
        <v>283.09999999999997</v>
      </c>
      <c r="AV40" s="120">
        <v>6</v>
      </c>
      <c r="AW40" s="120">
        <v>12</v>
      </c>
      <c r="AX40" s="120">
        <v>8</v>
      </c>
      <c r="AY40" s="120">
        <v>1</v>
      </c>
      <c r="AZ40" s="81">
        <f t="shared" si="19"/>
        <v>27</v>
      </c>
      <c r="BA40" s="80">
        <f t="shared" si="20"/>
        <v>256.09999999999997</v>
      </c>
      <c r="BB40" s="36">
        <f t="shared" si="21"/>
        <v>122.92799999999998</v>
      </c>
      <c r="BC40" s="80">
        <f t="shared" si="22"/>
        <v>133.172</v>
      </c>
    </row>
    <row r="41" spans="1:55" ht="18" thickBot="1">
      <c r="A41" s="30" t="s">
        <v>34</v>
      </c>
      <c r="B41" s="88">
        <v>689</v>
      </c>
      <c r="C41" s="88">
        <v>632</v>
      </c>
      <c r="D41" s="92"/>
      <c r="E41" s="88">
        <v>24</v>
      </c>
      <c r="F41" s="88">
        <v>22</v>
      </c>
      <c r="G41" s="89"/>
      <c r="H41" s="48">
        <f t="shared" si="4"/>
        <v>1321</v>
      </c>
      <c r="I41" s="48">
        <f t="shared" si="5"/>
        <v>46</v>
      </c>
      <c r="J41" s="96">
        <v>688</v>
      </c>
      <c r="K41" s="96">
        <v>599</v>
      </c>
      <c r="L41" s="94"/>
      <c r="M41" s="94">
        <v>23</v>
      </c>
      <c r="N41" s="93">
        <v>20</v>
      </c>
      <c r="O41" s="56"/>
      <c r="P41" s="48">
        <f t="shared" si="8"/>
        <v>1287</v>
      </c>
      <c r="Q41" s="48">
        <f t="shared" si="24"/>
        <v>43</v>
      </c>
      <c r="R41" s="50">
        <f t="shared" si="7"/>
        <v>89</v>
      </c>
      <c r="S41" s="88">
        <v>3.99</v>
      </c>
      <c r="T41" s="88">
        <v>4.5</v>
      </c>
      <c r="U41" s="100">
        <v>7.9</v>
      </c>
      <c r="V41" s="88"/>
      <c r="W41" s="88"/>
      <c r="X41" s="44"/>
      <c r="Y41" s="44"/>
      <c r="Z41" s="44"/>
      <c r="AA41" s="67">
        <f t="shared" si="9"/>
        <v>0</v>
      </c>
      <c r="AB41" s="33"/>
      <c r="AC41" s="20">
        <f t="shared" si="10"/>
        <v>0</v>
      </c>
      <c r="AD41" s="85">
        <f t="shared" si="11"/>
        <v>105.39</v>
      </c>
      <c r="AE41" s="21">
        <f t="shared" si="23"/>
        <v>105.39</v>
      </c>
      <c r="AF41" s="82"/>
      <c r="AG41" s="51"/>
      <c r="AH41" s="22">
        <f t="shared" si="12"/>
        <v>105.39</v>
      </c>
      <c r="AI41" s="23">
        <f t="shared" si="13"/>
        <v>17.537999999999982</v>
      </c>
      <c r="AJ41" s="58"/>
      <c r="AK41" s="24">
        <f t="shared" si="14"/>
        <v>0</v>
      </c>
      <c r="AL41" s="25">
        <f t="shared" si="15"/>
        <v>122.92799999999998</v>
      </c>
      <c r="AM41" s="26">
        <f t="shared" si="16"/>
        <v>122.92799999999998</v>
      </c>
      <c r="AN41" s="79"/>
      <c r="AO41" s="118">
        <v>65</v>
      </c>
      <c r="AP41" s="118">
        <v>200</v>
      </c>
      <c r="AQ41" s="118">
        <v>0</v>
      </c>
      <c r="AR41" s="118">
        <v>33</v>
      </c>
      <c r="AS41" s="118">
        <v>0</v>
      </c>
      <c r="AT41" s="62">
        <f t="shared" si="17"/>
        <v>298</v>
      </c>
      <c r="AU41" s="63">
        <f t="shared" si="18"/>
        <v>283.09999999999997</v>
      </c>
      <c r="AV41" s="120">
        <v>6</v>
      </c>
      <c r="AW41" s="120">
        <v>12</v>
      </c>
      <c r="AX41" s="120">
        <v>8</v>
      </c>
      <c r="AY41" s="120">
        <v>1</v>
      </c>
      <c r="AZ41" s="81">
        <f t="shared" si="19"/>
        <v>27</v>
      </c>
      <c r="BA41" s="80">
        <f t="shared" si="20"/>
        <v>256.09999999999997</v>
      </c>
      <c r="BB41" s="36">
        <f t="shared" si="21"/>
        <v>122.92799999999998</v>
      </c>
      <c r="BC41" s="80">
        <f t="shared" si="22"/>
        <v>133.172</v>
      </c>
    </row>
    <row r="42" spans="1:55" ht="18" thickBot="1">
      <c r="A42" s="30" t="s">
        <v>22</v>
      </c>
      <c r="B42" s="88">
        <v>643</v>
      </c>
      <c r="C42" s="88">
        <v>674</v>
      </c>
      <c r="D42" s="92">
        <v>573</v>
      </c>
      <c r="E42" s="88">
        <v>21</v>
      </c>
      <c r="F42" s="88">
        <v>22</v>
      </c>
      <c r="G42" s="89">
        <v>19</v>
      </c>
      <c r="H42" s="48">
        <f t="shared" ref="H42:H65" si="25">B42+C42+D42</f>
        <v>1890</v>
      </c>
      <c r="I42" s="48">
        <f t="shared" ref="I42:I65" si="26">E42+F42+G42</f>
        <v>62</v>
      </c>
      <c r="J42" s="89">
        <v>687</v>
      </c>
      <c r="K42" s="94">
        <v>594</v>
      </c>
      <c r="L42" s="94"/>
      <c r="M42" s="94">
        <v>23</v>
      </c>
      <c r="N42" s="93">
        <v>20</v>
      </c>
      <c r="O42" s="56"/>
      <c r="P42" s="48">
        <f t="shared" si="8"/>
        <v>1281</v>
      </c>
      <c r="Q42" s="48">
        <f t="shared" si="24"/>
        <v>43</v>
      </c>
      <c r="R42" s="50">
        <f t="shared" ref="R42:R65" si="27">SUM(I42+Q42)</f>
        <v>105</v>
      </c>
      <c r="S42" s="88">
        <v>4.2</v>
      </c>
      <c r="T42" s="88">
        <v>4.5</v>
      </c>
      <c r="U42" s="100">
        <v>9.8000000000000007</v>
      </c>
      <c r="V42" s="88"/>
      <c r="W42" s="88"/>
      <c r="X42" s="44"/>
      <c r="Y42" s="44"/>
      <c r="Z42" s="44"/>
      <c r="AA42" s="67">
        <f t="shared" si="9"/>
        <v>0</v>
      </c>
      <c r="AB42" s="33"/>
      <c r="AC42" s="20">
        <f t="shared" si="10"/>
        <v>0</v>
      </c>
      <c r="AD42" s="85">
        <f t="shared" si="11"/>
        <v>123.5</v>
      </c>
      <c r="AE42" s="21">
        <f t="shared" si="23"/>
        <v>123.5</v>
      </c>
      <c r="AF42" s="82"/>
      <c r="AG42" s="51"/>
      <c r="AH42" s="22">
        <f t="shared" si="12"/>
        <v>123.5</v>
      </c>
      <c r="AI42" s="23">
        <f t="shared" si="13"/>
        <v>-0.57200000000001694</v>
      </c>
      <c r="AJ42" s="58"/>
      <c r="AK42" s="24">
        <f t="shared" si="14"/>
        <v>0</v>
      </c>
      <c r="AL42" s="25">
        <f t="shared" si="15"/>
        <v>122.92799999999998</v>
      </c>
      <c r="AM42" s="26">
        <f t="shared" si="16"/>
        <v>122.92799999999998</v>
      </c>
      <c r="AN42" s="79"/>
      <c r="AO42" s="118">
        <v>65</v>
      </c>
      <c r="AP42" s="118">
        <v>200</v>
      </c>
      <c r="AQ42" s="118">
        <v>0</v>
      </c>
      <c r="AR42" s="118">
        <v>33</v>
      </c>
      <c r="AS42" s="118">
        <v>0</v>
      </c>
      <c r="AT42" s="62">
        <f t="shared" si="17"/>
        <v>298</v>
      </c>
      <c r="AU42" s="63">
        <f t="shared" si="18"/>
        <v>283.09999999999997</v>
      </c>
      <c r="AV42" s="120">
        <v>6</v>
      </c>
      <c r="AW42" s="120">
        <v>12</v>
      </c>
      <c r="AX42" s="120">
        <v>8</v>
      </c>
      <c r="AY42" s="120">
        <v>1</v>
      </c>
      <c r="AZ42" s="81">
        <f t="shared" si="19"/>
        <v>27</v>
      </c>
      <c r="BA42" s="80">
        <f t="shared" si="20"/>
        <v>256.09999999999997</v>
      </c>
      <c r="BB42" s="36">
        <f t="shared" si="21"/>
        <v>122.92799999999998</v>
      </c>
      <c r="BC42" s="80">
        <f t="shared" si="22"/>
        <v>133.172</v>
      </c>
    </row>
    <row r="43" spans="1:55" ht="18" thickBot="1">
      <c r="A43" s="30" t="s">
        <v>49</v>
      </c>
      <c r="B43" s="88">
        <v>626</v>
      </c>
      <c r="C43" s="88">
        <v>553</v>
      </c>
      <c r="D43" s="88">
        <v>771</v>
      </c>
      <c r="E43" s="88">
        <v>21</v>
      </c>
      <c r="F43" s="88">
        <v>22</v>
      </c>
      <c r="G43" s="89">
        <v>25</v>
      </c>
      <c r="H43" s="48">
        <f t="shared" si="25"/>
        <v>1950</v>
      </c>
      <c r="I43" s="48">
        <f t="shared" si="26"/>
        <v>68</v>
      </c>
      <c r="J43" s="89">
        <v>667</v>
      </c>
      <c r="K43" s="94">
        <v>580</v>
      </c>
      <c r="L43" s="94"/>
      <c r="M43" s="94">
        <v>22</v>
      </c>
      <c r="N43" s="93">
        <v>20</v>
      </c>
      <c r="O43" s="56"/>
      <c r="P43" s="48">
        <f t="shared" si="8"/>
        <v>1247</v>
      </c>
      <c r="Q43" s="48">
        <f t="shared" si="24"/>
        <v>42</v>
      </c>
      <c r="R43" s="50">
        <f t="shared" si="27"/>
        <v>110</v>
      </c>
      <c r="S43" s="88">
        <v>4.2</v>
      </c>
      <c r="T43" s="88">
        <v>4.5</v>
      </c>
      <c r="U43" s="100">
        <v>9.8000000000000007</v>
      </c>
      <c r="V43" s="88"/>
      <c r="W43" s="88"/>
      <c r="X43" s="44"/>
      <c r="Y43" s="44"/>
      <c r="Z43" s="44"/>
      <c r="AA43" s="67">
        <f t="shared" si="9"/>
        <v>0</v>
      </c>
      <c r="AB43" s="33"/>
      <c r="AC43" s="20">
        <f t="shared" si="10"/>
        <v>0</v>
      </c>
      <c r="AD43" s="85">
        <f t="shared" si="11"/>
        <v>128.5</v>
      </c>
      <c r="AE43" s="21">
        <f t="shared" si="23"/>
        <v>128.5</v>
      </c>
      <c r="AF43" s="82"/>
      <c r="AG43" s="51"/>
      <c r="AH43" s="22">
        <f t="shared" si="12"/>
        <v>128.5</v>
      </c>
      <c r="AI43" s="23">
        <f t="shared" si="13"/>
        <v>-5.5720000000000169</v>
      </c>
      <c r="AJ43" s="58"/>
      <c r="AK43" s="24">
        <f t="shared" si="14"/>
        <v>0</v>
      </c>
      <c r="AL43" s="25">
        <f t="shared" si="15"/>
        <v>122.92799999999998</v>
      </c>
      <c r="AM43" s="26">
        <f t="shared" si="16"/>
        <v>122.92799999999998</v>
      </c>
      <c r="AN43" s="79"/>
      <c r="AO43" s="118">
        <v>65</v>
      </c>
      <c r="AP43" s="118">
        <v>200</v>
      </c>
      <c r="AQ43" s="118">
        <v>0</v>
      </c>
      <c r="AR43" s="118">
        <v>33</v>
      </c>
      <c r="AS43" s="118">
        <v>0</v>
      </c>
      <c r="AT43" s="62">
        <f t="shared" si="17"/>
        <v>298</v>
      </c>
      <c r="AU43" s="63">
        <f t="shared" si="18"/>
        <v>283.09999999999997</v>
      </c>
      <c r="AV43" s="120">
        <v>6</v>
      </c>
      <c r="AW43" s="120">
        <v>12</v>
      </c>
      <c r="AX43" s="120">
        <v>8</v>
      </c>
      <c r="AY43" s="120">
        <v>1</v>
      </c>
      <c r="AZ43" s="81">
        <f t="shared" si="19"/>
        <v>27</v>
      </c>
      <c r="BA43" s="80">
        <f t="shared" si="20"/>
        <v>256.09999999999997</v>
      </c>
      <c r="BB43" s="36">
        <f t="shared" si="21"/>
        <v>122.92799999999998</v>
      </c>
      <c r="BC43" s="80">
        <f t="shared" si="22"/>
        <v>133.172</v>
      </c>
    </row>
    <row r="44" spans="1:55" ht="18" thickBot="1">
      <c r="A44" s="30" t="s">
        <v>23</v>
      </c>
      <c r="B44" s="88">
        <v>615</v>
      </c>
      <c r="C44" s="88">
        <v>570</v>
      </c>
      <c r="D44" s="88">
        <v>783</v>
      </c>
      <c r="E44" s="88">
        <v>21</v>
      </c>
      <c r="F44" s="88">
        <v>20</v>
      </c>
      <c r="G44" s="89">
        <v>25</v>
      </c>
      <c r="H44" s="48">
        <f t="shared" si="25"/>
        <v>1968</v>
      </c>
      <c r="I44" s="48">
        <f t="shared" si="26"/>
        <v>66</v>
      </c>
      <c r="J44" s="89">
        <v>664</v>
      </c>
      <c r="K44" s="94">
        <v>548</v>
      </c>
      <c r="L44" s="94"/>
      <c r="M44" s="94">
        <v>22</v>
      </c>
      <c r="N44" s="93">
        <v>19</v>
      </c>
      <c r="O44" s="56"/>
      <c r="P44" s="48">
        <f t="shared" si="8"/>
        <v>1212</v>
      </c>
      <c r="Q44" s="48">
        <f t="shared" si="24"/>
        <v>41</v>
      </c>
      <c r="R44" s="50">
        <f t="shared" si="27"/>
        <v>107</v>
      </c>
      <c r="S44" s="88">
        <v>4</v>
      </c>
      <c r="T44" s="88">
        <v>4.5</v>
      </c>
      <c r="U44" s="100">
        <v>9.1</v>
      </c>
      <c r="V44" s="88"/>
      <c r="W44" s="88"/>
      <c r="X44" s="44"/>
      <c r="Y44" s="44"/>
      <c r="Z44" s="44"/>
      <c r="AA44" s="67">
        <f t="shared" si="9"/>
        <v>0</v>
      </c>
      <c r="AB44" s="33"/>
      <c r="AC44" s="20">
        <f t="shared" si="10"/>
        <v>0</v>
      </c>
      <c r="AD44" s="85">
        <f t="shared" si="11"/>
        <v>124.6</v>
      </c>
      <c r="AE44" s="21">
        <f t="shared" si="23"/>
        <v>124.6</v>
      </c>
      <c r="AF44" s="82"/>
      <c r="AG44" s="51"/>
      <c r="AH44" s="22">
        <f t="shared" si="12"/>
        <v>124.6</v>
      </c>
      <c r="AI44" s="23">
        <f t="shared" si="13"/>
        <v>-1.6720000000000113</v>
      </c>
      <c r="AJ44" s="58"/>
      <c r="AK44" s="24">
        <f t="shared" si="14"/>
        <v>0</v>
      </c>
      <c r="AL44" s="25">
        <f t="shared" si="15"/>
        <v>122.92799999999998</v>
      </c>
      <c r="AM44" s="26">
        <f t="shared" si="16"/>
        <v>122.92799999999998</v>
      </c>
      <c r="AN44" s="79"/>
      <c r="AO44" s="118">
        <v>65</v>
      </c>
      <c r="AP44" s="118">
        <v>200</v>
      </c>
      <c r="AQ44" s="118">
        <v>0</v>
      </c>
      <c r="AR44" s="118">
        <v>33</v>
      </c>
      <c r="AS44" s="118">
        <v>0</v>
      </c>
      <c r="AT44" s="62">
        <f t="shared" si="17"/>
        <v>298</v>
      </c>
      <c r="AU44" s="63">
        <f t="shared" si="18"/>
        <v>283.09999999999997</v>
      </c>
      <c r="AV44" s="120">
        <v>6</v>
      </c>
      <c r="AW44" s="120">
        <v>12</v>
      </c>
      <c r="AX44" s="120">
        <v>8</v>
      </c>
      <c r="AY44" s="120">
        <v>1</v>
      </c>
      <c r="AZ44" s="81">
        <f t="shared" si="19"/>
        <v>27</v>
      </c>
      <c r="BA44" s="80">
        <f t="shared" si="20"/>
        <v>256.09999999999997</v>
      </c>
      <c r="BB44" s="36">
        <f t="shared" si="21"/>
        <v>122.92799999999998</v>
      </c>
      <c r="BC44" s="80">
        <f t="shared" si="22"/>
        <v>133.172</v>
      </c>
    </row>
    <row r="45" spans="1:55" ht="18" thickBot="1">
      <c r="A45" s="30" t="s">
        <v>50</v>
      </c>
      <c r="B45" s="88">
        <v>627</v>
      </c>
      <c r="C45" s="88">
        <v>590</v>
      </c>
      <c r="D45" s="88">
        <v>783</v>
      </c>
      <c r="E45" s="88">
        <v>21</v>
      </c>
      <c r="F45" s="88">
        <v>20</v>
      </c>
      <c r="G45" s="89">
        <v>25</v>
      </c>
      <c r="H45" s="48">
        <f t="shared" si="25"/>
        <v>2000</v>
      </c>
      <c r="I45" s="48">
        <f t="shared" si="26"/>
        <v>66</v>
      </c>
      <c r="J45" s="89">
        <v>655</v>
      </c>
      <c r="K45" s="94">
        <v>515</v>
      </c>
      <c r="L45" s="94"/>
      <c r="M45" s="94">
        <v>21</v>
      </c>
      <c r="N45" s="93">
        <v>18</v>
      </c>
      <c r="O45" s="56"/>
      <c r="P45" s="48">
        <f t="shared" si="8"/>
        <v>1170</v>
      </c>
      <c r="Q45" s="48">
        <f t="shared" si="24"/>
        <v>39</v>
      </c>
      <c r="R45" s="50">
        <f t="shared" si="27"/>
        <v>105</v>
      </c>
      <c r="S45" s="88">
        <v>4</v>
      </c>
      <c r="T45" s="88">
        <v>4.5</v>
      </c>
      <c r="U45" s="100">
        <v>9.1</v>
      </c>
      <c r="V45" s="88"/>
      <c r="W45" s="88"/>
      <c r="X45" s="44"/>
      <c r="Y45" s="44"/>
      <c r="Z45" s="44"/>
      <c r="AA45" s="67">
        <f t="shared" si="9"/>
        <v>0</v>
      </c>
      <c r="AB45" s="33"/>
      <c r="AC45" s="20">
        <f t="shared" si="10"/>
        <v>0</v>
      </c>
      <c r="AD45" s="85">
        <f t="shared" si="11"/>
        <v>122.6</v>
      </c>
      <c r="AE45" s="21">
        <f t="shared" si="23"/>
        <v>122.6</v>
      </c>
      <c r="AF45" s="82"/>
      <c r="AG45" s="51"/>
      <c r="AH45" s="22">
        <f t="shared" si="12"/>
        <v>122.6</v>
      </c>
      <c r="AI45" s="23">
        <f t="shared" si="13"/>
        <v>0.32799999999998875</v>
      </c>
      <c r="AJ45" s="58"/>
      <c r="AK45" s="24">
        <f t="shared" si="14"/>
        <v>0</v>
      </c>
      <c r="AL45" s="25">
        <f t="shared" si="15"/>
        <v>122.92799999999998</v>
      </c>
      <c r="AM45" s="26">
        <f t="shared" si="16"/>
        <v>122.92799999999998</v>
      </c>
      <c r="AN45" s="79"/>
      <c r="AO45" s="118">
        <v>65</v>
      </c>
      <c r="AP45" s="118">
        <v>200</v>
      </c>
      <c r="AQ45" s="118">
        <v>0</v>
      </c>
      <c r="AR45" s="118">
        <v>33</v>
      </c>
      <c r="AS45" s="118">
        <v>0</v>
      </c>
      <c r="AT45" s="62">
        <f t="shared" si="17"/>
        <v>298</v>
      </c>
      <c r="AU45" s="63">
        <f t="shared" si="18"/>
        <v>283.09999999999997</v>
      </c>
      <c r="AV45" s="120">
        <v>6</v>
      </c>
      <c r="AW45" s="120">
        <v>12</v>
      </c>
      <c r="AX45" s="120">
        <v>8</v>
      </c>
      <c r="AY45" s="120">
        <v>1</v>
      </c>
      <c r="AZ45" s="81">
        <f t="shared" si="19"/>
        <v>27</v>
      </c>
      <c r="BA45" s="80">
        <f t="shared" si="20"/>
        <v>256.09999999999997</v>
      </c>
      <c r="BB45" s="36">
        <f t="shared" si="21"/>
        <v>122.92799999999998</v>
      </c>
      <c r="BC45" s="80">
        <f t="shared" si="22"/>
        <v>133.172</v>
      </c>
    </row>
    <row r="46" spans="1:55" ht="18" thickBot="1">
      <c r="A46" s="30" t="s">
        <v>24</v>
      </c>
      <c r="B46" s="88">
        <v>699</v>
      </c>
      <c r="C46" s="88">
        <v>567</v>
      </c>
      <c r="D46" s="88">
        <v>913</v>
      </c>
      <c r="E46" s="88">
        <v>23</v>
      </c>
      <c r="F46" s="88">
        <v>19</v>
      </c>
      <c r="G46" s="89">
        <v>29</v>
      </c>
      <c r="H46" s="48">
        <f t="shared" si="25"/>
        <v>2179</v>
      </c>
      <c r="I46" s="48">
        <f t="shared" si="26"/>
        <v>71</v>
      </c>
      <c r="J46" s="89">
        <v>721</v>
      </c>
      <c r="K46" s="94">
        <v>528</v>
      </c>
      <c r="L46" s="89"/>
      <c r="M46" s="94">
        <v>23</v>
      </c>
      <c r="N46" s="89">
        <v>19</v>
      </c>
      <c r="O46" s="56"/>
      <c r="P46" s="48">
        <f t="shared" si="8"/>
        <v>1249</v>
      </c>
      <c r="Q46" s="48">
        <f t="shared" si="24"/>
        <v>42</v>
      </c>
      <c r="R46" s="50">
        <f t="shared" si="27"/>
        <v>113</v>
      </c>
      <c r="S46" s="88">
        <v>4.6900000000000004</v>
      </c>
      <c r="T46" s="89">
        <v>6.5</v>
      </c>
      <c r="U46" s="100">
        <v>10.7</v>
      </c>
      <c r="V46" s="88"/>
      <c r="W46" s="88"/>
      <c r="X46" s="44"/>
      <c r="Y46" s="44"/>
      <c r="Z46" s="44"/>
      <c r="AA46" s="67">
        <f t="shared" si="9"/>
        <v>0</v>
      </c>
      <c r="AB46" s="33"/>
      <c r="AC46" s="20">
        <f t="shared" si="10"/>
        <v>0</v>
      </c>
      <c r="AD46" s="85">
        <f t="shared" si="11"/>
        <v>134.88999999999999</v>
      </c>
      <c r="AE46" s="21">
        <f t="shared" si="23"/>
        <v>134.88999999999999</v>
      </c>
      <c r="AF46" s="82"/>
      <c r="AG46" s="51"/>
      <c r="AH46" s="22">
        <f t="shared" si="12"/>
        <v>134.88999999999999</v>
      </c>
      <c r="AI46" s="23">
        <f t="shared" si="13"/>
        <v>14.030000000000001</v>
      </c>
      <c r="AJ46" s="58"/>
      <c r="AK46" s="24">
        <f t="shared" si="14"/>
        <v>0</v>
      </c>
      <c r="AL46" s="25">
        <f t="shared" si="15"/>
        <v>148.91999999999999</v>
      </c>
      <c r="AM46" s="26">
        <f t="shared" si="16"/>
        <v>148.91999999999999</v>
      </c>
      <c r="AN46" s="79"/>
      <c r="AO46" s="118">
        <v>80</v>
      </c>
      <c r="AP46" s="118">
        <v>200</v>
      </c>
      <c r="AQ46" s="118">
        <v>0</v>
      </c>
      <c r="AR46" s="118">
        <v>15</v>
      </c>
      <c r="AS46" s="118">
        <v>60</v>
      </c>
      <c r="AT46" s="62">
        <f t="shared" si="17"/>
        <v>355</v>
      </c>
      <c r="AU46" s="63">
        <f t="shared" si="18"/>
        <v>337.25</v>
      </c>
      <c r="AV46" s="120">
        <v>6</v>
      </c>
      <c r="AW46" s="120">
        <v>12</v>
      </c>
      <c r="AX46" s="120">
        <v>8</v>
      </c>
      <c r="AY46" s="120">
        <v>1</v>
      </c>
      <c r="AZ46" s="81">
        <f t="shared" si="19"/>
        <v>27</v>
      </c>
      <c r="BA46" s="80">
        <f t="shared" si="20"/>
        <v>310.25</v>
      </c>
      <c r="BB46" s="36">
        <f t="shared" si="21"/>
        <v>148.91999999999999</v>
      </c>
      <c r="BC46" s="80">
        <f t="shared" si="22"/>
        <v>161.33000000000001</v>
      </c>
    </row>
    <row r="47" spans="1:55" ht="18" thickBot="1">
      <c r="A47" s="30" t="s">
        <v>35</v>
      </c>
      <c r="B47" s="88">
        <v>699</v>
      </c>
      <c r="C47" s="88">
        <v>567</v>
      </c>
      <c r="D47" s="88">
        <v>913</v>
      </c>
      <c r="E47" s="88">
        <v>23</v>
      </c>
      <c r="F47" s="88">
        <v>19</v>
      </c>
      <c r="G47" s="89">
        <v>29</v>
      </c>
      <c r="H47" s="48">
        <f>B47+C47+D47</f>
        <v>2179</v>
      </c>
      <c r="I47" s="48">
        <f>E47+F47+G47</f>
        <v>71</v>
      </c>
      <c r="J47" s="89">
        <v>765</v>
      </c>
      <c r="K47" s="94">
        <v>535</v>
      </c>
      <c r="L47" s="89"/>
      <c r="M47" s="94">
        <v>25</v>
      </c>
      <c r="N47" s="89">
        <v>19</v>
      </c>
      <c r="O47" s="56"/>
      <c r="P47" s="48">
        <f t="shared" si="8"/>
        <v>1300</v>
      </c>
      <c r="Q47" s="48">
        <f t="shared" si="24"/>
        <v>44</v>
      </c>
      <c r="R47" s="50">
        <f>SUM(I47+Q47)</f>
        <v>115</v>
      </c>
      <c r="S47" s="88">
        <v>4.6900000000000004</v>
      </c>
      <c r="T47" s="89">
        <v>6.5</v>
      </c>
      <c r="U47" s="100">
        <v>10.7</v>
      </c>
      <c r="V47" s="88"/>
      <c r="W47" s="88"/>
      <c r="X47" s="44"/>
      <c r="Y47" s="44"/>
      <c r="Z47" s="44"/>
      <c r="AA47" s="67">
        <f t="shared" si="9"/>
        <v>0</v>
      </c>
      <c r="AB47" s="35"/>
      <c r="AC47" s="20">
        <f t="shared" si="10"/>
        <v>0</v>
      </c>
      <c r="AD47" s="85">
        <f t="shared" si="11"/>
        <v>136.88999999999999</v>
      </c>
      <c r="AE47" s="21">
        <f t="shared" si="23"/>
        <v>136.88999999999999</v>
      </c>
      <c r="AF47" s="82"/>
      <c r="AG47" s="51"/>
      <c r="AH47" s="22">
        <f t="shared" si="12"/>
        <v>136.88999999999999</v>
      </c>
      <c r="AI47" s="23">
        <f t="shared" si="13"/>
        <v>12.030000000000001</v>
      </c>
      <c r="AJ47" s="58"/>
      <c r="AK47" s="24">
        <f t="shared" si="14"/>
        <v>0</v>
      </c>
      <c r="AL47" s="25">
        <f t="shared" si="15"/>
        <v>148.91999999999999</v>
      </c>
      <c r="AM47" s="26">
        <f t="shared" si="16"/>
        <v>148.91999999999999</v>
      </c>
      <c r="AN47" s="79"/>
      <c r="AO47" s="118">
        <v>80</v>
      </c>
      <c r="AP47" s="118">
        <v>200</v>
      </c>
      <c r="AQ47" s="118">
        <v>0</v>
      </c>
      <c r="AR47" s="118">
        <v>15</v>
      </c>
      <c r="AS47" s="118">
        <v>60</v>
      </c>
      <c r="AT47" s="62">
        <f t="shared" si="17"/>
        <v>355</v>
      </c>
      <c r="AU47" s="63">
        <f t="shared" si="18"/>
        <v>337.25</v>
      </c>
      <c r="AV47" s="120">
        <v>6</v>
      </c>
      <c r="AW47" s="120">
        <v>12</v>
      </c>
      <c r="AX47" s="120">
        <v>8</v>
      </c>
      <c r="AY47" s="120">
        <v>1</v>
      </c>
      <c r="AZ47" s="81">
        <f t="shared" si="19"/>
        <v>27</v>
      </c>
      <c r="BA47" s="80">
        <f t="shared" si="20"/>
        <v>310.25</v>
      </c>
      <c r="BB47" s="36">
        <f t="shared" si="21"/>
        <v>148.91999999999999</v>
      </c>
      <c r="BC47" s="80">
        <f t="shared" si="22"/>
        <v>161.33000000000001</v>
      </c>
    </row>
    <row r="48" spans="1:55" ht="18" thickBot="1">
      <c r="A48" s="30" t="s">
        <v>36</v>
      </c>
      <c r="B48" s="88">
        <v>690</v>
      </c>
      <c r="C48" s="88">
        <v>584</v>
      </c>
      <c r="D48" s="88">
        <v>675</v>
      </c>
      <c r="E48" s="88">
        <v>23</v>
      </c>
      <c r="F48" s="88">
        <v>20</v>
      </c>
      <c r="G48" s="89">
        <v>21</v>
      </c>
      <c r="H48" s="48">
        <f t="shared" si="25"/>
        <v>1949</v>
      </c>
      <c r="I48" s="48">
        <f t="shared" si="26"/>
        <v>64</v>
      </c>
      <c r="J48" s="89">
        <v>785</v>
      </c>
      <c r="K48" s="94">
        <v>532</v>
      </c>
      <c r="L48" s="94"/>
      <c r="M48" s="94">
        <v>26</v>
      </c>
      <c r="N48" s="93">
        <v>19</v>
      </c>
      <c r="O48" s="56"/>
      <c r="P48" s="48">
        <f t="shared" si="8"/>
        <v>1317</v>
      </c>
      <c r="Q48" s="48">
        <f t="shared" si="24"/>
        <v>45</v>
      </c>
      <c r="R48" s="50">
        <f t="shared" si="27"/>
        <v>109</v>
      </c>
      <c r="S48" s="88">
        <v>4.6900000000000004</v>
      </c>
      <c r="T48" s="89">
        <v>7</v>
      </c>
      <c r="U48" s="100">
        <v>10.7</v>
      </c>
      <c r="V48" s="88"/>
      <c r="W48" s="88"/>
      <c r="X48" s="44"/>
      <c r="Y48" s="44"/>
      <c r="Z48" s="44"/>
      <c r="AA48" s="67">
        <f t="shared" si="9"/>
        <v>0</v>
      </c>
      <c r="AB48" s="35">
        <v>15</v>
      </c>
      <c r="AC48" s="20">
        <f t="shared" ref="AC48:AC65" si="28">AA48+AB48</f>
        <v>15</v>
      </c>
      <c r="AD48" s="85">
        <f t="shared" si="11"/>
        <v>131.38999999999999</v>
      </c>
      <c r="AE48" s="21">
        <f t="shared" si="23"/>
        <v>116.38999999999999</v>
      </c>
      <c r="AF48" s="82"/>
      <c r="AG48" s="51"/>
      <c r="AH48" s="22">
        <f t="shared" si="12"/>
        <v>131.38999999999999</v>
      </c>
      <c r="AI48" s="23">
        <f t="shared" si="13"/>
        <v>32.53</v>
      </c>
      <c r="AJ48" s="58"/>
      <c r="AK48" s="24">
        <f t="shared" si="14"/>
        <v>15</v>
      </c>
      <c r="AL48" s="25">
        <f t="shared" si="15"/>
        <v>148.91999999999999</v>
      </c>
      <c r="AM48" s="26">
        <f t="shared" si="16"/>
        <v>163.92</v>
      </c>
      <c r="AN48" s="79"/>
      <c r="AO48" s="118">
        <v>80</v>
      </c>
      <c r="AP48" s="118">
        <v>200</v>
      </c>
      <c r="AQ48" s="118">
        <v>0</v>
      </c>
      <c r="AR48" s="118">
        <v>15</v>
      </c>
      <c r="AS48" s="118">
        <v>60</v>
      </c>
      <c r="AT48" s="62">
        <f t="shared" si="17"/>
        <v>355</v>
      </c>
      <c r="AU48" s="63">
        <f t="shared" si="18"/>
        <v>337.25</v>
      </c>
      <c r="AV48" s="120">
        <v>6</v>
      </c>
      <c r="AW48" s="120">
        <v>12</v>
      </c>
      <c r="AX48" s="120">
        <v>8</v>
      </c>
      <c r="AY48" s="120">
        <v>1</v>
      </c>
      <c r="AZ48" s="81">
        <f t="shared" si="19"/>
        <v>27</v>
      </c>
      <c r="BA48" s="80">
        <f t="shared" si="20"/>
        <v>310.25</v>
      </c>
      <c r="BB48" s="36">
        <f t="shared" si="21"/>
        <v>148.91999999999999</v>
      </c>
      <c r="BC48" s="80">
        <f t="shared" si="22"/>
        <v>161.33000000000001</v>
      </c>
    </row>
    <row r="49" spans="1:55" ht="18" thickBot="1">
      <c r="A49" s="30" t="s">
        <v>51</v>
      </c>
      <c r="B49" s="88">
        <v>690</v>
      </c>
      <c r="C49" s="88">
        <v>584</v>
      </c>
      <c r="D49" s="88">
        <v>675</v>
      </c>
      <c r="E49" s="88">
        <v>23</v>
      </c>
      <c r="F49" s="88">
        <v>20</v>
      </c>
      <c r="G49" s="89">
        <v>21</v>
      </c>
      <c r="H49" s="48">
        <f>B49+C49+D49</f>
        <v>1949</v>
      </c>
      <c r="I49" s="48">
        <f>E49+F49+G49</f>
        <v>64</v>
      </c>
      <c r="J49" s="89">
        <v>802</v>
      </c>
      <c r="K49" s="94">
        <v>521</v>
      </c>
      <c r="L49" s="94"/>
      <c r="M49" s="94">
        <v>26</v>
      </c>
      <c r="N49" s="93">
        <v>19</v>
      </c>
      <c r="O49" s="56"/>
      <c r="P49" s="48">
        <f t="shared" si="8"/>
        <v>1323</v>
      </c>
      <c r="Q49" s="48">
        <f t="shared" si="24"/>
        <v>45</v>
      </c>
      <c r="R49" s="50">
        <f t="shared" si="27"/>
        <v>109</v>
      </c>
      <c r="S49" s="88">
        <v>4.6900000000000004</v>
      </c>
      <c r="T49" s="89">
        <v>7</v>
      </c>
      <c r="U49" s="100">
        <v>10.7</v>
      </c>
      <c r="V49" s="88"/>
      <c r="W49" s="88"/>
      <c r="X49" s="44"/>
      <c r="Y49" s="44"/>
      <c r="Z49" s="44"/>
      <c r="AA49" s="67">
        <f t="shared" si="9"/>
        <v>0</v>
      </c>
      <c r="AB49" s="35">
        <v>15</v>
      </c>
      <c r="AC49" s="20">
        <f t="shared" si="28"/>
        <v>15</v>
      </c>
      <c r="AD49" s="85">
        <f t="shared" si="11"/>
        <v>131.38999999999999</v>
      </c>
      <c r="AE49" s="21">
        <f t="shared" si="23"/>
        <v>116.38999999999999</v>
      </c>
      <c r="AF49" s="82"/>
      <c r="AG49" s="51"/>
      <c r="AH49" s="22">
        <f t="shared" si="12"/>
        <v>131.38999999999999</v>
      </c>
      <c r="AI49" s="23">
        <f t="shared" si="13"/>
        <v>32.53</v>
      </c>
      <c r="AJ49" s="58"/>
      <c r="AK49" s="24">
        <f t="shared" si="14"/>
        <v>15</v>
      </c>
      <c r="AL49" s="25">
        <f t="shared" si="15"/>
        <v>148.91999999999999</v>
      </c>
      <c r="AM49" s="26">
        <f t="shared" si="16"/>
        <v>163.92</v>
      </c>
      <c r="AN49" s="79"/>
      <c r="AO49" s="118">
        <v>80</v>
      </c>
      <c r="AP49" s="118">
        <v>200</v>
      </c>
      <c r="AQ49" s="118">
        <v>0</v>
      </c>
      <c r="AR49" s="118">
        <v>15</v>
      </c>
      <c r="AS49" s="118">
        <v>60</v>
      </c>
      <c r="AT49" s="62">
        <f t="shared" si="17"/>
        <v>355</v>
      </c>
      <c r="AU49" s="63">
        <f t="shared" si="18"/>
        <v>337.25</v>
      </c>
      <c r="AV49" s="120">
        <v>6</v>
      </c>
      <c r="AW49" s="120">
        <v>12</v>
      </c>
      <c r="AX49" s="120">
        <v>8</v>
      </c>
      <c r="AY49" s="120">
        <v>1</v>
      </c>
      <c r="AZ49" s="81">
        <f t="shared" si="19"/>
        <v>27</v>
      </c>
      <c r="BA49" s="80">
        <f t="shared" si="20"/>
        <v>310.25</v>
      </c>
      <c r="BB49" s="36">
        <f t="shared" si="21"/>
        <v>148.91999999999999</v>
      </c>
      <c r="BC49" s="80">
        <f t="shared" si="22"/>
        <v>161.33000000000001</v>
      </c>
    </row>
    <row r="50" spans="1:55" ht="18" thickBot="1">
      <c r="A50" s="30" t="s">
        <v>25</v>
      </c>
      <c r="B50" s="88">
        <v>693</v>
      </c>
      <c r="C50" s="88">
        <v>575</v>
      </c>
      <c r="D50" s="88">
        <v>815</v>
      </c>
      <c r="E50" s="88">
        <v>23</v>
      </c>
      <c r="F50" s="88">
        <v>19</v>
      </c>
      <c r="G50" s="89">
        <v>26</v>
      </c>
      <c r="H50" s="48">
        <f t="shared" si="25"/>
        <v>2083</v>
      </c>
      <c r="I50" s="48">
        <f t="shared" si="26"/>
        <v>68</v>
      </c>
      <c r="J50" s="89">
        <v>796</v>
      </c>
      <c r="K50" s="94">
        <v>522</v>
      </c>
      <c r="L50" s="94"/>
      <c r="M50" s="94">
        <v>26</v>
      </c>
      <c r="N50" s="93">
        <v>18</v>
      </c>
      <c r="O50" s="56"/>
      <c r="P50" s="48">
        <f t="shared" si="8"/>
        <v>1318</v>
      </c>
      <c r="Q50" s="48">
        <f t="shared" si="24"/>
        <v>44</v>
      </c>
      <c r="R50" s="50">
        <f t="shared" si="27"/>
        <v>112</v>
      </c>
      <c r="S50" s="101">
        <v>6.12</v>
      </c>
      <c r="T50" s="89">
        <v>7</v>
      </c>
      <c r="U50" s="100">
        <v>11.5</v>
      </c>
      <c r="V50" s="88"/>
      <c r="W50" s="88"/>
      <c r="X50" s="44"/>
      <c r="Y50" s="44"/>
      <c r="Z50" s="44"/>
      <c r="AA50" s="67">
        <f t="shared" si="9"/>
        <v>0</v>
      </c>
      <c r="AB50" s="35">
        <v>15</v>
      </c>
      <c r="AC50" s="20">
        <f t="shared" si="28"/>
        <v>15</v>
      </c>
      <c r="AD50" s="85">
        <f t="shared" si="11"/>
        <v>136.62</v>
      </c>
      <c r="AE50" s="21">
        <f t="shared" si="23"/>
        <v>121.62</v>
      </c>
      <c r="AF50" s="82"/>
      <c r="AG50" s="51"/>
      <c r="AH50" s="22">
        <f t="shared" si="12"/>
        <v>136.62</v>
      </c>
      <c r="AI50" s="23">
        <f t="shared" si="13"/>
        <v>27.299999999999983</v>
      </c>
      <c r="AJ50" s="58"/>
      <c r="AK50" s="24">
        <f t="shared" si="14"/>
        <v>15</v>
      </c>
      <c r="AL50" s="25">
        <f t="shared" si="15"/>
        <v>148.91999999999999</v>
      </c>
      <c r="AM50" s="26">
        <f t="shared" si="16"/>
        <v>163.92</v>
      </c>
      <c r="AN50" s="79"/>
      <c r="AO50" s="118">
        <v>80</v>
      </c>
      <c r="AP50" s="118">
        <v>200</v>
      </c>
      <c r="AQ50" s="118">
        <v>0</v>
      </c>
      <c r="AR50" s="118">
        <v>15</v>
      </c>
      <c r="AS50" s="118">
        <v>60</v>
      </c>
      <c r="AT50" s="62">
        <f t="shared" si="17"/>
        <v>355</v>
      </c>
      <c r="AU50" s="63">
        <f t="shared" si="18"/>
        <v>337.25</v>
      </c>
      <c r="AV50" s="120">
        <v>6</v>
      </c>
      <c r="AW50" s="120">
        <v>12</v>
      </c>
      <c r="AX50" s="120">
        <v>8</v>
      </c>
      <c r="AY50" s="120">
        <v>1</v>
      </c>
      <c r="AZ50" s="81">
        <f t="shared" si="19"/>
        <v>27</v>
      </c>
      <c r="BA50" s="80">
        <f t="shared" si="20"/>
        <v>310.25</v>
      </c>
      <c r="BB50" s="36">
        <f t="shared" si="21"/>
        <v>148.91999999999999</v>
      </c>
      <c r="BC50" s="80">
        <f t="shared" si="22"/>
        <v>161.33000000000001</v>
      </c>
    </row>
    <row r="51" spans="1:55" ht="18" thickBot="1">
      <c r="A51" s="30" t="s">
        <v>52</v>
      </c>
      <c r="B51" s="88">
        <v>693</v>
      </c>
      <c r="C51" s="88">
        <v>575</v>
      </c>
      <c r="D51" s="88">
        <v>815</v>
      </c>
      <c r="E51" s="88">
        <v>23</v>
      </c>
      <c r="F51" s="88">
        <v>19</v>
      </c>
      <c r="G51" s="89">
        <v>26</v>
      </c>
      <c r="H51" s="48">
        <f>B51+C51+D51</f>
        <v>2083</v>
      </c>
      <c r="I51" s="48">
        <f>E51+F51+G51</f>
        <v>68</v>
      </c>
      <c r="J51" s="89">
        <v>796</v>
      </c>
      <c r="K51" s="94">
        <v>522</v>
      </c>
      <c r="L51" s="94"/>
      <c r="M51" s="94">
        <v>26</v>
      </c>
      <c r="N51" s="93">
        <v>18</v>
      </c>
      <c r="O51" s="56"/>
      <c r="P51" s="48">
        <f t="shared" si="8"/>
        <v>1318</v>
      </c>
      <c r="Q51" s="48">
        <f t="shared" si="24"/>
        <v>44</v>
      </c>
      <c r="R51" s="50">
        <f t="shared" si="27"/>
        <v>112</v>
      </c>
      <c r="S51" s="101">
        <v>6.12</v>
      </c>
      <c r="T51" s="89">
        <v>7</v>
      </c>
      <c r="U51" s="100">
        <v>11.5</v>
      </c>
      <c r="V51" s="88"/>
      <c r="W51" s="88"/>
      <c r="X51" s="44"/>
      <c r="Y51" s="44"/>
      <c r="Z51" s="44"/>
      <c r="AA51" s="67">
        <f t="shared" si="9"/>
        <v>0</v>
      </c>
      <c r="AB51" s="35">
        <v>15</v>
      </c>
      <c r="AC51" s="20">
        <f t="shared" si="28"/>
        <v>15</v>
      </c>
      <c r="AD51" s="85">
        <f t="shared" si="11"/>
        <v>136.62</v>
      </c>
      <c r="AE51" s="21">
        <f t="shared" si="23"/>
        <v>121.62</v>
      </c>
      <c r="AF51" s="82"/>
      <c r="AG51" s="51"/>
      <c r="AH51" s="22">
        <f t="shared" si="12"/>
        <v>136.62</v>
      </c>
      <c r="AI51" s="23">
        <f t="shared" si="13"/>
        <v>27.299999999999983</v>
      </c>
      <c r="AJ51" s="58"/>
      <c r="AK51" s="24">
        <f t="shared" si="14"/>
        <v>15</v>
      </c>
      <c r="AL51" s="25">
        <f t="shared" si="15"/>
        <v>148.91999999999999</v>
      </c>
      <c r="AM51" s="26">
        <f t="shared" si="16"/>
        <v>163.92</v>
      </c>
      <c r="AN51" s="79"/>
      <c r="AO51" s="118">
        <v>80</v>
      </c>
      <c r="AP51" s="118">
        <v>200</v>
      </c>
      <c r="AQ51" s="118">
        <v>0</v>
      </c>
      <c r="AR51" s="118">
        <v>15</v>
      </c>
      <c r="AS51" s="118">
        <v>60</v>
      </c>
      <c r="AT51" s="62">
        <f t="shared" si="17"/>
        <v>355</v>
      </c>
      <c r="AU51" s="63">
        <f t="shared" si="18"/>
        <v>337.25</v>
      </c>
      <c r="AV51" s="120">
        <v>6</v>
      </c>
      <c r="AW51" s="120">
        <v>12</v>
      </c>
      <c r="AX51" s="120">
        <v>8</v>
      </c>
      <c r="AY51" s="120">
        <v>1</v>
      </c>
      <c r="AZ51" s="81">
        <f t="shared" si="19"/>
        <v>27</v>
      </c>
      <c r="BA51" s="80">
        <f t="shared" si="20"/>
        <v>310.25</v>
      </c>
      <c r="BB51" s="36">
        <f t="shared" si="21"/>
        <v>148.91999999999999</v>
      </c>
      <c r="BC51" s="80">
        <f t="shared" si="22"/>
        <v>161.33000000000001</v>
      </c>
    </row>
    <row r="52" spans="1:55" ht="18" thickBot="1">
      <c r="A52" s="30" t="s">
        <v>37</v>
      </c>
      <c r="B52" s="88">
        <v>709</v>
      </c>
      <c r="C52" s="88">
        <v>563</v>
      </c>
      <c r="D52" s="88">
        <v>842</v>
      </c>
      <c r="E52" s="88">
        <v>24</v>
      </c>
      <c r="F52" s="88">
        <v>19</v>
      </c>
      <c r="G52" s="89">
        <v>25</v>
      </c>
      <c r="H52" s="48">
        <f t="shared" si="25"/>
        <v>2114</v>
      </c>
      <c r="I52" s="48">
        <f t="shared" si="26"/>
        <v>68</v>
      </c>
      <c r="J52" s="89">
        <v>809</v>
      </c>
      <c r="K52" s="94">
        <v>517</v>
      </c>
      <c r="L52" s="94"/>
      <c r="M52" s="94">
        <v>26</v>
      </c>
      <c r="N52" s="93">
        <v>18</v>
      </c>
      <c r="O52" s="56"/>
      <c r="P52" s="48">
        <f t="shared" si="8"/>
        <v>1326</v>
      </c>
      <c r="Q52" s="48">
        <f t="shared" si="24"/>
        <v>44</v>
      </c>
      <c r="R52" s="50">
        <f t="shared" si="27"/>
        <v>112</v>
      </c>
      <c r="S52" s="101">
        <v>6.12</v>
      </c>
      <c r="T52" s="89">
        <v>8</v>
      </c>
      <c r="U52" s="100">
        <v>11.5</v>
      </c>
      <c r="V52" s="88"/>
      <c r="W52" s="88"/>
      <c r="X52" s="44"/>
      <c r="Y52" s="44"/>
      <c r="Z52" s="44"/>
      <c r="AA52" s="67">
        <f t="shared" si="9"/>
        <v>0</v>
      </c>
      <c r="AB52" s="35">
        <v>15</v>
      </c>
      <c r="AC52" s="20">
        <f t="shared" si="28"/>
        <v>15</v>
      </c>
      <c r="AD52" s="85">
        <f t="shared" si="11"/>
        <v>137.62</v>
      </c>
      <c r="AE52" s="21">
        <f t="shared" si="23"/>
        <v>122.62</v>
      </c>
      <c r="AF52" s="82"/>
      <c r="AG52" s="51"/>
      <c r="AH52" s="22">
        <f t="shared" si="12"/>
        <v>137.62</v>
      </c>
      <c r="AI52" s="23">
        <f t="shared" si="13"/>
        <v>26.299999999999983</v>
      </c>
      <c r="AJ52" s="58"/>
      <c r="AK52" s="24">
        <f t="shared" si="14"/>
        <v>15</v>
      </c>
      <c r="AL52" s="25">
        <f t="shared" si="15"/>
        <v>148.91999999999999</v>
      </c>
      <c r="AM52" s="26">
        <f t="shared" si="16"/>
        <v>163.92</v>
      </c>
      <c r="AN52" s="79"/>
      <c r="AO52" s="118">
        <v>80</v>
      </c>
      <c r="AP52" s="118">
        <v>200</v>
      </c>
      <c r="AQ52" s="118">
        <v>0</v>
      </c>
      <c r="AR52" s="118">
        <v>15</v>
      </c>
      <c r="AS52" s="118">
        <v>60</v>
      </c>
      <c r="AT52" s="62">
        <f t="shared" si="17"/>
        <v>355</v>
      </c>
      <c r="AU52" s="63">
        <f t="shared" si="18"/>
        <v>337.25</v>
      </c>
      <c r="AV52" s="120">
        <v>6</v>
      </c>
      <c r="AW52" s="120">
        <v>12</v>
      </c>
      <c r="AX52" s="120">
        <v>8</v>
      </c>
      <c r="AY52" s="120">
        <v>1</v>
      </c>
      <c r="AZ52" s="81">
        <f t="shared" si="19"/>
        <v>27</v>
      </c>
      <c r="BA52" s="80">
        <f t="shared" si="20"/>
        <v>310.25</v>
      </c>
      <c r="BB52" s="36">
        <f t="shared" si="21"/>
        <v>148.91999999999999</v>
      </c>
      <c r="BC52" s="80">
        <f t="shared" si="22"/>
        <v>161.33000000000001</v>
      </c>
    </row>
    <row r="53" spans="1:55" ht="18" thickBot="1">
      <c r="A53" s="30" t="s">
        <v>53</v>
      </c>
      <c r="B53" s="88">
        <v>709</v>
      </c>
      <c r="C53" s="88">
        <v>563</v>
      </c>
      <c r="D53" s="88">
        <v>842</v>
      </c>
      <c r="E53" s="88">
        <v>24</v>
      </c>
      <c r="F53" s="88">
        <v>19</v>
      </c>
      <c r="G53" s="89">
        <v>25</v>
      </c>
      <c r="H53" s="48">
        <f>B53+C53+D53</f>
        <v>2114</v>
      </c>
      <c r="I53" s="48">
        <f>E53+F53+G53</f>
        <v>68</v>
      </c>
      <c r="J53" s="89">
        <v>802</v>
      </c>
      <c r="K53" s="94">
        <v>522</v>
      </c>
      <c r="L53" s="94"/>
      <c r="M53" s="94">
        <v>26</v>
      </c>
      <c r="N53" s="93">
        <v>18</v>
      </c>
      <c r="O53" s="56"/>
      <c r="P53" s="48">
        <f t="shared" si="8"/>
        <v>1324</v>
      </c>
      <c r="Q53" s="48">
        <f t="shared" si="24"/>
        <v>44</v>
      </c>
      <c r="R53" s="50">
        <f t="shared" si="27"/>
        <v>112</v>
      </c>
      <c r="S53" s="101">
        <v>6.12</v>
      </c>
      <c r="T53" s="89">
        <v>8</v>
      </c>
      <c r="U53" s="100">
        <v>11.5</v>
      </c>
      <c r="V53" s="88"/>
      <c r="W53" s="88"/>
      <c r="X53" s="44"/>
      <c r="Y53" s="44"/>
      <c r="Z53" s="44"/>
      <c r="AA53" s="67">
        <f t="shared" si="9"/>
        <v>0</v>
      </c>
      <c r="AB53" s="35">
        <v>15</v>
      </c>
      <c r="AC53" s="20">
        <f t="shared" si="28"/>
        <v>15</v>
      </c>
      <c r="AD53" s="85">
        <f t="shared" si="11"/>
        <v>137.62</v>
      </c>
      <c r="AE53" s="21">
        <f t="shared" si="23"/>
        <v>122.62</v>
      </c>
      <c r="AF53" s="82"/>
      <c r="AG53" s="51"/>
      <c r="AH53" s="22">
        <f t="shared" si="12"/>
        <v>137.62</v>
      </c>
      <c r="AI53" s="23">
        <f t="shared" si="13"/>
        <v>26.299999999999983</v>
      </c>
      <c r="AJ53" s="58"/>
      <c r="AK53" s="24">
        <f t="shared" si="14"/>
        <v>15</v>
      </c>
      <c r="AL53" s="25">
        <f t="shared" si="15"/>
        <v>148.91999999999999</v>
      </c>
      <c r="AM53" s="26">
        <f t="shared" si="16"/>
        <v>163.92</v>
      </c>
      <c r="AN53" s="79"/>
      <c r="AO53" s="118">
        <v>80</v>
      </c>
      <c r="AP53" s="118">
        <v>200</v>
      </c>
      <c r="AQ53" s="118">
        <v>0</v>
      </c>
      <c r="AR53" s="118">
        <v>15</v>
      </c>
      <c r="AS53" s="118">
        <v>60</v>
      </c>
      <c r="AT53" s="62">
        <f t="shared" si="17"/>
        <v>355</v>
      </c>
      <c r="AU53" s="63">
        <f t="shared" si="18"/>
        <v>337.25</v>
      </c>
      <c r="AV53" s="120">
        <v>6</v>
      </c>
      <c r="AW53" s="120">
        <v>12</v>
      </c>
      <c r="AX53" s="120">
        <v>8</v>
      </c>
      <c r="AY53" s="120">
        <v>1</v>
      </c>
      <c r="AZ53" s="81">
        <f t="shared" si="19"/>
        <v>27</v>
      </c>
      <c r="BA53" s="80">
        <f t="shared" si="20"/>
        <v>310.25</v>
      </c>
      <c r="BB53" s="36">
        <f t="shared" si="21"/>
        <v>148.91999999999999</v>
      </c>
      <c r="BC53" s="80">
        <f t="shared" si="22"/>
        <v>161.33000000000001</v>
      </c>
    </row>
    <row r="54" spans="1:55" ht="18" thickBot="1">
      <c r="A54" s="30" t="s">
        <v>26</v>
      </c>
      <c r="B54" s="88">
        <v>698</v>
      </c>
      <c r="C54" s="88">
        <v>542</v>
      </c>
      <c r="D54" s="88">
        <v>865</v>
      </c>
      <c r="E54" s="88">
        <v>24</v>
      </c>
      <c r="F54" s="88">
        <v>19</v>
      </c>
      <c r="G54" s="89">
        <v>29</v>
      </c>
      <c r="H54" s="48">
        <f t="shared" si="25"/>
        <v>2105</v>
      </c>
      <c r="I54" s="48">
        <f t="shared" si="26"/>
        <v>72</v>
      </c>
      <c r="J54" s="89">
        <v>794</v>
      </c>
      <c r="K54" s="94">
        <v>521</v>
      </c>
      <c r="L54" s="94"/>
      <c r="M54" s="94">
        <v>26</v>
      </c>
      <c r="N54" s="93">
        <v>18</v>
      </c>
      <c r="O54" s="56"/>
      <c r="P54" s="48">
        <f t="shared" si="8"/>
        <v>1315</v>
      </c>
      <c r="Q54" s="48">
        <f t="shared" si="24"/>
        <v>44</v>
      </c>
      <c r="R54" s="50">
        <f t="shared" si="27"/>
        <v>116</v>
      </c>
      <c r="S54" s="101">
        <v>6.12</v>
      </c>
      <c r="T54" s="89">
        <v>8</v>
      </c>
      <c r="U54" s="100">
        <v>11.4</v>
      </c>
      <c r="V54" s="88"/>
      <c r="W54" s="88"/>
      <c r="X54" s="44"/>
      <c r="Y54" s="44"/>
      <c r="Z54" s="44"/>
      <c r="AA54" s="67">
        <f t="shared" si="9"/>
        <v>0</v>
      </c>
      <c r="AB54" s="35">
        <v>15</v>
      </c>
      <c r="AC54" s="20">
        <f t="shared" si="28"/>
        <v>15</v>
      </c>
      <c r="AD54" s="85">
        <f t="shared" si="11"/>
        <v>141.52000000000001</v>
      </c>
      <c r="AE54" s="21">
        <f t="shared" si="23"/>
        <v>126.52000000000001</v>
      </c>
      <c r="AF54" s="82"/>
      <c r="AG54" s="51"/>
      <c r="AH54" s="22">
        <f t="shared" si="12"/>
        <v>141.52000000000001</v>
      </c>
      <c r="AI54" s="23">
        <f t="shared" si="13"/>
        <v>22.399999999999977</v>
      </c>
      <c r="AJ54" s="58"/>
      <c r="AK54" s="24">
        <f t="shared" si="14"/>
        <v>15</v>
      </c>
      <c r="AL54" s="25">
        <f t="shared" si="15"/>
        <v>148.91999999999999</v>
      </c>
      <c r="AM54" s="26">
        <f t="shared" si="16"/>
        <v>163.92</v>
      </c>
      <c r="AN54" s="79"/>
      <c r="AO54" s="118">
        <v>80</v>
      </c>
      <c r="AP54" s="118">
        <v>200</v>
      </c>
      <c r="AQ54" s="118">
        <v>0</v>
      </c>
      <c r="AR54" s="118">
        <v>15</v>
      </c>
      <c r="AS54" s="118">
        <v>60</v>
      </c>
      <c r="AT54" s="62">
        <f t="shared" si="17"/>
        <v>355</v>
      </c>
      <c r="AU54" s="63">
        <f t="shared" si="18"/>
        <v>337.25</v>
      </c>
      <c r="AV54" s="120">
        <v>6</v>
      </c>
      <c r="AW54" s="120">
        <v>12</v>
      </c>
      <c r="AX54" s="120">
        <v>8</v>
      </c>
      <c r="AY54" s="120">
        <v>1</v>
      </c>
      <c r="AZ54" s="81">
        <f t="shared" si="19"/>
        <v>27</v>
      </c>
      <c r="BA54" s="80">
        <f t="shared" si="20"/>
        <v>310.25</v>
      </c>
      <c r="BB54" s="36">
        <f t="shared" si="21"/>
        <v>148.91999999999999</v>
      </c>
      <c r="BC54" s="80">
        <f t="shared" si="22"/>
        <v>161.33000000000001</v>
      </c>
    </row>
    <row r="55" spans="1:55" ht="18" thickBot="1">
      <c r="A55" s="30" t="s">
        <v>54</v>
      </c>
      <c r="B55" s="88">
        <v>698</v>
      </c>
      <c r="C55" s="88">
        <v>542</v>
      </c>
      <c r="D55" s="88">
        <v>865</v>
      </c>
      <c r="E55" s="88">
        <v>24</v>
      </c>
      <c r="F55" s="88">
        <v>19</v>
      </c>
      <c r="G55" s="89">
        <v>29</v>
      </c>
      <c r="H55" s="48">
        <f>B55+C55+D55</f>
        <v>2105</v>
      </c>
      <c r="I55" s="48">
        <f>E55+F55+G55</f>
        <v>72</v>
      </c>
      <c r="J55" s="89">
        <v>794</v>
      </c>
      <c r="K55" s="94">
        <v>521</v>
      </c>
      <c r="L55" s="94"/>
      <c r="M55" s="94">
        <v>26</v>
      </c>
      <c r="N55" s="93">
        <v>18</v>
      </c>
      <c r="O55" s="56"/>
      <c r="P55" s="48">
        <f t="shared" si="8"/>
        <v>1315</v>
      </c>
      <c r="Q55" s="48">
        <f t="shared" si="24"/>
        <v>44</v>
      </c>
      <c r="R55" s="50">
        <f t="shared" si="27"/>
        <v>116</v>
      </c>
      <c r="S55" s="101">
        <v>6.12</v>
      </c>
      <c r="T55" s="89">
        <v>8</v>
      </c>
      <c r="U55" s="100">
        <v>11.4</v>
      </c>
      <c r="V55" s="88"/>
      <c r="W55" s="88"/>
      <c r="X55" s="44"/>
      <c r="Y55" s="44"/>
      <c r="Z55" s="44"/>
      <c r="AA55" s="67">
        <f t="shared" si="9"/>
        <v>0</v>
      </c>
      <c r="AB55" s="35">
        <v>15</v>
      </c>
      <c r="AC55" s="20">
        <f t="shared" si="28"/>
        <v>15</v>
      </c>
      <c r="AD55" s="85">
        <f t="shared" si="11"/>
        <v>141.52000000000001</v>
      </c>
      <c r="AE55" s="21">
        <f t="shared" si="23"/>
        <v>126.52000000000001</v>
      </c>
      <c r="AF55" s="82"/>
      <c r="AG55" s="51"/>
      <c r="AH55" s="22">
        <f t="shared" si="12"/>
        <v>141.52000000000001</v>
      </c>
      <c r="AI55" s="23">
        <f t="shared" si="13"/>
        <v>22.399999999999977</v>
      </c>
      <c r="AJ55" s="58"/>
      <c r="AK55" s="24">
        <f t="shared" si="14"/>
        <v>15</v>
      </c>
      <c r="AL55" s="25">
        <f t="shared" si="15"/>
        <v>148.91999999999999</v>
      </c>
      <c r="AM55" s="26">
        <f t="shared" si="16"/>
        <v>163.92</v>
      </c>
      <c r="AN55" s="79"/>
      <c r="AO55" s="118">
        <v>80</v>
      </c>
      <c r="AP55" s="118">
        <v>200</v>
      </c>
      <c r="AQ55" s="118">
        <v>0</v>
      </c>
      <c r="AR55" s="118">
        <v>15</v>
      </c>
      <c r="AS55" s="118">
        <v>60</v>
      </c>
      <c r="AT55" s="62">
        <f t="shared" si="17"/>
        <v>355</v>
      </c>
      <c r="AU55" s="63">
        <f t="shared" si="18"/>
        <v>337.25</v>
      </c>
      <c r="AV55" s="120">
        <v>6</v>
      </c>
      <c r="AW55" s="120">
        <v>12</v>
      </c>
      <c r="AX55" s="120">
        <v>8</v>
      </c>
      <c r="AY55" s="120">
        <v>1</v>
      </c>
      <c r="AZ55" s="81">
        <f t="shared" si="19"/>
        <v>27</v>
      </c>
      <c r="BA55" s="80">
        <f t="shared" si="20"/>
        <v>310.25</v>
      </c>
      <c r="BB55" s="36">
        <f t="shared" si="21"/>
        <v>148.91999999999999</v>
      </c>
      <c r="BC55" s="80">
        <f t="shared" si="22"/>
        <v>161.33000000000001</v>
      </c>
    </row>
    <row r="56" spans="1:55" ht="18" thickBot="1">
      <c r="A56" s="30" t="s">
        <v>55</v>
      </c>
      <c r="B56" s="88">
        <v>766</v>
      </c>
      <c r="C56" s="88">
        <v>531</v>
      </c>
      <c r="D56" s="88">
        <v>851</v>
      </c>
      <c r="E56" s="88">
        <v>26</v>
      </c>
      <c r="F56" s="88">
        <v>18</v>
      </c>
      <c r="G56" s="89">
        <v>28</v>
      </c>
      <c r="H56" s="48">
        <f t="shared" si="25"/>
        <v>2148</v>
      </c>
      <c r="I56" s="48">
        <f t="shared" si="26"/>
        <v>72</v>
      </c>
      <c r="J56" s="89">
        <v>785</v>
      </c>
      <c r="K56" s="94">
        <v>500</v>
      </c>
      <c r="L56" s="94"/>
      <c r="M56" s="94">
        <v>26</v>
      </c>
      <c r="N56" s="93">
        <v>17</v>
      </c>
      <c r="O56" s="56"/>
      <c r="P56" s="48">
        <f t="shared" si="8"/>
        <v>1285</v>
      </c>
      <c r="Q56" s="48">
        <f t="shared" si="24"/>
        <v>43</v>
      </c>
      <c r="R56" s="50">
        <f t="shared" si="27"/>
        <v>115</v>
      </c>
      <c r="S56" s="101">
        <v>6.12</v>
      </c>
      <c r="T56" s="89">
        <v>7.5</v>
      </c>
      <c r="U56" s="100">
        <v>11.4</v>
      </c>
      <c r="V56" s="88"/>
      <c r="W56" s="88"/>
      <c r="X56" s="44"/>
      <c r="Y56" s="44"/>
      <c r="Z56" s="44"/>
      <c r="AA56" s="67">
        <f t="shared" si="9"/>
        <v>0</v>
      </c>
      <c r="AB56" s="35">
        <v>15</v>
      </c>
      <c r="AC56" s="20">
        <f t="shared" si="28"/>
        <v>15</v>
      </c>
      <c r="AD56" s="85">
        <f t="shared" si="11"/>
        <v>140.02000000000001</v>
      </c>
      <c r="AE56" s="21">
        <f t="shared" si="23"/>
        <v>125.02000000000001</v>
      </c>
      <c r="AF56" s="82"/>
      <c r="AG56" s="51"/>
      <c r="AH56" s="22">
        <f t="shared" si="12"/>
        <v>140.02000000000001</v>
      </c>
      <c r="AI56" s="23">
        <f t="shared" si="13"/>
        <v>23.899999999999977</v>
      </c>
      <c r="AJ56" s="58"/>
      <c r="AK56" s="24">
        <f t="shared" si="14"/>
        <v>15</v>
      </c>
      <c r="AL56" s="25">
        <f t="shared" si="15"/>
        <v>148.91999999999999</v>
      </c>
      <c r="AM56" s="26">
        <f t="shared" si="16"/>
        <v>163.92</v>
      </c>
      <c r="AN56" s="79"/>
      <c r="AO56" s="118">
        <v>80</v>
      </c>
      <c r="AP56" s="118">
        <v>200</v>
      </c>
      <c r="AQ56" s="118">
        <v>0</v>
      </c>
      <c r="AR56" s="118">
        <v>15</v>
      </c>
      <c r="AS56" s="118">
        <v>60</v>
      </c>
      <c r="AT56" s="62">
        <f t="shared" si="17"/>
        <v>355</v>
      </c>
      <c r="AU56" s="63">
        <f t="shared" si="18"/>
        <v>337.25</v>
      </c>
      <c r="AV56" s="120">
        <v>6</v>
      </c>
      <c r="AW56" s="120">
        <v>12</v>
      </c>
      <c r="AX56" s="120">
        <v>8</v>
      </c>
      <c r="AY56" s="120">
        <v>1</v>
      </c>
      <c r="AZ56" s="81">
        <f t="shared" si="19"/>
        <v>27</v>
      </c>
      <c r="BA56" s="80">
        <f t="shared" si="20"/>
        <v>310.25</v>
      </c>
      <c r="BB56" s="36">
        <f t="shared" si="21"/>
        <v>148.91999999999999</v>
      </c>
      <c r="BC56" s="80">
        <f t="shared" si="22"/>
        <v>161.33000000000001</v>
      </c>
    </row>
    <row r="57" spans="1:55" ht="18" thickBot="1">
      <c r="A57" s="30" t="s">
        <v>56</v>
      </c>
      <c r="B57" s="88">
        <v>766</v>
      </c>
      <c r="C57" s="88">
        <v>531</v>
      </c>
      <c r="D57" s="88">
        <v>851</v>
      </c>
      <c r="E57" s="88">
        <v>26</v>
      </c>
      <c r="F57" s="88">
        <v>18</v>
      </c>
      <c r="G57" s="89">
        <v>28</v>
      </c>
      <c r="H57" s="48">
        <f>B57+C57+D57</f>
        <v>2148</v>
      </c>
      <c r="I57" s="48">
        <f>E57+F57+G57</f>
        <v>72</v>
      </c>
      <c r="J57" s="89">
        <v>785</v>
      </c>
      <c r="K57" s="94">
        <v>500</v>
      </c>
      <c r="L57" s="94"/>
      <c r="M57" s="94">
        <v>26</v>
      </c>
      <c r="N57" s="93">
        <v>17</v>
      </c>
      <c r="O57" s="56"/>
      <c r="P57" s="48">
        <f t="shared" si="8"/>
        <v>1285</v>
      </c>
      <c r="Q57" s="48">
        <f t="shared" si="24"/>
        <v>43</v>
      </c>
      <c r="R57" s="50">
        <f t="shared" si="27"/>
        <v>115</v>
      </c>
      <c r="S57" s="101">
        <v>6.12</v>
      </c>
      <c r="T57" s="89">
        <v>7.5</v>
      </c>
      <c r="U57" s="100">
        <v>11.4</v>
      </c>
      <c r="V57" s="88"/>
      <c r="W57" s="88"/>
      <c r="X57" s="44"/>
      <c r="Y57" s="44"/>
      <c r="Z57" s="44"/>
      <c r="AA57" s="67">
        <f t="shared" si="9"/>
        <v>0</v>
      </c>
      <c r="AB57" s="35">
        <v>15</v>
      </c>
      <c r="AC57" s="20">
        <f t="shared" si="28"/>
        <v>15</v>
      </c>
      <c r="AD57" s="85">
        <f t="shared" si="11"/>
        <v>140.02000000000001</v>
      </c>
      <c r="AE57" s="21">
        <f t="shared" si="23"/>
        <v>125.02000000000001</v>
      </c>
      <c r="AF57" s="82"/>
      <c r="AG57" s="51"/>
      <c r="AH57" s="22">
        <f t="shared" si="12"/>
        <v>140.02000000000001</v>
      </c>
      <c r="AI57" s="23">
        <f t="shared" si="13"/>
        <v>23.899999999999977</v>
      </c>
      <c r="AJ57" s="58"/>
      <c r="AK57" s="24">
        <f t="shared" si="14"/>
        <v>15</v>
      </c>
      <c r="AL57" s="25">
        <f t="shared" si="15"/>
        <v>148.91999999999999</v>
      </c>
      <c r="AM57" s="26">
        <f t="shared" si="16"/>
        <v>163.92</v>
      </c>
      <c r="AN57" s="79"/>
      <c r="AO57" s="118">
        <v>80</v>
      </c>
      <c r="AP57" s="118">
        <v>200</v>
      </c>
      <c r="AQ57" s="118">
        <v>0</v>
      </c>
      <c r="AR57" s="118">
        <v>15</v>
      </c>
      <c r="AS57" s="118">
        <v>60</v>
      </c>
      <c r="AT57" s="62">
        <f t="shared" si="17"/>
        <v>355</v>
      </c>
      <c r="AU57" s="63">
        <f t="shared" si="18"/>
        <v>337.25</v>
      </c>
      <c r="AV57" s="120">
        <v>6</v>
      </c>
      <c r="AW57" s="120">
        <v>12</v>
      </c>
      <c r="AX57" s="120">
        <v>8</v>
      </c>
      <c r="AY57" s="120">
        <v>1</v>
      </c>
      <c r="AZ57" s="81">
        <f t="shared" si="19"/>
        <v>27</v>
      </c>
      <c r="BA57" s="80">
        <f t="shared" si="20"/>
        <v>310.25</v>
      </c>
      <c r="BB57" s="36">
        <f t="shared" si="21"/>
        <v>148.91999999999999</v>
      </c>
      <c r="BC57" s="80">
        <f t="shared" si="22"/>
        <v>161.33000000000001</v>
      </c>
    </row>
    <row r="58" spans="1:55" ht="18" thickBot="1">
      <c r="A58" s="30" t="s">
        <v>27</v>
      </c>
      <c r="B58" s="88">
        <v>758</v>
      </c>
      <c r="C58" s="88">
        <v>522</v>
      </c>
      <c r="D58" s="88">
        <v>866</v>
      </c>
      <c r="E58" s="88">
        <v>26</v>
      </c>
      <c r="F58" s="88">
        <v>18</v>
      </c>
      <c r="G58" s="89">
        <v>28</v>
      </c>
      <c r="H58" s="48">
        <f t="shared" si="25"/>
        <v>2146</v>
      </c>
      <c r="I58" s="48">
        <f t="shared" si="26"/>
        <v>72</v>
      </c>
      <c r="J58" s="88">
        <v>779</v>
      </c>
      <c r="K58" s="94">
        <v>504</v>
      </c>
      <c r="L58" s="94"/>
      <c r="M58" s="94">
        <v>25</v>
      </c>
      <c r="N58" s="93">
        <v>18</v>
      </c>
      <c r="O58" s="56"/>
      <c r="P58" s="48">
        <f t="shared" si="8"/>
        <v>1283</v>
      </c>
      <c r="Q58" s="48">
        <f t="shared" si="24"/>
        <v>43</v>
      </c>
      <c r="R58" s="50">
        <f t="shared" si="27"/>
        <v>115</v>
      </c>
      <c r="S58" s="101">
        <v>5.99</v>
      </c>
      <c r="T58" s="89">
        <v>7.5</v>
      </c>
      <c r="U58" s="100">
        <v>11</v>
      </c>
      <c r="V58" s="88"/>
      <c r="W58" s="88"/>
      <c r="X58" s="44"/>
      <c r="Y58" s="44"/>
      <c r="Z58" s="44"/>
      <c r="AA58" s="67">
        <f t="shared" si="9"/>
        <v>0</v>
      </c>
      <c r="AB58" s="35">
        <v>15</v>
      </c>
      <c r="AC58" s="20">
        <f t="shared" si="28"/>
        <v>15</v>
      </c>
      <c r="AD58" s="85">
        <f t="shared" si="11"/>
        <v>139.49</v>
      </c>
      <c r="AE58" s="21">
        <f t="shared" si="23"/>
        <v>124.49000000000001</v>
      </c>
      <c r="AF58" s="82"/>
      <c r="AG58" s="51"/>
      <c r="AH58" s="22">
        <f t="shared" si="12"/>
        <v>139.49</v>
      </c>
      <c r="AI58" s="23">
        <f t="shared" si="13"/>
        <v>24.429999999999978</v>
      </c>
      <c r="AJ58" s="58"/>
      <c r="AK58" s="24">
        <f t="shared" si="14"/>
        <v>15</v>
      </c>
      <c r="AL58" s="25">
        <f t="shared" si="15"/>
        <v>148.91999999999999</v>
      </c>
      <c r="AM58" s="26">
        <f t="shared" si="16"/>
        <v>163.92</v>
      </c>
      <c r="AN58" s="79"/>
      <c r="AO58" s="118">
        <v>80</v>
      </c>
      <c r="AP58" s="118">
        <v>200</v>
      </c>
      <c r="AQ58" s="118">
        <v>0</v>
      </c>
      <c r="AR58" s="118">
        <v>15</v>
      </c>
      <c r="AS58" s="118">
        <v>60</v>
      </c>
      <c r="AT58" s="62">
        <f t="shared" si="17"/>
        <v>355</v>
      </c>
      <c r="AU58" s="63">
        <f t="shared" si="18"/>
        <v>337.25</v>
      </c>
      <c r="AV58" s="120">
        <v>6</v>
      </c>
      <c r="AW58" s="120">
        <v>12</v>
      </c>
      <c r="AX58" s="120">
        <v>8</v>
      </c>
      <c r="AY58" s="120">
        <v>1</v>
      </c>
      <c r="AZ58" s="81">
        <f t="shared" si="19"/>
        <v>27</v>
      </c>
      <c r="BA58" s="80">
        <f t="shared" si="20"/>
        <v>310.25</v>
      </c>
      <c r="BB58" s="36">
        <f t="shared" si="21"/>
        <v>148.91999999999999</v>
      </c>
      <c r="BC58" s="80">
        <f t="shared" si="22"/>
        <v>161.33000000000001</v>
      </c>
    </row>
    <row r="59" spans="1:55" ht="18" thickBot="1">
      <c r="A59" s="30" t="s">
        <v>57</v>
      </c>
      <c r="B59" s="88">
        <v>758</v>
      </c>
      <c r="C59" s="88">
        <v>522</v>
      </c>
      <c r="D59" s="88">
        <v>866</v>
      </c>
      <c r="E59" s="88">
        <v>26</v>
      </c>
      <c r="F59" s="88">
        <v>18</v>
      </c>
      <c r="G59" s="89">
        <v>28</v>
      </c>
      <c r="H59" s="48">
        <f>B59+C59+D59</f>
        <v>2146</v>
      </c>
      <c r="I59" s="48">
        <f>E59+F59+G59</f>
        <v>72</v>
      </c>
      <c r="J59" s="88">
        <v>779</v>
      </c>
      <c r="K59" s="94">
        <v>504</v>
      </c>
      <c r="L59" s="94"/>
      <c r="M59" s="94">
        <v>25</v>
      </c>
      <c r="N59" s="93">
        <v>18</v>
      </c>
      <c r="O59" s="56"/>
      <c r="P59" s="48">
        <f t="shared" si="8"/>
        <v>1283</v>
      </c>
      <c r="Q59" s="48">
        <f t="shared" si="24"/>
        <v>43</v>
      </c>
      <c r="R59" s="50">
        <f t="shared" si="27"/>
        <v>115</v>
      </c>
      <c r="S59" s="101">
        <v>5.99</v>
      </c>
      <c r="T59" s="89">
        <v>7.5</v>
      </c>
      <c r="U59" s="100">
        <v>11</v>
      </c>
      <c r="V59" s="88"/>
      <c r="W59" s="88"/>
      <c r="X59" s="44"/>
      <c r="Y59" s="44"/>
      <c r="Z59" s="44"/>
      <c r="AA59" s="67">
        <f t="shared" si="9"/>
        <v>0</v>
      </c>
      <c r="AB59" s="35">
        <v>15</v>
      </c>
      <c r="AC59" s="20">
        <f t="shared" si="28"/>
        <v>15</v>
      </c>
      <c r="AD59" s="85">
        <f t="shared" si="11"/>
        <v>139.49</v>
      </c>
      <c r="AE59" s="21">
        <f t="shared" si="23"/>
        <v>124.49000000000001</v>
      </c>
      <c r="AF59" s="82"/>
      <c r="AG59" s="51"/>
      <c r="AH59" s="22">
        <f t="shared" si="12"/>
        <v>139.49</v>
      </c>
      <c r="AI59" s="23">
        <f t="shared" si="13"/>
        <v>24.429999999999978</v>
      </c>
      <c r="AJ59" s="58"/>
      <c r="AK59" s="24">
        <f t="shared" si="14"/>
        <v>15</v>
      </c>
      <c r="AL59" s="25">
        <f t="shared" si="15"/>
        <v>148.91999999999999</v>
      </c>
      <c r="AM59" s="26">
        <f t="shared" si="16"/>
        <v>163.92</v>
      </c>
      <c r="AN59" s="79"/>
      <c r="AO59" s="118">
        <v>80</v>
      </c>
      <c r="AP59" s="118">
        <v>200</v>
      </c>
      <c r="AQ59" s="118">
        <v>0</v>
      </c>
      <c r="AR59" s="118">
        <v>15</v>
      </c>
      <c r="AS59" s="118">
        <v>60</v>
      </c>
      <c r="AT59" s="62">
        <f t="shared" si="17"/>
        <v>355</v>
      </c>
      <c r="AU59" s="63">
        <f t="shared" si="18"/>
        <v>337.25</v>
      </c>
      <c r="AV59" s="120">
        <v>6</v>
      </c>
      <c r="AW59" s="120">
        <v>12</v>
      </c>
      <c r="AX59" s="120">
        <v>8</v>
      </c>
      <c r="AY59" s="120">
        <v>1</v>
      </c>
      <c r="AZ59" s="81">
        <f t="shared" si="19"/>
        <v>27</v>
      </c>
      <c r="BA59" s="80">
        <f t="shared" si="20"/>
        <v>310.25</v>
      </c>
      <c r="BB59" s="36">
        <f t="shared" si="21"/>
        <v>148.91999999999999</v>
      </c>
      <c r="BC59" s="80">
        <f t="shared" si="22"/>
        <v>161.33000000000001</v>
      </c>
    </row>
    <row r="60" spans="1:55" ht="18" thickBot="1">
      <c r="A60" s="30" t="s">
        <v>58</v>
      </c>
      <c r="B60" s="88">
        <v>696</v>
      </c>
      <c r="C60" s="88">
        <v>479</v>
      </c>
      <c r="D60" s="88">
        <v>784</v>
      </c>
      <c r="E60" s="88">
        <v>25</v>
      </c>
      <c r="F60" s="88">
        <v>17</v>
      </c>
      <c r="G60" s="89">
        <v>26</v>
      </c>
      <c r="H60" s="48">
        <f t="shared" si="25"/>
        <v>1959</v>
      </c>
      <c r="I60" s="48">
        <f t="shared" si="26"/>
        <v>68</v>
      </c>
      <c r="J60" s="88">
        <v>767</v>
      </c>
      <c r="K60" s="94">
        <v>492</v>
      </c>
      <c r="L60" s="94"/>
      <c r="M60" s="94">
        <v>25</v>
      </c>
      <c r="N60" s="93">
        <v>17</v>
      </c>
      <c r="O60" s="56"/>
      <c r="P60" s="48">
        <f t="shared" si="8"/>
        <v>1259</v>
      </c>
      <c r="Q60" s="48">
        <f t="shared" si="24"/>
        <v>42</v>
      </c>
      <c r="R60" s="50">
        <f t="shared" si="27"/>
        <v>110</v>
      </c>
      <c r="S60" s="101">
        <v>5.99</v>
      </c>
      <c r="T60" s="89">
        <v>7.5</v>
      </c>
      <c r="U60" s="100">
        <v>11</v>
      </c>
      <c r="V60" s="88"/>
      <c r="W60" s="88"/>
      <c r="X60" s="44"/>
      <c r="Y60" s="44"/>
      <c r="Z60" s="44"/>
      <c r="AA60" s="67">
        <f t="shared" si="9"/>
        <v>0</v>
      </c>
      <c r="AB60" s="35">
        <v>15</v>
      </c>
      <c r="AC60" s="20">
        <f t="shared" si="28"/>
        <v>15</v>
      </c>
      <c r="AD60" s="85">
        <f t="shared" si="11"/>
        <v>134.49</v>
      </c>
      <c r="AE60" s="21">
        <f t="shared" si="23"/>
        <v>119.49000000000001</v>
      </c>
      <c r="AF60" s="82"/>
      <c r="AG60" s="51"/>
      <c r="AH60" s="22">
        <f t="shared" si="12"/>
        <v>134.49</v>
      </c>
      <c r="AI60" s="23">
        <f t="shared" si="13"/>
        <v>29.429999999999978</v>
      </c>
      <c r="AJ60" s="58"/>
      <c r="AK60" s="24">
        <f t="shared" si="14"/>
        <v>15</v>
      </c>
      <c r="AL60" s="25">
        <f t="shared" si="15"/>
        <v>148.91999999999999</v>
      </c>
      <c r="AM60" s="26">
        <f t="shared" si="16"/>
        <v>163.92</v>
      </c>
      <c r="AN60" s="79"/>
      <c r="AO60" s="118">
        <v>80</v>
      </c>
      <c r="AP60" s="118">
        <v>200</v>
      </c>
      <c r="AQ60" s="118">
        <v>0</v>
      </c>
      <c r="AR60" s="118">
        <v>15</v>
      </c>
      <c r="AS60" s="118">
        <v>60</v>
      </c>
      <c r="AT60" s="62">
        <f t="shared" si="17"/>
        <v>355</v>
      </c>
      <c r="AU60" s="63">
        <f t="shared" si="18"/>
        <v>337.25</v>
      </c>
      <c r="AV60" s="120">
        <v>6</v>
      </c>
      <c r="AW60" s="120">
        <v>12</v>
      </c>
      <c r="AX60" s="120">
        <v>8</v>
      </c>
      <c r="AY60" s="120">
        <v>1</v>
      </c>
      <c r="AZ60" s="81">
        <f t="shared" si="19"/>
        <v>27</v>
      </c>
      <c r="BA60" s="80">
        <f t="shared" si="20"/>
        <v>310.25</v>
      </c>
      <c r="BB60" s="36">
        <f t="shared" si="21"/>
        <v>148.91999999999999</v>
      </c>
      <c r="BC60" s="80">
        <f t="shared" si="22"/>
        <v>161.33000000000001</v>
      </c>
    </row>
    <row r="61" spans="1:55" ht="18" thickBot="1">
      <c r="A61" s="30" t="s">
        <v>59</v>
      </c>
      <c r="B61" s="88">
        <v>696</v>
      </c>
      <c r="C61" s="88">
        <v>479</v>
      </c>
      <c r="D61" s="88">
        <v>784</v>
      </c>
      <c r="E61" s="88">
        <v>25</v>
      </c>
      <c r="F61" s="88">
        <v>17</v>
      </c>
      <c r="G61" s="89">
        <v>26</v>
      </c>
      <c r="H61" s="48">
        <f>B61+C61+D61</f>
        <v>1959</v>
      </c>
      <c r="I61" s="48">
        <f>E61+F61+G61</f>
        <v>68</v>
      </c>
      <c r="J61" s="88">
        <v>767</v>
      </c>
      <c r="K61" s="94">
        <v>492</v>
      </c>
      <c r="L61" s="94"/>
      <c r="M61" s="94">
        <v>25</v>
      </c>
      <c r="N61" s="93">
        <v>17</v>
      </c>
      <c r="O61" s="56"/>
      <c r="P61" s="48">
        <f t="shared" si="8"/>
        <v>1259</v>
      </c>
      <c r="Q61" s="48">
        <f t="shared" si="24"/>
        <v>42</v>
      </c>
      <c r="R61" s="50">
        <f t="shared" si="27"/>
        <v>110</v>
      </c>
      <c r="S61" s="101">
        <v>5.99</v>
      </c>
      <c r="T61" s="89">
        <v>7.5</v>
      </c>
      <c r="U61" s="100">
        <v>11</v>
      </c>
      <c r="V61" s="88"/>
      <c r="W61" s="88"/>
      <c r="X61" s="44"/>
      <c r="Y61" s="44"/>
      <c r="Z61" s="44"/>
      <c r="AA61" s="67">
        <f t="shared" si="9"/>
        <v>0</v>
      </c>
      <c r="AB61" s="44">
        <v>15</v>
      </c>
      <c r="AC61" s="20">
        <f t="shared" si="28"/>
        <v>15</v>
      </c>
      <c r="AD61" s="85">
        <f t="shared" si="11"/>
        <v>134.49</v>
      </c>
      <c r="AE61" s="21">
        <f t="shared" si="23"/>
        <v>119.49000000000001</v>
      </c>
      <c r="AF61" s="82"/>
      <c r="AG61" s="51"/>
      <c r="AH61" s="22">
        <f t="shared" si="12"/>
        <v>134.49</v>
      </c>
      <c r="AI61" s="23">
        <f t="shared" si="13"/>
        <v>29.429999999999978</v>
      </c>
      <c r="AJ61" s="58"/>
      <c r="AK61" s="24">
        <f t="shared" si="14"/>
        <v>15</v>
      </c>
      <c r="AL61" s="25">
        <f t="shared" si="15"/>
        <v>148.91999999999999</v>
      </c>
      <c r="AM61" s="26">
        <f t="shared" si="16"/>
        <v>163.92</v>
      </c>
      <c r="AN61" s="79"/>
      <c r="AO61" s="118">
        <v>80</v>
      </c>
      <c r="AP61" s="118">
        <v>200</v>
      </c>
      <c r="AQ61" s="118">
        <v>0</v>
      </c>
      <c r="AR61" s="118">
        <v>15</v>
      </c>
      <c r="AS61" s="118">
        <v>60</v>
      </c>
      <c r="AT61" s="62">
        <f t="shared" si="17"/>
        <v>355</v>
      </c>
      <c r="AU61" s="63">
        <f t="shared" si="18"/>
        <v>337.25</v>
      </c>
      <c r="AV61" s="120">
        <v>6</v>
      </c>
      <c r="AW61" s="120">
        <v>12</v>
      </c>
      <c r="AX61" s="120">
        <v>8</v>
      </c>
      <c r="AY61" s="120">
        <v>1</v>
      </c>
      <c r="AZ61" s="81">
        <f t="shared" si="19"/>
        <v>27</v>
      </c>
      <c r="BA61" s="80">
        <f t="shared" si="20"/>
        <v>310.25</v>
      </c>
      <c r="BB61" s="36">
        <f t="shared" si="21"/>
        <v>148.91999999999999</v>
      </c>
      <c r="BC61" s="80">
        <f t="shared" si="22"/>
        <v>161.33000000000001</v>
      </c>
    </row>
    <row r="62" spans="1:55" ht="18" thickBot="1">
      <c r="A62" s="30" t="s">
        <v>28</v>
      </c>
      <c r="B62" s="88">
        <v>684</v>
      </c>
      <c r="C62" s="88">
        <v>472</v>
      </c>
      <c r="D62" s="88">
        <v>822</v>
      </c>
      <c r="E62" s="88">
        <v>24</v>
      </c>
      <c r="F62" s="88">
        <v>16</v>
      </c>
      <c r="G62" s="89">
        <v>7</v>
      </c>
      <c r="H62" s="48">
        <f t="shared" si="25"/>
        <v>1978</v>
      </c>
      <c r="I62" s="48">
        <f t="shared" si="26"/>
        <v>47</v>
      </c>
      <c r="J62" s="88">
        <v>741</v>
      </c>
      <c r="K62" s="94">
        <v>494</v>
      </c>
      <c r="L62" s="94"/>
      <c r="M62" s="94">
        <v>24</v>
      </c>
      <c r="N62" s="93">
        <v>17</v>
      </c>
      <c r="O62" s="56"/>
      <c r="P62" s="48">
        <f t="shared" si="8"/>
        <v>1235</v>
      </c>
      <c r="Q62" s="48">
        <f t="shared" si="24"/>
        <v>41</v>
      </c>
      <c r="R62" s="50">
        <f t="shared" si="27"/>
        <v>88</v>
      </c>
      <c r="S62" s="89">
        <v>5.38</v>
      </c>
      <c r="T62" s="89">
        <v>7</v>
      </c>
      <c r="U62" s="100">
        <v>10.199999999999999</v>
      </c>
      <c r="V62" s="88"/>
      <c r="W62" s="88"/>
      <c r="X62" s="44"/>
      <c r="Y62" s="44"/>
      <c r="Z62" s="44"/>
      <c r="AA62" s="67">
        <f t="shared" si="9"/>
        <v>0</v>
      </c>
      <c r="AB62" s="44">
        <v>15</v>
      </c>
      <c r="AC62" s="20">
        <f t="shared" si="28"/>
        <v>15</v>
      </c>
      <c r="AD62" s="85">
        <f t="shared" si="11"/>
        <v>110.58</v>
      </c>
      <c r="AE62" s="21">
        <f t="shared" si="23"/>
        <v>95.58</v>
      </c>
      <c r="AF62" s="82"/>
      <c r="AG62" s="51"/>
      <c r="AH62" s="22">
        <f t="shared" si="12"/>
        <v>110.58</v>
      </c>
      <c r="AI62" s="23">
        <f t="shared" si="13"/>
        <v>53.339999999999989</v>
      </c>
      <c r="AJ62" s="58"/>
      <c r="AK62" s="24">
        <f t="shared" si="14"/>
        <v>15</v>
      </c>
      <c r="AL62" s="25">
        <f t="shared" si="15"/>
        <v>148.91999999999999</v>
      </c>
      <c r="AM62" s="26">
        <f t="shared" si="16"/>
        <v>163.92</v>
      </c>
      <c r="AN62" s="79"/>
      <c r="AO62" s="118">
        <v>80</v>
      </c>
      <c r="AP62" s="118">
        <v>200</v>
      </c>
      <c r="AQ62" s="118">
        <v>0</v>
      </c>
      <c r="AR62" s="118">
        <v>15</v>
      </c>
      <c r="AS62" s="118">
        <v>60</v>
      </c>
      <c r="AT62" s="62">
        <f t="shared" si="17"/>
        <v>355</v>
      </c>
      <c r="AU62" s="63">
        <f t="shared" si="18"/>
        <v>337.25</v>
      </c>
      <c r="AV62" s="120">
        <v>6</v>
      </c>
      <c r="AW62" s="120">
        <v>12</v>
      </c>
      <c r="AX62" s="120">
        <v>8</v>
      </c>
      <c r="AY62" s="120">
        <v>1</v>
      </c>
      <c r="AZ62" s="81">
        <f t="shared" si="19"/>
        <v>27</v>
      </c>
      <c r="BA62" s="80">
        <f t="shared" si="20"/>
        <v>310.25</v>
      </c>
      <c r="BB62" s="36">
        <f t="shared" si="21"/>
        <v>148.91999999999999</v>
      </c>
      <c r="BC62" s="80">
        <f t="shared" si="22"/>
        <v>161.33000000000001</v>
      </c>
    </row>
    <row r="63" spans="1:55" ht="18" thickBot="1">
      <c r="A63" s="31" t="s">
        <v>60</v>
      </c>
      <c r="B63" s="88">
        <v>670</v>
      </c>
      <c r="C63" s="88">
        <v>462</v>
      </c>
      <c r="D63" s="88">
        <v>808</v>
      </c>
      <c r="E63" s="88">
        <v>23</v>
      </c>
      <c r="F63" s="88">
        <v>16</v>
      </c>
      <c r="G63" s="89">
        <v>27</v>
      </c>
      <c r="H63" s="48">
        <f t="shared" si="25"/>
        <v>1940</v>
      </c>
      <c r="I63" s="48">
        <f t="shared" si="26"/>
        <v>66</v>
      </c>
      <c r="J63" s="88">
        <v>723</v>
      </c>
      <c r="K63" s="94">
        <v>468</v>
      </c>
      <c r="L63" s="94"/>
      <c r="M63" s="90">
        <v>24</v>
      </c>
      <c r="N63" s="93">
        <v>16</v>
      </c>
      <c r="O63" s="56"/>
      <c r="P63" s="48">
        <f t="shared" si="8"/>
        <v>1191</v>
      </c>
      <c r="Q63" s="48">
        <f t="shared" si="24"/>
        <v>40</v>
      </c>
      <c r="R63" s="50">
        <f t="shared" si="27"/>
        <v>106</v>
      </c>
      <c r="S63" s="89">
        <v>5.38</v>
      </c>
      <c r="T63" s="89">
        <v>6</v>
      </c>
      <c r="U63" s="100">
        <v>10.199999999999999</v>
      </c>
      <c r="V63" s="88"/>
      <c r="W63" s="88"/>
      <c r="X63" s="44"/>
      <c r="Y63" s="44"/>
      <c r="Z63" s="44"/>
      <c r="AA63" s="67">
        <f t="shared" si="9"/>
        <v>0</v>
      </c>
      <c r="AB63" s="44">
        <v>15</v>
      </c>
      <c r="AC63" s="20">
        <f t="shared" si="28"/>
        <v>15</v>
      </c>
      <c r="AD63" s="85">
        <f t="shared" si="11"/>
        <v>127.58</v>
      </c>
      <c r="AE63" s="21">
        <f t="shared" si="23"/>
        <v>112.58</v>
      </c>
      <c r="AF63" s="82"/>
      <c r="AG63" s="51"/>
      <c r="AH63" s="22">
        <f t="shared" si="12"/>
        <v>127.58</v>
      </c>
      <c r="AI63" s="23">
        <f t="shared" si="13"/>
        <v>36.339999999999989</v>
      </c>
      <c r="AJ63" s="58"/>
      <c r="AK63" s="24">
        <f t="shared" si="14"/>
        <v>15</v>
      </c>
      <c r="AL63" s="25">
        <f t="shared" si="15"/>
        <v>148.91999999999999</v>
      </c>
      <c r="AM63" s="26">
        <f t="shared" si="16"/>
        <v>163.92</v>
      </c>
      <c r="AN63" s="79"/>
      <c r="AO63" s="118">
        <v>80</v>
      </c>
      <c r="AP63" s="118">
        <v>200</v>
      </c>
      <c r="AQ63" s="118">
        <v>0</v>
      </c>
      <c r="AR63" s="118">
        <v>15</v>
      </c>
      <c r="AS63" s="118">
        <v>60</v>
      </c>
      <c r="AT63" s="62">
        <f t="shared" si="17"/>
        <v>355</v>
      </c>
      <c r="AU63" s="63">
        <f t="shared" si="18"/>
        <v>337.25</v>
      </c>
      <c r="AV63" s="120">
        <v>6</v>
      </c>
      <c r="AW63" s="120">
        <v>12</v>
      </c>
      <c r="AX63" s="120">
        <v>8</v>
      </c>
      <c r="AY63" s="120">
        <v>1</v>
      </c>
      <c r="AZ63" s="81">
        <f t="shared" si="19"/>
        <v>27</v>
      </c>
      <c r="BA63" s="80">
        <f t="shared" si="20"/>
        <v>310.25</v>
      </c>
      <c r="BB63" s="36">
        <f t="shared" si="21"/>
        <v>148.91999999999999</v>
      </c>
      <c r="BC63" s="80">
        <f t="shared" si="22"/>
        <v>161.33000000000001</v>
      </c>
    </row>
    <row r="64" spans="1:55" ht="18" thickBot="1">
      <c r="A64" s="31" t="s">
        <v>29</v>
      </c>
      <c r="B64" s="88">
        <v>630</v>
      </c>
      <c r="C64" s="88">
        <v>436</v>
      </c>
      <c r="D64" s="88">
        <v>784</v>
      </c>
      <c r="E64" s="88">
        <v>22</v>
      </c>
      <c r="F64" s="88">
        <v>16</v>
      </c>
      <c r="G64" s="89">
        <v>26</v>
      </c>
      <c r="H64" s="48">
        <f t="shared" si="25"/>
        <v>1850</v>
      </c>
      <c r="I64" s="48">
        <f t="shared" si="26"/>
        <v>64</v>
      </c>
      <c r="J64" s="88">
        <v>703</v>
      </c>
      <c r="K64" s="94">
        <v>460</v>
      </c>
      <c r="L64" s="94"/>
      <c r="M64" s="90">
        <v>23</v>
      </c>
      <c r="N64" s="93">
        <v>16</v>
      </c>
      <c r="O64" s="56"/>
      <c r="P64" s="48">
        <f t="shared" si="8"/>
        <v>1163</v>
      </c>
      <c r="Q64" s="48">
        <f t="shared" si="24"/>
        <v>39</v>
      </c>
      <c r="R64" s="50">
        <f t="shared" si="27"/>
        <v>103</v>
      </c>
      <c r="S64" s="89">
        <v>4.88</v>
      </c>
      <c r="T64" s="89">
        <v>5</v>
      </c>
      <c r="U64" s="100">
        <v>9.1999999999999993</v>
      </c>
      <c r="V64" s="88"/>
      <c r="W64" s="88"/>
      <c r="X64" s="44"/>
      <c r="Y64" s="44"/>
      <c r="Z64" s="44"/>
      <c r="AA64" s="67">
        <f t="shared" si="9"/>
        <v>0</v>
      </c>
      <c r="AB64" s="44"/>
      <c r="AC64" s="20">
        <f t="shared" si="28"/>
        <v>0</v>
      </c>
      <c r="AD64" s="85">
        <f t="shared" si="11"/>
        <v>122.08</v>
      </c>
      <c r="AE64" s="21">
        <f t="shared" si="23"/>
        <v>122.08</v>
      </c>
      <c r="AF64" s="82"/>
      <c r="AG64" s="51"/>
      <c r="AH64" s="22">
        <f t="shared" si="12"/>
        <v>122.08</v>
      </c>
      <c r="AI64" s="23">
        <f t="shared" si="13"/>
        <v>26.839999999999989</v>
      </c>
      <c r="AJ64" s="58"/>
      <c r="AK64" s="24">
        <f t="shared" si="14"/>
        <v>0</v>
      </c>
      <c r="AL64" s="25">
        <f t="shared" si="15"/>
        <v>148.91999999999999</v>
      </c>
      <c r="AM64" s="26">
        <f t="shared" si="16"/>
        <v>148.91999999999999</v>
      </c>
      <c r="AN64" s="79"/>
      <c r="AO64" s="118">
        <v>80</v>
      </c>
      <c r="AP64" s="118">
        <v>200</v>
      </c>
      <c r="AQ64" s="118">
        <v>0</v>
      </c>
      <c r="AR64" s="118">
        <v>15</v>
      </c>
      <c r="AS64" s="118">
        <v>60</v>
      </c>
      <c r="AT64" s="62">
        <f t="shared" si="17"/>
        <v>355</v>
      </c>
      <c r="AU64" s="63">
        <f t="shared" si="18"/>
        <v>337.25</v>
      </c>
      <c r="AV64" s="120">
        <v>6</v>
      </c>
      <c r="AW64" s="120">
        <v>12</v>
      </c>
      <c r="AX64" s="120">
        <v>8</v>
      </c>
      <c r="AY64" s="120">
        <v>1</v>
      </c>
      <c r="AZ64" s="81">
        <f t="shared" si="19"/>
        <v>27</v>
      </c>
      <c r="BA64" s="80">
        <f t="shared" si="20"/>
        <v>310.25</v>
      </c>
      <c r="BB64" s="36">
        <f t="shared" si="21"/>
        <v>148.91999999999999</v>
      </c>
      <c r="BC64" s="80">
        <f t="shared" si="22"/>
        <v>161.33000000000001</v>
      </c>
    </row>
    <row r="65" spans="1:55" ht="17.399999999999999">
      <c r="A65" s="32" t="s">
        <v>61</v>
      </c>
      <c r="B65" s="88">
        <v>601</v>
      </c>
      <c r="C65" s="88">
        <v>414</v>
      </c>
      <c r="D65" s="88">
        <v>762</v>
      </c>
      <c r="E65" s="88">
        <v>21</v>
      </c>
      <c r="F65" s="88">
        <v>15</v>
      </c>
      <c r="G65" s="89">
        <v>25</v>
      </c>
      <c r="H65" s="48">
        <f t="shared" si="25"/>
        <v>1777</v>
      </c>
      <c r="I65" s="48">
        <f t="shared" si="26"/>
        <v>61</v>
      </c>
      <c r="J65" s="88">
        <v>668</v>
      </c>
      <c r="K65" s="94">
        <v>463</v>
      </c>
      <c r="L65" s="94"/>
      <c r="M65" s="90">
        <v>22</v>
      </c>
      <c r="N65" s="93">
        <v>16</v>
      </c>
      <c r="O65" s="56"/>
      <c r="P65" s="48">
        <f t="shared" si="8"/>
        <v>1131</v>
      </c>
      <c r="Q65" s="48">
        <f t="shared" si="24"/>
        <v>38</v>
      </c>
      <c r="R65" s="50">
        <f t="shared" si="27"/>
        <v>99</v>
      </c>
      <c r="S65" s="89">
        <v>4.88</v>
      </c>
      <c r="T65" s="89">
        <v>5</v>
      </c>
      <c r="U65" s="100">
        <v>9.1999999999999993</v>
      </c>
      <c r="V65" s="88"/>
      <c r="W65" s="88"/>
      <c r="X65" s="44"/>
      <c r="Y65" s="44"/>
      <c r="Z65" s="44"/>
      <c r="AA65" s="67">
        <f t="shared" si="9"/>
        <v>0</v>
      </c>
      <c r="AB65" s="44"/>
      <c r="AC65" s="20">
        <f t="shared" si="28"/>
        <v>0</v>
      </c>
      <c r="AD65" s="85">
        <f t="shared" si="11"/>
        <v>118.08</v>
      </c>
      <c r="AE65" s="21">
        <f t="shared" si="23"/>
        <v>118.08</v>
      </c>
      <c r="AF65" s="82"/>
      <c r="AG65" s="51"/>
      <c r="AH65" s="22">
        <f t="shared" si="12"/>
        <v>118.08</v>
      </c>
      <c r="AI65" s="23">
        <f t="shared" si="13"/>
        <v>30.839999999999989</v>
      </c>
      <c r="AJ65" s="58"/>
      <c r="AK65" s="24">
        <f t="shared" si="14"/>
        <v>0</v>
      </c>
      <c r="AL65" s="25">
        <f t="shared" si="15"/>
        <v>148.91999999999999</v>
      </c>
      <c r="AM65" s="26">
        <f t="shared" si="16"/>
        <v>148.91999999999999</v>
      </c>
      <c r="AN65" s="79"/>
      <c r="AO65" s="118">
        <v>80</v>
      </c>
      <c r="AP65" s="118">
        <v>200</v>
      </c>
      <c r="AQ65" s="118">
        <v>0</v>
      </c>
      <c r="AR65" s="118">
        <v>15</v>
      </c>
      <c r="AS65" s="118">
        <v>60</v>
      </c>
      <c r="AT65" s="62">
        <f t="shared" si="17"/>
        <v>355</v>
      </c>
      <c r="AU65" s="63">
        <f t="shared" si="18"/>
        <v>337.25</v>
      </c>
      <c r="AV65" s="120">
        <v>6</v>
      </c>
      <c r="AW65" s="120">
        <v>12</v>
      </c>
      <c r="AX65" s="120">
        <v>8</v>
      </c>
      <c r="AY65" s="120">
        <v>1</v>
      </c>
      <c r="AZ65" s="81">
        <f t="shared" si="19"/>
        <v>27</v>
      </c>
      <c r="BA65" s="80">
        <f t="shared" si="20"/>
        <v>310.25</v>
      </c>
      <c r="BB65" s="36">
        <f t="shared" si="21"/>
        <v>148.91999999999999</v>
      </c>
      <c r="BC65" s="80">
        <f t="shared" si="22"/>
        <v>161.33000000000001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87" priority="2" operator="lessThan">
      <formula>0</formula>
    </cfRule>
  </conditionalFormatting>
  <conditionalFormatting sqref="AC6">
    <cfRule type="cellIs" dxfId="86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65"/>
  <sheetViews>
    <sheetView zoomScale="80" zoomScaleNormal="80" workbookViewId="0">
      <pane xSplit="1" ySplit="9" topLeftCell="B54" activePane="bottomRight" state="frozen"/>
      <selection activeCell="M23" sqref="M23"/>
      <selection pane="topRight" activeCell="M23" sqref="M23"/>
      <selection pane="bottomLeft" activeCell="M23" sqref="M23"/>
      <selection pane="bottomRight" activeCell="AD53" sqref="AD53"/>
    </sheetView>
  </sheetViews>
  <sheetFormatPr baseColWidth="10" defaultRowHeight="14.4"/>
  <cols>
    <col min="1" max="1" width="9.44140625" customWidth="1"/>
    <col min="2" max="2" width="6.5546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3" t="s">
        <v>6</v>
      </c>
      <c r="C1" s="233"/>
      <c r="D1" s="233"/>
      <c r="E1" s="233"/>
      <c r="F1" s="233"/>
      <c r="G1" s="233"/>
      <c r="H1" s="233"/>
      <c r="I1" s="233"/>
      <c r="J1" s="233"/>
      <c r="K1" s="233"/>
      <c r="L1" s="233"/>
      <c r="M1" s="233"/>
      <c r="N1" s="233"/>
      <c r="O1" s="233"/>
      <c r="P1" s="233"/>
      <c r="Q1" s="233"/>
      <c r="R1" s="233"/>
      <c r="S1" s="233"/>
      <c r="T1" s="233"/>
      <c r="U1" s="233"/>
      <c r="V1" s="233"/>
      <c r="W1" s="233"/>
      <c r="X1" s="233"/>
      <c r="Y1" s="233"/>
      <c r="Z1" s="233"/>
      <c r="AA1" s="233"/>
      <c r="AB1" s="233"/>
      <c r="AC1" s="233"/>
      <c r="AD1" s="233"/>
      <c r="AE1" s="233"/>
      <c r="AF1" s="233"/>
      <c r="AG1" s="233"/>
      <c r="AH1" s="233"/>
      <c r="AI1" s="23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 t="shared" ref="B5:G5" si="0">MAX(B10:B65)</f>
        <v>814</v>
      </c>
      <c r="C5" s="39">
        <f t="shared" si="0"/>
        <v>625</v>
      </c>
      <c r="D5" s="39">
        <f t="shared" si="0"/>
        <v>894</v>
      </c>
      <c r="E5" s="43">
        <f t="shared" si="0"/>
        <v>27</v>
      </c>
      <c r="F5" s="43">
        <f t="shared" si="0"/>
        <v>21</v>
      </c>
      <c r="G5" s="43">
        <f t="shared" si="0"/>
        <v>28</v>
      </c>
      <c r="H5" s="39">
        <f t="shared" ref="H5:AI5" si="1">MAX(H10:H65)</f>
        <v>2280</v>
      </c>
      <c r="I5" s="39">
        <f t="shared" si="1"/>
        <v>74</v>
      </c>
      <c r="J5" s="39">
        <f t="shared" si="1"/>
        <v>735</v>
      </c>
      <c r="K5" s="39">
        <f t="shared" si="1"/>
        <v>594</v>
      </c>
      <c r="L5" s="39">
        <f t="shared" si="1"/>
        <v>0</v>
      </c>
      <c r="M5" s="39">
        <f t="shared" si="1"/>
        <v>24</v>
      </c>
      <c r="N5" s="39">
        <f t="shared" si="1"/>
        <v>21</v>
      </c>
      <c r="O5" s="39">
        <f t="shared" si="1"/>
        <v>0</v>
      </c>
      <c r="P5" s="39">
        <f t="shared" si="1"/>
        <v>1274</v>
      </c>
      <c r="Q5" s="39">
        <f t="shared" si="1"/>
        <v>44</v>
      </c>
      <c r="R5" s="39">
        <f t="shared" si="1"/>
        <v>116</v>
      </c>
      <c r="S5" s="39">
        <f t="shared" si="1"/>
        <v>6.24</v>
      </c>
      <c r="T5" s="39">
        <f>MAX(T10:T65)</f>
        <v>8</v>
      </c>
      <c r="U5" s="39">
        <f t="shared" si="1"/>
        <v>12</v>
      </c>
      <c r="V5" s="39">
        <f t="shared" si="1"/>
        <v>0</v>
      </c>
      <c r="W5" s="43">
        <f t="shared" si="1"/>
        <v>0</v>
      </c>
      <c r="X5" s="39">
        <f t="shared" si="1"/>
        <v>0</v>
      </c>
      <c r="Y5" s="39">
        <f t="shared" si="1"/>
        <v>0</v>
      </c>
      <c r="Z5" s="39">
        <f t="shared" si="1"/>
        <v>0</v>
      </c>
      <c r="AA5" s="39"/>
      <c r="AB5" s="39">
        <f t="shared" si="1"/>
        <v>0</v>
      </c>
      <c r="AC5" s="39">
        <f t="shared" si="1"/>
        <v>0</v>
      </c>
      <c r="AD5" s="39">
        <f>MAX(AD10:AD65)</f>
        <v>141.64000000000001</v>
      </c>
      <c r="AE5" s="39">
        <f>MAX(AE10:AE65)</f>
        <v>141.64000000000001</v>
      </c>
      <c r="AF5" s="39">
        <f>MAX(AF10:AF65)</f>
        <v>0</v>
      </c>
      <c r="AG5" s="39">
        <f>MAX(AG10:AG65)</f>
        <v>0</v>
      </c>
      <c r="AH5" s="41">
        <f t="shared" si="1"/>
        <v>141.64000000000001</v>
      </c>
      <c r="AI5" s="42">
        <f t="shared" si="1"/>
        <v>49.259999999999991</v>
      </c>
      <c r="AJ5" s="15"/>
      <c r="AK5" s="39">
        <f>MAX(AK10:AK65)</f>
        <v>0</v>
      </c>
      <c r="AL5" s="39">
        <f>MAX(AL10:AL65)</f>
        <v>147</v>
      </c>
      <c r="AM5" s="39">
        <f>MAX(AM10:AM65)</f>
        <v>147</v>
      </c>
      <c r="AN5" s="79"/>
      <c r="AO5" s="39">
        <f t="shared" ref="AO5:BC5" si="2">MAX(AO10:AO65)</f>
        <v>80</v>
      </c>
      <c r="AP5" s="39">
        <f t="shared" si="2"/>
        <v>200</v>
      </c>
      <c r="AQ5" s="39">
        <f t="shared" si="2"/>
        <v>0</v>
      </c>
      <c r="AR5" s="39">
        <f t="shared" si="2"/>
        <v>15</v>
      </c>
      <c r="AS5" s="39">
        <f t="shared" si="2"/>
        <v>62</v>
      </c>
      <c r="AT5" s="39">
        <f t="shared" si="2"/>
        <v>355</v>
      </c>
      <c r="AU5" s="39">
        <f t="shared" si="2"/>
        <v>337.25</v>
      </c>
      <c r="AV5" s="39">
        <f t="shared" si="2"/>
        <v>8</v>
      </c>
      <c r="AW5" s="39">
        <f t="shared" si="2"/>
        <v>20</v>
      </c>
      <c r="AX5" s="39">
        <f t="shared" si="2"/>
        <v>8</v>
      </c>
      <c r="AY5" s="39">
        <f t="shared" si="2"/>
        <v>1</v>
      </c>
      <c r="AZ5" s="39">
        <f t="shared" si="2"/>
        <v>35</v>
      </c>
      <c r="BA5" s="39">
        <f t="shared" si="2"/>
        <v>306.25</v>
      </c>
      <c r="BB5" s="39">
        <f t="shared" si="2"/>
        <v>147</v>
      </c>
      <c r="BC5" s="39">
        <f t="shared" si="2"/>
        <v>159.25</v>
      </c>
    </row>
    <row r="6" spans="1:55" ht="15" thickBot="1">
      <c r="A6" s="11" t="s">
        <v>66</v>
      </c>
      <c r="B6" s="39">
        <f t="shared" ref="B6:G6" si="3">MIN(B10:B65)</f>
        <v>469</v>
      </c>
      <c r="C6" s="39">
        <f t="shared" si="3"/>
        <v>328</v>
      </c>
      <c r="D6" s="39">
        <f t="shared" si="3"/>
        <v>633</v>
      </c>
      <c r="E6" s="43">
        <f t="shared" si="3"/>
        <v>16</v>
      </c>
      <c r="F6" s="43">
        <f t="shared" si="3"/>
        <v>11</v>
      </c>
      <c r="G6" s="43">
        <f t="shared" si="3"/>
        <v>20</v>
      </c>
      <c r="H6" s="39">
        <f t="shared" ref="H6:AI6" si="4">MIN(H10:H65)</f>
        <v>1443</v>
      </c>
      <c r="I6" s="39">
        <f t="shared" si="4"/>
        <v>48</v>
      </c>
      <c r="J6" s="39">
        <f t="shared" si="4"/>
        <v>530</v>
      </c>
      <c r="K6" s="39">
        <f t="shared" si="4"/>
        <v>395</v>
      </c>
      <c r="L6" s="39">
        <f t="shared" si="4"/>
        <v>0</v>
      </c>
      <c r="M6" s="39">
        <f t="shared" si="4"/>
        <v>18</v>
      </c>
      <c r="N6" s="39">
        <f t="shared" si="4"/>
        <v>14</v>
      </c>
      <c r="O6" s="39">
        <f t="shared" si="4"/>
        <v>0</v>
      </c>
      <c r="P6" s="39">
        <f t="shared" si="4"/>
        <v>928</v>
      </c>
      <c r="Q6" s="39">
        <f t="shared" si="4"/>
        <v>32</v>
      </c>
      <c r="R6" s="39">
        <f t="shared" si="4"/>
        <v>81</v>
      </c>
      <c r="S6" s="39">
        <f t="shared" si="4"/>
        <v>3.8</v>
      </c>
      <c r="T6" s="39">
        <f>MIN(T10:T65)</f>
        <v>3.5</v>
      </c>
      <c r="U6" s="39">
        <f t="shared" si="4"/>
        <v>6.5</v>
      </c>
      <c r="V6" s="39">
        <f t="shared" si="4"/>
        <v>0</v>
      </c>
      <c r="W6" s="43">
        <f t="shared" si="4"/>
        <v>0</v>
      </c>
      <c r="X6" s="39">
        <f t="shared" si="4"/>
        <v>0</v>
      </c>
      <c r="Y6" s="39">
        <f t="shared" si="4"/>
        <v>0</v>
      </c>
      <c r="Z6" s="39">
        <f t="shared" si="4"/>
        <v>0</v>
      </c>
      <c r="AA6" s="39"/>
      <c r="AB6" s="39">
        <f t="shared" si="4"/>
        <v>0</v>
      </c>
      <c r="AC6" s="39">
        <f t="shared" si="4"/>
        <v>0</v>
      </c>
      <c r="AD6" s="39">
        <f>MIN(AD10:AD65)</f>
        <v>95.82</v>
      </c>
      <c r="AE6" s="39">
        <f>MIN(AE10:AE65)</f>
        <v>95.82</v>
      </c>
      <c r="AF6" s="39">
        <f>MIN(AF10:AF65)</f>
        <v>0</v>
      </c>
      <c r="AG6" s="39">
        <f>MIN(AG10:AG65)</f>
        <v>0</v>
      </c>
      <c r="AH6" s="41">
        <f t="shared" si="4"/>
        <v>95.82</v>
      </c>
      <c r="AI6" s="42">
        <f t="shared" si="4"/>
        <v>1.879999999999967</v>
      </c>
      <c r="AJ6" s="15"/>
      <c r="AK6" s="40">
        <f>MIN(AK10:AK65)</f>
        <v>0</v>
      </c>
      <c r="AL6" s="40">
        <f>MIN(AL10:AL65)</f>
        <v>136.87199999999999</v>
      </c>
      <c r="AM6" s="40">
        <f>MIN(AM10:AM65)</f>
        <v>136.87199999999999</v>
      </c>
      <c r="AN6" s="79"/>
      <c r="AO6" s="40">
        <f t="shared" ref="AO6:BC6" si="5">MIN(AO10:AO65)</f>
        <v>60</v>
      </c>
      <c r="AP6" s="40">
        <f t="shared" si="5"/>
        <v>200</v>
      </c>
      <c r="AQ6" s="40">
        <f t="shared" si="5"/>
        <v>0</v>
      </c>
      <c r="AR6" s="40">
        <f t="shared" si="5"/>
        <v>15</v>
      </c>
      <c r="AS6" s="40">
        <f t="shared" si="5"/>
        <v>60</v>
      </c>
      <c r="AT6" s="40">
        <f t="shared" si="5"/>
        <v>337</v>
      </c>
      <c r="AU6" s="40">
        <f t="shared" si="5"/>
        <v>320.14999999999998</v>
      </c>
      <c r="AV6" s="40">
        <f t="shared" si="5"/>
        <v>6</v>
      </c>
      <c r="AW6" s="40">
        <f t="shared" si="5"/>
        <v>12</v>
      </c>
      <c r="AX6" s="40">
        <f t="shared" si="5"/>
        <v>3</v>
      </c>
      <c r="AY6" s="40">
        <f t="shared" si="5"/>
        <v>1</v>
      </c>
      <c r="AZ6" s="40">
        <f t="shared" si="5"/>
        <v>24</v>
      </c>
      <c r="BA6" s="40">
        <f t="shared" si="5"/>
        <v>285.14999999999998</v>
      </c>
      <c r="BB6" s="40">
        <f t="shared" si="5"/>
        <v>136.87199999999999</v>
      </c>
      <c r="BC6" s="40">
        <f t="shared" si="5"/>
        <v>148.27799999999999</v>
      </c>
    </row>
    <row r="7" spans="1:55" ht="18" customHeight="1" thickBot="1">
      <c r="A7" s="11"/>
      <c r="B7" s="234" t="s">
        <v>91</v>
      </c>
      <c r="C7" s="235"/>
      <c r="D7" s="235"/>
      <c r="E7" s="235"/>
      <c r="F7" s="235"/>
      <c r="G7" s="235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6"/>
      <c r="V7" s="237" t="s">
        <v>82</v>
      </c>
      <c r="W7" s="238"/>
      <c r="X7" s="238"/>
      <c r="Y7" s="238"/>
      <c r="Z7" s="238"/>
      <c r="AA7" s="238"/>
      <c r="AB7" s="239"/>
      <c r="AC7" s="240" t="s">
        <v>84</v>
      </c>
      <c r="AD7" s="243" t="s">
        <v>83</v>
      </c>
      <c r="AE7" s="244"/>
      <c r="AF7" s="244"/>
      <c r="AG7" s="244"/>
      <c r="AH7" s="244"/>
      <c r="AI7" s="245"/>
      <c r="AJ7" s="15"/>
      <c r="AK7" s="263" t="s">
        <v>100</v>
      </c>
      <c r="AL7" s="264"/>
      <c r="AM7" s="265"/>
      <c r="AN7" s="79"/>
      <c r="AO7" s="253" t="s">
        <v>136</v>
      </c>
      <c r="AP7" s="254"/>
      <c r="AQ7" s="254"/>
      <c r="AR7" s="254"/>
      <c r="AS7" s="254"/>
      <c r="AT7" s="254"/>
      <c r="AU7" s="254"/>
      <c r="AV7" s="254"/>
      <c r="AW7" s="254"/>
      <c r="AX7" s="254"/>
      <c r="AY7" s="254"/>
      <c r="AZ7" s="254"/>
      <c r="BA7" s="254"/>
      <c r="BB7" s="254"/>
      <c r="BC7" s="255"/>
    </row>
    <row r="8" spans="1:55" ht="18" customHeight="1" thickBot="1">
      <c r="A8" s="11"/>
      <c r="B8" s="256" t="s">
        <v>2</v>
      </c>
      <c r="C8" s="257"/>
      <c r="D8" s="257"/>
      <c r="E8" s="257"/>
      <c r="F8" s="257"/>
      <c r="G8" s="257"/>
      <c r="H8" s="257"/>
      <c r="I8" s="258"/>
      <c r="J8" s="256" t="s">
        <v>3</v>
      </c>
      <c r="K8" s="257"/>
      <c r="L8" s="257"/>
      <c r="M8" s="257"/>
      <c r="N8" s="257"/>
      <c r="O8" s="257"/>
      <c r="P8" s="257"/>
      <c r="Q8" s="258"/>
      <c r="R8" s="259" t="s">
        <v>79</v>
      </c>
      <c r="S8" s="246" t="s">
        <v>4</v>
      </c>
      <c r="T8" s="246" t="s">
        <v>5</v>
      </c>
      <c r="U8" s="250" t="s">
        <v>80</v>
      </c>
      <c r="V8" s="261" t="s">
        <v>92</v>
      </c>
      <c r="W8" s="246" t="s">
        <v>93</v>
      </c>
      <c r="X8" s="246" t="s">
        <v>94</v>
      </c>
      <c r="Y8" s="246" t="s">
        <v>96</v>
      </c>
      <c r="Z8" s="246" t="s">
        <v>95</v>
      </c>
      <c r="AA8" s="248" t="s">
        <v>97</v>
      </c>
      <c r="AB8" s="250" t="s">
        <v>98</v>
      </c>
      <c r="AC8" s="241"/>
      <c r="AD8" s="266" t="s">
        <v>112</v>
      </c>
      <c r="AE8" s="268" t="s">
        <v>111</v>
      </c>
      <c r="AF8" s="268" t="s">
        <v>113</v>
      </c>
      <c r="AG8" s="270" t="s">
        <v>114</v>
      </c>
      <c r="AH8" s="270" t="s">
        <v>115</v>
      </c>
      <c r="AI8" s="252" t="s">
        <v>116</v>
      </c>
      <c r="AJ8" s="15"/>
      <c r="AK8" s="274" t="s">
        <v>101</v>
      </c>
      <c r="AL8" s="276" t="s">
        <v>117</v>
      </c>
      <c r="AM8" s="278" t="s">
        <v>99</v>
      </c>
      <c r="AN8" s="79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60"/>
      <c r="S9" s="247"/>
      <c r="T9" s="247"/>
      <c r="U9" s="251"/>
      <c r="V9" s="262"/>
      <c r="W9" s="247"/>
      <c r="X9" s="247"/>
      <c r="Y9" s="247"/>
      <c r="Z9" s="247"/>
      <c r="AA9" s="249"/>
      <c r="AB9" s="251"/>
      <c r="AC9" s="242"/>
      <c r="AD9" s="267"/>
      <c r="AE9" s="269"/>
      <c r="AF9" s="269"/>
      <c r="AG9" s="247"/>
      <c r="AH9" s="247"/>
      <c r="AI9" s="251"/>
      <c r="AJ9" s="17"/>
      <c r="AK9" s="275"/>
      <c r="AL9" s="277"/>
      <c r="AM9" s="27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8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88">
        <v>562</v>
      </c>
      <c r="C10" s="99">
        <v>390</v>
      </c>
      <c r="D10" s="99">
        <v>732</v>
      </c>
      <c r="E10" s="99">
        <v>19</v>
      </c>
      <c r="F10" s="53">
        <v>14</v>
      </c>
      <c r="G10" s="53">
        <v>24</v>
      </c>
      <c r="H10" s="48">
        <f t="shared" ref="H10:H32" si="6">B10+C10+D10</f>
        <v>1684</v>
      </c>
      <c r="I10" s="48">
        <f t="shared" ref="I10:I32" si="7">E10+F10+G10</f>
        <v>57</v>
      </c>
      <c r="J10" s="44">
        <v>660</v>
      </c>
      <c r="K10" s="19">
        <v>460</v>
      </c>
      <c r="L10" s="19"/>
      <c r="M10" s="45">
        <v>22</v>
      </c>
      <c r="N10" s="93">
        <v>16</v>
      </c>
      <c r="O10" s="49"/>
      <c r="P10" s="48">
        <f>SUM(J10+K10+L10)</f>
        <v>1120</v>
      </c>
      <c r="Q10" s="48">
        <f t="shared" ref="Q10:Q45" si="8">M10+N10+O10</f>
        <v>38</v>
      </c>
      <c r="R10" s="50">
        <f>SUM(I10+Q10)</f>
        <v>95</v>
      </c>
      <c r="S10" s="88">
        <v>4.4400000000000004</v>
      </c>
      <c r="T10" s="88">
        <v>4.3</v>
      </c>
      <c r="U10" s="99">
        <v>8.1999999999999993</v>
      </c>
      <c r="V10" s="99"/>
      <c r="W10" s="99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111.94</v>
      </c>
      <c r="AE10" s="21">
        <f>+AD10-AK10</f>
        <v>111.94</v>
      </c>
      <c r="AF10" s="82"/>
      <c r="AG10" s="51"/>
      <c r="AH10" s="22">
        <f t="shared" ref="AH10:AH65" si="9">AD10+AG10</f>
        <v>111.94</v>
      </c>
      <c r="AI10" s="23">
        <f t="shared" ref="AI10:AI65" si="10">AM10-AD10</f>
        <v>35.06</v>
      </c>
      <c r="AJ10" s="54"/>
      <c r="AK10" s="24">
        <f t="shared" ref="AK10:AK65" si="11">AC10</f>
        <v>0</v>
      </c>
      <c r="AL10" s="25">
        <f>BB10</f>
        <v>147</v>
      </c>
      <c r="AM10" s="26">
        <f>AK10+AL10</f>
        <v>147</v>
      </c>
      <c r="AN10" s="79"/>
      <c r="AO10" s="118">
        <v>80</v>
      </c>
      <c r="AP10" s="118">
        <v>200</v>
      </c>
      <c r="AQ10" s="118">
        <v>0</v>
      </c>
      <c r="AR10" s="118">
        <v>15</v>
      </c>
      <c r="AS10" s="118">
        <v>60</v>
      </c>
      <c r="AT10" s="62">
        <f>SUM(AO10:AS10)</f>
        <v>355</v>
      </c>
      <c r="AU10" s="63">
        <f>AT10*0.95</f>
        <v>337.25</v>
      </c>
      <c r="AV10" s="120">
        <v>6</v>
      </c>
      <c r="AW10" s="120">
        <v>16</v>
      </c>
      <c r="AX10" s="120">
        <v>8</v>
      </c>
      <c r="AY10" s="120">
        <v>1</v>
      </c>
      <c r="AZ10" s="81">
        <f>SUM(AV10:AY10)</f>
        <v>31</v>
      </c>
      <c r="BA10" s="80">
        <f>AU10-AZ10</f>
        <v>306.25</v>
      </c>
      <c r="BB10" s="36">
        <f>BA10*0.48</f>
        <v>147</v>
      </c>
      <c r="BC10" s="80">
        <f>BA10*0.52</f>
        <v>159.25</v>
      </c>
    </row>
    <row r="11" spans="1:55" ht="17.399999999999999">
      <c r="A11" s="27" t="s">
        <v>38</v>
      </c>
      <c r="B11" s="88">
        <v>543</v>
      </c>
      <c r="C11" s="99">
        <v>379</v>
      </c>
      <c r="D11" s="88">
        <v>713</v>
      </c>
      <c r="E11" s="88">
        <v>19</v>
      </c>
      <c r="F11" s="53">
        <v>14</v>
      </c>
      <c r="G11" s="44">
        <v>23</v>
      </c>
      <c r="H11" s="55">
        <f t="shared" si="6"/>
        <v>1635</v>
      </c>
      <c r="I11" s="55">
        <f t="shared" si="7"/>
        <v>56</v>
      </c>
      <c r="J11" s="89">
        <v>651</v>
      </c>
      <c r="K11" s="94">
        <v>457</v>
      </c>
      <c r="L11" s="94"/>
      <c r="M11" s="45">
        <v>21</v>
      </c>
      <c r="N11" s="93">
        <v>15</v>
      </c>
      <c r="O11" s="56"/>
      <c r="P11" s="55">
        <f>SUM(J11+K11+L11)</f>
        <v>1108</v>
      </c>
      <c r="Q11" s="55">
        <f t="shared" si="8"/>
        <v>36</v>
      </c>
      <c r="R11" s="57">
        <f>SUM(I11+Q11)</f>
        <v>92</v>
      </c>
      <c r="S11" s="88">
        <v>4.4400000000000004</v>
      </c>
      <c r="T11" s="88">
        <v>4.5</v>
      </c>
      <c r="U11" s="99">
        <v>8.1999999999999993</v>
      </c>
      <c r="V11" s="88"/>
      <c r="W11" s="88"/>
      <c r="X11" s="53"/>
      <c r="Y11" s="44"/>
      <c r="Z11" s="44"/>
      <c r="AA11" s="68">
        <f t="shared" ref="AA11:AA65" si="12">SUM(V11:Z11)</f>
        <v>0</v>
      </c>
      <c r="AB11" s="33"/>
      <c r="AC11" s="20">
        <f t="shared" ref="AC11:AC65" si="13">AA11+AB11</f>
        <v>0</v>
      </c>
      <c r="AD11" s="85">
        <f t="shared" ref="AD11:AD65" si="14">R11+S11+T11+U11+V11+W11+X11+Y11+Z11</f>
        <v>109.14</v>
      </c>
      <c r="AE11" s="21">
        <f>+AD11-AK11</f>
        <v>109.14</v>
      </c>
      <c r="AF11" s="82"/>
      <c r="AG11" s="78"/>
      <c r="AH11" s="22">
        <f t="shared" si="9"/>
        <v>109.14</v>
      </c>
      <c r="AI11" s="23">
        <f t="shared" si="10"/>
        <v>37.86</v>
      </c>
      <c r="AJ11" s="54"/>
      <c r="AK11" s="24">
        <f t="shared" si="11"/>
        <v>0</v>
      </c>
      <c r="AL11" s="25">
        <f t="shared" ref="AL11:AL65" si="15">BB11</f>
        <v>147</v>
      </c>
      <c r="AM11" s="28">
        <f t="shared" ref="AM11:AM65" si="16">AK11+AL11</f>
        <v>147</v>
      </c>
      <c r="AN11" s="79"/>
      <c r="AO11" s="118">
        <v>80</v>
      </c>
      <c r="AP11" s="118">
        <v>200</v>
      </c>
      <c r="AQ11" s="118">
        <v>0</v>
      </c>
      <c r="AR11" s="118">
        <v>15</v>
      </c>
      <c r="AS11" s="118">
        <v>60</v>
      </c>
      <c r="AT11" s="62">
        <f t="shared" ref="AT11:AT65" si="17">SUM(AO11:AS11)</f>
        <v>355</v>
      </c>
      <c r="AU11" s="64">
        <f t="shared" ref="AU11:AU65" si="18">AT11*0.95</f>
        <v>337.25</v>
      </c>
      <c r="AV11" s="120">
        <v>6</v>
      </c>
      <c r="AW11" s="120">
        <v>16</v>
      </c>
      <c r="AX11" s="120">
        <v>8</v>
      </c>
      <c r="AY11" s="120">
        <v>1</v>
      </c>
      <c r="AZ11" s="81">
        <f t="shared" ref="AZ11:AZ65" si="19">SUM(AV11:AY11)</f>
        <v>31</v>
      </c>
      <c r="BA11" s="80">
        <f t="shared" ref="BA11:BA65" si="20">AU11-AZ11</f>
        <v>306.25</v>
      </c>
      <c r="BB11" s="36">
        <f t="shared" ref="BB11:BB65" si="21">BA11*0.48</f>
        <v>147</v>
      </c>
      <c r="BC11" s="80">
        <f t="shared" ref="BC11:BC65" si="22">BA11*0.52</f>
        <v>159.25</v>
      </c>
    </row>
    <row r="12" spans="1:55" ht="17.399999999999999">
      <c r="A12" s="18" t="s">
        <v>7</v>
      </c>
      <c r="B12" s="88">
        <v>528</v>
      </c>
      <c r="C12" s="88">
        <v>372</v>
      </c>
      <c r="D12" s="88">
        <v>692</v>
      </c>
      <c r="E12" s="88">
        <v>18</v>
      </c>
      <c r="F12" s="44">
        <v>13</v>
      </c>
      <c r="G12" s="44">
        <v>23</v>
      </c>
      <c r="H12" s="55">
        <f t="shared" si="6"/>
        <v>1592</v>
      </c>
      <c r="I12" s="55">
        <f t="shared" si="7"/>
        <v>54</v>
      </c>
      <c r="J12" s="89">
        <v>648</v>
      </c>
      <c r="K12" s="94">
        <v>433</v>
      </c>
      <c r="L12" s="94"/>
      <c r="M12" s="45">
        <v>21</v>
      </c>
      <c r="N12" s="93">
        <v>15</v>
      </c>
      <c r="O12" s="56"/>
      <c r="P12" s="55">
        <f t="shared" ref="P12:P45" si="23">SUM(J12+K12+L12)</f>
        <v>1081</v>
      </c>
      <c r="Q12" s="55">
        <f t="shared" si="8"/>
        <v>36</v>
      </c>
      <c r="R12" s="57">
        <f t="shared" ref="R12:R45" si="24">SUM(I12+Q12)</f>
        <v>90</v>
      </c>
      <c r="S12" s="88">
        <v>4.4400000000000004</v>
      </c>
      <c r="T12" s="88">
        <v>4.5</v>
      </c>
      <c r="U12" s="88">
        <v>7.9</v>
      </c>
      <c r="V12" s="88"/>
      <c r="W12" s="88"/>
      <c r="X12" s="44"/>
      <c r="Y12" s="44"/>
      <c r="Z12" s="44"/>
      <c r="AA12" s="68">
        <f t="shared" si="12"/>
        <v>0</v>
      </c>
      <c r="AB12" s="33"/>
      <c r="AC12" s="20">
        <f t="shared" si="13"/>
        <v>0</v>
      </c>
      <c r="AD12" s="85">
        <f t="shared" si="14"/>
        <v>106.84</v>
      </c>
      <c r="AE12" s="21">
        <f>+AD12-AK12</f>
        <v>106.84</v>
      </c>
      <c r="AF12" s="82"/>
      <c r="AG12" s="78"/>
      <c r="AH12" s="22">
        <f t="shared" si="9"/>
        <v>106.84</v>
      </c>
      <c r="AI12" s="23">
        <f t="shared" si="10"/>
        <v>40.159999999999997</v>
      </c>
      <c r="AJ12" s="58"/>
      <c r="AK12" s="24">
        <f t="shared" si="11"/>
        <v>0</v>
      </c>
      <c r="AL12" s="25">
        <f t="shared" si="15"/>
        <v>147</v>
      </c>
      <c r="AM12" s="28">
        <f t="shared" si="16"/>
        <v>147</v>
      </c>
      <c r="AN12" s="79"/>
      <c r="AO12" s="118">
        <v>80</v>
      </c>
      <c r="AP12" s="118">
        <v>200</v>
      </c>
      <c r="AQ12" s="118">
        <v>0</v>
      </c>
      <c r="AR12" s="118">
        <v>15</v>
      </c>
      <c r="AS12" s="118">
        <v>60</v>
      </c>
      <c r="AT12" s="62">
        <f t="shared" si="17"/>
        <v>355</v>
      </c>
      <c r="AU12" s="64">
        <f t="shared" si="18"/>
        <v>337.25</v>
      </c>
      <c r="AV12" s="120">
        <v>6</v>
      </c>
      <c r="AW12" s="120">
        <v>16</v>
      </c>
      <c r="AX12" s="120">
        <v>8</v>
      </c>
      <c r="AY12" s="120">
        <v>1</v>
      </c>
      <c r="AZ12" s="81">
        <f t="shared" si="19"/>
        <v>31</v>
      </c>
      <c r="BA12" s="80">
        <f t="shared" si="20"/>
        <v>306.25</v>
      </c>
      <c r="BB12" s="36">
        <f t="shared" si="21"/>
        <v>147</v>
      </c>
      <c r="BC12" s="80">
        <f t="shared" si="22"/>
        <v>159.25</v>
      </c>
    </row>
    <row r="13" spans="1:55" ht="17.399999999999999">
      <c r="A13" s="18" t="s">
        <v>39</v>
      </c>
      <c r="B13" s="88">
        <v>517</v>
      </c>
      <c r="C13" s="88">
        <v>361</v>
      </c>
      <c r="D13" s="88">
        <v>680</v>
      </c>
      <c r="E13" s="88">
        <v>18</v>
      </c>
      <c r="F13" s="44">
        <v>13</v>
      </c>
      <c r="G13" s="44">
        <v>22</v>
      </c>
      <c r="H13" s="55">
        <f t="shared" si="6"/>
        <v>1558</v>
      </c>
      <c r="I13" s="55">
        <f t="shared" si="7"/>
        <v>53</v>
      </c>
      <c r="J13" s="89">
        <v>618</v>
      </c>
      <c r="K13" s="94">
        <v>429</v>
      </c>
      <c r="L13" s="94"/>
      <c r="M13" s="45">
        <v>20</v>
      </c>
      <c r="N13" s="93">
        <v>14</v>
      </c>
      <c r="O13" s="56"/>
      <c r="P13" s="55">
        <f t="shared" si="23"/>
        <v>1047</v>
      </c>
      <c r="Q13" s="55">
        <f t="shared" si="8"/>
        <v>34</v>
      </c>
      <c r="R13" s="57">
        <f t="shared" si="24"/>
        <v>87</v>
      </c>
      <c r="S13" s="88">
        <v>4.4400000000000004</v>
      </c>
      <c r="T13" s="88">
        <v>4</v>
      </c>
      <c r="U13" s="88">
        <v>7.9</v>
      </c>
      <c r="V13" s="88"/>
      <c r="W13" s="88"/>
      <c r="X13" s="44"/>
      <c r="Y13" s="44"/>
      <c r="Z13" s="44"/>
      <c r="AA13" s="68">
        <f t="shared" si="12"/>
        <v>0</v>
      </c>
      <c r="AB13" s="33"/>
      <c r="AC13" s="20">
        <f t="shared" si="13"/>
        <v>0</v>
      </c>
      <c r="AD13" s="85">
        <f t="shared" si="14"/>
        <v>103.34</v>
      </c>
      <c r="AE13" s="21">
        <f>+AD13-AK13</f>
        <v>103.34</v>
      </c>
      <c r="AF13" s="82"/>
      <c r="AG13" s="78"/>
      <c r="AH13" s="22">
        <f t="shared" si="9"/>
        <v>103.34</v>
      </c>
      <c r="AI13" s="23">
        <f t="shared" si="10"/>
        <v>43.66</v>
      </c>
      <c r="AJ13" s="58"/>
      <c r="AK13" s="24">
        <f t="shared" si="11"/>
        <v>0</v>
      </c>
      <c r="AL13" s="25">
        <f t="shared" si="15"/>
        <v>147</v>
      </c>
      <c r="AM13" s="28">
        <f t="shared" si="16"/>
        <v>147</v>
      </c>
      <c r="AN13" s="79"/>
      <c r="AO13" s="118">
        <v>80</v>
      </c>
      <c r="AP13" s="118">
        <v>200</v>
      </c>
      <c r="AQ13" s="118">
        <v>0</v>
      </c>
      <c r="AR13" s="118">
        <v>15</v>
      </c>
      <c r="AS13" s="118">
        <v>60</v>
      </c>
      <c r="AT13" s="62">
        <f t="shared" si="17"/>
        <v>355</v>
      </c>
      <c r="AU13" s="64">
        <f t="shared" si="18"/>
        <v>337.25</v>
      </c>
      <c r="AV13" s="120">
        <v>6</v>
      </c>
      <c r="AW13" s="120">
        <v>16</v>
      </c>
      <c r="AX13" s="120">
        <v>8</v>
      </c>
      <c r="AY13" s="120">
        <v>1</v>
      </c>
      <c r="AZ13" s="81">
        <f t="shared" si="19"/>
        <v>31</v>
      </c>
      <c r="BA13" s="80">
        <f t="shared" si="20"/>
        <v>306.25</v>
      </c>
      <c r="BB13" s="36">
        <f t="shared" si="21"/>
        <v>147</v>
      </c>
      <c r="BC13" s="80">
        <f t="shared" si="22"/>
        <v>159.25</v>
      </c>
    </row>
    <row r="14" spans="1:55" ht="17.399999999999999">
      <c r="A14" s="27" t="s">
        <v>8</v>
      </c>
      <c r="B14" s="89">
        <v>507</v>
      </c>
      <c r="C14" s="88">
        <v>357</v>
      </c>
      <c r="D14" s="88">
        <v>664</v>
      </c>
      <c r="E14" s="88">
        <v>18</v>
      </c>
      <c r="F14" s="44">
        <v>13</v>
      </c>
      <c r="G14" s="44">
        <v>22</v>
      </c>
      <c r="H14" s="55">
        <f t="shared" si="6"/>
        <v>1528</v>
      </c>
      <c r="I14" s="55">
        <f t="shared" si="7"/>
        <v>53</v>
      </c>
      <c r="J14" s="89">
        <v>605</v>
      </c>
      <c r="K14" s="94">
        <v>427</v>
      </c>
      <c r="L14" s="94"/>
      <c r="M14" s="45">
        <v>20</v>
      </c>
      <c r="N14" s="93">
        <v>14</v>
      </c>
      <c r="O14" s="56"/>
      <c r="P14" s="55">
        <f t="shared" si="23"/>
        <v>1032</v>
      </c>
      <c r="Q14" s="55">
        <f t="shared" si="8"/>
        <v>34</v>
      </c>
      <c r="R14" s="57">
        <f t="shared" si="24"/>
        <v>87</v>
      </c>
      <c r="S14" s="88">
        <v>4.2</v>
      </c>
      <c r="T14" s="89">
        <v>4</v>
      </c>
      <c r="U14" s="88">
        <v>7.5</v>
      </c>
      <c r="V14" s="88"/>
      <c r="W14" s="88"/>
      <c r="X14" s="44"/>
      <c r="Y14" s="44"/>
      <c r="Z14" s="44"/>
      <c r="AA14" s="68">
        <f t="shared" si="12"/>
        <v>0</v>
      </c>
      <c r="AB14" s="33"/>
      <c r="AC14" s="20">
        <f t="shared" si="13"/>
        <v>0</v>
      </c>
      <c r="AD14" s="85">
        <f t="shared" si="14"/>
        <v>102.7</v>
      </c>
      <c r="AE14" s="21">
        <f t="shared" ref="AE14:AE65" si="25">+AD14-AK14</f>
        <v>102.7</v>
      </c>
      <c r="AF14" s="82"/>
      <c r="AG14" s="78"/>
      <c r="AH14" s="22">
        <f t="shared" si="9"/>
        <v>102.7</v>
      </c>
      <c r="AI14" s="23">
        <f t="shared" si="10"/>
        <v>44.3</v>
      </c>
      <c r="AJ14" s="58"/>
      <c r="AK14" s="24">
        <f t="shared" si="11"/>
        <v>0</v>
      </c>
      <c r="AL14" s="25">
        <f t="shared" si="15"/>
        <v>147</v>
      </c>
      <c r="AM14" s="28">
        <f t="shared" si="16"/>
        <v>147</v>
      </c>
      <c r="AN14" s="79"/>
      <c r="AO14" s="118">
        <v>80</v>
      </c>
      <c r="AP14" s="118">
        <v>200</v>
      </c>
      <c r="AQ14" s="118">
        <v>0</v>
      </c>
      <c r="AR14" s="118">
        <v>15</v>
      </c>
      <c r="AS14" s="118">
        <v>60</v>
      </c>
      <c r="AT14" s="62">
        <f t="shared" si="17"/>
        <v>355</v>
      </c>
      <c r="AU14" s="64">
        <f t="shared" si="18"/>
        <v>337.25</v>
      </c>
      <c r="AV14" s="120">
        <v>6</v>
      </c>
      <c r="AW14" s="120">
        <v>16</v>
      </c>
      <c r="AX14" s="120">
        <v>8</v>
      </c>
      <c r="AY14" s="120">
        <v>1</v>
      </c>
      <c r="AZ14" s="81">
        <f t="shared" si="19"/>
        <v>31</v>
      </c>
      <c r="BA14" s="80">
        <f t="shared" si="20"/>
        <v>306.25</v>
      </c>
      <c r="BB14" s="36">
        <f t="shared" si="21"/>
        <v>147</v>
      </c>
      <c r="BC14" s="80">
        <f t="shared" si="22"/>
        <v>159.25</v>
      </c>
    </row>
    <row r="15" spans="1:55" ht="17.399999999999999">
      <c r="A15" s="27" t="s">
        <v>40</v>
      </c>
      <c r="B15" s="89">
        <v>499</v>
      </c>
      <c r="C15" s="88">
        <v>352</v>
      </c>
      <c r="D15" s="88">
        <v>656</v>
      </c>
      <c r="E15" s="88">
        <v>17</v>
      </c>
      <c r="F15" s="44">
        <v>13</v>
      </c>
      <c r="G15" s="44">
        <v>21</v>
      </c>
      <c r="H15" s="55">
        <f t="shared" si="6"/>
        <v>1507</v>
      </c>
      <c r="I15" s="55">
        <f t="shared" si="7"/>
        <v>51</v>
      </c>
      <c r="J15" s="89">
        <v>610</v>
      </c>
      <c r="K15" s="94">
        <v>415</v>
      </c>
      <c r="L15" s="94"/>
      <c r="M15" s="45">
        <v>20</v>
      </c>
      <c r="N15" s="93">
        <v>14</v>
      </c>
      <c r="O15" s="56"/>
      <c r="P15" s="55">
        <f t="shared" si="23"/>
        <v>1025</v>
      </c>
      <c r="Q15" s="55">
        <f t="shared" si="8"/>
        <v>34</v>
      </c>
      <c r="R15" s="57">
        <f t="shared" si="24"/>
        <v>85</v>
      </c>
      <c r="S15" s="88">
        <v>4.2</v>
      </c>
      <c r="T15" s="89">
        <v>4</v>
      </c>
      <c r="U15" s="88">
        <v>7.5</v>
      </c>
      <c r="V15" s="88"/>
      <c r="W15" s="88"/>
      <c r="X15" s="44"/>
      <c r="Y15" s="44"/>
      <c r="Z15" s="44"/>
      <c r="AA15" s="68">
        <f t="shared" si="12"/>
        <v>0</v>
      </c>
      <c r="AB15" s="33"/>
      <c r="AC15" s="20">
        <f t="shared" si="13"/>
        <v>0</v>
      </c>
      <c r="AD15" s="85">
        <f t="shared" si="14"/>
        <v>100.7</v>
      </c>
      <c r="AE15" s="21">
        <f t="shared" si="25"/>
        <v>100.7</v>
      </c>
      <c r="AF15" s="82"/>
      <c r="AG15" s="78"/>
      <c r="AH15" s="22">
        <f t="shared" si="9"/>
        <v>100.7</v>
      </c>
      <c r="AI15" s="23">
        <f t="shared" si="10"/>
        <v>46.3</v>
      </c>
      <c r="AJ15" s="58"/>
      <c r="AK15" s="24">
        <f t="shared" si="11"/>
        <v>0</v>
      </c>
      <c r="AL15" s="25">
        <f t="shared" si="15"/>
        <v>147</v>
      </c>
      <c r="AM15" s="28">
        <f t="shared" si="16"/>
        <v>147</v>
      </c>
      <c r="AN15" s="79"/>
      <c r="AO15" s="118">
        <v>80</v>
      </c>
      <c r="AP15" s="118">
        <v>200</v>
      </c>
      <c r="AQ15" s="118">
        <v>0</v>
      </c>
      <c r="AR15" s="118">
        <v>15</v>
      </c>
      <c r="AS15" s="118">
        <v>60</v>
      </c>
      <c r="AT15" s="62">
        <f t="shared" si="17"/>
        <v>355</v>
      </c>
      <c r="AU15" s="64">
        <f t="shared" si="18"/>
        <v>337.25</v>
      </c>
      <c r="AV15" s="120">
        <v>6</v>
      </c>
      <c r="AW15" s="120">
        <v>16</v>
      </c>
      <c r="AX15" s="120">
        <v>8</v>
      </c>
      <c r="AY15" s="120">
        <v>1</v>
      </c>
      <c r="AZ15" s="81">
        <f t="shared" si="19"/>
        <v>31</v>
      </c>
      <c r="BA15" s="80">
        <f t="shared" si="20"/>
        <v>306.25</v>
      </c>
      <c r="BB15" s="36">
        <f t="shared" si="21"/>
        <v>147</v>
      </c>
      <c r="BC15" s="80">
        <f t="shared" si="22"/>
        <v>159.25</v>
      </c>
    </row>
    <row r="16" spans="1:55" ht="17.399999999999999">
      <c r="A16" s="27" t="s">
        <v>9</v>
      </c>
      <c r="B16" s="89">
        <v>492</v>
      </c>
      <c r="C16" s="88">
        <v>351</v>
      </c>
      <c r="D16" s="88">
        <v>647</v>
      </c>
      <c r="E16" s="88">
        <v>17</v>
      </c>
      <c r="F16" s="44">
        <v>12</v>
      </c>
      <c r="G16" s="44">
        <v>21</v>
      </c>
      <c r="H16" s="55">
        <f t="shared" si="6"/>
        <v>1490</v>
      </c>
      <c r="I16" s="55">
        <f t="shared" si="7"/>
        <v>50</v>
      </c>
      <c r="J16" s="89">
        <v>600</v>
      </c>
      <c r="K16" s="94">
        <v>410</v>
      </c>
      <c r="L16" s="94"/>
      <c r="M16" s="45">
        <v>20</v>
      </c>
      <c r="N16" s="93">
        <v>14</v>
      </c>
      <c r="O16" s="56"/>
      <c r="P16" s="55">
        <f t="shared" si="23"/>
        <v>1010</v>
      </c>
      <c r="Q16" s="55">
        <f t="shared" si="8"/>
        <v>34</v>
      </c>
      <c r="R16" s="57">
        <f t="shared" si="24"/>
        <v>84</v>
      </c>
      <c r="S16" s="88">
        <v>4.2</v>
      </c>
      <c r="T16" s="89">
        <v>4</v>
      </c>
      <c r="U16" s="88">
        <v>7.2</v>
      </c>
      <c r="V16" s="88"/>
      <c r="W16" s="88"/>
      <c r="X16" s="44"/>
      <c r="Y16" s="44"/>
      <c r="Z16" s="44"/>
      <c r="AA16" s="68">
        <f t="shared" si="12"/>
        <v>0</v>
      </c>
      <c r="AB16" s="33"/>
      <c r="AC16" s="20">
        <f t="shared" si="13"/>
        <v>0</v>
      </c>
      <c r="AD16" s="85">
        <f t="shared" si="14"/>
        <v>99.4</v>
      </c>
      <c r="AE16" s="21">
        <f t="shared" si="25"/>
        <v>99.4</v>
      </c>
      <c r="AF16" s="82"/>
      <c r="AG16" s="78"/>
      <c r="AH16" s="22">
        <f t="shared" si="9"/>
        <v>99.4</v>
      </c>
      <c r="AI16" s="23">
        <f t="shared" si="10"/>
        <v>45.679999999999978</v>
      </c>
      <c r="AJ16" s="58"/>
      <c r="AK16" s="24">
        <f t="shared" si="11"/>
        <v>0</v>
      </c>
      <c r="AL16" s="25">
        <f t="shared" si="15"/>
        <v>145.07999999999998</v>
      </c>
      <c r="AM16" s="28">
        <f t="shared" si="16"/>
        <v>145.07999999999998</v>
      </c>
      <c r="AN16" s="79"/>
      <c r="AO16" s="118">
        <v>80</v>
      </c>
      <c r="AP16" s="118">
        <v>200</v>
      </c>
      <c r="AQ16" s="118">
        <v>0</v>
      </c>
      <c r="AR16" s="118">
        <v>15</v>
      </c>
      <c r="AS16" s="118">
        <v>60</v>
      </c>
      <c r="AT16" s="62">
        <f t="shared" si="17"/>
        <v>355</v>
      </c>
      <c r="AU16" s="64">
        <f t="shared" si="18"/>
        <v>337.25</v>
      </c>
      <c r="AV16" s="120">
        <v>6</v>
      </c>
      <c r="AW16" s="120">
        <v>20</v>
      </c>
      <c r="AX16" s="120">
        <v>8</v>
      </c>
      <c r="AY16" s="120">
        <v>1</v>
      </c>
      <c r="AZ16" s="81">
        <f t="shared" si="19"/>
        <v>35</v>
      </c>
      <c r="BA16" s="80">
        <f t="shared" si="20"/>
        <v>302.25</v>
      </c>
      <c r="BB16" s="36">
        <f t="shared" si="21"/>
        <v>145.07999999999998</v>
      </c>
      <c r="BC16" s="80">
        <f t="shared" si="22"/>
        <v>157.17000000000002</v>
      </c>
    </row>
    <row r="17" spans="1:55" ht="17.399999999999999">
      <c r="A17" s="27" t="s">
        <v>41</v>
      </c>
      <c r="B17" s="89">
        <v>482</v>
      </c>
      <c r="C17" s="88">
        <v>344</v>
      </c>
      <c r="D17" s="88">
        <v>634</v>
      </c>
      <c r="E17" s="88">
        <v>17</v>
      </c>
      <c r="F17" s="44">
        <v>12</v>
      </c>
      <c r="G17" s="44">
        <v>21</v>
      </c>
      <c r="H17" s="55">
        <f t="shared" si="6"/>
        <v>1460</v>
      </c>
      <c r="I17" s="55">
        <f t="shared" si="7"/>
        <v>50</v>
      </c>
      <c r="J17" s="89">
        <v>560</v>
      </c>
      <c r="K17" s="94">
        <v>405</v>
      </c>
      <c r="L17" s="94"/>
      <c r="M17" s="45">
        <v>19</v>
      </c>
      <c r="N17" s="93">
        <v>14</v>
      </c>
      <c r="O17" s="56"/>
      <c r="P17" s="55">
        <f t="shared" si="23"/>
        <v>965</v>
      </c>
      <c r="Q17" s="55">
        <f t="shared" si="8"/>
        <v>33</v>
      </c>
      <c r="R17" s="57">
        <f t="shared" si="24"/>
        <v>83</v>
      </c>
      <c r="S17" s="88">
        <v>4.2</v>
      </c>
      <c r="T17" s="89">
        <v>4</v>
      </c>
      <c r="U17" s="88">
        <v>7.2</v>
      </c>
      <c r="V17" s="88"/>
      <c r="W17" s="88"/>
      <c r="X17" s="44"/>
      <c r="Y17" s="44"/>
      <c r="Z17" s="44"/>
      <c r="AA17" s="68">
        <f t="shared" si="12"/>
        <v>0</v>
      </c>
      <c r="AB17" s="33"/>
      <c r="AC17" s="20">
        <f t="shared" si="13"/>
        <v>0</v>
      </c>
      <c r="AD17" s="85">
        <f t="shared" si="14"/>
        <v>98.4</v>
      </c>
      <c r="AE17" s="21">
        <f t="shared" si="25"/>
        <v>98.4</v>
      </c>
      <c r="AF17" s="82"/>
      <c r="AG17" s="78"/>
      <c r="AH17" s="22">
        <f t="shared" si="9"/>
        <v>98.4</v>
      </c>
      <c r="AI17" s="23">
        <f t="shared" si="10"/>
        <v>46.679999999999978</v>
      </c>
      <c r="AJ17" s="58"/>
      <c r="AK17" s="24">
        <f t="shared" si="11"/>
        <v>0</v>
      </c>
      <c r="AL17" s="25">
        <f t="shared" si="15"/>
        <v>145.07999999999998</v>
      </c>
      <c r="AM17" s="28">
        <f t="shared" si="16"/>
        <v>145.07999999999998</v>
      </c>
      <c r="AN17" s="79"/>
      <c r="AO17" s="118">
        <v>80</v>
      </c>
      <c r="AP17" s="118">
        <v>200</v>
      </c>
      <c r="AQ17" s="118">
        <v>0</v>
      </c>
      <c r="AR17" s="118">
        <v>15</v>
      </c>
      <c r="AS17" s="118">
        <v>60</v>
      </c>
      <c r="AT17" s="62">
        <f t="shared" si="17"/>
        <v>355</v>
      </c>
      <c r="AU17" s="64">
        <f t="shared" si="18"/>
        <v>337.25</v>
      </c>
      <c r="AV17" s="120">
        <v>6</v>
      </c>
      <c r="AW17" s="120">
        <v>20</v>
      </c>
      <c r="AX17" s="120">
        <v>8</v>
      </c>
      <c r="AY17" s="120">
        <v>1</v>
      </c>
      <c r="AZ17" s="81">
        <f t="shared" si="19"/>
        <v>35</v>
      </c>
      <c r="BA17" s="80">
        <f t="shared" si="20"/>
        <v>302.25</v>
      </c>
      <c r="BB17" s="36">
        <f t="shared" si="21"/>
        <v>145.07999999999998</v>
      </c>
      <c r="BC17" s="80">
        <f t="shared" si="22"/>
        <v>157.17000000000002</v>
      </c>
    </row>
    <row r="18" spans="1:55" ht="17.399999999999999">
      <c r="A18" s="27" t="s">
        <v>10</v>
      </c>
      <c r="B18" s="89">
        <v>482</v>
      </c>
      <c r="C18" s="88">
        <v>345</v>
      </c>
      <c r="D18" s="88">
        <v>639</v>
      </c>
      <c r="E18" s="88">
        <v>16</v>
      </c>
      <c r="F18" s="44">
        <v>12</v>
      </c>
      <c r="G18" s="44">
        <v>21</v>
      </c>
      <c r="H18" s="55">
        <f t="shared" si="6"/>
        <v>1466</v>
      </c>
      <c r="I18" s="55">
        <f t="shared" si="7"/>
        <v>49</v>
      </c>
      <c r="J18" s="89">
        <v>533</v>
      </c>
      <c r="K18" s="94">
        <v>395</v>
      </c>
      <c r="L18" s="94"/>
      <c r="M18" s="45">
        <v>18</v>
      </c>
      <c r="N18" s="93">
        <v>14</v>
      </c>
      <c r="O18" s="56"/>
      <c r="P18" s="55">
        <f t="shared" si="23"/>
        <v>928</v>
      </c>
      <c r="Q18" s="55">
        <f t="shared" si="8"/>
        <v>32</v>
      </c>
      <c r="R18" s="57">
        <f t="shared" si="24"/>
        <v>81</v>
      </c>
      <c r="S18" s="88">
        <v>4.2</v>
      </c>
      <c r="T18" s="89">
        <v>4</v>
      </c>
      <c r="U18" s="88">
        <v>7</v>
      </c>
      <c r="V18" s="88"/>
      <c r="W18" s="88"/>
      <c r="X18" s="44"/>
      <c r="Y18" s="44"/>
      <c r="Z18" s="44"/>
      <c r="AA18" s="68">
        <f t="shared" si="12"/>
        <v>0</v>
      </c>
      <c r="AB18" s="33"/>
      <c r="AC18" s="20">
        <f t="shared" si="13"/>
        <v>0</v>
      </c>
      <c r="AD18" s="85">
        <f t="shared" si="14"/>
        <v>96.2</v>
      </c>
      <c r="AE18" s="21">
        <f t="shared" si="25"/>
        <v>96.2</v>
      </c>
      <c r="AF18" s="82"/>
      <c r="AG18" s="78"/>
      <c r="AH18" s="22">
        <f t="shared" si="9"/>
        <v>96.2</v>
      </c>
      <c r="AI18" s="23">
        <f t="shared" si="10"/>
        <v>48.879999999999981</v>
      </c>
      <c r="AJ18" s="58"/>
      <c r="AK18" s="24">
        <f t="shared" si="11"/>
        <v>0</v>
      </c>
      <c r="AL18" s="25">
        <f t="shared" si="15"/>
        <v>145.07999999999998</v>
      </c>
      <c r="AM18" s="28">
        <f t="shared" si="16"/>
        <v>145.07999999999998</v>
      </c>
      <c r="AN18" s="79"/>
      <c r="AO18" s="118">
        <v>80</v>
      </c>
      <c r="AP18" s="118">
        <v>200</v>
      </c>
      <c r="AQ18" s="118">
        <v>0</v>
      </c>
      <c r="AR18" s="118">
        <v>15</v>
      </c>
      <c r="AS18" s="118">
        <v>60</v>
      </c>
      <c r="AT18" s="62">
        <f t="shared" si="17"/>
        <v>355</v>
      </c>
      <c r="AU18" s="64">
        <f t="shared" si="18"/>
        <v>337.25</v>
      </c>
      <c r="AV18" s="120">
        <v>6</v>
      </c>
      <c r="AW18" s="120">
        <v>20</v>
      </c>
      <c r="AX18" s="120">
        <v>8</v>
      </c>
      <c r="AY18" s="120">
        <v>1</v>
      </c>
      <c r="AZ18" s="81">
        <f t="shared" si="19"/>
        <v>35</v>
      </c>
      <c r="BA18" s="80">
        <f t="shared" si="20"/>
        <v>302.25</v>
      </c>
      <c r="BB18" s="36">
        <f t="shared" si="21"/>
        <v>145.07999999999998</v>
      </c>
      <c r="BC18" s="80">
        <f t="shared" si="22"/>
        <v>157.17000000000002</v>
      </c>
    </row>
    <row r="19" spans="1:55" ht="17.399999999999999">
      <c r="A19" s="27" t="s">
        <v>42</v>
      </c>
      <c r="B19" s="89">
        <v>480</v>
      </c>
      <c r="C19" s="88">
        <v>347</v>
      </c>
      <c r="D19" s="88">
        <v>637</v>
      </c>
      <c r="E19" s="88">
        <v>16</v>
      </c>
      <c r="F19" s="44">
        <v>12</v>
      </c>
      <c r="G19" s="44">
        <v>21</v>
      </c>
      <c r="H19" s="55">
        <f t="shared" si="6"/>
        <v>1464</v>
      </c>
      <c r="I19" s="55">
        <f t="shared" si="7"/>
        <v>49</v>
      </c>
      <c r="J19" s="89">
        <v>585</v>
      </c>
      <c r="K19" s="94">
        <v>400</v>
      </c>
      <c r="L19" s="94"/>
      <c r="M19" s="45">
        <v>19</v>
      </c>
      <c r="N19" s="93">
        <v>14</v>
      </c>
      <c r="O19" s="56"/>
      <c r="P19" s="55">
        <f t="shared" si="23"/>
        <v>985</v>
      </c>
      <c r="Q19" s="55">
        <f t="shared" si="8"/>
        <v>33</v>
      </c>
      <c r="R19" s="57">
        <f t="shared" si="24"/>
        <v>82</v>
      </c>
      <c r="S19" s="88">
        <v>4.2</v>
      </c>
      <c r="T19" s="89">
        <v>4</v>
      </c>
      <c r="U19" s="88">
        <v>7</v>
      </c>
      <c r="V19" s="88"/>
      <c r="W19" s="88"/>
      <c r="X19" s="44"/>
      <c r="Y19" s="44"/>
      <c r="Z19" s="44"/>
      <c r="AA19" s="68">
        <f t="shared" si="12"/>
        <v>0</v>
      </c>
      <c r="AB19" s="33"/>
      <c r="AC19" s="20">
        <f t="shared" si="13"/>
        <v>0</v>
      </c>
      <c r="AD19" s="85">
        <f t="shared" si="14"/>
        <v>97.2</v>
      </c>
      <c r="AE19" s="21">
        <f t="shared" si="25"/>
        <v>97.2</v>
      </c>
      <c r="AF19" s="82"/>
      <c r="AG19" s="78"/>
      <c r="AH19" s="22">
        <f t="shared" si="9"/>
        <v>97.2</v>
      </c>
      <c r="AI19" s="23">
        <f t="shared" si="10"/>
        <v>47.879999999999981</v>
      </c>
      <c r="AJ19" s="58"/>
      <c r="AK19" s="24">
        <f t="shared" si="11"/>
        <v>0</v>
      </c>
      <c r="AL19" s="25">
        <f t="shared" si="15"/>
        <v>145.07999999999998</v>
      </c>
      <c r="AM19" s="28">
        <f t="shared" si="16"/>
        <v>145.07999999999998</v>
      </c>
      <c r="AN19" s="79"/>
      <c r="AO19" s="118">
        <v>80</v>
      </c>
      <c r="AP19" s="118">
        <v>200</v>
      </c>
      <c r="AQ19" s="118">
        <v>0</v>
      </c>
      <c r="AR19" s="118">
        <v>15</v>
      </c>
      <c r="AS19" s="118">
        <v>60</v>
      </c>
      <c r="AT19" s="62">
        <f t="shared" si="17"/>
        <v>355</v>
      </c>
      <c r="AU19" s="64">
        <f t="shared" si="18"/>
        <v>337.25</v>
      </c>
      <c r="AV19" s="120">
        <v>6</v>
      </c>
      <c r="AW19" s="120">
        <v>20</v>
      </c>
      <c r="AX19" s="120">
        <v>8</v>
      </c>
      <c r="AY19" s="120">
        <v>1</v>
      </c>
      <c r="AZ19" s="81">
        <f t="shared" si="19"/>
        <v>35</v>
      </c>
      <c r="BA19" s="80">
        <f t="shared" si="20"/>
        <v>302.25</v>
      </c>
      <c r="BB19" s="36">
        <f t="shared" si="21"/>
        <v>145.07999999999998</v>
      </c>
      <c r="BC19" s="80">
        <f t="shared" si="22"/>
        <v>157.17000000000002</v>
      </c>
    </row>
    <row r="20" spans="1:55" ht="17.399999999999999">
      <c r="A20" s="27" t="s">
        <v>11</v>
      </c>
      <c r="B20" s="89">
        <v>499</v>
      </c>
      <c r="C20" s="100">
        <v>350</v>
      </c>
      <c r="D20" s="88">
        <v>672</v>
      </c>
      <c r="E20" s="88">
        <v>17</v>
      </c>
      <c r="F20" s="44">
        <v>12</v>
      </c>
      <c r="G20" s="44">
        <v>22</v>
      </c>
      <c r="H20" s="55">
        <f t="shared" si="6"/>
        <v>1521</v>
      </c>
      <c r="I20" s="55">
        <f t="shared" si="7"/>
        <v>51</v>
      </c>
      <c r="J20" s="89">
        <v>618</v>
      </c>
      <c r="K20" s="94">
        <v>404</v>
      </c>
      <c r="L20" s="94"/>
      <c r="M20" s="45">
        <v>20</v>
      </c>
      <c r="N20" s="93">
        <v>14</v>
      </c>
      <c r="O20" s="56"/>
      <c r="P20" s="55">
        <f t="shared" si="23"/>
        <v>1022</v>
      </c>
      <c r="Q20" s="55">
        <f t="shared" si="8"/>
        <v>34</v>
      </c>
      <c r="R20" s="57">
        <f t="shared" si="24"/>
        <v>85</v>
      </c>
      <c r="S20" s="88">
        <v>4.25</v>
      </c>
      <c r="T20" s="89">
        <v>4</v>
      </c>
      <c r="U20" s="100">
        <v>8</v>
      </c>
      <c r="V20" s="88"/>
      <c r="W20" s="88"/>
      <c r="X20" s="44"/>
      <c r="Y20" s="44"/>
      <c r="Z20" s="44"/>
      <c r="AA20" s="68">
        <f t="shared" si="12"/>
        <v>0</v>
      </c>
      <c r="AB20" s="33"/>
      <c r="AC20" s="20">
        <f t="shared" si="13"/>
        <v>0</v>
      </c>
      <c r="AD20" s="85">
        <f t="shared" si="14"/>
        <v>101.25</v>
      </c>
      <c r="AE20" s="21">
        <f t="shared" si="25"/>
        <v>101.25</v>
      </c>
      <c r="AF20" s="82"/>
      <c r="AG20" s="78"/>
      <c r="AH20" s="22">
        <f t="shared" si="9"/>
        <v>101.25</v>
      </c>
      <c r="AI20" s="23">
        <f t="shared" si="10"/>
        <v>43.829999999999984</v>
      </c>
      <c r="AJ20" s="58"/>
      <c r="AK20" s="24">
        <f t="shared" si="11"/>
        <v>0</v>
      </c>
      <c r="AL20" s="25">
        <f t="shared" si="15"/>
        <v>145.07999999999998</v>
      </c>
      <c r="AM20" s="28">
        <f t="shared" si="16"/>
        <v>145.07999999999998</v>
      </c>
      <c r="AN20" s="79"/>
      <c r="AO20" s="118">
        <v>80</v>
      </c>
      <c r="AP20" s="118">
        <v>200</v>
      </c>
      <c r="AQ20" s="118">
        <v>0</v>
      </c>
      <c r="AR20" s="118">
        <v>15</v>
      </c>
      <c r="AS20" s="118">
        <v>60</v>
      </c>
      <c r="AT20" s="62">
        <f t="shared" si="17"/>
        <v>355</v>
      </c>
      <c r="AU20" s="64">
        <f t="shared" si="18"/>
        <v>337.25</v>
      </c>
      <c r="AV20" s="120">
        <v>6</v>
      </c>
      <c r="AW20" s="120">
        <v>20</v>
      </c>
      <c r="AX20" s="120">
        <v>8</v>
      </c>
      <c r="AY20" s="120">
        <v>1</v>
      </c>
      <c r="AZ20" s="81">
        <f t="shared" si="19"/>
        <v>35</v>
      </c>
      <c r="BA20" s="80">
        <f t="shared" si="20"/>
        <v>302.25</v>
      </c>
      <c r="BB20" s="36">
        <f t="shared" si="21"/>
        <v>145.07999999999998</v>
      </c>
      <c r="BC20" s="80">
        <f t="shared" si="22"/>
        <v>157.17000000000002</v>
      </c>
    </row>
    <row r="21" spans="1:55" ht="17.399999999999999">
      <c r="A21" s="27" t="s">
        <v>43</v>
      </c>
      <c r="B21" s="89">
        <v>509</v>
      </c>
      <c r="C21" s="100">
        <v>348</v>
      </c>
      <c r="D21" s="88">
        <v>666</v>
      </c>
      <c r="E21" s="88">
        <v>17</v>
      </c>
      <c r="F21" s="44">
        <v>12</v>
      </c>
      <c r="G21" s="44">
        <v>21</v>
      </c>
      <c r="H21" s="55">
        <f t="shared" si="6"/>
        <v>1523</v>
      </c>
      <c r="I21" s="55">
        <f t="shared" si="7"/>
        <v>50</v>
      </c>
      <c r="J21" s="89">
        <v>610</v>
      </c>
      <c r="K21" s="94">
        <v>409</v>
      </c>
      <c r="L21" s="94"/>
      <c r="M21" s="45">
        <v>20</v>
      </c>
      <c r="N21" s="93">
        <v>14</v>
      </c>
      <c r="O21" s="45"/>
      <c r="P21" s="55">
        <f t="shared" si="23"/>
        <v>1019</v>
      </c>
      <c r="Q21" s="55">
        <f>M21+N21+O21</f>
        <v>34</v>
      </c>
      <c r="R21" s="57">
        <f t="shared" si="24"/>
        <v>84</v>
      </c>
      <c r="S21" s="88">
        <v>4.25</v>
      </c>
      <c r="T21" s="89">
        <v>4</v>
      </c>
      <c r="U21" s="100">
        <v>8</v>
      </c>
      <c r="V21" s="88"/>
      <c r="W21" s="88"/>
      <c r="X21" s="44"/>
      <c r="Y21" s="44"/>
      <c r="Z21" s="44"/>
      <c r="AA21" s="68">
        <f t="shared" si="12"/>
        <v>0</v>
      </c>
      <c r="AB21" s="33"/>
      <c r="AC21" s="20">
        <f t="shared" si="13"/>
        <v>0</v>
      </c>
      <c r="AD21" s="85">
        <f t="shared" si="14"/>
        <v>100.25</v>
      </c>
      <c r="AE21" s="21">
        <f t="shared" si="25"/>
        <v>100.25</v>
      </c>
      <c r="AF21" s="82"/>
      <c r="AG21" s="78"/>
      <c r="AH21" s="22">
        <f t="shared" si="9"/>
        <v>100.25</v>
      </c>
      <c r="AI21" s="23">
        <f t="shared" si="10"/>
        <v>44.829999999999984</v>
      </c>
      <c r="AJ21" s="58"/>
      <c r="AK21" s="24">
        <f t="shared" si="11"/>
        <v>0</v>
      </c>
      <c r="AL21" s="25">
        <f t="shared" si="15"/>
        <v>145.07999999999998</v>
      </c>
      <c r="AM21" s="28">
        <f t="shared" si="16"/>
        <v>145.07999999999998</v>
      </c>
      <c r="AN21" s="79"/>
      <c r="AO21" s="118">
        <v>80</v>
      </c>
      <c r="AP21" s="118">
        <v>200</v>
      </c>
      <c r="AQ21" s="118">
        <v>0</v>
      </c>
      <c r="AR21" s="118">
        <v>15</v>
      </c>
      <c r="AS21" s="118">
        <v>60</v>
      </c>
      <c r="AT21" s="62">
        <f t="shared" si="17"/>
        <v>355</v>
      </c>
      <c r="AU21" s="64">
        <f t="shared" si="18"/>
        <v>337.25</v>
      </c>
      <c r="AV21" s="120">
        <v>6</v>
      </c>
      <c r="AW21" s="120">
        <v>20</v>
      </c>
      <c r="AX21" s="120">
        <v>8</v>
      </c>
      <c r="AY21" s="120">
        <v>1</v>
      </c>
      <c r="AZ21" s="81">
        <f t="shared" si="19"/>
        <v>35</v>
      </c>
      <c r="BA21" s="80">
        <f t="shared" si="20"/>
        <v>302.25</v>
      </c>
      <c r="BB21" s="36">
        <f t="shared" si="21"/>
        <v>145.07999999999998</v>
      </c>
      <c r="BC21" s="80">
        <f t="shared" si="22"/>
        <v>157.17000000000002</v>
      </c>
    </row>
    <row r="22" spans="1:55" ht="17.399999999999999">
      <c r="A22" s="27" t="s">
        <v>12</v>
      </c>
      <c r="B22" s="88">
        <v>484</v>
      </c>
      <c r="C22" s="88">
        <v>328</v>
      </c>
      <c r="D22" s="88">
        <v>639</v>
      </c>
      <c r="E22" s="88">
        <v>17</v>
      </c>
      <c r="F22" s="88">
        <v>11</v>
      </c>
      <c r="G22" s="89">
        <v>21</v>
      </c>
      <c r="H22" s="55">
        <f t="shared" si="6"/>
        <v>1451</v>
      </c>
      <c r="I22" s="55">
        <f t="shared" si="7"/>
        <v>49</v>
      </c>
      <c r="J22" s="89">
        <v>573</v>
      </c>
      <c r="K22" s="94">
        <v>397</v>
      </c>
      <c r="L22" s="94"/>
      <c r="M22" s="93">
        <v>19</v>
      </c>
      <c r="N22" s="93">
        <v>14</v>
      </c>
      <c r="O22" s="45"/>
      <c r="P22" s="55">
        <f t="shared" si="23"/>
        <v>970</v>
      </c>
      <c r="Q22" s="55">
        <f t="shared" si="8"/>
        <v>33</v>
      </c>
      <c r="R22" s="57">
        <f t="shared" si="24"/>
        <v>82</v>
      </c>
      <c r="S22" s="101">
        <v>4.0199999999999996</v>
      </c>
      <c r="T22" s="88">
        <v>3.5</v>
      </c>
      <c r="U22" s="100">
        <v>7.3</v>
      </c>
      <c r="V22" s="88"/>
      <c r="W22" s="88"/>
      <c r="X22" s="44"/>
      <c r="Y22" s="44"/>
      <c r="Z22" s="44"/>
      <c r="AA22" s="68">
        <f t="shared" si="12"/>
        <v>0</v>
      </c>
      <c r="AB22" s="33"/>
      <c r="AC22" s="20">
        <f t="shared" si="13"/>
        <v>0</v>
      </c>
      <c r="AD22" s="85">
        <f t="shared" si="14"/>
        <v>96.82</v>
      </c>
      <c r="AE22" s="21">
        <f t="shared" si="25"/>
        <v>96.82</v>
      </c>
      <c r="AF22" s="82"/>
      <c r="AG22" s="78"/>
      <c r="AH22" s="22">
        <f t="shared" si="9"/>
        <v>96.82</v>
      </c>
      <c r="AI22" s="23">
        <f t="shared" si="10"/>
        <v>48.259999999999991</v>
      </c>
      <c r="AJ22" s="58"/>
      <c r="AK22" s="24">
        <f t="shared" si="11"/>
        <v>0</v>
      </c>
      <c r="AL22" s="25">
        <f t="shared" si="15"/>
        <v>145.07999999999998</v>
      </c>
      <c r="AM22" s="28">
        <f t="shared" si="16"/>
        <v>145.07999999999998</v>
      </c>
      <c r="AN22" s="79"/>
      <c r="AO22" s="118">
        <v>80</v>
      </c>
      <c r="AP22" s="118">
        <v>200</v>
      </c>
      <c r="AQ22" s="118">
        <v>0</v>
      </c>
      <c r="AR22" s="118">
        <v>15</v>
      </c>
      <c r="AS22" s="118">
        <v>60</v>
      </c>
      <c r="AT22" s="62">
        <f>SUM(AO12:AS12)</f>
        <v>355</v>
      </c>
      <c r="AU22" s="64">
        <f t="shared" si="18"/>
        <v>337.25</v>
      </c>
      <c r="AV22" s="120">
        <v>6</v>
      </c>
      <c r="AW22" s="120">
        <v>20</v>
      </c>
      <c r="AX22" s="120">
        <v>8</v>
      </c>
      <c r="AY22" s="120">
        <v>1</v>
      </c>
      <c r="AZ22" s="81">
        <f t="shared" si="19"/>
        <v>35</v>
      </c>
      <c r="BA22" s="80">
        <f t="shared" si="20"/>
        <v>302.25</v>
      </c>
      <c r="BB22" s="36">
        <f t="shared" si="21"/>
        <v>145.07999999999998</v>
      </c>
      <c r="BC22" s="80">
        <f t="shared" si="22"/>
        <v>157.17000000000002</v>
      </c>
    </row>
    <row r="23" spans="1:55" ht="17.399999999999999">
      <c r="A23" s="27" t="s">
        <v>44</v>
      </c>
      <c r="B23" s="88">
        <v>469</v>
      </c>
      <c r="C23" s="88">
        <v>341</v>
      </c>
      <c r="D23" s="88">
        <v>633</v>
      </c>
      <c r="E23" s="88">
        <v>16</v>
      </c>
      <c r="F23" s="88">
        <v>12</v>
      </c>
      <c r="G23" s="89">
        <v>20</v>
      </c>
      <c r="H23" s="55">
        <f t="shared" si="6"/>
        <v>1443</v>
      </c>
      <c r="I23" s="55">
        <f t="shared" si="7"/>
        <v>48</v>
      </c>
      <c r="J23" s="89">
        <v>572</v>
      </c>
      <c r="K23" s="94">
        <v>395</v>
      </c>
      <c r="L23" s="94"/>
      <c r="M23" s="93">
        <v>19</v>
      </c>
      <c r="N23" s="93">
        <v>14</v>
      </c>
      <c r="O23" s="45"/>
      <c r="P23" s="55">
        <f t="shared" si="23"/>
        <v>967</v>
      </c>
      <c r="Q23" s="55">
        <f t="shared" si="8"/>
        <v>33</v>
      </c>
      <c r="R23" s="57">
        <f t="shared" si="24"/>
        <v>81</v>
      </c>
      <c r="S23" s="101">
        <v>4.0199999999999996</v>
      </c>
      <c r="T23" s="88">
        <v>3.5</v>
      </c>
      <c r="U23" s="100">
        <v>7.3</v>
      </c>
      <c r="V23" s="88"/>
      <c r="W23" s="88"/>
      <c r="X23" s="44"/>
      <c r="Y23" s="44"/>
      <c r="Z23" s="44"/>
      <c r="AA23" s="68">
        <f t="shared" si="12"/>
        <v>0</v>
      </c>
      <c r="AB23" s="33"/>
      <c r="AC23" s="20">
        <f t="shared" si="13"/>
        <v>0</v>
      </c>
      <c r="AD23" s="85">
        <f t="shared" si="14"/>
        <v>95.82</v>
      </c>
      <c r="AE23" s="21">
        <f t="shared" si="25"/>
        <v>95.82</v>
      </c>
      <c r="AF23" s="82"/>
      <c r="AG23" s="78"/>
      <c r="AH23" s="22">
        <f t="shared" si="9"/>
        <v>95.82</v>
      </c>
      <c r="AI23" s="23">
        <f t="shared" si="10"/>
        <v>49.259999999999991</v>
      </c>
      <c r="AJ23" s="58"/>
      <c r="AK23" s="24">
        <f t="shared" si="11"/>
        <v>0</v>
      </c>
      <c r="AL23" s="25">
        <f t="shared" si="15"/>
        <v>145.07999999999998</v>
      </c>
      <c r="AM23" s="28">
        <f t="shared" si="16"/>
        <v>145.07999999999998</v>
      </c>
      <c r="AN23" s="79"/>
      <c r="AO23" s="118">
        <v>80</v>
      </c>
      <c r="AP23" s="118">
        <v>200</v>
      </c>
      <c r="AQ23" s="118">
        <v>0</v>
      </c>
      <c r="AR23" s="118">
        <v>15</v>
      </c>
      <c r="AS23" s="118">
        <v>60</v>
      </c>
      <c r="AT23" s="62">
        <f t="shared" si="17"/>
        <v>355</v>
      </c>
      <c r="AU23" s="64">
        <f t="shared" si="18"/>
        <v>337.25</v>
      </c>
      <c r="AV23" s="120">
        <v>6</v>
      </c>
      <c r="AW23" s="120">
        <v>20</v>
      </c>
      <c r="AX23" s="120">
        <v>8</v>
      </c>
      <c r="AY23" s="120">
        <v>1</v>
      </c>
      <c r="AZ23" s="81">
        <f t="shared" si="19"/>
        <v>35</v>
      </c>
      <c r="BA23" s="80">
        <f t="shared" si="20"/>
        <v>302.25</v>
      </c>
      <c r="BB23" s="36">
        <f t="shared" si="21"/>
        <v>145.07999999999998</v>
      </c>
      <c r="BC23" s="80">
        <f t="shared" si="22"/>
        <v>157.17000000000002</v>
      </c>
    </row>
    <row r="24" spans="1:55" ht="17.399999999999999">
      <c r="A24" s="29" t="s">
        <v>13</v>
      </c>
      <c r="B24" s="88">
        <v>472</v>
      </c>
      <c r="C24" s="88">
        <v>374</v>
      </c>
      <c r="D24" s="88">
        <v>658</v>
      </c>
      <c r="E24" s="88">
        <v>16</v>
      </c>
      <c r="F24" s="88">
        <v>13</v>
      </c>
      <c r="G24" s="89">
        <v>21</v>
      </c>
      <c r="H24" s="55">
        <f t="shared" si="6"/>
        <v>1504</v>
      </c>
      <c r="I24" s="55">
        <f t="shared" si="7"/>
        <v>50</v>
      </c>
      <c r="J24" s="89">
        <v>575</v>
      </c>
      <c r="K24" s="94">
        <v>410</v>
      </c>
      <c r="L24" s="94"/>
      <c r="M24" s="93">
        <v>19</v>
      </c>
      <c r="N24" s="93">
        <v>14</v>
      </c>
      <c r="O24" s="45"/>
      <c r="P24" s="55">
        <f t="shared" si="23"/>
        <v>985</v>
      </c>
      <c r="Q24" s="55">
        <f t="shared" si="8"/>
        <v>33</v>
      </c>
      <c r="R24" s="57">
        <f t="shared" si="24"/>
        <v>83</v>
      </c>
      <c r="S24" s="101">
        <v>3.9</v>
      </c>
      <c r="T24" s="88">
        <v>3.5</v>
      </c>
      <c r="U24" s="100">
        <v>6.5</v>
      </c>
      <c r="V24" s="88"/>
      <c r="W24" s="88"/>
      <c r="X24" s="44"/>
      <c r="Y24" s="44"/>
      <c r="Z24" s="44"/>
      <c r="AA24" s="68">
        <f t="shared" si="12"/>
        <v>0</v>
      </c>
      <c r="AB24" s="33"/>
      <c r="AC24" s="20">
        <f t="shared" si="13"/>
        <v>0</v>
      </c>
      <c r="AD24" s="85">
        <f t="shared" si="14"/>
        <v>96.9</v>
      </c>
      <c r="AE24" s="21">
        <f t="shared" si="25"/>
        <v>96.9</v>
      </c>
      <c r="AF24" s="82"/>
      <c r="AG24" s="78"/>
      <c r="AH24" s="22">
        <f t="shared" si="9"/>
        <v>96.9</v>
      </c>
      <c r="AI24" s="23">
        <f t="shared" si="10"/>
        <v>39.97199999999998</v>
      </c>
      <c r="AJ24" s="58"/>
      <c r="AK24" s="24">
        <f t="shared" si="11"/>
        <v>0</v>
      </c>
      <c r="AL24" s="25">
        <f t="shared" si="15"/>
        <v>136.87199999999999</v>
      </c>
      <c r="AM24" s="28">
        <f t="shared" si="16"/>
        <v>136.87199999999999</v>
      </c>
      <c r="AN24" s="79"/>
      <c r="AO24" s="118">
        <v>60</v>
      </c>
      <c r="AP24" s="118">
        <v>200</v>
      </c>
      <c r="AQ24" s="118">
        <v>0</v>
      </c>
      <c r="AR24" s="118">
        <v>15</v>
      </c>
      <c r="AS24" s="118">
        <v>62</v>
      </c>
      <c r="AT24" s="62">
        <f t="shared" si="17"/>
        <v>337</v>
      </c>
      <c r="AU24" s="64">
        <f t="shared" si="18"/>
        <v>320.14999999999998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19"/>
        <v>35</v>
      </c>
      <c r="BA24" s="80">
        <f t="shared" si="20"/>
        <v>285.14999999999998</v>
      </c>
      <c r="BB24" s="36">
        <f t="shared" si="21"/>
        <v>136.87199999999999</v>
      </c>
      <c r="BC24" s="80">
        <f t="shared" si="22"/>
        <v>148.27799999999999</v>
      </c>
    </row>
    <row r="25" spans="1:55" ht="17.399999999999999">
      <c r="A25" s="30" t="s">
        <v>30</v>
      </c>
      <c r="B25" s="88">
        <v>520</v>
      </c>
      <c r="C25" s="88">
        <v>455</v>
      </c>
      <c r="D25" s="88">
        <v>698</v>
      </c>
      <c r="E25" s="88">
        <v>17</v>
      </c>
      <c r="F25" s="88">
        <v>16</v>
      </c>
      <c r="G25" s="89">
        <v>22</v>
      </c>
      <c r="H25" s="55">
        <f t="shared" si="6"/>
        <v>1673</v>
      </c>
      <c r="I25" s="55">
        <f>E25+F25+G25</f>
        <v>55</v>
      </c>
      <c r="J25" s="89">
        <v>530</v>
      </c>
      <c r="K25" s="94">
        <v>460</v>
      </c>
      <c r="L25" s="94"/>
      <c r="M25" s="93">
        <v>18</v>
      </c>
      <c r="N25" s="93">
        <v>17</v>
      </c>
      <c r="O25" s="45"/>
      <c r="P25" s="55">
        <f t="shared" si="23"/>
        <v>990</v>
      </c>
      <c r="Q25" s="55">
        <f t="shared" si="8"/>
        <v>35</v>
      </c>
      <c r="R25" s="57">
        <f t="shared" si="24"/>
        <v>90</v>
      </c>
      <c r="S25" s="101">
        <v>3.9</v>
      </c>
      <c r="T25" s="88">
        <v>3.5</v>
      </c>
      <c r="U25" s="100">
        <v>6.5</v>
      </c>
      <c r="V25" s="88"/>
      <c r="W25" s="88"/>
      <c r="X25" s="44"/>
      <c r="Y25" s="44"/>
      <c r="Z25" s="44"/>
      <c r="AA25" s="68">
        <f t="shared" si="12"/>
        <v>0</v>
      </c>
      <c r="AB25" s="33"/>
      <c r="AC25" s="20">
        <f t="shared" si="13"/>
        <v>0</v>
      </c>
      <c r="AD25" s="85">
        <f t="shared" si="14"/>
        <v>103.9</v>
      </c>
      <c r="AE25" s="21">
        <f t="shared" si="25"/>
        <v>103.9</v>
      </c>
      <c r="AF25" s="82"/>
      <c r="AG25" s="78"/>
      <c r="AH25" s="22">
        <f t="shared" si="9"/>
        <v>103.9</v>
      </c>
      <c r="AI25" s="23">
        <f t="shared" si="10"/>
        <v>32.97199999999998</v>
      </c>
      <c r="AJ25" s="58"/>
      <c r="AK25" s="24">
        <f t="shared" si="11"/>
        <v>0</v>
      </c>
      <c r="AL25" s="25">
        <f t="shared" si="15"/>
        <v>136.87199999999999</v>
      </c>
      <c r="AM25" s="28">
        <f t="shared" si="16"/>
        <v>136.87199999999999</v>
      </c>
      <c r="AN25" s="79"/>
      <c r="AO25" s="118">
        <v>60</v>
      </c>
      <c r="AP25" s="118">
        <v>200</v>
      </c>
      <c r="AQ25" s="118">
        <v>0</v>
      </c>
      <c r="AR25" s="118">
        <v>15</v>
      </c>
      <c r="AS25" s="118">
        <v>62</v>
      </c>
      <c r="AT25" s="62">
        <f t="shared" si="17"/>
        <v>337</v>
      </c>
      <c r="AU25" s="64">
        <f t="shared" si="18"/>
        <v>320.14999999999998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19"/>
        <v>35</v>
      </c>
      <c r="BA25" s="80">
        <f t="shared" si="20"/>
        <v>285.14999999999998</v>
      </c>
      <c r="BB25" s="36">
        <f t="shared" si="21"/>
        <v>136.87199999999999</v>
      </c>
      <c r="BC25" s="80">
        <f t="shared" si="22"/>
        <v>148.27799999999999</v>
      </c>
    </row>
    <row r="26" spans="1:55" ht="17.399999999999999">
      <c r="A26" s="30" t="s">
        <v>14</v>
      </c>
      <c r="B26" s="88">
        <v>546</v>
      </c>
      <c r="C26" s="88">
        <v>520</v>
      </c>
      <c r="D26" s="88">
        <v>732</v>
      </c>
      <c r="E26" s="88">
        <v>18</v>
      </c>
      <c r="F26" s="88">
        <v>18</v>
      </c>
      <c r="G26" s="89">
        <v>24</v>
      </c>
      <c r="H26" s="55">
        <f t="shared" si="6"/>
        <v>1798</v>
      </c>
      <c r="I26" s="55">
        <f t="shared" si="7"/>
        <v>60</v>
      </c>
      <c r="J26" s="89">
        <v>560</v>
      </c>
      <c r="K26" s="94">
        <v>519</v>
      </c>
      <c r="L26" s="94"/>
      <c r="M26" s="93">
        <v>19</v>
      </c>
      <c r="N26" s="93">
        <v>18</v>
      </c>
      <c r="O26" s="45"/>
      <c r="P26" s="55">
        <f t="shared" si="23"/>
        <v>1079</v>
      </c>
      <c r="Q26" s="55">
        <f t="shared" si="8"/>
        <v>37</v>
      </c>
      <c r="R26" s="57">
        <f t="shared" si="24"/>
        <v>97</v>
      </c>
      <c r="S26" s="101">
        <v>4.3</v>
      </c>
      <c r="T26" s="88">
        <v>3.8</v>
      </c>
      <c r="U26" s="100">
        <v>7.5</v>
      </c>
      <c r="V26" s="104"/>
      <c r="W26" s="88"/>
      <c r="X26" s="44"/>
      <c r="Y26" s="44"/>
      <c r="Z26" s="44"/>
      <c r="AA26" s="68">
        <f t="shared" si="12"/>
        <v>0</v>
      </c>
      <c r="AB26" s="33"/>
      <c r="AC26" s="20">
        <f t="shared" si="13"/>
        <v>0</v>
      </c>
      <c r="AD26" s="85">
        <f t="shared" si="14"/>
        <v>112.6</v>
      </c>
      <c r="AE26" s="21">
        <f t="shared" si="25"/>
        <v>112.6</v>
      </c>
      <c r="AF26" s="82"/>
      <c r="AG26" s="78"/>
      <c r="AH26" s="22">
        <f t="shared" si="9"/>
        <v>112.6</v>
      </c>
      <c r="AI26" s="23">
        <f t="shared" si="10"/>
        <v>24.271999999999991</v>
      </c>
      <c r="AJ26" s="58"/>
      <c r="AK26" s="24">
        <f t="shared" si="11"/>
        <v>0</v>
      </c>
      <c r="AL26" s="25">
        <f t="shared" si="15"/>
        <v>136.87199999999999</v>
      </c>
      <c r="AM26" s="28">
        <f t="shared" si="16"/>
        <v>136.87199999999999</v>
      </c>
      <c r="AN26" s="79"/>
      <c r="AO26" s="118">
        <v>60</v>
      </c>
      <c r="AP26" s="118">
        <v>200</v>
      </c>
      <c r="AQ26" s="118">
        <v>0</v>
      </c>
      <c r="AR26" s="118">
        <v>15</v>
      </c>
      <c r="AS26" s="118">
        <v>62</v>
      </c>
      <c r="AT26" s="62">
        <f t="shared" si="17"/>
        <v>337</v>
      </c>
      <c r="AU26" s="64">
        <f t="shared" si="18"/>
        <v>320.14999999999998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19"/>
        <v>35</v>
      </c>
      <c r="BA26" s="80">
        <f t="shared" si="20"/>
        <v>285.14999999999998</v>
      </c>
      <c r="BB26" s="36">
        <f t="shared" si="21"/>
        <v>136.87199999999999</v>
      </c>
      <c r="BC26" s="80">
        <f t="shared" si="22"/>
        <v>148.27799999999999</v>
      </c>
    </row>
    <row r="27" spans="1:55" ht="17.399999999999999">
      <c r="A27" s="30" t="s">
        <v>31</v>
      </c>
      <c r="B27" s="88">
        <v>578</v>
      </c>
      <c r="C27" s="88">
        <v>560</v>
      </c>
      <c r="D27" s="88">
        <v>770</v>
      </c>
      <c r="E27" s="88">
        <v>19</v>
      </c>
      <c r="F27" s="88">
        <v>19</v>
      </c>
      <c r="G27" s="89">
        <v>25</v>
      </c>
      <c r="H27" s="55">
        <f t="shared" si="6"/>
        <v>1908</v>
      </c>
      <c r="I27" s="55">
        <f t="shared" si="7"/>
        <v>63</v>
      </c>
      <c r="J27" s="89">
        <v>592</v>
      </c>
      <c r="K27" s="94">
        <v>564</v>
      </c>
      <c r="L27" s="94"/>
      <c r="M27" s="93">
        <v>20</v>
      </c>
      <c r="N27" s="93">
        <v>20</v>
      </c>
      <c r="O27" s="45"/>
      <c r="P27" s="55">
        <f t="shared" si="23"/>
        <v>1156</v>
      </c>
      <c r="Q27" s="55">
        <f t="shared" si="8"/>
        <v>40</v>
      </c>
      <c r="R27" s="57">
        <f t="shared" si="24"/>
        <v>103</v>
      </c>
      <c r="S27" s="101">
        <v>4.3</v>
      </c>
      <c r="T27" s="88">
        <v>3.8</v>
      </c>
      <c r="U27" s="100">
        <v>7.5</v>
      </c>
      <c r="V27" s="88"/>
      <c r="W27" s="88"/>
      <c r="X27" s="44"/>
      <c r="Y27" s="44"/>
      <c r="Z27" s="44"/>
      <c r="AA27" s="68">
        <f t="shared" si="12"/>
        <v>0</v>
      </c>
      <c r="AB27" s="33"/>
      <c r="AC27" s="20">
        <f t="shared" si="13"/>
        <v>0</v>
      </c>
      <c r="AD27" s="85">
        <f t="shared" si="14"/>
        <v>118.6</v>
      </c>
      <c r="AE27" s="21">
        <f t="shared" si="25"/>
        <v>118.6</v>
      </c>
      <c r="AF27" s="82"/>
      <c r="AG27" s="78"/>
      <c r="AH27" s="22">
        <f t="shared" si="9"/>
        <v>118.6</v>
      </c>
      <c r="AI27" s="23">
        <f t="shared" si="10"/>
        <v>18.271999999999991</v>
      </c>
      <c r="AJ27" s="58"/>
      <c r="AK27" s="24">
        <f t="shared" si="11"/>
        <v>0</v>
      </c>
      <c r="AL27" s="25">
        <f t="shared" si="15"/>
        <v>136.87199999999999</v>
      </c>
      <c r="AM27" s="28">
        <f t="shared" si="16"/>
        <v>136.87199999999999</v>
      </c>
      <c r="AN27" s="79"/>
      <c r="AO27" s="118">
        <v>60</v>
      </c>
      <c r="AP27" s="118">
        <v>200</v>
      </c>
      <c r="AQ27" s="118">
        <v>0</v>
      </c>
      <c r="AR27" s="118">
        <v>15</v>
      </c>
      <c r="AS27" s="118">
        <v>62</v>
      </c>
      <c r="AT27" s="62">
        <f t="shared" si="17"/>
        <v>337</v>
      </c>
      <c r="AU27" s="64">
        <f t="shared" si="18"/>
        <v>320.14999999999998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19"/>
        <v>35</v>
      </c>
      <c r="BA27" s="80">
        <f t="shared" si="20"/>
        <v>285.14999999999998</v>
      </c>
      <c r="BB27" s="36">
        <f t="shared" si="21"/>
        <v>136.87199999999999</v>
      </c>
      <c r="BC27" s="80">
        <f t="shared" si="22"/>
        <v>148.27799999999999</v>
      </c>
    </row>
    <row r="28" spans="1:55" ht="17.399999999999999">
      <c r="A28" s="30" t="s">
        <v>15</v>
      </c>
      <c r="B28" s="88">
        <v>592</v>
      </c>
      <c r="C28" s="88">
        <v>549</v>
      </c>
      <c r="D28" s="88">
        <v>775</v>
      </c>
      <c r="E28" s="88">
        <v>20</v>
      </c>
      <c r="F28" s="88">
        <v>19</v>
      </c>
      <c r="G28" s="89">
        <v>25</v>
      </c>
      <c r="H28" s="55">
        <f t="shared" si="6"/>
        <v>1916</v>
      </c>
      <c r="I28" s="55">
        <f t="shared" si="7"/>
        <v>64</v>
      </c>
      <c r="J28" s="88">
        <v>610</v>
      </c>
      <c r="K28" s="94">
        <v>569</v>
      </c>
      <c r="L28" s="94"/>
      <c r="M28" s="93">
        <v>20</v>
      </c>
      <c r="N28" s="93">
        <v>20</v>
      </c>
      <c r="O28" s="45"/>
      <c r="P28" s="55">
        <f t="shared" si="23"/>
        <v>1179</v>
      </c>
      <c r="Q28" s="55">
        <f t="shared" si="8"/>
        <v>40</v>
      </c>
      <c r="R28" s="57">
        <f t="shared" si="24"/>
        <v>104</v>
      </c>
      <c r="S28" s="88">
        <v>4.0999999999999996</v>
      </c>
      <c r="T28" s="88">
        <v>4</v>
      </c>
      <c r="U28" s="88">
        <v>7.8</v>
      </c>
      <c r="V28" s="88"/>
      <c r="W28" s="88"/>
      <c r="X28" s="44"/>
      <c r="Y28" s="44"/>
      <c r="Z28" s="44"/>
      <c r="AA28" s="68">
        <f t="shared" si="12"/>
        <v>0</v>
      </c>
      <c r="AB28" s="33"/>
      <c r="AC28" s="20">
        <f t="shared" si="13"/>
        <v>0</v>
      </c>
      <c r="AD28" s="85">
        <f t="shared" si="14"/>
        <v>119.89999999999999</v>
      </c>
      <c r="AE28" s="21">
        <f t="shared" si="25"/>
        <v>119.89999999999999</v>
      </c>
      <c r="AF28" s="82"/>
      <c r="AG28" s="78"/>
      <c r="AH28" s="22">
        <f t="shared" si="9"/>
        <v>119.89999999999999</v>
      </c>
      <c r="AI28" s="23">
        <f t="shared" si="10"/>
        <v>16.971999999999994</v>
      </c>
      <c r="AJ28" s="58"/>
      <c r="AK28" s="24">
        <f t="shared" si="11"/>
        <v>0</v>
      </c>
      <c r="AL28" s="25">
        <f t="shared" si="15"/>
        <v>136.87199999999999</v>
      </c>
      <c r="AM28" s="28">
        <f t="shared" si="16"/>
        <v>136.87199999999999</v>
      </c>
      <c r="AN28" s="79"/>
      <c r="AO28" s="118">
        <v>60</v>
      </c>
      <c r="AP28" s="118">
        <v>200</v>
      </c>
      <c r="AQ28" s="118">
        <v>0</v>
      </c>
      <c r="AR28" s="118">
        <v>15</v>
      </c>
      <c r="AS28" s="118">
        <v>62</v>
      </c>
      <c r="AT28" s="62">
        <f t="shared" si="17"/>
        <v>337</v>
      </c>
      <c r="AU28" s="64">
        <f t="shared" si="18"/>
        <v>320.14999999999998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19"/>
        <v>35</v>
      </c>
      <c r="BA28" s="80">
        <f t="shared" si="20"/>
        <v>285.14999999999998</v>
      </c>
      <c r="BB28" s="36">
        <f t="shared" si="21"/>
        <v>136.87199999999999</v>
      </c>
      <c r="BC28" s="80">
        <f t="shared" si="22"/>
        <v>148.27799999999999</v>
      </c>
    </row>
    <row r="29" spans="1:55" ht="17.399999999999999">
      <c r="A29" s="30" t="s">
        <v>32</v>
      </c>
      <c r="B29" s="88">
        <v>596</v>
      </c>
      <c r="C29" s="88">
        <v>587</v>
      </c>
      <c r="D29" s="88">
        <v>783</v>
      </c>
      <c r="E29" s="88">
        <v>20</v>
      </c>
      <c r="F29" s="88">
        <v>20</v>
      </c>
      <c r="G29" s="89">
        <v>26</v>
      </c>
      <c r="H29" s="55">
        <f t="shared" si="6"/>
        <v>1966</v>
      </c>
      <c r="I29" s="55">
        <f t="shared" si="7"/>
        <v>66</v>
      </c>
      <c r="J29" s="88">
        <v>604</v>
      </c>
      <c r="K29" s="94">
        <v>573</v>
      </c>
      <c r="L29" s="94"/>
      <c r="M29" s="93">
        <v>20</v>
      </c>
      <c r="N29" s="93">
        <v>20</v>
      </c>
      <c r="O29" s="45"/>
      <c r="P29" s="55">
        <f t="shared" si="23"/>
        <v>1177</v>
      </c>
      <c r="Q29" s="55">
        <f t="shared" si="8"/>
        <v>40</v>
      </c>
      <c r="R29" s="57">
        <f t="shared" si="24"/>
        <v>106</v>
      </c>
      <c r="S29" s="88">
        <v>4.0999999999999996</v>
      </c>
      <c r="T29" s="88">
        <v>4</v>
      </c>
      <c r="U29" s="88">
        <v>7.8</v>
      </c>
      <c r="V29" s="88"/>
      <c r="W29" s="88"/>
      <c r="X29" s="44"/>
      <c r="Y29" s="44"/>
      <c r="Z29" s="44"/>
      <c r="AA29" s="68">
        <f t="shared" si="12"/>
        <v>0</v>
      </c>
      <c r="AB29" s="33"/>
      <c r="AC29" s="20">
        <f t="shared" si="13"/>
        <v>0</v>
      </c>
      <c r="AD29" s="85">
        <f t="shared" si="14"/>
        <v>121.89999999999999</v>
      </c>
      <c r="AE29" s="21">
        <f t="shared" si="25"/>
        <v>121.89999999999999</v>
      </c>
      <c r="AF29" s="82"/>
      <c r="AG29" s="78"/>
      <c r="AH29" s="22">
        <f t="shared" si="9"/>
        <v>121.89999999999999</v>
      </c>
      <c r="AI29" s="23">
        <f t="shared" si="10"/>
        <v>14.971999999999994</v>
      </c>
      <c r="AJ29" s="58"/>
      <c r="AK29" s="24">
        <f t="shared" si="11"/>
        <v>0</v>
      </c>
      <c r="AL29" s="25">
        <f t="shared" si="15"/>
        <v>136.87199999999999</v>
      </c>
      <c r="AM29" s="28">
        <f t="shared" si="16"/>
        <v>136.87199999999999</v>
      </c>
      <c r="AN29" s="79"/>
      <c r="AO29" s="118">
        <v>60</v>
      </c>
      <c r="AP29" s="118">
        <v>200</v>
      </c>
      <c r="AQ29" s="118">
        <v>0</v>
      </c>
      <c r="AR29" s="118">
        <v>15</v>
      </c>
      <c r="AS29" s="118">
        <v>62</v>
      </c>
      <c r="AT29" s="62">
        <f t="shared" si="17"/>
        <v>337</v>
      </c>
      <c r="AU29" s="64">
        <f t="shared" si="18"/>
        <v>320.14999999999998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19"/>
        <v>35</v>
      </c>
      <c r="BA29" s="80">
        <f t="shared" si="20"/>
        <v>285.14999999999998</v>
      </c>
      <c r="BB29" s="36">
        <f t="shared" si="21"/>
        <v>136.87199999999999</v>
      </c>
      <c r="BC29" s="80">
        <f t="shared" si="22"/>
        <v>148.27799999999999</v>
      </c>
    </row>
    <row r="30" spans="1:55" ht="17.399999999999999">
      <c r="A30" s="30" t="s">
        <v>16</v>
      </c>
      <c r="B30" s="88">
        <v>595</v>
      </c>
      <c r="C30" s="88">
        <v>595</v>
      </c>
      <c r="D30" s="88">
        <v>794</v>
      </c>
      <c r="E30" s="88">
        <v>20</v>
      </c>
      <c r="F30" s="88">
        <v>20</v>
      </c>
      <c r="G30" s="89">
        <v>27</v>
      </c>
      <c r="H30" s="55">
        <f t="shared" si="6"/>
        <v>1984</v>
      </c>
      <c r="I30" s="55">
        <f t="shared" si="7"/>
        <v>67</v>
      </c>
      <c r="J30" s="88">
        <v>611</v>
      </c>
      <c r="K30" s="94">
        <v>572</v>
      </c>
      <c r="L30" s="94"/>
      <c r="M30" s="93">
        <v>20</v>
      </c>
      <c r="N30" s="93">
        <v>20</v>
      </c>
      <c r="O30" s="45"/>
      <c r="P30" s="55">
        <f t="shared" si="23"/>
        <v>1183</v>
      </c>
      <c r="Q30" s="55">
        <f t="shared" si="8"/>
        <v>40</v>
      </c>
      <c r="R30" s="57">
        <f t="shared" si="24"/>
        <v>107</v>
      </c>
      <c r="S30" s="88">
        <v>4</v>
      </c>
      <c r="T30" s="88">
        <v>3.5</v>
      </c>
      <c r="U30" s="88">
        <v>8.4</v>
      </c>
      <c r="V30" s="88"/>
      <c r="W30" s="88"/>
      <c r="X30" s="44"/>
      <c r="Y30" s="44"/>
      <c r="Z30" s="44"/>
      <c r="AA30" s="68">
        <f t="shared" si="12"/>
        <v>0</v>
      </c>
      <c r="AB30" s="33"/>
      <c r="AC30" s="20">
        <f t="shared" si="13"/>
        <v>0</v>
      </c>
      <c r="AD30" s="85">
        <f t="shared" si="14"/>
        <v>122.9</v>
      </c>
      <c r="AE30" s="21">
        <f t="shared" si="25"/>
        <v>122.9</v>
      </c>
      <c r="AF30" s="82"/>
      <c r="AG30" s="78"/>
      <c r="AH30" s="22">
        <f t="shared" si="9"/>
        <v>122.9</v>
      </c>
      <c r="AI30" s="23">
        <f t="shared" si="10"/>
        <v>13.97199999999998</v>
      </c>
      <c r="AJ30" s="58"/>
      <c r="AK30" s="24">
        <f t="shared" si="11"/>
        <v>0</v>
      </c>
      <c r="AL30" s="25">
        <f t="shared" si="15"/>
        <v>136.87199999999999</v>
      </c>
      <c r="AM30" s="28">
        <f t="shared" si="16"/>
        <v>136.87199999999999</v>
      </c>
      <c r="AN30" s="79"/>
      <c r="AO30" s="118">
        <v>60</v>
      </c>
      <c r="AP30" s="118">
        <v>200</v>
      </c>
      <c r="AQ30" s="118">
        <v>0</v>
      </c>
      <c r="AR30" s="118">
        <v>15</v>
      </c>
      <c r="AS30" s="118">
        <v>62</v>
      </c>
      <c r="AT30" s="62">
        <f t="shared" si="17"/>
        <v>337</v>
      </c>
      <c r="AU30" s="64">
        <f t="shared" si="18"/>
        <v>320.14999999999998</v>
      </c>
      <c r="AV30" s="120">
        <v>6</v>
      </c>
      <c r="AW30" s="120">
        <v>20</v>
      </c>
      <c r="AX30" s="120">
        <v>8</v>
      </c>
      <c r="AY30" s="120">
        <v>1</v>
      </c>
      <c r="AZ30" s="81">
        <f t="shared" si="19"/>
        <v>35</v>
      </c>
      <c r="BA30" s="80">
        <f t="shared" si="20"/>
        <v>285.14999999999998</v>
      </c>
      <c r="BB30" s="36">
        <f t="shared" si="21"/>
        <v>136.87199999999999</v>
      </c>
      <c r="BC30" s="80">
        <f t="shared" si="22"/>
        <v>148.27799999999999</v>
      </c>
    </row>
    <row r="31" spans="1:55" ht="17.399999999999999">
      <c r="A31" s="30" t="s">
        <v>45</v>
      </c>
      <c r="B31" s="88">
        <v>597</v>
      </c>
      <c r="C31" s="88">
        <v>611</v>
      </c>
      <c r="D31" s="88">
        <v>792</v>
      </c>
      <c r="E31" s="88">
        <v>20</v>
      </c>
      <c r="F31" s="88">
        <v>20</v>
      </c>
      <c r="G31" s="89">
        <v>27</v>
      </c>
      <c r="H31" s="55">
        <f t="shared" si="6"/>
        <v>2000</v>
      </c>
      <c r="I31" s="55">
        <f t="shared" si="7"/>
        <v>67</v>
      </c>
      <c r="J31" s="88">
        <v>613</v>
      </c>
      <c r="K31" s="94">
        <v>566</v>
      </c>
      <c r="L31" s="94"/>
      <c r="M31" s="93">
        <v>20</v>
      </c>
      <c r="N31" s="93">
        <v>20</v>
      </c>
      <c r="O31" s="45"/>
      <c r="P31" s="55">
        <f t="shared" si="23"/>
        <v>1179</v>
      </c>
      <c r="Q31" s="55">
        <f t="shared" si="8"/>
        <v>40</v>
      </c>
      <c r="R31" s="57">
        <f t="shared" si="24"/>
        <v>107</v>
      </c>
      <c r="S31" s="88">
        <v>4</v>
      </c>
      <c r="T31" s="88">
        <v>3.5</v>
      </c>
      <c r="U31" s="88">
        <v>8.4</v>
      </c>
      <c r="V31" s="88"/>
      <c r="W31" s="88"/>
      <c r="X31" s="44"/>
      <c r="Y31" s="44"/>
      <c r="Z31" s="44"/>
      <c r="AA31" s="68">
        <f t="shared" si="12"/>
        <v>0</v>
      </c>
      <c r="AB31" s="33"/>
      <c r="AC31" s="20">
        <f t="shared" si="13"/>
        <v>0</v>
      </c>
      <c r="AD31" s="85">
        <f t="shared" si="14"/>
        <v>122.9</v>
      </c>
      <c r="AE31" s="21">
        <f t="shared" si="25"/>
        <v>122.9</v>
      </c>
      <c r="AF31" s="82"/>
      <c r="AG31" s="78"/>
      <c r="AH31" s="22">
        <f t="shared" si="9"/>
        <v>122.9</v>
      </c>
      <c r="AI31" s="23">
        <f t="shared" si="10"/>
        <v>13.97199999999998</v>
      </c>
      <c r="AJ31" s="58"/>
      <c r="AK31" s="24">
        <f t="shared" si="11"/>
        <v>0</v>
      </c>
      <c r="AL31" s="25">
        <f t="shared" si="15"/>
        <v>136.87199999999999</v>
      </c>
      <c r="AM31" s="28">
        <f t="shared" si="16"/>
        <v>136.87199999999999</v>
      </c>
      <c r="AN31" s="79"/>
      <c r="AO31" s="118">
        <v>60</v>
      </c>
      <c r="AP31" s="118">
        <v>200</v>
      </c>
      <c r="AQ31" s="118">
        <v>0</v>
      </c>
      <c r="AR31" s="118">
        <v>15</v>
      </c>
      <c r="AS31" s="118">
        <v>62</v>
      </c>
      <c r="AT31" s="62">
        <f t="shared" si="17"/>
        <v>337</v>
      </c>
      <c r="AU31" s="64">
        <f t="shared" si="18"/>
        <v>320.14999999999998</v>
      </c>
      <c r="AV31" s="120">
        <v>6</v>
      </c>
      <c r="AW31" s="120">
        <v>20</v>
      </c>
      <c r="AX31" s="120">
        <v>8</v>
      </c>
      <c r="AY31" s="120">
        <v>1</v>
      </c>
      <c r="AZ31" s="81">
        <f t="shared" si="19"/>
        <v>35</v>
      </c>
      <c r="BA31" s="80">
        <f t="shared" si="20"/>
        <v>285.14999999999998</v>
      </c>
      <c r="BB31" s="36">
        <f t="shared" si="21"/>
        <v>136.87199999999999</v>
      </c>
      <c r="BC31" s="80">
        <f t="shared" si="22"/>
        <v>148.27799999999999</v>
      </c>
    </row>
    <row r="32" spans="1:55" ht="17.399999999999999">
      <c r="A32" s="30" t="s">
        <v>17</v>
      </c>
      <c r="B32" s="88">
        <v>602</v>
      </c>
      <c r="C32" s="88">
        <v>619</v>
      </c>
      <c r="D32" s="88">
        <v>804</v>
      </c>
      <c r="E32" s="88">
        <v>20</v>
      </c>
      <c r="F32" s="88">
        <v>20</v>
      </c>
      <c r="G32" s="89">
        <v>27</v>
      </c>
      <c r="H32" s="55">
        <f t="shared" si="6"/>
        <v>2025</v>
      </c>
      <c r="I32" s="55">
        <f t="shared" si="7"/>
        <v>67</v>
      </c>
      <c r="J32" s="88">
        <v>615</v>
      </c>
      <c r="K32" s="94">
        <v>579</v>
      </c>
      <c r="L32" s="94"/>
      <c r="M32" s="93">
        <v>20</v>
      </c>
      <c r="N32" s="93">
        <v>20</v>
      </c>
      <c r="O32" s="45"/>
      <c r="P32" s="55">
        <f t="shared" si="23"/>
        <v>1194</v>
      </c>
      <c r="Q32" s="55">
        <f t="shared" si="8"/>
        <v>40</v>
      </c>
      <c r="R32" s="57">
        <f t="shared" si="24"/>
        <v>107</v>
      </c>
      <c r="S32" s="88">
        <v>3.9</v>
      </c>
      <c r="T32" s="88">
        <v>3.5</v>
      </c>
      <c r="U32" s="88">
        <v>8.1999999999999993</v>
      </c>
      <c r="V32" s="88"/>
      <c r="W32" s="88"/>
      <c r="X32" s="44"/>
      <c r="Y32" s="44"/>
      <c r="Z32" s="44"/>
      <c r="AA32" s="68">
        <f t="shared" si="12"/>
        <v>0</v>
      </c>
      <c r="AB32" s="33"/>
      <c r="AC32" s="20">
        <f t="shared" si="13"/>
        <v>0</v>
      </c>
      <c r="AD32" s="85">
        <f t="shared" si="14"/>
        <v>122.60000000000001</v>
      </c>
      <c r="AE32" s="21">
        <f t="shared" si="25"/>
        <v>122.60000000000001</v>
      </c>
      <c r="AF32" s="82"/>
      <c r="AG32" s="78"/>
      <c r="AH32" s="22">
        <f t="shared" si="9"/>
        <v>122.60000000000001</v>
      </c>
      <c r="AI32" s="23">
        <f t="shared" si="10"/>
        <v>14.271999999999977</v>
      </c>
      <c r="AJ32" s="58"/>
      <c r="AK32" s="24">
        <f t="shared" si="11"/>
        <v>0</v>
      </c>
      <c r="AL32" s="25">
        <f t="shared" si="15"/>
        <v>136.87199999999999</v>
      </c>
      <c r="AM32" s="28">
        <f t="shared" si="16"/>
        <v>136.87199999999999</v>
      </c>
      <c r="AN32" s="79"/>
      <c r="AO32" s="118">
        <v>60</v>
      </c>
      <c r="AP32" s="118">
        <v>200</v>
      </c>
      <c r="AQ32" s="118">
        <v>0</v>
      </c>
      <c r="AR32" s="118">
        <v>15</v>
      </c>
      <c r="AS32" s="118">
        <v>62</v>
      </c>
      <c r="AT32" s="62">
        <f t="shared" si="17"/>
        <v>337</v>
      </c>
      <c r="AU32" s="64">
        <f t="shared" si="18"/>
        <v>320.14999999999998</v>
      </c>
      <c r="AV32" s="120">
        <v>6</v>
      </c>
      <c r="AW32" s="120">
        <v>20</v>
      </c>
      <c r="AX32" s="120">
        <v>8</v>
      </c>
      <c r="AY32" s="120">
        <v>1</v>
      </c>
      <c r="AZ32" s="81">
        <f t="shared" si="19"/>
        <v>35</v>
      </c>
      <c r="BA32" s="80">
        <f t="shared" si="20"/>
        <v>285.14999999999998</v>
      </c>
      <c r="BB32" s="36">
        <f t="shared" si="21"/>
        <v>136.87199999999999</v>
      </c>
      <c r="BC32" s="80">
        <f t="shared" si="22"/>
        <v>148.27799999999999</v>
      </c>
    </row>
    <row r="33" spans="1:55" ht="17.399999999999999">
      <c r="A33" s="30" t="s">
        <v>46</v>
      </c>
      <c r="B33" s="88">
        <v>601</v>
      </c>
      <c r="C33" s="88">
        <v>625</v>
      </c>
      <c r="D33" s="88">
        <v>821</v>
      </c>
      <c r="E33" s="88">
        <v>20</v>
      </c>
      <c r="F33" s="88">
        <v>21</v>
      </c>
      <c r="G33" s="89">
        <v>27</v>
      </c>
      <c r="H33" s="55">
        <f t="shared" ref="H33:H65" si="26">B33+C33+D33</f>
        <v>2047</v>
      </c>
      <c r="I33" s="55">
        <f t="shared" ref="I33:I65" si="27">E33+F33+G33</f>
        <v>68</v>
      </c>
      <c r="J33" s="88">
        <v>592</v>
      </c>
      <c r="K33" s="94">
        <v>594</v>
      </c>
      <c r="L33" s="94"/>
      <c r="M33" s="93">
        <v>20</v>
      </c>
      <c r="N33" s="93">
        <v>21</v>
      </c>
      <c r="O33" s="45"/>
      <c r="P33" s="55">
        <f t="shared" si="23"/>
        <v>1186</v>
      </c>
      <c r="Q33" s="55">
        <f t="shared" si="8"/>
        <v>41</v>
      </c>
      <c r="R33" s="57">
        <f t="shared" si="24"/>
        <v>109</v>
      </c>
      <c r="S33" s="88">
        <v>3.9</v>
      </c>
      <c r="T33" s="88">
        <v>3.5</v>
      </c>
      <c r="U33" s="88">
        <v>8.1999999999999993</v>
      </c>
      <c r="V33" s="88"/>
      <c r="W33" s="88"/>
      <c r="X33" s="44"/>
      <c r="Y33" s="44"/>
      <c r="Z33" s="44"/>
      <c r="AA33" s="68">
        <f t="shared" si="12"/>
        <v>0</v>
      </c>
      <c r="AB33" s="33"/>
      <c r="AC33" s="20">
        <f t="shared" si="13"/>
        <v>0</v>
      </c>
      <c r="AD33" s="85">
        <f t="shared" si="14"/>
        <v>124.60000000000001</v>
      </c>
      <c r="AE33" s="21">
        <f t="shared" si="25"/>
        <v>124.60000000000001</v>
      </c>
      <c r="AF33" s="82"/>
      <c r="AG33" s="78"/>
      <c r="AH33" s="22">
        <f t="shared" si="9"/>
        <v>124.60000000000001</v>
      </c>
      <c r="AI33" s="23">
        <f t="shared" si="10"/>
        <v>12.271999999999977</v>
      </c>
      <c r="AJ33" s="58"/>
      <c r="AK33" s="24">
        <f t="shared" si="11"/>
        <v>0</v>
      </c>
      <c r="AL33" s="25">
        <f t="shared" si="15"/>
        <v>136.87199999999999</v>
      </c>
      <c r="AM33" s="28">
        <f t="shared" si="16"/>
        <v>136.87199999999999</v>
      </c>
      <c r="AN33" s="79"/>
      <c r="AO33" s="118">
        <v>60</v>
      </c>
      <c r="AP33" s="118">
        <v>200</v>
      </c>
      <c r="AQ33" s="118">
        <v>0</v>
      </c>
      <c r="AR33" s="118">
        <v>15</v>
      </c>
      <c r="AS33" s="118">
        <v>62</v>
      </c>
      <c r="AT33" s="62">
        <f t="shared" si="17"/>
        <v>337</v>
      </c>
      <c r="AU33" s="64">
        <f t="shared" si="18"/>
        <v>320.14999999999998</v>
      </c>
      <c r="AV33" s="120">
        <v>6</v>
      </c>
      <c r="AW33" s="120">
        <v>20</v>
      </c>
      <c r="AX33" s="120">
        <v>8</v>
      </c>
      <c r="AY33" s="120">
        <v>1</v>
      </c>
      <c r="AZ33" s="81">
        <f t="shared" si="19"/>
        <v>35</v>
      </c>
      <c r="BA33" s="80">
        <f t="shared" si="20"/>
        <v>285.14999999999998</v>
      </c>
      <c r="BB33" s="36">
        <f t="shared" si="21"/>
        <v>136.87199999999999</v>
      </c>
      <c r="BC33" s="80">
        <f t="shared" si="22"/>
        <v>148.27799999999999</v>
      </c>
    </row>
    <row r="34" spans="1:55" ht="17.399999999999999">
      <c r="A34" s="30" t="s">
        <v>18</v>
      </c>
      <c r="B34" s="88">
        <v>592</v>
      </c>
      <c r="C34" s="88">
        <v>603</v>
      </c>
      <c r="D34" s="88">
        <v>811</v>
      </c>
      <c r="E34" s="88">
        <v>20</v>
      </c>
      <c r="F34" s="88">
        <v>20</v>
      </c>
      <c r="G34" s="89">
        <v>27</v>
      </c>
      <c r="H34" s="55">
        <f t="shared" si="26"/>
        <v>2006</v>
      </c>
      <c r="I34" s="55">
        <f t="shared" si="27"/>
        <v>67</v>
      </c>
      <c r="J34" s="89">
        <v>600</v>
      </c>
      <c r="K34" s="94">
        <v>589</v>
      </c>
      <c r="L34" s="94"/>
      <c r="M34" s="93">
        <v>20</v>
      </c>
      <c r="N34" s="93">
        <v>21</v>
      </c>
      <c r="O34" s="56"/>
      <c r="P34" s="55">
        <f t="shared" si="23"/>
        <v>1189</v>
      </c>
      <c r="Q34" s="55">
        <f t="shared" si="8"/>
        <v>41</v>
      </c>
      <c r="R34" s="57">
        <f t="shared" si="24"/>
        <v>108</v>
      </c>
      <c r="S34" s="88">
        <v>3.9</v>
      </c>
      <c r="T34" s="88">
        <v>4</v>
      </c>
      <c r="U34" s="88">
        <v>8.6</v>
      </c>
      <c r="V34" s="88"/>
      <c r="W34" s="88"/>
      <c r="X34" s="44"/>
      <c r="Y34" s="44"/>
      <c r="Z34" s="44"/>
      <c r="AA34" s="68">
        <f t="shared" si="12"/>
        <v>0</v>
      </c>
      <c r="AB34" s="33"/>
      <c r="AC34" s="20">
        <f t="shared" si="13"/>
        <v>0</v>
      </c>
      <c r="AD34" s="85">
        <f t="shared" si="14"/>
        <v>124.5</v>
      </c>
      <c r="AE34" s="21">
        <f t="shared" si="25"/>
        <v>124.5</v>
      </c>
      <c r="AF34" s="82"/>
      <c r="AG34" s="78"/>
      <c r="AH34" s="22">
        <f t="shared" si="9"/>
        <v>124.5</v>
      </c>
      <c r="AI34" s="23">
        <f t="shared" si="10"/>
        <v>12.371999999999986</v>
      </c>
      <c r="AJ34" s="58"/>
      <c r="AK34" s="24">
        <f t="shared" si="11"/>
        <v>0</v>
      </c>
      <c r="AL34" s="25">
        <f t="shared" si="15"/>
        <v>136.87199999999999</v>
      </c>
      <c r="AM34" s="28">
        <f t="shared" si="16"/>
        <v>136.87199999999999</v>
      </c>
      <c r="AN34" s="79"/>
      <c r="AO34" s="118">
        <v>60</v>
      </c>
      <c r="AP34" s="118">
        <v>200</v>
      </c>
      <c r="AQ34" s="118">
        <v>0</v>
      </c>
      <c r="AR34" s="118">
        <v>15</v>
      </c>
      <c r="AS34" s="118">
        <v>62</v>
      </c>
      <c r="AT34" s="62">
        <f t="shared" si="17"/>
        <v>337</v>
      </c>
      <c r="AU34" s="64">
        <f t="shared" si="18"/>
        <v>320.14999999999998</v>
      </c>
      <c r="AV34" s="120">
        <v>6</v>
      </c>
      <c r="AW34" s="120">
        <v>20</v>
      </c>
      <c r="AX34" s="120">
        <v>8</v>
      </c>
      <c r="AY34" s="120">
        <v>1</v>
      </c>
      <c r="AZ34" s="81">
        <f t="shared" si="19"/>
        <v>35</v>
      </c>
      <c r="BA34" s="80">
        <f t="shared" si="20"/>
        <v>285.14999999999998</v>
      </c>
      <c r="BB34" s="36">
        <f t="shared" si="21"/>
        <v>136.87199999999999</v>
      </c>
      <c r="BC34" s="80">
        <f t="shared" si="22"/>
        <v>148.27799999999999</v>
      </c>
    </row>
    <row r="35" spans="1:55" ht="17.399999999999999">
      <c r="A35" s="30" t="s">
        <v>47</v>
      </c>
      <c r="B35" s="88">
        <v>593</v>
      </c>
      <c r="C35" s="88">
        <v>578</v>
      </c>
      <c r="D35" s="92">
        <v>810</v>
      </c>
      <c r="E35" s="88">
        <v>20</v>
      </c>
      <c r="F35" s="88">
        <v>19</v>
      </c>
      <c r="G35" s="89">
        <v>27</v>
      </c>
      <c r="H35" s="55">
        <f t="shared" si="26"/>
        <v>1981</v>
      </c>
      <c r="I35" s="55">
        <f t="shared" si="27"/>
        <v>66</v>
      </c>
      <c r="J35" s="89">
        <v>611</v>
      </c>
      <c r="K35" s="94">
        <v>578</v>
      </c>
      <c r="L35" s="94"/>
      <c r="M35" s="93">
        <v>20</v>
      </c>
      <c r="N35" s="93">
        <v>20</v>
      </c>
      <c r="O35" s="56"/>
      <c r="P35" s="55">
        <f t="shared" si="23"/>
        <v>1189</v>
      </c>
      <c r="Q35" s="55">
        <f t="shared" si="8"/>
        <v>40</v>
      </c>
      <c r="R35" s="57">
        <f t="shared" si="24"/>
        <v>106</v>
      </c>
      <c r="S35" s="88">
        <v>3.9</v>
      </c>
      <c r="T35" s="88">
        <v>4</v>
      </c>
      <c r="U35" s="88">
        <v>8.6</v>
      </c>
      <c r="V35" s="88"/>
      <c r="W35" s="88"/>
      <c r="X35" s="44"/>
      <c r="Y35" s="44"/>
      <c r="Z35" s="44"/>
      <c r="AA35" s="68">
        <f t="shared" si="12"/>
        <v>0</v>
      </c>
      <c r="AB35" s="33"/>
      <c r="AC35" s="20">
        <f t="shared" si="13"/>
        <v>0</v>
      </c>
      <c r="AD35" s="85">
        <f t="shared" si="14"/>
        <v>122.5</v>
      </c>
      <c r="AE35" s="21">
        <f t="shared" si="25"/>
        <v>122.5</v>
      </c>
      <c r="AF35" s="82"/>
      <c r="AG35" s="78"/>
      <c r="AH35" s="22">
        <f t="shared" si="9"/>
        <v>122.5</v>
      </c>
      <c r="AI35" s="23">
        <f t="shared" si="10"/>
        <v>14.371999999999986</v>
      </c>
      <c r="AJ35" s="58"/>
      <c r="AK35" s="24">
        <f t="shared" si="11"/>
        <v>0</v>
      </c>
      <c r="AL35" s="25">
        <f t="shared" si="15"/>
        <v>136.87199999999999</v>
      </c>
      <c r="AM35" s="28">
        <f t="shared" si="16"/>
        <v>136.87199999999999</v>
      </c>
      <c r="AN35" s="79"/>
      <c r="AO35" s="118">
        <v>60</v>
      </c>
      <c r="AP35" s="118">
        <v>200</v>
      </c>
      <c r="AQ35" s="118">
        <v>0</v>
      </c>
      <c r="AR35" s="118">
        <v>15</v>
      </c>
      <c r="AS35" s="118">
        <v>62</v>
      </c>
      <c r="AT35" s="62">
        <f t="shared" si="17"/>
        <v>337</v>
      </c>
      <c r="AU35" s="64">
        <f t="shared" si="18"/>
        <v>320.14999999999998</v>
      </c>
      <c r="AV35" s="120">
        <v>6</v>
      </c>
      <c r="AW35" s="120">
        <v>20</v>
      </c>
      <c r="AX35" s="120">
        <v>8</v>
      </c>
      <c r="AY35" s="120">
        <v>1</v>
      </c>
      <c r="AZ35" s="81">
        <f t="shared" si="19"/>
        <v>35</v>
      </c>
      <c r="BA35" s="80">
        <f t="shared" si="20"/>
        <v>285.14999999999998</v>
      </c>
      <c r="BB35" s="36">
        <f t="shared" si="21"/>
        <v>136.87199999999999</v>
      </c>
      <c r="BC35" s="80">
        <f t="shared" si="22"/>
        <v>148.27799999999999</v>
      </c>
    </row>
    <row r="36" spans="1:55" ht="17.399999999999999">
      <c r="A36" s="30" t="s">
        <v>19</v>
      </c>
      <c r="B36" s="88">
        <v>575</v>
      </c>
      <c r="C36" s="88">
        <v>554</v>
      </c>
      <c r="D36" s="92">
        <v>794</v>
      </c>
      <c r="E36" s="88">
        <v>19</v>
      </c>
      <c r="F36" s="88">
        <v>18</v>
      </c>
      <c r="G36" s="89">
        <v>26</v>
      </c>
      <c r="H36" s="55">
        <f t="shared" si="26"/>
        <v>1923</v>
      </c>
      <c r="I36" s="55">
        <f t="shared" si="27"/>
        <v>63</v>
      </c>
      <c r="J36" s="89">
        <v>603</v>
      </c>
      <c r="K36" s="94">
        <v>573</v>
      </c>
      <c r="L36" s="94"/>
      <c r="M36" s="93">
        <v>20</v>
      </c>
      <c r="N36" s="93">
        <v>20</v>
      </c>
      <c r="O36" s="56"/>
      <c r="P36" s="55">
        <f t="shared" si="23"/>
        <v>1176</v>
      </c>
      <c r="Q36" s="55">
        <f t="shared" si="8"/>
        <v>40</v>
      </c>
      <c r="R36" s="57">
        <f t="shared" si="24"/>
        <v>103</v>
      </c>
      <c r="S36" s="88">
        <v>4</v>
      </c>
      <c r="T36" s="88">
        <v>4</v>
      </c>
      <c r="U36" s="88">
        <v>8.4</v>
      </c>
      <c r="V36" s="88"/>
      <c r="W36" s="88"/>
      <c r="X36" s="44"/>
      <c r="Y36" s="44"/>
      <c r="Z36" s="44"/>
      <c r="AA36" s="68">
        <f t="shared" si="12"/>
        <v>0</v>
      </c>
      <c r="AB36" s="33"/>
      <c r="AC36" s="20">
        <f t="shared" si="13"/>
        <v>0</v>
      </c>
      <c r="AD36" s="85">
        <f t="shared" si="14"/>
        <v>119.4</v>
      </c>
      <c r="AE36" s="21">
        <f t="shared" si="25"/>
        <v>119.4</v>
      </c>
      <c r="AF36" s="82"/>
      <c r="AG36" s="78"/>
      <c r="AH36" s="22">
        <f t="shared" si="9"/>
        <v>119.4</v>
      </c>
      <c r="AI36" s="23">
        <f t="shared" si="10"/>
        <v>17.47199999999998</v>
      </c>
      <c r="AJ36" s="58"/>
      <c r="AK36" s="24">
        <f t="shared" si="11"/>
        <v>0</v>
      </c>
      <c r="AL36" s="25">
        <f t="shared" si="15"/>
        <v>136.87199999999999</v>
      </c>
      <c r="AM36" s="28">
        <f t="shared" si="16"/>
        <v>136.87199999999999</v>
      </c>
      <c r="AN36" s="79"/>
      <c r="AO36" s="118">
        <v>60</v>
      </c>
      <c r="AP36" s="118">
        <v>200</v>
      </c>
      <c r="AQ36" s="118">
        <v>0</v>
      </c>
      <c r="AR36" s="118">
        <v>15</v>
      </c>
      <c r="AS36" s="118">
        <v>62</v>
      </c>
      <c r="AT36" s="62">
        <f t="shared" si="17"/>
        <v>337</v>
      </c>
      <c r="AU36" s="64">
        <f t="shared" si="18"/>
        <v>320.14999999999998</v>
      </c>
      <c r="AV36" s="120">
        <v>6</v>
      </c>
      <c r="AW36" s="120">
        <v>20</v>
      </c>
      <c r="AX36" s="120">
        <v>8</v>
      </c>
      <c r="AY36" s="120">
        <v>1</v>
      </c>
      <c r="AZ36" s="81">
        <f t="shared" si="19"/>
        <v>35</v>
      </c>
      <c r="BA36" s="80">
        <f t="shared" si="20"/>
        <v>285.14999999999998</v>
      </c>
      <c r="BB36" s="36">
        <f t="shared" si="21"/>
        <v>136.87199999999999</v>
      </c>
      <c r="BC36" s="80">
        <f t="shared" si="22"/>
        <v>148.27799999999999</v>
      </c>
    </row>
    <row r="37" spans="1:55" ht="17.399999999999999">
      <c r="A37" s="30" t="s">
        <v>48</v>
      </c>
      <c r="B37" s="88">
        <v>569</v>
      </c>
      <c r="C37" s="88">
        <v>550</v>
      </c>
      <c r="D37" s="92">
        <v>787</v>
      </c>
      <c r="E37" s="88">
        <v>19</v>
      </c>
      <c r="F37" s="88">
        <v>18</v>
      </c>
      <c r="G37" s="89">
        <v>26</v>
      </c>
      <c r="H37" s="55">
        <f t="shared" si="26"/>
        <v>1906</v>
      </c>
      <c r="I37" s="55">
        <f t="shared" si="27"/>
        <v>63</v>
      </c>
      <c r="J37" s="89">
        <v>594</v>
      </c>
      <c r="K37" s="94">
        <v>570</v>
      </c>
      <c r="L37" s="94"/>
      <c r="M37" s="93">
        <v>20</v>
      </c>
      <c r="N37" s="93">
        <v>20</v>
      </c>
      <c r="O37" s="56"/>
      <c r="P37" s="55">
        <f t="shared" si="23"/>
        <v>1164</v>
      </c>
      <c r="Q37" s="55">
        <f t="shared" si="8"/>
        <v>40</v>
      </c>
      <c r="R37" s="57">
        <f t="shared" si="24"/>
        <v>103</v>
      </c>
      <c r="S37" s="88">
        <v>4</v>
      </c>
      <c r="T37" s="88">
        <v>4</v>
      </c>
      <c r="U37" s="88">
        <v>8.4</v>
      </c>
      <c r="V37" s="88"/>
      <c r="W37" s="88"/>
      <c r="X37" s="44"/>
      <c r="Y37" s="44"/>
      <c r="Z37" s="44"/>
      <c r="AA37" s="68">
        <f t="shared" si="12"/>
        <v>0</v>
      </c>
      <c r="AB37" s="33"/>
      <c r="AC37" s="20">
        <f t="shared" si="13"/>
        <v>0</v>
      </c>
      <c r="AD37" s="85">
        <f t="shared" si="14"/>
        <v>119.4</v>
      </c>
      <c r="AE37" s="21">
        <f t="shared" si="25"/>
        <v>119.4</v>
      </c>
      <c r="AF37" s="82"/>
      <c r="AG37" s="78"/>
      <c r="AH37" s="22">
        <f t="shared" si="9"/>
        <v>119.4</v>
      </c>
      <c r="AI37" s="23">
        <f t="shared" si="10"/>
        <v>17.47199999999998</v>
      </c>
      <c r="AJ37" s="58"/>
      <c r="AK37" s="24">
        <f t="shared" si="11"/>
        <v>0</v>
      </c>
      <c r="AL37" s="25">
        <f t="shared" si="15"/>
        <v>136.87199999999999</v>
      </c>
      <c r="AM37" s="28">
        <f t="shared" si="16"/>
        <v>136.87199999999999</v>
      </c>
      <c r="AN37" s="79"/>
      <c r="AO37" s="118">
        <v>60</v>
      </c>
      <c r="AP37" s="118">
        <v>200</v>
      </c>
      <c r="AQ37" s="118">
        <v>0</v>
      </c>
      <c r="AR37" s="118">
        <v>15</v>
      </c>
      <c r="AS37" s="118">
        <v>62</v>
      </c>
      <c r="AT37" s="62">
        <f t="shared" si="17"/>
        <v>337</v>
      </c>
      <c r="AU37" s="64">
        <f t="shared" si="18"/>
        <v>320.14999999999998</v>
      </c>
      <c r="AV37" s="120">
        <v>6</v>
      </c>
      <c r="AW37" s="120">
        <v>20</v>
      </c>
      <c r="AX37" s="120">
        <v>8</v>
      </c>
      <c r="AY37" s="120">
        <v>1</v>
      </c>
      <c r="AZ37" s="81">
        <f t="shared" si="19"/>
        <v>35</v>
      </c>
      <c r="BA37" s="80">
        <f t="shared" si="20"/>
        <v>285.14999999999998</v>
      </c>
      <c r="BB37" s="36">
        <f t="shared" si="21"/>
        <v>136.87199999999999</v>
      </c>
      <c r="BC37" s="80">
        <f t="shared" si="22"/>
        <v>148.27799999999999</v>
      </c>
    </row>
    <row r="38" spans="1:55" ht="17.399999999999999">
      <c r="A38" s="30" t="s">
        <v>20</v>
      </c>
      <c r="B38" s="88">
        <v>580</v>
      </c>
      <c r="C38" s="88">
        <v>551</v>
      </c>
      <c r="D38" s="92">
        <v>775</v>
      </c>
      <c r="E38" s="88">
        <v>19</v>
      </c>
      <c r="F38" s="88">
        <v>18</v>
      </c>
      <c r="G38" s="89">
        <v>25</v>
      </c>
      <c r="H38" s="55">
        <f t="shared" si="26"/>
        <v>1906</v>
      </c>
      <c r="I38" s="55">
        <f t="shared" si="27"/>
        <v>62</v>
      </c>
      <c r="J38" s="89">
        <v>592</v>
      </c>
      <c r="K38" s="94">
        <v>554</v>
      </c>
      <c r="L38" s="94"/>
      <c r="M38" s="93">
        <v>20</v>
      </c>
      <c r="N38" s="93">
        <v>20</v>
      </c>
      <c r="O38" s="56"/>
      <c r="P38" s="55">
        <f t="shared" si="23"/>
        <v>1146</v>
      </c>
      <c r="Q38" s="55">
        <f t="shared" si="8"/>
        <v>40</v>
      </c>
      <c r="R38" s="57">
        <f t="shared" si="24"/>
        <v>102</v>
      </c>
      <c r="S38" s="88">
        <v>3.8</v>
      </c>
      <c r="T38" s="88">
        <v>4</v>
      </c>
      <c r="U38" s="100">
        <v>7.8</v>
      </c>
      <c r="V38" s="88"/>
      <c r="W38" s="88"/>
      <c r="X38" s="44"/>
      <c r="Y38" s="44"/>
      <c r="Z38" s="44"/>
      <c r="AA38" s="68">
        <f t="shared" si="12"/>
        <v>0</v>
      </c>
      <c r="AB38" s="33"/>
      <c r="AC38" s="20">
        <f>AA38+AB38</f>
        <v>0</v>
      </c>
      <c r="AD38" s="85">
        <f t="shared" si="14"/>
        <v>117.6</v>
      </c>
      <c r="AE38" s="21">
        <f t="shared" si="25"/>
        <v>117.6</v>
      </c>
      <c r="AF38" s="82"/>
      <c r="AG38" s="78"/>
      <c r="AH38" s="22">
        <f t="shared" si="9"/>
        <v>117.6</v>
      </c>
      <c r="AI38" s="23">
        <f t="shared" si="10"/>
        <v>19.271999999999991</v>
      </c>
      <c r="AJ38" s="58"/>
      <c r="AK38" s="24">
        <f t="shared" si="11"/>
        <v>0</v>
      </c>
      <c r="AL38" s="25">
        <f t="shared" si="15"/>
        <v>136.87199999999999</v>
      </c>
      <c r="AM38" s="28">
        <f t="shared" si="16"/>
        <v>136.87199999999999</v>
      </c>
      <c r="AN38" s="79"/>
      <c r="AO38" s="118">
        <v>60</v>
      </c>
      <c r="AP38" s="118">
        <v>200</v>
      </c>
      <c r="AQ38" s="118">
        <v>0</v>
      </c>
      <c r="AR38" s="118">
        <v>15</v>
      </c>
      <c r="AS38" s="118">
        <v>62</v>
      </c>
      <c r="AT38" s="62">
        <f t="shared" si="17"/>
        <v>337</v>
      </c>
      <c r="AU38" s="64">
        <f t="shared" si="18"/>
        <v>320.14999999999998</v>
      </c>
      <c r="AV38" s="120">
        <v>6</v>
      </c>
      <c r="AW38" s="120">
        <v>20</v>
      </c>
      <c r="AX38" s="120">
        <v>8</v>
      </c>
      <c r="AY38" s="120">
        <v>1</v>
      </c>
      <c r="AZ38" s="81">
        <f t="shared" si="19"/>
        <v>35</v>
      </c>
      <c r="BA38" s="80">
        <f t="shared" si="20"/>
        <v>285.14999999999998</v>
      </c>
      <c r="BB38" s="36">
        <f t="shared" si="21"/>
        <v>136.87199999999999</v>
      </c>
      <c r="BC38" s="80">
        <f t="shared" si="22"/>
        <v>148.27799999999999</v>
      </c>
    </row>
    <row r="39" spans="1:55" ht="17.399999999999999">
      <c r="A39" s="30" t="s">
        <v>33</v>
      </c>
      <c r="B39" s="88">
        <v>602</v>
      </c>
      <c r="C39" s="88">
        <v>575</v>
      </c>
      <c r="D39" s="88">
        <v>790</v>
      </c>
      <c r="E39" s="88">
        <v>20</v>
      </c>
      <c r="F39" s="88">
        <v>19</v>
      </c>
      <c r="G39" s="89">
        <v>26</v>
      </c>
      <c r="H39" s="55">
        <f t="shared" si="26"/>
        <v>1967</v>
      </c>
      <c r="I39" s="55">
        <f t="shared" si="27"/>
        <v>65</v>
      </c>
      <c r="J39" s="89">
        <v>615</v>
      </c>
      <c r="K39" s="94">
        <v>562</v>
      </c>
      <c r="L39" s="94"/>
      <c r="M39" s="93">
        <v>20</v>
      </c>
      <c r="N39" s="93">
        <v>20</v>
      </c>
      <c r="O39" s="56"/>
      <c r="P39" s="55">
        <f t="shared" si="23"/>
        <v>1177</v>
      </c>
      <c r="Q39" s="55">
        <f t="shared" si="8"/>
        <v>40</v>
      </c>
      <c r="R39" s="57">
        <f t="shared" si="24"/>
        <v>105</v>
      </c>
      <c r="S39" s="88">
        <v>3.8</v>
      </c>
      <c r="T39" s="88">
        <v>4</v>
      </c>
      <c r="U39" s="100">
        <v>7.8</v>
      </c>
      <c r="V39" s="88"/>
      <c r="W39" s="88"/>
      <c r="X39" s="44"/>
      <c r="Y39" s="44"/>
      <c r="Z39" s="44"/>
      <c r="AA39" s="68">
        <f t="shared" si="12"/>
        <v>0</v>
      </c>
      <c r="AB39" s="33"/>
      <c r="AC39" s="20">
        <f t="shared" si="13"/>
        <v>0</v>
      </c>
      <c r="AD39" s="85">
        <f t="shared" si="14"/>
        <v>120.6</v>
      </c>
      <c r="AE39" s="21">
        <f t="shared" si="25"/>
        <v>120.6</v>
      </c>
      <c r="AF39" s="82"/>
      <c r="AG39" s="78"/>
      <c r="AH39" s="22">
        <f t="shared" si="9"/>
        <v>120.6</v>
      </c>
      <c r="AI39" s="23">
        <f t="shared" si="10"/>
        <v>16.271999999999991</v>
      </c>
      <c r="AJ39" s="58"/>
      <c r="AK39" s="24">
        <f t="shared" si="11"/>
        <v>0</v>
      </c>
      <c r="AL39" s="25">
        <f t="shared" si="15"/>
        <v>136.87199999999999</v>
      </c>
      <c r="AM39" s="28">
        <f t="shared" si="16"/>
        <v>136.87199999999999</v>
      </c>
      <c r="AN39" s="79"/>
      <c r="AO39" s="118">
        <v>60</v>
      </c>
      <c r="AP39" s="118">
        <v>200</v>
      </c>
      <c r="AQ39" s="118">
        <v>0</v>
      </c>
      <c r="AR39" s="118">
        <v>15</v>
      </c>
      <c r="AS39" s="118">
        <v>62</v>
      </c>
      <c r="AT39" s="62">
        <f t="shared" si="17"/>
        <v>337</v>
      </c>
      <c r="AU39" s="64">
        <f t="shared" si="18"/>
        <v>320.14999999999998</v>
      </c>
      <c r="AV39" s="120">
        <v>6</v>
      </c>
      <c r="AW39" s="120">
        <v>20</v>
      </c>
      <c r="AX39" s="120">
        <v>8</v>
      </c>
      <c r="AY39" s="120">
        <v>1</v>
      </c>
      <c r="AZ39" s="81">
        <f t="shared" si="19"/>
        <v>35</v>
      </c>
      <c r="BA39" s="80">
        <f t="shared" si="20"/>
        <v>285.14999999999998</v>
      </c>
      <c r="BB39" s="36">
        <f t="shared" si="21"/>
        <v>136.87199999999999</v>
      </c>
      <c r="BC39" s="80">
        <f t="shared" si="22"/>
        <v>148.27799999999999</v>
      </c>
    </row>
    <row r="40" spans="1:55" ht="17.399999999999999">
      <c r="A40" s="30" t="s">
        <v>21</v>
      </c>
      <c r="B40" s="88">
        <v>624</v>
      </c>
      <c r="C40" s="88">
        <v>512</v>
      </c>
      <c r="D40" s="92">
        <v>808</v>
      </c>
      <c r="E40" s="88">
        <v>21</v>
      </c>
      <c r="F40" s="88">
        <v>20</v>
      </c>
      <c r="G40" s="89">
        <v>27</v>
      </c>
      <c r="H40" s="55">
        <f t="shared" si="26"/>
        <v>1944</v>
      </c>
      <c r="I40" s="55">
        <f t="shared" si="27"/>
        <v>68</v>
      </c>
      <c r="J40" s="89">
        <v>623</v>
      </c>
      <c r="K40" s="94">
        <v>585</v>
      </c>
      <c r="L40" s="94"/>
      <c r="M40" s="93">
        <v>20</v>
      </c>
      <c r="N40" s="93">
        <v>20</v>
      </c>
      <c r="O40" s="56"/>
      <c r="P40" s="55">
        <f t="shared" si="23"/>
        <v>1208</v>
      </c>
      <c r="Q40" s="55">
        <f t="shared" si="8"/>
        <v>40</v>
      </c>
      <c r="R40" s="57">
        <f t="shared" si="24"/>
        <v>108</v>
      </c>
      <c r="S40" s="88">
        <v>4.05</v>
      </c>
      <c r="T40" s="88">
        <v>4.5</v>
      </c>
      <c r="U40" s="100">
        <v>8.9</v>
      </c>
      <c r="V40" s="88"/>
      <c r="W40" s="88"/>
      <c r="X40" s="44"/>
      <c r="Y40" s="44"/>
      <c r="Z40" s="44"/>
      <c r="AA40" s="68">
        <f t="shared" si="12"/>
        <v>0</v>
      </c>
      <c r="AB40" s="33"/>
      <c r="AC40" s="20">
        <f t="shared" si="13"/>
        <v>0</v>
      </c>
      <c r="AD40" s="85">
        <f t="shared" si="14"/>
        <v>125.45</v>
      </c>
      <c r="AE40" s="21">
        <f t="shared" si="25"/>
        <v>125.45</v>
      </c>
      <c r="AF40" s="82"/>
      <c r="AG40" s="78"/>
      <c r="AH40" s="22">
        <f t="shared" si="9"/>
        <v>125.45</v>
      </c>
      <c r="AI40" s="23">
        <f t="shared" si="10"/>
        <v>11.421999999999983</v>
      </c>
      <c r="AJ40" s="58"/>
      <c r="AK40" s="24">
        <f t="shared" si="11"/>
        <v>0</v>
      </c>
      <c r="AL40" s="25">
        <f t="shared" si="15"/>
        <v>136.87199999999999</v>
      </c>
      <c r="AM40" s="28">
        <f t="shared" si="16"/>
        <v>136.87199999999999</v>
      </c>
      <c r="AN40" s="79"/>
      <c r="AO40" s="118">
        <v>60</v>
      </c>
      <c r="AP40" s="118">
        <v>200</v>
      </c>
      <c r="AQ40" s="118">
        <v>0</v>
      </c>
      <c r="AR40" s="118">
        <v>15</v>
      </c>
      <c r="AS40" s="118">
        <v>62</v>
      </c>
      <c r="AT40" s="62">
        <f t="shared" si="17"/>
        <v>337</v>
      </c>
      <c r="AU40" s="64">
        <f t="shared" si="18"/>
        <v>320.14999999999998</v>
      </c>
      <c r="AV40" s="120">
        <v>6</v>
      </c>
      <c r="AW40" s="120">
        <v>20</v>
      </c>
      <c r="AX40" s="120">
        <v>8</v>
      </c>
      <c r="AY40" s="120">
        <v>1</v>
      </c>
      <c r="AZ40" s="81">
        <f t="shared" si="19"/>
        <v>35</v>
      </c>
      <c r="BA40" s="80">
        <f t="shared" si="20"/>
        <v>285.14999999999998</v>
      </c>
      <c r="BB40" s="36">
        <f t="shared" si="21"/>
        <v>136.87199999999999</v>
      </c>
      <c r="BC40" s="80">
        <f t="shared" si="22"/>
        <v>148.27799999999999</v>
      </c>
    </row>
    <row r="41" spans="1:55" ht="17.399999999999999">
      <c r="A41" s="30" t="s">
        <v>34</v>
      </c>
      <c r="B41" s="88">
        <v>627</v>
      </c>
      <c r="C41" s="88">
        <v>620</v>
      </c>
      <c r="D41" s="92">
        <v>815</v>
      </c>
      <c r="E41" s="88">
        <v>21</v>
      </c>
      <c r="F41" s="88">
        <v>20</v>
      </c>
      <c r="G41" s="89">
        <v>27</v>
      </c>
      <c r="H41" s="55">
        <f t="shared" si="26"/>
        <v>2062</v>
      </c>
      <c r="I41" s="55">
        <f t="shared" si="27"/>
        <v>68</v>
      </c>
      <c r="J41" s="105">
        <v>634</v>
      </c>
      <c r="K41" s="105">
        <v>579</v>
      </c>
      <c r="L41" s="96"/>
      <c r="M41" s="93">
        <v>21</v>
      </c>
      <c r="N41" s="93">
        <v>20</v>
      </c>
      <c r="O41" s="56"/>
      <c r="P41" s="55">
        <f t="shared" si="23"/>
        <v>1213</v>
      </c>
      <c r="Q41" s="55">
        <f t="shared" si="8"/>
        <v>41</v>
      </c>
      <c r="R41" s="57">
        <f t="shared" si="24"/>
        <v>109</v>
      </c>
      <c r="S41" s="88">
        <v>4.05</v>
      </c>
      <c r="T41" s="88">
        <v>4.5</v>
      </c>
      <c r="U41" s="100">
        <v>8.9</v>
      </c>
      <c r="V41" s="88"/>
      <c r="W41" s="88"/>
      <c r="X41" s="44"/>
      <c r="Y41" s="44"/>
      <c r="Z41" s="44"/>
      <c r="AA41" s="68">
        <f t="shared" si="12"/>
        <v>0</v>
      </c>
      <c r="AB41" s="33"/>
      <c r="AC41" s="20">
        <f t="shared" si="13"/>
        <v>0</v>
      </c>
      <c r="AD41" s="85">
        <f t="shared" si="14"/>
        <v>126.45</v>
      </c>
      <c r="AE41" s="21">
        <f t="shared" si="25"/>
        <v>126.45</v>
      </c>
      <c r="AF41" s="82"/>
      <c r="AG41" s="78"/>
      <c r="AH41" s="22">
        <f t="shared" si="9"/>
        <v>126.45</v>
      </c>
      <c r="AI41" s="23">
        <f t="shared" si="10"/>
        <v>10.421999999999983</v>
      </c>
      <c r="AJ41" s="58"/>
      <c r="AK41" s="24">
        <f t="shared" si="11"/>
        <v>0</v>
      </c>
      <c r="AL41" s="25">
        <f t="shared" si="15"/>
        <v>136.87199999999999</v>
      </c>
      <c r="AM41" s="28">
        <f t="shared" si="16"/>
        <v>136.87199999999999</v>
      </c>
      <c r="AN41" s="79"/>
      <c r="AO41" s="118">
        <v>60</v>
      </c>
      <c r="AP41" s="118">
        <v>200</v>
      </c>
      <c r="AQ41" s="118">
        <v>0</v>
      </c>
      <c r="AR41" s="118">
        <v>15</v>
      </c>
      <c r="AS41" s="118">
        <v>62</v>
      </c>
      <c r="AT41" s="62">
        <f t="shared" si="17"/>
        <v>337</v>
      </c>
      <c r="AU41" s="64">
        <f t="shared" si="18"/>
        <v>320.14999999999998</v>
      </c>
      <c r="AV41" s="120">
        <v>6</v>
      </c>
      <c r="AW41" s="120">
        <v>20</v>
      </c>
      <c r="AX41" s="120">
        <v>8</v>
      </c>
      <c r="AY41" s="120">
        <v>1</v>
      </c>
      <c r="AZ41" s="81">
        <f t="shared" si="19"/>
        <v>35</v>
      </c>
      <c r="BA41" s="80">
        <f t="shared" si="20"/>
        <v>285.14999999999998</v>
      </c>
      <c r="BB41" s="36">
        <f t="shared" si="21"/>
        <v>136.87199999999999</v>
      </c>
      <c r="BC41" s="80">
        <f t="shared" si="22"/>
        <v>148.27799999999999</v>
      </c>
    </row>
    <row r="42" spans="1:55" ht="17.399999999999999">
      <c r="A42" s="30" t="s">
        <v>22</v>
      </c>
      <c r="B42" s="88">
        <v>626</v>
      </c>
      <c r="C42" s="88">
        <v>607</v>
      </c>
      <c r="D42" s="92">
        <v>817</v>
      </c>
      <c r="E42" s="88">
        <v>21</v>
      </c>
      <c r="F42" s="88">
        <v>20</v>
      </c>
      <c r="G42" s="89">
        <v>27</v>
      </c>
      <c r="H42" s="55">
        <f t="shared" si="26"/>
        <v>2050</v>
      </c>
      <c r="I42" s="55">
        <f t="shared" si="27"/>
        <v>68</v>
      </c>
      <c r="J42" s="89">
        <v>665</v>
      </c>
      <c r="K42" s="94">
        <v>580</v>
      </c>
      <c r="L42" s="94"/>
      <c r="M42" s="93">
        <v>22</v>
      </c>
      <c r="N42" s="93">
        <v>20</v>
      </c>
      <c r="O42" s="56"/>
      <c r="P42" s="55">
        <f t="shared" si="23"/>
        <v>1245</v>
      </c>
      <c r="Q42" s="55">
        <f t="shared" si="8"/>
        <v>42</v>
      </c>
      <c r="R42" s="57">
        <f t="shared" si="24"/>
        <v>110</v>
      </c>
      <c r="S42" s="88">
        <v>4.08</v>
      </c>
      <c r="T42" s="88">
        <v>4.5</v>
      </c>
      <c r="U42" s="100">
        <v>9.1</v>
      </c>
      <c r="V42" s="88"/>
      <c r="W42" s="88"/>
      <c r="X42" s="44"/>
      <c r="Y42" s="44"/>
      <c r="Z42" s="44"/>
      <c r="AA42" s="68">
        <f t="shared" si="12"/>
        <v>0</v>
      </c>
      <c r="AB42" s="33"/>
      <c r="AC42" s="20">
        <f t="shared" si="13"/>
        <v>0</v>
      </c>
      <c r="AD42" s="85">
        <f t="shared" si="14"/>
        <v>127.67999999999999</v>
      </c>
      <c r="AE42" s="21">
        <f t="shared" si="25"/>
        <v>127.67999999999999</v>
      </c>
      <c r="AF42" s="82"/>
      <c r="AG42" s="78"/>
      <c r="AH42" s="22">
        <f t="shared" si="9"/>
        <v>127.67999999999999</v>
      </c>
      <c r="AI42" s="23">
        <f t="shared" si="10"/>
        <v>9.1919999999999931</v>
      </c>
      <c r="AJ42" s="58"/>
      <c r="AK42" s="24">
        <f t="shared" si="11"/>
        <v>0</v>
      </c>
      <c r="AL42" s="25">
        <f t="shared" si="15"/>
        <v>136.87199999999999</v>
      </c>
      <c r="AM42" s="28">
        <f t="shared" si="16"/>
        <v>136.87199999999999</v>
      </c>
      <c r="AN42" s="79"/>
      <c r="AO42" s="118">
        <v>60</v>
      </c>
      <c r="AP42" s="118">
        <v>200</v>
      </c>
      <c r="AQ42" s="118">
        <v>0</v>
      </c>
      <c r="AR42" s="118">
        <v>15</v>
      </c>
      <c r="AS42" s="118">
        <v>62</v>
      </c>
      <c r="AT42" s="62">
        <f t="shared" si="17"/>
        <v>337</v>
      </c>
      <c r="AU42" s="64">
        <f t="shared" si="18"/>
        <v>320.14999999999998</v>
      </c>
      <c r="AV42" s="120">
        <v>6</v>
      </c>
      <c r="AW42" s="120">
        <v>20</v>
      </c>
      <c r="AX42" s="120">
        <v>8</v>
      </c>
      <c r="AY42" s="120">
        <v>1</v>
      </c>
      <c r="AZ42" s="81">
        <f t="shared" si="19"/>
        <v>35</v>
      </c>
      <c r="BA42" s="80">
        <f t="shared" si="20"/>
        <v>285.14999999999998</v>
      </c>
      <c r="BB42" s="36">
        <f t="shared" si="21"/>
        <v>136.87199999999999</v>
      </c>
      <c r="BC42" s="80">
        <f t="shared" si="22"/>
        <v>148.27799999999999</v>
      </c>
    </row>
    <row r="43" spans="1:55" ht="17.399999999999999">
      <c r="A43" s="30" t="s">
        <v>49</v>
      </c>
      <c r="B43" s="88">
        <v>626</v>
      </c>
      <c r="C43" s="88">
        <v>594</v>
      </c>
      <c r="D43" s="88">
        <v>816</v>
      </c>
      <c r="E43" s="88">
        <v>21</v>
      </c>
      <c r="F43" s="88">
        <v>20</v>
      </c>
      <c r="G43" s="89">
        <v>27</v>
      </c>
      <c r="H43" s="55">
        <f t="shared" si="26"/>
        <v>2036</v>
      </c>
      <c r="I43" s="55">
        <f t="shared" si="27"/>
        <v>68</v>
      </c>
      <c r="J43" s="89">
        <v>657</v>
      </c>
      <c r="K43" s="94">
        <v>570</v>
      </c>
      <c r="L43" s="94"/>
      <c r="M43" s="93">
        <v>22</v>
      </c>
      <c r="N43" s="93">
        <v>20</v>
      </c>
      <c r="O43" s="56"/>
      <c r="P43" s="55">
        <f t="shared" si="23"/>
        <v>1227</v>
      </c>
      <c r="Q43" s="55">
        <f t="shared" si="8"/>
        <v>42</v>
      </c>
      <c r="R43" s="57">
        <f t="shared" si="24"/>
        <v>110</v>
      </c>
      <c r="S43" s="88">
        <v>4.08</v>
      </c>
      <c r="T43" s="88">
        <v>4.5</v>
      </c>
      <c r="U43" s="100">
        <v>9.1</v>
      </c>
      <c r="V43" s="88"/>
      <c r="W43" s="88"/>
      <c r="X43" s="44"/>
      <c r="Y43" s="44"/>
      <c r="Z43" s="44"/>
      <c r="AA43" s="68">
        <f t="shared" si="12"/>
        <v>0</v>
      </c>
      <c r="AB43" s="33"/>
      <c r="AC43" s="20">
        <f t="shared" si="13"/>
        <v>0</v>
      </c>
      <c r="AD43" s="85">
        <f t="shared" si="14"/>
        <v>127.67999999999999</v>
      </c>
      <c r="AE43" s="21">
        <f t="shared" si="25"/>
        <v>127.67999999999999</v>
      </c>
      <c r="AF43" s="82"/>
      <c r="AG43" s="78"/>
      <c r="AH43" s="22">
        <f t="shared" si="9"/>
        <v>127.67999999999999</v>
      </c>
      <c r="AI43" s="23">
        <f t="shared" si="10"/>
        <v>9.1919999999999931</v>
      </c>
      <c r="AJ43" s="58"/>
      <c r="AK43" s="24">
        <f t="shared" si="11"/>
        <v>0</v>
      </c>
      <c r="AL43" s="25">
        <f t="shared" si="15"/>
        <v>136.87199999999999</v>
      </c>
      <c r="AM43" s="28">
        <f t="shared" si="16"/>
        <v>136.87199999999999</v>
      </c>
      <c r="AN43" s="79"/>
      <c r="AO43" s="118">
        <v>60</v>
      </c>
      <c r="AP43" s="118">
        <v>200</v>
      </c>
      <c r="AQ43" s="118">
        <v>0</v>
      </c>
      <c r="AR43" s="118">
        <v>15</v>
      </c>
      <c r="AS43" s="118">
        <v>62</v>
      </c>
      <c r="AT43" s="62">
        <f t="shared" si="17"/>
        <v>337</v>
      </c>
      <c r="AU43" s="64">
        <f t="shared" si="18"/>
        <v>320.14999999999998</v>
      </c>
      <c r="AV43" s="120">
        <v>6</v>
      </c>
      <c r="AW43" s="120">
        <v>20</v>
      </c>
      <c r="AX43" s="120">
        <v>8</v>
      </c>
      <c r="AY43" s="120">
        <v>1</v>
      </c>
      <c r="AZ43" s="81">
        <f t="shared" si="19"/>
        <v>35</v>
      </c>
      <c r="BA43" s="80">
        <f t="shared" si="20"/>
        <v>285.14999999999998</v>
      </c>
      <c r="BB43" s="36">
        <f t="shared" si="21"/>
        <v>136.87199999999999</v>
      </c>
      <c r="BC43" s="80">
        <f t="shared" si="22"/>
        <v>148.27799999999999</v>
      </c>
    </row>
    <row r="44" spans="1:55" ht="17.399999999999999">
      <c r="A44" s="30" t="s">
        <v>23</v>
      </c>
      <c r="B44" s="88">
        <v>621</v>
      </c>
      <c r="C44" s="88">
        <v>566</v>
      </c>
      <c r="D44" s="88">
        <v>788</v>
      </c>
      <c r="E44" s="88">
        <v>21</v>
      </c>
      <c r="F44" s="88">
        <v>19</v>
      </c>
      <c r="G44" s="89">
        <v>28</v>
      </c>
      <c r="H44" s="55">
        <f t="shared" si="26"/>
        <v>1975</v>
      </c>
      <c r="I44" s="55">
        <f t="shared" si="27"/>
        <v>68</v>
      </c>
      <c r="J44" s="89">
        <v>648</v>
      </c>
      <c r="K44" s="94">
        <v>551</v>
      </c>
      <c r="L44" s="94"/>
      <c r="M44" s="93">
        <v>21</v>
      </c>
      <c r="N44" s="93">
        <v>20</v>
      </c>
      <c r="O44" s="56"/>
      <c r="P44" s="55">
        <f t="shared" si="23"/>
        <v>1199</v>
      </c>
      <c r="Q44" s="55">
        <f t="shared" si="8"/>
        <v>41</v>
      </c>
      <c r="R44" s="57">
        <f t="shared" si="24"/>
        <v>109</v>
      </c>
      <c r="S44" s="88">
        <v>3.96</v>
      </c>
      <c r="T44" s="88">
        <v>4.5</v>
      </c>
      <c r="U44" s="100">
        <v>9.1</v>
      </c>
      <c r="V44" s="88"/>
      <c r="W44" s="88"/>
      <c r="X44" s="44"/>
      <c r="Y44" s="44"/>
      <c r="Z44" s="44"/>
      <c r="AA44" s="68">
        <f t="shared" si="12"/>
        <v>0</v>
      </c>
      <c r="AB44" s="33"/>
      <c r="AC44" s="20">
        <f t="shared" si="13"/>
        <v>0</v>
      </c>
      <c r="AD44" s="85">
        <f t="shared" si="14"/>
        <v>126.55999999999999</v>
      </c>
      <c r="AE44" s="21">
        <f t="shared" si="25"/>
        <v>126.55999999999999</v>
      </c>
      <c r="AF44" s="82"/>
      <c r="AG44" s="78"/>
      <c r="AH44" s="22">
        <f t="shared" si="9"/>
        <v>126.55999999999999</v>
      </c>
      <c r="AI44" s="23">
        <f t="shared" si="10"/>
        <v>10.311999999999998</v>
      </c>
      <c r="AJ44" s="58"/>
      <c r="AK44" s="24">
        <f t="shared" si="11"/>
        <v>0</v>
      </c>
      <c r="AL44" s="25">
        <f t="shared" si="15"/>
        <v>136.87199999999999</v>
      </c>
      <c r="AM44" s="28">
        <f t="shared" si="16"/>
        <v>136.87199999999999</v>
      </c>
      <c r="AN44" s="79"/>
      <c r="AO44" s="118">
        <v>60</v>
      </c>
      <c r="AP44" s="118">
        <v>200</v>
      </c>
      <c r="AQ44" s="118">
        <v>0</v>
      </c>
      <c r="AR44" s="118">
        <v>15</v>
      </c>
      <c r="AS44" s="118">
        <v>62</v>
      </c>
      <c r="AT44" s="62">
        <f t="shared" si="17"/>
        <v>337</v>
      </c>
      <c r="AU44" s="64">
        <f t="shared" si="18"/>
        <v>320.14999999999998</v>
      </c>
      <c r="AV44" s="120">
        <v>6</v>
      </c>
      <c r="AW44" s="120">
        <v>20</v>
      </c>
      <c r="AX44" s="120">
        <v>8</v>
      </c>
      <c r="AY44" s="120">
        <v>1</v>
      </c>
      <c r="AZ44" s="81">
        <f t="shared" si="19"/>
        <v>35</v>
      </c>
      <c r="BA44" s="80">
        <f t="shared" si="20"/>
        <v>285.14999999999998</v>
      </c>
      <c r="BB44" s="36">
        <f t="shared" si="21"/>
        <v>136.87199999999999</v>
      </c>
      <c r="BC44" s="80">
        <f t="shared" si="22"/>
        <v>148.27799999999999</v>
      </c>
    </row>
    <row r="45" spans="1:55" ht="17.399999999999999">
      <c r="A45" s="30" t="s">
        <v>50</v>
      </c>
      <c r="B45" s="88">
        <v>611</v>
      </c>
      <c r="C45" s="88">
        <v>555</v>
      </c>
      <c r="D45" s="88">
        <v>799</v>
      </c>
      <c r="E45" s="88">
        <v>21</v>
      </c>
      <c r="F45" s="88">
        <v>19</v>
      </c>
      <c r="G45" s="89">
        <v>26</v>
      </c>
      <c r="H45" s="55">
        <f t="shared" si="26"/>
        <v>1965</v>
      </c>
      <c r="I45" s="55">
        <f t="shared" si="27"/>
        <v>66</v>
      </c>
      <c r="J45" s="89">
        <v>617</v>
      </c>
      <c r="K45" s="94">
        <v>535</v>
      </c>
      <c r="L45" s="94"/>
      <c r="M45" s="93">
        <v>20</v>
      </c>
      <c r="N45" s="93">
        <v>19</v>
      </c>
      <c r="O45" s="56"/>
      <c r="P45" s="55">
        <f t="shared" si="23"/>
        <v>1152</v>
      </c>
      <c r="Q45" s="55">
        <f t="shared" si="8"/>
        <v>39</v>
      </c>
      <c r="R45" s="57">
        <f t="shared" si="24"/>
        <v>105</v>
      </c>
      <c r="S45" s="88">
        <v>3.96</v>
      </c>
      <c r="T45" s="88">
        <v>4.5</v>
      </c>
      <c r="U45" s="100">
        <v>9.1</v>
      </c>
      <c r="V45" s="88"/>
      <c r="W45" s="88"/>
      <c r="X45" s="44"/>
      <c r="Y45" s="44"/>
      <c r="Z45" s="44"/>
      <c r="AA45" s="68">
        <f t="shared" si="12"/>
        <v>0</v>
      </c>
      <c r="AB45" s="33"/>
      <c r="AC45" s="20">
        <f t="shared" si="13"/>
        <v>0</v>
      </c>
      <c r="AD45" s="85">
        <f t="shared" si="14"/>
        <v>122.55999999999999</v>
      </c>
      <c r="AE45" s="83">
        <f t="shared" si="25"/>
        <v>122.55999999999999</v>
      </c>
      <c r="AF45" s="84"/>
      <c r="AG45" s="78"/>
      <c r="AH45" s="22">
        <f t="shared" si="9"/>
        <v>122.55999999999999</v>
      </c>
      <c r="AI45" s="23">
        <f t="shared" si="10"/>
        <v>15.680000000000021</v>
      </c>
      <c r="AJ45" s="58"/>
      <c r="AK45" s="24">
        <f t="shared" si="11"/>
        <v>0</v>
      </c>
      <c r="AL45" s="25">
        <f t="shared" si="15"/>
        <v>138.24</v>
      </c>
      <c r="AM45" s="28">
        <f t="shared" si="16"/>
        <v>138.24</v>
      </c>
      <c r="AN45" s="79"/>
      <c r="AO45" s="118">
        <v>65</v>
      </c>
      <c r="AP45" s="118">
        <v>200</v>
      </c>
      <c r="AQ45" s="118">
        <v>0</v>
      </c>
      <c r="AR45" s="118">
        <v>15</v>
      </c>
      <c r="AS45" s="118">
        <v>60</v>
      </c>
      <c r="AT45" s="62">
        <f t="shared" si="17"/>
        <v>340</v>
      </c>
      <c r="AU45" s="64">
        <f t="shared" si="18"/>
        <v>323</v>
      </c>
      <c r="AV45" s="120">
        <v>6</v>
      </c>
      <c r="AW45" s="120">
        <v>20</v>
      </c>
      <c r="AX45" s="120">
        <v>8</v>
      </c>
      <c r="AY45" s="120">
        <v>1</v>
      </c>
      <c r="AZ45" s="81">
        <f t="shared" si="19"/>
        <v>35</v>
      </c>
      <c r="BA45" s="80">
        <f t="shared" si="20"/>
        <v>288</v>
      </c>
      <c r="BB45" s="36">
        <f t="shared" si="21"/>
        <v>138.24</v>
      </c>
      <c r="BC45" s="80">
        <f t="shared" si="22"/>
        <v>149.76</v>
      </c>
    </row>
    <row r="46" spans="1:55" ht="17.399999999999999">
      <c r="A46" s="30" t="s">
        <v>24</v>
      </c>
      <c r="B46" s="88">
        <v>661</v>
      </c>
      <c r="C46" s="88">
        <v>559</v>
      </c>
      <c r="D46" s="88">
        <v>873</v>
      </c>
      <c r="E46" s="88">
        <v>22</v>
      </c>
      <c r="F46" s="88">
        <v>19</v>
      </c>
      <c r="G46" s="89">
        <v>28</v>
      </c>
      <c r="H46" s="55">
        <f t="shared" si="26"/>
        <v>2093</v>
      </c>
      <c r="I46" s="55">
        <f t="shared" si="27"/>
        <v>69</v>
      </c>
      <c r="J46" s="89">
        <v>682</v>
      </c>
      <c r="K46" s="94">
        <v>541</v>
      </c>
      <c r="L46" s="94"/>
      <c r="M46" s="93">
        <v>23</v>
      </c>
      <c r="N46" s="93">
        <v>19</v>
      </c>
      <c r="O46" s="56"/>
      <c r="P46" s="55">
        <f t="shared" ref="P46:P65" si="28">SUM(J46+K46+L46)</f>
        <v>1223</v>
      </c>
      <c r="Q46" s="55">
        <f t="shared" ref="Q46:Q65" si="29">M46+N46+O46</f>
        <v>42</v>
      </c>
      <c r="R46" s="57">
        <f t="shared" ref="R46:R65" si="30">SUM(I46+Q46)</f>
        <v>111</v>
      </c>
      <c r="S46" s="88">
        <v>4.5599999999999996</v>
      </c>
      <c r="T46" s="88">
        <v>6.5</v>
      </c>
      <c r="U46" s="100">
        <v>10.1</v>
      </c>
      <c r="V46" s="88"/>
      <c r="W46" s="88"/>
      <c r="X46" s="44"/>
      <c r="Y46" s="44"/>
      <c r="Z46" s="44"/>
      <c r="AA46" s="68">
        <f t="shared" si="12"/>
        <v>0</v>
      </c>
      <c r="AB46" s="33"/>
      <c r="AC46" s="20">
        <f t="shared" si="13"/>
        <v>0</v>
      </c>
      <c r="AD46" s="85">
        <f t="shared" si="14"/>
        <v>132.16</v>
      </c>
      <c r="AE46" s="83">
        <f t="shared" si="25"/>
        <v>132.16</v>
      </c>
      <c r="AF46" s="84"/>
      <c r="AG46" s="78"/>
      <c r="AH46" s="22">
        <f t="shared" si="9"/>
        <v>132.16</v>
      </c>
      <c r="AI46" s="23">
        <f t="shared" si="10"/>
        <v>11.359999999999985</v>
      </c>
      <c r="AJ46" s="58"/>
      <c r="AK46" s="24">
        <f t="shared" si="11"/>
        <v>0</v>
      </c>
      <c r="AL46" s="25">
        <f t="shared" si="15"/>
        <v>143.51999999999998</v>
      </c>
      <c r="AM46" s="28">
        <f t="shared" si="16"/>
        <v>143.51999999999998</v>
      </c>
      <c r="AN46" s="79"/>
      <c r="AO46" s="118">
        <v>65</v>
      </c>
      <c r="AP46" s="118">
        <v>200</v>
      </c>
      <c r="AQ46" s="118">
        <v>0</v>
      </c>
      <c r="AR46" s="118">
        <v>15</v>
      </c>
      <c r="AS46" s="118">
        <v>60</v>
      </c>
      <c r="AT46" s="62">
        <f t="shared" si="17"/>
        <v>340</v>
      </c>
      <c r="AU46" s="64">
        <f t="shared" si="18"/>
        <v>323</v>
      </c>
      <c r="AV46" s="120">
        <v>8</v>
      </c>
      <c r="AW46" s="120">
        <v>12</v>
      </c>
      <c r="AX46" s="120">
        <v>3</v>
      </c>
      <c r="AY46" s="120">
        <v>1</v>
      </c>
      <c r="AZ46" s="81">
        <f t="shared" si="19"/>
        <v>24</v>
      </c>
      <c r="BA46" s="80">
        <f t="shared" si="20"/>
        <v>299</v>
      </c>
      <c r="BB46" s="36">
        <f t="shared" si="21"/>
        <v>143.51999999999998</v>
      </c>
      <c r="BC46" s="80">
        <f t="shared" si="22"/>
        <v>155.48000000000002</v>
      </c>
    </row>
    <row r="47" spans="1:55" ht="17.399999999999999">
      <c r="A47" s="30" t="s">
        <v>35</v>
      </c>
      <c r="B47" s="88">
        <v>661</v>
      </c>
      <c r="C47" s="88">
        <v>559</v>
      </c>
      <c r="D47" s="88">
        <v>873</v>
      </c>
      <c r="E47" s="88">
        <v>22</v>
      </c>
      <c r="F47" s="88">
        <v>19</v>
      </c>
      <c r="G47" s="89">
        <v>28</v>
      </c>
      <c r="H47" s="55">
        <f>B47+C47+D47</f>
        <v>2093</v>
      </c>
      <c r="I47" s="55">
        <f>E47+F47+G47</f>
        <v>69</v>
      </c>
      <c r="J47" s="89">
        <v>723</v>
      </c>
      <c r="K47" s="94">
        <v>550</v>
      </c>
      <c r="L47" s="94"/>
      <c r="M47" s="93">
        <v>24</v>
      </c>
      <c r="N47" s="93">
        <v>20</v>
      </c>
      <c r="O47" s="56"/>
      <c r="P47" s="55">
        <f t="shared" si="28"/>
        <v>1273</v>
      </c>
      <c r="Q47" s="55">
        <f t="shared" si="29"/>
        <v>44</v>
      </c>
      <c r="R47" s="57">
        <f t="shared" si="30"/>
        <v>113</v>
      </c>
      <c r="S47" s="88">
        <v>4.5599999999999996</v>
      </c>
      <c r="T47" s="88">
        <v>6.5</v>
      </c>
      <c r="U47" s="100">
        <v>10.1</v>
      </c>
      <c r="V47" s="88"/>
      <c r="W47" s="88"/>
      <c r="X47" s="44"/>
      <c r="Y47" s="44"/>
      <c r="Z47" s="44"/>
      <c r="AA47" s="68">
        <f>SUM(V47:Z47)</f>
        <v>0</v>
      </c>
      <c r="AB47" s="33"/>
      <c r="AC47" s="20">
        <f t="shared" si="13"/>
        <v>0</v>
      </c>
      <c r="AD47" s="85">
        <f t="shared" si="14"/>
        <v>134.16</v>
      </c>
      <c r="AE47" s="83">
        <f t="shared" si="25"/>
        <v>134.16</v>
      </c>
      <c r="AF47" s="84"/>
      <c r="AG47" s="78"/>
      <c r="AH47" s="22">
        <f t="shared" si="9"/>
        <v>134.16</v>
      </c>
      <c r="AI47" s="23">
        <f t="shared" si="10"/>
        <v>9.3599999999999852</v>
      </c>
      <c r="AJ47" s="58"/>
      <c r="AK47" s="24">
        <f t="shared" si="11"/>
        <v>0</v>
      </c>
      <c r="AL47" s="25">
        <f t="shared" si="15"/>
        <v>143.51999999999998</v>
      </c>
      <c r="AM47" s="28">
        <f t="shared" si="16"/>
        <v>143.51999999999998</v>
      </c>
      <c r="AN47" s="79"/>
      <c r="AO47" s="118">
        <v>65</v>
      </c>
      <c r="AP47" s="118">
        <v>200</v>
      </c>
      <c r="AQ47" s="118">
        <v>0</v>
      </c>
      <c r="AR47" s="118">
        <v>15</v>
      </c>
      <c r="AS47" s="118">
        <v>60</v>
      </c>
      <c r="AT47" s="62">
        <f t="shared" si="17"/>
        <v>340</v>
      </c>
      <c r="AU47" s="64">
        <f t="shared" si="18"/>
        <v>323</v>
      </c>
      <c r="AV47" s="120">
        <v>8</v>
      </c>
      <c r="AW47" s="120">
        <v>12</v>
      </c>
      <c r="AX47" s="120">
        <v>3</v>
      </c>
      <c r="AY47" s="120">
        <v>1</v>
      </c>
      <c r="AZ47" s="81">
        <f t="shared" si="19"/>
        <v>24</v>
      </c>
      <c r="BA47" s="80">
        <f t="shared" si="20"/>
        <v>299</v>
      </c>
      <c r="BB47" s="36">
        <f t="shared" si="21"/>
        <v>143.51999999999998</v>
      </c>
      <c r="BC47" s="80">
        <f t="shared" si="22"/>
        <v>155.48000000000002</v>
      </c>
    </row>
    <row r="48" spans="1:55" ht="17.399999999999999">
      <c r="A48" s="30" t="s">
        <v>36</v>
      </c>
      <c r="B48" s="88">
        <v>763</v>
      </c>
      <c r="C48" s="88">
        <v>587</v>
      </c>
      <c r="D48" s="88">
        <v>777</v>
      </c>
      <c r="E48" s="88">
        <v>25</v>
      </c>
      <c r="F48" s="88">
        <v>20</v>
      </c>
      <c r="G48" s="89">
        <v>25</v>
      </c>
      <c r="H48" s="55">
        <f>B48+C48+D48</f>
        <v>2127</v>
      </c>
      <c r="I48" s="55">
        <f>E48+F48+G48</f>
        <v>70</v>
      </c>
      <c r="J48" s="89">
        <v>728</v>
      </c>
      <c r="K48" s="94">
        <v>546</v>
      </c>
      <c r="L48" s="94"/>
      <c r="M48" s="93">
        <v>24</v>
      </c>
      <c r="N48" s="93">
        <v>19</v>
      </c>
      <c r="O48" s="56"/>
      <c r="P48" s="55">
        <f>SUM(J48+K48+L48)</f>
        <v>1274</v>
      </c>
      <c r="Q48" s="55">
        <f t="shared" si="29"/>
        <v>43</v>
      </c>
      <c r="R48" s="57">
        <f>SUM(I48+Q48)</f>
        <v>113</v>
      </c>
      <c r="S48" s="88">
        <v>4.5599999999999996</v>
      </c>
      <c r="T48" s="88">
        <v>7.5</v>
      </c>
      <c r="U48" s="100">
        <v>10.1</v>
      </c>
      <c r="V48" s="88"/>
      <c r="W48" s="88"/>
      <c r="X48" s="44"/>
      <c r="Y48" s="44"/>
      <c r="Z48" s="44"/>
      <c r="AA48" s="68">
        <f>SUM(V48:Z48)</f>
        <v>0</v>
      </c>
      <c r="AB48" s="33"/>
      <c r="AC48" s="20">
        <f t="shared" si="13"/>
        <v>0</v>
      </c>
      <c r="AD48" s="85">
        <f t="shared" si="14"/>
        <v>135.16</v>
      </c>
      <c r="AE48" s="83">
        <f t="shared" si="25"/>
        <v>135.16</v>
      </c>
      <c r="AF48" s="84"/>
      <c r="AG48" s="78"/>
      <c r="AH48" s="22">
        <f t="shared" si="9"/>
        <v>135.16</v>
      </c>
      <c r="AI48" s="23">
        <f t="shared" si="10"/>
        <v>8.3599999999999852</v>
      </c>
      <c r="AJ48" s="58"/>
      <c r="AK48" s="24">
        <f t="shared" si="11"/>
        <v>0</v>
      </c>
      <c r="AL48" s="25">
        <f t="shared" si="15"/>
        <v>143.51999999999998</v>
      </c>
      <c r="AM48" s="28">
        <f t="shared" si="16"/>
        <v>143.51999999999998</v>
      </c>
      <c r="AN48" s="79"/>
      <c r="AO48" s="118">
        <v>65</v>
      </c>
      <c r="AP48" s="118">
        <v>200</v>
      </c>
      <c r="AQ48" s="118">
        <v>0</v>
      </c>
      <c r="AR48" s="118">
        <v>15</v>
      </c>
      <c r="AS48" s="118">
        <v>60</v>
      </c>
      <c r="AT48" s="62">
        <f t="shared" si="17"/>
        <v>340</v>
      </c>
      <c r="AU48" s="64">
        <f t="shared" si="18"/>
        <v>323</v>
      </c>
      <c r="AV48" s="120">
        <v>8</v>
      </c>
      <c r="AW48" s="120">
        <v>12</v>
      </c>
      <c r="AX48" s="120">
        <v>3</v>
      </c>
      <c r="AY48" s="120">
        <v>1</v>
      </c>
      <c r="AZ48" s="81">
        <f t="shared" si="19"/>
        <v>24</v>
      </c>
      <c r="BA48" s="80">
        <f t="shared" si="20"/>
        <v>299</v>
      </c>
      <c r="BB48" s="36">
        <f t="shared" si="21"/>
        <v>143.51999999999998</v>
      </c>
      <c r="BC48" s="80">
        <f t="shared" si="22"/>
        <v>155.48000000000002</v>
      </c>
    </row>
    <row r="49" spans="1:55" ht="17.399999999999999">
      <c r="A49" s="30" t="s">
        <v>51</v>
      </c>
      <c r="B49" s="88">
        <v>763</v>
      </c>
      <c r="C49" s="88">
        <v>587</v>
      </c>
      <c r="D49" s="88">
        <v>777</v>
      </c>
      <c r="E49" s="88">
        <v>25</v>
      </c>
      <c r="F49" s="88">
        <v>20</v>
      </c>
      <c r="G49" s="89">
        <v>25</v>
      </c>
      <c r="H49" s="55">
        <f>B49+C49+D49</f>
        <v>2127</v>
      </c>
      <c r="I49" s="55">
        <f>E49+F49+G49</f>
        <v>70</v>
      </c>
      <c r="J49" s="89">
        <v>728</v>
      </c>
      <c r="K49" s="94">
        <v>546</v>
      </c>
      <c r="L49" s="94"/>
      <c r="M49" s="93">
        <v>24</v>
      </c>
      <c r="N49" s="93">
        <v>19</v>
      </c>
      <c r="O49" s="56"/>
      <c r="P49" s="55">
        <f t="shared" si="28"/>
        <v>1274</v>
      </c>
      <c r="Q49" s="55">
        <f t="shared" si="29"/>
        <v>43</v>
      </c>
      <c r="R49" s="57">
        <f t="shared" si="30"/>
        <v>113</v>
      </c>
      <c r="S49" s="88">
        <v>4.5599999999999996</v>
      </c>
      <c r="T49" s="88">
        <v>7.5</v>
      </c>
      <c r="U49" s="100">
        <v>10.1</v>
      </c>
      <c r="V49" s="88"/>
      <c r="W49" s="88"/>
      <c r="X49" s="44"/>
      <c r="Y49" s="44"/>
      <c r="Z49" s="44"/>
      <c r="AA49" s="68">
        <f t="shared" si="12"/>
        <v>0</v>
      </c>
      <c r="AB49" s="33"/>
      <c r="AC49" s="20">
        <f t="shared" si="13"/>
        <v>0</v>
      </c>
      <c r="AD49" s="85">
        <f t="shared" si="14"/>
        <v>135.16</v>
      </c>
      <c r="AE49" s="83">
        <f t="shared" si="25"/>
        <v>135.16</v>
      </c>
      <c r="AF49" s="84"/>
      <c r="AG49" s="78"/>
      <c r="AH49" s="22">
        <f t="shared" si="9"/>
        <v>135.16</v>
      </c>
      <c r="AI49" s="23">
        <f t="shared" si="10"/>
        <v>8.3599999999999852</v>
      </c>
      <c r="AJ49" s="58"/>
      <c r="AK49" s="24">
        <f t="shared" si="11"/>
        <v>0</v>
      </c>
      <c r="AL49" s="25">
        <f t="shared" si="15"/>
        <v>143.51999999999998</v>
      </c>
      <c r="AM49" s="28">
        <f t="shared" si="16"/>
        <v>143.51999999999998</v>
      </c>
      <c r="AN49" s="79"/>
      <c r="AO49" s="118">
        <v>65</v>
      </c>
      <c r="AP49" s="118">
        <v>200</v>
      </c>
      <c r="AQ49" s="118">
        <v>0</v>
      </c>
      <c r="AR49" s="118">
        <v>15</v>
      </c>
      <c r="AS49" s="118">
        <v>60</v>
      </c>
      <c r="AT49" s="62">
        <f t="shared" si="17"/>
        <v>340</v>
      </c>
      <c r="AU49" s="64">
        <f t="shared" si="18"/>
        <v>323</v>
      </c>
      <c r="AV49" s="120">
        <v>8</v>
      </c>
      <c r="AW49" s="120">
        <v>12</v>
      </c>
      <c r="AX49" s="120">
        <v>3</v>
      </c>
      <c r="AY49" s="120">
        <v>1</v>
      </c>
      <c r="AZ49" s="81">
        <f t="shared" si="19"/>
        <v>24</v>
      </c>
      <c r="BA49" s="80">
        <f t="shared" si="20"/>
        <v>299</v>
      </c>
      <c r="BB49" s="36">
        <f t="shared" si="21"/>
        <v>143.51999999999998</v>
      </c>
      <c r="BC49" s="80">
        <f t="shared" si="22"/>
        <v>155.48000000000002</v>
      </c>
    </row>
    <row r="50" spans="1:55" ht="17.399999999999999">
      <c r="A50" s="30" t="s">
        <v>25</v>
      </c>
      <c r="B50" s="88">
        <v>746</v>
      </c>
      <c r="C50" s="88">
        <v>561</v>
      </c>
      <c r="D50" s="88">
        <v>824</v>
      </c>
      <c r="E50" s="88">
        <v>25</v>
      </c>
      <c r="F50" s="88">
        <v>19</v>
      </c>
      <c r="G50" s="89">
        <v>27</v>
      </c>
      <c r="H50" s="55">
        <f t="shared" si="26"/>
        <v>2131</v>
      </c>
      <c r="I50" s="55">
        <f t="shared" si="27"/>
        <v>71</v>
      </c>
      <c r="J50" s="89">
        <v>730</v>
      </c>
      <c r="K50" s="94">
        <v>532</v>
      </c>
      <c r="L50" s="94"/>
      <c r="M50" s="93">
        <v>24</v>
      </c>
      <c r="N50" s="93">
        <v>19</v>
      </c>
      <c r="O50" s="56"/>
      <c r="P50" s="55">
        <f t="shared" si="28"/>
        <v>1262</v>
      </c>
      <c r="Q50" s="55">
        <f t="shared" si="29"/>
        <v>43</v>
      </c>
      <c r="R50" s="57">
        <f t="shared" si="30"/>
        <v>114</v>
      </c>
      <c r="S50" s="88">
        <v>6.24</v>
      </c>
      <c r="T50" s="88">
        <v>8</v>
      </c>
      <c r="U50" s="100">
        <v>12</v>
      </c>
      <c r="V50" s="88"/>
      <c r="W50" s="88"/>
      <c r="X50" s="44"/>
      <c r="Y50" s="44"/>
      <c r="Z50" s="44"/>
      <c r="AA50" s="68">
        <f t="shared" si="12"/>
        <v>0</v>
      </c>
      <c r="AB50" s="33"/>
      <c r="AC50" s="20">
        <f t="shared" si="13"/>
        <v>0</v>
      </c>
      <c r="AD50" s="85">
        <f t="shared" si="14"/>
        <v>140.24</v>
      </c>
      <c r="AE50" s="83">
        <f t="shared" si="25"/>
        <v>140.24</v>
      </c>
      <c r="AF50" s="84"/>
      <c r="AG50" s="78"/>
      <c r="AH50" s="22">
        <f t="shared" si="9"/>
        <v>140.24</v>
      </c>
      <c r="AI50" s="23">
        <f t="shared" si="10"/>
        <v>3.2799999999999727</v>
      </c>
      <c r="AJ50" s="58"/>
      <c r="AK50" s="24">
        <f t="shared" si="11"/>
        <v>0</v>
      </c>
      <c r="AL50" s="25">
        <f t="shared" si="15"/>
        <v>143.51999999999998</v>
      </c>
      <c r="AM50" s="28">
        <f t="shared" si="16"/>
        <v>143.51999999999998</v>
      </c>
      <c r="AN50" s="79"/>
      <c r="AO50" s="118">
        <v>65</v>
      </c>
      <c r="AP50" s="118">
        <v>200</v>
      </c>
      <c r="AQ50" s="118">
        <v>0</v>
      </c>
      <c r="AR50" s="118">
        <v>15</v>
      </c>
      <c r="AS50" s="118">
        <v>60</v>
      </c>
      <c r="AT50" s="62">
        <f t="shared" si="17"/>
        <v>340</v>
      </c>
      <c r="AU50" s="64">
        <f t="shared" si="18"/>
        <v>323</v>
      </c>
      <c r="AV50" s="120">
        <v>8</v>
      </c>
      <c r="AW50" s="120">
        <v>12</v>
      </c>
      <c r="AX50" s="120">
        <v>3</v>
      </c>
      <c r="AY50" s="120">
        <v>1</v>
      </c>
      <c r="AZ50" s="81">
        <f t="shared" si="19"/>
        <v>24</v>
      </c>
      <c r="BA50" s="80">
        <f t="shared" si="20"/>
        <v>299</v>
      </c>
      <c r="BB50" s="36">
        <f t="shared" si="21"/>
        <v>143.51999999999998</v>
      </c>
      <c r="BC50" s="80">
        <f t="shared" si="22"/>
        <v>155.48000000000002</v>
      </c>
    </row>
    <row r="51" spans="1:55" ht="17.399999999999999">
      <c r="A51" s="30" t="s">
        <v>52</v>
      </c>
      <c r="B51" s="88">
        <v>746</v>
      </c>
      <c r="C51" s="88">
        <v>561</v>
      </c>
      <c r="D51" s="88">
        <v>824</v>
      </c>
      <c r="E51" s="88">
        <v>25</v>
      </c>
      <c r="F51" s="88">
        <v>19</v>
      </c>
      <c r="G51" s="89">
        <v>27</v>
      </c>
      <c r="H51" s="55">
        <f>B51+C51+D51</f>
        <v>2131</v>
      </c>
      <c r="I51" s="55">
        <f>E51+F51+G51</f>
        <v>71</v>
      </c>
      <c r="J51" s="89">
        <v>730</v>
      </c>
      <c r="K51" s="94">
        <v>532</v>
      </c>
      <c r="L51" s="94"/>
      <c r="M51" s="93">
        <v>24</v>
      </c>
      <c r="N51" s="93">
        <v>19</v>
      </c>
      <c r="O51" s="56"/>
      <c r="P51" s="55">
        <f t="shared" si="28"/>
        <v>1262</v>
      </c>
      <c r="Q51" s="55">
        <f t="shared" si="29"/>
        <v>43</v>
      </c>
      <c r="R51" s="57">
        <f t="shared" si="30"/>
        <v>114</v>
      </c>
      <c r="S51" s="88">
        <v>6.24</v>
      </c>
      <c r="T51" s="88">
        <v>8</v>
      </c>
      <c r="U51" s="100">
        <v>12</v>
      </c>
      <c r="V51" s="88"/>
      <c r="W51" s="88"/>
      <c r="X51" s="44"/>
      <c r="Y51" s="44"/>
      <c r="Z51" s="44"/>
      <c r="AA51" s="68">
        <f t="shared" si="12"/>
        <v>0</v>
      </c>
      <c r="AB51" s="33"/>
      <c r="AC51" s="20">
        <f t="shared" si="13"/>
        <v>0</v>
      </c>
      <c r="AD51" s="85">
        <f t="shared" si="14"/>
        <v>140.24</v>
      </c>
      <c r="AE51" s="83">
        <f t="shared" si="25"/>
        <v>140.24</v>
      </c>
      <c r="AF51" s="84"/>
      <c r="AG51" s="78"/>
      <c r="AH51" s="22">
        <f t="shared" si="9"/>
        <v>140.24</v>
      </c>
      <c r="AI51" s="23">
        <f t="shared" si="10"/>
        <v>3.2799999999999727</v>
      </c>
      <c r="AJ51" s="58"/>
      <c r="AK51" s="24">
        <f t="shared" si="11"/>
        <v>0</v>
      </c>
      <c r="AL51" s="25">
        <f t="shared" si="15"/>
        <v>143.51999999999998</v>
      </c>
      <c r="AM51" s="28">
        <f t="shared" si="16"/>
        <v>143.51999999999998</v>
      </c>
      <c r="AN51" s="79"/>
      <c r="AO51" s="118">
        <v>65</v>
      </c>
      <c r="AP51" s="118">
        <v>200</v>
      </c>
      <c r="AQ51" s="118">
        <v>0</v>
      </c>
      <c r="AR51" s="118">
        <v>15</v>
      </c>
      <c r="AS51" s="118">
        <v>60</v>
      </c>
      <c r="AT51" s="62">
        <f t="shared" si="17"/>
        <v>340</v>
      </c>
      <c r="AU51" s="64">
        <f t="shared" si="18"/>
        <v>323</v>
      </c>
      <c r="AV51" s="120">
        <v>8</v>
      </c>
      <c r="AW51" s="120">
        <v>12</v>
      </c>
      <c r="AX51" s="120">
        <v>3</v>
      </c>
      <c r="AY51" s="120">
        <v>1</v>
      </c>
      <c r="AZ51" s="81">
        <f t="shared" si="19"/>
        <v>24</v>
      </c>
      <c r="BA51" s="80">
        <f t="shared" si="20"/>
        <v>299</v>
      </c>
      <c r="BB51" s="36">
        <f t="shared" si="21"/>
        <v>143.51999999999998</v>
      </c>
      <c r="BC51" s="80">
        <f t="shared" si="22"/>
        <v>155.48000000000002</v>
      </c>
    </row>
    <row r="52" spans="1:55" ht="17.399999999999999">
      <c r="A52" s="30" t="s">
        <v>37</v>
      </c>
      <c r="B52" s="88">
        <v>760</v>
      </c>
      <c r="C52" s="88">
        <v>562</v>
      </c>
      <c r="D52" s="88">
        <v>875</v>
      </c>
      <c r="E52" s="88">
        <v>25</v>
      </c>
      <c r="F52" s="88">
        <v>19</v>
      </c>
      <c r="G52" s="88">
        <v>27</v>
      </c>
      <c r="H52" s="55">
        <f t="shared" si="26"/>
        <v>2197</v>
      </c>
      <c r="I52" s="55">
        <f t="shared" si="27"/>
        <v>71</v>
      </c>
      <c r="J52" s="89">
        <v>734</v>
      </c>
      <c r="K52" s="94">
        <v>535</v>
      </c>
      <c r="L52" s="94"/>
      <c r="M52" s="93">
        <v>24</v>
      </c>
      <c r="N52" s="93">
        <v>19</v>
      </c>
      <c r="O52" s="56"/>
      <c r="P52" s="55">
        <f t="shared" si="28"/>
        <v>1269</v>
      </c>
      <c r="Q52" s="55">
        <f t="shared" si="29"/>
        <v>43</v>
      </c>
      <c r="R52" s="57">
        <f t="shared" si="30"/>
        <v>114</v>
      </c>
      <c r="S52" s="88">
        <v>6.24</v>
      </c>
      <c r="T52" s="88">
        <v>8</v>
      </c>
      <c r="U52" s="100">
        <v>12</v>
      </c>
      <c r="V52" s="88"/>
      <c r="W52" s="88"/>
      <c r="X52" s="44"/>
      <c r="Y52" s="44"/>
      <c r="Z52" s="44"/>
      <c r="AA52" s="68">
        <f t="shared" si="12"/>
        <v>0</v>
      </c>
      <c r="AB52" s="33"/>
      <c r="AC52" s="20">
        <f t="shared" si="13"/>
        <v>0</v>
      </c>
      <c r="AD52" s="85">
        <f t="shared" si="14"/>
        <v>140.24</v>
      </c>
      <c r="AE52" s="83">
        <f t="shared" si="25"/>
        <v>140.24</v>
      </c>
      <c r="AF52" s="84"/>
      <c r="AG52" s="78"/>
      <c r="AH52" s="22">
        <f t="shared" si="9"/>
        <v>140.24</v>
      </c>
      <c r="AI52" s="23">
        <f t="shared" si="10"/>
        <v>3.2799999999999727</v>
      </c>
      <c r="AJ52" s="58"/>
      <c r="AK52" s="24">
        <f t="shared" si="11"/>
        <v>0</v>
      </c>
      <c r="AL52" s="25">
        <f t="shared" si="15"/>
        <v>143.51999999999998</v>
      </c>
      <c r="AM52" s="28">
        <f t="shared" si="16"/>
        <v>143.51999999999998</v>
      </c>
      <c r="AN52" s="79"/>
      <c r="AO52" s="118">
        <v>65</v>
      </c>
      <c r="AP52" s="118">
        <v>200</v>
      </c>
      <c r="AQ52" s="118">
        <v>0</v>
      </c>
      <c r="AR52" s="118">
        <v>15</v>
      </c>
      <c r="AS52" s="118">
        <v>60</v>
      </c>
      <c r="AT52" s="62">
        <f t="shared" si="17"/>
        <v>340</v>
      </c>
      <c r="AU52" s="64">
        <f t="shared" si="18"/>
        <v>323</v>
      </c>
      <c r="AV52" s="120">
        <v>8</v>
      </c>
      <c r="AW52" s="120">
        <v>12</v>
      </c>
      <c r="AX52" s="120">
        <v>3</v>
      </c>
      <c r="AY52" s="120">
        <v>1</v>
      </c>
      <c r="AZ52" s="81">
        <f t="shared" si="19"/>
        <v>24</v>
      </c>
      <c r="BA52" s="80">
        <f t="shared" si="20"/>
        <v>299</v>
      </c>
      <c r="BB52" s="36">
        <f t="shared" si="21"/>
        <v>143.51999999999998</v>
      </c>
      <c r="BC52" s="80">
        <f t="shared" si="22"/>
        <v>155.48000000000002</v>
      </c>
    </row>
    <row r="53" spans="1:55" ht="17.399999999999999">
      <c r="A53" s="30" t="s">
        <v>53</v>
      </c>
      <c r="B53" s="88">
        <v>760</v>
      </c>
      <c r="C53" s="88">
        <v>562</v>
      </c>
      <c r="D53" s="88">
        <v>875</v>
      </c>
      <c r="E53" s="88">
        <v>25</v>
      </c>
      <c r="F53" s="88">
        <v>19</v>
      </c>
      <c r="G53" s="88">
        <v>27</v>
      </c>
      <c r="H53" s="55">
        <f>B53+C53+D53</f>
        <v>2197</v>
      </c>
      <c r="I53" s="55">
        <f>E53+F53+G53</f>
        <v>71</v>
      </c>
      <c r="J53" s="89">
        <v>734</v>
      </c>
      <c r="K53" s="94">
        <v>535</v>
      </c>
      <c r="L53" s="94"/>
      <c r="M53" s="93">
        <v>24</v>
      </c>
      <c r="N53" s="93">
        <v>19</v>
      </c>
      <c r="O53" s="56"/>
      <c r="P53" s="55">
        <f t="shared" si="28"/>
        <v>1269</v>
      </c>
      <c r="Q53" s="55">
        <f t="shared" si="29"/>
        <v>43</v>
      </c>
      <c r="R53" s="57">
        <f t="shared" si="30"/>
        <v>114</v>
      </c>
      <c r="S53" s="88">
        <v>6.24</v>
      </c>
      <c r="T53" s="88">
        <v>8</v>
      </c>
      <c r="U53" s="100">
        <v>12</v>
      </c>
      <c r="V53" s="88"/>
      <c r="W53" s="88"/>
      <c r="X53" s="44"/>
      <c r="Y53" s="44"/>
      <c r="Z53" s="44"/>
      <c r="AA53" s="68">
        <f t="shared" si="12"/>
        <v>0</v>
      </c>
      <c r="AB53" s="33"/>
      <c r="AC53" s="20">
        <f t="shared" si="13"/>
        <v>0</v>
      </c>
      <c r="AD53" s="85">
        <f t="shared" si="14"/>
        <v>140.24</v>
      </c>
      <c r="AE53" s="83">
        <f t="shared" si="25"/>
        <v>140.24</v>
      </c>
      <c r="AF53" s="84"/>
      <c r="AG53" s="78"/>
      <c r="AH53" s="22">
        <f t="shared" si="9"/>
        <v>140.24</v>
      </c>
      <c r="AI53" s="23">
        <f t="shared" si="10"/>
        <v>3.2799999999999727</v>
      </c>
      <c r="AJ53" s="58"/>
      <c r="AK53" s="24">
        <f t="shared" si="11"/>
        <v>0</v>
      </c>
      <c r="AL53" s="25">
        <f t="shared" si="15"/>
        <v>143.51999999999998</v>
      </c>
      <c r="AM53" s="28">
        <f t="shared" si="16"/>
        <v>143.51999999999998</v>
      </c>
      <c r="AN53" s="79"/>
      <c r="AO53" s="118">
        <v>65</v>
      </c>
      <c r="AP53" s="118">
        <v>200</v>
      </c>
      <c r="AQ53" s="118">
        <v>0</v>
      </c>
      <c r="AR53" s="118">
        <v>15</v>
      </c>
      <c r="AS53" s="118">
        <v>60</v>
      </c>
      <c r="AT53" s="62">
        <f t="shared" si="17"/>
        <v>340</v>
      </c>
      <c r="AU53" s="64">
        <f t="shared" si="18"/>
        <v>323</v>
      </c>
      <c r="AV53" s="120">
        <v>8</v>
      </c>
      <c r="AW53" s="120">
        <v>12</v>
      </c>
      <c r="AX53" s="120">
        <v>3</v>
      </c>
      <c r="AY53" s="120">
        <v>1</v>
      </c>
      <c r="AZ53" s="81">
        <f t="shared" si="19"/>
        <v>24</v>
      </c>
      <c r="BA53" s="80">
        <f t="shared" si="20"/>
        <v>299</v>
      </c>
      <c r="BB53" s="36">
        <f t="shared" si="21"/>
        <v>143.51999999999998</v>
      </c>
      <c r="BC53" s="80">
        <f t="shared" si="22"/>
        <v>155.48000000000002</v>
      </c>
    </row>
    <row r="54" spans="1:55" ht="17.399999999999999">
      <c r="A54" s="30" t="s">
        <v>26</v>
      </c>
      <c r="B54" s="88">
        <v>814</v>
      </c>
      <c r="C54" s="88">
        <v>572</v>
      </c>
      <c r="D54" s="88">
        <v>894</v>
      </c>
      <c r="E54" s="88">
        <v>26</v>
      </c>
      <c r="F54" s="88">
        <v>19</v>
      </c>
      <c r="G54" s="89">
        <v>28</v>
      </c>
      <c r="H54" s="55">
        <f t="shared" si="26"/>
        <v>2280</v>
      </c>
      <c r="I54" s="55">
        <f t="shared" si="27"/>
        <v>73</v>
      </c>
      <c r="J54" s="88">
        <v>735</v>
      </c>
      <c r="K54" s="94">
        <v>513</v>
      </c>
      <c r="L54" s="94"/>
      <c r="M54" s="93">
        <v>24</v>
      </c>
      <c r="N54" s="93">
        <v>18</v>
      </c>
      <c r="O54" s="56"/>
      <c r="P54" s="55">
        <f t="shared" si="28"/>
        <v>1248</v>
      </c>
      <c r="Q54" s="55">
        <f t="shared" si="29"/>
        <v>42</v>
      </c>
      <c r="R54" s="57">
        <f t="shared" si="30"/>
        <v>115</v>
      </c>
      <c r="S54" s="88">
        <v>6.24</v>
      </c>
      <c r="T54" s="88">
        <v>8</v>
      </c>
      <c r="U54" s="100">
        <v>11.9</v>
      </c>
      <c r="V54" s="88"/>
      <c r="W54" s="88"/>
      <c r="X54" s="44"/>
      <c r="Y54" s="44"/>
      <c r="Z54" s="44"/>
      <c r="AA54" s="68">
        <f t="shared" si="12"/>
        <v>0</v>
      </c>
      <c r="AB54" s="33"/>
      <c r="AC54" s="20">
        <f t="shared" si="13"/>
        <v>0</v>
      </c>
      <c r="AD54" s="85">
        <f t="shared" si="14"/>
        <v>141.14000000000001</v>
      </c>
      <c r="AE54" s="83">
        <f t="shared" si="25"/>
        <v>141.14000000000001</v>
      </c>
      <c r="AF54" s="84"/>
      <c r="AG54" s="78"/>
      <c r="AH54" s="22">
        <f t="shared" si="9"/>
        <v>141.14000000000001</v>
      </c>
      <c r="AI54" s="23">
        <f t="shared" si="10"/>
        <v>2.379999999999967</v>
      </c>
      <c r="AJ54" s="58"/>
      <c r="AK54" s="24">
        <f t="shared" si="11"/>
        <v>0</v>
      </c>
      <c r="AL54" s="25">
        <f t="shared" si="15"/>
        <v>143.51999999999998</v>
      </c>
      <c r="AM54" s="28">
        <f t="shared" si="16"/>
        <v>143.51999999999998</v>
      </c>
      <c r="AN54" s="79"/>
      <c r="AO54" s="118">
        <v>65</v>
      </c>
      <c r="AP54" s="118">
        <v>200</v>
      </c>
      <c r="AQ54" s="118">
        <v>0</v>
      </c>
      <c r="AR54" s="118">
        <v>15</v>
      </c>
      <c r="AS54" s="118">
        <v>60</v>
      </c>
      <c r="AT54" s="62">
        <f t="shared" si="17"/>
        <v>340</v>
      </c>
      <c r="AU54" s="64">
        <f t="shared" si="18"/>
        <v>323</v>
      </c>
      <c r="AV54" s="120">
        <v>8</v>
      </c>
      <c r="AW54" s="120">
        <v>12</v>
      </c>
      <c r="AX54" s="120">
        <v>3</v>
      </c>
      <c r="AY54" s="120">
        <v>1</v>
      </c>
      <c r="AZ54" s="81">
        <f t="shared" si="19"/>
        <v>24</v>
      </c>
      <c r="BA54" s="80">
        <f t="shared" si="20"/>
        <v>299</v>
      </c>
      <c r="BB54" s="36">
        <f t="shared" si="21"/>
        <v>143.51999999999998</v>
      </c>
      <c r="BC54" s="80">
        <f t="shared" si="22"/>
        <v>155.48000000000002</v>
      </c>
    </row>
    <row r="55" spans="1:55" ht="17.399999999999999">
      <c r="A55" s="30" t="s">
        <v>54</v>
      </c>
      <c r="B55" s="88">
        <v>814</v>
      </c>
      <c r="C55" s="88">
        <v>572</v>
      </c>
      <c r="D55" s="88">
        <v>894</v>
      </c>
      <c r="E55" s="88">
        <v>26</v>
      </c>
      <c r="F55" s="88">
        <v>19</v>
      </c>
      <c r="G55" s="89">
        <v>28</v>
      </c>
      <c r="H55" s="55">
        <f>B55+C55+D55</f>
        <v>2280</v>
      </c>
      <c r="I55" s="55">
        <f>E55+F55+G55</f>
        <v>73</v>
      </c>
      <c r="J55" s="88">
        <v>735</v>
      </c>
      <c r="K55" s="94">
        <v>513</v>
      </c>
      <c r="L55" s="94"/>
      <c r="M55" s="93">
        <v>24</v>
      </c>
      <c r="N55" s="93">
        <v>18</v>
      </c>
      <c r="O55" s="56"/>
      <c r="P55" s="55">
        <f t="shared" si="28"/>
        <v>1248</v>
      </c>
      <c r="Q55" s="55">
        <f t="shared" si="29"/>
        <v>42</v>
      </c>
      <c r="R55" s="57">
        <f t="shared" si="30"/>
        <v>115</v>
      </c>
      <c r="S55" s="88">
        <v>6.24</v>
      </c>
      <c r="T55" s="88">
        <v>8</v>
      </c>
      <c r="U55" s="100">
        <v>11.9</v>
      </c>
      <c r="V55" s="88"/>
      <c r="W55" s="88"/>
      <c r="X55" s="44"/>
      <c r="Y55" s="44"/>
      <c r="Z55" s="44"/>
      <c r="AA55" s="68">
        <f t="shared" si="12"/>
        <v>0</v>
      </c>
      <c r="AB55" s="33"/>
      <c r="AC55" s="20">
        <f t="shared" si="13"/>
        <v>0</v>
      </c>
      <c r="AD55" s="85">
        <f t="shared" si="14"/>
        <v>141.14000000000001</v>
      </c>
      <c r="AE55" s="83">
        <f t="shared" si="25"/>
        <v>141.14000000000001</v>
      </c>
      <c r="AF55" s="84"/>
      <c r="AG55" s="78"/>
      <c r="AH55" s="22">
        <f t="shared" si="9"/>
        <v>141.14000000000001</v>
      </c>
      <c r="AI55" s="23">
        <f t="shared" si="10"/>
        <v>2.379999999999967</v>
      </c>
      <c r="AJ55" s="58"/>
      <c r="AK55" s="24">
        <f t="shared" si="11"/>
        <v>0</v>
      </c>
      <c r="AL55" s="25">
        <f t="shared" si="15"/>
        <v>143.51999999999998</v>
      </c>
      <c r="AM55" s="28">
        <f t="shared" si="16"/>
        <v>143.51999999999998</v>
      </c>
      <c r="AN55" s="79"/>
      <c r="AO55" s="118">
        <v>65</v>
      </c>
      <c r="AP55" s="118">
        <v>200</v>
      </c>
      <c r="AQ55" s="118">
        <v>0</v>
      </c>
      <c r="AR55" s="118">
        <v>15</v>
      </c>
      <c r="AS55" s="118">
        <v>60</v>
      </c>
      <c r="AT55" s="62">
        <f t="shared" si="17"/>
        <v>340</v>
      </c>
      <c r="AU55" s="64">
        <f t="shared" si="18"/>
        <v>323</v>
      </c>
      <c r="AV55" s="120">
        <v>8</v>
      </c>
      <c r="AW55" s="120">
        <v>12</v>
      </c>
      <c r="AX55" s="120">
        <v>3</v>
      </c>
      <c r="AY55" s="120">
        <v>1</v>
      </c>
      <c r="AZ55" s="81">
        <f t="shared" si="19"/>
        <v>24</v>
      </c>
      <c r="BA55" s="80">
        <f t="shared" si="20"/>
        <v>299</v>
      </c>
      <c r="BB55" s="36">
        <f t="shared" si="21"/>
        <v>143.51999999999998</v>
      </c>
      <c r="BC55" s="80">
        <f t="shared" si="22"/>
        <v>155.48000000000002</v>
      </c>
    </row>
    <row r="56" spans="1:55" ht="17.399999999999999">
      <c r="A56" s="30" t="s">
        <v>55</v>
      </c>
      <c r="B56" s="88">
        <v>803</v>
      </c>
      <c r="C56" s="88">
        <v>561</v>
      </c>
      <c r="D56" s="88">
        <v>841</v>
      </c>
      <c r="E56" s="88">
        <v>27</v>
      </c>
      <c r="F56" s="88">
        <v>19</v>
      </c>
      <c r="G56" s="89">
        <v>28</v>
      </c>
      <c r="H56" s="55">
        <f t="shared" si="26"/>
        <v>2205</v>
      </c>
      <c r="I56" s="55">
        <f t="shared" si="27"/>
        <v>74</v>
      </c>
      <c r="J56" s="88">
        <v>719</v>
      </c>
      <c r="K56" s="94">
        <v>520</v>
      </c>
      <c r="L56" s="94"/>
      <c r="M56" s="93">
        <v>24</v>
      </c>
      <c r="N56" s="93">
        <v>18</v>
      </c>
      <c r="O56" s="56"/>
      <c r="P56" s="55">
        <f t="shared" si="28"/>
        <v>1239</v>
      </c>
      <c r="Q56" s="55">
        <f t="shared" si="29"/>
        <v>42</v>
      </c>
      <c r="R56" s="57">
        <f t="shared" si="30"/>
        <v>116</v>
      </c>
      <c r="S56" s="88">
        <v>6.24</v>
      </c>
      <c r="T56" s="88">
        <v>7.5</v>
      </c>
      <c r="U56" s="100">
        <v>11.9</v>
      </c>
      <c r="V56" s="88"/>
      <c r="W56" s="88"/>
      <c r="X56" s="44"/>
      <c r="Y56" s="44"/>
      <c r="Z56" s="44"/>
      <c r="AA56" s="68">
        <f t="shared" si="12"/>
        <v>0</v>
      </c>
      <c r="AB56" s="33"/>
      <c r="AC56" s="20">
        <f t="shared" si="13"/>
        <v>0</v>
      </c>
      <c r="AD56" s="85">
        <f t="shared" si="14"/>
        <v>141.64000000000001</v>
      </c>
      <c r="AE56" s="83">
        <f t="shared" si="25"/>
        <v>141.64000000000001</v>
      </c>
      <c r="AF56" s="84"/>
      <c r="AG56" s="78"/>
      <c r="AH56" s="22">
        <f t="shared" si="9"/>
        <v>141.64000000000001</v>
      </c>
      <c r="AI56" s="23">
        <f t="shared" si="10"/>
        <v>1.879999999999967</v>
      </c>
      <c r="AJ56" s="58"/>
      <c r="AK56" s="24">
        <f t="shared" si="11"/>
        <v>0</v>
      </c>
      <c r="AL56" s="25">
        <f t="shared" si="15"/>
        <v>143.51999999999998</v>
      </c>
      <c r="AM56" s="28">
        <f t="shared" si="16"/>
        <v>143.51999999999998</v>
      </c>
      <c r="AN56" s="79"/>
      <c r="AO56" s="118">
        <v>65</v>
      </c>
      <c r="AP56" s="118">
        <v>200</v>
      </c>
      <c r="AQ56" s="118">
        <v>0</v>
      </c>
      <c r="AR56" s="118">
        <v>15</v>
      </c>
      <c r="AS56" s="118">
        <v>60</v>
      </c>
      <c r="AT56" s="62">
        <f t="shared" si="17"/>
        <v>340</v>
      </c>
      <c r="AU56" s="64">
        <f t="shared" si="18"/>
        <v>323</v>
      </c>
      <c r="AV56" s="120">
        <v>8</v>
      </c>
      <c r="AW56" s="120">
        <v>12</v>
      </c>
      <c r="AX56" s="120">
        <v>3</v>
      </c>
      <c r="AY56" s="120">
        <v>1</v>
      </c>
      <c r="AZ56" s="81">
        <f t="shared" si="19"/>
        <v>24</v>
      </c>
      <c r="BA56" s="80">
        <f t="shared" si="20"/>
        <v>299</v>
      </c>
      <c r="BB56" s="36">
        <f t="shared" si="21"/>
        <v>143.51999999999998</v>
      </c>
      <c r="BC56" s="80">
        <f t="shared" si="22"/>
        <v>155.48000000000002</v>
      </c>
    </row>
    <row r="57" spans="1:55" ht="17.399999999999999">
      <c r="A57" s="30" t="s">
        <v>56</v>
      </c>
      <c r="B57" s="88">
        <v>803</v>
      </c>
      <c r="C57" s="88">
        <v>561</v>
      </c>
      <c r="D57" s="88">
        <v>841</v>
      </c>
      <c r="E57" s="88">
        <v>27</v>
      </c>
      <c r="F57" s="88">
        <v>19</v>
      </c>
      <c r="G57" s="89">
        <v>28</v>
      </c>
      <c r="H57" s="55">
        <f t="shared" si="26"/>
        <v>2205</v>
      </c>
      <c r="I57" s="55">
        <f t="shared" si="27"/>
        <v>74</v>
      </c>
      <c r="J57" s="88">
        <v>719</v>
      </c>
      <c r="K57" s="94">
        <v>520</v>
      </c>
      <c r="L57" s="94"/>
      <c r="M57" s="93">
        <v>24</v>
      </c>
      <c r="N57" s="93">
        <v>18</v>
      </c>
      <c r="O57" s="56"/>
      <c r="P57" s="55">
        <f t="shared" si="28"/>
        <v>1239</v>
      </c>
      <c r="Q57" s="55">
        <f t="shared" si="29"/>
        <v>42</v>
      </c>
      <c r="R57" s="57">
        <f t="shared" si="30"/>
        <v>116</v>
      </c>
      <c r="S57" s="88">
        <v>6.24</v>
      </c>
      <c r="T57" s="88">
        <v>7.5</v>
      </c>
      <c r="U57" s="100">
        <v>11.9</v>
      </c>
      <c r="V57" s="88"/>
      <c r="W57" s="88"/>
      <c r="X57" s="44"/>
      <c r="Y57" s="44"/>
      <c r="Z57" s="44"/>
      <c r="AA57" s="68">
        <f t="shared" si="12"/>
        <v>0</v>
      </c>
      <c r="AB57" s="33"/>
      <c r="AC57" s="20">
        <f t="shared" si="13"/>
        <v>0</v>
      </c>
      <c r="AD57" s="85">
        <f t="shared" si="14"/>
        <v>141.64000000000001</v>
      </c>
      <c r="AE57" s="83">
        <f t="shared" si="25"/>
        <v>141.64000000000001</v>
      </c>
      <c r="AF57" s="84"/>
      <c r="AG57" s="78"/>
      <c r="AH57" s="22">
        <f t="shared" si="9"/>
        <v>141.64000000000001</v>
      </c>
      <c r="AI57" s="23">
        <f t="shared" si="10"/>
        <v>1.879999999999967</v>
      </c>
      <c r="AJ57" s="58"/>
      <c r="AK57" s="24">
        <f t="shared" si="11"/>
        <v>0</v>
      </c>
      <c r="AL57" s="25">
        <f t="shared" si="15"/>
        <v>143.51999999999998</v>
      </c>
      <c r="AM57" s="28">
        <f t="shared" si="16"/>
        <v>143.51999999999998</v>
      </c>
      <c r="AN57" s="79"/>
      <c r="AO57" s="118">
        <v>65</v>
      </c>
      <c r="AP57" s="118">
        <v>200</v>
      </c>
      <c r="AQ57" s="118">
        <v>0</v>
      </c>
      <c r="AR57" s="118">
        <v>15</v>
      </c>
      <c r="AS57" s="118">
        <v>60</v>
      </c>
      <c r="AT57" s="62">
        <f t="shared" si="17"/>
        <v>340</v>
      </c>
      <c r="AU57" s="64">
        <f t="shared" si="18"/>
        <v>323</v>
      </c>
      <c r="AV57" s="120">
        <v>8</v>
      </c>
      <c r="AW57" s="120">
        <v>12</v>
      </c>
      <c r="AX57" s="120">
        <v>3</v>
      </c>
      <c r="AY57" s="120">
        <v>1</v>
      </c>
      <c r="AZ57" s="81">
        <f t="shared" si="19"/>
        <v>24</v>
      </c>
      <c r="BA57" s="80">
        <f t="shared" si="20"/>
        <v>299</v>
      </c>
      <c r="BB57" s="36">
        <f t="shared" si="21"/>
        <v>143.51999999999998</v>
      </c>
      <c r="BC57" s="80">
        <f t="shared" si="22"/>
        <v>155.48000000000002</v>
      </c>
    </row>
    <row r="58" spans="1:55" ht="17.399999999999999">
      <c r="A58" s="30" t="s">
        <v>27</v>
      </c>
      <c r="B58" s="88">
        <v>801</v>
      </c>
      <c r="C58" s="88">
        <v>572</v>
      </c>
      <c r="D58" s="88">
        <v>862</v>
      </c>
      <c r="E58" s="88">
        <v>27</v>
      </c>
      <c r="F58" s="88">
        <v>19</v>
      </c>
      <c r="G58" s="89">
        <v>28</v>
      </c>
      <c r="H58" s="55">
        <f t="shared" si="26"/>
        <v>2235</v>
      </c>
      <c r="I58" s="55">
        <f t="shared" si="27"/>
        <v>74</v>
      </c>
      <c r="J58" s="88">
        <v>722</v>
      </c>
      <c r="K58" s="94">
        <v>506</v>
      </c>
      <c r="L58" s="94"/>
      <c r="M58" s="93">
        <v>24</v>
      </c>
      <c r="N58" s="93">
        <v>18</v>
      </c>
      <c r="O58" s="56"/>
      <c r="P58" s="55">
        <f t="shared" si="28"/>
        <v>1228</v>
      </c>
      <c r="Q58" s="55">
        <f t="shared" si="29"/>
        <v>42</v>
      </c>
      <c r="R58" s="57">
        <f t="shared" si="30"/>
        <v>116</v>
      </c>
      <c r="S58" s="88">
        <v>6.24</v>
      </c>
      <c r="T58" s="88">
        <v>7</v>
      </c>
      <c r="U58" s="100">
        <v>11.5</v>
      </c>
      <c r="V58" s="88"/>
      <c r="W58" s="88"/>
      <c r="X58" s="44"/>
      <c r="Y58" s="44"/>
      <c r="Z58" s="44"/>
      <c r="AA58" s="68">
        <f t="shared" si="12"/>
        <v>0</v>
      </c>
      <c r="AB58" s="33"/>
      <c r="AC58" s="20">
        <f t="shared" si="13"/>
        <v>0</v>
      </c>
      <c r="AD58" s="85">
        <f t="shared" si="14"/>
        <v>140.74</v>
      </c>
      <c r="AE58" s="83">
        <f t="shared" si="25"/>
        <v>140.74</v>
      </c>
      <c r="AF58" s="84"/>
      <c r="AG58" s="78"/>
      <c r="AH58" s="22">
        <f t="shared" si="9"/>
        <v>140.74</v>
      </c>
      <c r="AI58" s="23">
        <f t="shared" si="10"/>
        <v>2.7799999999999727</v>
      </c>
      <c r="AJ58" s="58"/>
      <c r="AK58" s="24">
        <f t="shared" si="11"/>
        <v>0</v>
      </c>
      <c r="AL58" s="25">
        <f t="shared" si="15"/>
        <v>143.51999999999998</v>
      </c>
      <c r="AM58" s="28">
        <f t="shared" si="16"/>
        <v>143.51999999999998</v>
      </c>
      <c r="AN58" s="79"/>
      <c r="AO58" s="118">
        <v>65</v>
      </c>
      <c r="AP58" s="118">
        <v>200</v>
      </c>
      <c r="AQ58" s="118">
        <v>0</v>
      </c>
      <c r="AR58" s="118">
        <v>15</v>
      </c>
      <c r="AS58" s="118">
        <v>60</v>
      </c>
      <c r="AT58" s="62">
        <f t="shared" si="17"/>
        <v>340</v>
      </c>
      <c r="AU58" s="64">
        <f t="shared" si="18"/>
        <v>323</v>
      </c>
      <c r="AV58" s="120">
        <v>8</v>
      </c>
      <c r="AW58" s="120">
        <v>12</v>
      </c>
      <c r="AX58" s="120">
        <v>3</v>
      </c>
      <c r="AY58" s="120">
        <v>1</v>
      </c>
      <c r="AZ58" s="81">
        <f t="shared" si="19"/>
        <v>24</v>
      </c>
      <c r="BA58" s="80">
        <f t="shared" si="20"/>
        <v>299</v>
      </c>
      <c r="BB58" s="36">
        <f t="shared" si="21"/>
        <v>143.51999999999998</v>
      </c>
      <c r="BC58" s="80">
        <f t="shared" si="22"/>
        <v>155.48000000000002</v>
      </c>
    </row>
    <row r="59" spans="1:55" ht="17.399999999999999">
      <c r="A59" s="30" t="s">
        <v>57</v>
      </c>
      <c r="B59" s="88">
        <v>801</v>
      </c>
      <c r="C59" s="88">
        <v>572</v>
      </c>
      <c r="D59" s="88">
        <v>862</v>
      </c>
      <c r="E59" s="88">
        <v>27</v>
      </c>
      <c r="F59" s="88">
        <v>19</v>
      </c>
      <c r="G59" s="89">
        <v>28</v>
      </c>
      <c r="H59" s="55">
        <f>B59+C59+D59</f>
        <v>2235</v>
      </c>
      <c r="I59" s="55">
        <f>E59+F59+G59</f>
        <v>74</v>
      </c>
      <c r="J59" s="88">
        <v>722</v>
      </c>
      <c r="K59" s="94">
        <v>506</v>
      </c>
      <c r="L59" s="94"/>
      <c r="M59" s="93">
        <v>24</v>
      </c>
      <c r="N59" s="93">
        <v>18</v>
      </c>
      <c r="O59" s="56"/>
      <c r="P59" s="55">
        <f t="shared" si="28"/>
        <v>1228</v>
      </c>
      <c r="Q59" s="55">
        <f t="shared" si="29"/>
        <v>42</v>
      </c>
      <c r="R59" s="57">
        <f t="shared" si="30"/>
        <v>116</v>
      </c>
      <c r="S59" s="88">
        <v>6.24</v>
      </c>
      <c r="T59" s="88">
        <v>7</v>
      </c>
      <c r="U59" s="100">
        <v>11.5</v>
      </c>
      <c r="V59" s="88"/>
      <c r="W59" s="88"/>
      <c r="X59" s="44"/>
      <c r="Y59" s="44"/>
      <c r="Z59" s="44"/>
      <c r="AA59" s="68">
        <f t="shared" si="12"/>
        <v>0</v>
      </c>
      <c r="AB59" s="33"/>
      <c r="AC59" s="20">
        <f t="shared" si="13"/>
        <v>0</v>
      </c>
      <c r="AD59" s="85">
        <f t="shared" si="14"/>
        <v>140.74</v>
      </c>
      <c r="AE59" s="83">
        <f t="shared" si="25"/>
        <v>140.74</v>
      </c>
      <c r="AF59" s="84"/>
      <c r="AG59" s="78"/>
      <c r="AH59" s="22">
        <f t="shared" si="9"/>
        <v>140.74</v>
      </c>
      <c r="AI59" s="23">
        <f t="shared" si="10"/>
        <v>2.7799999999999727</v>
      </c>
      <c r="AJ59" s="58"/>
      <c r="AK59" s="24">
        <f t="shared" si="11"/>
        <v>0</v>
      </c>
      <c r="AL59" s="25">
        <f t="shared" si="15"/>
        <v>143.51999999999998</v>
      </c>
      <c r="AM59" s="28">
        <f t="shared" si="16"/>
        <v>143.51999999999998</v>
      </c>
      <c r="AN59" s="79"/>
      <c r="AO59" s="118">
        <v>65</v>
      </c>
      <c r="AP59" s="118">
        <v>200</v>
      </c>
      <c r="AQ59" s="118">
        <v>0</v>
      </c>
      <c r="AR59" s="118">
        <v>15</v>
      </c>
      <c r="AS59" s="118">
        <v>60</v>
      </c>
      <c r="AT59" s="62">
        <f t="shared" si="17"/>
        <v>340</v>
      </c>
      <c r="AU59" s="64">
        <f t="shared" si="18"/>
        <v>323</v>
      </c>
      <c r="AV59" s="120">
        <v>8</v>
      </c>
      <c r="AW59" s="120">
        <v>12</v>
      </c>
      <c r="AX59" s="120">
        <v>3</v>
      </c>
      <c r="AY59" s="120">
        <v>1</v>
      </c>
      <c r="AZ59" s="81">
        <f t="shared" si="19"/>
        <v>24</v>
      </c>
      <c r="BA59" s="80">
        <f t="shared" si="20"/>
        <v>299</v>
      </c>
      <c r="BB59" s="36">
        <f t="shared" si="21"/>
        <v>143.51999999999998</v>
      </c>
      <c r="BC59" s="80">
        <f t="shared" si="22"/>
        <v>155.48000000000002</v>
      </c>
    </row>
    <row r="60" spans="1:55" ht="17.399999999999999">
      <c r="A60" s="30" t="s">
        <v>58</v>
      </c>
      <c r="B60" s="88">
        <v>792</v>
      </c>
      <c r="C60" s="88">
        <v>563</v>
      </c>
      <c r="D60" s="88">
        <v>828</v>
      </c>
      <c r="E60" s="88">
        <v>27</v>
      </c>
      <c r="F60" s="88">
        <v>19</v>
      </c>
      <c r="G60" s="89">
        <v>27</v>
      </c>
      <c r="H60" s="55">
        <f t="shared" si="26"/>
        <v>2183</v>
      </c>
      <c r="I60" s="55">
        <f t="shared" si="27"/>
        <v>73</v>
      </c>
      <c r="J60" s="88">
        <v>715</v>
      </c>
      <c r="K60" s="94">
        <v>503</v>
      </c>
      <c r="L60" s="94"/>
      <c r="M60" s="93">
        <v>24</v>
      </c>
      <c r="N60" s="93">
        <v>18</v>
      </c>
      <c r="O60" s="56"/>
      <c r="P60" s="55">
        <f t="shared" si="28"/>
        <v>1218</v>
      </c>
      <c r="Q60" s="55">
        <f t="shared" si="29"/>
        <v>42</v>
      </c>
      <c r="R60" s="57">
        <f t="shared" si="30"/>
        <v>115</v>
      </c>
      <c r="S60" s="88">
        <v>6.24</v>
      </c>
      <c r="T60" s="88">
        <v>7</v>
      </c>
      <c r="U60" s="100">
        <v>11.5</v>
      </c>
      <c r="V60" s="88"/>
      <c r="W60" s="88"/>
      <c r="X60" s="44"/>
      <c r="Y60" s="44"/>
      <c r="Z60" s="44"/>
      <c r="AA60" s="68">
        <f t="shared" si="12"/>
        <v>0</v>
      </c>
      <c r="AB60" s="33"/>
      <c r="AC60" s="20">
        <f t="shared" si="13"/>
        <v>0</v>
      </c>
      <c r="AD60" s="85">
        <f t="shared" si="14"/>
        <v>139.74</v>
      </c>
      <c r="AE60" s="83">
        <f t="shared" si="25"/>
        <v>139.74</v>
      </c>
      <c r="AF60" s="84"/>
      <c r="AG60" s="78"/>
      <c r="AH60" s="22">
        <f t="shared" si="9"/>
        <v>139.74</v>
      </c>
      <c r="AI60" s="23">
        <f t="shared" si="10"/>
        <v>3.7799999999999727</v>
      </c>
      <c r="AJ60" s="58"/>
      <c r="AK60" s="24">
        <f t="shared" si="11"/>
        <v>0</v>
      </c>
      <c r="AL60" s="25">
        <f t="shared" si="15"/>
        <v>143.51999999999998</v>
      </c>
      <c r="AM60" s="28">
        <f t="shared" si="16"/>
        <v>143.51999999999998</v>
      </c>
      <c r="AN60" s="79"/>
      <c r="AO60" s="118">
        <v>65</v>
      </c>
      <c r="AP60" s="118">
        <v>200</v>
      </c>
      <c r="AQ60" s="118">
        <v>0</v>
      </c>
      <c r="AR60" s="118">
        <v>15</v>
      </c>
      <c r="AS60" s="118">
        <v>60</v>
      </c>
      <c r="AT60" s="62">
        <f t="shared" si="17"/>
        <v>340</v>
      </c>
      <c r="AU60" s="64">
        <f t="shared" si="18"/>
        <v>323</v>
      </c>
      <c r="AV60" s="120">
        <v>8</v>
      </c>
      <c r="AW60" s="120">
        <v>12</v>
      </c>
      <c r="AX60" s="120">
        <v>3</v>
      </c>
      <c r="AY60" s="120">
        <v>1</v>
      </c>
      <c r="AZ60" s="81">
        <f t="shared" si="19"/>
        <v>24</v>
      </c>
      <c r="BA60" s="80">
        <f t="shared" si="20"/>
        <v>299</v>
      </c>
      <c r="BB60" s="36">
        <f t="shared" si="21"/>
        <v>143.51999999999998</v>
      </c>
      <c r="BC60" s="80">
        <f t="shared" si="22"/>
        <v>155.48000000000002</v>
      </c>
    </row>
    <row r="61" spans="1:55" ht="17.399999999999999">
      <c r="A61" s="30" t="s">
        <v>59</v>
      </c>
      <c r="B61" s="88">
        <v>792</v>
      </c>
      <c r="C61" s="88">
        <v>563</v>
      </c>
      <c r="D61" s="88">
        <v>828</v>
      </c>
      <c r="E61" s="88">
        <v>27</v>
      </c>
      <c r="F61" s="88">
        <v>19</v>
      </c>
      <c r="G61" s="89">
        <v>27</v>
      </c>
      <c r="H61" s="55">
        <f>B61+C61+D61</f>
        <v>2183</v>
      </c>
      <c r="I61" s="55">
        <f>E61+F61+G61</f>
        <v>73</v>
      </c>
      <c r="J61" s="88">
        <v>715</v>
      </c>
      <c r="K61" s="94">
        <v>503</v>
      </c>
      <c r="L61" s="94"/>
      <c r="M61" s="93">
        <v>24</v>
      </c>
      <c r="N61" s="93">
        <v>18</v>
      </c>
      <c r="O61" s="56"/>
      <c r="P61" s="55">
        <f t="shared" si="28"/>
        <v>1218</v>
      </c>
      <c r="Q61" s="55">
        <f t="shared" si="29"/>
        <v>42</v>
      </c>
      <c r="R61" s="57">
        <f t="shared" si="30"/>
        <v>115</v>
      </c>
      <c r="S61" s="88">
        <v>6.24</v>
      </c>
      <c r="T61" s="88">
        <v>7</v>
      </c>
      <c r="U61" s="100">
        <v>11.5</v>
      </c>
      <c r="V61" s="88"/>
      <c r="W61" s="88"/>
      <c r="X61" s="44"/>
      <c r="Y61" s="44"/>
      <c r="Z61" s="44"/>
      <c r="AA61" s="68">
        <f t="shared" si="12"/>
        <v>0</v>
      </c>
      <c r="AB61" s="33"/>
      <c r="AC61" s="20">
        <f t="shared" si="13"/>
        <v>0</v>
      </c>
      <c r="AD61" s="85">
        <f t="shared" si="14"/>
        <v>139.74</v>
      </c>
      <c r="AE61" s="83">
        <f t="shared" si="25"/>
        <v>139.74</v>
      </c>
      <c r="AF61" s="84"/>
      <c r="AG61" s="78"/>
      <c r="AH61" s="22">
        <f t="shared" si="9"/>
        <v>139.74</v>
      </c>
      <c r="AI61" s="23">
        <f t="shared" si="10"/>
        <v>3.7799999999999727</v>
      </c>
      <c r="AJ61" s="58"/>
      <c r="AK61" s="24">
        <f t="shared" si="11"/>
        <v>0</v>
      </c>
      <c r="AL61" s="25">
        <f t="shared" si="15"/>
        <v>143.51999999999998</v>
      </c>
      <c r="AM61" s="28">
        <f t="shared" si="16"/>
        <v>143.51999999999998</v>
      </c>
      <c r="AN61" s="79"/>
      <c r="AO61" s="118">
        <v>65</v>
      </c>
      <c r="AP61" s="118">
        <v>200</v>
      </c>
      <c r="AQ61" s="118">
        <v>0</v>
      </c>
      <c r="AR61" s="118">
        <v>15</v>
      </c>
      <c r="AS61" s="118">
        <v>60</v>
      </c>
      <c r="AT61" s="62">
        <f t="shared" si="17"/>
        <v>340</v>
      </c>
      <c r="AU61" s="64">
        <f t="shared" si="18"/>
        <v>323</v>
      </c>
      <c r="AV61" s="120">
        <v>8</v>
      </c>
      <c r="AW61" s="120">
        <v>12</v>
      </c>
      <c r="AX61" s="120">
        <v>3</v>
      </c>
      <c r="AY61" s="120">
        <v>1</v>
      </c>
      <c r="AZ61" s="81">
        <f t="shared" si="19"/>
        <v>24</v>
      </c>
      <c r="BA61" s="80">
        <f t="shared" si="20"/>
        <v>299</v>
      </c>
      <c r="BB61" s="36">
        <f t="shared" si="21"/>
        <v>143.51999999999998</v>
      </c>
      <c r="BC61" s="80">
        <f t="shared" si="22"/>
        <v>155.48000000000002</v>
      </c>
    </row>
    <row r="62" spans="1:55" ht="17.399999999999999">
      <c r="A62" s="30" t="s">
        <v>28</v>
      </c>
      <c r="B62" s="88">
        <v>751</v>
      </c>
      <c r="C62" s="88">
        <v>539</v>
      </c>
      <c r="D62" s="88">
        <v>793</v>
      </c>
      <c r="E62" s="88">
        <v>26</v>
      </c>
      <c r="F62" s="88">
        <v>19</v>
      </c>
      <c r="G62" s="89">
        <v>26</v>
      </c>
      <c r="H62" s="55">
        <f t="shared" si="26"/>
        <v>2083</v>
      </c>
      <c r="I62" s="55">
        <f t="shared" si="27"/>
        <v>71</v>
      </c>
      <c r="J62" s="88">
        <v>687</v>
      </c>
      <c r="K62" s="94">
        <v>493</v>
      </c>
      <c r="L62" s="94"/>
      <c r="M62" s="93">
        <v>23</v>
      </c>
      <c r="N62" s="93">
        <v>17</v>
      </c>
      <c r="O62" s="56"/>
      <c r="P62" s="55">
        <f t="shared" si="28"/>
        <v>1180</v>
      </c>
      <c r="Q62" s="55">
        <f t="shared" si="29"/>
        <v>40</v>
      </c>
      <c r="R62" s="57">
        <f t="shared" si="30"/>
        <v>111</v>
      </c>
      <c r="S62" s="88">
        <v>5.66</v>
      </c>
      <c r="T62" s="88">
        <v>6.5</v>
      </c>
      <c r="U62" s="100">
        <v>9.6999999999999993</v>
      </c>
      <c r="V62" s="88"/>
      <c r="W62" s="88"/>
      <c r="X62" s="44"/>
      <c r="Y62" s="44"/>
      <c r="Z62" s="44"/>
      <c r="AA62" s="68">
        <f t="shared" si="12"/>
        <v>0</v>
      </c>
      <c r="AB62" s="33"/>
      <c r="AC62" s="20">
        <f t="shared" si="13"/>
        <v>0</v>
      </c>
      <c r="AD62" s="85">
        <f t="shared" si="14"/>
        <v>132.85999999999999</v>
      </c>
      <c r="AE62" s="83">
        <f t="shared" si="25"/>
        <v>132.85999999999999</v>
      </c>
      <c r="AF62" s="84"/>
      <c r="AG62" s="78"/>
      <c r="AH62" s="22">
        <f t="shared" si="9"/>
        <v>132.85999999999999</v>
      </c>
      <c r="AI62" s="23">
        <f t="shared" si="10"/>
        <v>10.659999999999997</v>
      </c>
      <c r="AJ62" s="58"/>
      <c r="AK62" s="24">
        <f t="shared" si="11"/>
        <v>0</v>
      </c>
      <c r="AL62" s="25">
        <f t="shared" si="15"/>
        <v>143.51999999999998</v>
      </c>
      <c r="AM62" s="28">
        <f t="shared" si="16"/>
        <v>143.51999999999998</v>
      </c>
      <c r="AN62" s="79"/>
      <c r="AO62" s="118">
        <v>65</v>
      </c>
      <c r="AP62" s="118">
        <v>200</v>
      </c>
      <c r="AQ62" s="118">
        <v>0</v>
      </c>
      <c r="AR62" s="118">
        <v>15</v>
      </c>
      <c r="AS62" s="118">
        <v>60</v>
      </c>
      <c r="AT62" s="62">
        <f t="shared" si="17"/>
        <v>340</v>
      </c>
      <c r="AU62" s="64">
        <f t="shared" si="18"/>
        <v>323</v>
      </c>
      <c r="AV62" s="120">
        <v>8</v>
      </c>
      <c r="AW62" s="120">
        <v>12</v>
      </c>
      <c r="AX62" s="120">
        <v>3</v>
      </c>
      <c r="AY62" s="120">
        <v>1</v>
      </c>
      <c r="AZ62" s="81">
        <f t="shared" si="19"/>
        <v>24</v>
      </c>
      <c r="BA62" s="80">
        <f t="shared" si="20"/>
        <v>299</v>
      </c>
      <c r="BB62" s="36">
        <f t="shared" si="21"/>
        <v>143.51999999999998</v>
      </c>
      <c r="BC62" s="80">
        <f t="shared" si="22"/>
        <v>155.48000000000002</v>
      </c>
    </row>
    <row r="63" spans="1:55" ht="17.399999999999999">
      <c r="A63" s="31" t="s">
        <v>60</v>
      </c>
      <c r="B63" s="88">
        <v>699</v>
      </c>
      <c r="C63" s="88">
        <v>510</v>
      </c>
      <c r="D63" s="88">
        <v>765</v>
      </c>
      <c r="E63" s="88">
        <v>24</v>
      </c>
      <c r="F63" s="88">
        <v>18</v>
      </c>
      <c r="G63" s="89">
        <v>25</v>
      </c>
      <c r="H63" s="55">
        <f t="shared" si="26"/>
        <v>1974</v>
      </c>
      <c r="I63" s="55">
        <f t="shared" si="27"/>
        <v>67</v>
      </c>
      <c r="J63" s="88">
        <v>664</v>
      </c>
      <c r="K63" s="94">
        <v>462</v>
      </c>
      <c r="L63" s="94"/>
      <c r="M63" s="93">
        <v>22</v>
      </c>
      <c r="N63" s="93">
        <v>16</v>
      </c>
      <c r="O63" s="56"/>
      <c r="P63" s="55">
        <f t="shared" si="28"/>
        <v>1126</v>
      </c>
      <c r="Q63" s="55">
        <f t="shared" si="29"/>
        <v>38</v>
      </c>
      <c r="R63" s="57">
        <f t="shared" si="30"/>
        <v>105</v>
      </c>
      <c r="S63" s="88">
        <v>5.66</v>
      </c>
      <c r="T63" s="88">
        <v>6.5</v>
      </c>
      <c r="U63" s="100">
        <v>9.6999999999999993</v>
      </c>
      <c r="V63" s="88"/>
      <c r="W63" s="88"/>
      <c r="X63" s="44"/>
      <c r="Y63" s="44"/>
      <c r="Z63" s="44"/>
      <c r="AA63" s="68">
        <f t="shared" si="12"/>
        <v>0</v>
      </c>
      <c r="AB63" s="33"/>
      <c r="AC63" s="20">
        <f t="shared" si="13"/>
        <v>0</v>
      </c>
      <c r="AD63" s="85">
        <f t="shared" si="14"/>
        <v>126.86</v>
      </c>
      <c r="AE63" s="83">
        <f t="shared" si="25"/>
        <v>126.86</v>
      </c>
      <c r="AF63" s="84"/>
      <c r="AG63" s="78"/>
      <c r="AH63" s="22">
        <f t="shared" si="9"/>
        <v>126.86</v>
      </c>
      <c r="AI63" s="23">
        <f t="shared" si="10"/>
        <v>16.659999999999982</v>
      </c>
      <c r="AJ63" s="58"/>
      <c r="AK63" s="24">
        <f t="shared" si="11"/>
        <v>0</v>
      </c>
      <c r="AL63" s="25">
        <f t="shared" si="15"/>
        <v>143.51999999999998</v>
      </c>
      <c r="AM63" s="28">
        <f t="shared" si="16"/>
        <v>143.51999999999998</v>
      </c>
      <c r="AN63" s="79"/>
      <c r="AO63" s="118">
        <v>65</v>
      </c>
      <c r="AP63" s="118">
        <v>200</v>
      </c>
      <c r="AQ63" s="118">
        <v>0</v>
      </c>
      <c r="AR63" s="118">
        <v>15</v>
      </c>
      <c r="AS63" s="118">
        <v>60</v>
      </c>
      <c r="AT63" s="62">
        <f t="shared" si="17"/>
        <v>340</v>
      </c>
      <c r="AU63" s="64">
        <f t="shared" si="18"/>
        <v>323</v>
      </c>
      <c r="AV63" s="120">
        <v>8</v>
      </c>
      <c r="AW63" s="120">
        <v>12</v>
      </c>
      <c r="AX63" s="120">
        <v>3</v>
      </c>
      <c r="AY63" s="120">
        <v>1</v>
      </c>
      <c r="AZ63" s="81">
        <f t="shared" si="19"/>
        <v>24</v>
      </c>
      <c r="BA63" s="80">
        <f t="shared" si="20"/>
        <v>299</v>
      </c>
      <c r="BB63" s="36">
        <f t="shared" si="21"/>
        <v>143.51999999999998</v>
      </c>
      <c r="BC63" s="80">
        <f t="shared" si="22"/>
        <v>155.48000000000002</v>
      </c>
    </row>
    <row r="64" spans="1:55" ht="17.399999999999999">
      <c r="A64" s="31" t="s">
        <v>29</v>
      </c>
      <c r="B64" s="88">
        <v>660</v>
      </c>
      <c r="C64" s="88">
        <v>495</v>
      </c>
      <c r="D64" s="88">
        <v>736</v>
      </c>
      <c r="E64" s="88">
        <v>23</v>
      </c>
      <c r="F64" s="88">
        <v>18</v>
      </c>
      <c r="G64" s="89">
        <v>24</v>
      </c>
      <c r="H64" s="55">
        <f t="shared" si="26"/>
        <v>1891</v>
      </c>
      <c r="I64" s="55">
        <f t="shared" si="27"/>
        <v>65</v>
      </c>
      <c r="J64" s="88">
        <v>633</v>
      </c>
      <c r="K64" s="94">
        <v>449</v>
      </c>
      <c r="L64" s="94"/>
      <c r="M64" s="93">
        <v>21</v>
      </c>
      <c r="N64" s="93">
        <v>15</v>
      </c>
      <c r="O64" s="56"/>
      <c r="P64" s="55">
        <f t="shared" si="28"/>
        <v>1082</v>
      </c>
      <c r="Q64" s="55">
        <f t="shared" si="29"/>
        <v>36</v>
      </c>
      <c r="R64" s="57">
        <f t="shared" si="30"/>
        <v>101</v>
      </c>
      <c r="S64" s="88">
        <v>4.9800000000000004</v>
      </c>
      <c r="T64" s="88">
        <v>5.2</v>
      </c>
      <c r="U64" s="100">
        <v>8.9</v>
      </c>
      <c r="V64" s="88"/>
      <c r="W64" s="88"/>
      <c r="X64" s="44"/>
      <c r="Y64" s="44"/>
      <c r="Z64" s="44"/>
      <c r="AA64" s="68">
        <f t="shared" si="12"/>
        <v>0</v>
      </c>
      <c r="AB64" s="33"/>
      <c r="AC64" s="20">
        <f t="shared" si="13"/>
        <v>0</v>
      </c>
      <c r="AD64" s="85">
        <f t="shared" si="14"/>
        <v>120.08000000000001</v>
      </c>
      <c r="AE64" s="83">
        <f t="shared" si="25"/>
        <v>120.08000000000001</v>
      </c>
      <c r="AF64" s="84"/>
      <c r="AG64" s="78"/>
      <c r="AH64" s="22">
        <f t="shared" si="9"/>
        <v>120.08000000000001</v>
      </c>
      <c r="AI64" s="23">
        <f t="shared" si="10"/>
        <v>23.439999999999969</v>
      </c>
      <c r="AJ64" s="58"/>
      <c r="AK64" s="24">
        <f t="shared" si="11"/>
        <v>0</v>
      </c>
      <c r="AL64" s="25">
        <f t="shared" si="15"/>
        <v>143.51999999999998</v>
      </c>
      <c r="AM64" s="28">
        <f t="shared" si="16"/>
        <v>143.51999999999998</v>
      </c>
      <c r="AN64" s="79"/>
      <c r="AO64" s="118">
        <v>65</v>
      </c>
      <c r="AP64" s="118">
        <v>200</v>
      </c>
      <c r="AQ64" s="118">
        <v>0</v>
      </c>
      <c r="AR64" s="118">
        <v>15</v>
      </c>
      <c r="AS64" s="118">
        <v>60</v>
      </c>
      <c r="AT64" s="62">
        <f t="shared" si="17"/>
        <v>340</v>
      </c>
      <c r="AU64" s="64">
        <f t="shared" si="18"/>
        <v>323</v>
      </c>
      <c r="AV64" s="120">
        <v>8</v>
      </c>
      <c r="AW64" s="120">
        <v>12</v>
      </c>
      <c r="AX64" s="120">
        <v>3</v>
      </c>
      <c r="AY64" s="120">
        <v>1</v>
      </c>
      <c r="AZ64" s="81">
        <f t="shared" si="19"/>
        <v>24</v>
      </c>
      <c r="BA64" s="80">
        <f t="shared" si="20"/>
        <v>299</v>
      </c>
      <c r="BB64" s="36">
        <f t="shared" si="21"/>
        <v>143.51999999999998</v>
      </c>
      <c r="BC64" s="80">
        <f t="shared" si="22"/>
        <v>155.48000000000002</v>
      </c>
    </row>
    <row r="65" spans="1:55" ht="17.399999999999999">
      <c r="A65" s="32" t="s">
        <v>61</v>
      </c>
      <c r="B65" s="88">
        <v>644</v>
      </c>
      <c r="C65" s="88">
        <v>473</v>
      </c>
      <c r="D65" s="88">
        <v>712</v>
      </c>
      <c r="E65" s="88">
        <v>22</v>
      </c>
      <c r="F65" s="88">
        <v>17</v>
      </c>
      <c r="G65" s="89">
        <v>24</v>
      </c>
      <c r="H65" s="55">
        <f t="shared" si="26"/>
        <v>1829</v>
      </c>
      <c r="I65" s="55">
        <f t="shared" si="27"/>
        <v>63</v>
      </c>
      <c r="J65" s="88">
        <v>631</v>
      </c>
      <c r="K65" s="94">
        <v>435</v>
      </c>
      <c r="L65" s="94"/>
      <c r="M65" s="93">
        <v>21</v>
      </c>
      <c r="N65" s="93">
        <v>15</v>
      </c>
      <c r="O65" s="56"/>
      <c r="P65" s="55">
        <f t="shared" si="28"/>
        <v>1066</v>
      </c>
      <c r="Q65" s="55">
        <f t="shared" si="29"/>
        <v>36</v>
      </c>
      <c r="R65" s="57">
        <f t="shared" si="30"/>
        <v>99</v>
      </c>
      <c r="S65" s="88">
        <v>4.9800000000000004</v>
      </c>
      <c r="T65" s="88">
        <v>5.2</v>
      </c>
      <c r="U65" s="100">
        <v>8.9</v>
      </c>
      <c r="V65" s="88"/>
      <c r="W65" s="88"/>
      <c r="X65" s="44"/>
      <c r="Y65" s="44"/>
      <c r="Z65" s="44"/>
      <c r="AA65" s="68">
        <f t="shared" si="12"/>
        <v>0</v>
      </c>
      <c r="AB65" s="33"/>
      <c r="AC65" s="20">
        <f t="shared" si="13"/>
        <v>0</v>
      </c>
      <c r="AD65" s="85">
        <f t="shared" si="14"/>
        <v>118.08000000000001</v>
      </c>
      <c r="AE65" s="83">
        <f t="shared" si="25"/>
        <v>118.08000000000001</v>
      </c>
      <c r="AF65" s="84"/>
      <c r="AG65" s="78"/>
      <c r="AH65" s="22">
        <f t="shared" si="9"/>
        <v>118.08000000000001</v>
      </c>
      <c r="AI65" s="23">
        <f t="shared" si="10"/>
        <v>25.439999999999969</v>
      </c>
      <c r="AJ65" s="58"/>
      <c r="AK65" s="24">
        <f t="shared" si="11"/>
        <v>0</v>
      </c>
      <c r="AL65" s="25">
        <f t="shared" si="15"/>
        <v>143.51999999999998</v>
      </c>
      <c r="AM65" s="28">
        <f t="shared" si="16"/>
        <v>143.51999999999998</v>
      </c>
      <c r="AN65" s="79"/>
      <c r="AO65" s="118">
        <v>65</v>
      </c>
      <c r="AP65" s="118">
        <v>200</v>
      </c>
      <c r="AQ65" s="118">
        <v>0</v>
      </c>
      <c r="AR65" s="118">
        <v>15</v>
      </c>
      <c r="AS65" s="118">
        <v>60</v>
      </c>
      <c r="AT65" s="62">
        <f t="shared" si="17"/>
        <v>340</v>
      </c>
      <c r="AU65" s="64">
        <f t="shared" si="18"/>
        <v>323</v>
      </c>
      <c r="AV65" s="120">
        <v>8</v>
      </c>
      <c r="AW65" s="120">
        <v>12</v>
      </c>
      <c r="AX65" s="120">
        <v>3</v>
      </c>
      <c r="AY65" s="120">
        <v>1</v>
      </c>
      <c r="AZ65" s="81">
        <f t="shared" si="19"/>
        <v>24</v>
      </c>
      <c r="BA65" s="80">
        <f t="shared" si="20"/>
        <v>299</v>
      </c>
      <c r="BB65" s="36">
        <f t="shared" si="21"/>
        <v>143.51999999999998</v>
      </c>
      <c r="BC65" s="80">
        <f t="shared" si="22"/>
        <v>155.48000000000002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85" priority="2" operator="lessThan">
      <formula>0</formula>
    </cfRule>
  </conditionalFormatting>
  <conditionalFormatting sqref="AC6">
    <cfRule type="cellIs" dxfId="84" priority="1" operator="greaterThan">
      <formula>0</formula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C67"/>
  <sheetViews>
    <sheetView zoomScale="80" zoomScaleNormal="80" workbookViewId="0">
      <pane xSplit="1" ySplit="9" topLeftCell="B10" activePane="bottomRight" state="frozen"/>
      <selection activeCell="M23" sqref="M23"/>
      <selection pane="topRight" activeCell="M23" sqref="M23"/>
      <selection pane="bottomLeft" activeCell="M23" sqref="M23"/>
      <selection pane="bottomRight" activeCell="AD15" sqref="AD15"/>
    </sheetView>
  </sheetViews>
  <sheetFormatPr baseColWidth="10" defaultRowHeight="14.4"/>
  <cols>
    <col min="1" max="1" width="9.44140625" customWidth="1"/>
    <col min="2" max="2" width="5.5546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3" t="s">
        <v>6</v>
      </c>
      <c r="C1" s="233"/>
      <c r="D1" s="233"/>
      <c r="E1" s="233"/>
      <c r="F1" s="233"/>
      <c r="G1" s="233"/>
      <c r="H1" s="233"/>
      <c r="I1" s="233"/>
      <c r="J1" s="233"/>
      <c r="K1" s="233"/>
      <c r="L1" s="233"/>
      <c r="M1" s="233"/>
      <c r="N1" s="233"/>
      <c r="O1" s="233"/>
      <c r="P1" s="233"/>
      <c r="Q1" s="233"/>
      <c r="R1" s="233"/>
      <c r="S1" s="233"/>
      <c r="T1" s="233"/>
      <c r="U1" s="233"/>
      <c r="V1" s="233"/>
      <c r="W1" s="233"/>
      <c r="X1" s="233"/>
      <c r="Y1" s="233"/>
      <c r="Z1" s="233"/>
      <c r="AA1" s="233"/>
      <c r="AB1" s="233"/>
      <c r="AC1" s="233"/>
      <c r="AD1" s="233"/>
      <c r="AE1" s="233"/>
      <c r="AF1" s="233"/>
      <c r="AG1" s="233"/>
      <c r="AH1" s="233"/>
      <c r="AI1" s="23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685</v>
      </c>
      <c r="C5" s="39">
        <f t="shared" ref="C5:AI5" si="0">MAX(C10:C65)</f>
        <v>490</v>
      </c>
      <c r="D5" s="39">
        <f t="shared" si="0"/>
        <v>834</v>
      </c>
      <c r="E5" s="43">
        <f t="shared" si="0"/>
        <v>23</v>
      </c>
      <c r="F5" s="43">
        <f t="shared" si="0"/>
        <v>19</v>
      </c>
      <c r="G5" s="43">
        <f t="shared" si="0"/>
        <v>28</v>
      </c>
      <c r="H5" s="39">
        <f t="shared" si="0"/>
        <v>2002</v>
      </c>
      <c r="I5" s="39">
        <f t="shared" si="0"/>
        <v>66</v>
      </c>
      <c r="J5" s="39">
        <f>MAX(J10:J65)</f>
        <v>666</v>
      </c>
      <c r="K5" s="39">
        <f t="shared" si="0"/>
        <v>427</v>
      </c>
      <c r="L5" s="39">
        <f t="shared" si="0"/>
        <v>0</v>
      </c>
      <c r="M5" s="39">
        <f t="shared" si="0"/>
        <v>22</v>
      </c>
      <c r="N5" s="39">
        <f t="shared" si="0"/>
        <v>16</v>
      </c>
      <c r="O5" s="39">
        <f t="shared" si="0"/>
        <v>0</v>
      </c>
      <c r="P5" s="39">
        <f t="shared" si="0"/>
        <v>1079</v>
      </c>
      <c r="Q5" s="39">
        <f t="shared" si="0"/>
        <v>37</v>
      </c>
      <c r="R5" s="39">
        <f t="shared" si="0"/>
        <v>103</v>
      </c>
      <c r="S5" s="39">
        <f t="shared" si="0"/>
        <v>6.24</v>
      </c>
      <c r="T5" s="39">
        <f>MAX(T10:T65)</f>
        <v>7.5</v>
      </c>
      <c r="U5" s="39">
        <f t="shared" si="0"/>
        <v>12.1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127.83999999999999</v>
      </c>
      <c r="AE5" s="39">
        <f>MAX(AE10:AE65)</f>
        <v>127.83999999999999</v>
      </c>
      <c r="AF5" s="39">
        <f>MAX(AF10:AF65)</f>
        <v>0</v>
      </c>
      <c r="AG5" s="39">
        <f>MAX(AG10:AG65)</f>
        <v>0</v>
      </c>
      <c r="AH5" s="41">
        <f t="shared" si="0"/>
        <v>127.83999999999999</v>
      </c>
      <c r="AI5" s="42">
        <f t="shared" si="0"/>
        <v>58.83</v>
      </c>
      <c r="AJ5" s="15"/>
      <c r="AK5" s="39">
        <f>MAX(AK10:AK65)</f>
        <v>0</v>
      </c>
      <c r="AL5" s="39">
        <f>MAX(AL10:AL65)</f>
        <v>135.96</v>
      </c>
      <c r="AM5" s="39">
        <f>MAX(AM10:AM65)</f>
        <v>135.96</v>
      </c>
      <c r="AN5" s="79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17</v>
      </c>
      <c r="AS5" s="39">
        <f t="shared" si="1"/>
        <v>60</v>
      </c>
      <c r="AT5" s="39">
        <f t="shared" si="1"/>
        <v>335</v>
      </c>
      <c r="AU5" s="39">
        <f t="shared" si="1"/>
        <v>318.25</v>
      </c>
      <c r="AV5" s="39">
        <f t="shared" si="1"/>
        <v>8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283.25</v>
      </c>
      <c r="BB5" s="39">
        <f t="shared" si="1"/>
        <v>135.96</v>
      </c>
      <c r="BC5" s="39">
        <f t="shared" si="1"/>
        <v>147.29</v>
      </c>
    </row>
    <row r="6" spans="1:55" ht="15" thickBot="1">
      <c r="A6" s="11" t="s">
        <v>66</v>
      </c>
      <c r="B6" s="39">
        <f>MIN(B10:B65)</f>
        <v>442</v>
      </c>
      <c r="C6" s="39">
        <f t="shared" ref="C6:AI6" si="2">MIN(C10:C65)</f>
        <v>178</v>
      </c>
      <c r="D6" s="39">
        <f t="shared" si="2"/>
        <v>295</v>
      </c>
      <c r="E6" s="43">
        <f t="shared" si="2"/>
        <v>15</v>
      </c>
      <c r="F6" s="43">
        <f t="shared" si="2"/>
        <v>6</v>
      </c>
      <c r="G6" s="43">
        <f t="shared" si="2"/>
        <v>9</v>
      </c>
      <c r="H6" s="39">
        <f t="shared" si="2"/>
        <v>1029</v>
      </c>
      <c r="I6" s="39">
        <f t="shared" si="2"/>
        <v>34</v>
      </c>
      <c r="J6" s="39">
        <f>MIN(J10:J65)</f>
        <v>475</v>
      </c>
      <c r="K6" s="39">
        <f t="shared" si="2"/>
        <v>207</v>
      </c>
      <c r="L6" s="39">
        <f t="shared" si="2"/>
        <v>0</v>
      </c>
      <c r="M6" s="39">
        <f t="shared" si="2"/>
        <v>15</v>
      </c>
      <c r="N6" s="39">
        <f t="shared" si="2"/>
        <v>7</v>
      </c>
      <c r="O6" s="39">
        <f t="shared" si="2"/>
        <v>0</v>
      </c>
      <c r="P6" s="39">
        <f t="shared" si="2"/>
        <v>427</v>
      </c>
      <c r="Q6" s="39">
        <f t="shared" si="2"/>
        <v>24</v>
      </c>
      <c r="R6" s="39">
        <f t="shared" si="2"/>
        <v>64</v>
      </c>
      <c r="S6" s="39">
        <f t="shared" si="2"/>
        <v>3</v>
      </c>
      <c r="T6" s="39">
        <f>MIN(T10:T65)</f>
        <v>2.5</v>
      </c>
      <c r="U6" s="39">
        <f t="shared" si="2"/>
        <v>6.4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77.13000000000001</v>
      </c>
      <c r="AE6" s="39">
        <f>MIN(AE10:AE65)</f>
        <v>77.13000000000001</v>
      </c>
      <c r="AF6" s="39">
        <f>MIN(AF10:AF65)</f>
        <v>0</v>
      </c>
      <c r="AG6" s="39">
        <f>MIN(AG10:AG65)</f>
        <v>0</v>
      </c>
      <c r="AH6" s="41">
        <f t="shared" si="2"/>
        <v>77.13000000000001</v>
      </c>
      <c r="AI6" s="42">
        <f t="shared" si="2"/>
        <v>8.1200000000000188</v>
      </c>
      <c r="AJ6" s="15"/>
      <c r="AK6" s="40">
        <f>MIN(AK10:AK65)</f>
        <v>0</v>
      </c>
      <c r="AL6" s="40">
        <f>MIN(AL10:AL65)</f>
        <v>135.31199999999998</v>
      </c>
      <c r="AM6" s="40">
        <f>MIN(AM10:AM65)</f>
        <v>135.31199999999998</v>
      </c>
      <c r="AN6" s="79"/>
      <c r="AO6" s="40">
        <f t="shared" ref="AO6:BC6" si="3">MIN(AO10:AO65)</f>
        <v>60</v>
      </c>
      <c r="AP6" s="40">
        <f t="shared" si="3"/>
        <v>200</v>
      </c>
      <c r="AQ6" s="40">
        <f t="shared" si="3"/>
        <v>0</v>
      </c>
      <c r="AR6" s="40">
        <f t="shared" si="3"/>
        <v>15</v>
      </c>
      <c r="AS6" s="40">
        <f t="shared" si="3"/>
        <v>40</v>
      </c>
      <c r="AT6" s="40">
        <f t="shared" si="3"/>
        <v>322</v>
      </c>
      <c r="AU6" s="40">
        <f t="shared" si="3"/>
        <v>305.89999999999998</v>
      </c>
      <c r="AV6" s="40">
        <f t="shared" si="3"/>
        <v>6</v>
      </c>
      <c r="AW6" s="40">
        <f t="shared" si="3"/>
        <v>12</v>
      </c>
      <c r="AX6" s="40">
        <f t="shared" si="3"/>
        <v>3</v>
      </c>
      <c r="AY6" s="40">
        <f t="shared" si="3"/>
        <v>1</v>
      </c>
      <c r="AZ6" s="40">
        <f t="shared" si="3"/>
        <v>24</v>
      </c>
      <c r="BA6" s="40">
        <f t="shared" si="3"/>
        <v>281.89999999999998</v>
      </c>
      <c r="BB6" s="40">
        <f t="shared" si="3"/>
        <v>135.31199999999998</v>
      </c>
      <c r="BC6" s="40">
        <f t="shared" si="3"/>
        <v>146.58799999999999</v>
      </c>
    </row>
    <row r="7" spans="1:55" ht="18" customHeight="1" thickBot="1">
      <c r="A7" s="11"/>
      <c r="B7" s="234" t="s">
        <v>91</v>
      </c>
      <c r="C7" s="235"/>
      <c r="D7" s="235"/>
      <c r="E7" s="235"/>
      <c r="F7" s="235"/>
      <c r="G7" s="235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6"/>
      <c r="V7" s="237" t="s">
        <v>82</v>
      </c>
      <c r="W7" s="238"/>
      <c r="X7" s="238"/>
      <c r="Y7" s="238"/>
      <c r="Z7" s="238"/>
      <c r="AA7" s="238"/>
      <c r="AB7" s="239"/>
      <c r="AC7" s="240" t="s">
        <v>84</v>
      </c>
      <c r="AD7" s="243" t="s">
        <v>83</v>
      </c>
      <c r="AE7" s="244"/>
      <c r="AF7" s="244"/>
      <c r="AG7" s="244"/>
      <c r="AH7" s="244"/>
      <c r="AI7" s="245"/>
      <c r="AJ7" s="15"/>
      <c r="AK7" s="263" t="s">
        <v>100</v>
      </c>
      <c r="AL7" s="264"/>
      <c r="AM7" s="265"/>
      <c r="AN7" s="79"/>
      <c r="AO7" s="253" t="s">
        <v>136</v>
      </c>
      <c r="AP7" s="254"/>
      <c r="AQ7" s="254"/>
      <c r="AR7" s="254"/>
      <c r="AS7" s="254"/>
      <c r="AT7" s="254"/>
      <c r="AU7" s="254"/>
      <c r="AV7" s="254"/>
      <c r="AW7" s="254"/>
      <c r="AX7" s="254"/>
      <c r="AY7" s="254"/>
      <c r="AZ7" s="254"/>
      <c r="BA7" s="254"/>
      <c r="BB7" s="254"/>
      <c r="BC7" s="255"/>
    </row>
    <row r="8" spans="1:55" ht="18" customHeight="1" thickBot="1">
      <c r="A8" s="11"/>
      <c r="B8" s="256" t="s">
        <v>2</v>
      </c>
      <c r="C8" s="257"/>
      <c r="D8" s="257"/>
      <c r="E8" s="257"/>
      <c r="F8" s="257"/>
      <c r="G8" s="257"/>
      <c r="H8" s="257"/>
      <c r="I8" s="258"/>
      <c r="J8" s="256" t="s">
        <v>3</v>
      </c>
      <c r="K8" s="257"/>
      <c r="L8" s="257"/>
      <c r="M8" s="257"/>
      <c r="N8" s="257"/>
      <c r="O8" s="257"/>
      <c r="P8" s="257"/>
      <c r="Q8" s="258"/>
      <c r="R8" s="259" t="s">
        <v>79</v>
      </c>
      <c r="S8" s="246" t="s">
        <v>4</v>
      </c>
      <c r="T8" s="246" t="s">
        <v>5</v>
      </c>
      <c r="U8" s="250" t="s">
        <v>80</v>
      </c>
      <c r="V8" s="261" t="s">
        <v>92</v>
      </c>
      <c r="W8" s="246" t="s">
        <v>93</v>
      </c>
      <c r="X8" s="246" t="s">
        <v>94</v>
      </c>
      <c r="Y8" s="246" t="s">
        <v>96</v>
      </c>
      <c r="Z8" s="246" t="s">
        <v>95</v>
      </c>
      <c r="AA8" s="248" t="s">
        <v>97</v>
      </c>
      <c r="AB8" s="250" t="s">
        <v>98</v>
      </c>
      <c r="AC8" s="241"/>
      <c r="AD8" s="266" t="s">
        <v>112</v>
      </c>
      <c r="AE8" s="268" t="s">
        <v>111</v>
      </c>
      <c r="AF8" s="268" t="s">
        <v>113</v>
      </c>
      <c r="AG8" s="270" t="s">
        <v>114</v>
      </c>
      <c r="AH8" s="270" t="s">
        <v>115</v>
      </c>
      <c r="AI8" s="252" t="s">
        <v>116</v>
      </c>
      <c r="AJ8" s="15"/>
      <c r="AK8" s="274" t="s">
        <v>101</v>
      </c>
      <c r="AL8" s="276" t="s">
        <v>117</v>
      </c>
      <c r="AM8" s="278" t="s">
        <v>99</v>
      </c>
      <c r="AN8" s="79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60"/>
      <c r="S9" s="247"/>
      <c r="T9" s="247"/>
      <c r="U9" s="251"/>
      <c r="V9" s="262"/>
      <c r="W9" s="247"/>
      <c r="X9" s="247"/>
      <c r="Y9" s="247"/>
      <c r="Z9" s="247"/>
      <c r="AA9" s="249"/>
      <c r="AB9" s="251"/>
      <c r="AC9" s="242"/>
      <c r="AD9" s="267"/>
      <c r="AE9" s="269"/>
      <c r="AF9" s="269"/>
      <c r="AG9" s="247"/>
      <c r="AH9" s="247"/>
      <c r="AI9" s="251"/>
      <c r="AJ9" s="17"/>
      <c r="AK9" s="275"/>
      <c r="AL9" s="277"/>
      <c r="AM9" s="27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8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605</v>
      </c>
      <c r="C10" s="44">
        <v>445</v>
      </c>
      <c r="D10" s="45">
        <v>657</v>
      </c>
      <c r="E10" s="45">
        <v>21</v>
      </c>
      <c r="F10" s="87">
        <v>19</v>
      </c>
      <c r="G10" s="87">
        <v>22</v>
      </c>
      <c r="H10" s="48">
        <f>B10+C10+D10</f>
        <v>1707</v>
      </c>
      <c r="I10" s="48">
        <f>E10+F10+G10</f>
        <v>62</v>
      </c>
      <c r="J10" s="89">
        <v>603</v>
      </c>
      <c r="K10" s="19">
        <v>427</v>
      </c>
      <c r="L10" s="19"/>
      <c r="M10" s="19">
        <v>20</v>
      </c>
      <c r="N10" s="93">
        <v>15</v>
      </c>
      <c r="O10" s="49"/>
      <c r="P10" s="55">
        <f>SUM(J4+K10+L10)</f>
        <v>427</v>
      </c>
      <c r="Q10" s="48">
        <f>M10+N10+O10</f>
        <v>35</v>
      </c>
      <c r="R10" s="50">
        <f>SUM(I10+Q10)</f>
        <v>97</v>
      </c>
      <c r="S10" s="97">
        <v>4.71</v>
      </c>
      <c r="T10" s="44">
        <v>5.2</v>
      </c>
      <c r="U10" s="53">
        <v>8.5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115.41</v>
      </c>
      <c r="AE10" s="21">
        <f>+AD10-AK10</f>
        <v>115.41</v>
      </c>
      <c r="AF10" s="82"/>
      <c r="AG10" s="51"/>
      <c r="AH10" s="22">
        <f>AD10+AG10</f>
        <v>115.41</v>
      </c>
      <c r="AI10" s="23">
        <f t="shared" ref="AI10:AI65" si="4">AM10-AD10</f>
        <v>19.901999999999987</v>
      </c>
      <c r="AJ10" s="54"/>
      <c r="AK10" s="24">
        <f>AC10</f>
        <v>0</v>
      </c>
      <c r="AL10" s="25">
        <f>BB10</f>
        <v>135.31199999999998</v>
      </c>
      <c r="AM10" s="26">
        <f>AK10+AL10</f>
        <v>135.31199999999998</v>
      </c>
      <c r="AN10" s="79"/>
      <c r="AO10" s="118">
        <v>65</v>
      </c>
      <c r="AP10" s="118">
        <v>200</v>
      </c>
      <c r="AQ10" s="118">
        <v>0</v>
      </c>
      <c r="AR10" s="118">
        <v>17</v>
      </c>
      <c r="AS10" s="118">
        <v>40</v>
      </c>
      <c r="AT10" s="62">
        <f>SUM(AO10:AS10)</f>
        <v>322</v>
      </c>
      <c r="AU10" s="64">
        <f>AT10*0.95</f>
        <v>305.89999999999998</v>
      </c>
      <c r="AV10" s="120">
        <v>8</v>
      </c>
      <c r="AW10" s="120">
        <v>12</v>
      </c>
      <c r="AX10" s="120">
        <v>3</v>
      </c>
      <c r="AY10" s="120">
        <v>1</v>
      </c>
      <c r="AZ10" s="81">
        <f>SUM(AV10:AY10)</f>
        <v>24</v>
      </c>
      <c r="BA10" s="80">
        <f>AU10-AZ10</f>
        <v>281.89999999999998</v>
      </c>
      <c r="BB10" s="36">
        <f>BA10*0.48</f>
        <v>135.31199999999998</v>
      </c>
      <c r="BC10" s="80">
        <f>BA10*0.52</f>
        <v>146.58799999999999</v>
      </c>
    </row>
    <row r="11" spans="1:55" ht="17.399999999999999">
      <c r="A11" s="27" t="s">
        <v>38</v>
      </c>
      <c r="B11" s="88">
        <v>589</v>
      </c>
      <c r="C11" s="88">
        <v>433</v>
      </c>
      <c r="D11" s="88">
        <v>650</v>
      </c>
      <c r="E11" s="88">
        <v>20</v>
      </c>
      <c r="F11" s="88">
        <v>18</v>
      </c>
      <c r="G11" s="89">
        <v>21</v>
      </c>
      <c r="H11" s="48">
        <f t="shared" ref="H11:H65" si="5">B11+C11+D11</f>
        <v>1672</v>
      </c>
      <c r="I11" s="48">
        <f t="shared" ref="I11:I65" si="6">E11+F11+G11</f>
        <v>59</v>
      </c>
      <c r="J11" s="89">
        <v>595</v>
      </c>
      <c r="K11" s="94">
        <v>413</v>
      </c>
      <c r="L11" s="94"/>
      <c r="M11" s="94">
        <v>19</v>
      </c>
      <c r="N11" s="93">
        <v>14</v>
      </c>
      <c r="O11" s="56"/>
      <c r="P11" s="55">
        <f>SUM(J5+K11+L11)</f>
        <v>1079</v>
      </c>
      <c r="Q11" s="48">
        <f t="shared" ref="Q11:Q65" si="7">M11+N11+O11</f>
        <v>33</v>
      </c>
      <c r="R11" s="50">
        <f>SUM(I11+Q11)</f>
        <v>92</v>
      </c>
      <c r="S11" s="97">
        <v>4.71</v>
      </c>
      <c r="T11" s="44">
        <v>4.5</v>
      </c>
      <c r="U11" s="53">
        <v>8.5</v>
      </c>
      <c r="V11" s="44"/>
      <c r="W11" s="137"/>
      <c r="X11" s="53"/>
      <c r="Y11" s="44"/>
      <c r="Z11" s="44"/>
      <c r="AA11" s="68"/>
      <c r="AB11" s="33"/>
      <c r="AC11" s="20">
        <f t="shared" ref="AC11:AC65" si="8">AA11+AB11</f>
        <v>0</v>
      </c>
      <c r="AD11" s="85">
        <f t="shared" ref="AD11:AD65" si="9">R11+S11+T11+U11+V11+W11+X11+Y11+Z11</f>
        <v>109.71</v>
      </c>
      <c r="AE11" s="21">
        <f>+AD11-AK11</f>
        <v>109.71</v>
      </c>
      <c r="AF11" s="82"/>
      <c r="AG11" s="78"/>
      <c r="AH11" s="22">
        <f t="shared" ref="AH11:AH65" si="10">AD11+AG11</f>
        <v>109.71</v>
      </c>
      <c r="AI11" s="23">
        <f t="shared" si="4"/>
        <v>25.60199999999999</v>
      </c>
      <c r="AJ11" s="54"/>
      <c r="AK11" s="24">
        <f t="shared" ref="AK11:AK65" si="11">AC11</f>
        <v>0</v>
      </c>
      <c r="AL11" s="25">
        <f t="shared" ref="AL11:AL64" si="12">BB11</f>
        <v>135.31199999999998</v>
      </c>
      <c r="AM11" s="26">
        <f t="shared" ref="AM11:AM42" si="13">AK11+AL11</f>
        <v>135.31199999999998</v>
      </c>
      <c r="AN11" s="79"/>
      <c r="AO11" s="118">
        <v>65</v>
      </c>
      <c r="AP11" s="118">
        <v>200</v>
      </c>
      <c r="AQ11" s="118">
        <v>0</v>
      </c>
      <c r="AR11" s="118">
        <v>17</v>
      </c>
      <c r="AS11" s="118">
        <v>40</v>
      </c>
      <c r="AT11" s="62">
        <f t="shared" ref="AT11:AT22" si="14">SUM(AO11:AS11)</f>
        <v>322</v>
      </c>
      <c r="AU11" s="64">
        <f t="shared" ref="AU11:AU22" si="15">AT11*0.95</f>
        <v>305.89999999999998</v>
      </c>
      <c r="AV11" s="120">
        <v>8</v>
      </c>
      <c r="AW11" s="120">
        <v>12</v>
      </c>
      <c r="AX11" s="120">
        <v>3</v>
      </c>
      <c r="AY11" s="120">
        <v>1</v>
      </c>
      <c r="AZ11" s="81">
        <f t="shared" ref="AZ11:AZ65" si="16">SUM(AV11:AY11)</f>
        <v>24</v>
      </c>
      <c r="BA11" s="80">
        <f t="shared" ref="BA11:BA65" si="17">AU11-AZ11</f>
        <v>281.89999999999998</v>
      </c>
      <c r="BB11" s="36">
        <f t="shared" ref="BB11:BB65" si="18">BA11*0.48</f>
        <v>135.31199999999998</v>
      </c>
      <c r="BC11" s="80">
        <f t="shared" ref="BC11:BC65" si="19">BA11*0.52</f>
        <v>146.58799999999999</v>
      </c>
    </row>
    <row r="12" spans="1:55" ht="17.399999999999999">
      <c r="A12" s="18" t="s">
        <v>7</v>
      </c>
      <c r="B12" s="88">
        <v>574</v>
      </c>
      <c r="C12" s="90">
        <v>421</v>
      </c>
      <c r="D12" s="90">
        <v>653</v>
      </c>
      <c r="E12" s="88">
        <v>20</v>
      </c>
      <c r="F12" s="88">
        <v>18</v>
      </c>
      <c r="G12" s="89">
        <v>21</v>
      </c>
      <c r="H12" s="48">
        <f t="shared" si="5"/>
        <v>1648</v>
      </c>
      <c r="I12" s="48">
        <f t="shared" si="6"/>
        <v>59</v>
      </c>
      <c r="J12" s="89">
        <v>560</v>
      </c>
      <c r="K12" s="94">
        <v>410</v>
      </c>
      <c r="L12" s="94"/>
      <c r="M12" s="94">
        <v>18</v>
      </c>
      <c r="N12" s="93">
        <v>14</v>
      </c>
      <c r="O12" s="56"/>
      <c r="P12" s="55">
        <f>SUM(J6+K12+L12)</f>
        <v>885</v>
      </c>
      <c r="Q12" s="48">
        <f t="shared" si="7"/>
        <v>32</v>
      </c>
      <c r="R12" s="50">
        <f t="shared" ref="R12:R65" si="20">SUM(I12+Q12)</f>
        <v>91</v>
      </c>
      <c r="S12" s="88">
        <v>4.5599999999999996</v>
      </c>
      <c r="T12" s="44">
        <v>4.5</v>
      </c>
      <c r="U12" s="44">
        <v>7.6</v>
      </c>
      <c r="V12" s="44"/>
      <c r="W12" s="137"/>
      <c r="X12" s="44"/>
      <c r="Y12" s="44"/>
      <c r="Z12" s="44"/>
      <c r="AA12" s="68"/>
      <c r="AB12" s="33"/>
      <c r="AC12" s="20">
        <f t="shared" si="8"/>
        <v>0</v>
      </c>
      <c r="AD12" s="85">
        <f t="shared" si="9"/>
        <v>107.66</v>
      </c>
      <c r="AE12" s="21">
        <f>+AD12-AK12</f>
        <v>107.66</v>
      </c>
      <c r="AF12" s="82"/>
      <c r="AG12" s="78"/>
      <c r="AH12" s="22">
        <f t="shared" si="10"/>
        <v>107.66</v>
      </c>
      <c r="AI12" s="23">
        <f t="shared" si="4"/>
        <v>27.651999999999987</v>
      </c>
      <c r="AJ12" s="58"/>
      <c r="AK12" s="24">
        <f t="shared" si="11"/>
        <v>0</v>
      </c>
      <c r="AL12" s="25">
        <f t="shared" si="12"/>
        <v>135.31199999999998</v>
      </c>
      <c r="AM12" s="26">
        <f t="shared" si="13"/>
        <v>135.31199999999998</v>
      </c>
      <c r="AN12" s="79"/>
      <c r="AO12" s="118">
        <v>65</v>
      </c>
      <c r="AP12" s="118">
        <v>200</v>
      </c>
      <c r="AQ12" s="118">
        <v>0</v>
      </c>
      <c r="AR12" s="118">
        <v>17</v>
      </c>
      <c r="AS12" s="118">
        <v>40</v>
      </c>
      <c r="AT12" s="62">
        <f t="shared" si="14"/>
        <v>322</v>
      </c>
      <c r="AU12" s="64">
        <f t="shared" si="15"/>
        <v>305.89999999999998</v>
      </c>
      <c r="AV12" s="120">
        <v>8</v>
      </c>
      <c r="AW12" s="120">
        <v>12</v>
      </c>
      <c r="AX12" s="120">
        <v>3</v>
      </c>
      <c r="AY12" s="120">
        <v>1</v>
      </c>
      <c r="AZ12" s="81">
        <f t="shared" si="16"/>
        <v>24</v>
      </c>
      <c r="BA12" s="80">
        <f t="shared" si="17"/>
        <v>281.89999999999998</v>
      </c>
      <c r="BB12" s="36">
        <f t="shared" si="18"/>
        <v>135.31199999999998</v>
      </c>
      <c r="BC12" s="80">
        <f t="shared" si="19"/>
        <v>146.58799999999999</v>
      </c>
    </row>
    <row r="13" spans="1:55" ht="17.399999999999999">
      <c r="A13" s="18" t="s">
        <v>39</v>
      </c>
      <c r="B13" s="88">
        <v>547</v>
      </c>
      <c r="C13" s="88">
        <v>409</v>
      </c>
      <c r="D13" s="88">
        <v>620</v>
      </c>
      <c r="E13" s="88">
        <v>19</v>
      </c>
      <c r="F13" s="88">
        <v>17</v>
      </c>
      <c r="G13" s="89">
        <v>20</v>
      </c>
      <c r="H13" s="48">
        <f t="shared" si="5"/>
        <v>1576</v>
      </c>
      <c r="I13" s="48">
        <f t="shared" si="6"/>
        <v>56</v>
      </c>
      <c r="J13" s="89">
        <v>559</v>
      </c>
      <c r="K13" s="94">
        <v>408</v>
      </c>
      <c r="L13" s="94"/>
      <c r="M13" s="93">
        <v>18</v>
      </c>
      <c r="N13" s="93">
        <v>14</v>
      </c>
      <c r="O13" s="56"/>
      <c r="P13" s="55">
        <f>SUM(J13+K13+L13)</f>
        <v>967</v>
      </c>
      <c r="Q13" s="48">
        <f t="shared" si="7"/>
        <v>32</v>
      </c>
      <c r="R13" s="50">
        <f t="shared" si="20"/>
        <v>88</v>
      </c>
      <c r="S13" s="88">
        <v>4.5599999999999996</v>
      </c>
      <c r="T13" s="44">
        <v>4.5</v>
      </c>
      <c r="U13" s="44">
        <v>7.6</v>
      </c>
      <c r="V13" s="44"/>
      <c r="W13" s="137"/>
      <c r="X13" s="44"/>
      <c r="Y13" s="44"/>
      <c r="Z13" s="44"/>
      <c r="AA13" s="68"/>
      <c r="AB13" s="33"/>
      <c r="AC13" s="20">
        <f t="shared" si="8"/>
        <v>0</v>
      </c>
      <c r="AD13" s="85">
        <f t="shared" si="9"/>
        <v>104.66</v>
      </c>
      <c r="AE13" s="21">
        <f>+AD13-AK13</f>
        <v>104.66</v>
      </c>
      <c r="AF13" s="82"/>
      <c r="AG13" s="78"/>
      <c r="AH13" s="22">
        <f t="shared" si="10"/>
        <v>104.66</v>
      </c>
      <c r="AI13" s="23">
        <f t="shared" si="4"/>
        <v>30.651999999999987</v>
      </c>
      <c r="AJ13" s="58"/>
      <c r="AK13" s="24">
        <f t="shared" si="11"/>
        <v>0</v>
      </c>
      <c r="AL13" s="25">
        <f t="shared" si="12"/>
        <v>135.31199999999998</v>
      </c>
      <c r="AM13" s="26">
        <f t="shared" si="13"/>
        <v>135.31199999999998</v>
      </c>
      <c r="AN13" s="79"/>
      <c r="AO13" s="118">
        <v>65</v>
      </c>
      <c r="AP13" s="118">
        <v>200</v>
      </c>
      <c r="AQ13" s="118">
        <v>0</v>
      </c>
      <c r="AR13" s="118">
        <v>17</v>
      </c>
      <c r="AS13" s="118">
        <v>40</v>
      </c>
      <c r="AT13" s="62">
        <f t="shared" si="14"/>
        <v>322</v>
      </c>
      <c r="AU13" s="64">
        <f t="shared" si="15"/>
        <v>305.89999999999998</v>
      </c>
      <c r="AV13" s="120">
        <v>8</v>
      </c>
      <c r="AW13" s="120">
        <v>12</v>
      </c>
      <c r="AX13" s="120">
        <v>3</v>
      </c>
      <c r="AY13" s="120">
        <v>1</v>
      </c>
      <c r="AZ13" s="81">
        <f t="shared" si="16"/>
        <v>24</v>
      </c>
      <c r="BA13" s="80">
        <f t="shared" si="17"/>
        <v>281.89999999999998</v>
      </c>
      <c r="BB13" s="36">
        <f t="shared" si="18"/>
        <v>135.31199999999998</v>
      </c>
      <c r="BC13" s="80">
        <f t="shared" si="19"/>
        <v>146.58799999999999</v>
      </c>
    </row>
    <row r="14" spans="1:55" ht="17.399999999999999">
      <c r="A14" s="27" t="s">
        <v>8</v>
      </c>
      <c r="B14" s="88">
        <v>545</v>
      </c>
      <c r="C14" s="88">
        <v>404</v>
      </c>
      <c r="D14" s="88">
        <v>626</v>
      </c>
      <c r="E14" s="88">
        <v>19</v>
      </c>
      <c r="F14" s="88">
        <v>16</v>
      </c>
      <c r="G14" s="89">
        <v>20</v>
      </c>
      <c r="H14" s="48">
        <f t="shared" si="5"/>
        <v>1575</v>
      </c>
      <c r="I14" s="48">
        <f t="shared" si="6"/>
        <v>55</v>
      </c>
      <c r="J14" s="89">
        <v>561</v>
      </c>
      <c r="K14" s="94">
        <v>403</v>
      </c>
      <c r="L14" s="94"/>
      <c r="M14" s="93">
        <v>18</v>
      </c>
      <c r="N14" s="93">
        <v>14</v>
      </c>
      <c r="O14" s="56"/>
      <c r="P14" s="55">
        <f t="shared" ref="P14:P65" si="21">SUM(J14+K14+L14)</f>
        <v>964</v>
      </c>
      <c r="Q14" s="48">
        <f t="shared" si="7"/>
        <v>32</v>
      </c>
      <c r="R14" s="50">
        <f t="shared" si="20"/>
        <v>87</v>
      </c>
      <c r="S14" s="88">
        <v>4.1100000000000003</v>
      </c>
      <c r="T14" s="44">
        <v>4.5</v>
      </c>
      <c r="U14" s="44">
        <v>7.3</v>
      </c>
      <c r="V14" s="44"/>
      <c r="W14" s="137"/>
      <c r="X14" s="44"/>
      <c r="Y14" s="44"/>
      <c r="Z14" s="44"/>
      <c r="AA14" s="68"/>
      <c r="AB14" s="33"/>
      <c r="AC14" s="20">
        <f t="shared" si="8"/>
        <v>0</v>
      </c>
      <c r="AD14" s="85">
        <f t="shared" si="9"/>
        <v>102.91</v>
      </c>
      <c r="AE14" s="21">
        <f t="shared" ref="AE14:AE24" si="22">+AD14-AK14</f>
        <v>102.91</v>
      </c>
      <c r="AF14" s="82"/>
      <c r="AG14" s="78"/>
      <c r="AH14" s="22">
        <f t="shared" si="10"/>
        <v>102.91</v>
      </c>
      <c r="AI14" s="23">
        <f t="shared" si="4"/>
        <v>32.401999999999987</v>
      </c>
      <c r="AJ14" s="58"/>
      <c r="AK14" s="24">
        <f t="shared" si="11"/>
        <v>0</v>
      </c>
      <c r="AL14" s="25">
        <f t="shared" si="12"/>
        <v>135.31199999999998</v>
      </c>
      <c r="AM14" s="26">
        <f t="shared" si="13"/>
        <v>135.31199999999998</v>
      </c>
      <c r="AN14" s="79"/>
      <c r="AO14" s="118">
        <v>65</v>
      </c>
      <c r="AP14" s="118">
        <v>200</v>
      </c>
      <c r="AQ14" s="118">
        <v>0</v>
      </c>
      <c r="AR14" s="118">
        <v>17</v>
      </c>
      <c r="AS14" s="118">
        <v>40</v>
      </c>
      <c r="AT14" s="62">
        <f t="shared" si="14"/>
        <v>322</v>
      </c>
      <c r="AU14" s="64">
        <f t="shared" si="15"/>
        <v>305.89999999999998</v>
      </c>
      <c r="AV14" s="120">
        <v>8</v>
      </c>
      <c r="AW14" s="120">
        <v>12</v>
      </c>
      <c r="AX14" s="120">
        <v>3</v>
      </c>
      <c r="AY14" s="120">
        <v>1</v>
      </c>
      <c r="AZ14" s="81">
        <f t="shared" si="16"/>
        <v>24</v>
      </c>
      <c r="BA14" s="80">
        <f t="shared" si="17"/>
        <v>281.89999999999998</v>
      </c>
      <c r="BB14" s="36">
        <f t="shared" si="18"/>
        <v>135.31199999999998</v>
      </c>
      <c r="BC14" s="80">
        <f t="shared" si="19"/>
        <v>146.58799999999999</v>
      </c>
    </row>
    <row r="15" spans="1:55" ht="17.399999999999999">
      <c r="A15" s="27" t="s">
        <v>40</v>
      </c>
      <c r="B15" s="88">
        <v>543</v>
      </c>
      <c r="C15" s="88">
        <v>400</v>
      </c>
      <c r="D15" s="88">
        <v>634</v>
      </c>
      <c r="E15" s="88">
        <v>19</v>
      </c>
      <c r="F15" s="88">
        <v>15</v>
      </c>
      <c r="G15" s="89">
        <v>21</v>
      </c>
      <c r="H15" s="48">
        <f t="shared" si="5"/>
        <v>1577</v>
      </c>
      <c r="I15" s="48">
        <f t="shared" si="6"/>
        <v>55</v>
      </c>
      <c r="J15" s="89">
        <v>565</v>
      </c>
      <c r="K15" s="94">
        <v>400</v>
      </c>
      <c r="L15" s="94"/>
      <c r="M15" s="93">
        <v>18</v>
      </c>
      <c r="N15" s="93">
        <v>14</v>
      </c>
      <c r="O15" s="56"/>
      <c r="P15" s="55">
        <f t="shared" si="21"/>
        <v>965</v>
      </c>
      <c r="Q15" s="48">
        <f t="shared" si="7"/>
        <v>32</v>
      </c>
      <c r="R15" s="50">
        <f t="shared" si="20"/>
        <v>87</v>
      </c>
      <c r="S15" s="88">
        <v>4.1100000000000003</v>
      </c>
      <c r="T15" s="44">
        <v>4.5</v>
      </c>
      <c r="U15" s="44">
        <v>7.3</v>
      </c>
      <c r="V15" s="44"/>
      <c r="W15" s="44"/>
      <c r="X15" s="44"/>
      <c r="Y15" s="44"/>
      <c r="Z15" s="44"/>
      <c r="AA15" s="68"/>
      <c r="AB15" s="33"/>
      <c r="AC15" s="20">
        <f t="shared" si="8"/>
        <v>0</v>
      </c>
      <c r="AD15" s="85">
        <f t="shared" si="9"/>
        <v>102.91</v>
      </c>
      <c r="AE15" s="21">
        <f t="shared" si="22"/>
        <v>102.91</v>
      </c>
      <c r="AF15" s="82"/>
      <c r="AG15" s="78"/>
      <c r="AH15" s="22">
        <f t="shared" si="10"/>
        <v>102.91</v>
      </c>
      <c r="AI15" s="23">
        <f t="shared" si="4"/>
        <v>32.401999999999987</v>
      </c>
      <c r="AJ15" s="58"/>
      <c r="AK15" s="24">
        <f t="shared" si="11"/>
        <v>0</v>
      </c>
      <c r="AL15" s="25">
        <f t="shared" si="12"/>
        <v>135.31199999999998</v>
      </c>
      <c r="AM15" s="26">
        <f t="shared" si="13"/>
        <v>135.31199999999998</v>
      </c>
      <c r="AN15" s="79"/>
      <c r="AO15" s="118">
        <v>65</v>
      </c>
      <c r="AP15" s="118">
        <v>200</v>
      </c>
      <c r="AQ15" s="118">
        <v>0</v>
      </c>
      <c r="AR15" s="118">
        <v>17</v>
      </c>
      <c r="AS15" s="118">
        <v>40</v>
      </c>
      <c r="AT15" s="62">
        <f t="shared" si="14"/>
        <v>322</v>
      </c>
      <c r="AU15" s="64">
        <f t="shared" si="15"/>
        <v>305.89999999999998</v>
      </c>
      <c r="AV15" s="120">
        <v>8</v>
      </c>
      <c r="AW15" s="120">
        <v>12</v>
      </c>
      <c r="AX15" s="120">
        <v>3</v>
      </c>
      <c r="AY15" s="120">
        <v>1</v>
      </c>
      <c r="AZ15" s="81">
        <f t="shared" si="16"/>
        <v>24</v>
      </c>
      <c r="BA15" s="80">
        <f t="shared" si="17"/>
        <v>281.89999999999998</v>
      </c>
      <c r="BB15" s="36">
        <f t="shared" si="18"/>
        <v>135.31199999999998</v>
      </c>
      <c r="BC15" s="80">
        <f t="shared" si="19"/>
        <v>146.58799999999999</v>
      </c>
    </row>
    <row r="16" spans="1:55" ht="17.399999999999999">
      <c r="A16" s="27" t="s">
        <v>9</v>
      </c>
      <c r="B16" s="88">
        <v>541</v>
      </c>
      <c r="C16" s="88">
        <v>403</v>
      </c>
      <c r="D16" s="88">
        <v>620</v>
      </c>
      <c r="E16" s="88">
        <v>19</v>
      </c>
      <c r="F16" s="88">
        <v>15</v>
      </c>
      <c r="G16" s="89">
        <v>20</v>
      </c>
      <c r="H16" s="48">
        <f t="shared" si="5"/>
        <v>1564</v>
      </c>
      <c r="I16" s="48">
        <f t="shared" si="6"/>
        <v>54</v>
      </c>
      <c r="J16" s="89">
        <v>564</v>
      </c>
      <c r="K16" s="94">
        <v>395</v>
      </c>
      <c r="L16" s="94"/>
      <c r="M16" s="93">
        <v>18</v>
      </c>
      <c r="N16" s="93">
        <v>14</v>
      </c>
      <c r="O16" s="56"/>
      <c r="P16" s="55">
        <f t="shared" si="21"/>
        <v>959</v>
      </c>
      <c r="Q16" s="48">
        <f t="shared" si="7"/>
        <v>32</v>
      </c>
      <c r="R16" s="50">
        <f t="shared" si="20"/>
        <v>86</v>
      </c>
      <c r="S16" s="88">
        <v>4.0599999999999996</v>
      </c>
      <c r="T16" s="88">
        <v>4.2</v>
      </c>
      <c r="U16" s="44">
        <v>7.2</v>
      </c>
      <c r="V16" s="44"/>
      <c r="W16" s="44"/>
      <c r="X16" s="44"/>
      <c r="Y16" s="44"/>
      <c r="Z16" s="44"/>
      <c r="AA16" s="68"/>
      <c r="AB16" s="33"/>
      <c r="AC16" s="20">
        <f t="shared" si="8"/>
        <v>0</v>
      </c>
      <c r="AD16" s="85">
        <f t="shared" si="9"/>
        <v>101.46000000000001</v>
      </c>
      <c r="AE16" s="21">
        <f t="shared" si="22"/>
        <v>101.46000000000001</v>
      </c>
      <c r="AF16" s="82"/>
      <c r="AG16" s="78"/>
      <c r="AH16" s="22">
        <f t="shared" si="10"/>
        <v>101.46000000000001</v>
      </c>
      <c r="AI16" s="23">
        <f t="shared" si="4"/>
        <v>33.851999999999975</v>
      </c>
      <c r="AJ16" s="58"/>
      <c r="AK16" s="24">
        <f t="shared" si="11"/>
        <v>0</v>
      </c>
      <c r="AL16" s="25">
        <f t="shared" si="12"/>
        <v>135.31199999999998</v>
      </c>
      <c r="AM16" s="26">
        <f t="shared" si="13"/>
        <v>135.31199999999998</v>
      </c>
      <c r="AN16" s="79"/>
      <c r="AO16" s="118">
        <v>65</v>
      </c>
      <c r="AP16" s="118">
        <v>200</v>
      </c>
      <c r="AQ16" s="118">
        <v>0</v>
      </c>
      <c r="AR16" s="118">
        <v>17</v>
      </c>
      <c r="AS16" s="118">
        <v>40</v>
      </c>
      <c r="AT16" s="62">
        <f t="shared" si="14"/>
        <v>322</v>
      </c>
      <c r="AU16" s="64">
        <f t="shared" si="15"/>
        <v>305.89999999999998</v>
      </c>
      <c r="AV16" s="120">
        <v>8</v>
      </c>
      <c r="AW16" s="120">
        <v>12</v>
      </c>
      <c r="AX16" s="120">
        <v>3</v>
      </c>
      <c r="AY16" s="120">
        <v>1</v>
      </c>
      <c r="AZ16" s="81">
        <f t="shared" si="16"/>
        <v>24</v>
      </c>
      <c r="BA16" s="80">
        <f t="shared" si="17"/>
        <v>281.89999999999998</v>
      </c>
      <c r="BB16" s="36">
        <f t="shared" si="18"/>
        <v>135.31199999999998</v>
      </c>
      <c r="BC16" s="80">
        <f t="shared" si="19"/>
        <v>146.58799999999999</v>
      </c>
    </row>
    <row r="17" spans="1:55" ht="17.399999999999999">
      <c r="A17" s="27" t="s">
        <v>41</v>
      </c>
      <c r="B17" s="88">
        <v>530</v>
      </c>
      <c r="C17" s="88">
        <v>394</v>
      </c>
      <c r="D17" s="88">
        <v>616</v>
      </c>
      <c r="E17" s="88">
        <v>18</v>
      </c>
      <c r="F17" s="88">
        <v>14</v>
      </c>
      <c r="G17" s="89">
        <v>20</v>
      </c>
      <c r="H17" s="48">
        <f t="shared" si="5"/>
        <v>1540</v>
      </c>
      <c r="I17" s="48">
        <f t="shared" si="6"/>
        <v>52</v>
      </c>
      <c r="J17" s="89">
        <v>562</v>
      </c>
      <c r="K17" s="94">
        <v>390</v>
      </c>
      <c r="L17" s="94"/>
      <c r="M17" s="93">
        <v>18</v>
      </c>
      <c r="N17" s="93">
        <v>14</v>
      </c>
      <c r="O17" s="56"/>
      <c r="P17" s="55">
        <f t="shared" si="21"/>
        <v>952</v>
      </c>
      <c r="Q17" s="48">
        <f t="shared" si="7"/>
        <v>32</v>
      </c>
      <c r="R17" s="50">
        <f t="shared" si="20"/>
        <v>84</v>
      </c>
      <c r="S17" s="88">
        <v>4.0599999999999996</v>
      </c>
      <c r="T17" s="88">
        <v>4.2</v>
      </c>
      <c r="U17" s="44">
        <v>7.2</v>
      </c>
      <c r="V17" s="44"/>
      <c r="W17" s="44"/>
      <c r="X17" s="44"/>
      <c r="Y17" s="44"/>
      <c r="Z17" s="44"/>
      <c r="AA17" s="68"/>
      <c r="AB17" s="33"/>
      <c r="AC17" s="20">
        <f t="shared" si="8"/>
        <v>0</v>
      </c>
      <c r="AD17" s="85">
        <f t="shared" si="9"/>
        <v>99.460000000000008</v>
      </c>
      <c r="AE17" s="21">
        <f t="shared" si="22"/>
        <v>99.460000000000008</v>
      </c>
      <c r="AF17" s="82"/>
      <c r="AG17" s="78"/>
      <c r="AH17" s="22">
        <f t="shared" si="10"/>
        <v>99.460000000000008</v>
      </c>
      <c r="AI17" s="23">
        <f t="shared" si="4"/>
        <v>35.851999999999975</v>
      </c>
      <c r="AJ17" s="58"/>
      <c r="AK17" s="24">
        <f t="shared" si="11"/>
        <v>0</v>
      </c>
      <c r="AL17" s="25">
        <f t="shared" si="12"/>
        <v>135.31199999999998</v>
      </c>
      <c r="AM17" s="26">
        <f t="shared" si="13"/>
        <v>135.31199999999998</v>
      </c>
      <c r="AN17" s="79"/>
      <c r="AO17" s="118">
        <v>65</v>
      </c>
      <c r="AP17" s="118">
        <v>200</v>
      </c>
      <c r="AQ17" s="118">
        <v>0</v>
      </c>
      <c r="AR17" s="118">
        <v>17</v>
      </c>
      <c r="AS17" s="118">
        <v>40</v>
      </c>
      <c r="AT17" s="62">
        <f t="shared" si="14"/>
        <v>322</v>
      </c>
      <c r="AU17" s="64">
        <f t="shared" si="15"/>
        <v>305.89999999999998</v>
      </c>
      <c r="AV17" s="120">
        <v>8</v>
      </c>
      <c r="AW17" s="120">
        <v>12</v>
      </c>
      <c r="AX17" s="120">
        <v>3</v>
      </c>
      <c r="AY17" s="120">
        <v>1</v>
      </c>
      <c r="AZ17" s="81">
        <f t="shared" si="16"/>
        <v>24</v>
      </c>
      <c r="BA17" s="80">
        <f t="shared" si="17"/>
        <v>281.89999999999998</v>
      </c>
      <c r="BB17" s="36">
        <f t="shared" si="18"/>
        <v>135.31199999999998</v>
      </c>
      <c r="BC17" s="80">
        <f t="shared" si="19"/>
        <v>146.58799999999999</v>
      </c>
    </row>
    <row r="18" spans="1:55" ht="17.399999999999999">
      <c r="A18" s="27" t="s">
        <v>10</v>
      </c>
      <c r="B18" s="88">
        <v>525</v>
      </c>
      <c r="C18" s="88">
        <v>391</v>
      </c>
      <c r="D18" s="88">
        <v>608</v>
      </c>
      <c r="E18" s="88">
        <v>18</v>
      </c>
      <c r="F18" s="88">
        <v>14</v>
      </c>
      <c r="G18" s="89">
        <v>20</v>
      </c>
      <c r="H18" s="48">
        <f t="shared" si="5"/>
        <v>1524</v>
      </c>
      <c r="I18" s="48">
        <f t="shared" si="6"/>
        <v>52</v>
      </c>
      <c r="J18" s="89">
        <v>563</v>
      </c>
      <c r="K18" s="94">
        <v>392</v>
      </c>
      <c r="L18" s="94"/>
      <c r="M18" s="93">
        <v>18</v>
      </c>
      <c r="N18" s="93">
        <v>14</v>
      </c>
      <c r="O18" s="56"/>
      <c r="P18" s="55">
        <f t="shared" si="21"/>
        <v>955</v>
      </c>
      <c r="Q18" s="48">
        <f t="shared" si="7"/>
        <v>32</v>
      </c>
      <c r="R18" s="50">
        <f t="shared" si="20"/>
        <v>84</v>
      </c>
      <c r="S18" s="88">
        <v>3.84</v>
      </c>
      <c r="T18" s="88">
        <v>4.2</v>
      </c>
      <c r="U18" s="44">
        <v>7.1</v>
      </c>
      <c r="V18" s="44"/>
      <c r="W18" s="44"/>
      <c r="X18" s="44"/>
      <c r="Y18" s="44"/>
      <c r="Z18" s="44"/>
      <c r="AA18" s="68"/>
      <c r="AB18" s="33"/>
      <c r="AC18" s="20">
        <f t="shared" si="8"/>
        <v>0</v>
      </c>
      <c r="AD18" s="85">
        <f t="shared" si="9"/>
        <v>99.14</v>
      </c>
      <c r="AE18" s="21">
        <f t="shared" si="22"/>
        <v>99.14</v>
      </c>
      <c r="AF18" s="82"/>
      <c r="AG18" s="78"/>
      <c r="AH18" s="22">
        <f t="shared" si="10"/>
        <v>99.14</v>
      </c>
      <c r="AI18" s="23">
        <f t="shared" si="4"/>
        <v>36.171999999999983</v>
      </c>
      <c r="AJ18" s="58"/>
      <c r="AK18" s="24">
        <f t="shared" si="11"/>
        <v>0</v>
      </c>
      <c r="AL18" s="25">
        <f t="shared" si="12"/>
        <v>135.31199999999998</v>
      </c>
      <c r="AM18" s="26">
        <f t="shared" si="13"/>
        <v>135.31199999999998</v>
      </c>
      <c r="AN18" s="79"/>
      <c r="AO18" s="118">
        <v>65</v>
      </c>
      <c r="AP18" s="118">
        <v>200</v>
      </c>
      <c r="AQ18" s="118">
        <v>0</v>
      </c>
      <c r="AR18" s="118">
        <v>17</v>
      </c>
      <c r="AS18" s="118">
        <v>40</v>
      </c>
      <c r="AT18" s="62">
        <f t="shared" si="14"/>
        <v>322</v>
      </c>
      <c r="AU18" s="64">
        <f t="shared" si="15"/>
        <v>305.89999999999998</v>
      </c>
      <c r="AV18" s="120">
        <v>8</v>
      </c>
      <c r="AW18" s="120">
        <v>12</v>
      </c>
      <c r="AX18" s="120">
        <v>3</v>
      </c>
      <c r="AY18" s="120">
        <v>1</v>
      </c>
      <c r="AZ18" s="81">
        <f t="shared" si="16"/>
        <v>24</v>
      </c>
      <c r="BA18" s="80">
        <f t="shared" si="17"/>
        <v>281.89999999999998</v>
      </c>
      <c r="BB18" s="36">
        <f t="shared" si="18"/>
        <v>135.31199999999998</v>
      </c>
      <c r="BC18" s="80">
        <f t="shared" si="19"/>
        <v>146.58799999999999</v>
      </c>
    </row>
    <row r="19" spans="1:55" ht="17.399999999999999">
      <c r="A19" s="27" t="s">
        <v>42</v>
      </c>
      <c r="B19" s="88">
        <v>533</v>
      </c>
      <c r="C19" s="88">
        <v>390</v>
      </c>
      <c r="D19" s="88">
        <v>613</v>
      </c>
      <c r="E19" s="88">
        <v>18</v>
      </c>
      <c r="F19" s="88">
        <v>14</v>
      </c>
      <c r="G19" s="89">
        <v>20</v>
      </c>
      <c r="H19" s="48">
        <f t="shared" si="5"/>
        <v>1536</v>
      </c>
      <c r="I19" s="48">
        <f t="shared" si="6"/>
        <v>52</v>
      </c>
      <c r="J19" s="89">
        <v>565</v>
      </c>
      <c r="K19" s="94">
        <v>391</v>
      </c>
      <c r="L19" s="94"/>
      <c r="M19" s="93">
        <v>18</v>
      </c>
      <c r="N19" s="93">
        <v>14</v>
      </c>
      <c r="O19" s="56"/>
      <c r="P19" s="55">
        <f t="shared" si="21"/>
        <v>956</v>
      </c>
      <c r="Q19" s="48">
        <f t="shared" si="7"/>
        <v>32</v>
      </c>
      <c r="R19" s="50">
        <f t="shared" si="20"/>
        <v>84</v>
      </c>
      <c r="S19" s="88">
        <v>3.84</v>
      </c>
      <c r="T19" s="88">
        <v>4.5</v>
      </c>
      <c r="U19" s="44">
        <v>7.1</v>
      </c>
      <c r="V19" s="44"/>
      <c r="W19" s="44"/>
      <c r="X19" s="44"/>
      <c r="Y19" s="44"/>
      <c r="Z19" s="44"/>
      <c r="AA19" s="68"/>
      <c r="AB19" s="33"/>
      <c r="AC19" s="20">
        <f t="shared" si="8"/>
        <v>0</v>
      </c>
      <c r="AD19" s="85">
        <f t="shared" si="9"/>
        <v>99.44</v>
      </c>
      <c r="AE19" s="21">
        <f t="shared" si="22"/>
        <v>99.44</v>
      </c>
      <c r="AF19" s="82"/>
      <c r="AG19" s="78"/>
      <c r="AH19" s="22">
        <f t="shared" si="10"/>
        <v>99.44</v>
      </c>
      <c r="AI19" s="23">
        <f t="shared" si="4"/>
        <v>35.871999999999986</v>
      </c>
      <c r="AJ19" s="58"/>
      <c r="AK19" s="24">
        <f t="shared" si="11"/>
        <v>0</v>
      </c>
      <c r="AL19" s="25">
        <f t="shared" si="12"/>
        <v>135.31199999999998</v>
      </c>
      <c r="AM19" s="26">
        <f t="shared" si="13"/>
        <v>135.31199999999998</v>
      </c>
      <c r="AN19" s="79"/>
      <c r="AO19" s="118">
        <v>65</v>
      </c>
      <c r="AP19" s="118">
        <v>200</v>
      </c>
      <c r="AQ19" s="118">
        <v>0</v>
      </c>
      <c r="AR19" s="118">
        <v>17</v>
      </c>
      <c r="AS19" s="118">
        <v>40</v>
      </c>
      <c r="AT19" s="62">
        <f t="shared" si="14"/>
        <v>322</v>
      </c>
      <c r="AU19" s="64">
        <f t="shared" si="15"/>
        <v>305.89999999999998</v>
      </c>
      <c r="AV19" s="120">
        <v>8</v>
      </c>
      <c r="AW19" s="120">
        <v>12</v>
      </c>
      <c r="AX19" s="120">
        <v>3</v>
      </c>
      <c r="AY19" s="120">
        <v>1</v>
      </c>
      <c r="AZ19" s="81">
        <f t="shared" si="16"/>
        <v>24</v>
      </c>
      <c r="BA19" s="80">
        <f t="shared" si="17"/>
        <v>281.89999999999998</v>
      </c>
      <c r="BB19" s="36">
        <f t="shared" si="18"/>
        <v>135.31199999999998</v>
      </c>
      <c r="BC19" s="80">
        <f t="shared" si="19"/>
        <v>146.58799999999999</v>
      </c>
    </row>
    <row r="20" spans="1:55" ht="17.399999999999999">
      <c r="A20" s="27" t="s">
        <v>11</v>
      </c>
      <c r="B20" s="88">
        <v>537</v>
      </c>
      <c r="C20" s="88">
        <v>390</v>
      </c>
      <c r="D20" s="88">
        <v>616</v>
      </c>
      <c r="E20" s="88">
        <v>18</v>
      </c>
      <c r="F20" s="88">
        <v>14</v>
      </c>
      <c r="G20" s="89">
        <v>20</v>
      </c>
      <c r="H20" s="48">
        <f t="shared" si="5"/>
        <v>1543</v>
      </c>
      <c r="I20" s="48">
        <f t="shared" si="6"/>
        <v>52</v>
      </c>
      <c r="J20" s="88">
        <v>560</v>
      </c>
      <c r="K20" s="94">
        <v>388</v>
      </c>
      <c r="L20" s="94"/>
      <c r="M20" s="93">
        <v>18</v>
      </c>
      <c r="N20" s="93">
        <v>14</v>
      </c>
      <c r="O20" s="56"/>
      <c r="P20" s="55">
        <f t="shared" si="21"/>
        <v>948</v>
      </c>
      <c r="Q20" s="48">
        <f t="shared" si="7"/>
        <v>32</v>
      </c>
      <c r="R20" s="50">
        <f t="shared" si="20"/>
        <v>84</v>
      </c>
      <c r="S20" s="88">
        <v>3.84</v>
      </c>
      <c r="T20" s="88">
        <v>4.5</v>
      </c>
      <c r="U20" s="44">
        <v>7.4</v>
      </c>
      <c r="V20" s="44"/>
      <c r="W20" s="44"/>
      <c r="X20" s="44"/>
      <c r="Y20" s="44"/>
      <c r="Z20" s="44"/>
      <c r="AA20" s="68"/>
      <c r="AB20" s="33"/>
      <c r="AC20" s="20">
        <f t="shared" si="8"/>
        <v>0</v>
      </c>
      <c r="AD20" s="85">
        <f t="shared" si="9"/>
        <v>99.740000000000009</v>
      </c>
      <c r="AE20" s="21">
        <f t="shared" si="22"/>
        <v>99.740000000000009</v>
      </c>
      <c r="AF20" s="82"/>
      <c r="AG20" s="78"/>
      <c r="AH20" s="22">
        <f t="shared" si="10"/>
        <v>99.740000000000009</v>
      </c>
      <c r="AI20" s="23">
        <f t="shared" si="4"/>
        <v>35.571999999999974</v>
      </c>
      <c r="AJ20" s="58"/>
      <c r="AK20" s="24">
        <f t="shared" si="11"/>
        <v>0</v>
      </c>
      <c r="AL20" s="25">
        <f t="shared" si="12"/>
        <v>135.31199999999998</v>
      </c>
      <c r="AM20" s="26">
        <f t="shared" si="13"/>
        <v>135.31199999999998</v>
      </c>
      <c r="AN20" s="79"/>
      <c r="AO20" s="118">
        <v>65</v>
      </c>
      <c r="AP20" s="118">
        <v>200</v>
      </c>
      <c r="AQ20" s="118">
        <v>0</v>
      </c>
      <c r="AR20" s="118">
        <v>17</v>
      </c>
      <c r="AS20" s="118">
        <v>40</v>
      </c>
      <c r="AT20" s="62">
        <f t="shared" si="14"/>
        <v>322</v>
      </c>
      <c r="AU20" s="64">
        <f t="shared" si="15"/>
        <v>305.89999999999998</v>
      </c>
      <c r="AV20" s="120">
        <v>8</v>
      </c>
      <c r="AW20" s="120">
        <v>12</v>
      </c>
      <c r="AX20" s="120">
        <v>3</v>
      </c>
      <c r="AY20" s="120">
        <v>1</v>
      </c>
      <c r="AZ20" s="81">
        <f t="shared" si="16"/>
        <v>24</v>
      </c>
      <c r="BA20" s="80">
        <f t="shared" si="17"/>
        <v>281.89999999999998</v>
      </c>
      <c r="BB20" s="36">
        <f t="shared" si="18"/>
        <v>135.31199999999998</v>
      </c>
      <c r="BC20" s="80">
        <f t="shared" si="19"/>
        <v>146.58799999999999</v>
      </c>
    </row>
    <row r="21" spans="1:55" ht="17.399999999999999">
      <c r="A21" s="27" t="s">
        <v>43</v>
      </c>
      <c r="B21" s="129">
        <v>538</v>
      </c>
      <c r="C21" s="129">
        <v>384</v>
      </c>
      <c r="D21" s="129">
        <v>622</v>
      </c>
      <c r="E21" s="88">
        <v>18</v>
      </c>
      <c r="F21" s="88">
        <v>13</v>
      </c>
      <c r="G21" s="89">
        <v>20</v>
      </c>
      <c r="H21" s="48">
        <f t="shared" si="5"/>
        <v>1544</v>
      </c>
      <c r="I21" s="48">
        <f t="shared" si="6"/>
        <v>51</v>
      </c>
      <c r="J21" s="88">
        <v>524</v>
      </c>
      <c r="K21" s="94">
        <v>372</v>
      </c>
      <c r="L21" s="136"/>
      <c r="M21" s="93">
        <v>17</v>
      </c>
      <c r="N21" s="93">
        <v>13</v>
      </c>
      <c r="O21" s="45"/>
      <c r="P21" s="55">
        <f t="shared" si="21"/>
        <v>896</v>
      </c>
      <c r="Q21" s="48">
        <f t="shared" si="7"/>
        <v>30</v>
      </c>
      <c r="R21" s="50">
        <f t="shared" si="20"/>
        <v>81</v>
      </c>
      <c r="S21" s="88">
        <v>3.84</v>
      </c>
      <c r="T21" s="88">
        <v>4.5</v>
      </c>
      <c r="U21" s="44">
        <v>7.4</v>
      </c>
      <c r="V21" s="44"/>
      <c r="W21" s="44"/>
      <c r="X21" s="44"/>
      <c r="Y21" s="44"/>
      <c r="Z21" s="44"/>
      <c r="AA21" s="68"/>
      <c r="AB21" s="33"/>
      <c r="AC21" s="20">
        <f t="shared" si="8"/>
        <v>0</v>
      </c>
      <c r="AD21" s="85">
        <f t="shared" si="9"/>
        <v>96.740000000000009</v>
      </c>
      <c r="AE21" s="21">
        <f t="shared" si="22"/>
        <v>96.740000000000009</v>
      </c>
      <c r="AF21" s="82"/>
      <c r="AG21" s="78"/>
      <c r="AH21" s="22">
        <f t="shared" si="10"/>
        <v>96.740000000000009</v>
      </c>
      <c r="AI21" s="23">
        <f t="shared" si="4"/>
        <v>38.571999999999974</v>
      </c>
      <c r="AJ21" s="58"/>
      <c r="AK21" s="24">
        <f t="shared" si="11"/>
        <v>0</v>
      </c>
      <c r="AL21" s="25">
        <f t="shared" si="12"/>
        <v>135.31199999999998</v>
      </c>
      <c r="AM21" s="26">
        <f t="shared" si="13"/>
        <v>135.31199999999998</v>
      </c>
      <c r="AN21" s="79"/>
      <c r="AO21" s="118">
        <v>65</v>
      </c>
      <c r="AP21" s="118">
        <v>200</v>
      </c>
      <c r="AQ21" s="118">
        <v>0</v>
      </c>
      <c r="AR21" s="118">
        <v>17</v>
      </c>
      <c r="AS21" s="118">
        <v>40</v>
      </c>
      <c r="AT21" s="62">
        <f t="shared" si="14"/>
        <v>322</v>
      </c>
      <c r="AU21" s="64">
        <f t="shared" si="15"/>
        <v>305.89999999999998</v>
      </c>
      <c r="AV21" s="120">
        <v>8</v>
      </c>
      <c r="AW21" s="120">
        <v>12</v>
      </c>
      <c r="AX21" s="120">
        <v>3</v>
      </c>
      <c r="AY21" s="120">
        <v>1</v>
      </c>
      <c r="AZ21" s="81">
        <f t="shared" si="16"/>
        <v>24</v>
      </c>
      <c r="BA21" s="80">
        <f t="shared" si="17"/>
        <v>281.89999999999998</v>
      </c>
      <c r="BB21" s="36">
        <f t="shared" si="18"/>
        <v>135.31199999999998</v>
      </c>
      <c r="BC21" s="80">
        <f t="shared" si="19"/>
        <v>146.58799999999999</v>
      </c>
    </row>
    <row r="22" spans="1:55" ht="17.399999999999999">
      <c r="A22" s="27" t="s">
        <v>12</v>
      </c>
      <c r="B22" s="88">
        <v>453</v>
      </c>
      <c r="C22" s="95">
        <v>323</v>
      </c>
      <c r="D22" s="88">
        <v>553</v>
      </c>
      <c r="E22" s="88">
        <v>15</v>
      </c>
      <c r="F22" s="88">
        <v>11</v>
      </c>
      <c r="G22" s="89">
        <v>18</v>
      </c>
      <c r="H22" s="48">
        <f t="shared" si="5"/>
        <v>1329</v>
      </c>
      <c r="I22" s="48">
        <f t="shared" si="6"/>
        <v>44</v>
      </c>
      <c r="J22" s="88">
        <v>484</v>
      </c>
      <c r="K22" s="94">
        <v>331</v>
      </c>
      <c r="L22" s="94"/>
      <c r="M22" s="93">
        <v>16</v>
      </c>
      <c r="N22" s="93">
        <v>12</v>
      </c>
      <c r="O22" s="45"/>
      <c r="P22" s="55">
        <f t="shared" si="21"/>
        <v>815</v>
      </c>
      <c r="Q22" s="48">
        <f t="shared" si="7"/>
        <v>28</v>
      </c>
      <c r="R22" s="50">
        <f t="shared" si="20"/>
        <v>72</v>
      </c>
      <c r="S22" s="88">
        <v>3.58</v>
      </c>
      <c r="T22" s="88">
        <v>4.5</v>
      </c>
      <c r="U22" s="100">
        <v>6.9</v>
      </c>
      <c r="V22" s="44"/>
      <c r="W22" s="44"/>
      <c r="X22" s="44"/>
      <c r="Y22" s="44"/>
      <c r="Z22" s="44"/>
      <c r="AA22" s="68"/>
      <c r="AB22" s="33"/>
      <c r="AC22" s="20">
        <f t="shared" si="8"/>
        <v>0</v>
      </c>
      <c r="AD22" s="85">
        <f t="shared" si="9"/>
        <v>86.98</v>
      </c>
      <c r="AE22" s="21">
        <f t="shared" si="22"/>
        <v>86.98</v>
      </c>
      <c r="AF22" s="82"/>
      <c r="AG22" s="78"/>
      <c r="AH22" s="22">
        <f t="shared" si="10"/>
        <v>86.98</v>
      </c>
      <c r="AI22" s="23">
        <f t="shared" si="4"/>
        <v>48.331999999999979</v>
      </c>
      <c r="AJ22" s="58"/>
      <c r="AK22" s="24">
        <f t="shared" si="11"/>
        <v>0</v>
      </c>
      <c r="AL22" s="25">
        <f t="shared" si="12"/>
        <v>135.31199999999998</v>
      </c>
      <c r="AM22" s="26">
        <f t="shared" si="13"/>
        <v>135.31199999999998</v>
      </c>
      <c r="AN22" s="79"/>
      <c r="AO22" s="118">
        <v>65</v>
      </c>
      <c r="AP22" s="118">
        <v>200</v>
      </c>
      <c r="AQ22" s="118">
        <v>0</v>
      </c>
      <c r="AR22" s="118">
        <v>17</v>
      </c>
      <c r="AS22" s="118">
        <v>40</v>
      </c>
      <c r="AT22" s="62">
        <f t="shared" si="14"/>
        <v>322</v>
      </c>
      <c r="AU22" s="64">
        <f t="shared" si="15"/>
        <v>305.89999999999998</v>
      </c>
      <c r="AV22" s="120">
        <v>8</v>
      </c>
      <c r="AW22" s="120">
        <v>12</v>
      </c>
      <c r="AX22" s="120">
        <v>3</v>
      </c>
      <c r="AY22" s="120">
        <v>1</v>
      </c>
      <c r="AZ22" s="81">
        <f t="shared" si="16"/>
        <v>24</v>
      </c>
      <c r="BA22" s="80">
        <f t="shared" si="17"/>
        <v>281.89999999999998</v>
      </c>
      <c r="BB22" s="36">
        <f t="shared" si="18"/>
        <v>135.31199999999998</v>
      </c>
      <c r="BC22" s="80">
        <f t="shared" si="19"/>
        <v>146.58799999999999</v>
      </c>
    </row>
    <row r="23" spans="1:55" ht="18" thickBot="1">
      <c r="A23" s="27" t="s">
        <v>44</v>
      </c>
      <c r="B23" s="88">
        <v>442</v>
      </c>
      <c r="C23" s="95">
        <v>316</v>
      </c>
      <c r="D23" s="88">
        <v>561</v>
      </c>
      <c r="E23" s="88">
        <v>15</v>
      </c>
      <c r="F23" s="88">
        <v>11</v>
      </c>
      <c r="G23" s="89">
        <v>18</v>
      </c>
      <c r="H23" s="48">
        <f t="shared" si="5"/>
        <v>1319</v>
      </c>
      <c r="I23" s="48">
        <f t="shared" si="6"/>
        <v>44</v>
      </c>
      <c r="J23" s="88">
        <v>480</v>
      </c>
      <c r="K23" s="94">
        <v>308</v>
      </c>
      <c r="L23" s="94"/>
      <c r="M23" s="93">
        <v>16</v>
      </c>
      <c r="N23" s="93">
        <v>11</v>
      </c>
      <c r="O23" s="45"/>
      <c r="P23" s="55">
        <f t="shared" si="21"/>
        <v>788</v>
      </c>
      <c r="Q23" s="48">
        <f t="shared" si="7"/>
        <v>27</v>
      </c>
      <c r="R23" s="50">
        <f t="shared" si="20"/>
        <v>71</v>
      </c>
      <c r="S23" s="88">
        <v>3.58</v>
      </c>
      <c r="T23" s="88">
        <v>4</v>
      </c>
      <c r="U23" s="100">
        <v>6.9</v>
      </c>
      <c r="V23" s="44"/>
      <c r="W23" s="44"/>
      <c r="X23" s="44"/>
      <c r="Y23" s="44"/>
      <c r="Z23" s="44"/>
      <c r="AA23" s="68"/>
      <c r="AB23" s="33"/>
      <c r="AC23" s="20">
        <f t="shared" si="8"/>
        <v>0</v>
      </c>
      <c r="AD23" s="85">
        <f t="shared" si="9"/>
        <v>85.48</v>
      </c>
      <c r="AE23" s="21">
        <f t="shared" si="22"/>
        <v>85.48</v>
      </c>
      <c r="AF23" s="82"/>
      <c r="AG23" s="78"/>
      <c r="AH23" s="22">
        <f t="shared" si="10"/>
        <v>85.48</v>
      </c>
      <c r="AI23" s="23">
        <f t="shared" si="4"/>
        <v>49.831999999999979</v>
      </c>
      <c r="AJ23" s="58"/>
      <c r="AK23" s="24">
        <f t="shared" si="11"/>
        <v>0</v>
      </c>
      <c r="AL23" s="25">
        <f t="shared" si="12"/>
        <v>135.31199999999998</v>
      </c>
      <c r="AM23" s="26">
        <f t="shared" si="13"/>
        <v>135.31199999999998</v>
      </c>
      <c r="AN23" s="79"/>
      <c r="AO23" s="118">
        <v>65</v>
      </c>
      <c r="AP23" s="118">
        <v>200</v>
      </c>
      <c r="AQ23" s="118">
        <v>0</v>
      </c>
      <c r="AR23" s="118">
        <v>17</v>
      </c>
      <c r="AS23" s="118">
        <v>40</v>
      </c>
      <c r="AT23" s="62">
        <f>SUM(AO23:AS23)</f>
        <v>322</v>
      </c>
      <c r="AU23" s="64">
        <f>AT23*0.95</f>
        <v>305.89999999999998</v>
      </c>
      <c r="AV23" s="120">
        <v>8</v>
      </c>
      <c r="AW23" s="120">
        <v>12</v>
      </c>
      <c r="AX23" s="120">
        <v>3</v>
      </c>
      <c r="AY23" s="120">
        <v>1</v>
      </c>
      <c r="AZ23" s="81">
        <f t="shared" si="16"/>
        <v>24</v>
      </c>
      <c r="BA23" s="80">
        <f t="shared" si="17"/>
        <v>281.89999999999998</v>
      </c>
      <c r="BB23" s="36">
        <f t="shared" si="18"/>
        <v>135.31199999999998</v>
      </c>
      <c r="BC23" s="80">
        <f t="shared" si="19"/>
        <v>146.58799999999999</v>
      </c>
    </row>
    <row r="24" spans="1:55" ht="18" thickBot="1">
      <c r="A24" s="29" t="s">
        <v>13</v>
      </c>
      <c r="B24" s="88">
        <v>461</v>
      </c>
      <c r="C24" s="88">
        <v>332</v>
      </c>
      <c r="D24" s="88">
        <v>584</v>
      </c>
      <c r="E24" s="88">
        <v>15</v>
      </c>
      <c r="F24" s="88">
        <v>11</v>
      </c>
      <c r="G24" s="89">
        <v>19</v>
      </c>
      <c r="H24" s="48">
        <f t="shared" si="5"/>
        <v>1377</v>
      </c>
      <c r="I24" s="48">
        <f t="shared" si="6"/>
        <v>45</v>
      </c>
      <c r="J24" s="88">
        <v>497</v>
      </c>
      <c r="K24" s="94">
        <v>340</v>
      </c>
      <c r="L24" s="94"/>
      <c r="M24" s="93">
        <v>16</v>
      </c>
      <c r="N24" s="93">
        <v>12</v>
      </c>
      <c r="O24" s="45"/>
      <c r="P24" s="55">
        <f t="shared" si="21"/>
        <v>837</v>
      </c>
      <c r="Q24" s="48">
        <f t="shared" si="7"/>
        <v>28</v>
      </c>
      <c r="R24" s="50">
        <f t="shared" si="20"/>
        <v>73</v>
      </c>
      <c r="S24" s="89">
        <v>3.36</v>
      </c>
      <c r="T24" s="88">
        <v>2.5</v>
      </c>
      <c r="U24" s="100">
        <v>6.4</v>
      </c>
      <c r="V24" s="44"/>
      <c r="W24" s="44"/>
      <c r="X24" s="44"/>
      <c r="Y24" s="44"/>
      <c r="Z24" s="44"/>
      <c r="AA24" s="68"/>
      <c r="AB24" s="33"/>
      <c r="AC24" s="20">
        <f t="shared" si="8"/>
        <v>0</v>
      </c>
      <c r="AD24" s="85">
        <f t="shared" si="9"/>
        <v>85.26</v>
      </c>
      <c r="AE24" s="21">
        <f t="shared" si="22"/>
        <v>85.26</v>
      </c>
      <c r="AF24" s="82"/>
      <c r="AG24" s="78"/>
      <c r="AH24" s="22">
        <f t="shared" si="10"/>
        <v>85.26</v>
      </c>
      <c r="AI24" s="23">
        <f t="shared" si="4"/>
        <v>50.7</v>
      </c>
      <c r="AJ24" s="58"/>
      <c r="AK24" s="24">
        <f t="shared" si="11"/>
        <v>0</v>
      </c>
      <c r="AL24" s="25">
        <f t="shared" si="12"/>
        <v>135.96</v>
      </c>
      <c r="AM24" s="26">
        <f t="shared" si="13"/>
        <v>135.96</v>
      </c>
      <c r="AN24" s="79"/>
      <c r="AO24" s="118">
        <v>60</v>
      </c>
      <c r="AP24" s="118">
        <v>200</v>
      </c>
      <c r="AQ24" s="118">
        <v>0</v>
      </c>
      <c r="AR24" s="118">
        <v>15</v>
      </c>
      <c r="AS24" s="118">
        <v>60</v>
      </c>
      <c r="AT24" s="62">
        <f t="shared" ref="AT24:AT65" si="23">SUM(AO24:AS24)</f>
        <v>335</v>
      </c>
      <c r="AU24" s="63">
        <f t="shared" ref="AU24:AU65" si="24">AT24*0.95</f>
        <v>318.25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16"/>
        <v>35</v>
      </c>
      <c r="BA24" s="80">
        <f t="shared" si="17"/>
        <v>283.25</v>
      </c>
      <c r="BB24" s="36">
        <f t="shared" si="18"/>
        <v>135.96</v>
      </c>
      <c r="BC24" s="80">
        <f t="shared" si="19"/>
        <v>147.29</v>
      </c>
    </row>
    <row r="25" spans="1:55" ht="18" thickBot="1">
      <c r="A25" s="30" t="s">
        <v>30</v>
      </c>
      <c r="B25" s="88">
        <v>491</v>
      </c>
      <c r="C25" s="88">
        <v>358</v>
      </c>
      <c r="D25" s="88">
        <v>585</v>
      </c>
      <c r="E25" s="88">
        <v>16</v>
      </c>
      <c r="F25" s="88">
        <v>12</v>
      </c>
      <c r="G25" s="89">
        <v>19</v>
      </c>
      <c r="H25" s="48">
        <f t="shared" si="5"/>
        <v>1434</v>
      </c>
      <c r="I25" s="48">
        <f t="shared" si="6"/>
        <v>47</v>
      </c>
      <c r="J25" s="88">
        <v>511</v>
      </c>
      <c r="K25" s="94">
        <v>350</v>
      </c>
      <c r="L25" s="94"/>
      <c r="M25" s="93">
        <v>17</v>
      </c>
      <c r="N25" s="93">
        <v>13</v>
      </c>
      <c r="O25" s="45"/>
      <c r="P25" s="55">
        <f t="shared" si="21"/>
        <v>861</v>
      </c>
      <c r="Q25" s="48">
        <f t="shared" si="7"/>
        <v>30</v>
      </c>
      <c r="R25" s="50">
        <f t="shared" si="20"/>
        <v>77</v>
      </c>
      <c r="S25" s="89">
        <v>3.36</v>
      </c>
      <c r="T25" s="88">
        <v>3.5</v>
      </c>
      <c r="U25" s="100">
        <v>6.4</v>
      </c>
      <c r="V25" s="44"/>
      <c r="W25" s="44"/>
      <c r="X25" s="44"/>
      <c r="Y25" s="44"/>
      <c r="Z25" s="44"/>
      <c r="AA25" s="68"/>
      <c r="AB25" s="33"/>
      <c r="AC25" s="20">
        <f t="shared" si="8"/>
        <v>0</v>
      </c>
      <c r="AD25" s="85">
        <f t="shared" si="9"/>
        <v>90.26</v>
      </c>
      <c r="AE25" s="21">
        <f>+AD25-AK25</f>
        <v>90.26</v>
      </c>
      <c r="AF25" s="82"/>
      <c r="AG25" s="78"/>
      <c r="AH25" s="22">
        <f t="shared" si="10"/>
        <v>90.26</v>
      </c>
      <c r="AI25" s="23">
        <f t="shared" si="4"/>
        <v>45.7</v>
      </c>
      <c r="AJ25" s="58"/>
      <c r="AK25" s="24">
        <f t="shared" si="11"/>
        <v>0</v>
      </c>
      <c r="AL25" s="25">
        <f t="shared" si="12"/>
        <v>135.96</v>
      </c>
      <c r="AM25" s="26">
        <f t="shared" si="13"/>
        <v>135.96</v>
      </c>
      <c r="AN25" s="79"/>
      <c r="AO25" s="118">
        <v>60</v>
      </c>
      <c r="AP25" s="118">
        <v>200</v>
      </c>
      <c r="AQ25" s="118">
        <v>0</v>
      </c>
      <c r="AR25" s="118">
        <v>15</v>
      </c>
      <c r="AS25" s="118">
        <v>60</v>
      </c>
      <c r="AT25" s="62">
        <f t="shared" si="23"/>
        <v>335</v>
      </c>
      <c r="AU25" s="63">
        <f t="shared" si="24"/>
        <v>318.25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16"/>
        <v>35</v>
      </c>
      <c r="BA25" s="80">
        <f t="shared" si="17"/>
        <v>283.25</v>
      </c>
      <c r="BB25" s="36">
        <f t="shared" si="18"/>
        <v>135.96</v>
      </c>
      <c r="BC25" s="80">
        <f t="shared" si="19"/>
        <v>147.29</v>
      </c>
    </row>
    <row r="26" spans="1:55" ht="18" thickBot="1">
      <c r="A26" s="30" t="s">
        <v>14</v>
      </c>
      <c r="B26" s="88">
        <v>491</v>
      </c>
      <c r="C26" s="88">
        <v>361</v>
      </c>
      <c r="D26" s="88">
        <v>524</v>
      </c>
      <c r="E26" s="88">
        <v>16</v>
      </c>
      <c r="F26" s="88">
        <v>7</v>
      </c>
      <c r="G26" s="89">
        <v>18</v>
      </c>
      <c r="H26" s="48">
        <f t="shared" si="5"/>
        <v>1376</v>
      </c>
      <c r="I26" s="48">
        <f t="shared" si="6"/>
        <v>41</v>
      </c>
      <c r="J26" s="88">
        <v>475</v>
      </c>
      <c r="K26" s="94">
        <v>347</v>
      </c>
      <c r="L26" s="94"/>
      <c r="M26" s="90">
        <v>15</v>
      </c>
      <c r="N26" s="93">
        <v>12</v>
      </c>
      <c r="O26" s="45"/>
      <c r="P26" s="55">
        <f t="shared" si="21"/>
        <v>822</v>
      </c>
      <c r="Q26" s="48">
        <f t="shared" si="7"/>
        <v>27</v>
      </c>
      <c r="R26" s="50">
        <f t="shared" si="20"/>
        <v>68</v>
      </c>
      <c r="S26" s="89">
        <v>3.23</v>
      </c>
      <c r="T26" s="88">
        <v>3.5</v>
      </c>
      <c r="U26" s="100">
        <v>6.4</v>
      </c>
      <c r="V26" s="60"/>
      <c r="W26" s="44"/>
      <c r="X26" s="44"/>
      <c r="Y26" s="44"/>
      <c r="Z26" s="44"/>
      <c r="AA26" s="68"/>
      <c r="AB26" s="33"/>
      <c r="AC26" s="20">
        <f t="shared" si="8"/>
        <v>0</v>
      </c>
      <c r="AD26" s="85">
        <f t="shared" si="9"/>
        <v>81.13000000000001</v>
      </c>
      <c r="AE26" s="21">
        <f>+AD26-AK26</f>
        <v>81.13000000000001</v>
      </c>
      <c r="AF26" s="82"/>
      <c r="AG26" s="78"/>
      <c r="AH26" s="22">
        <f t="shared" si="10"/>
        <v>81.13000000000001</v>
      </c>
      <c r="AI26" s="23">
        <f t="shared" si="4"/>
        <v>54.83</v>
      </c>
      <c r="AJ26" s="58"/>
      <c r="AK26" s="24">
        <f t="shared" si="11"/>
        <v>0</v>
      </c>
      <c r="AL26" s="25">
        <f t="shared" si="12"/>
        <v>135.96</v>
      </c>
      <c r="AM26" s="26">
        <f t="shared" si="13"/>
        <v>135.96</v>
      </c>
      <c r="AN26" s="79"/>
      <c r="AO26" s="118">
        <v>60</v>
      </c>
      <c r="AP26" s="118">
        <v>200</v>
      </c>
      <c r="AQ26" s="118">
        <v>0</v>
      </c>
      <c r="AR26" s="118">
        <v>15</v>
      </c>
      <c r="AS26" s="118">
        <v>60</v>
      </c>
      <c r="AT26" s="62">
        <f t="shared" si="23"/>
        <v>335</v>
      </c>
      <c r="AU26" s="63">
        <f t="shared" si="24"/>
        <v>318.25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16"/>
        <v>35</v>
      </c>
      <c r="BA26" s="80">
        <f t="shared" si="17"/>
        <v>283.25</v>
      </c>
      <c r="BB26" s="36">
        <f t="shared" si="18"/>
        <v>135.96</v>
      </c>
      <c r="BC26" s="80">
        <f t="shared" si="19"/>
        <v>147.29</v>
      </c>
    </row>
    <row r="27" spans="1:55" ht="18" thickBot="1">
      <c r="A27" s="30" t="s">
        <v>31</v>
      </c>
      <c r="B27" s="88">
        <v>457</v>
      </c>
      <c r="C27" s="88">
        <v>287</v>
      </c>
      <c r="D27" s="88">
        <v>356</v>
      </c>
      <c r="E27" s="88">
        <v>15</v>
      </c>
      <c r="F27" s="88">
        <v>9</v>
      </c>
      <c r="G27" s="89">
        <v>11</v>
      </c>
      <c r="H27" s="48">
        <f t="shared" si="5"/>
        <v>1100</v>
      </c>
      <c r="I27" s="48">
        <f t="shared" si="6"/>
        <v>35</v>
      </c>
      <c r="J27" s="88">
        <v>518</v>
      </c>
      <c r="K27" s="94">
        <v>349</v>
      </c>
      <c r="L27" s="94"/>
      <c r="M27" s="90">
        <v>17</v>
      </c>
      <c r="N27" s="93">
        <v>12</v>
      </c>
      <c r="O27" s="45"/>
      <c r="P27" s="55">
        <f t="shared" si="21"/>
        <v>867</v>
      </c>
      <c r="Q27" s="48">
        <f t="shared" si="7"/>
        <v>29</v>
      </c>
      <c r="R27" s="50">
        <f t="shared" si="20"/>
        <v>64</v>
      </c>
      <c r="S27" s="89">
        <v>3.23</v>
      </c>
      <c r="T27" s="88">
        <v>3.5</v>
      </c>
      <c r="U27" s="100">
        <v>6.4</v>
      </c>
      <c r="V27" s="44"/>
      <c r="W27" s="44"/>
      <c r="X27" s="44"/>
      <c r="Y27" s="44"/>
      <c r="Z27" s="44"/>
      <c r="AA27" s="68"/>
      <c r="AB27" s="33"/>
      <c r="AC27" s="20">
        <f t="shared" si="8"/>
        <v>0</v>
      </c>
      <c r="AD27" s="85">
        <f t="shared" si="9"/>
        <v>77.13000000000001</v>
      </c>
      <c r="AE27" s="21">
        <f>+AD27-AK27</f>
        <v>77.13000000000001</v>
      </c>
      <c r="AF27" s="82"/>
      <c r="AG27" s="78"/>
      <c r="AH27" s="22">
        <f t="shared" si="10"/>
        <v>77.13000000000001</v>
      </c>
      <c r="AI27" s="23">
        <f t="shared" si="4"/>
        <v>58.83</v>
      </c>
      <c r="AJ27" s="58"/>
      <c r="AK27" s="24">
        <f t="shared" si="11"/>
        <v>0</v>
      </c>
      <c r="AL27" s="25">
        <f t="shared" si="12"/>
        <v>135.96</v>
      </c>
      <c r="AM27" s="26">
        <f t="shared" si="13"/>
        <v>135.96</v>
      </c>
      <c r="AN27" s="79"/>
      <c r="AO27" s="118">
        <v>60</v>
      </c>
      <c r="AP27" s="118">
        <v>200</v>
      </c>
      <c r="AQ27" s="118">
        <v>0</v>
      </c>
      <c r="AR27" s="118">
        <v>15</v>
      </c>
      <c r="AS27" s="118">
        <v>60</v>
      </c>
      <c r="AT27" s="62">
        <f t="shared" si="23"/>
        <v>335</v>
      </c>
      <c r="AU27" s="63">
        <f t="shared" si="24"/>
        <v>318.25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16"/>
        <v>35</v>
      </c>
      <c r="BA27" s="80">
        <f t="shared" si="17"/>
        <v>283.25</v>
      </c>
      <c r="BB27" s="36">
        <f t="shared" si="18"/>
        <v>135.96</v>
      </c>
      <c r="BC27" s="80">
        <f t="shared" si="19"/>
        <v>147.29</v>
      </c>
    </row>
    <row r="28" spans="1:55" ht="18" thickBot="1">
      <c r="A28" s="30" t="s">
        <v>15</v>
      </c>
      <c r="B28" s="88">
        <v>487</v>
      </c>
      <c r="C28" s="88">
        <v>254</v>
      </c>
      <c r="D28" s="88">
        <v>348</v>
      </c>
      <c r="E28" s="88">
        <v>16</v>
      </c>
      <c r="F28" s="88">
        <v>9</v>
      </c>
      <c r="G28" s="89">
        <v>11</v>
      </c>
      <c r="H28" s="48">
        <f t="shared" si="5"/>
        <v>1089</v>
      </c>
      <c r="I28" s="48">
        <f t="shared" si="6"/>
        <v>36</v>
      </c>
      <c r="J28" s="88">
        <v>519</v>
      </c>
      <c r="K28" s="94">
        <v>370</v>
      </c>
      <c r="L28" s="94"/>
      <c r="M28" s="90">
        <v>17</v>
      </c>
      <c r="N28" s="93">
        <v>13</v>
      </c>
      <c r="O28" s="45"/>
      <c r="P28" s="55">
        <f t="shared" si="21"/>
        <v>889</v>
      </c>
      <c r="Q28" s="48">
        <f t="shared" si="7"/>
        <v>30</v>
      </c>
      <c r="R28" s="50">
        <f t="shared" si="20"/>
        <v>66</v>
      </c>
      <c r="S28" s="89">
        <v>3.18</v>
      </c>
      <c r="T28" s="88">
        <v>3.5</v>
      </c>
      <c r="U28" s="88">
        <v>6.8</v>
      </c>
      <c r="V28" s="44"/>
      <c r="W28" s="44"/>
      <c r="X28" s="44"/>
      <c r="Y28" s="44"/>
      <c r="Z28" s="44"/>
      <c r="AA28" s="68"/>
      <c r="AB28" s="33"/>
      <c r="AC28" s="20">
        <f t="shared" si="8"/>
        <v>0</v>
      </c>
      <c r="AD28" s="85">
        <f t="shared" si="9"/>
        <v>79.48</v>
      </c>
      <c r="AE28" s="21">
        <f t="shared" ref="AE28:AE65" si="25">+AD28-AK28</f>
        <v>79.48</v>
      </c>
      <c r="AF28" s="82"/>
      <c r="AG28" s="78"/>
      <c r="AH28" s="22">
        <f t="shared" si="10"/>
        <v>79.48</v>
      </c>
      <c r="AI28" s="23">
        <f t="shared" si="4"/>
        <v>56.480000000000004</v>
      </c>
      <c r="AJ28" s="58"/>
      <c r="AK28" s="24">
        <f t="shared" si="11"/>
        <v>0</v>
      </c>
      <c r="AL28" s="25">
        <f t="shared" si="12"/>
        <v>135.96</v>
      </c>
      <c r="AM28" s="26">
        <f t="shared" si="13"/>
        <v>135.96</v>
      </c>
      <c r="AN28" s="79"/>
      <c r="AO28" s="118">
        <v>60</v>
      </c>
      <c r="AP28" s="118">
        <v>200</v>
      </c>
      <c r="AQ28" s="118">
        <v>0</v>
      </c>
      <c r="AR28" s="118">
        <v>15</v>
      </c>
      <c r="AS28" s="118">
        <v>60</v>
      </c>
      <c r="AT28" s="62">
        <f t="shared" si="23"/>
        <v>335</v>
      </c>
      <c r="AU28" s="63">
        <f t="shared" si="24"/>
        <v>318.25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16"/>
        <v>35</v>
      </c>
      <c r="BA28" s="80">
        <f t="shared" si="17"/>
        <v>283.25</v>
      </c>
      <c r="BB28" s="36">
        <f t="shared" si="18"/>
        <v>135.96</v>
      </c>
      <c r="BC28" s="80">
        <f t="shared" si="19"/>
        <v>147.29</v>
      </c>
    </row>
    <row r="29" spans="1:55" ht="18" thickBot="1">
      <c r="A29" s="30" t="s">
        <v>32</v>
      </c>
      <c r="B29" s="88">
        <v>488</v>
      </c>
      <c r="C29" s="88">
        <v>264</v>
      </c>
      <c r="D29" s="88">
        <v>357</v>
      </c>
      <c r="E29" s="88">
        <v>16</v>
      </c>
      <c r="F29" s="88">
        <v>9</v>
      </c>
      <c r="G29" s="89">
        <v>11</v>
      </c>
      <c r="H29" s="48">
        <f t="shared" si="5"/>
        <v>1109</v>
      </c>
      <c r="I29" s="48">
        <f t="shared" si="6"/>
        <v>36</v>
      </c>
      <c r="J29" s="88">
        <v>526</v>
      </c>
      <c r="K29" s="94">
        <v>368</v>
      </c>
      <c r="L29" s="94"/>
      <c r="M29" s="90">
        <v>17</v>
      </c>
      <c r="N29" s="93">
        <v>13</v>
      </c>
      <c r="O29" s="45"/>
      <c r="P29" s="55">
        <f t="shared" si="21"/>
        <v>894</v>
      </c>
      <c r="Q29" s="48">
        <f t="shared" si="7"/>
        <v>30</v>
      </c>
      <c r="R29" s="50">
        <f t="shared" si="20"/>
        <v>66</v>
      </c>
      <c r="S29" s="89">
        <v>3.18</v>
      </c>
      <c r="T29" s="88">
        <v>3.5</v>
      </c>
      <c r="U29" s="88">
        <v>6.8</v>
      </c>
      <c r="V29" s="44"/>
      <c r="W29" s="44"/>
      <c r="X29" s="44"/>
      <c r="Y29" s="44"/>
      <c r="Z29" s="44"/>
      <c r="AA29" s="68"/>
      <c r="AB29" s="33"/>
      <c r="AC29" s="20">
        <f t="shared" si="8"/>
        <v>0</v>
      </c>
      <c r="AD29" s="85">
        <f t="shared" si="9"/>
        <v>79.48</v>
      </c>
      <c r="AE29" s="21">
        <f t="shared" si="25"/>
        <v>79.48</v>
      </c>
      <c r="AF29" s="82"/>
      <c r="AG29" s="78"/>
      <c r="AH29" s="22">
        <f t="shared" si="10"/>
        <v>79.48</v>
      </c>
      <c r="AI29" s="23">
        <f t="shared" si="4"/>
        <v>56.480000000000004</v>
      </c>
      <c r="AJ29" s="58"/>
      <c r="AK29" s="24">
        <f t="shared" si="11"/>
        <v>0</v>
      </c>
      <c r="AL29" s="25">
        <f t="shared" si="12"/>
        <v>135.96</v>
      </c>
      <c r="AM29" s="26">
        <f t="shared" si="13"/>
        <v>135.96</v>
      </c>
      <c r="AN29" s="79"/>
      <c r="AO29" s="118">
        <v>60</v>
      </c>
      <c r="AP29" s="118">
        <v>200</v>
      </c>
      <c r="AQ29" s="118">
        <v>0</v>
      </c>
      <c r="AR29" s="118">
        <v>15</v>
      </c>
      <c r="AS29" s="118">
        <v>60</v>
      </c>
      <c r="AT29" s="62">
        <f t="shared" si="23"/>
        <v>335</v>
      </c>
      <c r="AU29" s="63">
        <f t="shared" si="24"/>
        <v>318.25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16"/>
        <v>35</v>
      </c>
      <c r="BA29" s="80">
        <f t="shared" si="17"/>
        <v>283.25</v>
      </c>
      <c r="BB29" s="36">
        <f t="shared" si="18"/>
        <v>135.96</v>
      </c>
      <c r="BC29" s="80">
        <f t="shared" si="19"/>
        <v>147.29</v>
      </c>
    </row>
    <row r="30" spans="1:55" ht="18" thickBot="1">
      <c r="A30" s="30" t="s">
        <v>16</v>
      </c>
      <c r="B30" s="88">
        <v>495</v>
      </c>
      <c r="C30" s="88">
        <v>297</v>
      </c>
      <c r="D30" s="88">
        <v>295</v>
      </c>
      <c r="E30" s="88">
        <v>16</v>
      </c>
      <c r="F30" s="88">
        <v>9</v>
      </c>
      <c r="G30" s="89">
        <v>9</v>
      </c>
      <c r="H30" s="48">
        <f t="shared" si="5"/>
        <v>1087</v>
      </c>
      <c r="I30" s="48">
        <f t="shared" si="6"/>
        <v>34</v>
      </c>
      <c r="J30" s="88">
        <v>516</v>
      </c>
      <c r="K30" s="94">
        <v>376</v>
      </c>
      <c r="L30" s="94"/>
      <c r="M30" s="90">
        <v>17</v>
      </c>
      <c r="N30" s="93">
        <v>13</v>
      </c>
      <c r="O30" s="45"/>
      <c r="P30" s="55">
        <f t="shared" si="21"/>
        <v>892</v>
      </c>
      <c r="Q30" s="48">
        <f t="shared" si="7"/>
        <v>30</v>
      </c>
      <c r="R30" s="50">
        <f t="shared" si="20"/>
        <v>64</v>
      </c>
      <c r="S30" s="89">
        <v>3.24</v>
      </c>
      <c r="T30" s="88">
        <v>3.5</v>
      </c>
      <c r="U30" s="88">
        <v>7.1</v>
      </c>
      <c r="V30" s="44"/>
      <c r="W30" s="44"/>
      <c r="X30" s="44"/>
      <c r="Y30" s="44"/>
      <c r="Z30" s="44"/>
      <c r="AA30" s="68"/>
      <c r="AB30" s="33"/>
      <c r="AC30" s="20">
        <f t="shared" si="8"/>
        <v>0</v>
      </c>
      <c r="AD30" s="85">
        <f t="shared" si="9"/>
        <v>77.839999999999989</v>
      </c>
      <c r="AE30" s="21">
        <f t="shared" si="25"/>
        <v>77.839999999999989</v>
      </c>
      <c r="AF30" s="82"/>
      <c r="AG30" s="78"/>
      <c r="AH30" s="22">
        <f t="shared" si="10"/>
        <v>77.839999999999989</v>
      </c>
      <c r="AI30" s="23">
        <f t="shared" si="4"/>
        <v>58.120000000000019</v>
      </c>
      <c r="AJ30" s="58"/>
      <c r="AK30" s="24">
        <f t="shared" si="11"/>
        <v>0</v>
      </c>
      <c r="AL30" s="25">
        <f t="shared" si="12"/>
        <v>135.96</v>
      </c>
      <c r="AM30" s="26">
        <f t="shared" si="13"/>
        <v>135.96</v>
      </c>
      <c r="AN30" s="79"/>
      <c r="AO30" s="118">
        <v>60</v>
      </c>
      <c r="AP30" s="118">
        <v>200</v>
      </c>
      <c r="AQ30" s="118">
        <v>0</v>
      </c>
      <c r="AR30" s="118">
        <v>15</v>
      </c>
      <c r="AS30" s="118">
        <v>60</v>
      </c>
      <c r="AT30" s="62">
        <f t="shared" si="23"/>
        <v>335</v>
      </c>
      <c r="AU30" s="63">
        <f t="shared" si="24"/>
        <v>318.25</v>
      </c>
      <c r="AV30" s="120">
        <v>6</v>
      </c>
      <c r="AW30" s="120">
        <v>20</v>
      </c>
      <c r="AX30" s="120">
        <v>8</v>
      </c>
      <c r="AY30" s="120">
        <v>1</v>
      </c>
      <c r="AZ30" s="81">
        <f t="shared" si="16"/>
        <v>35</v>
      </c>
      <c r="BA30" s="80">
        <f t="shared" si="17"/>
        <v>283.25</v>
      </c>
      <c r="BB30" s="36">
        <f t="shared" si="18"/>
        <v>135.96</v>
      </c>
      <c r="BC30" s="80">
        <f t="shared" si="19"/>
        <v>147.29</v>
      </c>
    </row>
    <row r="31" spans="1:55" ht="18" thickBot="1">
      <c r="A31" s="30" t="s">
        <v>45</v>
      </c>
      <c r="B31" s="88">
        <v>497</v>
      </c>
      <c r="C31" s="88">
        <v>300</v>
      </c>
      <c r="D31" s="88">
        <v>338</v>
      </c>
      <c r="E31" s="88">
        <v>17</v>
      </c>
      <c r="F31" s="88">
        <v>10</v>
      </c>
      <c r="G31" s="89">
        <v>11</v>
      </c>
      <c r="H31" s="48">
        <f t="shared" si="5"/>
        <v>1135</v>
      </c>
      <c r="I31" s="48">
        <f t="shared" si="6"/>
        <v>38</v>
      </c>
      <c r="J31" s="88">
        <v>513</v>
      </c>
      <c r="K31" s="94">
        <v>368</v>
      </c>
      <c r="L31" s="94"/>
      <c r="M31" s="90">
        <v>17</v>
      </c>
      <c r="N31" s="93">
        <v>13</v>
      </c>
      <c r="O31" s="45"/>
      <c r="P31" s="55">
        <f t="shared" si="21"/>
        <v>881</v>
      </c>
      <c r="Q31" s="48">
        <f t="shared" si="7"/>
        <v>30</v>
      </c>
      <c r="R31" s="50">
        <f t="shared" si="20"/>
        <v>68</v>
      </c>
      <c r="S31" s="89">
        <v>3.24</v>
      </c>
      <c r="T31" s="88">
        <v>3.5</v>
      </c>
      <c r="U31" s="88">
        <v>7.1</v>
      </c>
      <c r="V31" s="44"/>
      <c r="W31" s="44"/>
      <c r="X31" s="44"/>
      <c r="Y31" s="44"/>
      <c r="Z31" s="44"/>
      <c r="AA31" s="68"/>
      <c r="AB31" s="33"/>
      <c r="AC31" s="20">
        <f t="shared" si="8"/>
        <v>0</v>
      </c>
      <c r="AD31" s="85">
        <f t="shared" si="9"/>
        <v>81.839999999999989</v>
      </c>
      <c r="AE31" s="21">
        <f t="shared" si="25"/>
        <v>81.839999999999989</v>
      </c>
      <c r="AF31" s="82"/>
      <c r="AG31" s="78"/>
      <c r="AH31" s="22">
        <f t="shared" si="10"/>
        <v>81.839999999999989</v>
      </c>
      <c r="AI31" s="23">
        <f t="shared" si="4"/>
        <v>54.120000000000019</v>
      </c>
      <c r="AJ31" s="58"/>
      <c r="AK31" s="24">
        <f t="shared" si="11"/>
        <v>0</v>
      </c>
      <c r="AL31" s="25">
        <f t="shared" si="12"/>
        <v>135.96</v>
      </c>
      <c r="AM31" s="26">
        <f t="shared" si="13"/>
        <v>135.96</v>
      </c>
      <c r="AN31" s="79"/>
      <c r="AO31" s="118">
        <v>60</v>
      </c>
      <c r="AP31" s="118">
        <v>200</v>
      </c>
      <c r="AQ31" s="118">
        <v>0</v>
      </c>
      <c r="AR31" s="118">
        <v>15</v>
      </c>
      <c r="AS31" s="118">
        <v>60</v>
      </c>
      <c r="AT31" s="62">
        <f t="shared" si="23"/>
        <v>335</v>
      </c>
      <c r="AU31" s="63">
        <f t="shared" si="24"/>
        <v>318.25</v>
      </c>
      <c r="AV31" s="120">
        <v>6</v>
      </c>
      <c r="AW31" s="120">
        <v>20</v>
      </c>
      <c r="AX31" s="120">
        <v>8</v>
      </c>
      <c r="AY31" s="120">
        <v>1</v>
      </c>
      <c r="AZ31" s="81">
        <f t="shared" si="16"/>
        <v>35</v>
      </c>
      <c r="BA31" s="80">
        <f t="shared" si="17"/>
        <v>283.25</v>
      </c>
      <c r="BB31" s="36">
        <f t="shared" si="18"/>
        <v>135.96</v>
      </c>
      <c r="BC31" s="80">
        <f t="shared" si="19"/>
        <v>147.29</v>
      </c>
    </row>
    <row r="32" spans="1:55" ht="18" thickBot="1">
      <c r="A32" s="30" t="s">
        <v>17</v>
      </c>
      <c r="B32" s="88">
        <v>490</v>
      </c>
      <c r="C32" s="88">
        <v>178</v>
      </c>
      <c r="D32" s="88">
        <v>361</v>
      </c>
      <c r="E32" s="88">
        <v>17</v>
      </c>
      <c r="F32" s="88">
        <v>6</v>
      </c>
      <c r="G32" s="89">
        <v>12</v>
      </c>
      <c r="H32" s="48">
        <f t="shared" si="5"/>
        <v>1029</v>
      </c>
      <c r="I32" s="48">
        <f t="shared" si="6"/>
        <v>35</v>
      </c>
      <c r="J32" s="88">
        <v>515</v>
      </c>
      <c r="K32" s="94">
        <v>362</v>
      </c>
      <c r="L32" s="94"/>
      <c r="M32" s="90">
        <v>17</v>
      </c>
      <c r="N32" s="93">
        <v>13</v>
      </c>
      <c r="O32" s="45"/>
      <c r="P32" s="55">
        <f t="shared" si="21"/>
        <v>877</v>
      </c>
      <c r="Q32" s="48">
        <f t="shared" si="7"/>
        <v>30</v>
      </c>
      <c r="R32" s="50">
        <f t="shared" si="20"/>
        <v>65</v>
      </c>
      <c r="S32" s="89">
        <v>3.36</v>
      </c>
      <c r="T32" s="88">
        <v>4.5</v>
      </c>
      <c r="U32" s="88">
        <v>7.8</v>
      </c>
      <c r="V32" s="44"/>
      <c r="W32" s="44"/>
      <c r="X32" s="44"/>
      <c r="Y32" s="44"/>
      <c r="Z32" s="44"/>
      <c r="AA32" s="68"/>
      <c r="AB32" s="33"/>
      <c r="AC32" s="20">
        <f t="shared" si="8"/>
        <v>0</v>
      </c>
      <c r="AD32" s="85">
        <f t="shared" si="9"/>
        <v>80.66</v>
      </c>
      <c r="AE32" s="21">
        <f t="shared" si="25"/>
        <v>80.66</v>
      </c>
      <c r="AF32" s="82"/>
      <c r="AG32" s="78"/>
      <c r="AH32" s="22">
        <f t="shared" si="10"/>
        <v>80.66</v>
      </c>
      <c r="AI32" s="23">
        <f t="shared" si="4"/>
        <v>55.300000000000011</v>
      </c>
      <c r="AJ32" s="58"/>
      <c r="AK32" s="24">
        <f t="shared" si="11"/>
        <v>0</v>
      </c>
      <c r="AL32" s="25">
        <f t="shared" si="12"/>
        <v>135.96</v>
      </c>
      <c r="AM32" s="26">
        <f t="shared" si="13"/>
        <v>135.96</v>
      </c>
      <c r="AN32" s="79"/>
      <c r="AO32" s="118">
        <v>60</v>
      </c>
      <c r="AP32" s="118">
        <v>200</v>
      </c>
      <c r="AQ32" s="118">
        <v>0</v>
      </c>
      <c r="AR32" s="118">
        <v>15</v>
      </c>
      <c r="AS32" s="118">
        <v>60</v>
      </c>
      <c r="AT32" s="62">
        <f t="shared" si="23"/>
        <v>335</v>
      </c>
      <c r="AU32" s="63">
        <f t="shared" si="24"/>
        <v>318.25</v>
      </c>
      <c r="AV32" s="120">
        <v>6</v>
      </c>
      <c r="AW32" s="120">
        <v>20</v>
      </c>
      <c r="AX32" s="120">
        <v>8</v>
      </c>
      <c r="AY32" s="120">
        <v>1</v>
      </c>
      <c r="AZ32" s="81">
        <f t="shared" si="16"/>
        <v>35</v>
      </c>
      <c r="BA32" s="80">
        <f t="shared" si="17"/>
        <v>283.25</v>
      </c>
      <c r="BB32" s="36">
        <f t="shared" si="18"/>
        <v>135.96</v>
      </c>
      <c r="BC32" s="80">
        <f t="shared" si="19"/>
        <v>147.29</v>
      </c>
    </row>
    <row r="33" spans="1:55" ht="18" thickBot="1">
      <c r="A33" s="30" t="s">
        <v>46</v>
      </c>
      <c r="B33" s="88">
        <v>500</v>
      </c>
      <c r="C33" s="88">
        <v>308</v>
      </c>
      <c r="D33" s="88">
        <v>376</v>
      </c>
      <c r="E33" s="88">
        <v>17</v>
      </c>
      <c r="F33" s="88">
        <v>10</v>
      </c>
      <c r="G33" s="89">
        <v>12</v>
      </c>
      <c r="H33" s="48">
        <f t="shared" si="5"/>
        <v>1184</v>
      </c>
      <c r="I33" s="48">
        <f t="shared" si="6"/>
        <v>39</v>
      </c>
      <c r="J33" s="88">
        <v>506</v>
      </c>
      <c r="K33" s="94">
        <v>377</v>
      </c>
      <c r="L33" s="94"/>
      <c r="M33" s="90">
        <v>16</v>
      </c>
      <c r="N33" s="93">
        <v>13</v>
      </c>
      <c r="O33" s="45"/>
      <c r="P33" s="55">
        <f t="shared" si="21"/>
        <v>883</v>
      </c>
      <c r="Q33" s="48">
        <f t="shared" si="7"/>
        <v>29</v>
      </c>
      <c r="R33" s="50">
        <f t="shared" ref="R33:R38" si="26">SUM(I33+Q33)</f>
        <v>68</v>
      </c>
      <c r="S33" s="89">
        <v>3.36</v>
      </c>
      <c r="T33" s="88">
        <v>4.5</v>
      </c>
      <c r="U33" s="88">
        <v>7.8</v>
      </c>
      <c r="V33" s="44"/>
      <c r="W33" s="44"/>
      <c r="X33" s="44"/>
      <c r="Y33" s="44"/>
      <c r="Z33" s="44"/>
      <c r="AA33" s="68"/>
      <c r="AB33" s="33"/>
      <c r="AC33" s="20">
        <f t="shared" si="8"/>
        <v>0</v>
      </c>
      <c r="AD33" s="85">
        <f t="shared" si="9"/>
        <v>83.66</v>
      </c>
      <c r="AE33" s="21">
        <f t="shared" si="25"/>
        <v>83.66</v>
      </c>
      <c r="AF33" s="82"/>
      <c r="AG33" s="78"/>
      <c r="AH33" s="22">
        <f t="shared" si="10"/>
        <v>83.66</v>
      </c>
      <c r="AI33" s="23">
        <f t="shared" si="4"/>
        <v>52.300000000000011</v>
      </c>
      <c r="AJ33" s="58"/>
      <c r="AK33" s="24">
        <f t="shared" si="11"/>
        <v>0</v>
      </c>
      <c r="AL33" s="25">
        <f t="shared" si="12"/>
        <v>135.96</v>
      </c>
      <c r="AM33" s="26">
        <f t="shared" si="13"/>
        <v>135.96</v>
      </c>
      <c r="AN33" s="79"/>
      <c r="AO33" s="118">
        <v>60</v>
      </c>
      <c r="AP33" s="118">
        <v>200</v>
      </c>
      <c r="AQ33" s="118">
        <v>0</v>
      </c>
      <c r="AR33" s="118">
        <v>15</v>
      </c>
      <c r="AS33" s="118">
        <v>60</v>
      </c>
      <c r="AT33" s="62">
        <f t="shared" si="23"/>
        <v>335</v>
      </c>
      <c r="AU33" s="63">
        <f t="shared" si="24"/>
        <v>318.25</v>
      </c>
      <c r="AV33" s="120">
        <v>6</v>
      </c>
      <c r="AW33" s="120">
        <v>20</v>
      </c>
      <c r="AX33" s="120">
        <v>8</v>
      </c>
      <c r="AY33" s="120">
        <v>1</v>
      </c>
      <c r="AZ33" s="81">
        <f t="shared" si="16"/>
        <v>35</v>
      </c>
      <c r="BA33" s="80">
        <f t="shared" si="17"/>
        <v>283.25</v>
      </c>
      <c r="BB33" s="36">
        <f t="shared" si="18"/>
        <v>135.96</v>
      </c>
      <c r="BC33" s="80">
        <f t="shared" si="19"/>
        <v>147.29</v>
      </c>
    </row>
    <row r="34" spans="1:55" ht="18" thickBot="1">
      <c r="A34" s="30" t="s">
        <v>18</v>
      </c>
      <c r="B34" s="88">
        <v>506</v>
      </c>
      <c r="C34" s="88">
        <v>309</v>
      </c>
      <c r="D34" s="88">
        <v>374</v>
      </c>
      <c r="E34" s="88">
        <v>17</v>
      </c>
      <c r="F34" s="88">
        <v>10</v>
      </c>
      <c r="G34" s="89">
        <v>12</v>
      </c>
      <c r="H34" s="48">
        <f t="shared" si="5"/>
        <v>1189</v>
      </c>
      <c r="I34" s="48">
        <f t="shared" si="6"/>
        <v>39</v>
      </c>
      <c r="J34" s="88">
        <v>540</v>
      </c>
      <c r="K34" s="94">
        <v>371</v>
      </c>
      <c r="L34" s="94"/>
      <c r="M34" s="90">
        <v>18</v>
      </c>
      <c r="N34" s="93">
        <v>13</v>
      </c>
      <c r="O34" s="56"/>
      <c r="P34" s="55">
        <f t="shared" si="21"/>
        <v>911</v>
      </c>
      <c r="Q34" s="48">
        <f t="shared" si="7"/>
        <v>31</v>
      </c>
      <c r="R34" s="50">
        <f t="shared" si="26"/>
        <v>70</v>
      </c>
      <c r="S34" s="101">
        <v>3.36</v>
      </c>
      <c r="T34" s="88">
        <v>4</v>
      </c>
      <c r="U34" s="88">
        <v>7.8</v>
      </c>
      <c r="V34" s="44"/>
      <c r="W34" s="44"/>
      <c r="X34" s="44"/>
      <c r="Y34" s="44"/>
      <c r="Z34" s="44"/>
      <c r="AA34" s="68"/>
      <c r="AB34" s="33"/>
      <c r="AC34" s="20">
        <f t="shared" si="8"/>
        <v>0</v>
      </c>
      <c r="AD34" s="85">
        <f t="shared" si="9"/>
        <v>85.16</v>
      </c>
      <c r="AE34" s="21">
        <f t="shared" si="25"/>
        <v>85.16</v>
      </c>
      <c r="AF34" s="82"/>
      <c r="AG34" s="78"/>
      <c r="AH34" s="22">
        <f t="shared" si="10"/>
        <v>85.16</v>
      </c>
      <c r="AI34" s="23">
        <f t="shared" si="4"/>
        <v>50.800000000000011</v>
      </c>
      <c r="AJ34" s="58"/>
      <c r="AK34" s="24">
        <f t="shared" si="11"/>
        <v>0</v>
      </c>
      <c r="AL34" s="25">
        <f t="shared" si="12"/>
        <v>135.96</v>
      </c>
      <c r="AM34" s="26">
        <f t="shared" si="13"/>
        <v>135.96</v>
      </c>
      <c r="AN34" s="79"/>
      <c r="AO34" s="118">
        <v>60</v>
      </c>
      <c r="AP34" s="118">
        <v>200</v>
      </c>
      <c r="AQ34" s="118">
        <v>0</v>
      </c>
      <c r="AR34" s="118">
        <v>15</v>
      </c>
      <c r="AS34" s="118">
        <v>60</v>
      </c>
      <c r="AT34" s="62">
        <f t="shared" si="23"/>
        <v>335</v>
      </c>
      <c r="AU34" s="63">
        <f t="shared" si="24"/>
        <v>318.25</v>
      </c>
      <c r="AV34" s="120">
        <v>6</v>
      </c>
      <c r="AW34" s="120">
        <v>20</v>
      </c>
      <c r="AX34" s="120">
        <v>8</v>
      </c>
      <c r="AY34" s="120">
        <v>1</v>
      </c>
      <c r="AZ34" s="81">
        <f t="shared" si="16"/>
        <v>35</v>
      </c>
      <c r="BA34" s="80">
        <f t="shared" si="17"/>
        <v>283.25</v>
      </c>
      <c r="BB34" s="36">
        <f t="shared" si="18"/>
        <v>135.96</v>
      </c>
      <c r="BC34" s="80">
        <f t="shared" si="19"/>
        <v>147.29</v>
      </c>
    </row>
    <row r="35" spans="1:55" ht="18" thickBot="1">
      <c r="A35" s="30" t="s">
        <v>47</v>
      </c>
      <c r="B35" s="88">
        <v>506</v>
      </c>
      <c r="C35" s="88">
        <v>308</v>
      </c>
      <c r="D35" s="92">
        <v>410</v>
      </c>
      <c r="E35" s="88">
        <v>17</v>
      </c>
      <c r="F35" s="88">
        <v>10</v>
      </c>
      <c r="G35" s="89">
        <v>14</v>
      </c>
      <c r="H35" s="48">
        <f t="shared" si="5"/>
        <v>1224</v>
      </c>
      <c r="I35" s="48">
        <f t="shared" si="6"/>
        <v>41</v>
      </c>
      <c r="J35" s="89">
        <v>539</v>
      </c>
      <c r="K35" s="94">
        <v>370</v>
      </c>
      <c r="L35" s="94"/>
      <c r="M35" s="93">
        <v>18</v>
      </c>
      <c r="N35" s="93">
        <v>13</v>
      </c>
      <c r="O35" s="56"/>
      <c r="P35" s="55">
        <f t="shared" si="21"/>
        <v>909</v>
      </c>
      <c r="Q35" s="48">
        <f t="shared" si="7"/>
        <v>31</v>
      </c>
      <c r="R35" s="50">
        <f t="shared" si="26"/>
        <v>72</v>
      </c>
      <c r="S35" s="101">
        <v>3.36</v>
      </c>
      <c r="T35" s="88">
        <v>4</v>
      </c>
      <c r="U35" s="88">
        <v>7.8</v>
      </c>
      <c r="V35" s="44"/>
      <c r="W35" s="44"/>
      <c r="X35" s="44"/>
      <c r="Y35" s="44"/>
      <c r="Z35" s="44"/>
      <c r="AA35" s="68"/>
      <c r="AB35" s="33"/>
      <c r="AC35" s="20">
        <f t="shared" si="8"/>
        <v>0</v>
      </c>
      <c r="AD35" s="85">
        <f t="shared" si="9"/>
        <v>87.16</v>
      </c>
      <c r="AE35" s="21">
        <f t="shared" si="25"/>
        <v>87.16</v>
      </c>
      <c r="AF35" s="82"/>
      <c r="AG35" s="78"/>
      <c r="AH35" s="22">
        <f t="shared" si="10"/>
        <v>87.16</v>
      </c>
      <c r="AI35" s="23">
        <f t="shared" si="4"/>
        <v>48.800000000000011</v>
      </c>
      <c r="AJ35" s="58"/>
      <c r="AK35" s="24">
        <f t="shared" si="11"/>
        <v>0</v>
      </c>
      <c r="AL35" s="25">
        <f t="shared" si="12"/>
        <v>135.96</v>
      </c>
      <c r="AM35" s="26">
        <f t="shared" si="13"/>
        <v>135.96</v>
      </c>
      <c r="AN35" s="79"/>
      <c r="AO35" s="118">
        <v>60</v>
      </c>
      <c r="AP35" s="118">
        <v>200</v>
      </c>
      <c r="AQ35" s="118">
        <v>0</v>
      </c>
      <c r="AR35" s="118">
        <v>15</v>
      </c>
      <c r="AS35" s="118">
        <v>60</v>
      </c>
      <c r="AT35" s="62">
        <f t="shared" si="23"/>
        <v>335</v>
      </c>
      <c r="AU35" s="63">
        <f t="shared" si="24"/>
        <v>318.25</v>
      </c>
      <c r="AV35" s="120">
        <v>6</v>
      </c>
      <c r="AW35" s="120">
        <v>20</v>
      </c>
      <c r="AX35" s="120">
        <v>8</v>
      </c>
      <c r="AY35" s="120">
        <v>1</v>
      </c>
      <c r="AZ35" s="81">
        <f t="shared" si="16"/>
        <v>35</v>
      </c>
      <c r="BA35" s="80">
        <f t="shared" si="17"/>
        <v>283.25</v>
      </c>
      <c r="BB35" s="36">
        <f t="shared" si="18"/>
        <v>135.96</v>
      </c>
      <c r="BC35" s="80">
        <f t="shared" si="19"/>
        <v>147.29</v>
      </c>
    </row>
    <row r="36" spans="1:55" ht="18" thickBot="1">
      <c r="A36" s="30" t="s">
        <v>19</v>
      </c>
      <c r="B36" s="88">
        <v>502</v>
      </c>
      <c r="C36" s="88">
        <v>301</v>
      </c>
      <c r="D36" s="92">
        <v>422</v>
      </c>
      <c r="E36" s="88">
        <v>17</v>
      </c>
      <c r="F36" s="88">
        <v>10</v>
      </c>
      <c r="G36" s="89">
        <v>14</v>
      </c>
      <c r="H36" s="48">
        <f t="shared" si="5"/>
        <v>1225</v>
      </c>
      <c r="I36" s="48">
        <f t="shared" si="6"/>
        <v>41</v>
      </c>
      <c r="J36" s="89">
        <v>519</v>
      </c>
      <c r="K36" s="94">
        <v>354</v>
      </c>
      <c r="L36" s="94"/>
      <c r="M36" s="93">
        <v>17</v>
      </c>
      <c r="N36" s="93">
        <v>13</v>
      </c>
      <c r="O36" s="56"/>
      <c r="P36" s="55">
        <f t="shared" si="21"/>
        <v>873</v>
      </c>
      <c r="Q36" s="48">
        <f t="shared" si="7"/>
        <v>30</v>
      </c>
      <c r="R36" s="50">
        <f t="shared" si="26"/>
        <v>71</v>
      </c>
      <c r="S36" s="101">
        <v>3.48</v>
      </c>
      <c r="T36" s="88">
        <v>4</v>
      </c>
      <c r="U36" s="100">
        <v>7.5</v>
      </c>
      <c r="V36" s="44"/>
      <c r="W36" s="44"/>
      <c r="X36" s="44"/>
      <c r="Y36" s="44"/>
      <c r="Z36" s="44"/>
      <c r="AA36" s="68"/>
      <c r="AB36" s="33"/>
      <c r="AC36" s="20">
        <f t="shared" si="8"/>
        <v>0</v>
      </c>
      <c r="AD36" s="85">
        <f t="shared" si="9"/>
        <v>85.98</v>
      </c>
      <c r="AE36" s="21">
        <f t="shared" si="25"/>
        <v>85.98</v>
      </c>
      <c r="AF36" s="82"/>
      <c r="AG36" s="78"/>
      <c r="AH36" s="22">
        <f t="shared" si="10"/>
        <v>85.98</v>
      </c>
      <c r="AI36" s="23">
        <f t="shared" si="4"/>
        <v>49.980000000000004</v>
      </c>
      <c r="AJ36" s="58"/>
      <c r="AK36" s="24">
        <f t="shared" si="11"/>
        <v>0</v>
      </c>
      <c r="AL36" s="25">
        <f t="shared" si="12"/>
        <v>135.96</v>
      </c>
      <c r="AM36" s="26">
        <f t="shared" si="13"/>
        <v>135.96</v>
      </c>
      <c r="AN36" s="79"/>
      <c r="AO36" s="118">
        <v>60</v>
      </c>
      <c r="AP36" s="118">
        <v>200</v>
      </c>
      <c r="AQ36" s="118">
        <v>0</v>
      </c>
      <c r="AR36" s="118">
        <v>15</v>
      </c>
      <c r="AS36" s="118">
        <v>60</v>
      </c>
      <c r="AT36" s="62">
        <f t="shared" si="23"/>
        <v>335</v>
      </c>
      <c r="AU36" s="63">
        <f t="shared" si="24"/>
        <v>318.25</v>
      </c>
      <c r="AV36" s="120">
        <v>6</v>
      </c>
      <c r="AW36" s="120">
        <v>20</v>
      </c>
      <c r="AX36" s="120">
        <v>8</v>
      </c>
      <c r="AY36" s="120">
        <v>1</v>
      </c>
      <c r="AZ36" s="81">
        <f t="shared" si="16"/>
        <v>35</v>
      </c>
      <c r="BA36" s="80">
        <f t="shared" si="17"/>
        <v>283.25</v>
      </c>
      <c r="BB36" s="36">
        <f t="shared" si="18"/>
        <v>135.96</v>
      </c>
      <c r="BC36" s="80">
        <f t="shared" si="19"/>
        <v>147.29</v>
      </c>
    </row>
    <row r="37" spans="1:55" ht="18" thickBot="1">
      <c r="A37" s="30" t="s">
        <v>48</v>
      </c>
      <c r="B37" s="88">
        <v>500</v>
      </c>
      <c r="C37" s="88">
        <v>305</v>
      </c>
      <c r="D37" s="92">
        <v>462</v>
      </c>
      <c r="E37" s="88">
        <v>17</v>
      </c>
      <c r="F37" s="88">
        <v>10</v>
      </c>
      <c r="G37" s="89">
        <v>14</v>
      </c>
      <c r="H37" s="48">
        <f t="shared" si="5"/>
        <v>1267</v>
      </c>
      <c r="I37" s="48">
        <f t="shared" si="6"/>
        <v>41</v>
      </c>
      <c r="J37" s="89">
        <v>513</v>
      </c>
      <c r="K37" s="94">
        <v>355</v>
      </c>
      <c r="L37" s="94"/>
      <c r="M37" s="93">
        <v>17</v>
      </c>
      <c r="N37" s="93">
        <v>13</v>
      </c>
      <c r="O37" s="56"/>
      <c r="P37" s="55">
        <f t="shared" si="21"/>
        <v>868</v>
      </c>
      <c r="Q37" s="48">
        <f t="shared" si="7"/>
        <v>30</v>
      </c>
      <c r="R37" s="50">
        <f t="shared" si="26"/>
        <v>71</v>
      </c>
      <c r="S37" s="101">
        <v>3.48</v>
      </c>
      <c r="T37" s="88">
        <v>4</v>
      </c>
      <c r="U37" s="100">
        <v>7.5</v>
      </c>
      <c r="V37" s="44"/>
      <c r="W37" s="44"/>
      <c r="X37" s="44"/>
      <c r="Y37" s="44"/>
      <c r="Z37" s="44"/>
      <c r="AA37" s="68"/>
      <c r="AB37" s="33"/>
      <c r="AC37" s="20">
        <f t="shared" si="8"/>
        <v>0</v>
      </c>
      <c r="AD37" s="85">
        <f t="shared" si="9"/>
        <v>85.98</v>
      </c>
      <c r="AE37" s="21">
        <f t="shared" si="25"/>
        <v>85.98</v>
      </c>
      <c r="AF37" s="82"/>
      <c r="AG37" s="78"/>
      <c r="AH37" s="22">
        <f t="shared" si="10"/>
        <v>85.98</v>
      </c>
      <c r="AI37" s="23">
        <f t="shared" si="4"/>
        <v>49.980000000000004</v>
      </c>
      <c r="AJ37" s="58"/>
      <c r="AK37" s="24">
        <f t="shared" si="11"/>
        <v>0</v>
      </c>
      <c r="AL37" s="25">
        <f t="shared" si="12"/>
        <v>135.96</v>
      </c>
      <c r="AM37" s="26">
        <f t="shared" si="13"/>
        <v>135.96</v>
      </c>
      <c r="AN37" s="79"/>
      <c r="AO37" s="118">
        <v>60</v>
      </c>
      <c r="AP37" s="118">
        <v>200</v>
      </c>
      <c r="AQ37" s="118">
        <v>0</v>
      </c>
      <c r="AR37" s="118">
        <v>15</v>
      </c>
      <c r="AS37" s="118">
        <v>60</v>
      </c>
      <c r="AT37" s="62">
        <f t="shared" si="23"/>
        <v>335</v>
      </c>
      <c r="AU37" s="63">
        <f t="shared" si="24"/>
        <v>318.25</v>
      </c>
      <c r="AV37" s="120">
        <v>6</v>
      </c>
      <c r="AW37" s="120">
        <v>20</v>
      </c>
      <c r="AX37" s="120">
        <v>8</v>
      </c>
      <c r="AY37" s="120">
        <v>1</v>
      </c>
      <c r="AZ37" s="81">
        <f t="shared" si="16"/>
        <v>35</v>
      </c>
      <c r="BA37" s="80">
        <f t="shared" si="17"/>
        <v>283.25</v>
      </c>
      <c r="BB37" s="36">
        <f t="shared" si="18"/>
        <v>135.96</v>
      </c>
      <c r="BC37" s="80">
        <f t="shared" si="19"/>
        <v>147.29</v>
      </c>
    </row>
    <row r="38" spans="1:55" ht="18" thickBot="1">
      <c r="A38" s="30" t="s">
        <v>20</v>
      </c>
      <c r="B38" s="88">
        <v>498</v>
      </c>
      <c r="C38" s="88">
        <v>310</v>
      </c>
      <c r="D38" s="92">
        <v>509</v>
      </c>
      <c r="E38" s="88">
        <v>17</v>
      </c>
      <c r="F38" s="88">
        <v>10</v>
      </c>
      <c r="G38" s="89">
        <v>15</v>
      </c>
      <c r="H38" s="48">
        <f t="shared" si="5"/>
        <v>1317</v>
      </c>
      <c r="I38" s="48">
        <f t="shared" si="6"/>
        <v>42</v>
      </c>
      <c r="J38" s="89">
        <v>507</v>
      </c>
      <c r="K38" s="94">
        <v>357</v>
      </c>
      <c r="L38" s="94"/>
      <c r="M38" s="93">
        <v>17</v>
      </c>
      <c r="N38" s="93">
        <v>13</v>
      </c>
      <c r="O38" s="56"/>
      <c r="P38" s="55">
        <f t="shared" si="21"/>
        <v>864</v>
      </c>
      <c r="Q38" s="48">
        <f t="shared" si="7"/>
        <v>30</v>
      </c>
      <c r="R38" s="50">
        <f t="shared" si="26"/>
        <v>72</v>
      </c>
      <c r="S38" s="101">
        <v>3.6</v>
      </c>
      <c r="T38" s="88">
        <v>4</v>
      </c>
      <c r="U38" s="100">
        <v>7.3</v>
      </c>
      <c r="V38" s="44"/>
      <c r="W38" s="44"/>
      <c r="X38" s="44"/>
      <c r="Y38" s="44"/>
      <c r="Z38" s="44"/>
      <c r="AA38" s="68"/>
      <c r="AB38" s="33"/>
      <c r="AC38" s="20">
        <f t="shared" si="8"/>
        <v>0</v>
      </c>
      <c r="AD38" s="85">
        <f t="shared" si="9"/>
        <v>86.899999999999991</v>
      </c>
      <c r="AE38" s="21">
        <f t="shared" si="25"/>
        <v>86.899999999999991</v>
      </c>
      <c r="AF38" s="82"/>
      <c r="AG38" s="78"/>
      <c r="AH38" s="22">
        <f t="shared" si="10"/>
        <v>86.899999999999991</v>
      </c>
      <c r="AI38" s="23">
        <f t="shared" si="4"/>
        <v>49.060000000000016</v>
      </c>
      <c r="AJ38" s="58"/>
      <c r="AK38" s="24">
        <f t="shared" si="11"/>
        <v>0</v>
      </c>
      <c r="AL38" s="25">
        <f t="shared" si="12"/>
        <v>135.96</v>
      </c>
      <c r="AM38" s="26">
        <f t="shared" si="13"/>
        <v>135.96</v>
      </c>
      <c r="AN38" s="79"/>
      <c r="AO38" s="118">
        <v>60</v>
      </c>
      <c r="AP38" s="118">
        <v>200</v>
      </c>
      <c r="AQ38" s="118">
        <v>0</v>
      </c>
      <c r="AR38" s="118">
        <v>15</v>
      </c>
      <c r="AS38" s="118">
        <v>60</v>
      </c>
      <c r="AT38" s="62">
        <f t="shared" si="23"/>
        <v>335</v>
      </c>
      <c r="AU38" s="63">
        <f t="shared" si="24"/>
        <v>318.25</v>
      </c>
      <c r="AV38" s="120">
        <v>6</v>
      </c>
      <c r="AW38" s="120">
        <v>20</v>
      </c>
      <c r="AX38" s="120">
        <v>8</v>
      </c>
      <c r="AY38" s="120">
        <v>1</v>
      </c>
      <c r="AZ38" s="81">
        <f t="shared" si="16"/>
        <v>35</v>
      </c>
      <c r="BA38" s="80">
        <f t="shared" si="17"/>
        <v>283.25</v>
      </c>
      <c r="BB38" s="36">
        <f t="shared" si="18"/>
        <v>135.96</v>
      </c>
      <c r="BC38" s="80">
        <f t="shared" si="19"/>
        <v>147.29</v>
      </c>
    </row>
    <row r="39" spans="1:55" ht="18" thickBot="1">
      <c r="A39" s="30" t="s">
        <v>33</v>
      </c>
      <c r="B39" s="88">
        <v>500</v>
      </c>
      <c r="C39" s="88">
        <v>315</v>
      </c>
      <c r="D39" s="92">
        <v>644</v>
      </c>
      <c r="E39" s="88">
        <v>17</v>
      </c>
      <c r="F39" s="88">
        <v>10</v>
      </c>
      <c r="G39" s="89">
        <v>17</v>
      </c>
      <c r="H39" s="48">
        <f t="shared" si="5"/>
        <v>1459</v>
      </c>
      <c r="I39" s="48">
        <f t="shared" si="6"/>
        <v>44</v>
      </c>
      <c r="J39" s="89">
        <v>509</v>
      </c>
      <c r="K39" s="94">
        <v>353</v>
      </c>
      <c r="L39" s="94"/>
      <c r="M39" s="93">
        <v>17</v>
      </c>
      <c r="N39" s="93">
        <v>13</v>
      </c>
      <c r="O39" s="56"/>
      <c r="P39" s="55">
        <f t="shared" si="21"/>
        <v>862</v>
      </c>
      <c r="Q39" s="48">
        <f t="shared" si="7"/>
        <v>30</v>
      </c>
      <c r="R39" s="50">
        <f t="shared" si="20"/>
        <v>74</v>
      </c>
      <c r="S39" s="101">
        <v>3.6</v>
      </c>
      <c r="T39" s="88">
        <v>4</v>
      </c>
      <c r="U39" s="100">
        <v>7.3</v>
      </c>
      <c r="V39" s="44"/>
      <c r="W39" s="44"/>
      <c r="X39" s="44"/>
      <c r="Y39" s="44"/>
      <c r="Z39" s="44"/>
      <c r="AA39" s="68"/>
      <c r="AB39" s="33"/>
      <c r="AC39" s="20">
        <f t="shared" si="8"/>
        <v>0</v>
      </c>
      <c r="AD39" s="85">
        <f t="shared" si="9"/>
        <v>88.899999999999991</v>
      </c>
      <c r="AE39" s="21">
        <f t="shared" si="25"/>
        <v>88.899999999999991</v>
      </c>
      <c r="AF39" s="82"/>
      <c r="AG39" s="78"/>
      <c r="AH39" s="22">
        <f t="shared" si="10"/>
        <v>88.899999999999991</v>
      </c>
      <c r="AI39" s="23">
        <f t="shared" si="4"/>
        <v>47.060000000000016</v>
      </c>
      <c r="AJ39" s="58"/>
      <c r="AK39" s="24">
        <f t="shared" si="11"/>
        <v>0</v>
      </c>
      <c r="AL39" s="25">
        <f t="shared" si="12"/>
        <v>135.96</v>
      </c>
      <c r="AM39" s="26">
        <f t="shared" si="13"/>
        <v>135.96</v>
      </c>
      <c r="AN39" s="79"/>
      <c r="AO39" s="118">
        <v>60</v>
      </c>
      <c r="AP39" s="118">
        <v>200</v>
      </c>
      <c r="AQ39" s="118">
        <v>0</v>
      </c>
      <c r="AR39" s="118">
        <v>15</v>
      </c>
      <c r="AS39" s="118">
        <v>60</v>
      </c>
      <c r="AT39" s="62">
        <f t="shared" si="23"/>
        <v>335</v>
      </c>
      <c r="AU39" s="63">
        <f t="shared" si="24"/>
        <v>318.25</v>
      </c>
      <c r="AV39" s="120">
        <v>6</v>
      </c>
      <c r="AW39" s="120">
        <v>20</v>
      </c>
      <c r="AX39" s="120">
        <v>8</v>
      </c>
      <c r="AY39" s="120">
        <v>1</v>
      </c>
      <c r="AZ39" s="81">
        <f t="shared" si="16"/>
        <v>35</v>
      </c>
      <c r="BA39" s="80">
        <f t="shared" si="17"/>
        <v>283.25</v>
      </c>
      <c r="BB39" s="36">
        <f t="shared" si="18"/>
        <v>135.96</v>
      </c>
      <c r="BC39" s="80">
        <f t="shared" si="19"/>
        <v>147.29</v>
      </c>
    </row>
    <row r="40" spans="1:55" ht="18" thickBot="1">
      <c r="A40" s="30" t="s">
        <v>21</v>
      </c>
      <c r="B40" s="88">
        <v>501</v>
      </c>
      <c r="C40" s="88">
        <v>322</v>
      </c>
      <c r="D40" s="92">
        <v>628</v>
      </c>
      <c r="E40" s="88">
        <v>17</v>
      </c>
      <c r="F40" s="88">
        <v>10</v>
      </c>
      <c r="G40" s="89">
        <v>20</v>
      </c>
      <c r="H40" s="48">
        <f t="shared" si="5"/>
        <v>1451</v>
      </c>
      <c r="I40" s="48">
        <f t="shared" si="6"/>
        <v>47</v>
      </c>
      <c r="J40" s="89">
        <v>522</v>
      </c>
      <c r="K40" s="94">
        <v>207</v>
      </c>
      <c r="L40" s="94"/>
      <c r="M40" s="93">
        <v>17</v>
      </c>
      <c r="N40" s="93">
        <v>7</v>
      </c>
      <c r="O40" s="56"/>
      <c r="P40" s="55">
        <f t="shared" si="21"/>
        <v>729</v>
      </c>
      <c r="Q40" s="48">
        <f t="shared" si="7"/>
        <v>24</v>
      </c>
      <c r="R40" s="50">
        <f t="shared" si="20"/>
        <v>71</v>
      </c>
      <c r="S40" s="101">
        <v>3</v>
      </c>
      <c r="T40" s="88">
        <v>4</v>
      </c>
      <c r="U40" s="100">
        <v>7.5</v>
      </c>
      <c r="V40" s="44"/>
      <c r="W40" s="44"/>
      <c r="X40" s="44"/>
      <c r="Y40" s="44"/>
      <c r="Z40" s="44"/>
      <c r="AA40" s="68"/>
      <c r="AB40" s="33"/>
      <c r="AC40" s="20">
        <f t="shared" si="8"/>
        <v>0</v>
      </c>
      <c r="AD40" s="85">
        <f t="shared" si="9"/>
        <v>85.5</v>
      </c>
      <c r="AE40" s="21">
        <f t="shared" si="25"/>
        <v>85.5</v>
      </c>
      <c r="AF40" s="82"/>
      <c r="AG40" s="78"/>
      <c r="AH40" s="22">
        <f t="shared" si="10"/>
        <v>85.5</v>
      </c>
      <c r="AI40" s="23">
        <f t="shared" si="4"/>
        <v>50.460000000000008</v>
      </c>
      <c r="AJ40" s="58"/>
      <c r="AK40" s="24">
        <f t="shared" si="11"/>
        <v>0</v>
      </c>
      <c r="AL40" s="25">
        <f t="shared" si="12"/>
        <v>135.96</v>
      </c>
      <c r="AM40" s="26">
        <f t="shared" si="13"/>
        <v>135.96</v>
      </c>
      <c r="AN40" s="79"/>
      <c r="AO40" s="118">
        <v>60</v>
      </c>
      <c r="AP40" s="118">
        <v>200</v>
      </c>
      <c r="AQ40" s="118">
        <v>0</v>
      </c>
      <c r="AR40" s="118">
        <v>15</v>
      </c>
      <c r="AS40" s="118">
        <v>60</v>
      </c>
      <c r="AT40" s="62">
        <f t="shared" si="23"/>
        <v>335</v>
      </c>
      <c r="AU40" s="63">
        <f t="shared" si="24"/>
        <v>318.25</v>
      </c>
      <c r="AV40" s="120">
        <v>6</v>
      </c>
      <c r="AW40" s="120">
        <v>20</v>
      </c>
      <c r="AX40" s="120">
        <v>8</v>
      </c>
      <c r="AY40" s="120">
        <v>1</v>
      </c>
      <c r="AZ40" s="81">
        <f t="shared" si="16"/>
        <v>35</v>
      </c>
      <c r="BA40" s="80">
        <f t="shared" si="17"/>
        <v>283.25</v>
      </c>
      <c r="BB40" s="36">
        <f t="shared" si="18"/>
        <v>135.96</v>
      </c>
      <c r="BC40" s="80">
        <f t="shared" si="19"/>
        <v>147.29</v>
      </c>
    </row>
    <row r="41" spans="1:55" ht="18" thickBot="1">
      <c r="A41" s="30" t="s">
        <v>34</v>
      </c>
      <c r="B41" s="88">
        <v>492</v>
      </c>
      <c r="C41" s="88">
        <v>321</v>
      </c>
      <c r="D41" s="92">
        <v>628</v>
      </c>
      <c r="E41" s="88">
        <v>17</v>
      </c>
      <c r="F41" s="88">
        <v>10</v>
      </c>
      <c r="G41" s="89">
        <v>20</v>
      </c>
      <c r="H41" s="48">
        <f t="shared" si="5"/>
        <v>1441</v>
      </c>
      <c r="I41" s="48">
        <f t="shared" si="6"/>
        <v>47</v>
      </c>
      <c r="J41" s="35">
        <v>520</v>
      </c>
      <c r="K41" s="35">
        <v>231</v>
      </c>
      <c r="L41" s="96"/>
      <c r="M41" s="93">
        <v>17</v>
      </c>
      <c r="N41" s="93">
        <v>8</v>
      </c>
      <c r="O41" s="56"/>
      <c r="P41" s="55">
        <f t="shared" si="21"/>
        <v>751</v>
      </c>
      <c r="Q41" s="48">
        <f t="shared" si="7"/>
        <v>25</v>
      </c>
      <c r="R41" s="50">
        <f t="shared" si="20"/>
        <v>72</v>
      </c>
      <c r="S41" s="101">
        <v>3</v>
      </c>
      <c r="T41" s="88">
        <v>4</v>
      </c>
      <c r="U41" s="100">
        <v>7.5</v>
      </c>
      <c r="V41" s="44"/>
      <c r="W41" s="44"/>
      <c r="X41" s="44"/>
      <c r="Y41" s="44"/>
      <c r="Z41" s="44"/>
      <c r="AA41" s="68"/>
      <c r="AB41" s="33"/>
      <c r="AC41" s="20">
        <f t="shared" si="8"/>
        <v>0</v>
      </c>
      <c r="AD41" s="85">
        <f t="shared" si="9"/>
        <v>86.5</v>
      </c>
      <c r="AE41" s="21">
        <f t="shared" si="25"/>
        <v>86.5</v>
      </c>
      <c r="AF41" s="82"/>
      <c r="AG41" s="78"/>
      <c r="AH41" s="22">
        <f t="shared" si="10"/>
        <v>86.5</v>
      </c>
      <c r="AI41" s="23">
        <f t="shared" si="4"/>
        <v>49.460000000000008</v>
      </c>
      <c r="AJ41" s="58"/>
      <c r="AK41" s="24">
        <f t="shared" si="11"/>
        <v>0</v>
      </c>
      <c r="AL41" s="25">
        <f t="shared" si="12"/>
        <v>135.96</v>
      </c>
      <c r="AM41" s="26">
        <f t="shared" si="13"/>
        <v>135.96</v>
      </c>
      <c r="AN41" s="79"/>
      <c r="AO41" s="118">
        <v>60</v>
      </c>
      <c r="AP41" s="118">
        <v>200</v>
      </c>
      <c r="AQ41" s="118">
        <v>0</v>
      </c>
      <c r="AR41" s="118">
        <v>15</v>
      </c>
      <c r="AS41" s="118">
        <v>60</v>
      </c>
      <c r="AT41" s="62">
        <f t="shared" si="23"/>
        <v>335</v>
      </c>
      <c r="AU41" s="63">
        <f t="shared" si="24"/>
        <v>318.25</v>
      </c>
      <c r="AV41" s="120">
        <v>6</v>
      </c>
      <c r="AW41" s="120">
        <v>20</v>
      </c>
      <c r="AX41" s="120">
        <v>8</v>
      </c>
      <c r="AY41" s="120">
        <v>1</v>
      </c>
      <c r="AZ41" s="81">
        <f t="shared" si="16"/>
        <v>35</v>
      </c>
      <c r="BA41" s="80">
        <f t="shared" si="17"/>
        <v>283.25</v>
      </c>
      <c r="BB41" s="36">
        <f t="shared" si="18"/>
        <v>135.96</v>
      </c>
      <c r="BC41" s="80">
        <f t="shared" si="19"/>
        <v>147.29</v>
      </c>
    </row>
    <row r="42" spans="1:55" ht="18" thickBot="1">
      <c r="A42" s="30" t="s">
        <v>22</v>
      </c>
      <c r="B42" s="88">
        <v>499</v>
      </c>
      <c r="C42" s="88">
        <v>319</v>
      </c>
      <c r="D42" s="92">
        <v>624</v>
      </c>
      <c r="E42" s="88">
        <v>17</v>
      </c>
      <c r="F42" s="88">
        <v>10</v>
      </c>
      <c r="G42" s="89">
        <v>20</v>
      </c>
      <c r="H42" s="48">
        <f t="shared" si="5"/>
        <v>1442</v>
      </c>
      <c r="I42" s="48">
        <f t="shared" si="6"/>
        <v>47</v>
      </c>
      <c r="J42" s="89">
        <v>555</v>
      </c>
      <c r="K42" s="94">
        <v>268</v>
      </c>
      <c r="L42" s="94"/>
      <c r="M42" s="93">
        <v>18</v>
      </c>
      <c r="N42" s="93">
        <v>9</v>
      </c>
      <c r="O42" s="56"/>
      <c r="P42" s="55">
        <f t="shared" si="21"/>
        <v>823</v>
      </c>
      <c r="Q42" s="48">
        <f t="shared" si="7"/>
        <v>27</v>
      </c>
      <c r="R42" s="50">
        <f t="shared" si="20"/>
        <v>74</v>
      </c>
      <c r="S42" s="101">
        <v>4.4800000000000004</v>
      </c>
      <c r="T42" s="89">
        <v>4</v>
      </c>
      <c r="U42" s="100">
        <v>8</v>
      </c>
      <c r="V42" s="44"/>
      <c r="W42" s="44"/>
      <c r="X42" s="44"/>
      <c r="Y42" s="44"/>
      <c r="Z42" s="44"/>
      <c r="AA42" s="68"/>
      <c r="AB42" s="33"/>
      <c r="AC42" s="20">
        <f t="shared" si="8"/>
        <v>0</v>
      </c>
      <c r="AD42" s="85">
        <f t="shared" si="9"/>
        <v>90.48</v>
      </c>
      <c r="AE42" s="21">
        <f t="shared" si="25"/>
        <v>90.48</v>
      </c>
      <c r="AF42" s="82"/>
      <c r="AG42" s="78"/>
      <c r="AH42" s="22">
        <f t="shared" si="10"/>
        <v>90.48</v>
      </c>
      <c r="AI42" s="23">
        <f t="shared" si="4"/>
        <v>45.480000000000004</v>
      </c>
      <c r="AJ42" s="58"/>
      <c r="AK42" s="24">
        <f t="shared" si="11"/>
        <v>0</v>
      </c>
      <c r="AL42" s="25">
        <f t="shared" si="12"/>
        <v>135.96</v>
      </c>
      <c r="AM42" s="26">
        <f t="shared" si="13"/>
        <v>135.96</v>
      </c>
      <c r="AN42" s="79"/>
      <c r="AO42" s="118">
        <v>60</v>
      </c>
      <c r="AP42" s="118">
        <v>200</v>
      </c>
      <c r="AQ42" s="118">
        <v>0</v>
      </c>
      <c r="AR42" s="118">
        <v>15</v>
      </c>
      <c r="AS42" s="118">
        <v>60</v>
      </c>
      <c r="AT42" s="62">
        <f t="shared" si="23"/>
        <v>335</v>
      </c>
      <c r="AU42" s="63">
        <f t="shared" si="24"/>
        <v>318.25</v>
      </c>
      <c r="AV42" s="120">
        <v>6</v>
      </c>
      <c r="AW42" s="120">
        <v>20</v>
      </c>
      <c r="AX42" s="120">
        <v>8</v>
      </c>
      <c r="AY42" s="120">
        <v>1</v>
      </c>
      <c r="AZ42" s="81">
        <f t="shared" si="16"/>
        <v>35</v>
      </c>
      <c r="BA42" s="80">
        <f t="shared" si="17"/>
        <v>283.25</v>
      </c>
      <c r="BB42" s="36">
        <f t="shared" si="18"/>
        <v>135.96</v>
      </c>
      <c r="BC42" s="80">
        <f t="shared" si="19"/>
        <v>147.29</v>
      </c>
    </row>
    <row r="43" spans="1:55" ht="18" thickBot="1">
      <c r="A43" s="30" t="s">
        <v>49</v>
      </c>
      <c r="B43" s="88">
        <v>501</v>
      </c>
      <c r="C43" s="88">
        <v>322</v>
      </c>
      <c r="D43" s="88">
        <v>647</v>
      </c>
      <c r="E43" s="88">
        <v>17</v>
      </c>
      <c r="F43" s="88">
        <v>10</v>
      </c>
      <c r="G43" s="89">
        <v>20</v>
      </c>
      <c r="H43" s="48">
        <f t="shared" si="5"/>
        <v>1470</v>
      </c>
      <c r="I43" s="48">
        <f t="shared" si="6"/>
        <v>47</v>
      </c>
      <c r="J43" s="89">
        <v>523</v>
      </c>
      <c r="K43" s="94">
        <v>296</v>
      </c>
      <c r="L43" s="94"/>
      <c r="M43" s="93">
        <v>17</v>
      </c>
      <c r="N43" s="93">
        <v>10</v>
      </c>
      <c r="O43" s="56"/>
      <c r="P43" s="55">
        <f t="shared" si="21"/>
        <v>819</v>
      </c>
      <c r="Q43" s="48">
        <f t="shared" si="7"/>
        <v>27</v>
      </c>
      <c r="R43" s="50">
        <f t="shared" si="20"/>
        <v>74</v>
      </c>
      <c r="S43" s="101">
        <v>4.4800000000000004</v>
      </c>
      <c r="T43" s="89">
        <v>4</v>
      </c>
      <c r="U43" s="100">
        <v>8</v>
      </c>
      <c r="V43" s="44"/>
      <c r="W43" s="44"/>
      <c r="X43" s="44"/>
      <c r="Y43" s="44"/>
      <c r="Z43" s="44"/>
      <c r="AA43" s="68"/>
      <c r="AB43" s="33"/>
      <c r="AC43" s="20">
        <f t="shared" si="8"/>
        <v>0</v>
      </c>
      <c r="AD43" s="85">
        <f t="shared" si="9"/>
        <v>90.48</v>
      </c>
      <c r="AE43" s="21">
        <f t="shared" si="25"/>
        <v>90.48</v>
      </c>
      <c r="AF43" s="82"/>
      <c r="AG43" s="78"/>
      <c r="AH43" s="22">
        <f t="shared" si="10"/>
        <v>90.48</v>
      </c>
      <c r="AI43" s="23">
        <f t="shared" si="4"/>
        <v>45.480000000000004</v>
      </c>
      <c r="AJ43" s="58"/>
      <c r="AK43" s="24">
        <f t="shared" si="11"/>
        <v>0</v>
      </c>
      <c r="AL43" s="25">
        <f t="shared" si="12"/>
        <v>135.96</v>
      </c>
      <c r="AM43" s="26">
        <f>AK43+AL43</f>
        <v>135.96</v>
      </c>
      <c r="AN43" s="79"/>
      <c r="AO43" s="118">
        <v>60</v>
      </c>
      <c r="AP43" s="118">
        <v>200</v>
      </c>
      <c r="AQ43" s="118">
        <v>0</v>
      </c>
      <c r="AR43" s="118">
        <v>15</v>
      </c>
      <c r="AS43" s="118">
        <v>60</v>
      </c>
      <c r="AT43" s="62">
        <f t="shared" si="23"/>
        <v>335</v>
      </c>
      <c r="AU43" s="63">
        <f t="shared" si="24"/>
        <v>318.25</v>
      </c>
      <c r="AV43" s="120">
        <v>6</v>
      </c>
      <c r="AW43" s="120">
        <v>20</v>
      </c>
      <c r="AX43" s="120">
        <v>8</v>
      </c>
      <c r="AY43" s="120">
        <v>1</v>
      </c>
      <c r="AZ43" s="81">
        <f t="shared" si="16"/>
        <v>35</v>
      </c>
      <c r="BA43" s="80">
        <f t="shared" si="17"/>
        <v>283.25</v>
      </c>
      <c r="BB43" s="36">
        <f t="shared" si="18"/>
        <v>135.96</v>
      </c>
      <c r="BC43" s="80">
        <f t="shared" si="19"/>
        <v>147.29</v>
      </c>
    </row>
    <row r="44" spans="1:55" ht="18" thickBot="1">
      <c r="A44" s="30" t="s">
        <v>23</v>
      </c>
      <c r="B44" s="88">
        <v>522</v>
      </c>
      <c r="C44" s="88">
        <v>326</v>
      </c>
      <c r="D44" s="88">
        <v>654</v>
      </c>
      <c r="E44" s="88">
        <v>17</v>
      </c>
      <c r="F44" s="88">
        <v>10</v>
      </c>
      <c r="G44" s="89">
        <v>21</v>
      </c>
      <c r="H44" s="48">
        <f t="shared" si="5"/>
        <v>1502</v>
      </c>
      <c r="I44" s="48">
        <f t="shared" si="6"/>
        <v>48</v>
      </c>
      <c r="J44" s="89">
        <v>531</v>
      </c>
      <c r="K44" s="94">
        <v>301</v>
      </c>
      <c r="L44" s="94"/>
      <c r="M44" s="93">
        <v>17</v>
      </c>
      <c r="N44" s="93">
        <v>11</v>
      </c>
      <c r="O44" s="56"/>
      <c r="P44" s="55">
        <f t="shared" si="21"/>
        <v>832</v>
      </c>
      <c r="Q44" s="48">
        <f t="shared" si="7"/>
        <v>28</v>
      </c>
      <c r="R44" s="50">
        <f t="shared" si="20"/>
        <v>76</v>
      </c>
      <c r="S44" s="101">
        <v>4.4800000000000004</v>
      </c>
      <c r="T44" s="89">
        <v>4</v>
      </c>
      <c r="U44" s="100">
        <v>7.8</v>
      </c>
      <c r="V44" s="44"/>
      <c r="W44" s="44"/>
      <c r="X44" s="44"/>
      <c r="Y44" s="44"/>
      <c r="Z44" s="44"/>
      <c r="AA44" s="68"/>
      <c r="AB44" s="33"/>
      <c r="AC44" s="20">
        <f t="shared" si="8"/>
        <v>0</v>
      </c>
      <c r="AD44" s="85">
        <f t="shared" si="9"/>
        <v>92.28</v>
      </c>
      <c r="AE44" s="21">
        <f t="shared" si="25"/>
        <v>92.28</v>
      </c>
      <c r="AF44" s="82"/>
      <c r="AG44" s="78"/>
      <c r="AH44" s="22">
        <f t="shared" si="10"/>
        <v>92.28</v>
      </c>
      <c r="AI44" s="23">
        <f t="shared" si="4"/>
        <v>43.680000000000007</v>
      </c>
      <c r="AJ44" s="58"/>
      <c r="AK44" s="24">
        <f t="shared" si="11"/>
        <v>0</v>
      </c>
      <c r="AL44" s="25">
        <f t="shared" si="12"/>
        <v>135.96</v>
      </c>
      <c r="AM44" s="26">
        <f t="shared" ref="AM44:AM65" si="27">AK44+AL44</f>
        <v>135.96</v>
      </c>
      <c r="AN44" s="79"/>
      <c r="AO44" s="118">
        <v>60</v>
      </c>
      <c r="AP44" s="118">
        <v>200</v>
      </c>
      <c r="AQ44" s="118">
        <v>0</v>
      </c>
      <c r="AR44" s="118">
        <v>15</v>
      </c>
      <c r="AS44" s="118">
        <v>60</v>
      </c>
      <c r="AT44" s="62">
        <f t="shared" si="23"/>
        <v>335</v>
      </c>
      <c r="AU44" s="63">
        <f t="shared" si="24"/>
        <v>318.25</v>
      </c>
      <c r="AV44" s="120">
        <v>6</v>
      </c>
      <c r="AW44" s="120">
        <v>20</v>
      </c>
      <c r="AX44" s="120">
        <v>8</v>
      </c>
      <c r="AY44" s="120">
        <v>1</v>
      </c>
      <c r="AZ44" s="81">
        <f t="shared" si="16"/>
        <v>35</v>
      </c>
      <c r="BA44" s="80">
        <f t="shared" si="17"/>
        <v>283.25</v>
      </c>
      <c r="BB44" s="36">
        <f t="shared" si="18"/>
        <v>135.96</v>
      </c>
      <c r="BC44" s="80">
        <f t="shared" si="19"/>
        <v>147.29</v>
      </c>
    </row>
    <row r="45" spans="1:55" ht="18" thickBot="1">
      <c r="A45" s="30" t="s">
        <v>50</v>
      </c>
      <c r="B45" s="88">
        <v>540</v>
      </c>
      <c r="C45" s="88">
        <v>334</v>
      </c>
      <c r="D45" s="88">
        <v>673</v>
      </c>
      <c r="E45" s="88">
        <v>18</v>
      </c>
      <c r="F45" s="88">
        <v>12</v>
      </c>
      <c r="G45" s="89">
        <v>22</v>
      </c>
      <c r="H45" s="48">
        <f t="shared" si="5"/>
        <v>1547</v>
      </c>
      <c r="I45" s="48">
        <f t="shared" si="6"/>
        <v>52</v>
      </c>
      <c r="J45" s="89">
        <v>548</v>
      </c>
      <c r="K45" s="94">
        <v>301</v>
      </c>
      <c r="L45" s="94"/>
      <c r="M45" s="93">
        <v>18</v>
      </c>
      <c r="N45" s="93">
        <v>11</v>
      </c>
      <c r="O45" s="56"/>
      <c r="P45" s="55">
        <f t="shared" si="21"/>
        <v>849</v>
      </c>
      <c r="Q45" s="48">
        <f t="shared" si="7"/>
        <v>29</v>
      </c>
      <c r="R45" s="50">
        <f t="shared" si="20"/>
        <v>81</v>
      </c>
      <c r="S45" s="101">
        <v>4.4800000000000004</v>
      </c>
      <c r="T45" s="89">
        <v>4</v>
      </c>
      <c r="U45" s="100">
        <v>7.8</v>
      </c>
      <c r="V45" s="44"/>
      <c r="W45" s="44"/>
      <c r="X45" s="44"/>
      <c r="Y45" s="44"/>
      <c r="Z45" s="44"/>
      <c r="AA45" s="68"/>
      <c r="AB45" s="33"/>
      <c r="AC45" s="20">
        <f t="shared" si="8"/>
        <v>0</v>
      </c>
      <c r="AD45" s="85">
        <f t="shared" si="9"/>
        <v>97.28</v>
      </c>
      <c r="AE45" s="21">
        <f t="shared" si="25"/>
        <v>97.28</v>
      </c>
      <c r="AF45" s="84"/>
      <c r="AG45" s="78"/>
      <c r="AH45" s="22">
        <f t="shared" si="10"/>
        <v>97.28</v>
      </c>
      <c r="AI45" s="23">
        <f t="shared" si="4"/>
        <v>38.680000000000007</v>
      </c>
      <c r="AJ45" s="58"/>
      <c r="AK45" s="24">
        <f t="shared" si="11"/>
        <v>0</v>
      </c>
      <c r="AL45" s="25">
        <f t="shared" si="12"/>
        <v>135.96</v>
      </c>
      <c r="AM45" s="26">
        <f t="shared" si="27"/>
        <v>135.96</v>
      </c>
      <c r="AN45" s="79"/>
      <c r="AO45" s="118">
        <v>60</v>
      </c>
      <c r="AP45" s="118">
        <v>200</v>
      </c>
      <c r="AQ45" s="118">
        <v>0</v>
      </c>
      <c r="AR45" s="118">
        <v>15</v>
      </c>
      <c r="AS45" s="118">
        <v>60</v>
      </c>
      <c r="AT45" s="62">
        <f t="shared" si="23"/>
        <v>335</v>
      </c>
      <c r="AU45" s="63">
        <f t="shared" si="24"/>
        <v>318.25</v>
      </c>
      <c r="AV45" s="120">
        <v>6</v>
      </c>
      <c r="AW45" s="120">
        <v>20</v>
      </c>
      <c r="AX45" s="120">
        <v>8</v>
      </c>
      <c r="AY45" s="120">
        <v>1</v>
      </c>
      <c r="AZ45" s="81">
        <f t="shared" si="16"/>
        <v>35</v>
      </c>
      <c r="BA45" s="80">
        <f t="shared" si="17"/>
        <v>283.25</v>
      </c>
      <c r="BB45" s="36">
        <f t="shared" si="18"/>
        <v>135.96</v>
      </c>
      <c r="BC45" s="80">
        <f t="shared" si="19"/>
        <v>147.29</v>
      </c>
    </row>
    <row r="46" spans="1:55" ht="18" thickBot="1">
      <c r="A46" s="30" t="s">
        <v>24</v>
      </c>
      <c r="B46" s="88">
        <v>609</v>
      </c>
      <c r="C46" s="88">
        <v>432</v>
      </c>
      <c r="D46" s="88">
        <v>775</v>
      </c>
      <c r="E46" s="88">
        <v>20</v>
      </c>
      <c r="F46" s="88">
        <v>14</v>
      </c>
      <c r="G46" s="89">
        <v>24</v>
      </c>
      <c r="H46" s="48">
        <f t="shared" si="5"/>
        <v>1816</v>
      </c>
      <c r="I46" s="48">
        <f t="shared" si="6"/>
        <v>58</v>
      </c>
      <c r="J46" s="89">
        <v>607</v>
      </c>
      <c r="K46" s="94">
        <v>384</v>
      </c>
      <c r="L46" s="94"/>
      <c r="M46" s="93">
        <v>20</v>
      </c>
      <c r="N46" s="93">
        <v>14</v>
      </c>
      <c r="O46" s="56"/>
      <c r="P46" s="55">
        <f t="shared" si="21"/>
        <v>991</v>
      </c>
      <c r="Q46" s="48">
        <f t="shared" si="7"/>
        <v>34</v>
      </c>
      <c r="R46" s="50">
        <f t="shared" si="20"/>
        <v>92</v>
      </c>
      <c r="S46" s="88">
        <v>4.5599999999999996</v>
      </c>
      <c r="T46" s="89">
        <v>5.5</v>
      </c>
      <c r="U46" s="100">
        <v>9.9</v>
      </c>
      <c r="V46" s="44"/>
      <c r="W46" s="44"/>
      <c r="X46" s="44"/>
      <c r="Y46" s="44"/>
      <c r="Z46" s="44"/>
      <c r="AA46" s="68"/>
      <c r="AB46" s="33"/>
      <c r="AC46" s="20">
        <f t="shared" si="8"/>
        <v>0</v>
      </c>
      <c r="AD46" s="85">
        <f t="shared" si="9"/>
        <v>111.96000000000001</v>
      </c>
      <c r="AE46" s="21">
        <f t="shared" si="25"/>
        <v>111.96000000000001</v>
      </c>
      <c r="AF46" s="84"/>
      <c r="AG46" s="78"/>
      <c r="AH46" s="22">
        <f t="shared" si="10"/>
        <v>111.96000000000001</v>
      </c>
      <c r="AI46" s="23">
        <f t="shared" si="4"/>
        <v>24</v>
      </c>
      <c r="AJ46" s="58"/>
      <c r="AK46" s="24">
        <f t="shared" si="11"/>
        <v>0</v>
      </c>
      <c r="AL46" s="25">
        <f t="shared" si="12"/>
        <v>135.96</v>
      </c>
      <c r="AM46" s="26">
        <f t="shared" si="27"/>
        <v>135.96</v>
      </c>
      <c r="AN46" s="79"/>
      <c r="AO46" s="118">
        <v>60</v>
      </c>
      <c r="AP46" s="118">
        <v>200</v>
      </c>
      <c r="AQ46" s="118">
        <v>0</v>
      </c>
      <c r="AR46" s="118">
        <v>15</v>
      </c>
      <c r="AS46" s="118">
        <v>60</v>
      </c>
      <c r="AT46" s="62">
        <f t="shared" si="23"/>
        <v>335</v>
      </c>
      <c r="AU46" s="63">
        <f t="shared" si="24"/>
        <v>318.25</v>
      </c>
      <c r="AV46" s="120">
        <v>6</v>
      </c>
      <c r="AW46" s="120">
        <v>20</v>
      </c>
      <c r="AX46" s="120">
        <v>8</v>
      </c>
      <c r="AY46" s="120">
        <v>1</v>
      </c>
      <c r="AZ46" s="81">
        <f t="shared" si="16"/>
        <v>35</v>
      </c>
      <c r="BA46" s="80">
        <f t="shared" si="17"/>
        <v>283.25</v>
      </c>
      <c r="BB46" s="36">
        <f t="shared" si="18"/>
        <v>135.96</v>
      </c>
      <c r="BC46" s="80">
        <f t="shared" si="19"/>
        <v>147.29</v>
      </c>
    </row>
    <row r="47" spans="1:55" ht="18" thickBot="1">
      <c r="A47" s="30" t="s">
        <v>35</v>
      </c>
      <c r="B47" s="88">
        <v>609</v>
      </c>
      <c r="C47" s="88">
        <v>432</v>
      </c>
      <c r="D47" s="88">
        <v>775</v>
      </c>
      <c r="E47" s="88">
        <v>20</v>
      </c>
      <c r="F47" s="88">
        <v>14</v>
      </c>
      <c r="G47" s="89">
        <v>24</v>
      </c>
      <c r="H47" s="48">
        <f t="shared" si="5"/>
        <v>1816</v>
      </c>
      <c r="I47" s="48">
        <f t="shared" si="6"/>
        <v>58</v>
      </c>
      <c r="J47" s="89">
        <v>607</v>
      </c>
      <c r="K47" s="94">
        <v>384</v>
      </c>
      <c r="L47" s="94"/>
      <c r="M47" s="93">
        <v>20</v>
      </c>
      <c r="N47" s="93">
        <v>14</v>
      </c>
      <c r="O47" s="56"/>
      <c r="P47" s="55">
        <f t="shared" si="21"/>
        <v>991</v>
      </c>
      <c r="Q47" s="48">
        <f t="shared" si="7"/>
        <v>34</v>
      </c>
      <c r="R47" s="50">
        <f t="shared" si="20"/>
        <v>92</v>
      </c>
      <c r="S47" s="88">
        <v>4.5599999999999996</v>
      </c>
      <c r="T47" s="89">
        <v>5.5</v>
      </c>
      <c r="U47" s="100">
        <v>9.9</v>
      </c>
      <c r="V47" s="44"/>
      <c r="W47" s="44"/>
      <c r="X47" s="44"/>
      <c r="Y47" s="44"/>
      <c r="Z47" s="44"/>
      <c r="AA47" s="68"/>
      <c r="AB47" s="33"/>
      <c r="AC47" s="20">
        <f t="shared" si="8"/>
        <v>0</v>
      </c>
      <c r="AD47" s="85">
        <f t="shared" si="9"/>
        <v>111.96000000000001</v>
      </c>
      <c r="AE47" s="21">
        <f t="shared" si="25"/>
        <v>111.96000000000001</v>
      </c>
      <c r="AF47" s="84"/>
      <c r="AG47" s="78"/>
      <c r="AH47" s="22">
        <f t="shared" si="10"/>
        <v>111.96000000000001</v>
      </c>
      <c r="AI47" s="23">
        <f t="shared" si="4"/>
        <v>24</v>
      </c>
      <c r="AJ47" s="58"/>
      <c r="AK47" s="24">
        <f t="shared" si="11"/>
        <v>0</v>
      </c>
      <c r="AL47" s="25">
        <f t="shared" si="12"/>
        <v>135.96</v>
      </c>
      <c r="AM47" s="26">
        <f t="shared" si="27"/>
        <v>135.96</v>
      </c>
      <c r="AN47" s="79"/>
      <c r="AO47" s="118">
        <v>60</v>
      </c>
      <c r="AP47" s="118">
        <v>200</v>
      </c>
      <c r="AQ47" s="118">
        <v>0</v>
      </c>
      <c r="AR47" s="118">
        <v>15</v>
      </c>
      <c r="AS47" s="118">
        <v>60</v>
      </c>
      <c r="AT47" s="62">
        <f t="shared" si="23"/>
        <v>335</v>
      </c>
      <c r="AU47" s="63">
        <f t="shared" si="24"/>
        <v>318.25</v>
      </c>
      <c r="AV47" s="120">
        <v>6</v>
      </c>
      <c r="AW47" s="120">
        <v>20</v>
      </c>
      <c r="AX47" s="120">
        <v>8</v>
      </c>
      <c r="AY47" s="120">
        <v>1</v>
      </c>
      <c r="AZ47" s="81">
        <f t="shared" si="16"/>
        <v>35</v>
      </c>
      <c r="BA47" s="80">
        <f t="shared" si="17"/>
        <v>283.25</v>
      </c>
      <c r="BB47" s="36">
        <f t="shared" si="18"/>
        <v>135.96</v>
      </c>
      <c r="BC47" s="80">
        <f t="shared" si="19"/>
        <v>147.29</v>
      </c>
    </row>
    <row r="48" spans="1:55" ht="18" thickBot="1">
      <c r="A48" s="30" t="s">
        <v>36</v>
      </c>
      <c r="B48" s="88">
        <v>673</v>
      </c>
      <c r="C48" s="88">
        <v>486</v>
      </c>
      <c r="D48" s="88">
        <v>826</v>
      </c>
      <c r="E48" s="88">
        <v>22</v>
      </c>
      <c r="F48" s="88">
        <v>16</v>
      </c>
      <c r="G48" s="89">
        <v>28</v>
      </c>
      <c r="H48" s="48">
        <f t="shared" si="5"/>
        <v>1985</v>
      </c>
      <c r="I48" s="48">
        <f t="shared" si="6"/>
        <v>66</v>
      </c>
      <c r="J48" s="89">
        <v>649</v>
      </c>
      <c r="K48" s="94">
        <v>415</v>
      </c>
      <c r="L48" s="94"/>
      <c r="M48" s="93">
        <v>21</v>
      </c>
      <c r="N48" s="93">
        <v>16</v>
      </c>
      <c r="O48" s="56"/>
      <c r="P48" s="55">
        <f t="shared" si="21"/>
        <v>1064</v>
      </c>
      <c r="Q48" s="48">
        <f t="shared" si="7"/>
        <v>37</v>
      </c>
      <c r="R48" s="50">
        <f t="shared" si="20"/>
        <v>103</v>
      </c>
      <c r="S48" s="88">
        <v>4.5599999999999996</v>
      </c>
      <c r="T48" s="89">
        <v>6.5</v>
      </c>
      <c r="U48" s="100">
        <v>9.9</v>
      </c>
      <c r="V48" s="44"/>
      <c r="W48" s="44"/>
      <c r="X48" s="44"/>
      <c r="Y48" s="44"/>
      <c r="Z48" s="44"/>
      <c r="AA48" s="68"/>
      <c r="AB48" s="33"/>
      <c r="AC48" s="20">
        <f t="shared" si="8"/>
        <v>0</v>
      </c>
      <c r="AD48" s="85">
        <f t="shared" si="9"/>
        <v>123.96000000000001</v>
      </c>
      <c r="AE48" s="21">
        <f t="shared" si="25"/>
        <v>123.96000000000001</v>
      </c>
      <c r="AF48" s="84"/>
      <c r="AG48" s="78"/>
      <c r="AH48" s="22">
        <f t="shared" si="10"/>
        <v>123.96000000000001</v>
      </c>
      <c r="AI48" s="23">
        <f t="shared" si="4"/>
        <v>12</v>
      </c>
      <c r="AJ48" s="58"/>
      <c r="AK48" s="24">
        <f t="shared" si="11"/>
        <v>0</v>
      </c>
      <c r="AL48" s="25">
        <f t="shared" si="12"/>
        <v>135.96</v>
      </c>
      <c r="AM48" s="26">
        <f t="shared" si="27"/>
        <v>135.96</v>
      </c>
      <c r="AN48" s="79"/>
      <c r="AO48" s="118">
        <v>60</v>
      </c>
      <c r="AP48" s="118">
        <v>200</v>
      </c>
      <c r="AQ48" s="118">
        <v>0</v>
      </c>
      <c r="AR48" s="118">
        <v>15</v>
      </c>
      <c r="AS48" s="118">
        <v>60</v>
      </c>
      <c r="AT48" s="62">
        <f t="shared" si="23"/>
        <v>335</v>
      </c>
      <c r="AU48" s="63">
        <f t="shared" si="24"/>
        <v>318.25</v>
      </c>
      <c r="AV48" s="120">
        <v>6</v>
      </c>
      <c r="AW48" s="120">
        <v>20</v>
      </c>
      <c r="AX48" s="120">
        <v>8</v>
      </c>
      <c r="AY48" s="120">
        <v>1</v>
      </c>
      <c r="AZ48" s="81">
        <f t="shared" si="16"/>
        <v>35</v>
      </c>
      <c r="BA48" s="80">
        <f t="shared" si="17"/>
        <v>283.25</v>
      </c>
      <c r="BB48" s="36">
        <f t="shared" si="18"/>
        <v>135.96</v>
      </c>
      <c r="BC48" s="80">
        <f t="shared" si="19"/>
        <v>147.29</v>
      </c>
    </row>
    <row r="49" spans="1:55" ht="18" thickBot="1">
      <c r="A49" s="30" t="s">
        <v>51</v>
      </c>
      <c r="B49" s="88">
        <v>673</v>
      </c>
      <c r="C49" s="88">
        <v>486</v>
      </c>
      <c r="D49" s="88">
        <v>826</v>
      </c>
      <c r="E49" s="88">
        <v>22</v>
      </c>
      <c r="F49" s="88">
        <v>16</v>
      </c>
      <c r="G49" s="89">
        <v>28</v>
      </c>
      <c r="H49" s="48">
        <f>B49+C49+D49</f>
        <v>1985</v>
      </c>
      <c r="I49" s="48">
        <f>E49+F49+G49</f>
        <v>66</v>
      </c>
      <c r="J49" s="89">
        <v>649</v>
      </c>
      <c r="K49" s="94">
        <v>415</v>
      </c>
      <c r="L49" s="94"/>
      <c r="M49" s="93">
        <v>21</v>
      </c>
      <c r="N49" s="93">
        <v>16</v>
      </c>
      <c r="O49" s="56"/>
      <c r="P49" s="55">
        <f t="shared" si="21"/>
        <v>1064</v>
      </c>
      <c r="Q49" s="48">
        <f t="shared" si="7"/>
        <v>37</v>
      </c>
      <c r="R49" s="50">
        <f t="shared" si="20"/>
        <v>103</v>
      </c>
      <c r="S49" s="88">
        <v>4.5599999999999996</v>
      </c>
      <c r="T49" s="89">
        <v>6.5</v>
      </c>
      <c r="U49" s="100">
        <v>9.9</v>
      </c>
      <c r="V49" s="44"/>
      <c r="W49" s="44"/>
      <c r="X49" s="44"/>
      <c r="Y49" s="44"/>
      <c r="Z49" s="44"/>
      <c r="AA49" s="68"/>
      <c r="AB49" s="33"/>
      <c r="AC49" s="20">
        <f t="shared" si="8"/>
        <v>0</v>
      </c>
      <c r="AD49" s="85">
        <f t="shared" si="9"/>
        <v>123.96000000000001</v>
      </c>
      <c r="AE49" s="21">
        <f t="shared" si="25"/>
        <v>123.96000000000001</v>
      </c>
      <c r="AF49" s="84"/>
      <c r="AG49" s="78"/>
      <c r="AH49" s="22">
        <f t="shared" si="10"/>
        <v>123.96000000000001</v>
      </c>
      <c r="AI49" s="23">
        <f t="shared" si="4"/>
        <v>12</v>
      </c>
      <c r="AJ49" s="58"/>
      <c r="AK49" s="24">
        <f t="shared" si="11"/>
        <v>0</v>
      </c>
      <c r="AL49" s="25">
        <f t="shared" si="12"/>
        <v>135.96</v>
      </c>
      <c r="AM49" s="26">
        <f t="shared" si="27"/>
        <v>135.96</v>
      </c>
      <c r="AN49" s="79"/>
      <c r="AO49" s="118">
        <v>60</v>
      </c>
      <c r="AP49" s="118">
        <v>200</v>
      </c>
      <c r="AQ49" s="118">
        <v>0</v>
      </c>
      <c r="AR49" s="118">
        <v>15</v>
      </c>
      <c r="AS49" s="118">
        <v>60</v>
      </c>
      <c r="AT49" s="62">
        <f t="shared" si="23"/>
        <v>335</v>
      </c>
      <c r="AU49" s="63">
        <f t="shared" si="24"/>
        <v>318.25</v>
      </c>
      <c r="AV49" s="120">
        <v>6</v>
      </c>
      <c r="AW49" s="120">
        <v>20</v>
      </c>
      <c r="AX49" s="120">
        <v>8</v>
      </c>
      <c r="AY49" s="120">
        <v>1</v>
      </c>
      <c r="AZ49" s="81">
        <f t="shared" si="16"/>
        <v>35</v>
      </c>
      <c r="BA49" s="80">
        <f t="shared" si="17"/>
        <v>283.25</v>
      </c>
      <c r="BB49" s="36">
        <f t="shared" si="18"/>
        <v>135.96</v>
      </c>
      <c r="BC49" s="80">
        <f t="shared" si="19"/>
        <v>147.29</v>
      </c>
    </row>
    <row r="50" spans="1:55" ht="18" thickBot="1">
      <c r="A50" s="30" t="s">
        <v>25</v>
      </c>
      <c r="B50" s="88">
        <v>675</v>
      </c>
      <c r="C50" s="88">
        <v>487</v>
      </c>
      <c r="D50" s="88">
        <v>834</v>
      </c>
      <c r="E50" s="88">
        <v>22</v>
      </c>
      <c r="F50" s="88">
        <v>16</v>
      </c>
      <c r="G50" s="89">
        <v>28</v>
      </c>
      <c r="H50" s="48">
        <f>B50+C48+D50</f>
        <v>1995</v>
      </c>
      <c r="I50" s="48">
        <f t="shared" si="6"/>
        <v>66</v>
      </c>
      <c r="J50" s="89">
        <v>653</v>
      </c>
      <c r="K50" s="94">
        <v>408</v>
      </c>
      <c r="L50" s="94"/>
      <c r="M50" s="93">
        <v>21</v>
      </c>
      <c r="N50" s="93">
        <v>15</v>
      </c>
      <c r="O50" s="56"/>
      <c r="P50" s="55">
        <f t="shared" si="21"/>
        <v>1061</v>
      </c>
      <c r="Q50" s="48">
        <f t="shared" si="7"/>
        <v>36</v>
      </c>
      <c r="R50" s="50">
        <f t="shared" si="20"/>
        <v>102</v>
      </c>
      <c r="S50" s="88">
        <v>6.24</v>
      </c>
      <c r="T50" s="89">
        <v>7.5</v>
      </c>
      <c r="U50" s="100">
        <v>10.9</v>
      </c>
      <c r="V50" s="44"/>
      <c r="W50" s="44"/>
      <c r="X50" s="44"/>
      <c r="Y50" s="44"/>
      <c r="Z50" s="44"/>
      <c r="AA50" s="68"/>
      <c r="AB50" s="33"/>
      <c r="AC50" s="20">
        <f t="shared" si="8"/>
        <v>0</v>
      </c>
      <c r="AD50" s="85">
        <f t="shared" si="9"/>
        <v>126.64</v>
      </c>
      <c r="AE50" s="21">
        <f t="shared" si="25"/>
        <v>126.64</v>
      </c>
      <c r="AF50" s="84"/>
      <c r="AG50" s="78"/>
      <c r="AH50" s="22">
        <f t="shared" si="10"/>
        <v>126.64</v>
      </c>
      <c r="AI50" s="23">
        <f t="shared" si="4"/>
        <v>9.3200000000000074</v>
      </c>
      <c r="AJ50" s="58"/>
      <c r="AK50" s="24">
        <f t="shared" si="11"/>
        <v>0</v>
      </c>
      <c r="AL50" s="25">
        <f t="shared" si="12"/>
        <v>135.96</v>
      </c>
      <c r="AM50" s="26">
        <f t="shared" si="27"/>
        <v>135.96</v>
      </c>
      <c r="AN50" s="79"/>
      <c r="AO50" s="118">
        <v>60</v>
      </c>
      <c r="AP50" s="118">
        <v>200</v>
      </c>
      <c r="AQ50" s="118">
        <v>0</v>
      </c>
      <c r="AR50" s="118">
        <v>15</v>
      </c>
      <c r="AS50" s="118">
        <v>60</v>
      </c>
      <c r="AT50" s="62">
        <f t="shared" si="23"/>
        <v>335</v>
      </c>
      <c r="AU50" s="63">
        <f t="shared" si="24"/>
        <v>318.25</v>
      </c>
      <c r="AV50" s="120">
        <v>6</v>
      </c>
      <c r="AW50" s="120">
        <v>20</v>
      </c>
      <c r="AX50" s="120">
        <v>8</v>
      </c>
      <c r="AY50" s="120">
        <v>1</v>
      </c>
      <c r="AZ50" s="81">
        <f t="shared" si="16"/>
        <v>35</v>
      </c>
      <c r="BA50" s="80">
        <f t="shared" si="17"/>
        <v>283.25</v>
      </c>
      <c r="BB50" s="36">
        <f t="shared" si="18"/>
        <v>135.96</v>
      </c>
      <c r="BC50" s="80">
        <f t="shared" si="19"/>
        <v>147.29</v>
      </c>
    </row>
    <row r="51" spans="1:55" ht="18" thickBot="1">
      <c r="A51" s="30" t="s">
        <v>52</v>
      </c>
      <c r="B51" s="88">
        <v>675</v>
      </c>
      <c r="C51" s="88">
        <v>487</v>
      </c>
      <c r="D51" s="88">
        <v>834</v>
      </c>
      <c r="E51" s="88">
        <v>22</v>
      </c>
      <c r="F51" s="88">
        <v>16</v>
      </c>
      <c r="G51" s="89">
        <v>28</v>
      </c>
      <c r="H51" s="48">
        <f>B51+C49+D51</f>
        <v>1995</v>
      </c>
      <c r="I51" s="48">
        <f>E51+F51+G51</f>
        <v>66</v>
      </c>
      <c r="J51" s="89">
        <v>653</v>
      </c>
      <c r="K51" s="94">
        <v>408</v>
      </c>
      <c r="L51" s="94"/>
      <c r="M51" s="93">
        <v>21</v>
      </c>
      <c r="N51" s="93">
        <v>15</v>
      </c>
      <c r="O51" s="56"/>
      <c r="P51" s="55">
        <f t="shared" si="21"/>
        <v>1061</v>
      </c>
      <c r="Q51" s="48">
        <f t="shared" si="7"/>
        <v>36</v>
      </c>
      <c r="R51" s="50">
        <f t="shared" si="20"/>
        <v>102</v>
      </c>
      <c r="S51" s="88">
        <v>6.24</v>
      </c>
      <c r="T51" s="89">
        <v>7.5</v>
      </c>
      <c r="U51" s="100">
        <v>10.9</v>
      </c>
      <c r="V51" s="44"/>
      <c r="W51" s="44"/>
      <c r="X51" s="44"/>
      <c r="Y51" s="44"/>
      <c r="Z51" s="44"/>
      <c r="AA51" s="68"/>
      <c r="AB51" s="33"/>
      <c r="AC51" s="20">
        <f t="shared" si="8"/>
        <v>0</v>
      </c>
      <c r="AD51" s="85">
        <f t="shared" si="9"/>
        <v>126.64</v>
      </c>
      <c r="AE51" s="21">
        <f t="shared" si="25"/>
        <v>126.64</v>
      </c>
      <c r="AF51" s="84"/>
      <c r="AG51" s="78"/>
      <c r="AH51" s="22">
        <f t="shared" si="10"/>
        <v>126.64</v>
      </c>
      <c r="AI51" s="23">
        <f t="shared" si="4"/>
        <v>9.3200000000000074</v>
      </c>
      <c r="AJ51" s="58"/>
      <c r="AK51" s="24">
        <f t="shared" si="11"/>
        <v>0</v>
      </c>
      <c r="AL51" s="25">
        <f t="shared" si="12"/>
        <v>135.96</v>
      </c>
      <c r="AM51" s="26">
        <f t="shared" si="27"/>
        <v>135.96</v>
      </c>
      <c r="AN51" s="79"/>
      <c r="AO51" s="118">
        <v>60</v>
      </c>
      <c r="AP51" s="118">
        <v>200</v>
      </c>
      <c r="AQ51" s="118">
        <v>0</v>
      </c>
      <c r="AR51" s="118">
        <v>15</v>
      </c>
      <c r="AS51" s="118">
        <v>60</v>
      </c>
      <c r="AT51" s="62">
        <f t="shared" si="23"/>
        <v>335</v>
      </c>
      <c r="AU51" s="63">
        <f t="shared" si="24"/>
        <v>318.25</v>
      </c>
      <c r="AV51" s="120">
        <v>6</v>
      </c>
      <c r="AW51" s="120">
        <v>20</v>
      </c>
      <c r="AX51" s="120">
        <v>8</v>
      </c>
      <c r="AY51" s="120">
        <v>1</v>
      </c>
      <c r="AZ51" s="81">
        <f t="shared" si="16"/>
        <v>35</v>
      </c>
      <c r="BA51" s="80">
        <f t="shared" si="17"/>
        <v>283.25</v>
      </c>
      <c r="BB51" s="36">
        <f t="shared" si="18"/>
        <v>135.96</v>
      </c>
      <c r="BC51" s="80">
        <f t="shared" si="19"/>
        <v>147.29</v>
      </c>
    </row>
    <row r="52" spans="1:55" ht="18" thickBot="1">
      <c r="A52" s="30" t="s">
        <v>37</v>
      </c>
      <c r="B52" s="88">
        <v>683</v>
      </c>
      <c r="C52" s="88">
        <v>490</v>
      </c>
      <c r="D52" s="88">
        <v>832</v>
      </c>
      <c r="E52" s="88">
        <v>22</v>
      </c>
      <c r="F52" s="88">
        <v>16</v>
      </c>
      <c r="G52" s="89">
        <v>28</v>
      </c>
      <c r="H52" s="48">
        <f>B52+C50+D52</f>
        <v>2002</v>
      </c>
      <c r="I52" s="48">
        <f t="shared" si="6"/>
        <v>66</v>
      </c>
      <c r="J52" s="89">
        <v>663</v>
      </c>
      <c r="K52" s="94">
        <v>405</v>
      </c>
      <c r="L52" s="94"/>
      <c r="M52" s="93">
        <v>22</v>
      </c>
      <c r="N52" s="93">
        <v>14</v>
      </c>
      <c r="O52" s="56"/>
      <c r="P52" s="55">
        <f t="shared" si="21"/>
        <v>1068</v>
      </c>
      <c r="Q52" s="48">
        <f t="shared" si="7"/>
        <v>36</v>
      </c>
      <c r="R52" s="50">
        <f t="shared" si="20"/>
        <v>102</v>
      </c>
      <c r="S52" s="88">
        <v>6.24</v>
      </c>
      <c r="T52" s="89">
        <v>7.5</v>
      </c>
      <c r="U52" s="100">
        <v>10.9</v>
      </c>
      <c r="V52" s="44"/>
      <c r="W52" s="44"/>
      <c r="X52" s="44"/>
      <c r="Y52" s="44"/>
      <c r="Z52" s="44"/>
      <c r="AA52" s="68"/>
      <c r="AB52" s="33"/>
      <c r="AC52" s="20">
        <f t="shared" si="8"/>
        <v>0</v>
      </c>
      <c r="AD52" s="85">
        <f t="shared" si="9"/>
        <v>126.64</v>
      </c>
      <c r="AE52" s="21">
        <f t="shared" si="25"/>
        <v>126.64</v>
      </c>
      <c r="AF52" s="84"/>
      <c r="AG52" s="78"/>
      <c r="AH52" s="22">
        <f t="shared" si="10"/>
        <v>126.64</v>
      </c>
      <c r="AI52" s="23">
        <f t="shared" si="4"/>
        <v>9.3200000000000074</v>
      </c>
      <c r="AJ52" s="58"/>
      <c r="AK52" s="24">
        <f t="shared" si="11"/>
        <v>0</v>
      </c>
      <c r="AL52" s="25">
        <f t="shared" si="12"/>
        <v>135.96</v>
      </c>
      <c r="AM52" s="26">
        <f t="shared" si="27"/>
        <v>135.96</v>
      </c>
      <c r="AN52" s="79"/>
      <c r="AO52" s="118">
        <v>60</v>
      </c>
      <c r="AP52" s="118">
        <v>200</v>
      </c>
      <c r="AQ52" s="118">
        <v>0</v>
      </c>
      <c r="AR52" s="118">
        <v>15</v>
      </c>
      <c r="AS52" s="118">
        <v>60</v>
      </c>
      <c r="AT52" s="62">
        <f t="shared" si="23"/>
        <v>335</v>
      </c>
      <c r="AU52" s="63">
        <f t="shared" si="24"/>
        <v>318.25</v>
      </c>
      <c r="AV52" s="120">
        <v>6</v>
      </c>
      <c r="AW52" s="120">
        <v>20</v>
      </c>
      <c r="AX52" s="120">
        <v>8</v>
      </c>
      <c r="AY52" s="120">
        <v>1</v>
      </c>
      <c r="AZ52" s="81">
        <f t="shared" si="16"/>
        <v>35</v>
      </c>
      <c r="BA52" s="80">
        <f t="shared" si="17"/>
        <v>283.25</v>
      </c>
      <c r="BB52" s="36">
        <f t="shared" si="18"/>
        <v>135.96</v>
      </c>
      <c r="BC52" s="80">
        <f t="shared" si="19"/>
        <v>147.29</v>
      </c>
    </row>
    <row r="53" spans="1:55" ht="18" thickBot="1">
      <c r="A53" s="30" t="s">
        <v>53</v>
      </c>
      <c r="B53" s="88">
        <v>683</v>
      </c>
      <c r="C53" s="88">
        <v>490</v>
      </c>
      <c r="D53" s="88">
        <v>832</v>
      </c>
      <c r="E53" s="88">
        <v>22</v>
      </c>
      <c r="F53" s="88">
        <v>16</v>
      </c>
      <c r="G53" s="89">
        <v>28</v>
      </c>
      <c r="H53" s="48">
        <f>B53+C51+D53</f>
        <v>2002</v>
      </c>
      <c r="I53" s="48">
        <f>E53+F53+G53</f>
        <v>66</v>
      </c>
      <c r="J53" s="89">
        <v>663</v>
      </c>
      <c r="K53" s="94">
        <v>405</v>
      </c>
      <c r="L53" s="94"/>
      <c r="M53" s="93">
        <v>22</v>
      </c>
      <c r="N53" s="93">
        <v>14</v>
      </c>
      <c r="O53" s="56"/>
      <c r="P53" s="55">
        <f t="shared" si="21"/>
        <v>1068</v>
      </c>
      <c r="Q53" s="48">
        <f t="shared" si="7"/>
        <v>36</v>
      </c>
      <c r="R53" s="50">
        <f t="shared" si="20"/>
        <v>102</v>
      </c>
      <c r="S53" s="88">
        <v>6.24</v>
      </c>
      <c r="T53" s="89">
        <v>7.5</v>
      </c>
      <c r="U53" s="100">
        <v>10.9</v>
      </c>
      <c r="V53" s="44"/>
      <c r="W53" s="44"/>
      <c r="X53" s="44"/>
      <c r="Y53" s="44"/>
      <c r="Z53" s="44"/>
      <c r="AA53" s="68"/>
      <c r="AB53" s="33"/>
      <c r="AC53" s="20">
        <f t="shared" si="8"/>
        <v>0</v>
      </c>
      <c r="AD53" s="85">
        <f t="shared" si="9"/>
        <v>126.64</v>
      </c>
      <c r="AE53" s="21">
        <f t="shared" si="25"/>
        <v>126.64</v>
      </c>
      <c r="AF53" s="84"/>
      <c r="AG53" s="78"/>
      <c r="AH53" s="22">
        <f t="shared" si="10"/>
        <v>126.64</v>
      </c>
      <c r="AI53" s="23">
        <f t="shared" si="4"/>
        <v>9.3200000000000074</v>
      </c>
      <c r="AJ53" s="58"/>
      <c r="AK53" s="24">
        <f t="shared" si="11"/>
        <v>0</v>
      </c>
      <c r="AL53" s="25">
        <f t="shared" si="12"/>
        <v>135.96</v>
      </c>
      <c r="AM53" s="26">
        <f t="shared" si="27"/>
        <v>135.96</v>
      </c>
      <c r="AN53" s="79"/>
      <c r="AO53" s="118">
        <v>60</v>
      </c>
      <c r="AP53" s="118">
        <v>200</v>
      </c>
      <c r="AQ53" s="118">
        <v>0</v>
      </c>
      <c r="AR53" s="118">
        <v>15</v>
      </c>
      <c r="AS53" s="118">
        <v>60</v>
      </c>
      <c r="AT53" s="62">
        <f t="shared" si="23"/>
        <v>335</v>
      </c>
      <c r="AU53" s="63">
        <f t="shared" si="24"/>
        <v>318.25</v>
      </c>
      <c r="AV53" s="120">
        <v>6</v>
      </c>
      <c r="AW53" s="120">
        <v>20</v>
      </c>
      <c r="AX53" s="120">
        <v>8</v>
      </c>
      <c r="AY53" s="120">
        <v>1</v>
      </c>
      <c r="AZ53" s="81">
        <f t="shared" si="16"/>
        <v>35</v>
      </c>
      <c r="BA53" s="80">
        <f t="shared" si="17"/>
        <v>283.25</v>
      </c>
      <c r="BB53" s="36">
        <f t="shared" si="18"/>
        <v>135.96</v>
      </c>
      <c r="BC53" s="80">
        <f t="shared" si="19"/>
        <v>147.29</v>
      </c>
    </row>
    <row r="54" spans="1:55" ht="18" thickBot="1">
      <c r="A54" s="30" t="s">
        <v>26</v>
      </c>
      <c r="B54" s="88">
        <v>685</v>
      </c>
      <c r="C54" s="88">
        <v>487</v>
      </c>
      <c r="D54" s="88">
        <v>823</v>
      </c>
      <c r="E54" s="88">
        <v>22</v>
      </c>
      <c r="F54" s="88">
        <v>16</v>
      </c>
      <c r="G54" s="89">
        <v>28</v>
      </c>
      <c r="H54" s="48">
        <f t="shared" si="5"/>
        <v>1995</v>
      </c>
      <c r="I54" s="48">
        <f t="shared" si="6"/>
        <v>66</v>
      </c>
      <c r="J54" s="89">
        <v>666</v>
      </c>
      <c r="K54" s="94">
        <v>403</v>
      </c>
      <c r="L54" s="94"/>
      <c r="M54" s="93">
        <v>22</v>
      </c>
      <c r="N54" s="93">
        <v>14</v>
      </c>
      <c r="O54" s="56"/>
      <c r="P54" s="55">
        <f t="shared" si="21"/>
        <v>1069</v>
      </c>
      <c r="Q54" s="48">
        <f t="shared" si="7"/>
        <v>36</v>
      </c>
      <c r="R54" s="50">
        <f t="shared" si="20"/>
        <v>102</v>
      </c>
      <c r="S54" s="88">
        <v>6.24</v>
      </c>
      <c r="T54" s="89">
        <v>7.5</v>
      </c>
      <c r="U54" s="100">
        <v>12.1</v>
      </c>
      <c r="V54" s="44"/>
      <c r="W54" s="44"/>
      <c r="X54" s="44"/>
      <c r="Y54" s="44"/>
      <c r="Z54" s="44"/>
      <c r="AA54" s="68"/>
      <c r="AB54" s="33"/>
      <c r="AC54" s="20">
        <f t="shared" si="8"/>
        <v>0</v>
      </c>
      <c r="AD54" s="85">
        <f t="shared" si="9"/>
        <v>127.83999999999999</v>
      </c>
      <c r="AE54" s="21">
        <f t="shared" si="25"/>
        <v>127.83999999999999</v>
      </c>
      <c r="AF54" s="84"/>
      <c r="AG54" s="78"/>
      <c r="AH54" s="22">
        <f t="shared" si="10"/>
        <v>127.83999999999999</v>
      </c>
      <c r="AI54" s="23">
        <f t="shared" si="4"/>
        <v>8.1200000000000188</v>
      </c>
      <c r="AJ54" s="58"/>
      <c r="AK54" s="24">
        <f t="shared" si="11"/>
        <v>0</v>
      </c>
      <c r="AL54" s="25">
        <f t="shared" si="12"/>
        <v>135.96</v>
      </c>
      <c r="AM54" s="26">
        <f t="shared" si="27"/>
        <v>135.96</v>
      </c>
      <c r="AN54" s="79"/>
      <c r="AO54" s="118">
        <v>60</v>
      </c>
      <c r="AP54" s="118">
        <v>200</v>
      </c>
      <c r="AQ54" s="118">
        <v>0</v>
      </c>
      <c r="AR54" s="118">
        <v>15</v>
      </c>
      <c r="AS54" s="118">
        <v>60</v>
      </c>
      <c r="AT54" s="62">
        <f t="shared" si="23"/>
        <v>335</v>
      </c>
      <c r="AU54" s="63">
        <f t="shared" si="24"/>
        <v>318.25</v>
      </c>
      <c r="AV54" s="120">
        <v>6</v>
      </c>
      <c r="AW54" s="120">
        <v>20</v>
      </c>
      <c r="AX54" s="120">
        <v>8</v>
      </c>
      <c r="AY54" s="120">
        <v>1</v>
      </c>
      <c r="AZ54" s="81">
        <f t="shared" si="16"/>
        <v>35</v>
      </c>
      <c r="BA54" s="80">
        <f t="shared" si="17"/>
        <v>283.25</v>
      </c>
      <c r="BB54" s="36">
        <f t="shared" si="18"/>
        <v>135.96</v>
      </c>
      <c r="BC54" s="80">
        <f t="shared" si="19"/>
        <v>147.29</v>
      </c>
    </row>
    <row r="55" spans="1:55" ht="18" thickBot="1">
      <c r="A55" s="30" t="s">
        <v>54</v>
      </c>
      <c r="B55" s="88">
        <v>685</v>
      </c>
      <c r="C55" s="88">
        <v>487</v>
      </c>
      <c r="D55" s="88">
        <v>823</v>
      </c>
      <c r="E55" s="88">
        <v>22</v>
      </c>
      <c r="F55" s="88">
        <v>16</v>
      </c>
      <c r="G55" s="89">
        <v>28</v>
      </c>
      <c r="H55" s="48">
        <f>B55+C55+D55</f>
        <v>1995</v>
      </c>
      <c r="I55" s="48">
        <f>E55+F55+G55</f>
        <v>66</v>
      </c>
      <c r="J55" s="89">
        <v>666</v>
      </c>
      <c r="K55" s="94">
        <v>403</v>
      </c>
      <c r="L55" s="94"/>
      <c r="M55" s="93">
        <v>22</v>
      </c>
      <c r="N55" s="93">
        <v>14</v>
      </c>
      <c r="O55" s="56"/>
      <c r="P55" s="55">
        <f t="shared" si="21"/>
        <v>1069</v>
      </c>
      <c r="Q55" s="48">
        <f t="shared" si="7"/>
        <v>36</v>
      </c>
      <c r="R55" s="50">
        <f t="shared" si="20"/>
        <v>102</v>
      </c>
      <c r="S55" s="88">
        <v>6.24</v>
      </c>
      <c r="T55" s="89">
        <v>7.5</v>
      </c>
      <c r="U55" s="100">
        <v>12.1</v>
      </c>
      <c r="V55" s="44"/>
      <c r="W55" s="44"/>
      <c r="X55" s="44"/>
      <c r="Y55" s="44"/>
      <c r="Z55" s="44"/>
      <c r="AA55" s="68"/>
      <c r="AB55" s="33"/>
      <c r="AC55" s="20">
        <f t="shared" si="8"/>
        <v>0</v>
      </c>
      <c r="AD55" s="85">
        <f t="shared" si="9"/>
        <v>127.83999999999999</v>
      </c>
      <c r="AE55" s="21">
        <f t="shared" si="25"/>
        <v>127.83999999999999</v>
      </c>
      <c r="AF55" s="84"/>
      <c r="AG55" s="78"/>
      <c r="AH55" s="22">
        <f t="shared" si="10"/>
        <v>127.83999999999999</v>
      </c>
      <c r="AI55" s="23">
        <f t="shared" si="4"/>
        <v>8.1200000000000188</v>
      </c>
      <c r="AJ55" s="58"/>
      <c r="AK55" s="24">
        <f t="shared" si="11"/>
        <v>0</v>
      </c>
      <c r="AL55" s="25">
        <f t="shared" si="12"/>
        <v>135.96</v>
      </c>
      <c r="AM55" s="26">
        <f t="shared" si="27"/>
        <v>135.96</v>
      </c>
      <c r="AN55" s="79"/>
      <c r="AO55" s="118">
        <v>60</v>
      </c>
      <c r="AP55" s="118">
        <v>200</v>
      </c>
      <c r="AQ55" s="118">
        <v>0</v>
      </c>
      <c r="AR55" s="118">
        <v>15</v>
      </c>
      <c r="AS55" s="118">
        <v>60</v>
      </c>
      <c r="AT55" s="62">
        <f t="shared" si="23"/>
        <v>335</v>
      </c>
      <c r="AU55" s="63">
        <f t="shared" si="24"/>
        <v>318.25</v>
      </c>
      <c r="AV55" s="120">
        <v>6</v>
      </c>
      <c r="AW55" s="120">
        <v>20</v>
      </c>
      <c r="AX55" s="120">
        <v>8</v>
      </c>
      <c r="AY55" s="120">
        <v>1</v>
      </c>
      <c r="AZ55" s="81">
        <f t="shared" si="16"/>
        <v>35</v>
      </c>
      <c r="BA55" s="80">
        <f t="shared" si="17"/>
        <v>283.25</v>
      </c>
      <c r="BB55" s="36">
        <f t="shared" si="18"/>
        <v>135.96</v>
      </c>
      <c r="BC55" s="80">
        <f t="shared" si="19"/>
        <v>147.29</v>
      </c>
    </row>
    <row r="56" spans="1:55" ht="18" thickBot="1">
      <c r="A56" s="30" t="s">
        <v>55</v>
      </c>
      <c r="B56" s="88">
        <v>684</v>
      </c>
      <c r="C56" s="88">
        <v>484</v>
      </c>
      <c r="D56" s="88">
        <v>818</v>
      </c>
      <c r="E56" s="88">
        <v>23</v>
      </c>
      <c r="F56" s="88">
        <v>16</v>
      </c>
      <c r="G56" s="89">
        <v>27</v>
      </c>
      <c r="H56" s="48">
        <f t="shared" si="5"/>
        <v>1986</v>
      </c>
      <c r="I56" s="48">
        <f t="shared" si="6"/>
        <v>66</v>
      </c>
      <c r="J56" s="88">
        <v>646</v>
      </c>
      <c r="K56" s="94">
        <v>406</v>
      </c>
      <c r="L56" s="94"/>
      <c r="M56" s="93">
        <v>21</v>
      </c>
      <c r="N56" s="93">
        <v>14</v>
      </c>
      <c r="O56" s="56"/>
      <c r="P56" s="55">
        <f t="shared" si="21"/>
        <v>1052</v>
      </c>
      <c r="Q56" s="48">
        <f t="shared" si="7"/>
        <v>35</v>
      </c>
      <c r="R56" s="50">
        <f t="shared" si="20"/>
        <v>101</v>
      </c>
      <c r="S56" s="88">
        <v>6.24</v>
      </c>
      <c r="T56" s="89">
        <v>7.5</v>
      </c>
      <c r="U56" s="100">
        <v>12.1</v>
      </c>
      <c r="V56" s="44"/>
      <c r="W56" s="44"/>
      <c r="X56" s="44"/>
      <c r="Y56" s="44"/>
      <c r="Z56" s="44"/>
      <c r="AA56" s="68"/>
      <c r="AB56" s="33"/>
      <c r="AC56" s="20">
        <f t="shared" si="8"/>
        <v>0</v>
      </c>
      <c r="AD56" s="85">
        <f t="shared" si="9"/>
        <v>126.83999999999999</v>
      </c>
      <c r="AE56" s="21">
        <f t="shared" si="25"/>
        <v>126.83999999999999</v>
      </c>
      <c r="AF56" s="84"/>
      <c r="AG56" s="78"/>
      <c r="AH56" s="22">
        <f t="shared" si="10"/>
        <v>126.83999999999999</v>
      </c>
      <c r="AI56" s="23">
        <f t="shared" si="4"/>
        <v>9.1200000000000188</v>
      </c>
      <c r="AJ56" s="58"/>
      <c r="AK56" s="24">
        <f t="shared" si="11"/>
        <v>0</v>
      </c>
      <c r="AL56" s="25">
        <f t="shared" si="12"/>
        <v>135.96</v>
      </c>
      <c r="AM56" s="26">
        <f t="shared" si="27"/>
        <v>135.96</v>
      </c>
      <c r="AN56" s="79"/>
      <c r="AO56" s="118">
        <v>60</v>
      </c>
      <c r="AP56" s="118">
        <v>200</v>
      </c>
      <c r="AQ56" s="118">
        <v>0</v>
      </c>
      <c r="AR56" s="118">
        <v>15</v>
      </c>
      <c r="AS56" s="118">
        <v>60</v>
      </c>
      <c r="AT56" s="62">
        <f t="shared" si="23"/>
        <v>335</v>
      </c>
      <c r="AU56" s="63">
        <f t="shared" si="24"/>
        <v>318.25</v>
      </c>
      <c r="AV56" s="120">
        <v>6</v>
      </c>
      <c r="AW56" s="120">
        <v>20</v>
      </c>
      <c r="AX56" s="120">
        <v>8</v>
      </c>
      <c r="AY56" s="120">
        <v>1</v>
      </c>
      <c r="AZ56" s="81">
        <f t="shared" si="16"/>
        <v>35</v>
      </c>
      <c r="BA56" s="80">
        <f t="shared" si="17"/>
        <v>283.25</v>
      </c>
      <c r="BB56" s="36">
        <f t="shared" si="18"/>
        <v>135.96</v>
      </c>
      <c r="BC56" s="80">
        <f t="shared" si="19"/>
        <v>147.29</v>
      </c>
    </row>
    <row r="57" spans="1:55" ht="18" thickBot="1">
      <c r="A57" s="30" t="s">
        <v>56</v>
      </c>
      <c r="B57" s="88">
        <v>684</v>
      </c>
      <c r="C57" s="88">
        <v>484</v>
      </c>
      <c r="D57" s="88">
        <v>818</v>
      </c>
      <c r="E57" s="88">
        <v>23</v>
      </c>
      <c r="F57" s="88">
        <v>16</v>
      </c>
      <c r="G57" s="89">
        <v>27</v>
      </c>
      <c r="H57" s="48">
        <f>B57+C57+D57</f>
        <v>1986</v>
      </c>
      <c r="I57" s="48">
        <f>E57+F57+G57</f>
        <v>66</v>
      </c>
      <c r="J57" s="88">
        <v>646</v>
      </c>
      <c r="K57" s="94">
        <v>406</v>
      </c>
      <c r="L57" s="94"/>
      <c r="M57" s="93">
        <v>21</v>
      </c>
      <c r="N57" s="93">
        <v>14</v>
      </c>
      <c r="O57" s="56"/>
      <c r="P57" s="55">
        <f t="shared" si="21"/>
        <v>1052</v>
      </c>
      <c r="Q57" s="48">
        <f t="shared" si="7"/>
        <v>35</v>
      </c>
      <c r="R57" s="50">
        <f t="shared" si="20"/>
        <v>101</v>
      </c>
      <c r="S57" s="88">
        <v>6.24</v>
      </c>
      <c r="T57" s="89">
        <v>7.5</v>
      </c>
      <c r="U57" s="100">
        <v>12.1</v>
      </c>
      <c r="V57" s="44"/>
      <c r="W57" s="44"/>
      <c r="X57" s="44"/>
      <c r="Y57" s="44"/>
      <c r="Z57" s="44"/>
      <c r="AA57" s="68"/>
      <c r="AB57" s="33"/>
      <c r="AC57" s="20">
        <f t="shared" si="8"/>
        <v>0</v>
      </c>
      <c r="AD57" s="85">
        <f t="shared" si="9"/>
        <v>126.83999999999999</v>
      </c>
      <c r="AE57" s="21">
        <f t="shared" si="25"/>
        <v>126.83999999999999</v>
      </c>
      <c r="AF57" s="84"/>
      <c r="AG57" s="78"/>
      <c r="AH57" s="22">
        <f t="shared" si="10"/>
        <v>126.83999999999999</v>
      </c>
      <c r="AI57" s="23">
        <f t="shared" si="4"/>
        <v>9.1200000000000188</v>
      </c>
      <c r="AJ57" s="58"/>
      <c r="AK57" s="24">
        <f t="shared" si="11"/>
        <v>0</v>
      </c>
      <c r="AL57" s="25">
        <f t="shared" si="12"/>
        <v>135.96</v>
      </c>
      <c r="AM57" s="26">
        <f t="shared" si="27"/>
        <v>135.96</v>
      </c>
      <c r="AN57" s="79"/>
      <c r="AO57" s="118">
        <v>60</v>
      </c>
      <c r="AP57" s="118">
        <v>200</v>
      </c>
      <c r="AQ57" s="118">
        <v>0</v>
      </c>
      <c r="AR57" s="118">
        <v>15</v>
      </c>
      <c r="AS57" s="118">
        <v>60</v>
      </c>
      <c r="AT57" s="62">
        <f t="shared" si="23"/>
        <v>335</v>
      </c>
      <c r="AU57" s="63">
        <f t="shared" si="24"/>
        <v>318.25</v>
      </c>
      <c r="AV57" s="120">
        <v>6</v>
      </c>
      <c r="AW57" s="120">
        <v>20</v>
      </c>
      <c r="AX57" s="120">
        <v>8</v>
      </c>
      <c r="AY57" s="120">
        <v>1</v>
      </c>
      <c r="AZ57" s="81">
        <f t="shared" si="16"/>
        <v>35</v>
      </c>
      <c r="BA57" s="80">
        <f t="shared" si="17"/>
        <v>283.25</v>
      </c>
      <c r="BB57" s="36">
        <f t="shared" si="18"/>
        <v>135.96</v>
      </c>
      <c r="BC57" s="80">
        <f t="shared" si="19"/>
        <v>147.29</v>
      </c>
    </row>
    <row r="58" spans="1:55" ht="18" thickBot="1">
      <c r="A58" s="30" t="s">
        <v>27</v>
      </c>
      <c r="B58" s="88">
        <v>660</v>
      </c>
      <c r="C58" s="88">
        <v>462</v>
      </c>
      <c r="D58" s="88">
        <v>802</v>
      </c>
      <c r="E58" s="88">
        <v>22</v>
      </c>
      <c r="F58" s="88">
        <v>16</v>
      </c>
      <c r="G58" s="89">
        <v>27</v>
      </c>
      <c r="H58" s="48">
        <f t="shared" si="5"/>
        <v>1924</v>
      </c>
      <c r="I58" s="48">
        <f t="shared" si="6"/>
        <v>65</v>
      </c>
      <c r="J58" s="88">
        <v>609</v>
      </c>
      <c r="K58" s="94">
        <v>400</v>
      </c>
      <c r="L58" s="94"/>
      <c r="M58" s="93">
        <v>20</v>
      </c>
      <c r="N58" s="93">
        <v>14</v>
      </c>
      <c r="O58" s="56"/>
      <c r="P58" s="55">
        <f t="shared" si="21"/>
        <v>1009</v>
      </c>
      <c r="Q58" s="48">
        <f t="shared" si="7"/>
        <v>34</v>
      </c>
      <c r="R58" s="50">
        <f t="shared" si="20"/>
        <v>99</v>
      </c>
      <c r="S58" s="88">
        <v>6.24</v>
      </c>
      <c r="T58" s="89">
        <v>7.2</v>
      </c>
      <c r="U58" s="88">
        <v>11.6</v>
      </c>
      <c r="V58" s="44"/>
      <c r="W58" s="44"/>
      <c r="X58" s="44"/>
      <c r="Y58" s="44"/>
      <c r="Z58" s="44"/>
      <c r="AA58" s="68"/>
      <c r="AB58" s="33"/>
      <c r="AC58" s="20">
        <f t="shared" si="8"/>
        <v>0</v>
      </c>
      <c r="AD58" s="85">
        <f t="shared" si="9"/>
        <v>124.03999999999999</v>
      </c>
      <c r="AE58" s="21">
        <f t="shared" si="25"/>
        <v>124.03999999999999</v>
      </c>
      <c r="AF58" s="84"/>
      <c r="AG58" s="78"/>
      <c r="AH58" s="22">
        <f t="shared" si="10"/>
        <v>124.03999999999999</v>
      </c>
      <c r="AI58" s="23">
        <f t="shared" si="4"/>
        <v>11.920000000000016</v>
      </c>
      <c r="AJ58" s="58"/>
      <c r="AK58" s="24">
        <f t="shared" si="11"/>
        <v>0</v>
      </c>
      <c r="AL58" s="25">
        <f t="shared" si="12"/>
        <v>135.96</v>
      </c>
      <c r="AM58" s="26">
        <f t="shared" si="27"/>
        <v>135.96</v>
      </c>
      <c r="AN58" s="79"/>
      <c r="AO58" s="118">
        <v>60</v>
      </c>
      <c r="AP58" s="118">
        <v>200</v>
      </c>
      <c r="AQ58" s="118">
        <v>0</v>
      </c>
      <c r="AR58" s="118">
        <v>15</v>
      </c>
      <c r="AS58" s="118">
        <v>60</v>
      </c>
      <c r="AT58" s="62">
        <f t="shared" si="23"/>
        <v>335</v>
      </c>
      <c r="AU58" s="63">
        <f t="shared" si="24"/>
        <v>318.25</v>
      </c>
      <c r="AV58" s="120">
        <v>6</v>
      </c>
      <c r="AW58" s="120">
        <v>20</v>
      </c>
      <c r="AX58" s="120">
        <v>8</v>
      </c>
      <c r="AY58" s="120">
        <v>1</v>
      </c>
      <c r="AZ58" s="81">
        <f t="shared" si="16"/>
        <v>35</v>
      </c>
      <c r="BA58" s="80">
        <f t="shared" si="17"/>
        <v>283.25</v>
      </c>
      <c r="BB58" s="36">
        <f t="shared" si="18"/>
        <v>135.96</v>
      </c>
      <c r="BC58" s="80">
        <f t="shared" si="19"/>
        <v>147.29</v>
      </c>
    </row>
    <row r="59" spans="1:55" ht="18" thickBot="1">
      <c r="A59" s="30" t="s">
        <v>57</v>
      </c>
      <c r="B59" s="88">
        <v>660</v>
      </c>
      <c r="C59" s="88">
        <v>462</v>
      </c>
      <c r="D59" s="88">
        <v>802</v>
      </c>
      <c r="E59" s="88">
        <v>22</v>
      </c>
      <c r="F59" s="88">
        <v>16</v>
      </c>
      <c r="G59" s="89">
        <v>27</v>
      </c>
      <c r="H59" s="48">
        <f>B59+C59+D59</f>
        <v>1924</v>
      </c>
      <c r="I59" s="48">
        <f>E59+F59+G59</f>
        <v>65</v>
      </c>
      <c r="J59" s="88">
        <v>609</v>
      </c>
      <c r="K59" s="94">
        <v>400</v>
      </c>
      <c r="L59" s="94"/>
      <c r="M59" s="93">
        <v>20</v>
      </c>
      <c r="N59" s="93">
        <v>14</v>
      </c>
      <c r="O59" s="56"/>
      <c r="P59" s="55">
        <f t="shared" si="21"/>
        <v>1009</v>
      </c>
      <c r="Q59" s="48">
        <f t="shared" si="7"/>
        <v>34</v>
      </c>
      <c r="R59" s="50">
        <f t="shared" si="20"/>
        <v>99</v>
      </c>
      <c r="S59" s="88">
        <v>6.24</v>
      </c>
      <c r="T59" s="89">
        <v>7.2</v>
      </c>
      <c r="U59" s="88">
        <v>11.6</v>
      </c>
      <c r="V59" s="44"/>
      <c r="W59" s="44"/>
      <c r="X59" s="44"/>
      <c r="Y59" s="44"/>
      <c r="Z59" s="44"/>
      <c r="AA59" s="68"/>
      <c r="AB59" s="33"/>
      <c r="AC59" s="20">
        <f t="shared" si="8"/>
        <v>0</v>
      </c>
      <c r="AD59" s="85">
        <f t="shared" si="9"/>
        <v>124.03999999999999</v>
      </c>
      <c r="AE59" s="21">
        <f t="shared" si="25"/>
        <v>124.03999999999999</v>
      </c>
      <c r="AF59" s="84"/>
      <c r="AG59" s="78"/>
      <c r="AH59" s="22">
        <f t="shared" si="10"/>
        <v>124.03999999999999</v>
      </c>
      <c r="AI59" s="23">
        <f t="shared" si="4"/>
        <v>11.920000000000016</v>
      </c>
      <c r="AJ59" s="58"/>
      <c r="AK59" s="24">
        <f t="shared" si="11"/>
        <v>0</v>
      </c>
      <c r="AL59" s="25">
        <f t="shared" si="12"/>
        <v>135.96</v>
      </c>
      <c r="AM59" s="26">
        <f t="shared" si="27"/>
        <v>135.96</v>
      </c>
      <c r="AN59" s="79"/>
      <c r="AO59" s="118">
        <v>60</v>
      </c>
      <c r="AP59" s="118">
        <v>200</v>
      </c>
      <c r="AQ59" s="118">
        <v>0</v>
      </c>
      <c r="AR59" s="118">
        <v>15</v>
      </c>
      <c r="AS59" s="118">
        <v>60</v>
      </c>
      <c r="AT59" s="62">
        <f t="shared" si="23"/>
        <v>335</v>
      </c>
      <c r="AU59" s="63">
        <f t="shared" si="24"/>
        <v>318.25</v>
      </c>
      <c r="AV59" s="120">
        <v>6</v>
      </c>
      <c r="AW59" s="120">
        <v>20</v>
      </c>
      <c r="AX59" s="120">
        <v>8</v>
      </c>
      <c r="AY59" s="120">
        <v>1</v>
      </c>
      <c r="AZ59" s="81">
        <f t="shared" si="16"/>
        <v>35</v>
      </c>
      <c r="BA59" s="80">
        <f t="shared" si="17"/>
        <v>283.25</v>
      </c>
      <c r="BB59" s="36">
        <f t="shared" si="18"/>
        <v>135.96</v>
      </c>
      <c r="BC59" s="80">
        <f t="shared" si="19"/>
        <v>147.29</v>
      </c>
    </row>
    <row r="60" spans="1:55" ht="18" thickBot="1">
      <c r="A60" s="30" t="s">
        <v>58</v>
      </c>
      <c r="B60" s="88">
        <v>622</v>
      </c>
      <c r="C60" s="88">
        <v>450</v>
      </c>
      <c r="D60" s="88">
        <v>755</v>
      </c>
      <c r="E60" s="88">
        <v>21</v>
      </c>
      <c r="F60" s="88">
        <v>16</v>
      </c>
      <c r="G60" s="89">
        <v>25</v>
      </c>
      <c r="H60" s="48">
        <f t="shared" si="5"/>
        <v>1827</v>
      </c>
      <c r="I60" s="48">
        <f t="shared" si="6"/>
        <v>62</v>
      </c>
      <c r="J60" s="88">
        <v>590</v>
      </c>
      <c r="K60" s="94">
        <v>380</v>
      </c>
      <c r="L60" s="94"/>
      <c r="M60" s="93">
        <v>19</v>
      </c>
      <c r="N60" s="93">
        <v>14</v>
      </c>
      <c r="O60" s="56"/>
      <c r="P60" s="55">
        <f t="shared" si="21"/>
        <v>970</v>
      </c>
      <c r="Q60" s="48">
        <f t="shared" si="7"/>
        <v>33</v>
      </c>
      <c r="R60" s="50">
        <f t="shared" si="20"/>
        <v>95</v>
      </c>
      <c r="S60" s="88">
        <v>6.24</v>
      </c>
      <c r="T60" s="89">
        <v>7</v>
      </c>
      <c r="U60" s="88">
        <v>11.6</v>
      </c>
      <c r="V60" s="44"/>
      <c r="W60" s="44"/>
      <c r="X60" s="44"/>
      <c r="Y60" s="44"/>
      <c r="Z60" s="44"/>
      <c r="AA60" s="68"/>
      <c r="AB60" s="33"/>
      <c r="AC60" s="20">
        <f t="shared" si="8"/>
        <v>0</v>
      </c>
      <c r="AD60" s="85">
        <f t="shared" si="9"/>
        <v>119.83999999999999</v>
      </c>
      <c r="AE60" s="21">
        <f t="shared" si="25"/>
        <v>119.83999999999999</v>
      </c>
      <c r="AF60" s="84"/>
      <c r="AG60" s="78"/>
      <c r="AH60" s="22">
        <f t="shared" si="10"/>
        <v>119.83999999999999</v>
      </c>
      <c r="AI60" s="23">
        <f t="shared" si="4"/>
        <v>16.120000000000019</v>
      </c>
      <c r="AJ60" s="58"/>
      <c r="AK60" s="24">
        <f t="shared" si="11"/>
        <v>0</v>
      </c>
      <c r="AL60" s="25">
        <f t="shared" si="12"/>
        <v>135.96</v>
      </c>
      <c r="AM60" s="26">
        <f t="shared" si="27"/>
        <v>135.96</v>
      </c>
      <c r="AN60" s="79"/>
      <c r="AO60" s="118">
        <v>60</v>
      </c>
      <c r="AP60" s="118">
        <v>200</v>
      </c>
      <c r="AQ60" s="118">
        <v>0</v>
      </c>
      <c r="AR60" s="118">
        <v>15</v>
      </c>
      <c r="AS60" s="118">
        <v>60</v>
      </c>
      <c r="AT60" s="62">
        <f t="shared" si="23"/>
        <v>335</v>
      </c>
      <c r="AU60" s="63">
        <f t="shared" si="24"/>
        <v>318.25</v>
      </c>
      <c r="AV60" s="120">
        <v>6</v>
      </c>
      <c r="AW60" s="120">
        <v>20</v>
      </c>
      <c r="AX60" s="120">
        <v>8</v>
      </c>
      <c r="AY60" s="120">
        <v>1</v>
      </c>
      <c r="AZ60" s="81">
        <f t="shared" si="16"/>
        <v>35</v>
      </c>
      <c r="BA60" s="80">
        <f t="shared" si="17"/>
        <v>283.25</v>
      </c>
      <c r="BB60" s="36">
        <f t="shared" si="18"/>
        <v>135.96</v>
      </c>
      <c r="BC60" s="80">
        <f t="shared" si="19"/>
        <v>147.29</v>
      </c>
    </row>
    <row r="61" spans="1:55" ht="18" thickBot="1">
      <c r="A61" s="30" t="s">
        <v>59</v>
      </c>
      <c r="B61" s="88">
        <v>622</v>
      </c>
      <c r="C61" s="88">
        <v>450</v>
      </c>
      <c r="D61" s="88">
        <v>755</v>
      </c>
      <c r="E61" s="88">
        <v>21</v>
      </c>
      <c r="F61" s="88">
        <v>16</v>
      </c>
      <c r="G61" s="89">
        <v>25</v>
      </c>
      <c r="H61" s="48">
        <f>B61+C61+D61</f>
        <v>1827</v>
      </c>
      <c r="I61" s="48">
        <f>E61+F61+G61</f>
        <v>62</v>
      </c>
      <c r="J61" s="88">
        <v>590</v>
      </c>
      <c r="K61" s="94">
        <v>380</v>
      </c>
      <c r="L61" s="94"/>
      <c r="M61" s="93">
        <v>19</v>
      </c>
      <c r="N61" s="93">
        <v>14</v>
      </c>
      <c r="O61" s="56"/>
      <c r="P61" s="55">
        <f t="shared" si="21"/>
        <v>970</v>
      </c>
      <c r="Q61" s="48">
        <f t="shared" si="7"/>
        <v>33</v>
      </c>
      <c r="R61" s="50">
        <f t="shared" si="20"/>
        <v>95</v>
      </c>
      <c r="S61" s="88">
        <v>6.24</v>
      </c>
      <c r="T61" s="89">
        <v>7</v>
      </c>
      <c r="U61" s="88">
        <v>11.6</v>
      </c>
      <c r="V61" s="44"/>
      <c r="W61" s="44"/>
      <c r="X61" s="44"/>
      <c r="Y61" s="44"/>
      <c r="Z61" s="44"/>
      <c r="AA61" s="68"/>
      <c r="AB61" s="33"/>
      <c r="AC61" s="20">
        <f t="shared" si="8"/>
        <v>0</v>
      </c>
      <c r="AD61" s="85">
        <f t="shared" si="9"/>
        <v>119.83999999999999</v>
      </c>
      <c r="AE61" s="21">
        <f t="shared" si="25"/>
        <v>119.83999999999999</v>
      </c>
      <c r="AF61" s="84"/>
      <c r="AG61" s="78"/>
      <c r="AH61" s="22">
        <f t="shared" si="10"/>
        <v>119.83999999999999</v>
      </c>
      <c r="AI61" s="23">
        <f t="shared" si="4"/>
        <v>16.120000000000019</v>
      </c>
      <c r="AJ61" s="58"/>
      <c r="AK61" s="24">
        <f t="shared" si="11"/>
        <v>0</v>
      </c>
      <c r="AL61" s="25">
        <f t="shared" si="12"/>
        <v>135.96</v>
      </c>
      <c r="AM61" s="26">
        <f t="shared" si="27"/>
        <v>135.96</v>
      </c>
      <c r="AN61" s="79"/>
      <c r="AO61" s="118">
        <v>60</v>
      </c>
      <c r="AP61" s="118">
        <v>200</v>
      </c>
      <c r="AQ61" s="118">
        <v>0</v>
      </c>
      <c r="AR61" s="118">
        <v>15</v>
      </c>
      <c r="AS61" s="118">
        <v>60</v>
      </c>
      <c r="AT61" s="62">
        <f t="shared" si="23"/>
        <v>335</v>
      </c>
      <c r="AU61" s="63">
        <f t="shared" si="24"/>
        <v>318.25</v>
      </c>
      <c r="AV61" s="120">
        <v>6</v>
      </c>
      <c r="AW61" s="120">
        <v>20</v>
      </c>
      <c r="AX61" s="120">
        <v>8</v>
      </c>
      <c r="AY61" s="120">
        <v>1</v>
      </c>
      <c r="AZ61" s="81">
        <f t="shared" si="16"/>
        <v>35</v>
      </c>
      <c r="BA61" s="80">
        <f t="shared" si="17"/>
        <v>283.25</v>
      </c>
      <c r="BB61" s="36">
        <f t="shared" si="18"/>
        <v>135.96</v>
      </c>
      <c r="BC61" s="80">
        <f t="shared" si="19"/>
        <v>147.29</v>
      </c>
    </row>
    <row r="62" spans="1:55" ht="18" thickBot="1">
      <c r="A62" s="30" t="s">
        <v>28</v>
      </c>
      <c r="B62" s="88">
        <v>580</v>
      </c>
      <c r="C62" s="88">
        <v>427</v>
      </c>
      <c r="D62" s="88">
        <v>723</v>
      </c>
      <c r="E62" s="88">
        <v>20</v>
      </c>
      <c r="F62" s="88">
        <v>15</v>
      </c>
      <c r="G62" s="89">
        <v>24</v>
      </c>
      <c r="H62" s="48">
        <f t="shared" si="5"/>
        <v>1730</v>
      </c>
      <c r="I62" s="48">
        <f t="shared" si="6"/>
        <v>59</v>
      </c>
      <c r="J62" s="88">
        <v>560</v>
      </c>
      <c r="K62" s="94">
        <v>365</v>
      </c>
      <c r="L62" s="94"/>
      <c r="M62" s="93">
        <v>18</v>
      </c>
      <c r="N62" s="93">
        <v>13</v>
      </c>
      <c r="O62" s="56"/>
      <c r="P62" s="55">
        <f t="shared" si="21"/>
        <v>925</v>
      </c>
      <c r="Q62" s="48">
        <f t="shared" si="7"/>
        <v>31</v>
      </c>
      <c r="R62" s="50">
        <f t="shared" si="20"/>
        <v>90</v>
      </c>
      <c r="S62" s="88">
        <v>5.66</v>
      </c>
      <c r="T62" s="89">
        <v>6.5</v>
      </c>
      <c r="U62" s="88">
        <v>10.8</v>
      </c>
      <c r="V62" s="44"/>
      <c r="W62" s="44"/>
      <c r="X62" s="44"/>
      <c r="Y62" s="44"/>
      <c r="Z62" s="44"/>
      <c r="AA62" s="68"/>
      <c r="AB62" s="33"/>
      <c r="AC62" s="20">
        <f t="shared" si="8"/>
        <v>0</v>
      </c>
      <c r="AD62" s="85">
        <f t="shared" si="9"/>
        <v>112.96</v>
      </c>
      <c r="AE62" s="21">
        <f t="shared" si="25"/>
        <v>112.96</v>
      </c>
      <c r="AF62" s="84"/>
      <c r="AG62" s="78"/>
      <c r="AH62" s="22">
        <f t="shared" si="10"/>
        <v>112.96</v>
      </c>
      <c r="AI62" s="23">
        <f t="shared" si="4"/>
        <v>23.000000000000014</v>
      </c>
      <c r="AJ62" s="58"/>
      <c r="AK62" s="24">
        <f t="shared" si="11"/>
        <v>0</v>
      </c>
      <c r="AL62" s="25">
        <f t="shared" si="12"/>
        <v>135.96</v>
      </c>
      <c r="AM62" s="26">
        <f t="shared" si="27"/>
        <v>135.96</v>
      </c>
      <c r="AN62" s="79"/>
      <c r="AO62" s="118">
        <v>60</v>
      </c>
      <c r="AP62" s="118">
        <v>200</v>
      </c>
      <c r="AQ62" s="118">
        <v>0</v>
      </c>
      <c r="AR62" s="118">
        <v>15</v>
      </c>
      <c r="AS62" s="118">
        <v>60</v>
      </c>
      <c r="AT62" s="62">
        <f t="shared" si="23"/>
        <v>335</v>
      </c>
      <c r="AU62" s="63">
        <f t="shared" si="24"/>
        <v>318.25</v>
      </c>
      <c r="AV62" s="120">
        <v>6</v>
      </c>
      <c r="AW62" s="120">
        <v>20</v>
      </c>
      <c r="AX62" s="120">
        <v>8</v>
      </c>
      <c r="AY62" s="120">
        <v>1</v>
      </c>
      <c r="AZ62" s="81">
        <f t="shared" si="16"/>
        <v>35</v>
      </c>
      <c r="BA62" s="80">
        <f t="shared" si="17"/>
        <v>283.25</v>
      </c>
      <c r="BB62" s="36">
        <f t="shared" si="18"/>
        <v>135.96</v>
      </c>
      <c r="BC62" s="80">
        <f t="shared" si="19"/>
        <v>147.29</v>
      </c>
    </row>
    <row r="63" spans="1:55" ht="18" thickBot="1">
      <c r="A63" s="31" t="s">
        <v>60</v>
      </c>
      <c r="B63" s="88">
        <v>551</v>
      </c>
      <c r="C63" s="88">
        <v>415</v>
      </c>
      <c r="D63" s="88">
        <v>680</v>
      </c>
      <c r="E63" s="88">
        <v>19</v>
      </c>
      <c r="F63" s="88">
        <v>14</v>
      </c>
      <c r="G63" s="89">
        <v>22</v>
      </c>
      <c r="H63" s="48">
        <f t="shared" si="5"/>
        <v>1646</v>
      </c>
      <c r="I63" s="48">
        <f t="shared" si="6"/>
        <v>55</v>
      </c>
      <c r="J63" s="88">
        <v>545</v>
      </c>
      <c r="K63" s="94">
        <v>362</v>
      </c>
      <c r="L63" s="94"/>
      <c r="M63" s="90">
        <v>18</v>
      </c>
      <c r="N63" s="93">
        <v>13</v>
      </c>
      <c r="O63" s="56"/>
      <c r="P63" s="55">
        <f t="shared" si="21"/>
        <v>907</v>
      </c>
      <c r="Q63" s="48">
        <f t="shared" si="7"/>
        <v>31</v>
      </c>
      <c r="R63" s="50">
        <f t="shared" si="20"/>
        <v>86</v>
      </c>
      <c r="S63" s="88">
        <v>5.66</v>
      </c>
      <c r="T63" s="89">
        <v>6.5</v>
      </c>
      <c r="U63" s="88">
        <v>10.8</v>
      </c>
      <c r="V63" s="44"/>
      <c r="W63" s="44"/>
      <c r="X63" s="44"/>
      <c r="Y63" s="44"/>
      <c r="Z63" s="44"/>
      <c r="AA63" s="68"/>
      <c r="AB63" s="33"/>
      <c r="AC63" s="20">
        <f t="shared" si="8"/>
        <v>0</v>
      </c>
      <c r="AD63" s="85">
        <f t="shared" si="9"/>
        <v>108.96</v>
      </c>
      <c r="AE63" s="21">
        <f t="shared" si="25"/>
        <v>108.96</v>
      </c>
      <c r="AF63" s="84"/>
      <c r="AG63" s="78"/>
      <c r="AH63" s="22">
        <f t="shared" si="10"/>
        <v>108.96</v>
      </c>
      <c r="AI63" s="23">
        <f t="shared" si="4"/>
        <v>27.000000000000014</v>
      </c>
      <c r="AJ63" s="58"/>
      <c r="AK63" s="24">
        <f t="shared" si="11"/>
        <v>0</v>
      </c>
      <c r="AL63" s="25">
        <f t="shared" si="12"/>
        <v>135.96</v>
      </c>
      <c r="AM63" s="26">
        <f t="shared" si="27"/>
        <v>135.96</v>
      </c>
      <c r="AN63" s="79"/>
      <c r="AO63" s="118">
        <v>60</v>
      </c>
      <c r="AP63" s="118">
        <v>200</v>
      </c>
      <c r="AQ63" s="118">
        <v>0</v>
      </c>
      <c r="AR63" s="118">
        <v>15</v>
      </c>
      <c r="AS63" s="118">
        <v>60</v>
      </c>
      <c r="AT63" s="62">
        <f t="shared" si="23"/>
        <v>335</v>
      </c>
      <c r="AU63" s="63">
        <f t="shared" si="24"/>
        <v>318.25</v>
      </c>
      <c r="AV63" s="120">
        <v>6</v>
      </c>
      <c r="AW63" s="120">
        <v>20</v>
      </c>
      <c r="AX63" s="120">
        <v>8</v>
      </c>
      <c r="AY63" s="120">
        <v>1</v>
      </c>
      <c r="AZ63" s="81">
        <f t="shared" si="16"/>
        <v>35</v>
      </c>
      <c r="BA63" s="80">
        <f t="shared" si="17"/>
        <v>283.25</v>
      </c>
      <c r="BB63" s="36">
        <f t="shared" si="18"/>
        <v>135.96</v>
      </c>
      <c r="BC63" s="80">
        <f t="shared" si="19"/>
        <v>147.29</v>
      </c>
    </row>
    <row r="64" spans="1:55" ht="18" thickBot="1">
      <c r="A64" s="31" t="s">
        <v>29</v>
      </c>
      <c r="B64" s="88">
        <v>500</v>
      </c>
      <c r="C64" s="88">
        <v>387</v>
      </c>
      <c r="D64" s="88">
        <v>640</v>
      </c>
      <c r="E64" s="88">
        <v>17</v>
      </c>
      <c r="F64" s="88">
        <v>13</v>
      </c>
      <c r="G64" s="89">
        <v>21</v>
      </c>
      <c r="H64" s="48">
        <f t="shared" si="5"/>
        <v>1527</v>
      </c>
      <c r="I64" s="48">
        <f t="shared" si="6"/>
        <v>51</v>
      </c>
      <c r="J64" s="88">
        <v>514</v>
      </c>
      <c r="K64" s="94">
        <v>360</v>
      </c>
      <c r="L64" s="94"/>
      <c r="M64" s="90">
        <v>17</v>
      </c>
      <c r="N64" s="93">
        <v>13</v>
      </c>
      <c r="O64" s="56"/>
      <c r="P64" s="55">
        <f t="shared" si="21"/>
        <v>874</v>
      </c>
      <c r="Q64" s="48">
        <f t="shared" si="7"/>
        <v>30</v>
      </c>
      <c r="R64" s="50">
        <f t="shared" si="20"/>
        <v>81</v>
      </c>
      <c r="S64" s="88">
        <v>4.9800000000000004</v>
      </c>
      <c r="T64" s="88">
        <v>5.2</v>
      </c>
      <c r="U64" s="88">
        <v>9.6999999999999993</v>
      </c>
      <c r="V64" s="44"/>
      <c r="W64" s="44"/>
      <c r="X64" s="44"/>
      <c r="Y64" s="44"/>
      <c r="Z64" s="44"/>
      <c r="AA64" s="68"/>
      <c r="AB64" s="33"/>
      <c r="AC64" s="20">
        <f t="shared" si="8"/>
        <v>0</v>
      </c>
      <c r="AD64" s="85">
        <f t="shared" si="9"/>
        <v>100.88000000000001</v>
      </c>
      <c r="AE64" s="21">
        <f t="shared" si="25"/>
        <v>100.88000000000001</v>
      </c>
      <c r="AF64" s="84"/>
      <c r="AG64" s="78"/>
      <c r="AH64" s="22">
        <f t="shared" si="10"/>
        <v>100.88000000000001</v>
      </c>
      <c r="AI64" s="23">
        <f t="shared" si="4"/>
        <v>35.08</v>
      </c>
      <c r="AJ64" s="58"/>
      <c r="AK64" s="24">
        <f t="shared" si="11"/>
        <v>0</v>
      </c>
      <c r="AL64" s="25">
        <f t="shared" si="12"/>
        <v>135.96</v>
      </c>
      <c r="AM64" s="26">
        <f t="shared" si="27"/>
        <v>135.96</v>
      </c>
      <c r="AN64" s="79"/>
      <c r="AO64" s="118">
        <v>60</v>
      </c>
      <c r="AP64" s="118">
        <v>200</v>
      </c>
      <c r="AQ64" s="118">
        <v>0</v>
      </c>
      <c r="AR64" s="118">
        <v>15</v>
      </c>
      <c r="AS64" s="118">
        <v>60</v>
      </c>
      <c r="AT64" s="62">
        <f t="shared" si="23"/>
        <v>335</v>
      </c>
      <c r="AU64" s="63">
        <f t="shared" si="24"/>
        <v>318.25</v>
      </c>
      <c r="AV64" s="120">
        <v>6</v>
      </c>
      <c r="AW64" s="120">
        <v>20</v>
      </c>
      <c r="AX64" s="120">
        <v>8</v>
      </c>
      <c r="AY64" s="120">
        <v>1</v>
      </c>
      <c r="AZ64" s="81">
        <f t="shared" si="16"/>
        <v>35</v>
      </c>
      <c r="BA64" s="80">
        <f t="shared" si="17"/>
        <v>283.25</v>
      </c>
      <c r="BB64" s="36">
        <f t="shared" si="18"/>
        <v>135.96</v>
      </c>
      <c r="BC64" s="80">
        <f t="shared" si="19"/>
        <v>147.29</v>
      </c>
    </row>
    <row r="65" spans="1:55" ht="17.399999999999999">
      <c r="A65" s="32" t="s">
        <v>61</v>
      </c>
      <c r="B65" s="88">
        <v>470</v>
      </c>
      <c r="C65" s="88">
        <v>355</v>
      </c>
      <c r="D65" s="88">
        <v>605</v>
      </c>
      <c r="E65" s="88">
        <v>16</v>
      </c>
      <c r="F65" s="88">
        <v>12</v>
      </c>
      <c r="G65" s="89">
        <v>20</v>
      </c>
      <c r="H65" s="48">
        <f t="shared" si="5"/>
        <v>1430</v>
      </c>
      <c r="I65" s="48">
        <f t="shared" si="6"/>
        <v>48</v>
      </c>
      <c r="J65" s="88">
        <v>500</v>
      </c>
      <c r="K65" s="94">
        <v>330</v>
      </c>
      <c r="L65" s="94"/>
      <c r="M65" s="90">
        <v>16</v>
      </c>
      <c r="N65" s="93">
        <v>12</v>
      </c>
      <c r="O65" s="56"/>
      <c r="P65" s="55">
        <f t="shared" si="21"/>
        <v>830</v>
      </c>
      <c r="Q65" s="48">
        <f t="shared" si="7"/>
        <v>28</v>
      </c>
      <c r="R65" s="50">
        <f t="shared" si="20"/>
        <v>76</v>
      </c>
      <c r="S65" s="88">
        <v>4.9800000000000004</v>
      </c>
      <c r="T65" s="88">
        <v>5.2</v>
      </c>
      <c r="U65" s="88">
        <v>9.6999999999999993</v>
      </c>
      <c r="V65" s="44"/>
      <c r="W65" s="44"/>
      <c r="X65" s="44"/>
      <c r="Y65" s="44"/>
      <c r="Z65" s="44"/>
      <c r="AA65" s="68"/>
      <c r="AB65" s="33"/>
      <c r="AC65" s="20">
        <f t="shared" si="8"/>
        <v>0</v>
      </c>
      <c r="AD65" s="85">
        <f t="shared" si="9"/>
        <v>95.88000000000001</v>
      </c>
      <c r="AE65" s="21">
        <f t="shared" si="25"/>
        <v>95.88000000000001</v>
      </c>
      <c r="AF65" s="84"/>
      <c r="AG65" s="78"/>
      <c r="AH65" s="22">
        <f t="shared" si="10"/>
        <v>95.88000000000001</v>
      </c>
      <c r="AI65" s="23">
        <f t="shared" si="4"/>
        <v>40.08</v>
      </c>
      <c r="AJ65" s="58"/>
      <c r="AK65" s="24">
        <f t="shared" si="11"/>
        <v>0</v>
      </c>
      <c r="AL65" s="25">
        <f>BB65</f>
        <v>135.96</v>
      </c>
      <c r="AM65" s="26">
        <f t="shared" si="27"/>
        <v>135.96</v>
      </c>
      <c r="AN65" s="79"/>
      <c r="AO65" s="118">
        <v>60</v>
      </c>
      <c r="AP65" s="118">
        <v>200</v>
      </c>
      <c r="AQ65" s="118">
        <v>0</v>
      </c>
      <c r="AR65" s="118">
        <v>15</v>
      </c>
      <c r="AS65" s="118">
        <v>60</v>
      </c>
      <c r="AT65" s="62">
        <f t="shared" si="23"/>
        <v>335</v>
      </c>
      <c r="AU65" s="63">
        <f t="shared" si="24"/>
        <v>318.25</v>
      </c>
      <c r="AV65" s="120">
        <v>6</v>
      </c>
      <c r="AW65" s="120">
        <v>20</v>
      </c>
      <c r="AX65" s="120">
        <v>8</v>
      </c>
      <c r="AY65" s="120">
        <v>1</v>
      </c>
      <c r="AZ65" s="81">
        <f t="shared" si="16"/>
        <v>35</v>
      </c>
      <c r="BA65" s="80">
        <f t="shared" si="17"/>
        <v>283.25</v>
      </c>
      <c r="BB65" s="36">
        <f t="shared" si="18"/>
        <v>135.96</v>
      </c>
      <c r="BC65" s="80">
        <f t="shared" si="19"/>
        <v>147.29</v>
      </c>
    </row>
    <row r="66" spans="1:55">
      <c r="D66" s="102"/>
      <c r="AP66" s="118"/>
    </row>
    <row r="67" spans="1:55">
      <c r="AP67" s="118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83" priority="3" operator="lessThan">
      <formula>0</formula>
    </cfRule>
  </conditionalFormatting>
  <conditionalFormatting sqref="AC6">
    <cfRule type="cellIs" dxfId="82" priority="2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C65"/>
  <sheetViews>
    <sheetView zoomScale="80" zoomScaleNormal="80" workbookViewId="0">
      <pane xSplit="1" ySplit="9" topLeftCell="B52" activePane="bottomRight" state="frozen"/>
      <selection activeCell="M23" sqref="M23"/>
      <selection pane="topRight" activeCell="M23" sqref="M23"/>
      <selection pane="bottomLeft" activeCell="M23" sqref="M23"/>
      <selection pane="bottomRight" activeCell="Y57" sqref="Y57"/>
    </sheetView>
  </sheetViews>
  <sheetFormatPr baseColWidth="10" defaultRowHeight="14.4"/>
  <cols>
    <col min="1" max="1" width="9.44140625" customWidth="1"/>
    <col min="2" max="2" width="6.1093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8" width="6.6640625" customWidth="1"/>
    <col min="19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3" t="s">
        <v>6</v>
      </c>
      <c r="C1" s="233"/>
      <c r="D1" s="233"/>
      <c r="E1" s="233"/>
      <c r="F1" s="233"/>
      <c r="G1" s="233"/>
      <c r="H1" s="233"/>
      <c r="I1" s="233"/>
      <c r="J1" s="233"/>
      <c r="K1" s="233"/>
      <c r="L1" s="233"/>
      <c r="M1" s="233"/>
      <c r="N1" s="233"/>
      <c r="O1" s="233"/>
      <c r="P1" s="233"/>
      <c r="Q1" s="233"/>
      <c r="R1" s="233"/>
      <c r="S1" s="233"/>
      <c r="T1" s="233"/>
      <c r="U1" s="233"/>
      <c r="V1" s="233"/>
      <c r="W1" s="233"/>
      <c r="X1" s="233"/>
      <c r="Y1" s="233"/>
      <c r="Z1" s="233"/>
      <c r="AA1" s="233"/>
      <c r="AB1" s="233"/>
      <c r="AC1" s="233"/>
      <c r="AD1" s="233"/>
      <c r="AE1" s="233"/>
      <c r="AF1" s="233"/>
      <c r="AG1" s="233"/>
      <c r="AH1" s="233"/>
      <c r="AI1" s="23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695</v>
      </c>
      <c r="C5" s="39">
        <f t="shared" ref="C5:AI5" si="0">MAX(C10:C65)</f>
        <v>507</v>
      </c>
      <c r="D5" s="39">
        <f t="shared" si="0"/>
        <v>813</v>
      </c>
      <c r="E5" s="43">
        <f t="shared" si="0"/>
        <v>23</v>
      </c>
      <c r="F5" s="43">
        <f t="shared" si="0"/>
        <v>18</v>
      </c>
      <c r="G5" s="43">
        <f t="shared" si="0"/>
        <v>26</v>
      </c>
      <c r="H5" s="39">
        <f t="shared" si="0"/>
        <v>2014</v>
      </c>
      <c r="I5" s="39">
        <f t="shared" si="0"/>
        <v>67</v>
      </c>
      <c r="J5" s="39">
        <f t="shared" si="0"/>
        <v>652</v>
      </c>
      <c r="K5" s="39">
        <f t="shared" si="0"/>
        <v>395</v>
      </c>
      <c r="L5" s="39">
        <f t="shared" si="0"/>
        <v>0</v>
      </c>
      <c r="M5" s="39">
        <f t="shared" si="0"/>
        <v>22</v>
      </c>
      <c r="N5" s="39">
        <f t="shared" si="0"/>
        <v>14</v>
      </c>
      <c r="O5" s="39">
        <f>MAX(O10:O65)</f>
        <v>0</v>
      </c>
      <c r="P5" s="39">
        <f t="shared" si="0"/>
        <v>1042</v>
      </c>
      <c r="Q5" s="39">
        <f t="shared" si="0"/>
        <v>35</v>
      </c>
      <c r="R5" s="39">
        <f t="shared" si="0"/>
        <v>102</v>
      </c>
      <c r="S5" s="39">
        <f t="shared" si="0"/>
        <v>5.76</v>
      </c>
      <c r="T5" s="39">
        <f>MAX(T10:T65)</f>
        <v>7.5</v>
      </c>
      <c r="U5" s="39">
        <f t="shared" si="0"/>
        <v>11.3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125.66000000000001</v>
      </c>
      <c r="AE5" s="39">
        <f>MAX(AE10:AE65)</f>
        <v>125.66000000000001</v>
      </c>
      <c r="AF5" s="39">
        <f>MAX(AF10:AF65)</f>
        <v>0</v>
      </c>
      <c r="AG5" s="39">
        <f>MAX(AG10:AG65)</f>
        <v>0</v>
      </c>
      <c r="AH5" s="41">
        <f t="shared" si="0"/>
        <v>125.66000000000001</v>
      </c>
      <c r="AI5" s="42">
        <f t="shared" si="0"/>
        <v>68.444000000000003</v>
      </c>
      <c r="AJ5" s="15"/>
      <c r="AK5" s="39">
        <f>MAX(AK10:AK65)</f>
        <v>0</v>
      </c>
      <c r="AL5" s="39">
        <f>MAX(AL10:AL65)</f>
        <v>147.35999999999999</v>
      </c>
      <c r="AM5" s="39">
        <f>MAX(AM10:AM65)</f>
        <v>147.35999999999999</v>
      </c>
      <c r="AN5" s="79"/>
      <c r="AO5" s="39">
        <f t="shared" ref="AO5:BC5" si="1">MAX(AO10:AO65)</f>
        <v>85</v>
      </c>
      <c r="AP5" s="39">
        <f t="shared" si="1"/>
        <v>200</v>
      </c>
      <c r="AQ5" s="39">
        <f t="shared" si="1"/>
        <v>0</v>
      </c>
      <c r="AR5" s="39">
        <f t="shared" si="1"/>
        <v>15</v>
      </c>
      <c r="AS5" s="39">
        <f t="shared" si="1"/>
        <v>60</v>
      </c>
      <c r="AT5" s="39">
        <f t="shared" si="1"/>
        <v>360</v>
      </c>
      <c r="AU5" s="39">
        <f t="shared" si="1"/>
        <v>342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307</v>
      </c>
      <c r="BB5" s="39">
        <f t="shared" si="1"/>
        <v>147.35999999999999</v>
      </c>
      <c r="BC5" s="39">
        <f t="shared" si="1"/>
        <v>159.64000000000001</v>
      </c>
    </row>
    <row r="6" spans="1:55" ht="15" thickBot="1">
      <c r="A6" s="11" t="s">
        <v>66</v>
      </c>
      <c r="B6" s="39">
        <f>MIN(B10:B65)</f>
        <v>372</v>
      </c>
      <c r="C6" s="39">
        <f t="shared" ref="C6:AI6" si="2">MIN(C10:C65)</f>
        <v>273</v>
      </c>
      <c r="D6" s="39">
        <f t="shared" si="2"/>
        <v>495</v>
      </c>
      <c r="E6" s="43">
        <f t="shared" si="2"/>
        <v>13</v>
      </c>
      <c r="F6" s="43">
        <f t="shared" si="2"/>
        <v>9</v>
      </c>
      <c r="G6" s="43">
        <f t="shared" si="2"/>
        <v>16</v>
      </c>
      <c r="H6" s="39">
        <f t="shared" si="2"/>
        <v>1145</v>
      </c>
      <c r="I6" s="39">
        <f t="shared" si="2"/>
        <v>38</v>
      </c>
      <c r="J6" s="39">
        <f t="shared" si="2"/>
        <v>378</v>
      </c>
      <c r="K6" s="39">
        <f t="shared" si="2"/>
        <v>296</v>
      </c>
      <c r="L6" s="39">
        <f t="shared" si="2"/>
        <v>0</v>
      </c>
      <c r="M6" s="39">
        <f t="shared" si="2"/>
        <v>13</v>
      </c>
      <c r="N6" s="39">
        <f t="shared" si="2"/>
        <v>10</v>
      </c>
      <c r="O6" s="39">
        <f>MIN(O10:O65)</f>
        <v>0</v>
      </c>
      <c r="P6" s="39">
        <f t="shared" si="2"/>
        <v>680</v>
      </c>
      <c r="Q6" s="39">
        <f t="shared" si="2"/>
        <v>24</v>
      </c>
      <c r="R6" s="39">
        <f t="shared" si="2"/>
        <v>62</v>
      </c>
      <c r="S6" s="39">
        <f t="shared" si="2"/>
        <v>2.6</v>
      </c>
      <c r="T6" s="39">
        <f>MIN(T10:T65)</f>
        <v>3.2</v>
      </c>
      <c r="U6" s="39">
        <f t="shared" si="2"/>
        <v>5.9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76.179999999999993</v>
      </c>
      <c r="AE6" s="39">
        <f>MIN(AE10:AE65)</f>
        <v>76.179999999999993</v>
      </c>
      <c r="AF6" s="39">
        <f>MIN(AF10:AF65)</f>
        <v>0</v>
      </c>
      <c r="AG6" s="39">
        <f>MIN(AG10:AG65)</f>
        <v>0</v>
      </c>
      <c r="AH6" s="41">
        <f t="shared" si="2"/>
        <v>76.179999999999993</v>
      </c>
      <c r="AI6" s="42">
        <f t="shared" si="2"/>
        <v>21.699999999999974</v>
      </c>
      <c r="AJ6" s="15"/>
      <c r="AK6" s="40">
        <f>MIN(AK10:AK65)</f>
        <v>0</v>
      </c>
      <c r="AL6" s="40">
        <f>MIN(AL10:AL65)</f>
        <v>144.624</v>
      </c>
      <c r="AM6" s="40">
        <f>MIN(AM10:AM65)</f>
        <v>144.624</v>
      </c>
      <c r="AN6" s="79"/>
      <c r="AO6" s="40">
        <f t="shared" ref="AO6:BC6" si="3">MIN(AO10:AO65)</f>
        <v>85</v>
      </c>
      <c r="AP6" s="40">
        <f t="shared" si="3"/>
        <v>200</v>
      </c>
      <c r="AQ6" s="40">
        <f t="shared" si="3"/>
        <v>0</v>
      </c>
      <c r="AR6" s="40">
        <f t="shared" si="3"/>
        <v>14</v>
      </c>
      <c r="AS6" s="40">
        <f t="shared" si="3"/>
        <v>55</v>
      </c>
      <c r="AT6" s="40">
        <f t="shared" si="3"/>
        <v>354</v>
      </c>
      <c r="AU6" s="40">
        <f t="shared" si="3"/>
        <v>336.3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301.3</v>
      </c>
      <c r="BB6" s="40">
        <f t="shared" si="3"/>
        <v>144.624</v>
      </c>
      <c r="BC6" s="40">
        <f t="shared" si="3"/>
        <v>156.67600000000002</v>
      </c>
    </row>
    <row r="7" spans="1:55" ht="18" customHeight="1" thickBot="1">
      <c r="A7" s="11"/>
      <c r="B7" s="234" t="s">
        <v>91</v>
      </c>
      <c r="C7" s="235"/>
      <c r="D7" s="235"/>
      <c r="E7" s="235"/>
      <c r="F7" s="235"/>
      <c r="G7" s="235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6"/>
      <c r="V7" s="237" t="s">
        <v>82</v>
      </c>
      <c r="W7" s="238"/>
      <c r="X7" s="238"/>
      <c r="Y7" s="238"/>
      <c r="Z7" s="238"/>
      <c r="AA7" s="238"/>
      <c r="AB7" s="239"/>
      <c r="AC7" s="240" t="s">
        <v>84</v>
      </c>
      <c r="AD7" s="243" t="s">
        <v>83</v>
      </c>
      <c r="AE7" s="244"/>
      <c r="AF7" s="244"/>
      <c r="AG7" s="244"/>
      <c r="AH7" s="244"/>
      <c r="AI7" s="245"/>
      <c r="AJ7" s="15"/>
      <c r="AK7" s="263" t="s">
        <v>100</v>
      </c>
      <c r="AL7" s="264"/>
      <c r="AM7" s="265"/>
      <c r="AN7" s="79"/>
      <c r="AO7" s="253" t="s">
        <v>136</v>
      </c>
      <c r="AP7" s="254"/>
      <c r="AQ7" s="254"/>
      <c r="AR7" s="254"/>
      <c r="AS7" s="254"/>
      <c r="AT7" s="254"/>
      <c r="AU7" s="254"/>
      <c r="AV7" s="254"/>
      <c r="AW7" s="254"/>
      <c r="AX7" s="254"/>
      <c r="AY7" s="254"/>
      <c r="AZ7" s="254"/>
      <c r="BA7" s="254"/>
      <c r="BB7" s="254"/>
      <c r="BC7" s="255"/>
    </row>
    <row r="8" spans="1:55" ht="18" customHeight="1" thickBot="1">
      <c r="A8" s="11"/>
      <c r="B8" s="256" t="s">
        <v>2</v>
      </c>
      <c r="C8" s="257"/>
      <c r="D8" s="257"/>
      <c r="E8" s="257"/>
      <c r="F8" s="257"/>
      <c r="G8" s="257"/>
      <c r="H8" s="257"/>
      <c r="I8" s="258"/>
      <c r="J8" s="256" t="s">
        <v>3</v>
      </c>
      <c r="K8" s="257"/>
      <c r="L8" s="257"/>
      <c r="M8" s="257"/>
      <c r="N8" s="257"/>
      <c r="O8" s="257"/>
      <c r="P8" s="257"/>
      <c r="Q8" s="258"/>
      <c r="R8" s="259" t="s">
        <v>79</v>
      </c>
      <c r="S8" s="246" t="s">
        <v>4</v>
      </c>
      <c r="T8" s="246" t="s">
        <v>5</v>
      </c>
      <c r="U8" s="250" t="s">
        <v>80</v>
      </c>
      <c r="V8" s="261" t="s">
        <v>92</v>
      </c>
      <c r="W8" s="246" t="s">
        <v>93</v>
      </c>
      <c r="X8" s="246" t="s">
        <v>94</v>
      </c>
      <c r="Y8" s="246" t="s">
        <v>96</v>
      </c>
      <c r="Z8" s="246" t="s">
        <v>95</v>
      </c>
      <c r="AA8" s="248" t="s">
        <v>97</v>
      </c>
      <c r="AB8" s="250" t="s">
        <v>98</v>
      </c>
      <c r="AC8" s="241"/>
      <c r="AD8" s="266" t="s">
        <v>112</v>
      </c>
      <c r="AE8" s="268" t="s">
        <v>111</v>
      </c>
      <c r="AF8" s="268" t="s">
        <v>113</v>
      </c>
      <c r="AG8" s="270" t="s">
        <v>114</v>
      </c>
      <c r="AH8" s="270" t="s">
        <v>115</v>
      </c>
      <c r="AI8" s="252" t="s">
        <v>116</v>
      </c>
      <c r="AJ8" s="15"/>
      <c r="AK8" s="274" t="s">
        <v>101</v>
      </c>
      <c r="AL8" s="276" t="s">
        <v>117</v>
      </c>
      <c r="AM8" s="278" t="s">
        <v>99</v>
      </c>
      <c r="AN8" s="79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60"/>
      <c r="S9" s="247"/>
      <c r="T9" s="247"/>
      <c r="U9" s="251"/>
      <c r="V9" s="262"/>
      <c r="W9" s="247"/>
      <c r="X9" s="247"/>
      <c r="Y9" s="247"/>
      <c r="Z9" s="247"/>
      <c r="AA9" s="249"/>
      <c r="AB9" s="251"/>
      <c r="AC9" s="242"/>
      <c r="AD9" s="267"/>
      <c r="AE9" s="269"/>
      <c r="AF9" s="269"/>
      <c r="AG9" s="247"/>
      <c r="AH9" s="247"/>
      <c r="AI9" s="251"/>
      <c r="AJ9" s="17"/>
      <c r="AK9" s="275"/>
      <c r="AL9" s="277"/>
      <c r="AM9" s="27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8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440</v>
      </c>
      <c r="C10" s="44">
        <v>338</v>
      </c>
      <c r="D10" s="45">
        <v>586</v>
      </c>
      <c r="E10" s="45">
        <v>15</v>
      </c>
      <c r="F10" s="86">
        <v>12</v>
      </c>
      <c r="G10" s="87">
        <v>19</v>
      </c>
      <c r="H10" s="48">
        <f>B10+C10+D10</f>
        <v>1364</v>
      </c>
      <c r="I10" s="48">
        <f>E10+F10+G10</f>
        <v>46</v>
      </c>
      <c r="J10" s="44">
        <v>480</v>
      </c>
      <c r="K10" s="19">
        <v>325</v>
      </c>
      <c r="L10" s="19"/>
      <c r="M10" s="45">
        <v>16</v>
      </c>
      <c r="N10" s="93">
        <v>12</v>
      </c>
      <c r="O10" s="49"/>
      <c r="P10" s="48">
        <f>SUM(J10+K10+L10)</f>
        <v>805</v>
      </c>
      <c r="Q10" s="48">
        <f>M10+N10+O10</f>
        <v>28</v>
      </c>
      <c r="R10" s="50">
        <f>SUM(I10+Q10)</f>
        <v>74</v>
      </c>
      <c r="S10" s="97">
        <v>4.71</v>
      </c>
      <c r="T10" s="44">
        <v>5</v>
      </c>
      <c r="U10" s="99">
        <v>8.9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92.61</v>
      </c>
      <c r="AE10" s="21">
        <f>+AD10-AK10</f>
        <v>92.61</v>
      </c>
      <c r="AF10" s="82"/>
      <c r="AG10" s="51"/>
      <c r="AH10" s="22">
        <f>AD10+AG10</f>
        <v>92.61</v>
      </c>
      <c r="AI10" s="23">
        <f t="shared" ref="AI10:AI65" si="4">AM10-AD10</f>
        <v>52.013999999999996</v>
      </c>
      <c r="AJ10" s="54"/>
      <c r="AK10" s="24">
        <f>AC10</f>
        <v>0</v>
      </c>
      <c r="AL10" s="25">
        <f>BB10</f>
        <v>144.624</v>
      </c>
      <c r="AM10" s="26">
        <f>AK10+AL10</f>
        <v>144.624</v>
      </c>
      <c r="AN10" s="79"/>
      <c r="AO10" s="118">
        <v>85</v>
      </c>
      <c r="AP10" s="118">
        <v>200</v>
      </c>
      <c r="AQ10" s="118">
        <v>0</v>
      </c>
      <c r="AR10" s="118">
        <v>14</v>
      </c>
      <c r="AS10" s="112">
        <v>55</v>
      </c>
      <c r="AT10" s="62">
        <f>SUM(AO10:AS10)</f>
        <v>354</v>
      </c>
      <c r="AU10" s="63">
        <f>AT10*0.95</f>
        <v>336.3</v>
      </c>
      <c r="AV10" s="120">
        <v>6</v>
      </c>
      <c r="AW10" s="120">
        <v>20</v>
      </c>
      <c r="AX10" s="120">
        <v>8</v>
      </c>
      <c r="AY10" s="120">
        <v>1</v>
      </c>
      <c r="AZ10" s="81">
        <f>SUM(AV10:AY10)</f>
        <v>35</v>
      </c>
      <c r="BA10" s="80">
        <f>AU10-AZ10</f>
        <v>301.3</v>
      </c>
      <c r="BB10" s="36">
        <f>BA10*0.48</f>
        <v>144.624</v>
      </c>
      <c r="BC10" s="80">
        <f>BA10*0.52</f>
        <v>156.67600000000002</v>
      </c>
    </row>
    <row r="11" spans="1:55" ht="18" thickBot="1">
      <c r="A11" s="27" t="s">
        <v>38</v>
      </c>
      <c r="B11" s="88">
        <v>424</v>
      </c>
      <c r="C11" s="88">
        <v>331</v>
      </c>
      <c r="D11" s="88">
        <v>564</v>
      </c>
      <c r="E11" s="88">
        <v>14</v>
      </c>
      <c r="F11" s="88">
        <v>11</v>
      </c>
      <c r="G11" s="89">
        <v>19</v>
      </c>
      <c r="H11" s="48">
        <f t="shared" ref="H11:H65" si="5">B11+C11+D11</f>
        <v>1319</v>
      </c>
      <c r="I11" s="48">
        <f t="shared" ref="I11:I65" si="6">E11+F11+G11</f>
        <v>44</v>
      </c>
      <c r="J11" s="44">
        <v>471</v>
      </c>
      <c r="K11" s="19">
        <v>325</v>
      </c>
      <c r="L11" s="19"/>
      <c r="M11" s="45">
        <v>15</v>
      </c>
      <c r="N11" s="93">
        <v>12</v>
      </c>
      <c r="O11" s="49"/>
      <c r="P11" s="48">
        <f t="shared" ref="P11:P65" si="7">SUM(J11+K11+L11)</f>
        <v>796</v>
      </c>
      <c r="Q11" s="48">
        <f t="shared" ref="Q11:Q65" si="8">M11+N11+O11</f>
        <v>27</v>
      </c>
      <c r="R11" s="50">
        <f t="shared" ref="R11:R65" si="9">SUM(I11+Q11)</f>
        <v>71</v>
      </c>
      <c r="S11" s="97">
        <v>4.71</v>
      </c>
      <c r="T11" s="44">
        <v>4.2</v>
      </c>
      <c r="U11" s="99">
        <v>8.9</v>
      </c>
      <c r="V11" s="44"/>
      <c r="W11" s="137"/>
      <c r="X11" s="53"/>
      <c r="Y11" s="44"/>
      <c r="Z11" s="44"/>
      <c r="AA11" s="67">
        <f t="shared" ref="AA11:AA65" si="10">SUM(V11:Z11)</f>
        <v>0</v>
      </c>
      <c r="AB11" s="51"/>
      <c r="AC11" s="20">
        <f t="shared" ref="AC11:AC65" si="11">AA11+AB11</f>
        <v>0</v>
      </c>
      <c r="AD11" s="85">
        <f t="shared" ref="AD11:AD65" si="12">R11+S11+T11+U11+V11+W11+X11+Y11+Z11</f>
        <v>88.81</v>
      </c>
      <c r="AE11" s="21">
        <f t="shared" ref="AE11:AE65" si="13">+AD11-AK11</f>
        <v>88.81</v>
      </c>
      <c r="AF11" s="82"/>
      <c r="AG11" s="51"/>
      <c r="AH11" s="22">
        <f t="shared" ref="AH11:AH65" si="14">AD11+AG11</f>
        <v>88.81</v>
      </c>
      <c r="AI11" s="23">
        <f t="shared" si="4"/>
        <v>55.813999999999993</v>
      </c>
      <c r="AJ11" s="54"/>
      <c r="AK11" s="24">
        <f t="shared" ref="AK11:AK65" si="15">AC11</f>
        <v>0</v>
      </c>
      <c r="AL11" s="25">
        <f t="shared" ref="AL11:AL64" si="16">BB11</f>
        <v>144.624</v>
      </c>
      <c r="AM11" s="26">
        <f t="shared" ref="AM11:AM42" si="17">AK11+AL11</f>
        <v>144.624</v>
      </c>
      <c r="AN11" s="79"/>
      <c r="AO11" s="118">
        <v>85</v>
      </c>
      <c r="AP11" s="118">
        <v>200</v>
      </c>
      <c r="AQ11" s="118">
        <v>0</v>
      </c>
      <c r="AR11" s="118">
        <v>14</v>
      </c>
      <c r="AS11" s="112">
        <v>55</v>
      </c>
      <c r="AT11" s="62">
        <f t="shared" ref="AT11:AT65" si="18">SUM(AO11:AS11)</f>
        <v>354</v>
      </c>
      <c r="AU11" s="63">
        <f t="shared" ref="AU11:AU65" si="19">AT11*0.95</f>
        <v>336.3</v>
      </c>
      <c r="AV11" s="120">
        <v>6</v>
      </c>
      <c r="AW11" s="120">
        <v>20</v>
      </c>
      <c r="AX11" s="120">
        <v>8</v>
      </c>
      <c r="AY11" s="120">
        <v>1</v>
      </c>
      <c r="AZ11" s="81">
        <f t="shared" ref="AZ11:AZ65" si="20">SUM(AV11:AY11)</f>
        <v>35</v>
      </c>
      <c r="BA11" s="80">
        <f t="shared" ref="BA11:BA65" si="21">AU11-AZ11</f>
        <v>301.3</v>
      </c>
      <c r="BB11" s="36">
        <f t="shared" ref="BB11:BB65" si="22">BA11*0.48</f>
        <v>144.624</v>
      </c>
      <c r="BC11" s="80">
        <f t="shared" ref="BC11:BC65" si="23">BA11*0.52</f>
        <v>156.67600000000002</v>
      </c>
    </row>
    <row r="12" spans="1:55" ht="18" thickBot="1">
      <c r="A12" s="18" t="s">
        <v>7</v>
      </c>
      <c r="B12" s="88">
        <v>422</v>
      </c>
      <c r="C12" s="90">
        <v>325</v>
      </c>
      <c r="D12" s="90">
        <v>556</v>
      </c>
      <c r="E12" s="88">
        <v>14</v>
      </c>
      <c r="F12" s="88">
        <v>11</v>
      </c>
      <c r="G12" s="89">
        <v>19</v>
      </c>
      <c r="H12" s="48">
        <f t="shared" si="5"/>
        <v>1303</v>
      </c>
      <c r="I12" s="48">
        <f t="shared" si="6"/>
        <v>44</v>
      </c>
      <c r="J12" s="44">
        <v>462</v>
      </c>
      <c r="K12" s="19">
        <v>320</v>
      </c>
      <c r="L12" s="19"/>
      <c r="M12" s="45">
        <v>15</v>
      </c>
      <c r="N12" s="93">
        <v>12</v>
      </c>
      <c r="O12" s="49"/>
      <c r="P12" s="48">
        <f t="shared" si="7"/>
        <v>782</v>
      </c>
      <c r="Q12" s="48">
        <f t="shared" si="8"/>
        <v>27</v>
      </c>
      <c r="R12" s="50">
        <f t="shared" si="9"/>
        <v>71</v>
      </c>
      <c r="S12" s="88">
        <v>4.5599999999999996</v>
      </c>
      <c r="T12" s="44">
        <v>4.2</v>
      </c>
      <c r="U12" s="88">
        <v>8</v>
      </c>
      <c r="V12" s="44"/>
      <c r="W12" s="137"/>
      <c r="X12" s="44"/>
      <c r="Y12" s="44"/>
      <c r="Z12" s="44"/>
      <c r="AA12" s="67">
        <f t="shared" si="10"/>
        <v>0</v>
      </c>
      <c r="AB12" s="51"/>
      <c r="AC12" s="20">
        <f t="shared" si="11"/>
        <v>0</v>
      </c>
      <c r="AD12" s="85">
        <f t="shared" si="12"/>
        <v>87.76</v>
      </c>
      <c r="AE12" s="21">
        <f t="shared" si="13"/>
        <v>87.76</v>
      </c>
      <c r="AF12" s="82"/>
      <c r="AG12" s="51"/>
      <c r="AH12" s="22">
        <f t="shared" si="14"/>
        <v>87.76</v>
      </c>
      <c r="AI12" s="23">
        <f t="shared" si="4"/>
        <v>56.86399999999999</v>
      </c>
      <c r="AJ12" s="58"/>
      <c r="AK12" s="24">
        <f t="shared" si="15"/>
        <v>0</v>
      </c>
      <c r="AL12" s="25">
        <f t="shared" si="16"/>
        <v>144.624</v>
      </c>
      <c r="AM12" s="26">
        <f t="shared" si="17"/>
        <v>144.624</v>
      </c>
      <c r="AN12" s="79"/>
      <c r="AO12" s="118">
        <v>85</v>
      </c>
      <c r="AP12" s="118">
        <v>200</v>
      </c>
      <c r="AQ12" s="118">
        <v>0</v>
      </c>
      <c r="AR12" s="118">
        <v>14</v>
      </c>
      <c r="AS12" s="112">
        <v>55</v>
      </c>
      <c r="AT12" s="62">
        <f t="shared" si="18"/>
        <v>354</v>
      </c>
      <c r="AU12" s="63">
        <f t="shared" si="19"/>
        <v>336.3</v>
      </c>
      <c r="AV12" s="120">
        <v>6</v>
      </c>
      <c r="AW12" s="120">
        <v>20</v>
      </c>
      <c r="AX12" s="120">
        <v>8</v>
      </c>
      <c r="AY12" s="120">
        <v>1</v>
      </c>
      <c r="AZ12" s="81">
        <f t="shared" si="20"/>
        <v>35</v>
      </c>
      <c r="BA12" s="80">
        <f t="shared" si="21"/>
        <v>301.3</v>
      </c>
      <c r="BB12" s="36">
        <f t="shared" si="22"/>
        <v>144.624</v>
      </c>
      <c r="BC12" s="80">
        <f t="shared" si="23"/>
        <v>156.67600000000002</v>
      </c>
    </row>
    <row r="13" spans="1:55" ht="18" thickBot="1">
      <c r="A13" s="18" t="s">
        <v>39</v>
      </c>
      <c r="B13" s="88">
        <v>414</v>
      </c>
      <c r="C13" s="88">
        <v>319</v>
      </c>
      <c r="D13" s="88">
        <v>552</v>
      </c>
      <c r="E13" s="88">
        <v>14</v>
      </c>
      <c r="F13" s="88">
        <v>11</v>
      </c>
      <c r="G13" s="89">
        <v>19</v>
      </c>
      <c r="H13" s="48">
        <f t="shared" si="5"/>
        <v>1285</v>
      </c>
      <c r="I13" s="48">
        <f t="shared" si="6"/>
        <v>44</v>
      </c>
      <c r="J13" s="44">
        <v>453</v>
      </c>
      <c r="K13" s="19">
        <v>318</v>
      </c>
      <c r="L13" s="19"/>
      <c r="M13" s="45">
        <v>15</v>
      </c>
      <c r="N13" s="93">
        <v>12</v>
      </c>
      <c r="O13" s="49"/>
      <c r="P13" s="48">
        <f t="shared" si="7"/>
        <v>771</v>
      </c>
      <c r="Q13" s="48">
        <f t="shared" si="8"/>
        <v>27</v>
      </c>
      <c r="R13" s="50">
        <f t="shared" si="9"/>
        <v>71</v>
      </c>
      <c r="S13" s="88">
        <v>4.5599999999999996</v>
      </c>
      <c r="T13" s="44">
        <v>4.2</v>
      </c>
      <c r="U13" s="88">
        <v>8</v>
      </c>
      <c r="V13" s="44"/>
      <c r="W13" s="137"/>
      <c r="X13" s="44"/>
      <c r="Y13" s="44"/>
      <c r="Z13" s="44"/>
      <c r="AA13" s="67">
        <f t="shared" si="10"/>
        <v>0</v>
      </c>
      <c r="AB13" s="51"/>
      <c r="AC13" s="20">
        <f t="shared" si="11"/>
        <v>0</v>
      </c>
      <c r="AD13" s="85">
        <f t="shared" si="12"/>
        <v>87.76</v>
      </c>
      <c r="AE13" s="21">
        <f t="shared" si="13"/>
        <v>87.76</v>
      </c>
      <c r="AF13" s="82"/>
      <c r="AG13" s="51"/>
      <c r="AH13" s="22">
        <f t="shared" si="14"/>
        <v>87.76</v>
      </c>
      <c r="AI13" s="23">
        <f t="shared" si="4"/>
        <v>56.86399999999999</v>
      </c>
      <c r="AJ13" s="58"/>
      <c r="AK13" s="24">
        <f t="shared" si="15"/>
        <v>0</v>
      </c>
      <c r="AL13" s="25">
        <f t="shared" si="16"/>
        <v>144.624</v>
      </c>
      <c r="AM13" s="26">
        <f t="shared" si="17"/>
        <v>144.624</v>
      </c>
      <c r="AN13" s="79"/>
      <c r="AO13" s="118">
        <v>85</v>
      </c>
      <c r="AP13" s="118">
        <v>200</v>
      </c>
      <c r="AQ13" s="118">
        <v>0</v>
      </c>
      <c r="AR13" s="118">
        <v>14</v>
      </c>
      <c r="AS13" s="112">
        <v>55</v>
      </c>
      <c r="AT13" s="62">
        <f t="shared" si="18"/>
        <v>354</v>
      </c>
      <c r="AU13" s="63">
        <f t="shared" si="19"/>
        <v>336.3</v>
      </c>
      <c r="AV13" s="120">
        <v>6</v>
      </c>
      <c r="AW13" s="120">
        <v>20</v>
      </c>
      <c r="AX13" s="120">
        <v>8</v>
      </c>
      <c r="AY13" s="120">
        <v>1</v>
      </c>
      <c r="AZ13" s="81">
        <f t="shared" si="20"/>
        <v>35</v>
      </c>
      <c r="BA13" s="80">
        <f t="shared" si="21"/>
        <v>301.3</v>
      </c>
      <c r="BB13" s="36">
        <f t="shared" si="22"/>
        <v>144.624</v>
      </c>
      <c r="BC13" s="80">
        <f t="shared" si="23"/>
        <v>156.67600000000002</v>
      </c>
    </row>
    <row r="14" spans="1:55" ht="18" thickBot="1">
      <c r="A14" s="27" t="s">
        <v>8</v>
      </c>
      <c r="B14" s="88">
        <v>406</v>
      </c>
      <c r="C14" s="88">
        <v>317</v>
      </c>
      <c r="D14" s="88">
        <v>546</v>
      </c>
      <c r="E14" s="88">
        <v>14</v>
      </c>
      <c r="F14" s="88">
        <v>11</v>
      </c>
      <c r="G14" s="89">
        <v>19</v>
      </c>
      <c r="H14" s="48">
        <f t="shared" si="5"/>
        <v>1269</v>
      </c>
      <c r="I14" s="48">
        <f t="shared" si="6"/>
        <v>44</v>
      </c>
      <c r="J14" s="44">
        <v>445</v>
      </c>
      <c r="K14" s="19">
        <v>316</v>
      </c>
      <c r="L14" s="19"/>
      <c r="M14" s="45">
        <v>14</v>
      </c>
      <c r="N14" s="93">
        <v>11</v>
      </c>
      <c r="O14" s="49"/>
      <c r="P14" s="48">
        <f t="shared" si="7"/>
        <v>761</v>
      </c>
      <c r="Q14" s="48">
        <f t="shared" si="8"/>
        <v>25</v>
      </c>
      <c r="R14" s="50">
        <f t="shared" si="9"/>
        <v>69</v>
      </c>
      <c r="S14" s="88">
        <v>4.1100000000000003</v>
      </c>
      <c r="T14" s="44">
        <v>4.2</v>
      </c>
      <c r="U14" s="88">
        <v>7.6</v>
      </c>
      <c r="V14" s="44"/>
      <c r="W14" s="137"/>
      <c r="X14" s="44"/>
      <c r="Y14" s="44"/>
      <c r="Z14" s="44"/>
      <c r="AA14" s="67">
        <f t="shared" si="10"/>
        <v>0</v>
      </c>
      <c r="AB14" s="51"/>
      <c r="AC14" s="20">
        <f t="shared" si="11"/>
        <v>0</v>
      </c>
      <c r="AD14" s="85">
        <f t="shared" si="12"/>
        <v>84.91</v>
      </c>
      <c r="AE14" s="21">
        <f t="shared" si="13"/>
        <v>84.91</v>
      </c>
      <c r="AF14" s="82"/>
      <c r="AG14" s="51"/>
      <c r="AH14" s="22">
        <f t="shared" si="14"/>
        <v>84.91</v>
      </c>
      <c r="AI14" s="23">
        <f t="shared" si="4"/>
        <v>59.713999999999999</v>
      </c>
      <c r="AJ14" s="58"/>
      <c r="AK14" s="24">
        <f t="shared" si="15"/>
        <v>0</v>
      </c>
      <c r="AL14" s="25">
        <f t="shared" si="16"/>
        <v>144.624</v>
      </c>
      <c r="AM14" s="26">
        <f t="shared" si="17"/>
        <v>144.624</v>
      </c>
      <c r="AN14" s="79"/>
      <c r="AO14" s="118">
        <v>85</v>
      </c>
      <c r="AP14" s="118">
        <v>200</v>
      </c>
      <c r="AQ14" s="118">
        <v>0</v>
      </c>
      <c r="AR14" s="118">
        <v>14</v>
      </c>
      <c r="AS14" s="112">
        <v>55</v>
      </c>
      <c r="AT14" s="62">
        <f t="shared" si="18"/>
        <v>354</v>
      </c>
      <c r="AU14" s="63">
        <f t="shared" si="19"/>
        <v>336.3</v>
      </c>
      <c r="AV14" s="120">
        <v>6</v>
      </c>
      <c r="AW14" s="120">
        <v>20</v>
      </c>
      <c r="AX14" s="120">
        <v>8</v>
      </c>
      <c r="AY14" s="120">
        <v>1</v>
      </c>
      <c r="AZ14" s="81">
        <f t="shared" si="20"/>
        <v>35</v>
      </c>
      <c r="BA14" s="80">
        <f t="shared" si="21"/>
        <v>301.3</v>
      </c>
      <c r="BB14" s="36">
        <f t="shared" si="22"/>
        <v>144.624</v>
      </c>
      <c r="BC14" s="80">
        <f t="shared" si="23"/>
        <v>156.67600000000002</v>
      </c>
    </row>
    <row r="15" spans="1:55" ht="18" thickBot="1">
      <c r="A15" s="27" t="s">
        <v>40</v>
      </c>
      <c r="B15" s="88">
        <v>395</v>
      </c>
      <c r="C15" s="88">
        <v>308</v>
      </c>
      <c r="D15" s="88">
        <v>540</v>
      </c>
      <c r="E15" s="88">
        <v>13</v>
      </c>
      <c r="F15" s="88">
        <v>10</v>
      </c>
      <c r="G15" s="89">
        <v>18</v>
      </c>
      <c r="H15" s="48">
        <f t="shared" si="5"/>
        <v>1243</v>
      </c>
      <c r="I15" s="48">
        <f t="shared" si="6"/>
        <v>41</v>
      </c>
      <c r="J15" s="44">
        <v>452</v>
      </c>
      <c r="K15" s="19">
        <v>315</v>
      </c>
      <c r="L15" s="19"/>
      <c r="M15" s="45">
        <v>15</v>
      </c>
      <c r="N15" s="93">
        <v>11</v>
      </c>
      <c r="O15" s="49"/>
      <c r="P15" s="48">
        <f t="shared" si="7"/>
        <v>767</v>
      </c>
      <c r="Q15" s="48">
        <f t="shared" si="8"/>
        <v>26</v>
      </c>
      <c r="R15" s="50">
        <f t="shared" si="9"/>
        <v>67</v>
      </c>
      <c r="S15" s="88">
        <v>4.1100000000000003</v>
      </c>
      <c r="T15" s="89">
        <v>4.2</v>
      </c>
      <c r="U15" s="88">
        <v>7.6</v>
      </c>
      <c r="V15" s="44"/>
      <c r="W15" s="44"/>
      <c r="X15" s="44"/>
      <c r="Y15" s="44"/>
      <c r="Z15" s="44"/>
      <c r="AA15" s="67">
        <f t="shared" si="10"/>
        <v>0</v>
      </c>
      <c r="AB15" s="51"/>
      <c r="AC15" s="20">
        <f t="shared" si="11"/>
        <v>0</v>
      </c>
      <c r="AD15" s="85">
        <f t="shared" si="12"/>
        <v>82.91</v>
      </c>
      <c r="AE15" s="21">
        <f t="shared" si="13"/>
        <v>82.91</v>
      </c>
      <c r="AF15" s="82"/>
      <c r="AG15" s="51"/>
      <c r="AH15" s="22">
        <f t="shared" si="14"/>
        <v>82.91</v>
      </c>
      <c r="AI15" s="23">
        <f t="shared" si="4"/>
        <v>61.713999999999999</v>
      </c>
      <c r="AJ15" s="58"/>
      <c r="AK15" s="24">
        <f t="shared" si="15"/>
        <v>0</v>
      </c>
      <c r="AL15" s="25">
        <f t="shared" si="16"/>
        <v>144.624</v>
      </c>
      <c r="AM15" s="26">
        <f t="shared" si="17"/>
        <v>144.624</v>
      </c>
      <c r="AN15" s="79"/>
      <c r="AO15" s="118">
        <v>85</v>
      </c>
      <c r="AP15" s="118">
        <v>200</v>
      </c>
      <c r="AQ15" s="118">
        <v>0</v>
      </c>
      <c r="AR15" s="118">
        <v>14</v>
      </c>
      <c r="AS15" s="112">
        <v>55</v>
      </c>
      <c r="AT15" s="62">
        <f t="shared" si="18"/>
        <v>354</v>
      </c>
      <c r="AU15" s="63">
        <f t="shared" si="19"/>
        <v>336.3</v>
      </c>
      <c r="AV15" s="120">
        <v>6</v>
      </c>
      <c r="AW15" s="120">
        <v>20</v>
      </c>
      <c r="AX15" s="120">
        <v>8</v>
      </c>
      <c r="AY15" s="120">
        <v>1</v>
      </c>
      <c r="AZ15" s="81">
        <f t="shared" si="20"/>
        <v>35</v>
      </c>
      <c r="BA15" s="80">
        <f t="shared" si="21"/>
        <v>301.3</v>
      </c>
      <c r="BB15" s="36">
        <f t="shared" si="22"/>
        <v>144.624</v>
      </c>
      <c r="BC15" s="80">
        <f t="shared" si="23"/>
        <v>156.67600000000002</v>
      </c>
    </row>
    <row r="16" spans="1:55" ht="18" thickBot="1">
      <c r="A16" s="27" t="s">
        <v>9</v>
      </c>
      <c r="B16" s="88">
        <v>395</v>
      </c>
      <c r="C16" s="88">
        <v>307</v>
      </c>
      <c r="D16" s="88">
        <v>532</v>
      </c>
      <c r="E16" s="88">
        <v>13</v>
      </c>
      <c r="F16" s="88">
        <v>10</v>
      </c>
      <c r="G16" s="89">
        <v>18</v>
      </c>
      <c r="H16" s="48">
        <f t="shared" si="5"/>
        <v>1234</v>
      </c>
      <c r="I16" s="48">
        <f t="shared" si="6"/>
        <v>41</v>
      </c>
      <c r="J16" s="44">
        <v>456</v>
      </c>
      <c r="K16" s="19">
        <v>317</v>
      </c>
      <c r="L16" s="19"/>
      <c r="M16" s="45">
        <v>15</v>
      </c>
      <c r="N16" s="93">
        <v>11</v>
      </c>
      <c r="O16" s="49"/>
      <c r="P16" s="48">
        <f t="shared" si="7"/>
        <v>773</v>
      </c>
      <c r="Q16" s="48">
        <f t="shared" si="8"/>
        <v>26</v>
      </c>
      <c r="R16" s="50">
        <f t="shared" si="9"/>
        <v>67</v>
      </c>
      <c r="S16" s="88">
        <v>4.0599999999999996</v>
      </c>
      <c r="T16" s="89">
        <v>4.2</v>
      </c>
      <c r="U16" s="88">
        <v>7.7</v>
      </c>
      <c r="V16" s="44"/>
      <c r="W16" s="44"/>
      <c r="X16" s="44"/>
      <c r="Y16" s="44"/>
      <c r="Z16" s="44"/>
      <c r="AA16" s="67">
        <f t="shared" si="10"/>
        <v>0</v>
      </c>
      <c r="AB16" s="51"/>
      <c r="AC16" s="20">
        <f t="shared" si="11"/>
        <v>0</v>
      </c>
      <c r="AD16" s="85">
        <f t="shared" si="12"/>
        <v>82.960000000000008</v>
      </c>
      <c r="AE16" s="21">
        <f t="shared" si="13"/>
        <v>82.960000000000008</v>
      </c>
      <c r="AF16" s="82"/>
      <c r="AG16" s="51"/>
      <c r="AH16" s="22">
        <f t="shared" si="14"/>
        <v>82.960000000000008</v>
      </c>
      <c r="AI16" s="23">
        <f t="shared" si="4"/>
        <v>61.663999999999987</v>
      </c>
      <c r="AJ16" s="58"/>
      <c r="AK16" s="24">
        <f t="shared" si="15"/>
        <v>0</v>
      </c>
      <c r="AL16" s="25">
        <f t="shared" si="16"/>
        <v>144.624</v>
      </c>
      <c r="AM16" s="26">
        <f t="shared" si="17"/>
        <v>144.624</v>
      </c>
      <c r="AN16" s="79"/>
      <c r="AO16" s="118">
        <v>85</v>
      </c>
      <c r="AP16" s="118">
        <v>200</v>
      </c>
      <c r="AQ16" s="118">
        <v>0</v>
      </c>
      <c r="AR16" s="118">
        <v>14</v>
      </c>
      <c r="AS16" s="112">
        <v>55</v>
      </c>
      <c r="AT16" s="62">
        <f t="shared" si="18"/>
        <v>354</v>
      </c>
      <c r="AU16" s="63">
        <f t="shared" si="19"/>
        <v>336.3</v>
      </c>
      <c r="AV16" s="120">
        <v>6</v>
      </c>
      <c r="AW16" s="120">
        <v>20</v>
      </c>
      <c r="AX16" s="120">
        <v>8</v>
      </c>
      <c r="AY16" s="120">
        <v>1</v>
      </c>
      <c r="AZ16" s="81">
        <f t="shared" si="20"/>
        <v>35</v>
      </c>
      <c r="BA16" s="80">
        <f t="shared" si="21"/>
        <v>301.3</v>
      </c>
      <c r="BB16" s="36">
        <f t="shared" si="22"/>
        <v>144.624</v>
      </c>
      <c r="BC16" s="80">
        <f t="shared" si="23"/>
        <v>156.67600000000002</v>
      </c>
    </row>
    <row r="17" spans="1:55" ht="18" thickBot="1">
      <c r="A17" s="27" t="s">
        <v>41</v>
      </c>
      <c r="B17" s="88">
        <v>388</v>
      </c>
      <c r="C17" s="88">
        <v>307</v>
      </c>
      <c r="D17" s="88">
        <v>533</v>
      </c>
      <c r="E17" s="88">
        <v>13</v>
      </c>
      <c r="F17" s="88">
        <v>10</v>
      </c>
      <c r="G17" s="89">
        <v>18</v>
      </c>
      <c r="H17" s="48">
        <f t="shared" si="5"/>
        <v>1228</v>
      </c>
      <c r="I17" s="48">
        <f t="shared" si="6"/>
        <v>41</v>
      </c>
      <c r="J17" s="44">
        <v>460</v>
      </c>
      <c r="K17" s="19">
        <v>315</v>
      </c>
      <c r="L17" s="19"/>
      <c r="M17" s="45">
        <v>15</v>
      </c>
      <c r="N17" s="93">
        <v>11</v>
      </c>
      <c r="O17" s="49"/>
      <c r="P17" s="48">
        <f t="shared" si="7"/>
        <v>775</v>
      </c>
      <c r="Q17" s="48">
        <f t="shared" si="8"/>
        <v>26</v>
      </c>
      <c r="R17" s="50">
        <f t="shared" si="9"/>
        <v>67</v>
      </c>
      <c r="S17" s="88">
        <v>4.0599999999999996</v>
      </c>
      <c r="T17" s="89">
        <v>4</v>
      </c>
      <c r="U17" s="88">
        <v>7.7</v>
      </c>
      <c r="V17" s="44"/>
      <c r="W17" s="44"/>
      <c r="X17" s="44"/>
      <c r="Y17" s="44"/>
      <c r="Z17" s="44"/>
      <c r="AA17" s="67">
        <f t="shared" si="10"/>
        <v>0</v>
      </c>
      <c r="AB17" s="51"/>
      <c r="AC17" s="20">
        <f t="shared" si="11"/>
        <v>0</v>
      </c>
      <c r="AD17" s="85">
        <f t="shared" si="12"/>
        <v>82.76</v>
      </c>
      <c r="AE17" s="21">
        <f t="shared" si="13"/>
        <v>82.76</v>
      </c>
      <c r="AF17" s="82"/>
      <c r="AG17" s="51"/>
      <c r="AH17" s="22">
        <f t="shared" si="14"/>
        <v>82.76</v>
      </c>
      <c r="AI17" s="23">
        <f t="shared" si="4"/>
        <v>61.86399999999999</v>
      </c>
      <c r="AJ17" s="58"/>
      <c r="AK17" s="24">
        <f t="shared" si="15"/>
        <v>0</v>
      </c>
      <c r="AL17" s="25">
        <f t="shared" si="16"/>
        <v>144.624</v>
      </c>
      <c r="AM17" s="26">
        <f t="shared" si="17"/>
        <v>144.624</v>
      </c>
      <c r="AN17" s="79"/>
      <c r="AO17" s="118">
        <v>85</v>
      </c>
      <c r="AP17" s="118">
        <v>200</v>
      </c>
      <c r="AQ17" s="118">
        <v>0</v>
      </c>
      <c r="AR17" s="118">
        <v>14</v>
      </c>
      <c r="AS17" s="112">
        <v>55</v>
      </c>
      <c r="AT17" s="62">
        <f t="shared" si="18"/>
        <v>354</v>
      </c>
      <c r="AU17" s="63">
        <f t="shared" si="19"/>
        <v>336.3</v>
      </c>
      <c r="AV17" s="120">
        <v>6</v>
      </c>
      <c r="AW17" s="120">
        <v>20</v>
      </c>
      <c r="AX17" s="120">
        <v>8</v>
      </c>
      <c r="AY17" s="120">
        <v>1</v>
      </c>
      <c r="AZ17" s="81">
        <f t="shared" si="20"/>
        <v>35</v>
      </c>
      <c r="BA17" s="80">
        <f t="shared" si="21"/>
        <v>301.3</v>
      </c>
      <c r="BB17" s="36">
        <f t="shared" si="22"/>
        <v>144.624</v>
      </c>
      <c r="BC17" s="80">
        <f t="shared" si="23"/>
        <v>156.67600000000002</v>
      </c>
    </row>
    <row r="18" spans="1:55" ht="18" thickBot="1">
      <c r="A18" s="27" t="s">
        <v>10</v>
      </c>
      <c r="B18" s="88">
        <v>390</v>
      </c>
      <c r="C18" s="88">
        <v>306</v>
      </c>
      <c r="D18" s="88">
        <v>531</v>
      </c>
      <c r="E18" s="88">
        <v>13</v>
      </c>
      <c r="F18" s="88">
        <v>10</v>
      </c>
      <c r="G18" s="89">
        <v>18</v>
      </c>
      <c r="H18" s="48">
        <f t="shared" si="5"/>
        <v>1227</v>
      </c>
      <c r="I18" s="48">
        <f t="shared" si="6"/>
        <v>41</v>
      </c>
      <c r="J18" s="44">
        <v>463</v>
      </c>
      <c r="K18" s="19">
        <v>314</v>
      </c>
      <c r="L18" s="19"/>
      <c r="M18" s="45">
        <v>15</v>
      </c>
      <c r="N18" s="93">
        <v>11</v>
      </c>
      <c r="O18" s="49"/>
      <c r="P18" s="48">
        <f t="shared" si="7"/>
        <v>777</v>
      </c>
      <c r="Q18" s="48">
        <f t="shared" si="8"/>
        <v>26</v>
      </c>
      <c r="R18" s="50">
        <f t="shared" si="9"/>
        <v>67</v>
      </c>
      <c r="S18" s="88">
        <v>3.84</v>
      </c>
      <c r="T18" s="89">
        <v>4</v>
      </c>
      <c r="U18" s="88">
        <v>7.7</v>
      </c>
      <c r="V18" s="44"/>
      <c r="W18" s="44"/>
      <c r="X18" s="44"/>
      <c r="Y18" s="44"/>
      <c r="Z18" s="44"/>
      <c r="AA18" s="67">
        <f t="shared" si="10"/>
        <v>0</v>
      </c>
      <c r="AB18" s="51"/>
      <c r="AC18" s="20">
        <f t="shared" si="11"/>
        <v>0</v>
      </c>
      <c r="AD18" s="85">
        <f t="shared" si="12"/>
        <v>82.54</v>
      </c>
      <c r="AE18" s="21">
        <f t="shared" si="13"/>
        <v>82.54</v>
      </c>
      <c r="AF18" s="82"/>
      <c r="AG18" s="51"/>
      <c r="AH18" s="22">
        <f t="shared" si="14"/>
        <v>82.54</v>
      </c>
      <c r="AI18" s="23">
        <f t="shared" si="4"/>
        <v>62.083999999999989</v>
      </c>
      <c r="AJ18" s="58"/>
      <c r="AK18" s="24">
        <f t="shared" si="15"/>
        <v>0</v>
      </c>
      <c r="AL18" s="25">
        <f t="shared" si="16"/>
        <v>144.624</v>
      </c>
      <c r="AM18" s="26">
        <f t="shared" si="17"/>
        <v>144.624</v>
      </c>
      <c r="AN18" s="79"/>
      <c r="AO18" s="118">
        <v>85</v>
      </c>
      <c r="AP18" s="118">
        <v>200</v>
      </c>
      <c r="AQ18" s="118">
        <v>0</v>
      </c>
      <c r="AR18" s="118">
        <v>14</v>
      </c>
      <c r="AS18" s="112">
        <v>55</v>
      </c>
      <c r="AT18" s="62">
        <f t="shared" si="18"/>
        <v>354</v>
      </c>
      <c r="AU18" s="63">
        <f t="shared" si="19"/>
        <v>336.3</v>
      </c>
      <c r="AV18" s="120">
        <v>6</v>
      </c>
      <c r="AW18" s="120">
        <v>20</v>
      </c>
      <c r="AX18" s="120">
        <v>8</v>
      </c>
      <c r="AY18" s="120">
        <v>1</v>
      </c>
      <c r="AZ18" s="81">
        <f t="shared" si="20"/>
        <v>35</v>
      </c>
      <c r="BA18" s="80">
        <f t="shared" si="21"/>
        <v>301.3</v>
      </c>
      <c r="BB18" s="36">
        <f t="shared" si="22"/>
        <v>144.624</v>
      </c>
      <c r="BC18" s="80">
        <f t="shared" si="23"/>
        <v>156.67600000000002</v>
      </c>
    </row>
    <row r="19" spans="1:55" ht="18" thickBot="1">
      <c r="A19" s="27" t="s">
        <v>42</v>
      </c>
      <c r="B19" s="88">
        <v>393</v>
      </c>
      <c r="C19" s="88">
        <v>305</v>
      </c>
      <c r="D19" s="88">
        <v>543</v>
      </c>
      <c r="E19" s="88">
        <v>13</v>
      </c>
      <c r="F19" s="88">
        <v>10</v>
      </c>
      <c r="G19" s="89">
        <v>19</v>
      </c>
      <c r="H19" s="48">
        <f t="shared" si="5"/>
        <v>1241</v>
      </c>
      <c r="I19" s="48">
        <f t="shared" si="6"/>
        <v>42</v>
      </c>
      <c r="J19" s="44">
        <v>467</v>
      </c>
      <c r="K19" s="19">
        <v>316</v>
      </c>
      <c r="L19" s="19"/>
      <c r="M19" s="45">
        <v>15</v>
      </c>
      <c r="N19" s="93">
        <v>11</v>
      </c>
      <c r="O19" s="49"/>
      <c r="P19" s="48">
        <f t="shared" si="7"/>
        <v>783</v>
      </c>
      <c r="Q19" s="48">
        <f t="shared" si="8"/>
        <v>26</v>
      </c>
      <c r="R19" s="50">
        <f t="shared" si="9"/>
        <v>68</v>
      </c>
      <c r="S19" s="88">
        <v>3.84</v>
      </c>
      <c r="T19" s="89">
        <v>4</v>
      </c>
      <c r="U19" s="88">
        <v>7.7</v>
      </c>
      <c r="V19" s="44"/>
      <c r="W19" s="44"/>
      <c r="X19" s="44"/>
      <c r="Y19" s="44"/>
      <c r="Z19" s="44"/>
      <c r="AA19" s="67">
        <f t="shared" si="10"/>
        <v>0</v>
      </c>
      <c r="AB19" s="51"/>
      <c r="AC19" s="20">
        <f t="shared" si="11"/>
        <v>0</v>
      </c>
      <c r="AD19" s="85">
        <f t="shared" si="12"/>
        <v>83.54</v>
      </c>
      <c r="AE19" s="21">
        <f t="shared" si="13"/>
        <v>83.54</v>
      </c>
      <c r="AF19" s="82"/>
      <c r="AG19" s="51"/>
      <c r="AH19" s="22">
        <f t="shared" si="14"/>
        <v>83.54</v>
      </c>
      <c r="AI19" s="23">
        <f t="shared" si="4"/>
        <v>61.083999999999989</v>
      </c>
      <c r="AJ19" s="58"/>
      <c r="AK19" s="24">
        <f t="shared" si="15"/>
        <v>0</v>
      </c>
      <c r="AL19" s="25">
        <f t="shared" si="16"/>
        <v>144.624</v>
      </c>
      <c r="AM19" s="26">
        <f t="shared" si="17"/>
        <v>144.624</v>
      </c>
      <c r="AN19" s="79"/>
      <c r="AO19" s="118">
        <v>85</v>
      </c>
      <c r="AP19" s="118">
        <v>200</v>
      </c>
      <c r="AQ19" s="118">
        <v>0</v>
      </c>
      <c r="AR19" s="118">
        <v>14</v>
      </c>
      <c r="AS19" s="112">
        <v>55</v>
      </c>
      <c r="AT19" s="62">
        <f t="shared" si="18"/>
        <v>354</v>
      </c>
      <c r="AU19" s="63">
        <f t="shared" si="19"/>
        <v>336.3</v>
      </c>
      <c r="AV19" s="120">
        <v>6</v>
      </c>
      <c r="AW19" s="120">
        <v>20</v>
      </c>
      <c r="AX19" s="120">
        <v>8</v>
      </c>
      <c r="AY19" s="120">
        <v>1</v>
      </c>
      <c r="AZ19" s="81">
        <f t="shared" si="20"/>
        <v>35</v>
      </c>
      <c r="BA19" s="80">
        <f t="shared" si="21"/>
        <v>301.3</v>
      </c>
      <c r="BB19" s="36">
        <f t="shared" si="22"/>
        <v>144.624</v>
      </c>
      <c r="BC19" s="80">
        <f t="shared" si="23"/>
        <v>156.67600000000002</v>
      </c>
    </row>
    <row r="20" spans="1:55" ht="18" thickBot="1">
      <c r="A20" s="27" t="s">
        <v>11</v>
      </c>
      <c r="B20" s="88">
        <v>412</v>
      </c>
      <c r="C20" s="88">
        <v>315</v>
      </c>
      <c r="D20" s="88">
        <v>551</v>
      </c>
      <c r="E20" s="88">
        <v>14</v>
      </c>
      <c r="F20" s="88">
        <v>11</v>
      </c>
      <c r="G20" s="89">
        <v>19</v>
      </c>
      <c r="H20" s="48">
        <f t="shared" si="5"/>
        <v>1278</v>
      </c>
      <c r="I20" s="48">
        <f t="shared" si="6"/>
        <v>44</v>
      </c>
      <c r="J20" s="44">
        <v>465</v>
      </c>
      <c r="K20" s="19">
        <v>314</v>
      </c>
      <c r="L20" s="19"/>
      <c r="M20" s="45">
        <v>15</v>
      </c>
      <c r="N20" s="93">
        <v>11</v>
      </c>
      <c r="O20" s="49"/>
      <c r="P20" s="48">
        <f t="shared" si="7"/>
        <v>779</v>
      </c>
      <c r="Q20" s="48">
        <f t="shared" si="8"/>
        <v>26</v>
      </c>
      <c r="R20" s="50">
        <f t="shared" si="9"/>
        <v>70</v>
      </c>
      <c r="S20" s="88">
        <v>3.84</v>
      </c>
      <c r="T20" s="89">
        <v>4.2</v>
      </c>
      <c r="U20" s="100">
        <v>8</v>
      </c>
      <c r="V20" s="44"/>
      <c r="W20" s="44"/>
      <c r="X20" s="44"/>
      <c r="Y20" s="44"/>
      <c r="Z20" s="44"/>
      <c r="AA20" s="67">
        <f t="shared" si="10"/>
        <v>0</v>
      </c>
      <c r="AB20" s="51"/>
      <c r="AC20" s="20">
        <f t="shared" si="11"/>
        <v>0</v>
      </c>
      <c r="AD20" s="85">
        <f t="shared" si="12"/>
        <v>86.04</v>
      </c>
      <c r="AE20" s="21">
        <f t="shared" si="13"/>
        <v>86.04</v>
      </c>
      <c r="AF20" s="82"/>
      <c r="AG20" s="51"/>
      <c r="AH20" s="22">
        <f t="shared" si="14"/>
        <v>86.04</v>
      </c>
      <c r="AI20" s="23">
        <f t="shared" si="4"/>
        <v>58.583999999999989</v>
      </c>
      <c r="AJ20" s="58"/>
      <c r="AK20" s="24">
        <f t="shared" si="15"/>
        <v>0</v>
      </c>
      <c r="AL20" s="25">
        <f t="shared" si="16"/>
        <v>144.624</v>
      </c>
      <c r="AM20" s="26">
        <f t="shared" si="17"/>
        <v>144.624</v>
      </c>
      <c r="AN20" s="79"/>
      <c r="AO20" s="118">
        <v>85</v>
      </c>
      <c r="AP20" s="118">
        <v>200</v>
      </c>
      <c r="AQ20" s="118">
        <v>0</v>
      </c>
      <c r="AR20" s="118">
        <v>14</v>
      </c>
      <c r="AS20" s="112">
        <v>55</v>
      </c>
      <c r="AT20" s="62">
        <f t="shared" si="18"/>
        <v>354</v>
      </c>
      <c r="AU20" s="63">
        <f t="shared" si="19"/>
        <v>336.3</v>
      </c>
      <c r="AV20" s="120">
        <v>6</v>
      </c>
      <c r="AW20" s="120">
        <v>20</v>
      </c>
      <c r="AX20" s="120">
        <v>8</v>
      </c>
      <c r="AY20" s="120">
        <v>1</v>
      </c>
      <c r="AZ20" s="81">
        <f t="shared" si="20"/>
        <v>35</v>
      </c>
      <c r="BA20" s="80">
        <f t="shared" si="21"/>
        <v>301.3</v>
      </c>
      <c r="BB20" s="36">
        <f t="shared" si="22"/>
        <v>144.624</v>
      </c>
      <c r="BC20" s="80">
        <f t="shared" si="23"/>
        <v>156.67600000000002</v>
      </c>
    </row>
    <row r="21" spans="1:55" ht="18" thickBot="1">
      <c r="A21" s="27" t="s">
        <v>43</v>
      </c>
      <c r="B21" s="88">
        <v>414</v>
      </c>
      <c r="C21" s="88">
        <v>311</v>
      </c>
      <c r="D21" s="88">
        <v>557</v>
      </c>
      <c r="E21" s="88">
        <v>14</v>
      </c>
      <c r="F21" s="88">
        <v>11</v>
      </c>
      <c r="G21" s="89">
        <v>19</v>
      </c>
      <c r="H21" s="48">
        <f t="shared" si="5"/>
        <v>1282</v>
      </c>
      <c r="I21" s="48">
        <f t="shared" si="6"/>
        <v>44</v>
      </c>
      <c r="J21" s="44">
        <v>460</v>
      </c>
      <c r="K21" s="19">
        <v>312</v>
      </c>
      <c r="L21" s="19"/>
      <c r="M21" s="45">
        <v>15</v>
      </c>
      <c r="N21" s="93">
        <v>11</v>
      </c>
      <c r="O21" s="49"/>
      <c r="P21" s="48">
        <f t="shared" si="7"/>
        <v>772</v>
      </c>
      <c r="Q21" s="48">
        <f t="shared" si="8"/>
        <v>26</v>
      </c>
      <c r="R21" s="50">
        <f t="shared" si="9"/>
        <v>70</v>
      </c>
      <c r="S21" s="88">
        <v>3.84</v>
      </c>
      <c r="T21" s="89">
        <v>4.2</v>
      </c>
      <c r="U21" s="100">
        <v>8</v>
      </c>
      <c r="V21" s="44"/>
      <c r="W21" s="44"/>
      <c r="X21" s="44"/>
      <c r="Y21" s="44"/>
      <c r="Z21" s="44"/>
      <c r="AA21" s="67">
        <f t="shared" si="10"/>
        <v>0</v>
      </c>
      <c r="AB21" s="51"/>
      <c r="AC21" s="20">
        <f t="shared" si="11"/>
        <v>0</v>
      </c>
      <c r="AD21" s="85">
        <f t="shared" si="12"/>
        <v>86.04</v>
      </c>
      <c r="AE21" s="21">
        <f t="shared" si="13"/>
        <v>86.04</v>
      </c>
      <c r="AF21" s="82"/>
      <c r="AG21" s="51"/>
      <c r="AH21" s="22">
        <f t="shared" si="14"/>
        <v>86.04</v>
      </c>
      <c r="AI21" s="23">
        <f t="shared" si="4"/>
        <v>58.583999999999989</v>
      </c>
      <c r="AJ21" s="58"/>
      <c r="AK21" s="24">
        <f t="shared" si="15"/>
        <v>0</v>
      </c>
      <c r="AL21" s="25">
        <f t="shared" si="16"/>
        <v>144.624</v>
      </c>
      <c r="AM21" s="26">
        <f t="shared" si="17"/>
        <v>144.624</v>
      </c>
      <c r="AN21" s="79"/>
      <c r="AO21" s="118">
        <v>85</v>
      </c>
      <c r="AP21" s="118">
        <v>200</v>
      </c>
      <c r="AQ21" s="118">
        <v>0</v>
      </c>
      <c r="AR21" s="118">
        <v>14</v>
      </c>
      <c r="AS21" s="112">
        <v>55</v>
      </c>
      <c r="AT21" s="62">
        <f t="shared" si="18"/>
        <v>354</v>
      </c>
      <c r="AU21" s="63">
        <f t="shared" si="19"/>
        <v>336.3</v>
      </c>
      <c r="AV21" s="120">
        <v>6</v>
      </c>
      <c r="AW21" s="120">
        <v>20</v>
      </c>
      <c r="AX21" s="120">
        <v>8</v>
      </c>
      <c r="AY21" s="120">
        <v>1</v>
      </c>
      <c r="AZ21" s="81">
        <f t="shared" si="20"/>
        <v>35</v>
      </c>
      <c r="BA21" s="80">
        <f t="shared" si="21"/>
        <v>301.3</v>
      </c>
      <c r="BB21" s="36">
        <f t="shared" si="22"/>
        <v>144.624</v>
      </c>
      <c r="BC21" s="80">
        <f t="shared" si="23"/>
        <v>156.67600000000002</v>
      </c>
    </row>
    <row r="22" spans="1:55" ht="18" thickBot="1">
      <c r="A22" s="27" t="s">
        <v>12</v>
      </c>
      <c r="B22" s="88">
        <v>377</v>
      </c>
      <c r="C22" s="88">
        <v>273</v>
      </c>
      <c r="D22" s="88">
        <v>495</v>
      </c>
      <c r="E22" s="88">
        <v>13</v>
      </c>
      <c r="F22" s="88">
        <v>9</v>
      </c>
      <c r="G22" s="89">
        <v>17</v>
      </c>
      <c r="H22" s="48">
        <f t="shared" si="5"/>
        <v>1145</v>
      </c>
      <c r="I22" s="48">
        <f t="shared" si="6"/>
        <v>39</v>
      </c>
      <c r="J22" s="44">
        <v>430</v>
      </c>
      <c r="K22" s="19">
        <v>302</v>
      </c>
      <c r="L22" s="19"/>
      <c r="M22" s="45">
        <v>14</v>
      </c>
      <c r="N22" s="93">
        <v>11</v>
      </c>
      <c r="O22" s="49"/>
      <c r="P22" s="48">
        <f t="shared" si="7"/>
        <v>732</v>
      </c>
      <c r="Q22" s="48">
        <f t="shared" si="8"/>
        <v>25</v>
      </c>
      <c r="R22" s="50">
        <f t="shared" si="9"/>
        <v>64</v>
      </c>
      <c r="S22" s="88">
        <v>3.58</v>
      </c>
      <c r="T22" s="88">
        <v>3.5</v>
      </c>
      <c r="U22" s="100">
        <v>7.1</v>
      </c>
      <c r="V22" s="44"/>
      <c r="W22" s="44"/>
      <c r="X22" s="44"/>
      <c r="Y22" s="44"/>
      <c r="Z22" s="44"/>
      <c r="AA22" s="67">
        <f t="shared" si="10"/>
        <v>0</v>
      </c>
      <c r="AB22" s="51"/>
      <c r="AC22" s="20">
        <f t="shared" si="11"/>
        <v>0</v>
      </c>
      <c r="AD22" s="85">
        <f t="shared" si="12"/>
        <v>78.179999999999993</v>
      </c>
      <c r="AE22" s="21">
        <f t="shared" si="13"/>
        <v>78.179999999999993</v>
      </c>
      <c r="AF22" s="82"/>
      <c r="AG22" s="51"/>
      <c r="AH22" s="22">
        <f t="shared" si="14"/>
        <v>78.179999999999993</v>
      </c>
      <c r="AI22" s="23">
        <f t="shared" si="4"/>
        <v>66.444000000000003</v>
      </c>
      <c r="AJ22" s="58"/>
      <c r="AK22" s="24">
        <f t="shared" si="15"/>
        <v>0</v>
      </c>
      <c r="AL22" s="25">
        <f t="shared" si="16"/>
        <v>144.624</v>
      </c>
      <c r="AM22" s="26">
        <f t="shared" si="17"/>
        <v>144.624</v>
      </c>
      <c r="AN22" s="79"/>
      <c r="AO22" s="118">
        <v>85</v>
      </c>
      <c r="AP22" s="118">
        <v>200</v>
      </c>
      <c r="AQ22" s="118">
        <v>0</v>
      </c>
      <c r="AR22" s="118">
        <v>14</v>
      </c>
      <c r="AS22" s="112">
        <v>55</v>
      </c>
      <c r="AT22" s="62">
        <f t="shared" si="18"/>
        <v>354</v>
      </c>
      <c r="AU22" s="63">
        <f t="shared" si="19"/>
        <v>336.3</v>
      </c>
      <c r="AV22" s="120">
        <v>6</v>
      </c>
      <c r="AW22" s="120">
        <v>20</v>
      </c>
      <c r="AX22" s="120">
        <v>8</v>
      </c>
      <c r="AY22" s="120">
        <v>1</v>
      </c>
      <c r="AZ22" s="81">
        <f t="shared" si="20"/>
        <v>35</v>
      </c>
      <c r="BA22" s="80">
        <f t="shared" si="21"/>
        <v>301.3</v>
      </c>
      <c r="BB22" s="36">
        <f t="shared" si="22"/>
        <v>144.624</v>
      </c>
      <c r="BC22" s="80">
        <f t="shared" si="23"/>
        <v>156.67600000000002</v>
      </c>
    </row>
    <row r="23" spans="1:55" ht="18" thickBot="1">
      <c r="A23" s="27" t="s">
        <v>44</v>
      </c>
      <c r="B23" s="88">
        <v>375</v>
      </c>
      <c r="C23" s="88">
        <v>273</v>
      </c>
      <c r="D23" s="88">
        <v>504</v>
      </c>
      <c r="E23" s="88">
        <v>13</v>
      </c>
      <c r="F23" s="88">
        <v>9</v>
      </c>
      <c r="G23" s="89">
        <v>16</v>
      </c>
      <c r="H23" s="48">
        <f t="shared" si="5"/>
        <v>1152</v>
      </c>
      <c r="I23" s="48">
        <f t="shared" si="6"/>
        <v>38</v>
      </c>
      <c r="J23" s="44">
        <v>435</v>
      </c>
      <c r="K23" s="19">
        <v>299</v>
      </c>
      <c r="L23" s="19"/>
      <c r="M23" s="45">
        <v>14</v>
      </c>
      <c r="N23" s="93">
        <v>10</v>
      </c>
      <c r="O23" s="49"/>
      <c r="P23" s="48">
        <f t="shared" si="7"/>
        <v>734</v>
      </c>
      <c r="Q23" s="48">
        <f t="shared" si="8"/>
        <v>24</v>
      </c>
      <c r="R23" s="50">
        <f t="shared" si="9"/>
        <v>62</v>
      </c>
      <c r="S23" s="89">
        <v>3.58</v>
      </c>
      <c r="T23" s="88">
        <v>3.5</v>
      </c>
      <c r="U23" s="100">
        <v>7.1</v>
      </c>
      <c r="V23" s="44"/>
      <c r="W23" s="44"/>
      <c r="X23" s="44"/>
      <c r="Y23" s="44"/>
      <c r="Z23" s="44"/>
      <c r="AA23" s="67">
        <f t="shared" si="10"/>
        <v>0</v>
      </c>
      <c r="AB23" s="51"/>
      <c r="AC23" s="20">
        <f t="shared" si="11"/>
        <v>0</v>
      </c>
      <c r="AD23" s="85">
        <f t="shared" si="12"/>
        <v>76.179999999999993</v>
      </c>
      <c r="AE23" s="21">
        <f t="shared" si="13"/>
        <v>76.179999999999993</v>
      </c>
      <c r="AF23" s="82"/>
      <c r="AG23" s="51"/>
      <c r="AH23" s="22">
        <f t="shared" si="14"/>
        <v>76.179999999999993</v>
      </c>
      <c r="AI23" s="23">
        <f t="shared" si="4"/>
        <v>68.444000000000003</v>
      </c>
      <c r="AJ23" s="58"/>
      <c r="AK23" s="24">
        <f t="shared" si="15"/>
        <v>0</v>
      </c>
      <c r="AL23" s="25">
        <f t="shared" si="16"/>
        <v>144.624</v>
      </c>
      <c r="AM23" s="26">
        <f t="shared" si="17"/>
        <v>144.624</v>
      </c>
      <c r="AN23" s="79"/>
      <c r="AO23" s="118">
        <v>85</v>
      </c>
      <c r="AP23" s="118">
        <v>200</v>
      </c>
      <c r="AQ23" s="118">
        <v>0</v>
      </c>
      <c r="AR23" s="118">
        <v>14</v>
      </c>
      <c r="AS23" s="112">
        <v>55</v>
      </c>
      <c r="AT23" s="62">
        <f t="shared" si="18"/>
        <v>354</v>
      </c>
      <c r="AU23" s="63">
        <f t="shared" si="19"/>
        <v>336.3</v>
      </c>
      <c r="AV23" s="120">
        <v>6</v>
      </c>
      <c r="AW23" s="120">
        <v>20</v>
      </c>
      <c r="AX23" s="120">
        <v>8</v>
      </c>
      <c r="AY23" s="120">
        <v>1</v>
      </c>
      <c r="AZ23" s="81">
        <f t="shared" si="20"/>
        <v>35</v>
      </c>
      <c r="BA23" s="80">
        <f t="shared" si="21"/>
        <v>301.3</v>
      </c>
      <c r="BB23" s="36">
        <f t="shared" si="22"/>
        <v>144.624</v>
      </c>
      <c r="BC23" s="80">
        <f t="shared" si="23"/>
        <v>156.67600000000002</v>
      </c>
    </row>
    <row r="24" spans="1:55" ht="18" thickBot="1">
      <c r="A24" s="29" t="s">
        <v>13</v>
      </c>
      <c r="B24" s="88">
        <v>376</v>
      </c>
      <c r="C24" s="88">
        <v>279</v>
      </c>
      <c r="D24" s="88">
        <v>518</v>
      </c>
      <c r="E24" s="88">
        <v>13</v>
      </c>
      <c r="F24" s="88">
        <v>10</v>
      </c>
      <c r="G24" s="89">
        <v>17</v>
      </c>
      <c r="H24" s="48">
        <f t="shared" si="5"/>
        <v>1173</v>
      </c>
      <c r="I24" s="48">
        <f t="shared" si="6"/>
        <v>40</v>
      </c>
      <c r="J24" s="44">
        <v>443</v>
      </c>
      <c r="K24" s="19">
        <v>296</v>
      </c>
      <c r="L24" s="19"/>
      <c r="M24" s="45">
        <v>14</v>
      </c>
      <c r="N24" s="93">
        <v>10</v>
      </c>
      <c r="O24" s="49"/>
      <c r="P24" s="48">
        <f t="shared" si="7"/>
        <v>739</v>
      </c>
      <c r="Q24" s="48">
        <f t="shared" si="8"/>
        <v>24</v>
      </c>
      <c r="R24" s="50">
        <f t="shared" si="9"/>
        <v>64</v>
      </c>
      <c r="S24" s="89">
        <v>2.92</v>
      </c>
      <c r="T24" s="88">
        <v>3.5</v>
      </c>
      <c r="U24" s="100">
        <v>6.6</v>
      </c>
      <c r="V24" s="44"/>
      <c r="W24" s="44"/>
      <c r="X24" s="44"/>
      <c r="Y24" s="44"/>
      <c r="Z24" s="44"/>
      <c r="AA24" s="67">
        <f t="shared" si="10"/>
        <v>0</v>
      </c>
      <c r="AB24" s="51"/>
      <c r="AC24" s="20">
        <f t="shared" si="11"/>
        <v>0</v>
      </c>
      <c r="AD24" s="85">
        <f t="shared" si="12"/>
        <v>77.02</v>
      </c>
      <c r="AE24" s="21">
        <f t="shared" si="13"/>
        <v>77.02</v>
      </c>
      <c r="AF24" s="82"/>
      <c r="AG24" s="51"/>
      <c r="AH24" s="22">
        <f t="shared" si="14"/>
        <v>77.02</v>
      </c>
      <c r="AI24" s="23">
        <f t="shared" si="4"/>
        <v>67.603999999999999</v>
      </c>
      <c r="AJ24" s="58"/>
      <c r="AK24" s="24">
        <f t="shared" si="15"/>
        <v>0</v>
      </c>
      <c r="AL24" s="25">
        <f t="shared" si="16"/>
        <v>144.624</v>
      </c>
      <c r="AM24" s="26">
        <f t="shared" si="17"/>
        <v>144.624</v>
      </c>
      <c r="AN24" s="79"/>
      <c r="AO24" s="118">
        <v>85</v>
      </c>
      <c r="AP24" s="118">
        <v>200</v>
      </c>
      <c r="AQ24" s="118">
        <v>0</v>
      </c>
      <c r="AR24" s="118">
        <v>14</v>
      </c>
      <c r="AS24" s="112">
        <v>55</v>
      </c>
      <c r="AT24" s="62">
        <f t="shared" si="18"/>
        <v>354</v>
      </c>
      <c r="AU24" s="63">
        <f t="shared" si="19"/>
        <v>336.3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20"/>
        <v>35</v>
      </c>
      <c r="BA24" s="80">
        <f t="shared" si="21"/>
        <v>301.3</v>
      </c>
      <c r="BB24" s="36">
        <f t="shared" si="22"/>
        <v>144.624</v>
      </c>
      <c r="BC24" s="80">
        <f t="shared" si="23"/>
        <v>156.67600000000002</v>
      </c>
    </row>
    <row r="25" spans="1:55" ht="18" thickBot="1">
      <c r="A25" s="30" t="s">
        <v>30</v>
      </c>
      <c r="B25" s="88">
        <v>378</v>
      </c>
      <c r="C25" s="88">
        <v>284</v>
      </c>
      <c r="D25" s="88">
        <v>512</v>
      </c>
      <c r="E25" s="88">
        <v>13</v>
      </c>
      <c r="F25" s="88">
        <v>10</v>
      </c>
      <c r="G25" s="89">
        <v>17</v>
      </c>
      <c r="H25" s="48">
        <f t="shared" si="5"/>
        <v>1174</v>
      </c>
      <c r="I25" s="48">
        <f t="shared" si="6"/>
        <v>40</v>
      </c>
      <c r="J25" s="44">
        <v>445</v>
      </c>
      <c r="K25" s="19">
        <v>300</v>
      </c>
      <c r="L25" s="19"/>
      <c r="M25" s="45">
        <v>14</v>
      </c>
      <c r="N25" s="93">
        <v>11</v>
      </c>
      <c r="O25" s="49"/>
      <c r="P25" s="48">
        <f t="shared" si="7"/>
        <v>745</v>
      </c>
      <c r="Q25" s="48">
        <f t="shared" si="8"/>
        <v>25</v>
      </c>
      <c r="R25" s="50">
        <f t="shared" si="9"/>
        <v>65</v>
      </c>
      <c r="S25" s="89">
        <v>2.92</v>
      </c>
      <c r="T25" s="88">
        <v>3.5</v>
      </c>
      <c r="U25" s="100">
        <v>6.6</v>
      </c>
      <c r="V25" s="44"/>
      <c r="W25" s="44"/>
      <c r="X25" s="44"/>
      <c r="Y25" s="44"/>
      <c r="Z25" s="44"/>
      <c r="AA25" s="67">
        <f t="shared" si="10"/>
        <v>0</v>
      </c>
      <c r="AB25" s="51"/>
      <c r="AC25" s="20">
        <f t="shared" si="11"/>
        <v>0</v>
      </c>
      <c r="AD25" s="85">
        <f t="shared" si="12"/>
        <v>78.02</v>
      </c>
      <c r="AE25" s="21">
        <f t="shared" si="13"/>
        <v>78.02</v>
      </c>
      <c r="AF25" s="82"/>
      <c r="AG25" s="51"/>
      <c r="AH25" s="22">
        <f t="shared" si="14"/>
        <v>78.02</v>
      </c>
      <c r="AI25" s="23">
        <f t="shared" si="4"/>
        <v>66.603999999999999</v>
      </c>
      <c r="AJ25" s="58"/>
      <c r="AK25" s="24">
        <f t="shared" si="15"/>
        <v>0</v>
      </c>
      <c r="AL25" s="25">
        <f t="shared" si="16"/>
        <v>144.624</v>
      </c>
      <c r="AM25" s="26">
        <f t="shared" si="17"/>
        <v>144.624</v>
      </c>
      <c r="AN25" s="79"/>
      <c r="AO25" s="118">
        <v>85</v>
      </c>
      <c r="AP25" s="118">
        <v>200</v>
      </c>
      <c r="AQ25" s="118">
        <v>0</v>
      </c>
      <c r="AR25" s="118">
        <v>14</v>
      </c>
      <c r="AS25" s="112">
        <v>55</v>
      </c>
      <c r="AT25" s="62">
        <f t="shared" si="18"/>
        <v>354</v>
      </c>
      <c r="AU25" s="63">
        <f t="shared" si="19"/>
        <v>336.3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20"/>
        <v>35</v>
      </c>
      <c r="BA25" s="80">
        <f t="shared" si="21"/>
        <v>301.3</v>
      </c>
      <c r="BB25" s="36">
        <f t="shared" si="22"/>
        <v>144.624</v>
      </c>
      <c r="BC25" s="80">
        <f t="shared" si="23"/>
        <v>156.67600000000002</v>
      </c>
    </row>
    <row r="26" spans="1:55" ht="18" thickBot="1">
      <c r="A26" s="30" t="s">
        <v>14</v>
      </c>
      <c r="B26" s="88">
        <v>377</v>
      </c>
      <c r="C26" s="88">
        <v>287</v>
      </c>
      <c r="D26" s="88">
        <v>530</v>
      </c>
      <c r="E26" s="88">
        <v>13</v>
      </c>
      <c r="F26" s="88">
        <v>10</v>
      </c>
      <c r="G26" s="89">
        <v>17</v>
      </c>
      <c r="H26" s="48">
        <f t="shared" si="5"/>
        <v>1194</v>
      </c>
      <c r="I26" s="48">
        <f t="shared" si="6"/>
        <v>40</v>
      </c>
      <c r="J26" s="44">
        <v>384</v>
      </c>
      <c r="K26" s="19">
        <v>301</v>
      </c>
      <c r="L26" s="19"/>
      <c r="M26" s="45">
        <v>13</v>
      </c>
      <c r="N26" s="93">
        <v>11</v>
      </c>
      <c r="O26" s="49"/>
      <c r="P26" s="48">
        <f t="shared" si="7"/>
        <v>685</v>
      </c>
      <c r="Q26" s="48">
        <f t="shared" si="8"/>
        <v>24</v>
      </c>
      <c r="R26" s="50">
        <f t="shared" si="9"/>
        <v>64</v>
      </c>
      <c r="S26" s="89">
        <v>3.36</v>
      </c>
      <c r="T26" s="88">
        <v>3.5</v>
      </c>
      <c r="U26" s="100">
        <v>6.4</v>
      </c>
      <c r="V26" s="60"/>
      <c r="W26" s="44"/>
      <c r="X26" s="44"/>
      <c r="Y26" s="44"/>
      <c r="Z26" s="44"/>
      <c r="AA26" s="67">
        <f t="shared" si="10"/>
        <v>0</v>
      </c>
      <c r="AB26" s="51"/>
      <c r="AC26" s="20">
        <f t="shared" si="11"/>
        <v>0</v>
      </c>
      <c r="AD26" s="85">
        <f t="shared" si="12"/>
        <v>77.260000000000005</v>
      </c>
      <c r="AE26" s="21">
        <f t="shared" si="13"/>
        <v>77.260000000000005</v>
      </c>
      <c r="AF26" s="82"/>
      <c r="AG26" s="51"/>
      <c r="AH26" s="22">
        <f t="shared" si="14"/>
        <v>77.260000000000005</v>
      </c>
      <c r="AI26" s="23">
        <f t="shared" si="4"/>
        <v>67.36399999999999</v>
      </c>
      <c r="AJ26" s="58"/>
      <c r="AK26" s="24">
        <f t="shared" si="15"/>
        <v>0</v>
      </c>
      <c r="AL26" s="25">
        <f t="shared" si="16"/>
        <v>144.624</v>
      </c>
      <c r="AM26" s="26">
        <f t="shared" si="17"/>
        <v>144.624</v>
      </c>
      <c r="AN26" s="79"/>
      <c r="AO26" s="118">
        <v>85</v>
      </c>
      <c r="AP26" s="118">
        <v>200</v>
      </c>
      <c r="AQ26" s="118">
        <v>0</v>
      </c>
      <c r="AR26" s="118">
        <v>14</v>
      </c>
      <c r="AS26" s="112">
        <v>55</v>
      </c>
      <c r="AT26" s="62">
        <f t="shared" si="18"/>
        <v>354</v>
      </c>
      <c r="AU26" s="63">
        <f t="shared" si="19"/>
        <v>336.3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20"/>
        <v>35</v>
      </c>
      <c r="BA26" s="80">
        <f t="shared" si="21"/>
        <v>301.3</v>
      </c>
      <c r="BB26" s="36">
        <f t="shared" si="22"/>
        <v>144.624</v>
      </c>
      <c r="BC26" s="80">
        <f t="shared" si="23"/>
        <v>156.67600000000002</v>
      </c>
    </row>
    <row r="27" spans="1:55" ht="18" thickBot="1">
      <c r="A27" s="30" t="s">
        <v>31</v>
      </c>
      <c r="B27" s="88">
        <v>372</v>
      </c>
      <c r="C27" s="88">
        <v>291</v>
      </c>
      <c r="D27" s="88">
        <v>539</v>
      </c>
      <c r="E27" s="88">
        <v>13</v>
      </c>
      <c r="F27" s="88">
        <v>10</v>
      </c>
      <c r="G27" s="89">
        <v>17</v>
      </c>
      <c r="H27" s="48">
        <f t="shared" si="5"/>
        <v>1202</v>
      </c>
      <c r="I27" s="48">
        <f t="shared" si="6"/>
        <v>40</v>
      </c>
      <c r="J27" s="44">
        <v>378</v>
      </c>
      <c r="K27" s="19">
        <v>302</v>
      </c>
      <c r="L27" s="19"/>
      <c r="M27" s="45">
        <v>13</v>
      </c>
      <c r="N27" s="93">
        <v>11</v>
      </c>
      <c r="O27" s="49"/>
      <c r="P27" s="48">
        <f t="shared" si="7"/>
        <v>680</v>
      </c>
      <c r="Q27" s="48">
        <f t="shared" si="8"/>
        <v>24</v>
      </c>
      <c r="R27" s="50">
        <f t="shared" si="9"/>
        <v>64</v>
      </c>
      <c r="S27" s="89">
        <v>3.36</v>
      </c>
      <c r="T27" s="88">
        <v>3.5</v>
      </c>
      <c r="U27" s="100">
        <v>6.4</v>
      </c>
      <c r="V27" s="44"/>
      <c r="W27" s="44"/>
      <c r="X27" s="44"/>
      <c r="Y27" s="44"/>
      <c r="Z27" s="44"/>
      <c r="AA27" s="67">
        <f t="shared" si="10"/>
        <v>0</v>
      </c>
      <c r="AB27" s="51"/>
      <c r="AC27" s="20">
        <f t="shared" si="11"/>
        <v>0</v>
      </c>
      <c r="AD27" s="85">
        <f t="shared" si="12"/>
        <v>77.260000000000005</v>
      </c>
      <c r="AE27" s="21">
        <f t="shared" si="13"/>
        <v>77.260000000000005</v>
      </c>
      <c r="AF27" s="82"/>
      <c r="AG27" s="51"/>
      <c r="AH27" s="22">
        <f t="shared" si="14"/>
        <v>77.260000000000005</v>
      </c>
      <c r="AI27" s="23">
        <f t="shared" si="4"/>
        <v>67.36399999999999</v>
      </c>
      <c r="AJ27" s="58"/>
      <c r="AK27" s="24">
        <f t="shared" si="15"/>
        <v>0</v>
      </c>
      <c r="AL27" s="25">
        <f t="shared" si="16"/>
        <v>144.624</v>
      </c>
      <c r="AM27" s="26">
        <f t="shared" si="17"/>
        <v>144.624</v>
      </c>
      <c r="AN27" s="79"/>
      <c r="AO27" s="118">
        <v>85</v>
      </c>
      <c r="AP27" s="118">
        <v>200</v>
      </c>
      <c r="AQ27" s="118">
        <v>0</v>
      </c>
      <c r="AR27" s="118">
        <v>14</v>
      </c>
      <c r="AS27" s="112">
        <v>55</v>
      </c>
      <c r="AT27" s="62">
        <f t="shared" si="18"/>
        <v>354</v>
      </c>
      <c r="AU27" s="63">
        <f t="shared" si="19"/>
        <v>336.3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20"/>
        <v>35</v>
      </c>
      <c r="BA27" s="80">
        <f t="shared" si="21"/>
        <v>301.3</v>
      </c>
      <c r="BB27" s="36">
        <f t="shared" si="22"/>
        <v>144.624</v>
      </c>
      <c r="BC27" s="80">
        <f t="shared" si="23"/>
        <v>156.67600000000002</v>
      </c>
    </row>
    <row r="28" spans="1:55" ht="18" thickBot="1">
      <c r="A28" s="30" t="s">
        <v>15</v>
      </c>
      <c r="B28" s="88">
        <v>373</v>
      </c>
      <c r="C28" s="88">
        <v>292</v>
      </c>
      <c r="D28" s="88">
        <v>525</v>
      </c>
      <c r="E28" s="88">
        <v>13</v>
      </c>
      <c r="F28" s="88">
        <v>10</v>
      </c>
      <c r="G28" s="89">
        <v>17</v>
      </c>
      <c r="H28" s="48">
        <f t="shared" si="5"/>
        <v>1190</v>
      </c>
      <c r="I28" s="48">
        <f t="shared" si="6"/>
        <v>40</v>
      </c>
      <c r="J28" s="44">
        <v>385</v>
      </c>
      <c r="K28" s="19">
        <v>307</v>
      </c>
      <c r="L28" s="19"/>
      <c r="M28" s="45">
        <v>13</v>
      </c>
      <c r="N28" s="93">
        <v>11</v>
      </c>
      <c r="O28" s="49"/>
      <c r="P28" s="48">
        <f t="shared" si="7"/>
        <v>692</v>
      </c>
      <c r="Q28" s="48">
        <f t="shared" si="8"/>
        <v>24</v>
      </c>
      <c r="R28" s="50">
        <f t="shared" si="9"/>
        <v>64</v>
      </c>
      <c r="S28" s="89">
        <v>3.36</v>
      </c>
      <c r="T28" s="88">
        <v>3.5</v>
      </c>
      <c r="U28" s="100">
        <v>6.2</v>
      </c>
      <c r="V28" s="44"/>
      <c r="W28" s="44"/>
      <c r="X28" s="44"/>
      <c r="Y28" s="44"/>
      <c r="Z28" s="44"/>
      <c r="AA28" s="67">
        <f t="shared" si="10"/>
        <v>0</v>
      </c>
      <c r="AB28" s="51"/>
      <c r="AC28" s="20">
        <f t="shared" si="11"/>
        <v>0</v>
      </c>
      <c r="AD28" s="85">
        <f t="shared" si="12"/>
        <v>77.06</v>
      </c>
      <c r="AE28" s="21">
        <f t="shared" si="13"/>
        <v>77.06</v>
      </c>
      <c r="AF28" s="82"/>
      <c r="AG28" s="51"/>
      <c r="AH28" s="22">
        <f t="shared" si="14"/>
        <v>77.06</v>
      </c>
      <c r="AI28" s="23">
        <f t="shared" si="4"/>
        <v>67.563999999999993</v>
      </c>
      <c r="AJ28" s="58"/>
      <c r="AK28" s="24">
        <f t="shared" si="15"/>
        <v>0</v>
      </c>
      <c r="AL28" s="25">
        <f t="shared" si="16"/>
        <v>144.624</v>
      </c>
      <c r="AM28" s="26">
        <f t="shared" si="17"/>
        <v>144.624</v>
      </c>
      <c r="AN28" s="79"/>
      <c r="AO28" s="118">
        <v>85</v>
      </c>
      <c r="AP28" s="118">
        <v>200</v>
      </c>
      <c r="AQ28" s="118">
        <v>0</v>
      </c>
      <c r="AR28" s="118">
        <v>14</v>
      </c>
      <c r="AS28" s="112">
        <v>55</v>
      </c>
      <c r="AT28" s="62">
        <f t="shared" si="18"/>
        <v>354</v>
      </c>
      <c r="AU28" s="63">
        <f t="shared" si="19"/>
        <v>336.3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20"/>
        <v>35</v>
      </c>
      <c r="BA28" s="80">
        <f t="shared" si="21"/>
        <v>301.3</v>
      </c>
      <c r="BB28" s="36">
        <f t="shared" si="22"/>
        <v>144.624</v>
      </c>
      <c r="BC28" s="80">
        <f t="shared" si="23"/>
        <v>156.67600000000002</v>
      </c>
    </row>
    <row r="29" spans="1:55" ht="18" thickBot="1">
      <c r="A29" s="30" t="s">
        <v>32</v>
      </c>
      <c r="B29" s="88">
        <v>377</v>
      </c>
      <c r="C29" s="88">
        <v>301</v>
      </c>
      <c r="D29" s="88">
        <v>540</v>
      </c>
      <c r="E29" s="88">
        <v>13</v>
      </c>
      <c r="F29" s="88">
        <v>11</v>
      </c>
      <c r="G29" s="89">
        <v>18</v>
      </c>
      <c r="H29" s="48">
        <f t="shared" si="5"/>
        <v>1218</v>
      </c>
      <c r="I29" s="48">
        <f t="shared" si="6"/>
        <v>42</v>
      </c>
      <c r="J29" s="44">
        <v>454</v>
      </c>
      <c r="K29" s="19">
        <v>305</v>
      </c>
      <c r="L29" s="19"/>
      <c r="M29" s="45">
        <v>14</v>
      </c>
      <c r="N29" s="93">
        <v>11</v>
      </c>
      <c r="O29" s="49"/>
      <c r="P29" s="48">
        <f t="shared" si="7"/>
        <v>759</v>
      </c>
      <c r="Q29" s="48">
        <f t="shared" si="8"/>
        <v>25</v>
      </c>
      <c r="R29" s="50">
        <f t="shared" si="9"/>
        <v>67</v>
      </c>
      <c r="S29" s="89">
        <v>3.36</v>
      </c>
      <c r="T29" s="88">
        <v>3.2</v>
      </c>
      <c r="U29" s="100">
        <v>6.2</v>
      </c>
      <c r="V29" s="44"/>
      <c r="W29" s="44"/>
      <c r="X29" s="44"/>
      <c r="Y29" s="44"/>
      <c r="Z29" s="44"/>
      <c r="AA29" s="67">
        <f t="shared" si="10"/>
        <v>0</v>
      </c>
      <c r="AB29" s="51"/>
      <c r="AC29" s="20">
        <f t="shared" si="11"/>
        <v>0</v>
      </c>
      <c r="AD29" s="85">
        <f t="shared" si="12"/>
        <v>79.760000000000005</v>
      </c>
      <c r="AE29" s="21">
        <f t="shared" si="13"/>
        <v>79.760000000000005</v>
      </c>
      <c r="AF29" s="82"/>
      <c r="AG29" s="51"/>
      <c r="AH29" s="22">
        <f t="shared" si="14"/>
        <v>79.760000000000005</v>
      </c>
      <c r="AI29" s="23">
        <f t="shared" si="4"/>
        <v>64.86399999999999</v>
      </c>
      <c r="AJ29" s="58"/>
      <c r="AK29" s="24">
        <f t="shared" si="15"/>
        <v>0</v>
      </c>
      <c r="AL29" s="25">
        <f t="shared" si="16"/>
        <v>144.624</v>
      </c>
      <c r="AM29" s="26">
        <f t="shared" si="17"/>
        <v>144.624</v>
      </c>
      <c r="AN29" s="79"/>
      <c r="AO29" s="118">
        <v>85</v>
      </c>
      <c r="AP29" s="118">
        <v>200</v>
      </c>
      <c r="AQ29" s="118">
        <v>0</v>
      </c>
      <c r="AR29" s="118">
        <v>14</v>
      </c>
      <c r="AS29" s="112">
        <v>55</v>
      </c>
      <c r="AT29" s="62">
        <f t="shared" si="18"/>
        <v>354</v>
      </c>
      <c r="AU29" s="63">
        <f t="shared" si="19"/>
        <v>336.3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20"/>
        <v>35</v>
      </c>
      <c r="BA29" s="80">
        <f t="shared" si="21"/>
        <v>301.3</v>
      </c>
      <c r="BB29" s="36">
        <f t="shared" si="22"/>
        <v>144.624</v>
      </c>
      <c r="BC29" s="80">
        <f t="shared" si="23"/>
        <v>156.67600000000002</v>
      </c>
    </row>
    <row r="30" spans="1:55" ht="18" thickBot="1">
      <c r="A30" s="30" t="s">
        <v>16</v>
      </c>
      <c r="B30" s="88">
        <v>380</v>
      </c>
      <c r="C30" s="88">
        <v>297</v>
      </c>
      <c r="D30" s="88">
        <v>542</v>
      </c>
      <c r="E30" s="88">
        <v>13</v>
      </c>
      <c r="F30" s="88">
        <v>11</v>
      </c>
      <c r="G30" s="89">
        <v>17</v>
      </c>
      <c r="H30" s="48">
        <f t="shared" si="5"/>
        <v>1219</v>
      </c>
      <c r="I30" s="48">
        <f t="shared" si="6"/>
        <v>41</v>
      </c>
      <c r="J30" s="44">
        <v>461</v>
      </c>
      <c r="K30" s="19">
        <v>306</v>
      </c>
      <c r="L30" s="19"/>
      <c r="M30" s="45">
        <v>15</v>
      </c>
      <c r="N30" s="93">
        <v>11</v>
      </c>
      <c r="O30" s="49"/>
      <c r="P30" s="48">
        <f t="shared" si="7"/>
        <v>767</v>
      </c>
      <c r="Q30" s="48">
        <f t="shared" si="8"/>
        <v>26</v>
      </c>
      <c r="R30" s="50">
        <f t="shared" si="9"/>
        <v>67</v>
      </c>
      <c r="S30" s="89">
        <v>3.3</v>
      </c>
      <c r="T30" s="88">
        <v>3.2</v>
      </c>
      <c r="U30" s="88">
        <v>6.7</v>
      </c>
      <c r="V30" s="44"/>
      <c r="W30" s="44"/>
      <c r="X30" s="44"/>
      <c r="Y30" s="44"/>
      <c r="Z30" s="44"/>
      <c r="AA30" s="67">
        <f t="shared" si="10"/>
        <v>0</v>
      </c>
      <c r="AB30" s="51"/>
      <c r="AC30" s="20">
        <f t="shared" si="11"/>
        <v>0</v>
      </c>
      <c r="AD30" s="85">
        <f t="shared" si="12"/>
        <v>80.2</v>
      </c>
      <c r="AE30" s="21">
        <f t="shared" si="13"/>
        <v>80.2</v>
      </c>
      <c r="AF30" s="82"/>
      <c r="AG30" s="51"/>
      <c r="AH30" s="22">
        <f t="shared" si="14"/>
        <v>80.2</v>
      </c>
      <c r="AI30" s="23">
        <f t="shared" si="4"/>
        <v>64.423999999999992</v>
      </c>
      <c r="AJ30" s="58"/>
      <c r="AK30" s="24">
        <f t="shared" si="15"/>
        <v>0</v>
      </c>
      <c r="AL30" s="25">
        <f t="shared" si="16"/>
        <v>144.624</v>
      </c>
      <c r="AM30" s="26">
        <f t="shared" si="17"/>
        <v>144.624</v>
      </c>
      <c r="AN30" s="79"/>
      <c r="AO30" s="118">
        <v>85</v>
      </c>
      <c r="AP30" s="118">
        <v>200</v>
      </c>
      <c r="AQ30" s="118">
        <v>0</v>
      </c>
      <c r="AR30" s="118">
        <v>14</v>
      </c>
      <c r="AS30" s="112">
        <v>55</v>
      </c>
      <c r="AT30" s="62">
        <f t="shared" si="18"/>
        <v>354</v>
      </c>
      <c r="AU30" s="63">
        <f t="shared" si="19"/>
        <v>336.3</v>
      </c>
      <c r="AV30" s="120">
        <v>6</v>
      </c>
      <c r="AW30" s="120">
        <v>20</v>
      </c>
      <c r="AX30" s="120">
        <v>8</v>
      </c>
      <c r="AY30" s="120">
        <v>1</v>
      </c>
      <c r="AZ30" s="81">
        <f t="shared" si="20"/>
        <v>35</v>
      </c>
      <c r="BA30" s="80">
        <f t="shared" si="21"/>
        <v>301.3</v>
      </c>
      <c r="BB30" s="36">
        <f t="shared" si="22"/>
        <v>144.624</v>
      </c>
      <c r="BC30" s="80">
        <f t="shared" si="23"/>
        <v>156.67600000000002</v>
      </c>
    </row>
    <row r="31" spans="1:55" ht="18" thickBot="1">
      <c r="A31" s="30" t="s">
        <v>45</v>
      </c>
      <c r="B31" s="88">
        <v>387</v>
      </c>
      <c r="C31" s="88">
        <v>309</v>
      </c>
      <c r="D31" s="88">
        <v>527</v>
      </c>
      <c r="E31" s="88">
        <v>13</v>
      </c>
      <c r="F31" s="88">
        <v>11</v>
      </c>
      <c r="G31" s="89">
        <v>17</v>
      </c>
      <c r="H31" s="48">
        <f t="shared" si="5"/>
        <v>1223</v>
      </c>
      <c r="I31" s="48">
        <f t="shared" si="6"/>
        <v>41</v>
      </c>
      <c r="J31" s="44">
        <v>465</v>
      </c>
      <c r="K31" s="19">
        <v>308</v>
      </c>
      <c r="L31" s="19"/>
      <c r="M31" s="45">
        <v>15</v>
      </c>
      <c r="N31" s="93">
        <v>11</v>
      </c>
      <c r="O31" s="49"/>
      <c r="P31" s="48">
        <f t="shared" si="7"/>
        <v>773</v>
      </c>
      <c r="Q31" s="48">
        <f t="shared" si="8"/>
        <v>26</v>
      </c>
      <c r="R31" s="50">
        <f t="shared" si="9"/>
        <v>67</v>
      </c>
      <c r="S31" s="89">
        <v>3.3</v>
      </c>
      <c r="T31" s="88">
        <v>3.2</v>
      </c>
      <c r="U31" s="88">
        <v>6.7</v>
      </c>
      <c r="V31" s="44"/>
      <c r="W31" s="44"/>
      <c r="X31" s="44"/>
      <c r="Y31" s="44"/>
      <c r="Z31" s="44"/>
      <c r="AA31" s="67">
        <f t="shared" si="10"/>
        <v>0</v>
      </c>
      <c r="AB31" s="51"/>
      <c r="AC31" s="20">
        <f t="shared" si="11"/>
        <v>0</v>
      </c>
      <c r="AD31" s="85">
        <f t="shared" si="12"/>
        <v>80.2</v>
      </c>
      <c r="AE31" s="21">
        <f t="shared" si="13"/>
        <v>80.2</v>
      </c>
      <c r="AF31" s="82"/>
      <c r="AG31" s="51"/>
      <c r="AH31" s="22">
        <f t="shared" si="14"/>
        <v>80.2</v>
      </c>
      <c r="AI31" s="23">
        <f t="shared" si="4"/>
        <v>64.423999999999992</v>
      </c>
      <c r="AJ31" s="58"/>
      <c r="AK31" s="24">
        <f t="shared" si="15"/>
        <v>0</v>
      </c>
      <c r="AL31" s="25">
        <f t="shared" si="16"/>
        <v>144.624</v>
      </c>
      <c r="AM31" s="26">
        <f t="shared" si="17"/>
        <v>144.624</v>
      </c>
      <c r="AN31" s="79"/>
      <c r="AO31" s="118">
        <v>85</v>
      </c>
      <c r="AP31" s="118">
        <v>200</v>
      </c>
      <c r="AQ31" s="118">
        <v>0</v>
      </c>
      <c r="AR31" s="118">
        <v>14</v>
      </c>
      <c r="AS31" s="112">
        <v>55</v>
      </c>
      <c r="AT31" s="62">
        <f t="shared" si="18"/>
        <v>354</v>
      </c>
      <c r="AU31" s="63">
        <f t="shared" si="19"/>
        <v>336.3</v>
      </c>
      <c r="AV31" s="120">
        <v>6</v>
      </c>
      <c r="AW31" s="120">
        <v>20</v>
      </c>
      <c r="AX31" s="120">
        <v>8</v>
      </c>
      <c r="AY31" s="120">
        <v>1</v>
      </c>
      <c r="AZ31" s="81">
        <f t="shared" si="20"/>
        <v>35</v>
      </c>
      <c r="BA31" s="80">
        <f t="shared" si="21"/>
        <v>301.3</v>
      </c>
      <c r="BB31" s="36">
        <f t="shared" si="22"/>
        <v>144.624</v>
      </c>
      <c r="BC31" s="80">
        <f t="shared" si="23"/>
        <v>156.67600000000002</v>
      </c>
    </row>
    <row r="32" spans="1:55" ht="18" thickBot="1">
      <c r="A32" s="30" t="s">
        <v>17</v>
      </c>
      <c r="B32" s="88">
        <v>391</v>
      </c>
      <c r="C32" s="88">
        <v>309</v>
      </c>
      <c r="D32" s="88">
        <v>535</v>
      </c>
      <c r="E32" s="88">
        <v>13</v>
      </c>
      <c r="F32" s="88">
        <v>11</v>
      </c>
      <c r="G32" s="89">
        <v>17</v>
      </c>
      <c r="H32" s="48">
        <f t="shared" si="5"/>
        <v>1235</v>
      </c>
      <c r="I32" s="48">
        <f t="shared" si="6"/>
        <v>41</v>
      </c>
      <c r="J32" s="44">
        <v>497</v>
      </c>
      <c r="K32" s="19">
        <v>314</v>
      </c>
      <c r="L32" s="19"/>
      <c r="M32" s="45">
        <v>16</v>
      </c>
      <c r="N32" s="93">
        <v>11</v>
      </c>
      <c r="O32" s="49"/>
      <c r="P32" s="48">
        <f t="shared" si="7"/>
        <v>811</v>
      </c>
      <c r="Q32" s="48">
        <f t="shared" si="8"/>
        <v>27</v>
      </c>
      <c r="R32" s="50">
        <f t="shared" si="9"/>
        <v>68</v>
      </c>
      <c r="S32" s="101">
        <v>3.24</v>
      </c>
      <c r="T32" s="88">
        <v>3.2</v>
      </c>
      <c r="U32" s="88">
        <v>6.8</v>
      </c>
      <c r="V32" s="44"/>
      <c r="W32" s="44"/>
      <c r="X32" s="44"/>
      <c r="Y32" s="44"/>
      <c r="Z32" s="44"/>
      <c r="AA32" s="67">
        <f t="shared" si="10"/>
        <v>0</v>
      </c>
      <c r="AB32" s="51"/>
      <c r="AC32" s="20">
        <f t="shared" si="11"/>
        <v>0</v>
      </c>
      <c r="AD32" s="85">
        <f t="shared" si="12"/>
        <v>81.239999999999995</v>
      </c>
      <c r="AE32" s="21">
        <f t="shared" si="13"/>
        <v>81.239999999999995</v>
      </c>
      <c r="AF32" s="82"/>
      <c r="AG32" s="51"/>
      <c r="AH32" s="22">
        <f t="shared" si="14"/>
        <v>81.239999999999995</v>
      </c>
      <c r="AI32" s="23">
        <f t="shared" si="4"/>
        <v>63.384</v>
      </c>
      <c r="AJ32" s="58"/>
      <c r="AK32" s="24">
        <f t="shared" si="15"/>
        <v>0</v>
      </c>
      <c r="AL32" s="25">
        <f t="shared" si="16"/>
        <v>144.624</v>
      </c>
      <c r="AM32" s="26">
        <f t="shared" si="17"/>
        <v>144.624</v>
      </c>
      <c r="AN32" s="79"/>
      <c r="AO32" s="118">
        <v>85</v>
      </c>
      <c r="AP32" s="118">
        <v>200</v>
      </c>
      <c r="AQ32" s="118">
        <v>0</v>
      </c>
      <c r="AR32" s="118">
        <v>14</v>
      </c>
      <c r="AS32" s="112">
        <v>55</v>
      </c>
      <c r="AT32" s="62">
        <f t="shared" si="18"/>
        <v>354</v>
      </c>
      <c r="AU32" s="63">
        <f t="shared" si="19"/>
        <v>336.3</v>
      </c>
      <c r="AV32" s="120">
        <v>6</v>
      </c>
      <c r="AW32" s="120">
        <v>20</v>
      </c>
      <c r="AX32" s="120">
        <v>8</v>
      </c>
      <c r="AY32" s="120">
        <v>1</v>
      </c>
      <c r="AZ32" s="81">
        <f t="shared" si="20"/>
        <v>35</v>
      </c>
      <c r="BA32" s="80">
        <f t="shared" si="21"/>
        <v>301.3</v>
      </c>
      <c r="BB32" s="36">
        <f t="shared" si="22"/>
        <v>144.624</v>
      </c>
      <c r="BC32" s="80">
        <f t="shared" si="23"/>
        <v>156.67600000000002</v>
      </c>
    </row>
    <row r="33" spans="1:55" ht="18" thickBot="1">
      <c r="A33" s="30" t="s">
        <v>46</v>
      </c>
      <c r="B33" s="88">
        <v>395</v>
      </c>
      <c r="C33" s="88">
        <v>310</v>
      </c>
      <c r="D33" s="88">
        <v>554</v>
      </c>
      <c r="E33" s="88">
        <v>14</v>
      </c>
      <c r="F33" s="88">
        <v>11</v>
      </c>
      <c r="G33" s="89">
        <v>18</v>
      </c>
      <c r="H33" s="48">
        <f t="shared" si="5"/>
        <v>1259</v>
      </c>
      <c r="I33" s="48">
        <f t="shared" si="6"/>
        <v>43</v>
      </c>
      <c r="J33" s="44">
        <v>495</v>
      </c>
      <c r="K33" s="19">
        <v>316</v>
      </c>
      <c r="L33" s="19"/>
      <c r="M33" s="45">
        <v>16</v>
      </c>
      <c r="N33" s="93">
        <v>11</v>
      </c>
      <c r="O33" s="49"/>
      <c r="P33" s="48">
        <f t="shared" si="7"/>
        <v>811</v>
      </c>
      <c r="Q33" s="48">
        <f t="shared" si="8"/>
        <v>27</v>
      </c>
      <c r="R33" s="50">
        <f t="shared" si="9"/>
        <v>70</v>
      </c>
      <c r="S33" s="101">
        <v>3.24</v>
      </c>
      <c r="T33" s="88">
        <v>3.2</v>
      </c>
      <c r="U33" s="88">
        <v>6.8</v>
      </c>
      <c r="V33" s="44"/>
      <c r="W33" s="44"/>
      <c r="X33" s="44"/>
      <c r="Y33" s="44"/>
      <c r="Z33" s="44"/>
      <c r="AA33" s="67">
        <f t="shared" si="10"/>
        <v>0</v>
      </c>
      <c r="AB33" s="51"/>
      <c r="AC33" s="20">
        <f t="shared" si="11"/>
        <v>0</v>
      </c>
      <c r="AD33" s="85">
        <f t="shared" si="12"/>
        <v>83.24</v>
      </c>
      <c r="AE33" s="21">
        <f t="shared" si="13"/>
        <v>83.24</v>
      </c>
      <c r="AF33" s="82"/>
      <c r="AG33" s="51"/>
      <c r="AH33" s="22">
        <f t="shared" si="14"/>
        <v>83.24</v>
      </c>
      <c r="AI33" s="23">
        <f t="shared" si="4"/>
        <v>61.384</v>
      </c>
      <c r="AJ33" s="58"/>
      <c r="AK33" s="24">
        <f t="shared" si="15"/>
        <v>0</v>
      </c>
      <c r="AL33" s="25">
        <f t="shared" si="16"/>
        <v>144.624</v>
      </c>
      <c r="AM33" s="26">
        <f t="shared" si="17"/>
        <v>144.624</v>
      </c>
      <c r="AN33" s="79"/>
      <c r="AO33" s="118">
        <v>85</v>
      </c>
      <c r="AP33" s="118">
        <v>200</v>
      </c>
      <c r="AQ33" s="118">
        <v>0</v>
      </c>
      <c r="AR33" s="118">
        <v>14</v>
      </c>
      <c r="AS33" s="112">
        <v>55</v>
      </c>
      <c r="AT33" s="62">
        <f t="shared" si="18"/>
        <v>354</v>
      </c>
      <c r="AU33" s="63">
        <f t="shared" si="19"/>
        <v>336.3</v>
      </c>
      <c r="AV33" s="120">
        <v>6</v>
      </c>
      <c r="AW33" s="120">
        <v>20</v>
      </c>
      <c r="AX33" s="120">
        <v>8</v>
      </c>
      <c r="AY33" s="120">
        <v>1</v>
      </c>
      <c r="AZ33" s="81">
        <f t="shared" si="20"/>
        <v>35</v>
      </c>
      <c r="BA33" s="80">
        <f t="shared" si="21"/>
        <v>301.3</v>
      </c>
      <c r="BB33" s="36">
        <f t="shared" si="22"/>
        <v>144.624</v>
      </c>
      <c r="BC33" s="80">
        <f t="shared" si="23"/>
        <v>156.67600000000002</v>
      </c>
    </row>
    <row r="34" spans="1:55" ht="18" thickBot="1">
      <c r="A34" s="30" t="s">
        <v>18</v>
      </c>
      <c r="B34" s="88">
        <v>403</v>
      </c>
      <c r="C34" s="88">
        <v>320</v>
      </c>
      <c r="D34" s="92">
        <v>558</v>
      </c>
      <c r="E34" s="88">
        <v>14</v>
      </c>
      <c r="F34" s="88">
        <v>11</v>
      </c>
      <c r="G34" s="89">
        <v>18</v>
      </c>
      <c r="H34" s="48">
        <f t="shared" si="5"/>
        <v>1281</v>
      </c>
      <c r="I34" s="48">
        <f t="shared" si="6"/>
        <v>43</v>
      </c>
      <c r="J34" s="44">
        <v>508</v>
      </c>
      <c r="K34" s="19">
        <v>318</v>
      </c>
      <c r="L34" s="19"/>
      <c r="M34" s="45">
        <v>17</v>
      </c>
      <c r="N34" s="93">
        <v>11</v>
      </c>
      <c r="O34" s="49"/>
      <c r="P34" s="48">
        <f t="shared" si="7"/>
        <v>826</v>
      </c>
      <c r="Q34" s="48">
        <f t="shared" si="8"/>
        <v>28</v>
      </c>
      <c r="R34" s="50">
        <f t="shared" si="9"/>
        <v>71</v>
      </c>
      <c r="S34" s="101">
        <v>3.24</v>
      </c>
      <c r="T34" s="88">
        <v>3.5</v>
      </c>
      <c r="U34" s="88">
        <v>7</v>
      </c>
      <c r="V34" s="44"/>
      <c r="W34" s="44"/>
      <c r="X34" s="44"/>
      <c r="Y34" s="44"/>
      <c r="Z34" s="44"/>
      <c r="AA34" s="67">
        <f t="shared" si="10"/>
        <v>0</v>
      </c>
      <c r="AB34" s="51"/>
      <c r="AC34" s="20">
        <f t="shared" si="11"/>
        <v>0</v>
      </c>
      <c r="AD34" s="85">
        <f t="shared" si="12"/>
        <v>84.74</v>
      </c>
      <c r="AE34" s="21">
        <f t="shared" si="13"/>
        <v>84.74</v>
      </c>
      <c r="AF34" s="82"/>
      <c r="AG34" s="51"/>
      <c r="AH34" s="22">
        <f t="shared" si="14"/>
        <v>84.74</v>
      </c>
      <c r="AI34" s="23">
        <f t="shared" si="4"/>
        <v>59.884</v>
      </c>
      <c r="AJ34" s="58"/>
      <c r="AK34" s="24">
        <f t="shared" si="15"/>
        <v>0</v>
      </c>
      <c r="AL34" s="25">
        <f t="shared" si="16"/>
        <v>144.624</v>
      </c>
      <c r="AM34" s="26">
        <f t="shared" si="17"/>
        <v>144.624</v>
      </c>
      <c r="AN34" s="79"/>
      <c r="AO34" s="118">
        <v>85</v>
      </c>
      <c r="AP34" s="118">
        <v>200</v>
      </c>
      <c r="AQ34" s="118">
        <v>0</v>
      </c>
      <c r="AR34" s="118">
        <v>14</v>
      </c>
      <c r="AS34" s="112">
        <v>55</v>
      </c>
      <c r="AT34" s="62">
        <f t="shared" si="18"/>
        <v>354</v>
      </c>
      <c r="AU34" s="63">
        <f t="shared" si="19"/>
        <v>336.3</v>
      </c>
      <c r="AV34" s="120">
        <v>6</v>
      </c>
      <c r="AW34" s="120">
        <v>20</v>
      </c>
      <c r="AX34" s="120">
        <v>8</v>
      </c>
      <c r="AY34" s="120">
        <v>1</v>
      </c>
      <c r="AZ34" s="81">
        <f t="shared" si="20"/>
        <v>35</v>
      </c>
      <c r="BA34" s="80">
        <f t="shared" si="21"/>
        <v>301.3</v>
      </c>
      <c r="BB34" s="36">
        <f t="shared" si="22"/>
        <v>144.624</v>
      </c>
      <c r="BC34" s="80">
        <f t="shared" si="23"/>
        <v>156.67600000000002</v>
      </c>
    </row>
    <row r="35" spans="1:55" ht="18" thickBot="1">
      <c r="A35" s="30" t="s">
        <v>47</v>
      </c>
      <c r="B35" s="88">
        <v>415</v>
      </c>
      <c r="C35" s="88">
        <v>323</v>
      </c>
      <c r="D35" s="92">
        <v>576</v>
      </c>
      <c r="E35" s="88">
        <v>14</v>
      </c>
      <c r="F35" s="88">
        <v>12</v>
      </c>
      <c r="G35" s="89">
        <v>18</v>
      </c>
      <c r="H35" s="48">
        <f t="shared" si="5"/>
        <v>1314</v>
      </c>
      <c r="I35" s="48">
        <f t="shared" si="6"/>
        <v>44</v>
      </c>
      <c r="J35" s="44">
        <v>520</v>
      </c>
      <c r="K35" s="19">
        <v>319</v>
      </c>
      <c r="L35" s="19"/>
      <c r="M35" s="45">
        <v>17</v>
      </c>
      <c r="N35" s="93">
        <v>11</v>
      </c>
      <c r="O35" s="49"/>
      <c r="P35" s="48">
        <f t="shared" si="7"/>
        <v>839</v>
      </c>
      <c r="Q35" s="48">
        <f t="shared" si="8"/>
        <v>28</v>
      </c>
      <c r="R35" s="50">
        <f t="shared" si="9"/>
        <v>72</v>
      </c>
      <c r="S35" s="101">
        <v>3.24</v>
      </c>
      <c r="T35" s="89">
        <v>3.5</v>
      </c>
      <c r="U35" s="88">
        <v>7</v>
      </c>
      <c r="V35" s="44"/>
      <c r="W35" s="44"/>
      <c r="X35" s="44"/>
      <c r="Y35" s="44"/>
      <c r="Z35" s="44"/>
      <c r="AA35" s="67">
        <f t="shared" si="10"/>
        <v>0</v>
      </c>
      <c r="AB35" s="51"/>
      <c r="AC35" s="20">
        <f t="shared" si="11"/>
        <v>0</v>
      </c>
      <c r="AD35" s="85">
        <f t="shared" si="12"/>
        <v>85.74</v>
      </c>
      <c r="AE35" s="21">
        <f t="shared" si="13"/>
        <v>85.74</v>
      </c>
      <c r="AF35" s="82"/>
      <c r="AG35" s="51"/>
      <c r="AH35" s="22">
        <f t="shared" si="14"/>
        <v>85.74</v>
      </c>
      <c r="AI35" s="23">
        <f t="shared" si="4"/>
        <v>58.884</v>
      </c>
      <c r="AJ35" s="58"/>
      <c r="AK35" s="24">
        <f t="shared" si="15"/>
        <v>0</v>
      </c>
      <c r="AL35" s="25">
        <f t="shared" si="16"/>
        <v>144.624</v>
      </c>
      <c r="AM35" s="26">
        <f t="shared" si="17"/>
        <v>144.624</v>
      </c>
      <c r="AN35" s="79"/>
      <c r="AO35" s="118">
        <v>85</v>
      </c>
      <c r="AP35" s="118">
        <v>200</v>
      </c>
      <c r="AQ35" s="118">
        <v>0</v>
      </c>
      <c r="AR35" s="118">
        <v>14</v>
      </c>
      <c r="AS35" s="112">
        <v>55</v>
      </c>
      <c r="AT35" s="62">
        <f t="shared" si="18"/>
        <v>354</v>
      </c>
      <c r="AU35" s="63">
        <f t="shared" si="19"/>
        <v>336.3</v>
      </c>
      <c r="AV35" s="120">
        <v>6</v>
      </c>
      <c r="AW35" s="120">
        <v>20</v>
      </c>
      <c r="AX35" s="120">
        <v>8</v>
      </c>
      <c r="AY35" s="120">
        <v>1</v>
      </c>
      <c r="AZ35" s="81">
        <f t="shared" si="20"/>
        <v>35</v>
      </c>
      <c r="BA35" s="80">
        <f t="shared" si="21"/>
        <v>301.3</v>
      </c>
      <c r="BB35" s="36">
        <f t="shared" si="22"/>
        <v>144.624</v>
      </c>
      <c r="BC35" s="80">
        <f t="shared" si="23"/>
        <v>156.67600000000002</v>
      </c>
    </row>
    <row r="36" spans="1:55" ht="18" thickBot="1">
      <c r="A36" s="30" t="s">
        <v>19</v>
      </c>
      <c r="B36" s="88">
        <v>425</v>
      </c>
      <c r="C36" s="88">
        <v>326</v>
      </c>
      <c r="D36" s="92">
        <v>569</v>
      </c>
      <c r="E36" s="88">
        <v>14</v>
      </c>
      <c r="F36" s="88">
        <v>12</v>
      </c>
      <c r="G36" s="89">
        <v>18</v>
      </c>
      <c r="H36" s="48">
        <f t="shared" si="5"/>
        <v>1320</v>
      </c>
      <c r="I36" s="48">
        <f t="shared" si="6"/>
        <v>44</v>
      </c>
      <c r="J36" s="44">
        <v>520</v>
      </c>
      <c r="K36" s="19">
        <v>315</v>
      </c>
      <c r="L36" s="19"/>
      <c r="M36" s="45">
        <v>17</v>
      </c>
      <c r="N36" s="93">
        <v>11</v>
      </c>
      <c r="O36" s="49"/>
      <c r="P36" s="48">
        <f t="shared" si="7"/>
        <v>835</v>
      </c>
      <c r="Q36" s="48">
        <f t="shared" si="8"/>
        <v>28</v>
      </c>
      <c r="R36" s="50">
        <f t="shared" si="9"/>
        <v>72</v>
      </c>
      <c r="S36" s="101">
        <v>3.29</v>
      </c>
      <c r="T36" s="89">
        <v>3.5</v>
      </c>
      <c r="U36" s="100">
        <v>6.7</v>
      </c>
      <c r="V36" s="44"/>
      <c r="W36" s="44"/>
      <c r="X36" s="44"/>
      <c r="Y36" s="44"/>
      <c r="Z36" s="44"/>
      <c r="AA36" s="67">
        <f t="shared" si="10"/>
        <v>0</v>
      </c>
      <c r="AB36" s="51"/>
      <c r="AC36" s="20">
        <f t="shared" si="11"/>
        <v>0</v>
      </c>
      <c r="AD36" s="85">
        <f t="shared" si="12"/>
        <v>85.490000000000009</v>
      </c>
      <c r="AE36" s="21">
        <f t="shared" si="13"/>
        <v>85.490000000000009</v>
      </c>
      <c r="AF36" s="82"/>
      <c r="AG36" s="51"/>
      <c r="AH36" s="22">
        <f t="shared" si="14"/>
        <v>85.490000000000009</v>
      </c>
      <c r="AI36" s="23">
        <f t="shared" si="4"/>
        <v>59.133999999999986</v>
      </c>
      <c r="AJ36" s="58"/>
      <c r="AK36" s="24">
        <f t="shared" si="15"/>
        <v>0</v>
      </c>
      <c r="AL36" s="25">
        <f t="shared" si="16"/>
        <v>144.624</v>
      </c>
      <c r="AM36" s="26">
        <f t="shared" si="17"/>
        <v>144.624</v>
      </c>
      <c r="AN36" s="79"/>
      <c r="AO36" s="118">
        <v>85</v>
      </c>
      <c r="AP36" s="118">
        <v>200</v>
      </c>
      <c r="AQ36" s="118">
        <v>0</v>
      </c>
      <c r="AR36" s="118">
        <v>14</v>
      </c>
      <c r="AS36" s="112">
        <v>55</v>
      </c>
      <c r="AT36" s="62">
        <f t="shared" si="18"/>
        <v>354</v>
      </c>
      <c r="AU36" s="63">
        <f t="shared" si="19"/>
        <v>336.3</v>
      </c>
      <c r="AV36" s="120">
        <v>6</v>
      </c>
      <c r="AW36" s="120">
        <v>20</v>
      </c>
      <c r="AX36" s="120">
        <v>8</v>
      </c>
      <c r="AY36" s="120">
        <v>1</v>
      </c>
      <c r="AZ36" s="81">
        <f t="shared" si="20"/>
        <v>35</v>
      </c>
      <c r="BA36" s="80">
        <f t="shared" si="21"/>
        <v>301.3</v>
      </c>
      <c r="BB36" s="36">
        <f t="shared" si="22"/>
        <v>144.624</v>
      </c>
      <c r="BC36" s="80">
        <f t="shared" si="23"/>
        <v>156.67600000000002</v>
      </c>
    </row>
    <row r="37" spans="1:55" ht="18" thickBot="1">
      <c r="A37" s="30" t="s">
        <v>48</v>
      </c>
      <c r="B37" s="88">
        <v>428</v>
      </c>
      <c r="C37" s="88">
        <v>324</v>
      </c>
      <c r="D37" s="92">
        <v>563</v>
      </c>
      <c r="E37" s="88">
        <v>15</v>
      </c>
      <c r="F37" s="88">
        <v>12</v>
      </c>
      <c r="G37" s="89">
        <v>18</v>
      </c>
      <c r="H37" s="48">
        <f t="shared" si="5"/>
        <v>1315</v>
      </c>
      <c r="I37" s="48">
        <f t="shared" si="6"/>
        <v>45</v>
      </c>
      <c r="J37" s="44">
        <v>515</v>
      </c>
      <c r="K37" s="19">
        <v>325</v>
      </c>
      <c r="L37" s="19"/>
      <c r="M37" s="45">
        <v>17</v>
      </c>
      <c r="N37" s="93">
        <v>11</v>
      </c>
      <c r="O37" s="49"/>
      <c r="P37" s="48">
        <f t="shared" si="7"/>
        <v>840</v>
      </c>
      <c r="Q37" s="48">
        <f t="shared" si="8"/>
        <v>28</v>
      </c>
      <c r="R37" s="50">
        <f t="shared" si="9"/>
        <v>73</v>
      </c>
      <c r="S37" s="101">
        <v>3.29</v>
      </c>
      <c r="T37" s="89">
        <v>3.5</v>
      </c>
      <c r="U37" s="100">
        <v>6.7</v>
      </c>
      <c r="V37" s="44"/>
      <c r="W37" s="44"/>
      <c r="X37" s="44"/>
      <c r="Y37" s="44"/>
      <c r="Z37" s="44"/>
      <c r="AA37" s="67">
        <f t="shared" si="10"/>
        <v>0</v>
      </c>
      <c r="AB37" s="51"/>
      <c r="AC37" s="20">
        <f t="shared" si="11"/>
        <v>0</v>
      </c>
      <c r="AD37" s="85">
        <f t="shared" si="12"/>
        <v>86.490000000000009</v>
      </c>
      <c r="AE37" s="21">
        <f t="shared" si="13"/>
        <v>86.490000000000009</v>
      </c>
      <c r="AF37" s="82"/>
      <c r="AG37" s="51"/>
      <c r="AH37" s="22">
        <f t="shared" si="14"/>
        <v>86.490000000000009</v>
      </c>
      <c r="AI37" s="23">
        <f t="shared" si="4"/>
        <v>58.133999999999986</v>
      </c>
      <c r="AJ37" s="58"/>
      <c r="AK37" s="24">
        <f t="shared" si="15"/>
        <v>0</v>
      </c>
      <c r="AL37" s="25">
        <f t="shared" si="16"/>
        <v>144.624</v>
      </c>
      <c r="AM37" s="26">
        <f t="shared" si="17"/>
        <v>144.624</v>
      </c>
      <c r="AN37" s="79"/>
      <c r="AO37" s="118">
        <v>85</v>
      </c>
      <c r="AP37" s="118">
        <v>200</v>
      </c>
      <c r="AQ37" s="118">
        <v>0</v>
      </c>
      <c r="AR37" s="118">
        <v>14</v>
      </c>
      <c r="AS37" s="112">
        <v>55</v>
      </c>
      <c r="AT37" s="62">
        <f t="shared" si="18"/>
        <v>354</v>
      </c>
      <c r="AU37" s="63">
        <f t="shared" si="19"/>
        <v>336.3</v>
      </c>
      <c r="AV37" s="120">
        <v>6</v>
      </c>
      <c r="AW37" s="120">
        <v>20</v>
      </c>
      <c r="AX37" s="120">
        <v>8</v>
      </c>
      <c r="AY37" s="120">
        <v>1</v>
      </c>
      <c r="AZ37" s="81">
        <f t="shared" si="20"/>
        <v>35</v>
      </c>
      <c r="BA37" s="80">
        <f t="shared" si="21"/>
        <v>301.3</v>
      </c>
      <c r="BB37" s="36">
        <f t="shared" si="22"/>
        <v>144.624</v>
      </c>
      <c r="BC37" s="80">
        <f t="shared" si="23"/>
        <v>156.67600000000002</v>
      </c>
    </row>
    <row r="38" spans="1:55" ht="18" thickBot="1">
      <c r="A38" s="30" t="s">
        <v>20</v>
      </c>
      <c r="B38" s="88">
        <v>423</v>
      </c>
      <c r="C38" s="88">
        <v>335</v>
      </c>
      <c r="D38" s="92">
        <v>568</v>
      </c>
      <c r="E38" s="88">
        <v>15</v>
      </c>
      <c r="F38" s="88">
        <v>12</v>
      </c>
      <c r="G38" s="89">
        <v>19</v>
      </c>
      <c r="H38" s="48">
        <f t="shared" si="5"/>
        <v>1326</v>
      </c>
      <c r="I38" s="48">
        <f t="shared" si="6"/>
        <v>46</v>
      </c>
      <c r="J38" s="44">
        <v>514</v>
      </c>
      <c r="K38" s="19">
        <v>323</v>
      </c>
      <c r="L38" s="19"/>
      <c r="M38" s="45">
        <v>17</v>
      </c>
      <c r="N38" s="93">
        <v>11</v>
      </c>
      <c r="O38" s="49"/>
      <c r="P38" s="48">
        <f t="shared" si="7"/>
        <v>837</v>
      </c>
      <c r="Q38" s="48">
        <f t="shared" si="8"/>
        <v>28</v>
      </c>
      <c r="R38" s="50">
        <f t="shared" si="9"/>
        <v>74</v>
      </c>
      <c r="S38" s="101">
        <v>3.36</v>
      </c>
      <c r="T38" s="89">
        <v>3.6</v>
      </c>
      <c r="U38" s="100">
        <v>7.1</v>
      </c>
      <c r="V38" s="44"/>
      <c r="W38" s="44"/>
      <c r="X38" s="44"/>
      <c r="Y38" s="44"/>
      <c r="Z38" s="44"/>
      <c r="AA38" s="67">
        <f t="shared" si="10"/>
        <v>0</v>
      </c>
      <c r="AB38" s="51"/>
      <c r="AC38" s="20">
        <f t="shared" si="11"/>
        <v>0</v>
      </c>
      <c r="AD38" s="85">
        <f t="shared" si="12"/>
        <v>88.059999999999988</v>
      </c>
      <c r="AE38" s="21">
        <f t="shared" si="13"/>
        <v>88.059999999999988</v>
      </c>
      <c r="AF38" s="82"/>
      <c r="AG38" s="51"/>
      <c r="AH38" s="22">
        <f t="shared" si="14"/>
        <v>88.059999999999988</v>
      </c>
      <c r="AI38" s="23">
        <f t="shared" si="4"/>
        <v>56.564000000000007</v>
      </c>
      <c r="AJ38" s="58"/>
      <c r="AK38" s="24">
        <f t="shared" si="15"/>
        <v>0</v>
      </c>
      <c r="AL38" s="25">
        <f t="shared" si="16"/>
        <v>144.624</v>
      </c>
      <c r="AM38" s="26">
        <f t="shared" si="17"/>
        <v>144.624</v>
      </c>
      <c r="AN38" s="79"/>
      <c r="AO38" s="118">
        <v>85</v>
      </c>
      <c r="AP38" s="118">
        <v>200</v>
      </c>
      <c r="AQ38" s="118">
        <v>0</v>
      </c>
      <c r="AR38" s="118">
        <v>14</v>
      </c>
      <c r="AS38" s="112">
        <v>55</v>
      </c>
      <c r="AT38" s="62">
        <f t="shared" si="18"/>
        <v>354</v>
      </c>
      <c r="AU38" s="63">
        <f t="shared" si="19"/>
        <v>336.3</v>
      </c>
      <c r="AV38" s="120">
        <v>6</v>
      </c>
      <c r="AW38" s="120">
        <v>20</v>
      </c>
      <c r="AX38" s="120">
        <v>8</v>
      </c>
      <c r="AY38" s="120">
        <v>1</v>
      </c>
      <c r="AZ38" s="81">
        <f t="shared" si="20"/>
        <v>35</v>
      </c>
      <c r="BA38" s="80">
        <f t="shared" si="21"/>
        <v>301.3</v>
      </c>
      <c r="BB38" s="36">
        <f t="shared" si="22"/>
        <v>144.624</v>
      </c>
      <c r="BC38" s="80">
        <f t="shared" si="23"/>
        <v>156.67600000000002</v>
      </c>
    </row>
    <row r="39" spans="1:55" ht="18" thickBot="1">
      <c r="A39" s="30" t="s">
        <v>33</v>
      </c>
      <c r="B39" s="88">
        <v>432</v>
      </c>
      <c r="C39" s="88">
        <v>337</v>
      </c>
      <c r="D39" s="92">
        <v>572</v>
      </c>
      <c r="E39" s="88">
        <v>15</v>
      </c>
      <c r="F39" s="88">
        <v>12</v>
      </c>
      <c r="G39" s="89">
        <v>19</v>
      </c>
      <c r="H39" s="48">
        <f t="shared" si="5"/>
        <v>1341</v>
      </c>
      <c r="I39" s="48">
        <f t="shared" si="6"/>
        <v>46</v>
      </c>
      <c r="J39" s="44">
        <v>533</v>
      </c>
      <c r="K39" s="19">
        <v>319</v>
      </c>
      <c r="L39" s="19"/>
      <c r="M39" s="45">
        <v>17</v>
      </c>
      <c r="N39" s="93">
        <v>11</v>
      </c>
      <c r="O39" s="49"/>
      <c r="P39" s="48">
        <f t="shared" si="7"/>
        <v>852</v>
      </c>
      <c r="Q39" s="48">
        <f t="shared" si="8"/>
        <v>28</v>
      </c>
      <c r="R39" s="50">
        <f t="shared" si="9"/>
        <v>74</v>
      </c>
      <c r="S39" s="101">
        <v>3.36</v>
      </c>
      <c r="T39" s="89">
        <v>3.6</v>
      </c>
      <c r="U39" s="100">
        <v>7.1</v>
      </c>
      <c r="V39" s="44"/>
      <c r="W39" s="44"/>
      <c r="X39" s="44"/>
      <c r="Y39" s="44"/>
      <c r="Z39" s="44"/>
      <c r="AA39" s="67">
        <f t="shared" si="10"/>
        <v>0</v>
      </c>
      <c r="AB39" s="51"/>
      <c r="AC39" s="20">
        <f t="shared" si="11"/>
        <v>0</v>
      </c>
      <c r="AD39" s="85">
        <f t="shared" si="12"/>
        <v>88.059999999999988</v>
      </c>
      <c r="AE39" s="21">
        <f t="shared" si="13"/>
        <v>88.059999999999988</v>
      </c>
      <c r="AF39" s="82"/>
      <c r="AG39" s="51"/>
      <c r="AH39" s="22">
        <f t="shared" si="14"/>
        <v>88.059999999999988</v>
      </c>
      <c r="AI39" s="23">
        <f t="shared" si="4"/>
        <v>56.564000000000007</v>
      </c>
      <c r="AJ39" s="58"/>
      <c r="AK39" s="24">
        <f t="shared" si="15"/>
        <v>0</v>
      </c>
      <c r="AL39" s="25">
        <f t="shared" si="16"/>
        <v>144.624</v>
      </c>
      <c r="AM39" s="26">
        <f t="shared" si="17"/>
        <v>144.624</v>
      </c>
      <c r="AN39" s="79"/>
      <c r="AO39" s="118">
        <v>85</v>
      </c>
      <c r="AP39" s="118">
        <v>200</v>
      </c>
      <c r="AQ39" s="118">
        <v>0</v>
      </c>
      <c r="AR39" s="118">
        <v>14</v>
      </c>
      <c r="AS39" s="112">
        <v>55</v>
      </c>
      <c r="AT39" s="62">
        <f t="shared" si="18"/>
        <v>354</v>
      </c>
      <c r="AU39" s="63">
        <f t="shared" si="19"/>
        <v>336.3</v>
      </c>
      <c r="AV39" s="120">
        <v>6</v>
      </c>
      <c r="AW39" s="120">
        <v>20</v>
      </c>
      <c r="AX39" s="120">
        <v>8</v>
      </c>
      <c r="AY39" s="120">
        <v>1</v>
      </c>
      <c r="AZ39" s="81">
        <f t="shared" si="20"/>
        <v>35</v>
      </c>
      <c r="BA39" s="80">
        <f t="shared" si="21"/>
        <v>301.3</v>
      </c>
      <c r="BB39" s="36">
        <f t="shared" si="22"/>
        <v>144.624</v>
      </c>
      <c r="BC39" s="80">
        <f t="shared" si="23"/>
        <v>156.67600000000002</v>
      </c>
    </row>
    <row r="40" spans="1:55" ht="18" thickBot="1">
      <c r="A40" s="30" t="s">
        <v>21</v>
      </c>
      <c r="B40" s="88">
        <v>435</v>
      </c>
      <c r="C40" s="88">
        <v>336</v>
      </c>
      <c r="D40" s="92">
        <v>571</v>
      </c>
      <c r="E40" s="88">
        <v>15</v>
      </c>
      <c r="F40" s="88">
        <v>12</v>
      </c>
      <c r="G40" s="89">
        <v>19</v>
      </c>
      <c r="H40" s="48">
        <f t="shared" si="5"/>
        <v>1342</v>
      </c>
      <c r="I40" s="48">
        <f t="shared" si="6"/>
        <v>46</v>
      </c>
      <c r="J40" s="44">
        <v>525</v>
      </c>
      <c r="K40" s="19">
        <v>314</v>
      </c>
      <c r="L40" s="19"/>
      <c r="M40" s="45">
        <v>17</v>
      </c>
      <c r="N40" s="93">
        <v>11</v>
      </c>
      <c r="O40" s="49"/>
      <c r="P40" s="48">
        <f t="shared" si="7"/>
        <v>839</v>
      </c>
      <c r="Q40" s="48">
        <f t="shared" si="8"/>
        <v>28</v>
      </c>
      <c r="R40" s="50">
        <f t="shared" si="9"/>
        <v>74</v>
      </c>
      <c r="S40" s="101">
        <v>2.6</v>
      </c>
      <c r="T40" s="89">
        <v>3.6</v>
      </c>
      <c r="U40" s="100">
        <v>5.9</v>
      </c>
      <c r="V40" s="44"/>
      <c r="W40" s="44"/>
      <c r="X40" s="44"/>
      <c r="Y40" s="44"/>
      <c r="Z40" s="44"/>
      <c r="AA40" s="67">
        <f t="shared" si="10"/>
        <v>0</v>
      </c>
      <c r="AB40" s="51"/>
      <c r="AC40" s="20">
        <f t="shared" si="11"/>
        <v>0</v>
      </c>
      <c r="AD40" s="85">
        <f t="shared" si="12"/>
        <v>86.1</v>
      </c>
      <c r="AE40" s="21">
        <f t="shared" si="13"/>
        <v>86.1</v>
      </c>
      <c r="AF40" s="82"/>
      <c r="AG40" s="51"/>
      <c r="AH40" s="22">
        <f t="shared" si="14"/>
        <v>86.1</v>
      </c>
      <c r="AI40" s="23">
        <f t="shared" si="4"/>
        <v>58.524000000000001</v>
      </c>
      <c r="AJ40" s="58"/>
      <c r="AK40" s="24">
        <f t="shared" si="15"/>
        <v>0</v>
      </c>
      <c r="AL40" s="25">
        <f t="shared" si="16"/>
        <v>144.624</v>
      </c>
      <c r="AM40" s="26">
        <f t="shared" si="17"/>
        <v>144.624</v>
      </c>
      <c r="AN40" s="79"/>
      <c r="AO40" s="118">
        <v>85</v>
      </c>
      <c r="AP40" s="118">
        <v>200</v>
      </c>
      <c r="AQ40" s="118">
        <v>0</v>
      </c>
      <c r="AR40" s="118">
        <v>14</v>
      </c>
      <c r="AS40" s="112">
        <v>55</v>
      </c>
      <c r="AT40" s="62">
        <f t="shared" si="18"/>
        <v>354</v>
      </c>
      <c r="AU40" s="63">
        <f t="shared" si="19"/>
        <v>336.3</v>
      </c>
      <c r="AV40" s="120">
        <v>6</v>
      </c>
      <c r="AW40" s="120">
        <v>20</v>
      </c>
      <c r="AX40" s="120">
        <v>8</v>
      </c>
      <c r="AY40" s="120">
        <v>1</v>
      </c>
      <c r="AZ40" s="81">
        <f t="shared" si="20"/>
        <v>35</v>
      </c>
      <c r="BA40" s="80">
        <f t="shared" si="21"/>
        <v>301.3</v>
      </c>
      <c r="BB40" s="36">
        <f t="shared" si="22"/>
        <v>144.624</v>
      </c>
      <c r="BC40" s="80">
        <f t="shared" si="23"/>
        <v>156.67600000000002</v>
      </c>
    </row>
    <row r="41" spans="1:55" ht="18" thickBot="1">
      <c r="A41" s="30" t="s">
        <v>34</v>
      </c>
      <c r="B41" s="88">
        <v>424</v>
      </c>
      <c r="C41" s="88">
        <v>334</v>
      </c>
      <c r="D41" s="92">
        <v>571</v>
      </c>
      <c r="E41" s="88">
        <v>15</v>
      </c>
      <c r="F41" s="88">
        <v>12</v>
      </c>
      <c r="G41" s="89">
        <v>19</v>
      </c>
      <c r="H41" s="48">
        <f t="shared" si="5"/>
        <v>1329</v>
      </c>
      <c r="I41" s="48">
        <f t="shared" si="6"/>
        <v>46</v>
      </c>
      <c r="J41" s="44">
        <v>520</v>
      </c>
      <c r="K41" s="19">
        <v>312</v>
      </c>
      <c r="L41" s="19"/>
      <c r="M41" s="45">
        <v>17</v>
      </c>
      <c r="N41" s="93">
        <v>11</v>
      </c>
      <c r="O41" s="49"/>
      <c r="P41" s="48">
        <f t="shared" si="7"/>
        <v>832</v>
      </c>
      <c r="Q41" s="48">
        <f t="shared" si="8"/>
        <v>28</v>
      </c>
      <c r="R41" s="50">
        <f t="shared" si="9"/>
        <v>74</v>
      </c>
      <c r="S41" s="101">
        <v>2.6</v>
      </c>
      <c r="T41" s="89">
        <v>3.6</v>
      </c>
      <c r="U41" s="100">
        <v>5.9</v>
      </c>
      <c r="V41" s="44"/>
      <c r="W41" s="44"/>
      <c r="X41" s="44"/>
      <c r="Y41" s="44"/>
      <c r="Z41" s="44"/>
      <c r="AA41" s="67">
        <f t="shared" si="10"/>
        <v>0</v>
      </c>
      <c r="AB41" s="51"/>
      <c r="AC41" s="20">
        <f t="shared" si="11"/>
        <v>0</v>
      </c>
      <c r="AD41" s="85">
        <f t="shared" si="12"/>
        <v>86.1</v>
      </c>
      <c r="AE41" s="21">
        <f t="shared" si="13"/>
        <v>86.1</v>
      </c>
      <c r="AF41" s="82"/>
      <c r="AG41" s="51"/>
      <c r="AH41" s="22">
        <f t="shared" si="14"/>
        <v>86.1</v>
      </c>
      <c r="AI41" s="23">
        <f t="shared" si="4"/>
        <v>58.524000000000001</v>
      </c>
      <c r="AJ41" s="58"/>
      <c r="AK41" s="24">
        <f t="shared" si="15"/>
        <v>0</v>
      </c>
      <c r="AL41" s="25">
        <f t="shared" si="16"/>
        <v>144.624</v>
      </c>
      <c r="AM41" s="26">
        <f t="shared" si="17"/>
        <v>144.624</v>
      </c>
      <c r="AN41" s="79"/>
      <c r="AO41" s="118">
        <v>85</v>
      </c>
      <c r="AP41" s="118">
        <v>200</v>
      </c>
      <c r="AQ41" s="118">
        <v>0</v>
      </c>
      <c r="AR41" s="118">
        <v>14</v>
      </c>
      <c r="AS41" s="112">
        <v>55</v>
      </c>
      <c r="AT41" s="62">
        <f t="shared" si="18"/>
        <v>354</v>
      </c>
      <c r="AU41" s="63">
        <f t="shared" si="19"/>
        <v>336.3</v>
      </c>
      <c r="AV41" s="120">
        <v>6</v>
      </c>
      <c r="AW41" s="120">
        <v>20</v>
      </c>
      <c r="AX41" s="120">
        <v>8</v>
      </c>
      <c r="AY41" s="120">
        <v>1</v>
      </c>
      <c r="AZ41" s="81">
        <f t="shared" si="20"/>
        <v>35</v>
      </c>
      <c r="BA41" s="80">
        <f t="shared" si="21"/>
        <v>301.3</v>
      </c>
      <c r="BB41" s="36">
        <f t="shared" si="22"/>
        <v>144.624</v>
      </c>
      <c r="BC41" s="80">
        <f t="shared" si="23"/>
        <v>156.67600000000002</v>
      </c>
    </row>
    <row r="42" spans="1:55" ht="18" thickBot="1">
      <c r="A42" s="30" t="s">
        <v>22</v>
      </c>
      <c r="B42" s="88">
        <v>422</v>
      </c>
      <c r="C42" s="88">
        <v>329</v>
      </c>
      <c r="D42" s="92">
        <v>562</v>
      </c>
      <c r="E42" s="88">
        <v>15</v>
      </c>
      <c r="F42" s="88">
        <v>12</v>
      </c>
      <c r="G42" s="89">
        <v>18</v>
      </c>
      <c r="H42" s="48">
        <f t="shared" si="5"/>
        <v>1313</v>
      </c>
      <c r="I42" s="48">
        <f t="shared" si="6"/>
        <v>45</v>
      </c>
      <c r="J42" s="44">
        <v>515</v>
      </c>
      <c r="K42" s="19">
        <v>316</v>
      </c>
      <c r="L42" s="19"/>
      <c r="M42" s="45">
        <v>17</v>
      </c>
      <c r="N42" s="93">
        <v>11</v>
      </c>
      <c r="O42" s="49"/>
      <c r="P42" s="48">
        <f t="shared" si="7"/>
        <v>831</v>
      </c>
      <c r="Q42" s="48">
        <f t="shared" si="8"/>
        <v>28</v>
      </c>
      <c r="R42" s="50">
        <f t="shared" si="9"/>
        <v>73</v>
      </c>
      <c r="S42" s="101">
        <v>3.23</v>
      </c>
      <c r="T42" s="89">
        <v>4</v>
      </c>
      <c r="U42" s="100">
        <v>6.9</v>
      </c>
      <c r="V42" s="44"/>
      <c r="W42" s="44"/>
      <c r="X42" s="44"/>
      <c r="Y42" s="44"/>
      <c r="Z42" s="44"/>
      <c r="AA42" s="67">
        <f t="shared" si="10"/>
        <v>0</v>
      </c>
      <c r="AB42" s="51"/>
      <c r="AC42" s="20">
        <f t="shared" si="11"/>
        <v>0</v>
      </c>
      <c r="AD42" s="85">
        <f t="shared" si="12"/>
        <v>87.13000000000001</v>
      </c>
      <c r="AE42" s="21">
        <f t="shared" si="13"/>
        <v>87.13000000000001</v>
      </c>
      <c r="AF42" s="82"/>
      <c r="AG42" s="51"/>
      <c r="AH42" s="22">
        <f t="shared" si="14"/>
        <v>87.13000000000001</v>
      </c>
      <c r="AI42" s="23">
        <f t="shared" si="4"/>
        <v>57.493999999999986</v>
      </c>
      <c r="AJ42" s="58"/>
      <c r="AK42" s="24">
        <f t="shared" si="15"/>
        <v>0</v>
      </c>
      <c r="AL42" s="25">
        <f t="shared" si="16"/>
        <v>144.624</v>
      </c>
      <c r="AM42" s="26">
        <f t="shared" si="17"/>
        <v>144.624</v>
      </c>
      <c r="AN42" s="79"/>
      <c r="AO42" s="118">
        <v>85</v>
      </c>
      <c r="AP42" s="118">
        <v>200</v>
      </c>
      <c r="AQ42" s="118">
        <v>0</v>
      </c>
      <c r="AR42" s="118">
        <v>14</v>
      </c>
      <c r="AS42" s="112">
        <v>55</v>
      </c>
      <c r="AT42" s="62">
        <f t="shared" si="18"/>
        <v>354</v>
      </c>
      <c r="AU42" s="63">
        <f t="shared" si="19"/>
        <v>336.3</v>
      </c>
      <c r="AV42" s="120">
        <v>6</v>
      </c>
      <c r="AW42" s="120">
        <v>20</v>
      </c>
      <c r="AX42" s="120">
        <v>8</v>
      </c>
      <c r="AY42" s="120">
        <v>1</v>
      </c>
      <c r="AZ42" s="81">
        <f t="shared" si="20"/>
        <v>35</v>
      </c>
      <c r="BA42" s="80">
        <f t="shared" si="21"/>
        <v>301.3</v>
      </c>
      <c r="BB42" s="36">
        <f t="shared" si="22"/>
        <v>144.624</v>
      </c>
      <c r="BC42" s="80">
        <f t="shared" si="23"/>
        <v>156.67600000000002</v>
      </c>
    </row>
    <row r="43" spans="1:55" ht="18" thickBot="1">
      <c r="A43" s="30" t="s">
        <v>49</v>
      </c>
      <c r="B43" s="88">
        <v>420</v>
      </c>
      <c r="C43" s="88">
        <v>331</v>
      </c>
      <c r="D43" s="88">
        <v>568</v>
      </c>
      <c r="E43" s="88">
        <v>14</v>
      </c>
      <c r="F43" s="88">
        <v>12</v>
      </c>
      <c r="G43" s="89">
        <v>19</v>
      </c>
      <c r="H43" s="48">
        <f t="shared" si="5"/>
        <v>1319</v>
      </c>
      <c r="I43" s="48">
        <f t="shared" si="6"/>
        <v>45</v>
      </c>
      <c r="J43" s="44">
        <v>509</v>
      </c>
      <c r="K43" s="19">
        <v>305</v>
      </c>
      <c r="L43" s="19"/>
      <c r="M43" s="45">
        <v>17</v>
      </c>
      <c r="N43" s="93">
        <v>11</v>
      </c>
      <c r="O43" s="49"/>
      <c r="P43" s="48">
        <f t="shared" si="7"/>
        <v>814</v>
      </c>
      <c r="Q43" s="48">
        <f t="shared" si="8"/>
        <v>28</v>
      </c>
      <c r="R43" s="50">
        <f t="shared" si="9"/>
        <v>73</v>
      </c>
      <c r="S43" s="101">
        <v>3.23</v>
      </c>
      <c r="T43" s="89">
        <v>4</v>
      </c>
      <c r="U43" s="100">
        <v>6.9</v>
      </c>
      <c r="V43" s="44"/>
      <c r="W43" s="44"/>
      <c r="X43" s="44"/>
      <c r="Y43" s="44"/>
      <c r="Z43" s="44"/>
      <c r="AA43" s="67">
        <f t="shared" si="10"/>
        <v>0</v>
      </c>
      <c r="AB43" s="51"/>
      <c r="AC43" s="20">
        <f t="shared" si="11"/>
        <v>0</v>
      </c>
      <c r="AD43" s="85">
        <f t="shared" si="12"/>
        <v>87.13000000000001</v>
      </c>
      <c r="AE43" s="21">
        <f t="shared" si="13"/>
        <v>87.13000000000001</v>
      </c>
      <c r="AF43" s="82"/>
      <c r="AG43" s="51"/>
      <c r="AH43" s="22">
        <f t="shared" si="14"/>
        <v>87.13000000000001</v>
      </c>
      <c r="AI43" s="23">
        <f t="shared" si="4"/>
        <v>57.493999999999986</v>
      </c>
      <c r="AJ43" s="58"/>
      <c r="AK43" s="24">
        <f t="shared" si="15"/>
        <v>0</v>
      </c>
      <c r="AL43" s="25">
        <f t="shared" si="16"/>
        <v>144.624</v>
      </c>
      <c r="AM43" s="26">
        <f>AK43+AL43</f>
        <v>144.624</v>
      </c>
      <c r="AN43" s="79"/>
      <c r="AO43" s="118">
        <v>85</v>
      </c>
      <c r="AP43" s="118">
        <v>200</v>
      </c>
      <c r="AQ43" s="118">
        <v>0</v>
      </c>
      <c r="AR43" s="118">
        <v>14</v>
      </c>
      <c r="AS43" s="112">
        <v>55</v>
      </c>
      <c r="AT43" s="62">
        <f t="shared" si="18"/>
        <v>354</v>
      </c>
      <c r="AU43" s="63">
        <f t="shared" si="19"/>
        <v>336.3</v>
      </c>
      <c r="AV43" s="120">
        <v>6</v>
      </c>
      <c r="AW43" s="120">
        <v>20</v>
      </c>
      <c r="AX43" s="120">
        <v>8</v>
      </c>
      <c r="AY43" s="120">
        <v>1</v>
      </c>
      <c r="AZ43" s="81">
        <f t="shared" si="20"/>
        <v>35</v>
      </c>
      <c r="BA43" s="80">
        <f t="shared" si="21"/>
        <v>301.3</v>
      </c>
      <c r="BB43" s="36">
        <f t="shared" si="22"/>
        <v>144.624</v>
      </c>
      <c r="BC43" s="80">
        <f t="shared" si="23"/>
        <v>156.67600000000002</v>
      </c>
    </row>
    <row r="44" spans="1:55" ht="18" thickBot="1">
      <c r="A44" s="30" t="s">
        <v>23</v>
      </c>
      <c r="B44" s="88">
        <v>424</v>
      </c>
      <c r="C44" s="88">
        <v>325</v>
      </c>
      <c r="D44" s="88">
        <v>580</v>
      </c>
      <c r="E44" s="88">
        <v>14</v>
      </c>
      <c r="F44" s="88">
        <v>12</v>
      </c>
      <c r="G44" s="89">
        <v>19</v>
      </c>
      <c r="H44" s="48">
        <f t="shared" si="5"/>
        <v>1329</v>
      </c>
      <c r="I44" s="48">
        <f t="shared" si="6"/>
        <v>45</v>
      </c>
      <c r="J44" s="44">
        <v>517</v>
      </c>
      <c r="K44" s="19">
        <v>310</v>
      </c>
      <c r="L44" s="19"/>
      <c r="M44" s="45">
        <v>17</v>
      </c>
      <c r="N44" s="93">
        <v>11</v>
      </c>
      <c r="O44" s="49"/>
      <c r="P44" s="48">
        <f t="shared" si="7"/>
        <v>827</v>
      </c>
      <c r="Q44" s="48">
        <f t="shared" si="8"/>
        <v>28</v>
      </c>
      <c r="R44" s="50">
        <f t="shared" si="9"/>
        <v>73</v>
      </c>
      <c r="S44" s="101">
        <v>3.24</v>
      </c>
      <c r="T44" s="89">
        <v>4</v>
      </c>
      <c r="U44" s="100">
        <v>7.3</v>
      </c>
      <c r="V44" s="44"/>
      <c r="W44" s="44"/>
      <c r="X44" s="44"/>
      <c r="Y44" s="44"/>
      <c r="Z44" s="44"/>
      <c r="AA44" s="67">
        <f t="shared" si="10"/>
        <v>0</v>
      </c>
      <c r="AB44" s="51"/>
      <c r="AC44" s="20">
        <f t="shared" si="11"/>
        <v>0</v>
      </c>
      <c r="AD44" s="85">
        <f t="shared" si="12"/>
        <v>87.539999999999992</v>
      </c>
      <c r="AE44" s="21">
        <f t="shared" si="13"/>
        <v>87.539999999999992</v>
      </c>
      <c r="AF44" s="82"/>
      <c r="AG44" s="51"/>
      <c r="AH44" s="22">
        <f t="shared" si="14"/>
        <v>87.539999999999992</v>
      </c>
      <c r="AI44" s="23">
        <f t="shared" si="4"/>
        <v>57.084000000000003</v>
      </c>
      <c r="AJ44" s="58"/>
      <c r="AK44" s="24">
        <f t="shared" si="15"/>
        <v>0</v>
      </c>
      <c r="AL44" s="25">
        <f t="shared" si="16"/>
        <v>144.624</v>
      </c>
      <c r="AM44" s="26">
        <f t="shared" ref="AM44:AM65" si="24">AK44+AL44</f>
        <v>144.624</v>
      </c>
      <c r="AN44" s="79"/>
      <c r="AO44" s="118">
        <v>85</v>
      </c>
      <c r="AP44" s="118">
        <v>200</v>
      </c>
      <c r="AQ44" s="118">
        <v>0</v>
      </c>
      <c r="AR44" s="118">
        <v>14</v>
      </c>
      <c r="AS44" s="112">
        <v>55</v>
      </c>
      <c r="AT44" s="62">
        <f t="shared" si="18"/>
        <v>354</v>
      </c>
      <c r="AU44" s="63">
        <f t="shared" si="19"/>
        <v>336.3</v>
      </c>
      <c r="AV44" s="120">
        <v>6</v>
      </c>
      <c r="AW44" s="120">
        <v>20</v>
      </c>
      <c r="AX44" s="120">
        <v>8</v>
      </c>
      <c r="AY44" s="120">
        <v>1</v>
      </c>
      <c r="AZ44" s="81">
        <f t="shared" si="20"/>
        <v>35</v>
      </c>
      <c r="BA44" s="80">
        <f t="shared" si="21"/>
        <v>301.3</v>
      </c>
      <c r="BB44" s="36">
        <f t="shared" si="22"/>
        <v>144.624</v>
      </c>
      <c r="BC44" s="80">
        <f t="shared" si="23"/>
        <v>156.67600000000002</v>
      </c>
    </row>
    <row r="45" spans="1:55" ht="18" thickBot="1">
      <c r="A45" s="30" t="s">
        <v>50</v>
      </c>
      <c r="B45" s="88">
        <v>436</v>
      </c>
      <c r="C45" s="88">
        <v>329</v>
      </c>
      <c r="D45" s="88">
        <v>572</v>
      </c>
      <c r="E45" s="88">
        <v>16</v>
      </c>
      <c r="F45" s="88">
        <v>12</v>
      </c>
      <c r="G45" s="89">
        <v>19</v>
      </c>
      <c r="H45" s="48">
        <f t="shared" si="5"/>
        <v>1337</v>
      </c>
      <c r="I45" s="48">
        <f t="shared" si="6"/>
        <v>47</v>
      </c>
      <c r="J45" s="44">
        <v>521</v>
      </c>
      <c r="K45" s="19">
        <v>317</v>
      </c>
      <c r="L45" s="19"/>
      <c r="M45" s="45">
        <v>17</v>
      </c>
      <c r="N45" s="93">
        <v>11</v>
      </c>
      <c r="O45" s="49"/>
      <c r="P45" s="48">
        <f t="shared" si="7"/>
        <v>838</v>
      </c>
      <c r="Q45" s="48">
        <f t="shared" si="8"/>
        <v>28</v>
      </c>
      <c r="R45" s="50">
        <f t="shared" si="9"/>
        <v>75</v>
      </c>
      <c r="S45" s="101">
        <v>3.24</v>
      </c>
      <c r="T45" s="89">
        <v>4</v>
      </c>
      <c r="U45" s="100">
        <v>7.3</v>
      </c>
      <c r="V45" s="44"/>
      <c r="W45" s="44"/>
      <c r="X45" s="44"/>
      <c r="Y45" s="44"/>
      <c r="Z45" s="44"/>
      <c r="AA45" s="67">
        <f t="shared" si="10"/>
        <v>0</v>
      </c>
      <c r="AB45" s="51"/>
      <c r="AC45" s="20">
        <f t="shared" si="11"/>
        <v>0</v>
      </c>
      <c r="AD45" s="85">
        <f t="shared" si="12"/>
        <v>89.539999999999992</v>
      </c>
      <c r="AE45" s="21">
        <f t="shared" si="13"/>
        <v>89.539999999999992</v>
      </c>
      <c r="AF45" s="82"/>
      <c r="AG45" s="51"/>
      <c r="AH45" s="22">
        <f t="shared" si="14"/>
        <v>89.539999999999992</v>
      </c>
      <c r="AI45" s="23">
        <f t="shared" si="4"/>
        <v>55.084000000000003</v>
      </c>
      <c r="AJ45" s="58"/>
      <c r="AK45" s="24">
        <f t="shared" si="15"/>
        <v>0</v>
      </c>
      <c r="AL45" s="25">
        <f t="shared" si="16"/>
        <v>144.624</v>
      </c>
      <c r="AM45" s="26">
        <f t="shared" si="24"/>
        <v>144.624</v>
      </c>
      <c r="AN45" s="79"/>
      <c r="AO45" s="118">
        <v>85</v>
      </c>
      <c r="AP45" s="118">
        <v>200</v>
      </c>
      <c r="AQ45" s="118">
        <v>0</v>
      </c>
      <c r="AR45" s="118">
        <v>14</v>
      </c>
      <c r="AS45" s="112">
        <v>55</v>
      </c>
      <c r="AT45" s="62">
        <f t="shared" si="18"/>
        <v>354</v>
      </c>
      <c r="AU45" s="63">
        <f t="shared" si="19"/>
        <v>336.3</v>
      </c>
      <c r="AV45" s="120">
        <v>6</v>
      </c>
      <c r="AW45" s="120">
        <v>20</v>
      </c>
      <c r="AX45" s="120">
        <v>8</v>
      </c>
      <c r="AY45" s="120">
        <v>1</v>
      </c>
      <c r="AZ45" s="81">
        <f t="shared" si="20"/>
        <v>35</v>
      </c>
      <c r="BA45" s="80">
        <f t="shared" si="21"/>
        <v>301.3</v>
      </c>
      <c r="BB45" s="36">
        <f t="shared" si="22"/>
        <v>144.624</v>
      </c>
      <c r="BC45" s="80">
        <f t="shared" si="23"/>
        <v>156.67600000000002</v>
      </c>
    </row>
    <row r="46" spans="1:55" ht="18" thickBot="1">
      <c r="A46" s="30" t="s">
        <v>24</v>
      </c>
      <c r="B46" s="88">
        <v>522</v>
      </c>
      <c r="C46" s="88">
        <v>399</v>
      </c>
      <c r="D46" s="88">
        <v>679</v>
      </c>
      <c r="E46" s="88">
        <v>17</v>
      </c>
      <c r="F46" s="88">
        <v>13</v>
      </c>
      <c r="G46" s="89">
        <v>21</v>
      </c>
      <c r="H46" s="48">
        <f t="shared" si="5"/>
        <v>1600</v>
      </c>
      <c r="I46" s="48">
        <f t="shared" si="6"/>
        <v>51</v>
      </c>
      <c r="J46" s="44">
        <v>590</v>
      </c>
      <c r="K46" s="19">
        <v>357</v>
      </c>
      <c r="L46" s="19"/>
      <c r="M46" s="45">
        <v>19</v>
      </c>
      <c r="N46" s="93">
        <v>13</v>
      </c>
      <c r="O46" s="49"/>
      <c r="P46" s="48">
        <f t="shared" si="7"/>
        <v>947</v>
      </c>
      <c r="Q46" s="48">
        <f t="shared" si="8"/>
        <v>32</v>
      </c>
      <c r="R46" s="50">
        <f t="shared" si="9"/>
        <v>83</v>
      </c>
      <c r="S46" s="101">
        <v>3.95</v>
      </c>
      <c r="T46" s="89">
        <v>7</v>
      </c>
      <c r="U46" s="100">
        <v>9.9</v>
      </c>
      <c r="V46" s="44"/>
      <c r="W46" s="44"/>
      <c r="X46" s="44"/>
      <c r="Y46" s="44"/>
      <c r="Z46" s="44"/>
      <c r="AA46" s="67">
        <f t="shared" si="10"/>
        <v>0</v>
      </c>
      <c r="AB46" s="51"/>
      <c r="AC46" s="20">
        <f t="shared" si="11"/>
        <v>0</v>
      </c>
      <c r="AD46" s="85">
        <f t="shared" si="12"/>
        <v>103.85000000000001</v>
      </c>
      <c r="AE46" s="21">
        <f t="shared" si="13"/>
        <v>103.85000000000001</v>
      </c>
      <c r="AF46" s="82"/>
      <c r="AG46" s="51"/>
      <c r="AH46" s="22">
        <f t="shared" si="14"/>
        <v>103.85000000000001</v>
      </c>
      <c r="AI46" s="23">
        <f t="shared" si="4"/>
        <v>40.773999999999987</v>
      </c>
      <c r="AJ46" s="58"/>
      <c r="AK46" s="24">
        <f t="shared" si="15"/>
        <v>0</v>
      </c>
      <c r="AL46" s="25">
        <f t="shared" si="16"/>
        <v>144.624</v>
      </c>
      <c r="AM46" s="26">
        <f t="shared" si="24"/>
        <v>144.624</v>
      </c>
      <c r="AN46" s="79"/>
      <c r="AO46" s="118">
        <v>85</v>
      </c>
      <c r="AP46" s="118">
        <v>200</v>
      </c>
      <c r="AQ46" s="118">
        <v>0</v>
      </c>
      <c r="AR46" s="118">
        <v>14</v>
      </c>
      <c r="AS46" s="112">
        <v>55</v>
      </c>
      <c r="AT46" s="62">
        <f t="shared" si="18"/>
        <v>354</v>
      </c>
      <c r="AU46" s="63">
        <f t="shared" si="19"/>
        <v>336.3</v>
      </c>
      <c r="AV46" s="120">
        <v>6</v>
      </c>
      <c r="AW46" s="120">
        <v>20</v>
      </c>
      <c r="AX46" s="120">
        <v>8</v>
      </c>
      <c r="AY46" s="120">
        <v>1</v>
      </c>
      <c r="AZ46" s="81">
        <f t="shared" si="20"/>
        <v>35</v>
      </c>
      <c r="BA46" s="80">
        <f t="shared" si="21"/>
        <v>301.3</v>
      </c>
      <c r="BB46" s="36">
        <f t="shared" si="22"/>
        <v>144.624</v>
      </c>
      <c r="BC46" s="80">
        <f t="shared" si="23"/>
        <v>156.67600000000002</v>
      </c>
    </row>
    <row r="47" spans="1:55" ht="18" thickBot="1">
      <c r="A47" s="30" t="s">
        <v>35</v>
      </c>
      <c r="B47" s="88">
        <v>623</v>
      </c>
      <c r="C47" s="88">
        <v>464</v>
      </c>
      <c r="D47" s="88">
        <v>740</v>
      </c>
      <c r="E47" s="88">
        <v>20</v>
      </c>
      <c r="F47" s="88">
        <v>15</v>
      </c>
      <c r="G47" s="89">
        <v>24</v>
      </c>
      <c r="H47" s="48">
        <f t="shared" si="5"/>
        <v>1827</v>
      </c>
      <c r="I47" s="48">
        <f t="shared" si="6"/>
        <v>59</v>
      </c>
      <c r="J47" s="44">
        <v>630</v>
      </c>
      <c r="K47" s="19">
        <v>370</v>
      </c>
      <c r="L47" s="19"/>
      <c r="M47" s="45">
        <v>21</v>
      </c>
      <c r="N47" s="93">
        <v>13</v>
      </c>
      <c r="O47" s="49"/>
      <c r="P47" s="48">
        <f t="shared" si="7"/>
        <v>1000</v>
      </c>
      <c r="Q47" s="48">
        <f t="shared" si="8"/>
        <v>34</v>
      </c>
      <c r="R47" s="50">
        <f t="shared" si="9"/>
        <v>93</v>
      </c>
      <c r="S47" s="101">
        <v>3.95</v>
      </c>
      <c r="T47" s="89">
        <v>7</v>
      </c>
      <c r="U47" s="100">
        <v>9.9</v>
      </c>
      <c r="V47" s="44"/>
      <c r="W47" s="44"/>
      <c r="X47" s="44"/>
      <c r="Y47" s="44"/>
      <c r="Z47" s="44"/>
      <c r="AA47" s="67">
        <f t="shared" si="10"/>
        <v>0</v>
      </c>
      <c r="AB47" s="51"/>
      <c r="AC47" s="20">
        <f t="shared" si="11"/>
        <v>0</v>
      </c>
      <c r="AD47" s="85">
        <f t="shared" si="12"/>
        <v>113.85000000000001</v>
      </c>
      <c r="AE47" s="21">
        <f t="shared" si="13"/>
        <v>113.85000000000001</v>
      </c>
      <c r="AF47" s="82"/>
      <c r="AG47" s="51"/>
      <c r="AH47" s="22">
        <f t="shared" si="14"/>
        <v>113.85000000000001</v>
      </c>
      <c r="AI47" s="23">
        <f t="shared" si="4"/>
        <v>30.773999999999987</v>
      </c>
      <c r="AJ47" s="58"/>
      <c r="AK47" s="24">
        <f t="shared" si="15"/>
        <v>0</v>
      </c>
      <c r="AL47" s="25">
        <f t="shared" si="16"/>
        <v>144.624</v>
      </c>
      <c r="AM47" s="26">
        <f t="shared" si="24"/>
        <v>144.624</v>
      </c>
      <c r="AN47" s="79"/>
      <c r="AO47" s="118">
        <v>85</v>
      </c>
      <c r="AP47" s="118">
        <v>200</v>
      </c>
      <c r="AQ47" s="118">
        <v>0</v>
      </c>
      <c r="AR47" s="118">
        <v>14</v>
      </c>
      <c r="AS47" s="112">
        <v>55</v>
      </c>
      <c r="AT47" s="62">
        <f t="shared" si="18"/>
        <v>354</v>
      </c>
      <c r="AU47" s="63">
        <f t="shared" si="19"/>
        <v>336.3</v>
      </c>
      <c r="AV47" s="120">
        <v>6</v>
      </c>
      <c r="AW47" s="120">
        <v>20</v>
      </c>
      <c r="AX47" s="120">
        <v>8</v>
      </c>
      <c r="AY47" s="120">
        <v>1</v>
      </c>
      <c r="AZ47" s="81">
        <f t="shared" si="20"/>
        <v>35</v>
      </c>
      <c r="BA47" s="80">
        <f t="shared" si="21"/>
        <v>301.3</v>
      </c>
      <c r="BB47" s="36">
        <f t="shared" si="22"/>
        <v>144.624</v>
      </c>
      <c r="BC47" s="80">
        <f t="shared" si="23"/>
        <v>156.67600000000002</v>
      </c>
    </row>
    <row r="48" spans="1:55" ht="18" thickBot="1">
      <c r="A48" s="30" t="s">
        <v>36</v>
      </c>
      <c r="B48" s="88">
        <v>635</v>
      </c>
      <c r="C48" s="88">
        <v>475</v>
      </c>
      <c r="D48" s="88">
        <v>775</v>
      </c>
      <c r="E48" s="88">
        <v>21</v>
      </c>
      <c r="F48" s="88">
        <v>16</v>
      </c>
      <c r="G48" s="89">
        <v>25</v>
      </c>
      <c r="H48" s="48">
        <f t="shared" si="5"/>
        <v>1885</v>
      </c>
      <c r="I48" s="48">
        <f t="shared" si="6"/>
        <v>62</v>
      </c>
      <c r="J48" s="44">
        <v>652</v>
      </c>
      <c r="K48" s="19">
        <v>380</v>
      </c>
      <c r="L48" s="19"/>
      <c r="M48" s="45">
        <v>21</v>
      </c>
      <c r="N48" s="93">
        <v>13</v>
      </c>
      <c r="O48" s="49"/>
      <c r="P48" s="48">
        <f t="shared" si="7"/>
        <v>1032</v>
      </c>
      <c r="Q48" s="48">
        <f t="shared" si="8"/>
        <v>34</v>
      </c>
      <c r="R48" s="50">
        <f t="shared" si="9"/>
        <v>96</v>
      </c>
      <c r="S48" s="101">
        <v>3.95</v>
      </c>
      <c r="T48" s="89">
        <v>7</v>
      </c>
      <c r="U48" s="100">
        <v>9.9</v>
      </c>
      <c r="V48" s="44"/>
      <c r="W48" s="44"/>
      <c r="X48" s="44"/>
      <c r="Y48" s="44"/>
      <c r="Z48" s="44"/>
      <c r="AA48" s="67">
        <f t="shared" si="10"/>
        <v>0</v>
      </c>
      <c r="AB48" s="51"/>
      <c r="AC48" s="20">
        <f t="shared" si="11"/>
        <v>0</v>
      </c>
      <c r="AD48" s="85">
        <f t="shared" si="12"/>
        <v>116.85000000000001</v>
      </c>
      <c r="AE48" s="21">
        <f t="shared" si="13"/>
        <v>116.85000000000001</v>
      </c>
      <c r="AF48" s="82"/>
      <c r="AG48" s="51"/>
      <c r="AH48" s="22">
        <f t="shared" si="14"/>
        <v>116.85000000000001</v>
      </c>
      <c r="AI48" s="23">
        <f t="shared" si="4"/>
        <v>27.773999999999987</v>
      </c>
      <c r="AJ48" s="58"/>
      <c r="AK48" s="24">
        <f t="shared" si="15"/>
        <v>0</v>
      </c>
      <c r="AL48" s="25">
        <f t="shared" si="16"/>
        <v>144.624</v>
      </c>
      <c r="AM48" s="26">
        <f t="shared" si="24"/>
        <v>144.624</v>
      </c>
      <c r="AN48" s="79"/>
      <c r="AO48" s="118">
        <v>85</v>
      </c>
      <c r="AP48" s="118">
        <v>200</v>
      </c>
      <c r="AQ48" s="118">
        <v>0</v>
      </c>
      <c r="AR48" s="118">
        <v>14</v>
      </c>
      <c r="AS48" s="112">
        <v>55</v>
      </c>
      <c r="AT48" s="62">
        <f t="shared" si="18"/>
        <v>354</v>
      </c>
      <c r="AU48" s="63">
        <f t="shared" si="19"/>
        <v>336.3</v>
      </c>
      <c r="AV48" s="120">
        <v>6</v>
      </c>
      <c r="AW48" s="120">
        <v>20</v>
      </c>
      <c r="AX48" s="120">
        <v>8</v>
      </c>
      <c r="AY48" s="120">
        <v>1</v>
      </c>
      <c r="AZ48" s="81">
        <f t="shared" si="20"/>
        <v>35</v>
      </c>
      <c r="BA48" s="80">
        <f t="shared" si="21"/>
        <v>301.3</v>
      </c>
      <c r="BB48" s="36">
        <f t="shared" si="22"/>
        <v>144.624</v>
      </c>
      <c r="BC48" s="80">
        <f t="shared" si="23"/>
        <v>156.67600000000002</v>
      </c>
    </row>
    <row r="49" spans="1:55" ht="18" thickBot="1">
      <c r="A49" s="30" t="s">
        <v>51</v>
      </c>
      <c r="B49" s="88">
        <v>635</v>
      </c>
      <c r="C49" s="88">
        <v>475</v>
      </c>
      <c r="D49" s="88">
        <v>775</v>
      </c>
      <c r="E49" s="88">
        <v>21</v>
      </c>
      <c r="F49" s="88">
        <v>16</v>
      </c>
      <c r="G49" s="89">
        <v>25</v>
      </c>
      <c r="H49" s="48">
        <f>B49+C49+D49</f>
        <v>1885</v>
      </c>
      <c r="I49" s="48">
        <f>E49+F49+G49</f>
        <v>62</v>
      </c>
      <c r="J49" s="44">
        <v>652</v>
      </c>
      <c r="K49" s="19">
        <v>380</v>
      </c>
      <c r="L49" s="19"/>
      <c r="M49" s="45">
        <v>21</v>
      </c>
      <c r="N49" s="93">
        <v>13</v>
      </c>
      <c r="O49" s="49"/>
      <c r="P49" s="48">
        <f t="shared" si="7"/>
        <v>1032</v>
      </c>
      <c r="Q49" s="48">
        <f t="shared" si="8"/>
        <v>34</v>
      </c>
      <c r="R49" s="50">
        <f t="shared" si="9"/>
        <v>96</v>
      </c>
      <c r="S49" s="101">
        <v>3.95</v>
      </c>
      <c r="T49" s="89">
        <v>7</v>
      </c>
      <c r="U49" s="100">
        <v>9.9</v>
      </c>
      <c r="V49" s="44"/>
      <c r="W49" s="44"/>
      <c r="X49" s="44"/>
      <c r="Y49" s="44"/>
      <c r="Z49" s="44"/>
      <c r="AA49" s="67">
        <f t="shared" si="10"/>
        <v>0</v>
      </c>
      <c r="AB49" s="51"/>
      <c r="AC49" s="20">
        <f t="shared" si="11"/>
        <v>0</v>
      </c>
      <c r="AD49" s="85">
        <f t="shared" si="12"/>
        <v>116.85000000000001</v>
      </c>
      <c r="AE49" s="21">
        <f t="shared" si="13"/>
        <v>116.85000000000001</v>
      </c>
      <c r="AF49" s="82"/>
      <c r="AG49" s="51"/>
      <c r="AH49" s="22">
        <f t="shared" si="14"/>
        <v>116.85000000000001</v>
      </c>
      <c r="AI49" s="23">
        <f t="shared" si="4"/>
        <v>27.773999999999987</v>
      </c>
      <c r="AJ49" s="58"/>
      <c r="AK49" s="24">
        <f t="shared" si="15"/>
        <v>0</v>
      </c>
      <c r="AL49" s="25">
        <f t="shared" si="16"/>
        <v>144.624</v>
      </c>
      <c r="AM49" s="26">
        <f t="shared" si="24"/>
        <v>144.624</v>
      </c>
      <c r="AN49" s="79"/>
      <c r="AO49" s="118">
        <v>85</v>
      </c>
      <c r="AP49" s="118">
        <v>200</v>
      </c>
      <c r="AQ49" s="118">
        <v>0</v>
      </c>
      <c r="AR49" s="118">
        <v>14</v>
      </c>
      <c r="AS49" s="112">
        <v>55</v>
      </c>
      <c r="AT49" s="62">
        <f t="shared" si="18"/>
        <v>354</v>
      </c>
      <c r="AU49" s="63">
        <f t="shared" si="19"/>
        <v>336.3</v>
      </c>
      <c r="AV49" s="120">
        <v>6</v>
      </c>
      <c r="AW49" s="120">
        <v>20</v>
      </c>
      <c r="AX49" s="120">
        <v>8</v>
      </c>
      <c r="AY49" s="120">
        <v>1</v>
      </c>
      <c r="AZ49" s="81">
        <f t="shared" si="20"/>
        <v>35</v>
      </c>
      <c r="BA49" s="80">
        <f t="shared" si="21"/>
        <v>301.3</v>
      </c>
      <c r="BB49" s="36">
        <f t="shared" si="22"/>
        <v>144.624</v>
      </c>
      <c r="BC49" s="80">
        <f t="shared" si="23"/>
        <v>156.67600000000002</v>
      </c>
    </row>
    <row r="50" spans="1:55" ht="18" thickBot="1">
      <c r="A50" s="30" t="s">
        <v>25</v>
      </c>
      <c r="B50" s="88">
        <v>652</v>
      </c>
      <c r="C50" s="88">
        <v>485</v>
      </c>
      <c r="D50" s="88">
        <v>792</v>
      </c>
      <c r="E50" s="88">
        <v>21</v>
      </c>
      <c r="F50" s="88">
        <v>16</v>
      </c>
      <c r="G50" s="89">
        <v>25</v>
      </c>
      <c r="H50" s="48">
        <f>B50+C50+D50</f>
        <v>1929</v>
      </c>
      <c r="I50" s="48">
        <f>E50+F50+G50</f>
        <v>62</v>
      </c>
      <c r="J50" s="44">
        <v>646</v>
      </c>
      <c r="K50" s="19">
        <v>381</v>
      </c>
      <c r="L50" s="19"/>
      <c r="M50" s="45">
        <v>21</v>
      </c>
      <c r="N50" s="93">
        <v>13</v>
      </c>
      <c r="O50" s="49"/>
      <c r="P50" s="48">
        <f t="shared" si="7"/>
        <v>1027</v>
      </c>
      <c r="Q50" s="48">
        <f t="shared" si="8"/>
        <v>34</v>
      </c>
      <c r="R50" s="50">
        <f t="shared" si="9"/>
        <v>96</v>
      </c>
      <c r="S50" s="101">
        <v>5.52</v>
      </c>
      <c r="T50" s="89">
        <v>7.5</v>
      </c>
      <c r="U50" s="100">
        <v>11.3</v>
      </c>
      <c r="V50" s="44"/>
      <c r="W50" s="44"/>
      <c r="X50" s="44"/>
      <c r="Y50" s="44"/>
      <c r="Z50" s="44"/>
      <c r="AA50" s="67">
        <f t="shared" si="10"/>
        <v>0</v>
      </c>
      <c r="AB50" s="51"/>
      <c r="AC50" s="20">
        <f t="shared" si="11"/>
        <v>0</v>
      </c>
      <c r="AD50" s="85">
        <f t="shared" si="12"/>
        <v>120.32</v>
      </c>
      <c r="AE50" s="21">
        <f t="shared" si="13"/>
        <v>120.32</v>
      </c>
      <c r="AF50" s="82"/>
      <c r="AG50" s="51"/>
      <c r="AH50" s="22">
        <f t="shared" si="14"/>
        <v>120.32</v>
      </c>
      <c r="AI50" s="23">
        <f t="shared" si="4"/>
        <v>24.304000000000002</v>
      </c>
      <c r="AJ50" s="58"/>
      <c r="AK50" s="24">
        <f t="shared" si="15"/>
        <v>0</v>
      </c>
      <c r="AL50" s="25">
        <f t="shared" si="16"/>
        <v>144.624</v>
      </c>
      <c r="AM50" s="26">
        <f t="shared" si="24"/>
        <v>144.624</v>
      </c>
      <c r="AN50" s="79"/>
      <c r="AO50" s="118">
        <v>85</v>
      </c>
      <c r="AP50" s="118">
        <v>200</v>
      </c>
      <c r="AQ50" s="118">
        <v>0</v>
      </c>
      <c r="AR50" s="118">
        <v>14</v>
      </c>
      <c r="AS50" s="112">
        <v>55</v>
      </c>
      <c r="AT50" s="62">
        <f t="shared" si="18"/>
        <v>354</v>
      </c>
      <c r="AU50" s="63">
        <f t="shared" si="19"/>
        <v>336.3</v>
      </c>
      <c r="AV50" s="120">
        <v>6</v>
      </c>
      <c r="AW50" s="120">
        <v>20</v>
      </c>
      <c r="AX50" s="120">
        <v>8</v>
      </c>
      <c r="AY50" s="120">
        <v>1</v>
      </c>
      <c r="AZ50" s="81">
        <f t="shared" si="20"/>
        <v>35</v>
      </c>
      <c r="BA50" s="80">
        <f t="shared" si="21"/>
        <v>301.3</v>
      </c>
      <c r="BB50" s="36">
        <f t="shared" si="22"/>
        <v>144.624</v>
      </c>
      <c r="BC50" s="80">
        <f t="shared" si="23"/>
        <v>156.67600000000002</v>
      </c>
    </row>
    <row r="51" spans="1:55" ht="18" thickBot="1">
      <c r="A51" s="30" t="s">
        <v>52</v>
      </c>
      <c r="B51" s="88">
        <v>652</v>
      </c>
      <c r="C51" s="88">
        <v>485</v>
      </c>
      <c r="D51" s="88">
        <v>792</v>
      </c>
      <c r="E51" s="88">
        <v>21</v>
      </c>
      <c r="F51" s="88">
        <v>16</v>
      </c>
      <c r="G51" s="89">
        <v>25</v>
      </c>
      <c r="H51" s="48">
        <f>B51+C51+D51</f>
        <v>1929</v>
      </c>
      <c r="I51" s="48">
        <f>E51+F51+G51</f>
        <v>62</v>
      </c>
      <c r="J51" s="44">
        <v>646</v>
      </c>
      <c r="K51" s="19">
        <v>381</v>
      </c>
      <c r="L51" s="19"/>
      <c r="M51" s="45">
        <v>21</v>
      </c>
      <c r="N51" s="93">
        <v>13</v>
      </c>
      <c r="O51" s="49"/>
      <c r="P51" s="48">
        <f t="shared" si="7"/>
        <v>1027</v>
      </c>
      <c r="Q51" s="48">
        <f t="shared" si="8"/>
        <v>34</v>
      </c>
      <c r="R51" s="50">
        <f t="shared" si="9"/>
        <v>96</v>
      </c>
      <c r="S51" s="101">
        <v>5.52</v>
      </c>
      <c r="T51" s="89">
        <v>7.5</v>
      </c>
      <c r="U51" s="100">
        <v>11.3</v>
      </c>
      <c r="V51" s="44"/>
      <c r="W51" s="44"/>
      <c r="X51" s="44"/>
      <c r="Y51" s="44"/>
      <c r="Z51" s="44"/>
      <c r="AA51" s="67">
        <f t="shared" si="10"/>
        <v>0</v>
      </c>
      <c r="AB51" s="51"/>
      <c r="AC51" s="20">
        <f t="shared" si="11"/>
        <v>0</v>
      </c>
      <c r="AD51" s="85">
        <f t="shared" si="12"/>
        <v>120.32</v>
      </c>
      <c r="AE51" s="21">
        <f t="shared" si="13"/>
        <v>120.32</v>
      </c>
      <c r="AF51" s="82"/>
      <c r="AG51" s="51"/>
      <c r="AH51" s="22">
        <f t="shared" si="14"/>
        <v>120.32</v>
      </c>
      <c r="AI51" s="23">
        <f t="shared" si="4"/>
        <v>24.304000000000002</v>
      </c>
      <c r="AJ51" s="58"/>
      <c r="AK51" s="24">
        <f t="shared" si="15"/>
        <v>0</v>
      </c>
      <c r="AL51" s="25">
        <f t="shared" si="16"/>
        <v>144.624</v>
      </c>
      <c r="AM51" s="26">
        <f t="shared" si="24"/>
        <v>144.624</v>
      </c>
      <c r="AN51" s="79"/>
      <c r="AO51" s="118">
        <v>85</v>
      </c>
      <c r="AP51" s="118">
        <v>200</v>
      </c>
      <c r="AQ51" s="118">
        <v>0</v>
      </c>
      <c r="AR51" s="118">
        <v>14</v>
      </c>
      <c r="AS51" s="112">
        <v>55</v>
      </c>
      <c r="AT51" s="62">
        <f t="shared" si="18"/>
        <v>354</v>
      </c>
      <c r="AU51" s="63">
        <f t="shared" si="19"/>
        <v>336.3</v>
      </c>
      <c r="AV51" s="120">
        <v>6</v>
      </c>
      <c r="AW51" s="120">
        <v>20</v>
      </c>
      <c r="AX51" s="120">
        <v>8</v>
      </c>
      <c r="AY51" s="120">
        <v>1</v>
      </c>
      <c r="AZ51" s="81">
        <f t="shared" si="20"/>
        <v>35</v>
      </c>
      <c r="BA51" s="80">
        <f t="shared" si="21"/>
        <v>301.3</v>
      </c>
      <c r="BB51" s="36">
        <f t="shared" si="22"/>
        <v>144.624</v>
      </c>
      <c r="BC51" s="80">
        <f t="shared" si="23"/>
        <v>156.67600000000002</v>
      </c>
    </row>
    <row r="52" spans="1:55" ht="18" thickBot="1">
      <c r="A52" s="30" t="s">
        <v>37</v>
      </c>
      <c r="B52" s="88">
        <v>668</v>
      </c>
      <c r="C52" s="88">
        <v>499</v>
      </c>
      <c r="D52" s="88">
        <v>813</v>
      </c>
      <c r="E52" s="88">
        <v>21</v>
      </c>
      <c r="F52" s="88">
        <v>16</v>
      </c>
      <c r="G52" s="89">
        <v>25</v>
      </c>
      <c r="H52" s="48">
        <f t="shared" si="5"/>
        <v>1980</v>
      </c>
      <c r="I52" s="48">
        <f t="shared" si="6"/>
        <v>62</v>
      </c>
      <c r="J52" s="44">
        <v>650</v>
      </c>
      <c r="K52" s="19">
        <v>384</v>
      </c>
      <c r="L52" s="19"/>
      <c r="M52" s="45">
        <v>22</v>
      </c>
      <c r="N52" s="93">
        <v>13</v>
      </c>
      <c r="O52" s="49"/>
      <c r="P52" s="48">
        <f t="shared" si="7"/>
        <v>1034</v>
      </c>
      <c r="Q52" s="48">
        <f t="shared" si="8"/>
        <v>35</v>
      </c>
      <c r="R52" s="50">
        <f t="shared" si="9"/>
        <v>97</v>
      </c>
      <c r="S52" s="101">
        <v>5.52</v>
      </c>
      <c r="T52" s="89">
        <v>7.5</v>
      </c>
      <c r="U52" s="100">
        <v>11.3</v>
      </c>
      <c r="V52" s="44"/>
      <c r="W52" s="44"/>
      <c r="X52" s="44"/>
      <c r="Y52" s="44"/>
      <c r="Z52" s="44"/>
      <c r="AA52" s="67">
        <f t="shared" si="10"/>
        <v>0</v>
      </c>
      <c r="AB52" s="51"/>
      <c r="AC52" s="20">
        <f t="shared" si="11"/>
        <v>0</v>
      </c>
      <c r="AD52" s="85">
        <f t="shared" si="12"/>
        <v>121.32</v>
      </c>
      <c r="AE52" s="21">
        <f t="shared" si="13"/>
        <v>121.32</v>
      </c>
      <c r="AF52" s="82"/>
      <c r="AG52" s="51"/>
      <c r="AH52" s="22">
        <f t="shared" si="14"/>
        <v>121.32</v>
      </c>
      <c r="AI52" s="23">
        <f t="shared" si="4"/>
        <v>26.039999999999992</v>
      </c>
      <c r="AJ52" s="58"/>
      <c r="AK52" s="24">
        <f t="shared" si="15"/>
        <v>0</v>
      </c>
      <c r="AL52" s="25">
        <f t="shared" si="16"/>
        <v>147.35999999999999</v>
      </c>
      <c r="AM52" s="26">
        <f t="shared" si="24"/>
        <v>147.35999999999999</v>
      </c>
      <c r="AN52" s="79"/>
      <c r="AO52" s="118">
        <v>85</v>
      </c>
      <c r="AP52" s="118">
        <v>200</v>
      </c>
      <c r="AQ52" s="118">
        <v>0</v>
      </c>
      <c r="AR52" s="118">
        <v>15</v>
      </c>
      <c r="AS52" s="112">
        <v>60</v>
      </c>
      <c r="AT52" s="62">
        <f t="shared" si="18"/>
        <v>360</v>
      </c>
      <c r="AU52" s="63">
        <f t="shared" si="19"/>
        <v>342</v>
      </c>
      <c r="AV52" s="120">
        <v>6</v>
      </c>
      <c r="AW52" s="120">
        <v>20</v>
      </c>
      <c r="AX52" s="120">
        <v>8</v>
      </c>
      <c r="AY52" s="120">
        <v>1</v>
      </c>
      <c r="AZ52" s="81">
        <f t="shared" si="20"/>
        <v>35</v>
      </c>
      <c r="BA52" s="80">
        <f t="shared" si="21"/>
        <v>307</v>
      </c>
      <c r="BB52" s="36">
        <f t="shared" si="22"/>
        <v>147.35999999999999</v>
      </c>
      <c r="BC52" s="80">
        <f t="shared" si="23"/>
        <v>159.64000000000001</v>
      </c>
    </row>
    <row r="53" spans="1:55" ht="18" thickBot="1">
      <c r="A53" s="30" t="s">
        <v>53</v>
      </c>
      <c r="B53" s="88">
        <v>668</v>
      </c>
      <c r="C53" s="88">
        <v>499</v>
      </c>
      <c r="D53" s="88">
        <v>813</v>
      </c>
      <c r="E53" s="88">
        <v>21</v>
      </c>
      <c r="F53" s="88">
        <v>16</v>
      </c>
      <c r="G53" s="89">
        <v>25</v>
      </c>
      <c r="H53" s="48">
        <f t="shared" si="5"/>
        <v>1980</v>
      </c>
      <c r="I53" s="48">
        <f t="shared" si="6"/>
        <v>62</v>
      </c>
      <c r="J53" s="44">
        <v>650</v>
      </c>
      <c r="K53" s="19">
        <v>384</v>
      </c>
      <c r="L53" s="19"/>
      <c r="M53" s="45">
        <v>22</v>
      </c>
      <c r="N53" s="93">
        <v>13</v>
      </c>
      <c r="O53" s="49"/>
      <c r="P53" s="48">
        <f t="shared" si="7"/>
        <v>1034</v>
      </c>
      <c r="Q53" s="48">
        <f t="shared" si="8"/>
        <v>35</v>
      </c>
      <c r="R53" s="50">
        <f t="shared" si="9"/>
        <v>97</v>
      </c>
      <c r="S53" s="101">
        <v>5.52</v>
      </c>
      <c r="T53" s="89">
        <v>7.5</v>
      </c>
      <c r="U53" s="100">
        <v>11.3</v>
      </c>
      <c r="V53" s="44"/>
      <c r="W53" s="44"/>
      <c r="X53" s="44"/>
      <c r="Y53" s="44"/>
      <c r="Z53" s="44"/>
      <c r="AA53" s="67">
        <f t="shared" si="10"/>
        <v>0</v>
      </c>
      <c r="AB53" s="51"/>
      <c r="AC53" s="20">
        <f t="shared" si="11"/>
        <v>0</v>
      </c>
      <c r="AD53" s="85">
        <f t="shared" si="12"/>
        <v>121.32</v>
      </c>
      <c r="AE53" s="21">
        <f t="shared" si="13"/>
        <v>121.32</v>
      </c>
      <c r="AF53" s="82"/>
      <c r="AG53" s="51"/>
      <c r="AH53" s="22">
        <f t="shared" si="14"/>
        <v>121.32</v>
      </c>
      <c r="AI53" s="23">
        <f t="shared" si="4"/>
        <v>26.039999999999992</v>
      </c>
      <c r="AJ53" s="58"/>
      <c r="AK53" s="24">
        <f t="shared" si="15"/>
        <v>0</v>
      </c>
      <c r="AL53" s="25">
        <f t="shared" si="16"/>
        <v>147.35999999999999</v>
      </c>
      <c r="AM53" s="26">
        <f t="shared" si="24"/>
        <v>147.35999999999999</v>
      </c>
      <c r="AN53" s="79"/>
      <c r="AO53" s="118">
        <v>85</v>
      </c>
      <c r="AP53" s="118">
        <v>200</v>
      </c>
      <c r="AQ53" s="118">
        <v>0</v>
      </c>
      <c r="AR53" s="118">
        <v>15</v>
      </c>
      <c r="AS53" s="112">
        <v>60</v>
      </c>
      <c r="AT53" s="62">
        <f t="shared" si="18"/>
        <v>360</v>
      </c>
      <c r="AU53" s="63">
        <f t="shared" si="19"/>
        <v>342</v>
      </c>
      <c r="AV53" s="120">
        <v>6</v>
      </c>
      <c r="AW53" s="120">
        <v>20</v>
      </c>
      <c r="AX53" s="120">
        <v>8</v>
      </c>
      <c r="AY53" s="120">
        <v>1</v>
      </c>
      <c r="AZ53" s="81">
        <f t="shared" si="20"/>
        <v>35</v>
      </c>
      <c r="BA53" s="80">
        <f t="shared" si="21"/>
        <v>307</v>
      </c>
      <c r="BB53" s="36">
        <f t="shared" si="22"/>
        <v>147.35999999999999</v>
      </c>
      <c r="BC53" s="80">
        <f t="shared" si="23"/>
        <v>159.64000000000001</v>
      </c>
    </row>
    <row r="54" spans="1:55" ht="18" thickBot="1">
      <c r="A54" s="30" t="s">
        <v>26</v>
      </c>
      <c r="B54" s="88">
        <v>682</v>
      </c>
      <c r="C54" s="88">
        <v>506</v>
      </c>
      <c r="D54" s="88">
        <v>804</v>
      </c>
      <c r="E54" s="88">
        <v>23</v>
      </c>
      <c r="F54" s="88">
        <v>18</v>
      </c>
      <c r="G54" s="89">
        <v>26</v>
      </c>
      <c r="H54" s="48">
        <f t="shared" si="5"/>
        <v>1992</v>
      </c>
      <c r="I54" s="48">
        <f t="shared" si="6"/>
        <v>67</v>
      </c>
      <c r="J54" s="44">
        <v>633</v>
      </c>
      <c r="K54" s="19">
        <v>390</v>
      </c>
      <c r="L54" s="19"/>
      <c r="M54" s="45">
        <v>21</v>
      </c>
      <c r="N54" s="93">
        <v>14</v>
      </c>
      <c r="O54" s="49"/>
      <c r="P54" s="48">
        <f t="shared" si="7"/>
        <v>1023</v>
      </c>
      <c r="Q54" s="48">
        <f t="shared" si="8"/>
        <v>35</v>
      </c>
      <c r="R54" s="50">
        <f t="shared" si="9"/>
        <v>102</v>
      </c>
      <c r="S54" s="101">
        <v>5.76</v>
      </c>
      <c r="T54" s="89">
        <v>7.5</v>
      </c>
      <c r="U54" s="100">
        <v>10.4</v>
      </c>
      <c r="V54" s="44"/>
      <c r="W54" s="44"/>
      <c r="X54" s="44"/>
      <c r="Y54" s="44"/>
      <c r="Z54" s="44"/>
      <c r="AA54" s="67">
        <f t="shared" si="10"/>
        <v>0</v>
      </c>
      <c r="AB54" s="51"/>
      <c r="AC54" s="20">
        <f t="shared" si="11"/>
        <v>0</v>
      </c>
      <c r="AD54" s="85">
        <f t="shared" si="12"/>
        <v>125.66000000000001</v>
      </c>
      <c r="AE54" s="21">
        <f t="shared" si="13"/>
        <v>125.66000000000001</v>
      </c>
      <c r="AF54" s="82"/>
      <c r="AG54" s="51"/>
      <c r="AH54" s="22">
        <f t="shared" si="14"/>
        <v>125.66000000000001</v>
      </c>
      <c r="AI54" s="23">
        <f t="shared" si="4"/>
        <v>21.699999999999974</v>
      </c>
      <c r="AJ54" s="58"/>
      <c r="AK54" s="24">
        <f t="shared" si="15"/>
        <v>0</v>
      </c>
      <c r="AL54" s="25">
        <f t="shared" si="16"/>
        <v>147.35999999999999</v>
      </c>
      <c r="AM54" s="26">
        <f t="shared" si="24"/>
        <v>147.35999999999999</v>
      </c>
      <c r="AN54" s="79"/>
      <c r="AO54" s="118">
        <v>85</v>
      </c>
      <c r="AP54" s="118">
        <v>200</v>
      </c>
      <c r="AQ54" s="118">
        <v>0</v>
      </c>
      <c r="AR54" s="118">
        <v>15</v>
      </c>
      <c r="AS54" s="112">
        <v>60</v>
      </c>
      <c r="AT54" s="62">
        <f t="shared" si="18"/>
        <v>360</v>
      </c>
      <c r="AU54" s="63">
        <f t="shared" si="19"/>
        <v>342</v>
      </c>
      <c r="AV54" s="120">
        <v>6</v>
      </c>
      <c r="AW54" s="120">
        <v>20</v>
      </c>
      <c r="AX54" s="120">
        <v>8</v>
      </c>
      <c r="AY54" s="120">
        <v>1</v>
      </c>
      <c r="AZ54" s="81">
        <f t="shared" si="20"/>
        <v>35</v>
      </c>
      <c r="BA54" s="80">
        <f t="shared" si="21"/>
        <v>307</v>
      </c>
      <c r="BB54" s="36">
        <f t="shared" si="22"/>
        <v>147.35999999999999</v>
      </c>
      <c r="BC54" s="80">
        <f t="shared" si="23"/>
        <v>159.64000000000001</v>
      </c>
    </row>
    <row r="55" spans="1:55" ht="18" thickBot="1">
      <c r="A55" s="30" t="s">
        <v>54</v>
      </c>
      <c r="B55" s="88">
        <v>682</v>
      </c>
      <c r="C55" s="88">
        <v>506</v>
      </c>
      <c r="D55" s="88">
        <v>804</v>
      </c>
      <c r="E55" s="88">
        <v>23</v>
      </c>
      <c r="F55" s="88">
        <v>18</v>
      </c>
      <c r="G55" s="89">
        <v>26</v>
      </c>
      <c r="H55" s="48">
        <f t="shared" si="5"/>
        <v>1992</v>
      </c>
      <c r="I55" s="48">
        <f t="shared" si="6"/>
        <v>67</v>
      </c>
      <c r="J55" s="44">
        <v>633</v>
      </c>
      <c r="K55" s="19">
        <v>390</v>
      </c>
      <c r="L55" s="19"/>
      <c r="M55" s="45">
        <v>21</v>
      </c>
      <c r="N55" s="93">
        <v>14</v>
      </c>
      <c r="O55" s="49"/>
      <c r="P55" s="48">
        <f t="shared" si="7"/>
        <v>1023</v>
      </c>
      <c r="Q55" s="48">
        <f t="shared" si="8"/>
        <v>35</v>
      </c>
      <c r="R55" s="50">
        <f t="shared" si="9"/>
        <v>102</v>
      </c>
      <c r="S55" s="101">
        <v>5.76</v>
      </c>
      <c r="T55" s="89">
        <v>7.5</v>
      </c>
      <c r="U55" s="100">
        <v>10.4</v>
      </c>
      <c r="V55" s="44"/>
      <c r="W55" s="44"/>
      <c r="X55" s="44"/>
      <c r="Y55" s="44"/>
      <c r="Z55" s="44"/>
      <c r="AA55" s="67">
        <f t="shared" si="10"/>
        <v>0</v>
      </c>
      <c r="AB55" s="51"/>
      <c r="AC55" s="20">
        <f t="shared" si="11"/>
        <v>0</v>
      </c>
      <c r="AD55" s="85">
        <f t="shared" si="12"/>
        <v>125.66000000000001</v>
      </c>
      <c r="AE55" s="21">
        <f t="shared" si="13"/>
        <v>125.66000000000001</v>
      </c>
      <c r="AF55" s="82"/>
      <c r="AG55" s="51"/>
      <c r="AH55" s="22">
        <f t="shared" si="14"/>
        <v>125.66000000000001</v>
      </c>
      <c r="AI55" s="23">
        <f t="shared" si="4"/>
        <v>21.699999999999974</v>
      </c>
      <c r="AJ55" s="58"/>
      <c r="AK55" s="24">
        <f t="shared" si="15"/>
        <v>0</v>
      </c>
      <c r="AL55" s="25">
        <f t="shared" si="16"/>
        <v>147.35999999999999</v>
      </c>
      <c r="AM55" s="26">
        <f t="shared" si="24"/>
        <v>147.35999999999999</v>
      </c>
      <c r="AN55" s="79"/>
      <c r="AO55" s="118">
        <v>85</v>
      </c>
      <c r="AP55" s="118">
        <v>200</v>
      </c>
      <c r="AQ55" s="118">
        <v>0</v>
      </c>
      <c r="AR55" s="118">
        <v>15</v>
      </c>
      <c r="AS55" s="112">
        <v>60</v>
      </c>
      <c r="AT55" s="62">
        <f t="shared" si="18"/>
        <v>360</v>
      </c>
      <c r="AU55" s="63">
        <f t="shared" si="19"/>
        <v>342</v>
      </c>
      <c r="AV55" s="120">
        <v>6</v>
      </c>
      <c r="AW55" s="120">
        <v>20</v>
      </c>
      <c r="AX55" s="120">
        <v>8</v>
      </c>
      <c r="AY55" s="120">
        <v>1</v>
      </c>
      <c r="AZ55" s="81">
        <f t="shared" si="20"/>
        <v>35</v>
      </c>
      <c r="BA55" s="80">
        <f t="shared" si="21"/>
        <v>307</v>
      </c>
      <c r="BB55" s="36">
        <f t="shared" si="22"/>
        <v>147.35999999999999</v>
      </c>
      <c r="BC55" s="80">
        <f t="shared" si="23"/>
        <v>159.64000000000001</v>
      </c>
    </row>
    <row r="56" spans="1:55" ht="18" thickBot="1">
      <c r="A56" s="30" t="s">
        <v>55</v>
      </c>
      <c r="B56" s="88">
        <v>695</v>
      </c>
      <c r="C56" s="88">
        <v>504</v>
      </c>
      <c r="D56" s="88">
        <v>807</v>
      </c>
      <c r="E56" s="88">
        <v>23</v>
      </c>
      <c r="F56" s="88">
        <v>17</v>
      </c>
      <c r="G56" s="89">
        <v>26</v>
      </c>
      <c r="H56" s="48">
        <f t="shared" si="5"/>
        <v>2006</v>
      </c>
      <c r="I56" s="48">
        <f t="shared" si="6"/>
        <v>66</v>
      </c>
      <c r="J56" s="44">
        <v>647</v>
      </c>
      <c r="K56" s="19">
        <v>395</v>
      </c>
      <c r="L56" s="19"/>
      <c r="M56" s="45">
        <v>21</v>
      </c>
      <c r="N56" s="93">
        <v>14</v>
      </c>
      <c r="O56" s="49"/>
      <c r="P56" s="48">
        <f t="shared" si="7"/>
        <v>1042</v>
      </c>
      <c r="Q56" s="48">
        <f t="shared" si="8"/>
        <v>35</v>
      </c>
      <c r="R56" s="50">
        <f t="shared" si="9"/>
        <v>101</v>
      </c>
      <c r="S56" s="101">
        <v>5.76</v>
      </c>
      <c r="T56" s="89">
        <v>7.5</v>
      </c>
      <c r="U56" s="100">
        <v>10.4</v>
      </c>
      <c r="V56" s="44"/>
      <c r="W56" s="44"/>
      <c r="X56" s="44"/>
      <c r="Y56" s="44"/>
      <c r="Z56" s="44"/>
      <c r="AA56" s="67">
        <f t="shared" si="10"/>
        <v>0</v>
      </c>
      <c r="AB56" s="51"/>
      <c r="AC56" s="20">
        <f t="shared" si="11"/>
        <v>0</v>
      </c>
      <c r="AD56" s="85">
        <f t="shared" si="12"/>
        <v>124.66000000000001</v>
      </c>
      <c r="AE56" s="21">
        <f t="shared" si="13"/>
        <v>124.66000000000001</v>
      </c>
      <c r="AF56" s="82"/>
      <c r="AG56" s="51"/>
      <c r="AH56" s="22">
        <f t="shared" si="14"/>
        <v>124.66000000000001</v>
      </c>
      <c r="AI56" s="23">
        <f t="shared" si="4"/>
        <v>22.699999999999974</v>
      </c>
      <c r="AJ56" s="58"/>
      <c r="AK56" s="24">
        <f t="shared" si="15"/>
        <v>0</v>
      </c>
      <c r="AL56" s="25">
        <f t="shared" si="16"/>
        <v>147.35999999999999</v>
      </c>
      <c r="AM56" s="26">
        <f t="shared" si="24"/>
        <v>147.35999999999999</v>
      </c>
      <c r="AN56" s="79"/>
      <c r="AO56" s="118">
        <v>85</v>
      </c>
      <c r="AP56" s="118">
        <v>200</v>
      </c>
      <c r="AQ56" s="118">
        <v>0</v>
      </c>
      <c r="AR56" s="118">
        <v>15</v>
      </c>
      <c r="AS56" s="112">
        <v>60</v>
      </c>
      <c r="AT56" s="62">
        <f t="shared" si="18"/>
        <v>360</v>
      </c>
      <c r="AU56" s="63">
        <f t="shared" si="19"/>
        <v>342</v>
      </c>
      <c r="AV56" s="120">
        <v>6</v>
      </c>
      <c r="AW56" s="120">
        <v>20</v>
      </c>
      <c r="AX56" s="120">
        <v>8</v>
      </c>
      <c r="AY56" s="120">
        <v>1</v>
      </c>
      <c r="AZ56" s="81">
        <f t="shared" si="20"/>
        <v>35</v>
      </c>
      <c r="BA56" s="80">
        <f t="shared" si="21"/>
        <v>307</v>
      </c>
      <c r="BB56" s="36">
        <f t="shared" si="22"/>
        <v>147.35999999999999</v>
      </c>
      <c r="BC56" s="80">
        <f t="shared" si="23"/>
        <v>159.64000000000001</v>
      </c>
    </row>
    <row r="57" spans="1:55" ht="18" thickBot="1">
      <c r="A57" s="30" t="s">
        <v>56</v>
      </c>
      <c r="B57" s="88">
        <v>695</v>
      </c>
      <c r="C57" s="88">
        <v>504</v>
      </c>
      <c r="D57" s="88">
        <v>807</v>
      </c>
      <c r="E57" s="88">
        <v>23</v>
      </c>
      <c r="F57" s="88">
        <v>17</v>
      </c>
      <c r="G57" s="89">
        <v>26</v>
      </c>
      <c r="H57" s="48">
        <f t="shared" si="5"/>
        <v>2006</v>
      </c>
      <c r="I57" s="48">
        <f t="shared" si="6"/>
        <v>66</v>
      </c>
      <c r="J57" s="44">
        <v>647</v>
      </c>
      <c r="K57" s="19">
        <v>395</v>
      </c>
      <c r="L57" s="19"/>
      <c r="M57" s="45">
        <v>21</v>
      </c>
      <c r="N57" s="93">
        <v>14</v>
      </c>
      <c r="O57" s="49"/>
      <c r="P57" s="48">
        <f t="shared" si="7"/>
        <v>1042</v>
      </c>
      <c r="Q57" s="48">
        <f t="shared" si="8"/>
        <v>35</v>
      </c>
      <c r="R57" s="50">
        <f t="shared" si="9"/>
        <v>101</v>
      </c>
      <c r="S57" s="101">
        <v>5.76</v>
      </c>
      <c r="T57" s="89">
        <v>7.5</v>
      </c>
      <c r="U57" s="100">
        <v>10.4</v>
      </c>
      <c r="V57" s="44"/>
      <c r="W57" s="44"/>
      <c r="X57" s="44"/>
      <c r="Y57" s="44"/>
      <c r="Z57" s="44"/>
      <c r="AA57" s="67">
        <f t="shared" si="10"/>
        <v>0</v>
      </c>
      <c r="AB57" s="51"/>
      <c r="AC57" s="20">
        <f t="shared" si="11"/>
        <v>0</v>
      </c>
      <c r="AD57" s="85">
        <f t="shared" si="12"/>
        <v>124.66000000000001</v>
      </c>
      <c r="AE57" s="21">
        <f t="shared" si="13"/>
        <v>124.66000000000001</v>
      </c>
      <c r="AF57" s="82"/>
      <c r="AG57" s="51"/>
      <c r="AH57" s="22">
        <f t="shared" si="14"/>
        <v>124.66000000000001</v>
      </c>
      <c r="AI57" s="23">
        <f t="shared" si="4"/>
        <v>22.699999999999974</v>
      </c>
      <c r="AJ57" s="58"/>
      <c r="AK57" s="24">
        <f t="shared" si="15"/>
        <v>0</v>
      </c>
      <c r="AL57" s="25">
        <f t="shared" si="16"/>
        <v>147.35999999999999</v>
      </c>
      <c r="AM57" s="26">
        <f t="shared" si="24"/>
        <v>147.35999999999999</v>
      </c>
      <c r="AN57" s="79"/>
      <c r="AO57" s="118">
        <v>85</v>
      </c>
      <c r="AP57" s="118">
        <v>200</v>
      </c>
      <c r="AQ57" s="118">
        <v>0</v>
      </c>
      <c r="AR57" s="118">
        <v>15</v>
      </c>
      <c r="AS57" s="112">
        <v>60</v>
      </c>
      <c r="AT57" s="62">
        <f t="shared" si="18"/>
        <v>360</v>
      </c>
      <c r="AU57" s="63">
        <f t="shared" si="19"/>
        <v>342</v>
      </c>
      <c r="AV57" s="120">
        <v>6</v>
      </c>
      <c r="AW57" s="120">
        <v>20</v>
      </c>
      <c r="AX57" s="120">
        <v>8</v>
      </c>
      <c r="AY57" s="120">
        <v>1</v>
      </c>
      <c r="AZ57" s="81">
        <f t="shared" si="20"/>
        <v>35</v>
      </c>
      <c r="BA57" s="80">
        <f t="shared" si="21"/>
        <v>307</v>
      </c>
      <c r="BB57" s="36">
        <f t="shared" si="22"/>
        <v>147.35999999999999</v>
      </c>
      <c r="BC57" s="80">
        <f t="shared" si="23"/>
        <v>159.64000000000001</v>
      </c>
    </row>
    <row r="58" spans="1:55" ht="18" thickBot="1">
      <c r="A58" s="30" t="s">
        <v>27</v>
      </c>
      <c r="B58" s="88">
        <v>694</v>
      </c>
      <c r="C58" s="88">
        <v>507</v>
      </c>
      <c r="D58" s="88">
        <v>813</v>
      </c>
      <c r="E58" s="88">
        <v>23</v>
      </c>
      <c r="F58" s="88">
        <v>17</v>
      </c>
      <c r="G58" s="89">
        <v>26</v>
      </c>
      <c r="H58" s="48">
        <f t="shared" si="5"/>
        <v>2014</v>
      </c>
      <c r="I58" s="48">
        <f>E58+F58+G58</f>
        <v>66</v>
      </c>
      <c r="J58" s="44">
        <v>649</v>
      </c>
      <c r="K58" s="19">
        <v>383</v>
      </c>
      <c r="L58" s="19"/>
      <c r="M58" s="45">
        <v>21</v>
      </c>
      <c r="N58" s="93">
        <v>13</v>
      </c>
      <c r="O58" s="49"/>
      <c r="P58" s="48">
        <f t="shared" si="7"/>
        <v>1032</v>
      </c>
      <c r="Q58" s="48">
        <f t="shared" si="8"/>
        <v>34</v>
      </c>
      <c r="R58" s="50">
        <f t="shared" si="9"/>
        <v>100</v>
      </c>
      <c r="S58" s="101">
        <v>5.52</v>
      </c>
      <c r="T58" s="89">
        <v>7.5</v>
      </c>
      <c r="U58" s="88">
        <v>10.5</v>
      </c>
      <c r="V58" s="44"/>
      <c r="W58" s="44"/>
      <c r="X58" s="44"/>
      <c r="Y58" s="44"/>
      <c r="Z58" s="44"/>
      <c r="AA58" s="67">
        <f t="shared" si="10"/>
        <v>0</v>
      </c>
      <c r="AB58" s="51"/>
      <c r="AC58" s="20">
        <f t="shared" si="11"/>
        <v>0</v>
      </c>
      <c r="AD58" s="85">
        <f t="shared" si="12"/>
        <v>123.52</v>
      </c>
      <c r="AE58" s="21">
        <f t="shared" si="13"/>
        <v>123.52</v>
      </c>
      <c r="AF58" s="82"/>
      <c r="AG58" s="51"/>
      <c r="AH58" s="22">
        <f t="shared" si="14"/>
        <v>123.52</v>
      </c>
      <c r="AI58" s="23">
        <f t="shared" si="4"/>
        <v>23.839999999999989</v>
      </c>
      <c r="AJ58" s="58"/>
      <c r="AK58" s="24">
        <f t="shared" si="15"/>
        <v>0</v>
      </c>
      <c r="AL58" s="25">
        <f t="shared" si="16"/>
        <v>147.35999999999999</v>
      </c>
      <c r="AM58" s="26">
        <f t="shared" si="24"/>
        <v>147.35999999999999</v>
      </c>
      <c r="AN58" s="79"/>
      <c r="AO58" s="118">
        <v>85</v>
      </c>
      <c r="AP58" s="118">
        <v>200</v>
      </c>
      <c r="AQ58" s="118">
        <v>0</v>
      </c>
      <c r="AR58" s="118">
        <v>15</v>
      </c>
      <c r="AS58" s="112">
        <v>60</v>
      </c>
      <c r="AT58" s="62">
        <f t="shared" si="18"/>
        <v>360</v>
      </c>
      <c r="AU58" s="63">
        <f t="shared" si="19"/>
        <v>342</v>
      </c>
      <c r="AV58" s="120">
        <v>6</v>
      </c>
      <c r="AW58" s="120">
        <v>20</v>
      </c>
      <c r="AX58" s="120">
        <v>8</v>
      </c>
      <c r="AY58" s="120">
        <v>1</v>
      </c>
      <c r="AZ58" s="81">
        <f t="shared" si="20"/>
        <v>35</v>
      </c>
      <c r="BA58" s="80">
        <f t="shared" si="21"/>
        <v>307</v>
      </c>
      <c r="BB58" s="36">
        <f t="shared" si="22"/>
        <v>147.35999999999999</v>
      </c>
      <c r="BC58" s="80">
        <f t="shared" si="23"/>
        <v>159.64000000000001</v>
      </c>
    </row>
    <row r="59" spans="1:55" ht="18" thickBot="1">
      <c r="A59" s="30" t="s">
        <v>57</v>
      </c>
      <c r="B59" s="88">
        <v>694</v>
      </c>
      <c r="C59" s="88">
        <v>507</v>
      </c>
      <c r="D59" s="88">
        <v>813</v>
      </c>
      <c r="E59" s="88">
        <v>23</v>
      </c>
      <c r="F59" s="88">
        <v>17</v>
      </c>
      <c r="G59" s="89">
        <v>26</v>
      </c>
      <c r="H59" s="48">
        <f t="shared" si="5"/>
        <v>2014</v>
      </c>
      <c r="I59" s="48">
        <f t="shared" si="6"/>
        <v>66</v>
      </c>
      <c r="J59" s="44">
        <v>649</v>
      </c>
      <c r="K59" s="19">
        <v>383</v>
      </c>
      <c r="L59" s="19"/>
      <c r="M59" s="45">
        <v>21</v>
      </c>
      <c r="N59" s="93">
        <v>13</v>
      </c>
      <c r="O59" s="49"/>
      <c r="P59" s="48">
        <f t="shared" si="7"/>
        <v>1032</v>
      </c>
      <c r="Q59" s="48">
        <f t="shared" si="8"/>
        <v>34</v>
      </c>
      <c r="R59" s="50">
        <f t="shared" si="9"/>
        <v>100</v>
      </c>
      <c r="S59" s="101">
        <v>5.52</v>
      </c>
      <c r="T59" s="89">
        <v>7.5</v>
      </c>
      <c r="U59" s="88">
        <v>10.5</v>
      </c>
      <c r="V59" s="44"/>
      <c r="W59" s="44"/>
      <c r="X59" s="44"/>
      <c r="Y59" s="44"/>
      <c r="Z59" s="44"/>
      <c r="AA59" s="67">
        <f t="shared" si="10"/>
        <v>0</v>
      </c>
      <c r="AB59" s="51"/>
      <c r="AC59" s="20">
        <f t="shared" si="11"/>
        <v>0</v>
      </c>
      <c r="AD59" s="85">
        <f t="shared" si="12"/>
        <v>123.52</v>
      </c>
      <c r="AE59" s="21">
        <f t="shared" si="13"/>
        <v>123.52</v>
      </c>
      <c r="AF59" s="82"/>
      <c r="AG59" s="51"/>
      <c r="AH59" s="22">
        <f t="shared" si="14"/>
        <v>123.52</v>
      </c>
      <c r="AI59" s="23">
        <f t="shared" si="4"/>
        <v>23.839999999999989</v>
      </c>
      <c r="AJ59" s="58"/>
      <c r="AK59" s="24">
        <f t="shared" si="15"/>
        <v>0</v>
      </c>
      <c r="AL59" s="25">
        <f t="shared" si="16"/>
        <v>147.35999999999999</v>
      </c>
      <c r="AM59" s="26">
        <f t="shared" si="24"/>
        <v>147.35999999999999</v>
      </c>
      <c r="AN59" s="79"/>
      <c r="AO59" s="118">
        <v>85</v>
      </c>
      <c r="AP59" s="118">
        <v>200</v>
      </c>
      <c r="AQ59" s="118">
        <v>0</v>
      </c>
      <c r="AR59" s="118">
        <v>15</v>
      </c>
      <c r="AS59" s="112">
        <v>60</v>
      </c>
      <c r="AT59" s="62">
        <f t="shared" si="18"/>
        <v>360</v>
      </c>
      <c r="AU59" s="63">
        <f t="shared" si="19"/>
        <v>342</v>
      </c>
      <c r="AV59" s="120">
        <v>6</v>
      </c>
      <c r="AW59" s="120">
        <v>20</v>
      </c>
      <c r="AX59" s="120">
        <v>8</v>
      </c>
      <c r="AY59" s="120">
        <v>1</v>
      </c>
      <c r="AZ59" s="81">
        <f t="shared" si="20"/>
        <v>35</v>
      </c>
      <c r="BA59" s="80">
        <f t="shared" si="21"/>
        <v>307</v>
      </c>
      <c r="BB59" s="36">
        <f t="shared" si="22"/>
        <v>147.35999999999999</v>
      </c>
      <c r="BC59" s="80">
        <f t="shared" si="23"/>
        <v>159.64000000000001</v>
      </c>
    </row>
    <row r="60" spans="1:55" ht="18" thickBot="1">
      <c r="A60" s="30" t="s">
        <v>58</v>
      </c>
      <c r="B60" s="88">
        <v>677</v>
      </c>
      <c r="C60" s="88">
        <v>492</v>
      </c>
      <c r="D60" s="88">
        <v>779</v>
      </c>
      <c r="E60" s="88">
        <v>23</v>
      </c>
      <c r="F60" s="88">
        <v>15</v>
      </c>
      <c r="G60" s="89">
        <v>25</v>
      </c>
      <c r="H60" s="48">
        <f t="shared" si="5"/>
        <v>1948</v>
      </c>
      <c r="I60" s="48">
        <f t="shared" si="6"/>
        <v>63</v>
      </c>
      <c r="J60" s="44">
        <v>605</v>
      </c>
      <c r="K60" s="19">
        <v>351</v>
      </c>
      <c r="L60" s="19"/>
      <c r="M60" s="45">
        <v>20</v>
      </c>
      <c r="N60" s="93">
        <v>12</v>
      </c>
      <c r="O60" s="49"/>
      <c r="P60" s="48">
        <f t="shared" si="7"/>
        <v>956</v>
      </c>
      <c r="Q60" s="48">
        <f t="shared" si="8"/>
        <v>32</v>
      </c>
      <c r="R60" s="50">
        <f t="shared" si="9"/>
        <v>95</v>
      </c>
      <c r="S60" s="101">
        <v>5.52</v>
      </c>
      <c r="T60" s="89">
        <v>7</v>
      </c>
      <c r="U60" s="88">
        <v>10.5</v>
      </c>
      <c r="V60" s="44"/>
      <c r="W60" s="44"/>
      <c r="X60" s="44"/>
      <c r="Y60" s="44"/>
      <c r="Z60" s="44"/>
      <c r="AA60" s="67">
        <f t="shared" si="10"/>
        <v>0</v>
      </c>
      <c r="AB60" s="51"/>
      <c r="AC60" s="20">
        <f t="shared" si="11"/>
        <v>0</v>
      </c>
      <c r="AD60" s="85">
        <f t="shared" si="12"/>
        <v>118.02</v>
      </c>
      <c r="AE60" s="21">
        <f t="shared" si="13"/>
        <v>118.02</v>
      </c>
      <c r="AF60" s="82"/>
      <c r="AG60" s="51"/>
      <c r="AH60" s="22">
        <f t="shared" si="14"/>
        <v>118.02</v>
      </c>
      <c r="AI60" s="23">
        <f t="shared" si="4"/>
        <v>29.339999999999989</v>
      </c>
      <c r="AJ60" s="58"/>
      <c r="AK60" s="24">
        <f t="shared" si="15"/>
        <v>0</v>
      </c>
      <c r="AL60" s="25">
        <f t="shared" si="16"/>
        <v>147.35999999999999</v>
      </c>
      <c r="AM60" s="26">
        <f t="shared" si="24"/>
        <v>147.35999999999999</v>
      </c>
      <c r="AN60" s="79"/>
      <c r="AO60" s="118">
        <v>85</v>
      </c>
      <c r="AP60" s="118">
        <v>200</v>
      </c>
      <c r="AQ60" s="118">
        <v>0</v>
      </c>
      <c r="AR60" s="118">
        <v>15</v>
      </c>
      <c r="AS60" s="112">
        <v>60</v>
      </c>
      <c r="AT60" s="62">
        <f t="shared" si="18"/>
        <v>360</v>
      </c>
      <c r="AU60" s="63">
        <f t="shared" si="19"/>
        <v>342</v>
      </c>
      <c r="AV60" s="120">
        <v>6</v>
      </c>
      <c r="AW60" s="120">
        <v>20</v>
      </c>
      <c r="AX60" s="120">
        <v>8</v>
      </c>
      <c r="AY60" s="120">
        <v>1</v>
      </c>
      <c r="AZ60" s="81">
        <f t="shared" si="20"/>
        <v>35</v>
      </c>
      <c r="BA60" s="80">
        <f t="shared" si="21"/>
        <v>307</v>
      </c>
      <c r="BB60" s="36">
        <f t="shared" si="22"/>
        <v>147.35999999999999</v>
      </c>
      <c r="BC60" s="80">
        <f t="shared" si="23"/>
        <v>159.64000000000001</v>
      </c>
    </row>
    <row r="61" spans="1:55" ht="18" thickBot="1">
      <c r="A61" s="30" t="s">
        <v>59</v>
      </c>
      <c r="B61" s="88">
        <v>677</v>
      </c>
      <c r="C61" s="88">
        <v>492</v>
      </c>
      <c r="D61" s="88">
        <v>779</v>
      </c>
      <c r="E61" s="88">
        <v>23</v>
      </c>
      <c r="F61" s="88">
        <v>15</v>
      </c>
      <c r="G61" s="89">
        <v>25</v>
      </c>
      <c r="H61" s="48">
        <f t="shared" si="5"/>
        <v>1948</v>
      </c>
      <c r="I61" s="48">
        <f t="shared" si="6"/>
        <v>63</v>
      </c>
      <c r="J61" s="44">
        <v>605</v>
      </c>
      <c r="K61" s="19">
        <v>351</v>
      </c>
      <c r="L61" s="19"/>
      <c r="M61" s="45">
        <v>20</v>
      </c>
      <c r="N61" s="93">
        <v>12</v>
      </c>
      <c r="O61" s="49"/>
      <c r="P61" s="48">
        <f t="shared" si="7"/>
        <v>956</v>
      </c>
      <c r="Q61" s="48">
        <f t="shared" si="8"/>
        <v>32</v>
      </c>
      <c r="R61" s="50">
        <f t="shared" si="9"/>
        <v>95</v>
      </c>
      <c r="S61" s="101">
        <v>5.52</v>
      </c>
      <c r="T61" s="89">
        <v>7</v>
      </c>
      <c r="U61" s="88">
        <v>10.5</v>
      </c>
      <c r="V61" s="44"/>
      <c r="W61" s="44"/>
      <c r="X61" s="44"/>
      <c r="Y61" s="44"/>
      <c r="Z61" s="44"/>
      <c r="AA61" s="67">
        <f t="shared" si="10"/>
        <v>0</v>
      </c>
      <c r="AB61" s="51"/>
      <c r="AC61" s="20">
        <f t="shared" si="11"/>
        <v>0</v>
      </c>
      <c r="AD61" s="85">
        <f t="shared" si="12"/>
        <v>118.02</v>
      </c>
      <c r="AE61" s="21">
        <f t="shared" si="13"/>
        <v>118.02</v>
      </c>
      <c r="AF61" s="82"/>
      <c r="AG61" s="51"/>
      <c r="AH61" s="22">
        <f t="shared" si="14"/>
        <v>118.02</v>
      </c>
      <c r="AI61" s="23">
        <f t="shared" si="4"/>
        <v>29.339999999999989</v>
      </c>
      <c r="AJ61" s="58"/>
      <c r="AK61" s="24">
        <f t="shared" si="15"/>
        <v>0</v>
      </c>
      <c r="AL61" s="25">
        <f t="shared" si="16"/>
        <v>147.35999999999999</v>
      </c>
      <c r="AM61" s="26">
        <f t="shared" si="24"/>
        <v>147.35999999999999</v>
      </c>
      <c r="AN61" s="79"/>
      <c r="AO61" s="118">
        <v>85</v>
      </c>
      <c r="AP61" s="118">
        <v>200</v>
      </c>
      <c r="AQ61" s="118">
        <v>0</v>
      </c>
      <c r="AR61" s="118">
        <v>15</v>
      </c>
      <c r="AS61" s="112">
        <v>60</v>
      </c>
      <c r="AT61" s="62">
        <f t="shared" si="18"/>
        <v>360</v>
      </c>
      <c r="AU61" s="63">
        <f t="shared" si="19"/>
        <v>342</v>
      </c>
      <c r="AV61" s="120">
        <v>6</v>
      </c>
      <c r="AW61" s="120">
        <v>20</v>
      </c>
      <c r="AX61" s="120">
        <v>8</v>
      </c>
      <c r="AY61" s="120">
        <v>1</v>
      </c>
      <c r="AZ61" s="81">
        <f t="shared" si="20"/>
        <v>35</v>
      </c>
      <c r="BA61" s="80">
        <f t="shared" si="21"/>
        <v>307</v>
      </c>
      <c r="BB61" s="36">
        <f t="shared" si="22"/>
        <v>147.35999999999999</v>
      </c>
      <c r="BC61" s="80">
        <f t="shared" si="23"/>
        <v>159.64000000000001</v>
      </c>
    </row>
    <row r="62" spans="1:55" ht="18" thickBot="1">
      <c r="A62" s="30" t="s">
        <v>28</v>
      </c>
      <c r="B62" s="88">
        <v>639</v>
      </c>
      <c r="C62" s="88">
        <v>467</v>
      </c>
      <c r="D62" s="88">
        <v>762</v>
      </c>
      <c r="E62" s="88">
        <v>21</v>
      </c>
      <c r="F62" s="88">
        <v>16</v>
      </c>
      <c r="G62" s="89">
        <v>25</v>
      </c>
      <c r="H62" s="48">
        <f t="shared" si="5"/>
        <v>1868</v>
      </c>
      <c r="I62" s="48">
        <f t="shared" si="6"/>
        <v>62</v>
      </c>
      <c r="J62" s="44">
        <v>610</v>
      </c>
      <c r="K62" s="19">
        <v>354</v>
      </c>
      <c r="L62" s="19"/>
      <c r="M62" s="45">
        <v>20</v>
      </c>
      <c r="N62" s="93">
        <v>12</v>
      </c>
      <c r="O62" s="49"/>
      <c r="P62" s="48">
        <f t="shared" si="7"/>
        <v>964</v>
      </c>
      <c r="Q62" s="48">
        <f t="shared" si="8"/>
        <v>32</v>
      </c>
      <c r="R62" s="50">
        <f t="shared" si="9"/>
        <v>94</v>
      </c>
      <c r="S62" s="101">
        <v>5.05</v>
      </c>
      <c r="T62" s="89">
        <v>7</v>
      </c>
      <c r="U62" s="88">
        <v>10</v>
      </c>
      <c r="V62" s="44"/>
      <c r="W62" s="44"/>
      <c r="X62" s="44"/>
      <c r="Y62" s="44"/>
      <c r="Z62" s="44"/>
      <c r="AA62" s="67">
        <f t="shared" si="10"/>
        <v>0</v>
      </c>
      <c r="AB62" s="51"/>
      <c r="AC62" s="20">
        <f t="shared" si="11"/>
        <v>0</v>
      </c>
      <c r="AD62" s="85">
        <f t="shared" si="12"/>
        <v>116.05</v>
      </c>
      <c r="AE62" s="21">
        <f t="shared" si="13"/>
        <v>116.05</v>
      </c>
      <c r="AF62" s="82"/>
      <c r="AG62" s="51"/>
      <c r="AH62" s="22">
        <f t="shared" si="14"/>
        <v>116.05</v>
      </c>
      <c r="AI62" s="23">
        <f t="shared" si="4"/>
        <v>31.309999999999988</v>
      </c>
      <c r="AJ62" s="58"/>
      <c r="AK62" s="24">
        <f t="shared" si="15"/>
        <v>0</v>
      </c>
      <c r="AL62" s="25">
        <f t="shared" si="16"/>
        <v>147.35999999999999</v>
      </c>
      <c r="AM62" s="26">
        <f t="shared" si="24"/>
        <v>147.35999999999999</v>
      </c>
      <c r="AN62" s="79"/>
      <c r="AO62" s="118">
        <v>85</v>
      </c>
      <c r="AP62" s="118">
        <v>200</v>
      </c>
      <c r="AQ62" s="118">
        <v>0</v>
      </c>
      <c r="AR62" s="118">
        <v>15</v>
      </c>
      <c r="AS62" s="112">
        <v>60</v>
      </c>
      <c r="AT62" s="62">
        <f t="shared" si="18"/>
        <v>360</v>
      </c>
      <c r="AU62" s="63">
        <f t="shared" si="19"/>
        <v>342</v>
      </c>
      <c r="AV62" s="120">
        <v>6</v>
      </c>
      <c r="AW62" s="120">
        <v>20</v>
      </c>
      <c r="AX62" s="120">
        <v>8</v>
      </c>
      <c r="AY62" s="120">
        <v>1</v>
      </c>
      <c r="AZ62" s="81">
        <f t="shared" si="20"/>
        <v>35</v>
      </c>
      <c r="BA62" s="80">
        <f t="shared" si="21"/>
        <v>307</v>
      </c>
      <c r="BB62" s="36">
        <f t="shared" si="22"/>
        <v>147.35999999999999</v>
      </c>
      <c r="BC62" s="80">
        <f t="shared" si="23"/>
        <v>159.64000000000001</v>
      </c>
    </row>
    <row r="63" spans="1:55" ht="18" thickBot="1">
      <c r="A63" s="31" t="s">
        <v>60</v>
      </c>
      <c r="B63" s="88">
        <v>584</v>
      </c>
      <c r="C63" s="88">
        <v>433</v>
      </c>
      <c r="D63" s="88">
        <v>694</v>
      </c>
      <c r="E63" s="88">
        <v>20</v>
      </c>
      <c r="F63" s="88">
        <v>14</v>
      </c>
      <c r="G63" s="89">
        <v>23</v>
      </c>
      <c r="H63" s="48">
        <f t="shared" si="5"/>
        <v>1711</v>
      </c>
      <c r="I63" s="48">
        <f t="shared" si="6"/>
        <v>57</v>
      </c>
      <c r="J63" s="44">
        <v>570</v>
      </c>
      <c r="K63" s="19">
        <v>335</v>
      </c>
      <c r="L63" s="19"/>
      <c r="M63" s="45">
        <v>19</v>
      </c>
      <c r="N63" s="93">
        <v>12</v>
      </c>
      <c r="O63" s="49"/>
      <c r="P63" s="48">
        <f t="shared" si="7"/>
        <v>905</v>
      </c>
      <c r="Q63" s="48">
        <f t="shared" si="8"/>
        <v>31</v>
      </c>
      <c r="R63" s="50">
        <f t="shared" si="9"/>
        <v>88</v>
      </c>
      <c r="S63" s="101">
        <v>5.05</v>
      </c>
      <c r="T63" s="89">
        <v>6.5</v>
      </c>
      <c r="U63" s="88">
        <v>10</v>
      </c>
      <c r="V63" s="44"/>
      <c r="W63" s="44"/>
      <c r="X63" s="44"/>
      <c r="Y63" s="44"/>
      <c r="Z63" s="44"/>
      <c r="AA63" s="67">
        <f t="shared" si="10"/>
        <v>0</v>
      </c>
      <c r="AB63" s="51"/>
      <c r="AC63" s="20">
        <f t="shared" si="11"/>
        <v>0</v>
      </c>
      <c r="AD63" s="85">
        <f t="shared" si="12"/>
        <v>109.55</v>
      </c>
      <c r="AE63" s="21">
        <f t="shared" si="13"/>
        <v>109.55</v>
      </c>
      <c r="AF63" s="82"/>
      <c r="AG63" s="51"/>
      <c r="AH63" s="22">
        <f t="shared" si="14"/>
        <v>109.55</v>
      </c>
      <c r="AI63" s="23">
        <f t="shared" si="4"/>
        <v>37.809999999999988</v>
      </c>
      <c r="AJ63" s="58"/>
      <c r="AK63" s="24">
        <f t="shared" si="15"/>
        <v>0</v>
      </c>
      <c r="AL63" s="25">
        <f t="shared" si="16"/>
        <v>147.35999999999999</v>
      </c>
      <c r="AM63" s="26">
        <f t="shared" si="24"/>
        <v>147.35999999999999</v>
      </c>
      <c r="AN63" s="79"/>
      <c r="AO63" s="118">
        <v>85</v>
      </c>
      <c r="AP63" s="118">
        <v>200</v>
      </c>
      <c r="AQ63" s="118">
        <v>0</v>
      </c>
      <c r="AR63" s="118">
        <v>15</v>
      </c>
      <c r="AS63" s="112">
        <v>60</v>
      </c>
      <c r="AT63" s="62">
        <f t="shared" si="18"/>
        <v>360</v>
      </c>
      <c r="AU63" s="63">
        <f t="shared" si="19"/>
        <v>342</v>
      </c>
      <c r="AV63" s="120">
        <v>6</v>
      </c>
      <c r="AW63" s="120">
        <v>20</v>
      </c>
      <c r="AX63" s="120">
        <v>8</v>
      </c>
      <c r="AY63" s="120">
        <v>1</v>
      </c>
      <c r="AZ63" s="81">
        <f t="shared" si="20"/>
        <v>35</v>
      </c>
      <c r="BA63" s="80">
        <f t="shared" si="21"/>
        <v>307</v>
      </c>
      <c r="BB63" s="36">
        <f t="shared" si="22"/>
        <v>147.35999999999999</v>
      </c>
      <c r="BC63" s="80">
        <f t="shared" si="23"/>
        <v>159.64000000000001</v>
      </c>
    </row>
    <row r="64" spans="1:55" ht="18" thickBot="1">
      <c r="A64" s="31" t="s">
        <v>29</v>
      </c>
      <c r="B64" s="88">
        <v>548</v>
      </c>
      <c r="C64" s="88">
        <v>408</v>
      </c>
      <c r="D64" s="88">
        <v>656</v>
      </c>
      <c r="E64" s="88">
        <v>19</v>
      </c>
      <c r="F64" s="88">
        <v>14</v>
      </c>
      <c r="G64" s="89">
        <v>22</v>
      </c>
      <c r="H64" s="48">
        <f t="shared" si="5"/>
        <v>1612</v>
      </c>
      <c r="I64" s="48">
        <f t="shared" si="6"/>
        <v>55</v>
      </c>
      <c r="J64" s="44">
        <v>517</v>
      </c>
      <c r="K64" s="19">
        <v>313</v>
      </c>
      <c r="L64" s="19"/>
      <c r="M64" s="45">
        <v>17</v>
      </c>
      <c r="N64" s="93">
        <v>11</v>
      </c>
      <c r="O64" s="49"/>
      <c r="P64" s="48">
        <f t="shared" si="7"/>
        <v>830</v>
      </c>
      <c r="Q64" s="48">
        <f t="shared" si="8"/>
        <v>28</v>
      </c>
      <c r="R64" s="50">
        <f t="shared" si="9"/>
        <v>83</v>
      </c>
      <c r="S64" s="101">
        <v>4.45</v>
      </c>
      <c r="T64" s="89">
        <v>6.5</v>
      </c>
      <c r="U64" s="88">
        <v>8.1999999999999993</v>
      </c>
      <c r="V64" s="44"/>
      <c r="W64" s="44"/>
      <c r="X64" s="44"/>
      <c r="Y64" s="44"/>
      <c r="Z64" s="44"/>
      <c r="AA64" s="67">
        <f t="shared" si="10"/>
        <v>0</v>
      </c>
      <c r="AB64" s="51"/>
      <c r="AC64" s="20">
        <f t="shared" si="11"/>
        <v>0</v>
      </c>
      <c r="AD64" s="85">
        <f t="shared" si="12"/>
        <v>102.15</v>
      </c>
      <c r="AE64" s="21">
        <f t="shared" si="13"/>
        <v>102.15</v>
      </c>
      <c r="AF64" s="82"/>
      <c r="AG64" s="51"/>
      <c r="AH64" s="22">
        <f t="shared" si="14"/>
        <v>102.15</v>
      </c>
      <c r="AI64" s="23">
        <f t="shared" si="4"/>
        <v>45.20999999999998</v>
      </c>
      <c r="AJ64" s="58"/>
      <c r="AK64" s="24">
        <f t="shared" si="15"/>
        <v>0</v>
      </c>
      <c r="AL64" s="25">
        <f t="shared" si="16"/>
        <v>147.35999999999999</v>
      </c>
      <c r="AM64" s="26">
        <f t="shared" si="24"/>
        <v>147.35999999999999</v>
      </c>
      <c r="AN64" s="79"/>
      <c r="AO64" s="118">
        <v>85</v>
      </c>
      <c r="AP64" s="118">
        <v>200</v>
      </c>
      <c r="AQ64" s="118">
        <v>0</v>
      </c>
      <c r="AR64" s="118">
        <v>15</v>
      </c>
      <c r="AS64" s="112">
        <v>60</v>
      </c>
      <c r="AT64" s="62">
        <f t="shared" si="18"/>
        <v>360</v>
      </c>
      <c r="AU64" s="63">
        <f t="shared" si="19"/>
        <v>342</v>
      </c>
      <c r="AV64" s="120">
        <v>6</v>
      </c>
      <c r="AW64" s="120">
        <v>20</v>
      </c>
      <c r="AX64" s="120">
        <v>8</v>
      </c>
      <c r="AY64" s="120">
        <v>1</v>
      </c>
      <c r="AZ64" s="81">
        <f t="shared" si="20"/>
        <v>35</v>
      </c>
      <c r="BA64" s="80">
        <f t="shared" si="21"/>
        <v>307</v>
      </c>
      <c r="BB64" s="36">
        <f t="shared" si="22"/>
        <v>147.35999999999999</v>
      </c>
      <c r="BC64" s="80">
        <f t="shared" si="23"/>
        <v>159.64000000000001</v>
      </c>
    </row>
    <row r="65" spans="1:55" ht="17.399999999999999">
      <c r="A65" s="32" t="s">
        <v>61</v>
      </c>
      <c r="B65" s="88">
        <v>505</v>
      </c>
      <c r="C65" s="88">
        <v>382</v>
      </c>
      <c r="D65" s="88">
        <v>607</v>
      </c>
      <c r="E65" s="88">
        <v>17</v>
      </c>
      <c r="F65" s="88">
        <v>14</v>
      </c>
      <c r="G65" s="89">
        <v>20</v>
      </c>
      <c r="H65" s="48">
        <f t="shared" si="5"/>
        <v>1494</v>
      </c>
      <c r="I65" s="48">
        <f t="shared" si="6"/>
        <v>51</v>
      </c>
      <c r="J65" s="44">
        <v>516</v>
      </c>
      <c r="K65" s="19">
        <v>307</v>
      </c>
      <c r="L65" s="19"/>
      <c r="M65" s="45">
        <v>17</v>
      </c>
      <c r="N65" s="93">
        <v>11</v>
      </c>
      <c r="O65" s="49"/>
      <c r="P65" s="48">
        <f t="shared" si="7"/>
        <v>823</v>
      </c>
      <c r="Q65" s="48">
        <f t="shared" si="8"/>
        <v>28</v>
      </c>
      <c r="R65" s="50">
        <f t="shared" si="9"/>
        <v>79</v>
      </c>
      <c r="S65" s="101">
        <v>4.45</v>
      </c>
      <c r="T65" s="88">
        <v>6.5</v>
      </c>
      <c r="U65" s="88">
        <v>8.1999999999999993</v>
      </c>
      <c r="V65" s="44"/>
      <c r="W65" s="44"/>
      <c r="X65" s="44"/>
      <c r="Y65" s="44"/>
      <c r="Z65" s="44"/>
      <c r="AA65" s="67">
        <f t="shared" si="10"/>
        <v>0</v>
      </c>
      <c r="AB65" s="51"/>
      <c r="AC65" s="20">
        <f t="shared" si="11"/>
        <v>0</v>
      </c>
      <c r="AD65" s="85">
        <f t="shared" si="12"/>
        <v>98.15</v>
      </c>
      <c r="AE65" s="21">
        <f t="shared" si="13"/>
        <v>98.15</v>
      </c>
      <c r="AF65" s="82"/>
      <c r="AG65" s="51"/>
      <c r="AH65" s="22">
        <f t="shared" si="14"/>
        <v>98.15</v>
      </c>
      <c r="AI65" s="23">
        <f t="shared" si="4"/>
        <v>49.20999999999998</v>
      </c>
      <c r="AJ65" s="58"/>
      <c r="AK65" s="24">
        <f t="shared" si="15"/>
        <v>0</v>
      </c>
      <c r="AL65" s="25">
        <f>BB65</f>
        <v>147.35999999999999</v>
      </c>
      <c r="AM65" s="26">
        <f t="shared" si="24"/>
        <v>147.35999999999999</v>
      </c>
      <c r="AN65" s="79"/>
      <c r="AO65" s="118">
        <v>85</v>
      </c>
      <c r="AP65" s="118">
        <v>200</v>
      </c>
      <c r="AQ65" s="118">
        <v>0</v>
      </c>
      <c r="AR65" s="118">
        <v>15</v>
      </c>
      <c r="AS65" s="112">
        <v>60</v>
      </c>
      <c r="AT65" s="62">
        <f t="shared" si="18"/>
        <v>360</v>
      </c>
      <c r="AU65" s="63">
        <f t="shared" si="19"/>
        <v>342</v>
      </c>
      <c r="AV65" s="120">
        <v>6</v>
      </c>
      <c r="AW65" s="120">
        <v>20</v>
      </c>
      <c r="AX65" s="120">
        <v>8</v>
      </c>
      <c r="AY65" s="120">
        <v>1</v>
      </c>
      <c r="AZ65" s="81">
        <f t="shared" si="20"/>
        <v>35</v>
      </c>
      <c r="BA65" s="80">
        <f t="shared" si="21"/>
        <v>307</v>
      </c>
      <c r="BB65" s="36">
        <f t="shared" si="22"/>
        <v>147.35999999999999</v>
      </c>
      <c r="BC65" s="80">
        <f t="shared" si="23"/>
        <v>159.64000000000001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81" priority="3" operator="lessThan">
      <formula>0</formula>
    </cfRule>
  </conditionalFormatting>
  <conditionalFormatting sqref="AC6">
    <cfRule type="cellIs" dxfId="80" priority="2" operator="greaterThan">
      <formula>0</formula>
    </cfRule>
  </conditionalFormatting>
  <conditionalFormatting sqref="AI10:AI65">
    <cfRule type="cellIs" dxfId="79" priority="1" operator="lessThan">
      <formula>0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C65"/>
  <sheetViews>
    <sheetView zoomScale="80" zoomScaleNormal="80" workbookViewId="0">
      <pane xSplit="1" ySplit="9" topLeftCell="B54" activePane="bottomRight" state="frozen"/>
      <selection activeCell="M23" sqref="M23"/>
      <selection pane="topRight" activeCell="M23" sqref="M23"/>
      <selection pane="bottomLeft" activeCell="M23" sqref="M23"/>
      <selection pane="bottomRight" activeCell="AD10" sqref="AD10:AD65"/>
    </sheetView>
  </sheetViews>
  <sheetFormatPr baseColWidth="10" defaultRowHeight="14.4"/>
  <cols>
    <col min="1" max="1" width="9.44140625" customWidth="1"/>
    <col min="2" max="2" width="7.1093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3" t="s">
        <v>6</v>
      </c>
      <c r="C1" s="233"/>
      <c r="D1" s="233"/>
      <c r="E1" s="233"/>
      <c r="F1" s="233"/>
      <c r="G1" s="233"/>
      <c r="H1" s="233"/>
      <c r="I1" s="233"/>
      <c r="J1" s="233"/>
      <c r="K1" s="233"/>
      <c r="L1" s="233"/>
      <c r="M1" s="233"/>
      <c r="N1" s="233"/>
      <c r="O1" s="233"/>
      <c r="P1" s="233"/>
      <c r="Q1" s="233"/>
      <c r="R1" s="233"/>
      <c r="S1" s="233"/>
      <c r="T1" s="233"/>
      <c r="U1" s="233"/>
      <c r="V1" s="233"/>
      <c r="W1" s="233"/>
      <c r="X1" s="233"/>
      <c r="Y1" s="233"/>
      <c r="Z1" s="233"/>
      <c r="AA1" s="233"/>
      <c r="AB1" s="233"/>
      <c r="AC1" s="233"/>
      <c r="AD1" s="233"/>
      <c r="AE1" s="233"/>
      <c r="AF1" s="233"/>
      <c r="AG1" s="233"/>
      <c r="AH1" s="233"/>
      <c r="AI1" s="23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749</v>
      </c>
      <c r="C5" s="39">
        <f t="shared" ref="C5:AI5" si="0">MAX(C10:C65)</f>
        <v>606</v>
      </c>
      <c r="D5" s="39">
        <f t="shared" si="0"/>
        <v>921</v>
      </c>
      <c r="E5" s="43">
        <f t="shared" si="0"/>
        <v>25</v>
      </c>
      <c r="F5" s="43">
        <f t="shared" si="0"/>
        <v>21</v>
      </c>
      <c r="G5" s="43">
        <f t="shared" si="0"/>
        <v>28</v>
      </c>
      <c r="H5" s="39">
        <f t="shared" si="0"/>
        <v>2240</v>
      </c>
      <c r="I5" s="39">
        <f t="shared" si="0"/>
        <v>72</v>
      </c>
      <c r="J5" s="39">
        <f t="shared" si="0"/>
        <v>782</v>
      </c>
      <c r="K5" s="39">
        <f t="shared" si="0"/>
        <v>564</v>
      </c>
      <c r="L5" s="39">
        <f t="shared" si="0"/>
        <v>0</v>
      </c>
      <c r="M5" s="39">
        <f t="shared" si="0"/>
        <v>26</v>
      </c>
      <c r="N5" s="39">
        <f t="shared" si="0"/>
        <v>19</v>
      </c>
      <c r="O5" s="39">
        <f t="shared" si="0"/>
        <v>0</v>
      </c>
      <c r="P5" s="39">
        <f t="shared" si="0"/>
        <v>1276</v>
      </c>
      <c r="Q5" s="39">
        <f t="shared" si="0"/>
        <v>43</v>
      </c>
      <c r="R5" s="39">
        <f t="shared" si="0"/>
        <v>115</v>
      </c>
      <c r="S5" s="39">
        <f t="shared" si="0"/>
        <v>6.24</v>
      </c>
      <c r="T5" s="39">
        <f>MAX(T10:T65)</f>
        <v>7.5</v>
      </c>
      <c r="U5" s="39">
        <f t="shared" si="0"/>
        <v>12.3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140.02000000000001</v>
      </c>
      <c r="AE5" s="39">
        <f>MAX(AE10:AE65)</f>
        <v>127.62</v>
      </c>
      <c r="AF5" s="39">
        <f>MAX(AF10:AF65)</f>
        <v>0</v>
      </c>
      <c r="AG5" s="39">
        <f>MAX(AG10:AG65)</f>
        <v>0</v>
      </c>
      <c r="AH5" s="41">
        <f t="shared" si="0"/>
        <v>140.02000000000001</v>
      </c>
      <c r="AI5" s="42">
        <f t="shared" si="0"/>
        <v>61.267999999999972</v>
      </c>
      <c r="AJ5" s="15"/>
      <c r="AK5" s="39">
        <f>MAX(AK10:AK65)</f>
        <v>15</v>
      </c>
      <c r="AL5" s="39">
        <f>MAX(AL10:AL65)</f>
        <v>148.00799999999998</v>
      </c>
      <c r="AM5" s="39">
        <f>MAX(AM10:AM65)</f>
        <v>148.00799999999998</v>
      </c>
      <c r="AN5" s="79"/>
      <c r="AO5" s="39">
        <f t="shared" ref="AO5:BC5" si="1">MAX(AO10:AO65)</f>
        <v>85</v>
      </c>
      <c r="AP5" s="39">
        <f t="shared" si="1"/>
        <v>200</v>
      </c>
      <c r="AQ5" s="39">
        <f t="shared" si="1"/>
        <v>0</v>
      </c>
      <c r="AR5" s="39">
        <f t="shared" si="1"/>
        <v>14</v>
      </c>
      <c r="AS5" s="39">
        <f t="shared" si="1"/>
        <v>54</v>
      </c>
      <c r="AT5" s="39">
        <f t="shared" si="1"/>
        <v>353</v>
      </c>
      <c r="AU5" s="39">
        <f t="shared" si="1"/>
        <v>335.34999999999997</v>
      </c>
      <c r="AV5" s="39">
        <f t="shared" si="1"/>
        <v>8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308.34999999999997</v>
      </c>
      <c r="BB5" s="39">
        <f t="shared" si="1"/>
        <v>148.00799999999998</v>
      </c>
      <c r="BC5" s="39">
        <f t="shared" si="1"/>
        <v>160.34199999999998</v>
      </c>
    </row>
    <row r="6" spans="1:55" ht="15" thickBot="1">
      <c r="A6" s="11" t="s">
        <v>66</v>
      </c>
      <c r="B6" s="39">
        <f>MIN(B10:B65)</f>
        <v>423</v>
      </c>
      <c r="C6" s="39">
        <f t="shared" ref="C6:AI6" si="2">MIN(C10:C65)</f>
        <v>326</v>
      </c>
      <c r="D6" s="39">
        <f t="shared" si="2"/>
        <v>560</v>
      </c>
      <c r="E6" s="43">
        <f t="shared" si="2"/>
        <v>14</v>
      </c>
      <c r="F6" s="43">
        <f t="shared" si="2"/>
        <v>10</v>
      </c>
      <c r="G6" s="43">
        <f t="shared" si="2"/>
        <v>18</v>
      </c>
      <c r="H6" s="39">
        <f t="shared" si="2"/>
        <v>1313</v>
      </c>
      <c r="I6" s="39">
        <f t="shared" si="2"/>
        <v>42</v>
      </c>
      <c r="J6" s="39">
        <f t="shared" si="2"/>
        <v>425</v>
      </c>
      <c r="K6" s="39">
        <f t="shared" si="2"/>
        <v>290</v>
      </c>
      <c r="L6" s="39">
        <f t="shared" si="2"/>
        <v>0</v>
      </c>
      <c r="M6" s="39">
        <f t="shared" si="2"/>
        <v>14</v>
      </c>
      <c r="N6" s="39">
        <f t="shared" si="2"/>
        <v>10</v>
      </c>
      <c r="O6" s="39">
        <f t="shared" si="2"/>
        <v>0</v>
      </c>
      <c r="P6" s="39">
        <f t="shared" si="2"/>
        <v>753</v>
      </c>
      <c r="Q6" s="39">
        <f t="shared" si="2"/>
        <v>25</v>
      </c>
      <c r="R6" s="39">
        <f t="shared" si="2"/>
        <v>68</v>
      </c>
      <c r="S6" s="39">
        <f t="shared" si="2"/>
        <v>3.49</v>
      </c>
      <c r="T6" s="39">
        <f>MIN(T10:T65)</f>
        <v>3</v>
      </c>
      <c r="U6" s="39">
        <f t="shared" si="2"/>
        <v>4.5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82.9</v>
      </c>
      <c r="AE6" s="39">
        <f>MIN(AE10:AE65)</f>
        <v>82.9</v>
      </c>
      <c r="AF6" s="39">
        <f>MIN(AF10:AF65)</f>
        <v>0</v>
      </c>
      <c r="AG6" s="39">
        <f>MIN(AG10:AG65)</f>
        <v>0</v>
      </c>
      <c r="AH6" s="41">
        <f t="shared" si="2"/>
        <v>82.9</v>
      </c>
      <c r="AI6" s="42">
        <f t="shared" si="2"/>
        <v>4.4279999999999688</v>
      </c>
      <c r="AJ6" s="15"/>
      <c r="AK6" s="40">
        <f>MIN(AK10:AK65)</f>
        <v>0</v>
      </c>
      <c r="AL6" s="40">
        <f>MIN(AL10:AL65)</f>
        <v>132.04799999999997</v>
      </c>
      <c r="AM6" s="40">
        <f>MIN(AM10:AM65)</f>
        <v>132.04799999999997</v>
      </c>
      <c r="AN6" s="79"/>
      <c r="AO6" s="40">
        <f t="shared" ref="AO6:BC6" si="3">MIN(AO10:AO65)</f>
        <v>50</v>
      </c>
      <c r="AP6" s="40">
        <f t="shared" si="3"/>
        <v>200</v>
      </c>
      <c r="AQ6" s="40">
        <f t="shared" si="3"/>
        <v>0</v>
      </c>
      <c r="AR6" s="40">
        <f t="shared" si="3"/>
        <v>14</v>
      </c>
      <c r="AS6" s="40">
        <f t="shared" si="3"/>
        <v>54</v>
      </c>
      <c r="AT6" s="40">
        <f t="shared" si="3"/>
        <v>318</v>
      </c>
      <c r="AU6" s="40">
        <f t="shared" si="3"/>
        <v>302.09999999999997</v>
      </c>
      <c r="AV6" s="40">
        <f t="shared" si="3"/>
        <v>6</v>
      </c>
      <c r="AW6" s="40">
        <f t="shared" si="3"/>
        <v>12</v>
      </c>
      <c r="AX6" s="40">
        <f t="shared" si="3"/>
        <v>6</v>
      </c>
      <c r="AY6" s="40">
        <f t="shared" si="3"/>
        <v>1</v>
      </c>
      <c r="AZ6" s="40">
        <f t="shared" si="3"/>
        <v>27</v>
      </c>
      <c r="BA6" s="40">
        <f t="shared" si="3"/>
        <v>275.09999999999997</v>
      </c>
      <c r="BB6" s="40">
        <f t="shared" si="3"/>
        <v>132.04799999999997</v>
      </c>
      <c r="BC6" s="40">
        <f t="shared" si="3"/>
        <v>143.05199999999999</v>
      </c>
    </row>
    <row r="7" spans="1:55" ht="18" customHeight="1" thickBot="1">
      <c r="A7" s="11"/>
      <c r="B7" s="234" t="s">
        <v>91</v>
      </c>
      <c r="C7" s="235"/>
      <c r="D7" s="235"/>
      <c r="E7" s="235"/>
      <c r="F7" s="235"/>
      <c r="G7" s="235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6"/>
      <c r="V7" s="237" t="s">
        <v>82</v>
      </c>
      <c r="W7" s="238"/>
      <c r="X7" s="238"/>
      <c r="Y7" s="238"/>
      <c r="Z7" s="238"/>
      <c r="AA7" s="238"/>
      <c r="AB7" s="239"/>
      <c r="AC7" s="240" t="s">
        <v>84</v>
      </c>
      <c r="AD7" s="243" t="s">
        <v>83</v>
      </c>
      <c r="AE7" s="244"/>
      <c r="AF7" s="244"/>
      <c r="AG7" s="244"/>
      <c r="AH7" s="244"/>
      <c r="AI7" s="245"/>
      <c r="AJ7" s="15"/>
      <c r="AK7" s="263" t="s">
        <v>100</v>
      </c>
      <c r="AL7" s="264"/>
      <c r="AM7" s="265"/>
      <c r="AN7" s="79"/>
      <c r="AO7" s="253" t="s">
        <v>136</v>
      </c>
      <c r="AP7" s="254"/>
      <c r="AQ7" s="254"/>
      <c r="AR7" s="254"/>
      <c r="AS7" s="254"/>
      <c r="AT7" s="254"/>
      <c r="AU7" s="254"/>
      <c r="AV7" s="254"/>
      <c r="AW7" s="254"/>
      <c r="AX7" s="254"/>
      <c r="AY7" s="254"/>
      <c r="AZ7" s="254"/>
      <c r="BA7" s="254"/>
      <c r="BB7" s="254"/>
      <c r="BC7" s="255"/>
    </row>
    <row r="8" spans="1:55" ht="18" customHeight="1" thickBot="1">
      <c r="A8" s="11"/>
      <c r="B8" s="256" t="s">
        <v>2</v>
      </c>
      <c r="C8" s="257"/>
      <c r="D8" s="257"/>
      <c r="E8" s="257"/>
      <c r="F8" s="257"/>
      <c r="G8" s="257"/>
      <c r="H8" s="257"/>
      <c r="I8" s="258"/>
      <c r="J8" s="256" t="s">
        <v>3</v>
      </c>
      <c r="K8" s="257"/>
      <c r="L8" s="257"/>
      <c r="M8" s="257"/>
      <c r="N8" s="257"/>
      <c r="O8" s="257"/>
      <c r="P8" s="257"/>
      <c r="Q8" s="258"/>
      <c r="R8" s="259" t="s">
        <v>79</v>
      </c>
      <c r="S8" s="246" t="s">
        <v>4</v>
      </c>
      <c r="T8" s="246" t="s">
        <v>5</v>
      </c>
      <c r="U8" s="250" t="s">
        <v>80</v>
      </c>
      <c r="V8" s="261" t="s">
        <v>92</v>
      </c>
      <c r="W8" s="246" t="s">
        <v>93</v>
      </c>
      <c r="X8" s="246" t="s">
        <v>94</v>
      </c>
      <c r="Y8" s="246" t="s">
        <v>96</v>
      </c>
      <c r="Z8" s="246" t="s">
        <v>95</v>
      </c>
      <c r="AA8" s="248" t="s">
        <v>97</v>
      </c>
      <c r="AB8" s="250" t="s">
        <v>98</v>
      </c>
      <c r="AC8" s="241"/>
      <c r="AD8" s="266" t="s">
        <v>112</v>
      </c>
      <c r="AE8" s="268" t="s">
        <v>111</v>
      </c>
      <c r="AF8" s="268" t="s">
        <v>113</v>
      </c>
      <c r="AG8" s="270" t="s">
        <v>114</v>
      </c>
      <c r="AH8" s="270" t="s">
        <v>115</v>
      </c>
      <c r="AI8" s="252" t="s">
        <v>116</v>
      </c>
      <c r="AJ8" s="15"/>
      <c r="AK8" s="274" t="s">
        <v>101</v>
      </c>
      <c r="AL8" s="276" t="s">
        <v>117</v>
      </c>
      <c r="AM8" s="278" t="s">
        <v>99</v>
      </c>
      <c r="AN8" s="79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60"/>
      <c r="S9" s="247"/>
      <c r="T9" s="247"/>
      <c r="U9" s="251"/>
      <c r="V9" s="262"/>
      <c r="W9" s="247"/>
      <c r="X9" s="247"/>
      <c r="Y9" s="247"/>
      <c r="Z9" s="247"/>
      <c r="AA9" s="249"/>
      <c r="AB9" s="251"/>
      <c r="AC9" s="242"/>
      <c r="AD9" s="267"/>
      <c r="AE9" s="269"/>
      <c r="AF9" s="269"/>
      <c r="AG9" s="247"/>
      <c r="AH9" s="247"/>
      <c r="AI9" s="251"/>
      <c r="AJ9" s="17"/>
      <c r="AK9" s="275"/>
      <c r="AL9" s="277"/>
      <c r="AM9" s="27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8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88">
        <v>487</v>
      </c>
      <c r="C10" s="88">
        <v>365</v>
      </c>
      <c r="D10" s="45">
        <v>597</v>
      </c>
      <c r="E10" s="86">
        <v>17</v>
      </c>
      <c r="F10" s="87">
        <v>13</v>
      </c>
      <c r="G10" s="106">
        <v>19</v>
      </c>
      <c r="H10" s="48">
        <f>B10+C10+D10</f>
        <v>1449</v>
      </c>
      <c r="I10" s="48">
        <f>E10+F10+G10</f>
        <v>49</v>
      </c>
      <c r="J10" s="44">
        <v>511</v>
      </c>
      <c r="K10" s="94">
        <v>309</v>
      </c>
      <c r="L10" s="19"/>
      <c r="M10" s="45">
        <v>17</v>
      </c>
      <c r="N10" s="93">
        <v>11</v>
      </c>
      <c r="O10" s="49"/>
      <c r="P10" s="48">
        <f>SUM(J10+K10+L10)</f>
        <v>820</v>
      </c>
      <c r="Q10" s="48">
        <f>M10+N10+O10</f>
        <v>28</v>
      </c>
      <c r="R10" s="50">
        <f>SUM(I10+Q10)</f>
        <v>77</v>
      </c>
      <c r="S10" s="97">
        <v>4.16</v>
      </c>
      <c r="T10" s="44">
        <v>5.5</v>
      </c>
      <c r="U10" s="99">
        <v>7.7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94.36</v>
      </c>
      <c r="AE10" s="21">
        <f>+AD10-AK10</f>
        <v>94.36</v>
      </c>
      <c r="AF10" s="82"/>
      <c r="AG10" s="51"/>
      <c r="AH10" s="22">
        <f>AD10+AG10</f>
        <v>94.36</v>
      </c>
      <c r="AI10" s="23">
        <f t="shared" ref="AI10:AI65" si="4">AM10-AD10</f>
        <v>49.807999999999979</v>
      </c>
      <c r="AJ10" s="54"/>
      <c r="AK10" s="24">
        <f>AC10</f>
        <v>0</v>
      </c>
      <c r="AL10" s="25">
        <f>BB10</f>
        <v>144.16799999999998</v>
      </c>
      <c r="AM10" s="26">
        <f>AK10+AL10</f>
        <v>144.16799999999998</v>
      </c>
      <c r="AN10" s="79"/>
      <c r="AO10" s="118">
        <v>85</v>
      </c>
      <c r="AP10" s="118">
        <v>200</v>
      </c>
      <c r="AQ10" s="118">
        <v>0</v>
      </c>
      <c r="AR10" s="118">
        <v>14</v>
      </c>
      <c r="AS10" s="112">
        <v>54</v>
      </c>
      <c r="AT10" s="62">
        <f t="shared" ref="AT10:AT45" si="5">SUM(AO10:AS10)</f>
        <v>353</v>
      </c>
      <c r="AU10" s="63">
        <f>AT10*0.95</f>
        <v>335.34999999999997</v>
      </c>
      <c r="AV10" s="120">
        <v>6</v>
      </c>
      <c r="AW10" s="120">
        <v>20</v>
      </c>
      <c r="AX10" s="120">
        <v>8</v>
      </c>
      <c r="AY10" s="120">
        <v>1</v>
      </c>
      <c r="AZ10" s="81">
        <f>SUM(AV10:AY10)</f>
        <v>35</v>
      </c>
      <c r="BA10" s="80">
        <f>AU10-AZ10</f>
        <v>300.34999999999997</v>
      </c>
      <c r="BB10" s="36">
        <f>BA10*0.48</f>
        <v>144.16799999999998</v>
      </c>
      <c r="BC10" s="80">
        <f>BA10*0.52</f>
        <v>156.18199999999999</v>
      </c>
    </row>
    <row r="11" spans="1:55" ht="18" thickBot="1">
      <c r="A11" s="27" t="s">
        <v>38</v>
      </c>
      <c r="B11" s="88">
        <v>465</v>
      </c>
      <c r="C11" s="90">
        <v>353</v>
      </c>
      <c r="D11" s="88">
        <v>582</v>
      </c>
      <c r="E11" s="86">
        <v>16</v>
      </c>
      <c r="F11" s="89">
        <v>12</v>
      </c>
      <c r="G11" s="106">
        <v>19</v>
      </c>
      <c r="H11" s="48">
        <f t="shared" ref="H11:H65" si="6">B11+C11+D11</f>
        <v>1400</v>
      </c>
      <c r="I11" s="48">
        <f t="shared" ref="I11:I65" si="7">E11+F11+G11</f>
        <v>47</v>
      </c>
      <c r="J11" s="44">
        <v>501</v>
      </c>
      <c r="K11" s="94">
        <v>302</v>
      </c>
      <c r="L11" s="19"/>
      <c r="M11" s="45">
        <v>16</v>
      </c>
      <c r="N11" s="93">
        <v>11</v>
      </c>
      <c r="O11" s="49"/>
      <c r="P11" s="48">
        <f t="shared" ref="P11:P65" si="8">SUM(J11+K11+L11)</f>
        <v>803</v>
      </c>
      <c r="Q11" s="48">
        <f t="shared" ref="Q11:Q65" si="9">M11+N11+O11</f>
        <v>27</v>
      </c>
      <c r="R11" s="50">
        <f t="shared" ref="R11:R65" si="10">SUM(I11+Q11)</f>
        <v>74</v>
      </c>
      <c r="S11" s="97">
        <v>4.16</v>
      </c>
      <c r="T11" s="44">
        <v>5.5</v>
      </c>
      <c r="U11" s="99">
        <v>7.7</v>
      </c>
      <c r="V11" s="44"/>
      <c r="W11" s="137"/>
      <c r="X11" s="53"/>
      <c r="Y11" s="44"/>
      <c r="Z11" s="44"/>
      <c r="AA11" s="67">
        <f t="shared" ref="AA11:AA65" si="11">SUM(V11:Z11)</f>
        <v>0</v>
      </c>
      <c r="AB11" s="51"/>
      <c r="AC11" s="20">
        <f t="shared" ref="AC11:AC65" si="12">AA11+AB11</f>
        <v>0</v>
      </c>
      <c r="AD11" s="85">
        <f t="shared" ref="AD11:AD65" si="13">R11+S11+T11+U11+V11+W11+X11+Y11+Z11</f>
        <v>91.36</v>
      </c>
      <c r="AE11" s="21">
        <f t="shared" ref="AE11:AE65" si="14">+AD11-AK11</f>
        <v>91.36</v>
      </c>
      <c r="AF11" s="82"/>
      <c r="AG11" s="78"/>
      <c r="AH11" s="22">
        <f t="shared" ref="AH11:AH65" si="15">AD11+AG11</f>
        <v>91.36</v>
      </c>
      <c r="AI11" s="23">
        <f t="shared" si="4"/>
        <v>52.807999999999979</v>
      </c>
      <c r="AJ11" s="54"/>
      <c r="AK11" s="24">
        <f t="shared" ref="AK11:AK65" si="16">AC11</f>
        <v>0</v>
      </c>
      <c r="AL11" s="25">
        <f t="shared" ref="AL11:AL64" si="17">BB11</f>
        <v>144.16799999999998</v>
      </c>
      <c r="AM11" s="26">
        <f t="shared" ref="AM11:AM42" si="18">AK11+AL11</f>
        <v>144.16799999999998</v>
      </c>
      <c r="AN11" s="79"/>
      <c r="AO11" s="118">
        <v>85</v>
      </c>
      <c r="AP11" s="118">
        <v>200</v>
      </c>
      <c r="AQ11" s="118">
        <v>0</v>
      </c>
      <c r="AR11" s="118">
        <v>14</v>
      </c>
      <c r="AS11" s="112">
        <v>54</v>
      </c>
      <c r="AT11" s="62">
        <f t="shared" si="5"/>
        <v>353</v>
      </c>
      <c r="AU11" s="63">
        <f t="shared" ref="AU11:AU45" si="19">AT11*0.95</f>
        <v>335.34999999999997</v>
      </c>
      <c r="AV11" s="120">
        <v>6</v>
      </c>
      <c r="AW11" s="120">
        <v>20</v>
      </c>
      <c r="AX11" s="120">
        <v>8</v>
      </c>
      <c r="AY11" s="120">
        <v>1</v>
      </c>
      <c r="AZ11" s="81">
        <f t="shared" ref="AZ11:AZ65" si="20">SUM(AV11:AY11)</f>
        <v>35</v>
      </c>
      <c r="BA11" s="80">
        <f t="shared" ref="BA11:BA65" si="21">AU11-AZ11</f>
        <v>300.34999999999997</v>
      </c>
      <c r="BB11" s="36">
        <f t="shared" ref="BB11:BB65" si="22">BA11*0.48</f>
        <v>144.16799999999998</v>
      </c>
      <c r="BC11" s="80">
        <f t="shared" ref="BC11:BC65" si="23">BA11*0.52</f>
        <v>156.18199999999999</v>
      </c>
    </row>
    <row r="12" spans="1:55" ht="18" thickBot="1">
      <c r="A12" s="18" t="s">
        <v>7</v>
      </c>
      <c r="B12" s="88">
        <v>452</v>
      </c>
      <c r="C12" s="88">
        <v>342</v>
      </c>
      <c r="D12" s="88">
        <v>568</v>
      </c>
      <c r="E12" s="86">
        <v>15</v>
      </c>
      <c r="F12" s="89">
        <v>11</v>
      </c>
      <c r="G12" s="106">
        <v>18</v>
      </c>
      <c r="H12" s="48">
        <f t="shared" si="6"/>
        <v>1362</v>
      </c>
      <c r="I12" s="48">
        <f t="shared" si="7"/>
        <v>44</v>
      </c>
      <c r="J12" s="44">
        <v>507</v>
      </c>
      <c r="K12" s="94">
        <v>294</v>
      </c>
      <c r="L12" s="19"/>
      <c r="M12" s="45">
        <v>16</v>
      </c>
      <c r="N12" s="93">
        <v>10</v>
      </c>
      <c r="O12" s="49"/>
      <c r="P12" s="48">
        <f t="shared" si="8"/>
        <v>801</v>
      </c>
      <c r="Q12" s="48">
        <f t="shared" si="9"/>
        <v>26</v>
      </c>
      <c r="R12" s="50">
        <f t="shared" si="10"/>
        <v>70</v>
      </c>
      <c r="S12" s="97">
        <v>3.96</v>
      </c>
      <c r="T12" s="44">
        <v>5.5</v>
      </c>
      <c r="U12" s="88">
        <v>7.2</v>
      </c>
      <c r="V12" s="44"/>
      <c r="W12" s="137"/>
      <c r="X12" s="44"/>
      <c r="Y12" s="44"/>
      <c r="Z12" s="44"/>
      <c r="AA12" s="67">
        <f t="shared" si="11"/>
        <v>0</v>
      </c>
      <c r="AB12" s="51"/>
      <c r="AC12" s="20">
        <f t="shared" si="12"/>
        <v>0</v>
      </c>
      <c r="AD12" s="85">
        <f t="shared" si="13"/>
        <v>86.66</v>
      </c>
      <c r="AE12" s="21">
        <f t="shared" si="14"/>
        <v>86.66</v>
      </c>
      <c r="AF12" s="82"/>
      <c r="AG12" s="78"/>
      <c r="AH12" s="22">
        <f t="shared" si="15"/>
        <v>86.66</v>
      </c>
      <c r="AI12" s="23">
        <f t="shared" si="4"/>
        <v>57.507999999999981</v>
      </c>
      <c r="AJ12" s="54"/>
      <c r="AK12" s="24">
        <f t="shared" si="16"/>
        <v>0</v>
      </c>
      <c r="AL12" s="25">
        <f t="shared" si="17"/>
        <v>144.16799999999998</v>
      </c>
      <c r="AM12" s="26">
        <f t="shared" si="18"/>
        <v>144.16799999999998</v>
      </c>
      <c r="AN12" s="79"/>
      <c r="AO12" s="118">
        <v>85</v>
      </c>
      <c r="AP12" s="118">
        <v>200</v>
      </c>
      <c r="AQ12" s="118">
        <v>0</v>
      </c>
      <c r="AR12" s="118">
        <v>14</v>
      </c>
      <c r="AS12" s="112">
        <v>54</v>
      </c>
      <c r="AT12" s="62">
        <f t="shared" si="5"/>
        <v>353</v>
      </c>
      <c r="AU12" s="63">
        <f t="shared" si="19"/>
        <v>335.34999999999997</v>
      </c>
      <c r="AV12" s="120">
        <v>6</v>
      </c>
      <c r="AW12" s="120">
        <v>20</v>
      </c>
      <c r="AX12" s="120">
        <v>8</v>
      </c>
      <c r="AY12" s="120">
        <v>1</v>
      </c>
      <c r="AZ12" s="81">
        <f t="shared" si="20"/>
        <v>35</v>
      </c>
      <c r="BA12" s="80">
        <f t="shared" si="21"/>
        <v>300.34999999999997</v>
      </c>
      <c r="BB12" s="36">
        <f t="shared" si="22"/>
        <v>144.16799999999998</v>
      </c>
      <c r="BC12" s="80">
        <f t="shared" si="23"/>
        <v>156.18199999999999</v>
      </c>
    </row>
    <row r="13" spans="1:55" ht="18" thickBot="1">
      <c r="A13" s="18" t="s">
        <v>39</v>
      </c>
      <c r="B13" s="88">
        <v>445</v>
      </c>
      <c r="C13" s="88">
        <v>336</v>
      </c>
      <c r="D13" s="88">
        <v>566</v>
      </c>
      <c r="E13" s="86">
        <v>15</v>
      </c>
      <c r="F13" s="89">
        <v>11</v>
      </c>
      <c r="G13" s="106">
        <v>18</v>
      </c>
      <c r="H13" s="48">
        <f t="shared" si="6"/>
        <v>1347</v>
      </c>
      <c r="I13" s="48">
        <f t="shared" si="7"/>
        <v>44</v>
      </c>
      <c r="J13" s="44">
        <v>497</v>
      </c>
      <c r="K13" s="94">
        <v>290</v>
      </c>
      <c r="L13" s="19"/>
      <c r="M13" s="45">
        <v>16</v>
      </c>
      <c r="N13" s="93">
        <v>10</v>
      </c>
      <c r="O13" s="49"/>
      <c r="P13" s="48">
        <f t="shared" si="8"/>
        <v>787</v>
      </c>
      <c r="Q13" s="48">
        <f t="shared" si="9"/>
        <v>26</v>
      </c>
      <c r="R13" s="50">
        <f t="shared" si="10"/>
        <v>70</v>
      </c>
      <c r="S13" s="97">
        <v>3.96</v>
      </c>
      <c r="T13" s="44">
        <v>5.5</v>
      </c>
      <c r="U13" s="88">
        <v>7.2</v>
      </c>
      <c r="V13" s="44"/>
      <c r="W13" s="137"/>
      <c r="X13" s="44"/>
      <c r="Y13" s="44"/>
      <c r="Z13" s="44"/>
      <c r="AA13" s="67">
        <f t="shared" si="11"/>
        <v>0</v>
      </c>
      <c r="AB13" s="51"/>
      <c r="AC13" s="20">
        <f t="shared" si="12"/>
        <v>0</v>
      </c>
      <c r="AD13" s="85">
        <f t="shared" si="13"/>
        <v>86.66</v>
      </c>
      <c r="AE13" s="21">
        <f t="shared" si="14"/>
        <v>86.66</v>
      </c>
      <c r="AF13" s="82"/>
      <c r="AG13" s="78"/>
      <c r="AH13" s="22">
        <f t="shared" si="15"/>
        <v>86.66</v>
      </c>
      <c r="AI13" s="23">
        <f t="shared" si="4"/>
        <v>57.507999999999981</v>
      </c>
      <c r="AJ13" s="54"/>
      <c r="AK13" s="24">
        <f t="shared" si="16"/>
        <v>0</v>
      </c>
      <c r="AL13" s="25">
        <f t="shared" si="17"/>
        <v>144.16799999999998</v>
      </c>
      <c r="AM13" s="26">
        <f t="shared" si="18"/>
        <v>144.16799999999998</v>
      </c>
      <c r="AN13" s="79"/>
      <c r="AO13" s="118">
        <v>85</v>
      </c>
      <c r="AP13" s="118">
        <v>200</v>
      </c>
      <c r="AQ13" s="118">
        <v>0</v>
      </c>
      <c r="AR13" s="118">
        <v>14</v>
      </c>
      <c r="AS13" s="112">
        <v>54</v>
      </c>
      <c r="AT13" s="62">
        <f t="shared" si="5"/>
        <v>353</v>
      </c>
      <c r="AU13" s="63">
        <f t="shared" si="19"/>
        <v>335.34999999999997</v>
      </c>
      <c r="AV13" s="120">
        <v>6</v>
      </c>
      <c r="AW13" s="120">
        <v>20</v>
      </c>
      <c r="AX13" s="120">
        <v>8</v>
      </c>
      <c r="AY13" s="120">
        <v>1</v>
      </c>
      <c r="AZ13" s="81">
        <f t="shared" si="20"/>
        <v>35</v>
      </c>
      <c r="BA13" s="80">
        <f t="shared" si="21"/>
        <v>300.34999999999997</v>
      </c>
      <c r="BB13" s="36">
        <f t="shared" si="22"/>
        <v>144.16799999999998</v>
      </c>
      <c r="BC13" s="80">
        <f t="shared" si="23"/>
        <v>156.18199999999999</v>
      </c>
    </row>
    <row r="14" spans="1:55" ht="18" thickBot="1">
      <c r="A14" s="27" t="s">
        <v>8</v>
      </c>
      <c r="B14" s="88">
        <v>435</v>
      </c>
      <c r="C14" s="88">
        <v>336</v>
      </c>
      <c r="D14" s="88">
        <v>564</v>
      </c>
      <c r="E14" s="86">
        <v>14</v>
      </c>
      <c r="F14" s="89">
        <v>10</v>
      </c>
      <c r="G14" s="106">
        <v>18</v>
      </c>
      <c r="H14" s="48">
        <f t="shared" si="6"/>
        <v>1335</v>
      </c>
      <c r="I14" s="48">
        <f t="shared" si="7"/>
        <v>42</v>
      </c>
      <c r="J14" s="44">
        <v>495</v>
      </c>
      <c r="K14" s="94">
        <v>293</v>
      </c>
      <c r="L14" s="19"/>
      <c r="M14" s="45">
        <v>16</v>
      </c>
      <c r="N14" s="93">
        <v>10</v>
      </c>
      <c r="O14" s="49"/>
      <c r="P14" s="48">
        <f t="shared" si="8"/>
        <v>788</v>
      </c>
      <c r="Q14" s="48">
        <f t="shared" si="9"/>
        <v>26</v>
      </c>
      <c r="R14" s="50">
        <f t="shared" si="10"/>
        <v>68</v>
      </c>
      <c r="S14" s="97">
        <v>3.96</v>
      </c>
      <c r="T14" s="44">
        <v>4.5</v>
      </c>
      <c r="U14" s="88">
        <v>7.1</v>
      </c>
      <c r="V14" s="44"/>
      <c r="W14" s="137"/>
      <c r="X14" s="44"/>
      <c r="Y14" s="44"/>
      <c r="Z14" s="44"/>
      <c r="AA14" s="67">
        <f t="shared" si="11"/>
        <v>0</v>
      </c>
      <c r="AB14" s="51"/>
      <c r="AC14" s="20">
        <f t="shared" si="12"/>
        <v>0</v>
      </c>
      <c r="AD14" s="85">
        <f t="shared" si="13"/>
        <v>83.559999999999988</v>
      </c>
      <c r="AE14" s="21">
        <f t="shared" si="14"/>
        <v>83.559999999999988</v>
      </c>
      <c r="AF14" s="82"/>
      <c r="AG14" s="78"/>
      <c r="AH14" s="22">
        <f t="shared" si="15"/>
        <v>83.559999999999988</v>
      </c>
      <c r="AI14" s="23">
        <f t="shared" si="4"/>
        <v>60.60799999999999</v>
      </c>
      <c r="AJ14" s="54"/>
      <c r="AK14" s="24">
        <f t="shared" si="16"/>
        <v>0</v>
      </c>
      <c r="AL14" s="25">
        <f t="shared" si="17"/>
        <v>144.16799999999998</v>
      </c>
      <c r="AM14" s="26">
        <f t="shared" si="18"/>
        <v>144.16799999999998</v>
      </c>
      <c r="AN14" s="79"/>
      <c r="AO14" s="118">
        <v>85</v>
      </c>
      <c r="AP14" s="118">
        <v>200</v>
      </c>
      <c r="AQ14" s="118">
        <v>0</v>
      </c>
      <c r="AR14" s="118">
        <v>14</v>
      </c>
      <c r="AS14" s="112">
        <v>54</v>
      </c>
      <c r="AT14" s="62">
        <f t="shared" si="5"/>
        <v>353</v>
      </c>
      <c r="AU14" s="63">
        <f t="shared" si="19"/>
        <v>335.34999999999997</v>
      </c>
      <c r="AV14" s="120">
        <v>6</v>
      </c>
      <c r="AW14" s="120">
        <v>20</v>
      </c>
      <c r="AX14" s="120">
        <v>8</v>
      </c>
      <c r="AY14" s="120">
        <v>1</v>
      </c>
      <c r="AZ14" s="81">
        <f t="shared" si="20"/>
        <v>35</v>
      </c>
      <c r="BA14" s="80">
        <f t="shared" si="21"/>
        <v>300.34999999999997</v>
      </c>
      <c r="BB14" s="36">
        <f t="shared" si="22"/>
        <v>144.16799999999998</v>
      </c>
      <c r="BC14" s="80">
        <f t="shared" si="23"/>
        <v>156.18199999999999</v>
      </c>
    </row>
    <row r="15" spans="1:55" ht="18" thickBot="1">
      <c r="A15" s="27" t="s">
        <v>40</v>
      </c>
      <c r="B15" s="88">
        <v>427</v>
      </c>
      <c r="C15" s="88">
        <v>326</v>
      </c>
      <c r="D15" s="88">
        <v>560</v>
      </c>
      <c r="E15" s="86">
        <v>14</v>
      </c>
      <c r="F15" s="89">
        <v>10</v>
      </c>
      <c r="G15" s="106">
        <v>18</v>
      </c>
      <c r="H15" s="48">
        <f t="shared" si="6"/>
        <v>1313</v>
      </c>
      <c r="I15" s="48">
        <f t="shared" si="7"/>
        <v>42</v>
      </c>
      <c r="J15" s="44">
        <v>470</v>
      </c>
      <c r="K15" s="94">
        <v>290</v>
      </c>
      <c r="L15" s="19"/>
      <c r="M15" s="45">
        <v>16</v>
      </c>
      <c r="N15" s="93">
        <v>10</v>
      </c>
      <c r="O15" s="49"/>
      <c r="P15" s="48">
        <f t="shared" si="8"/>
        <v>760</v>
      </c>
      <c r="Q15" s="48">
        <f t="shared" si="9"/>
        <v>26</v>
      </c>
      <c r="R15" s="50">
        <f t="shared" si="10"/>
        <v>68</v>
      </c>
      <c r="S15" s="97">
        <v>3.96</v>
      </c>
      <c r="T15" s="44">
        <v>4.5</v>
      </c>
      <c r="U15" s="88">
        <v>7.1</v>
      </c>
      <c r="V15" s="44"/>
      <c r="W15" s="44"/>
      <c r="X15" s="44"/>
      <c r="Y15" s="44"/>
      <c r="Z15" s="44"/>
      <c r="AA15" s="67">
        <f t="shared" si="11"/>
        <v>0</v>
      </c>
      <c r="AB15" s="51"/>
      <c r="AC15" s="20">
        <f t="shared" si="12"/>
        <v>0</v>
      </c>
      <c r="AD15" s="85">
        <f t="shared" si="13"/>
        <v>83.559999999999988</v>
      </c>
      <c r="AE15" s="21">
        <f t="shared" si="14"/>
        <v>83.559999999999988</v>
      </c>
      <c r="AF15" s="82"/>
      <c r="AG15" s="78"/>
      <c r="AH15" s="22">
        <f t="shared" si="15"/>
        <v>83.559999999999988</v>
      </c>
      <c r="AI15" s="23">
        <f t="shared" si="4"/>
        <v>60.60799999999999</v>
      </c>
      <c r="AJ15" s="54"/>
      <c r="AK15" s="24">
        <f t="shared" si="16"/>
        <v>0</v>
      </c>
      <c r="AL15" s="25">
        <f t="shared" si="17"/>
        <v>144.16799999999998</v>
      </c>
      <c r="AM15" s="26">
        <f t="shared" si="18"/>
        <v>144.16799999999998</v>
      </c>
      <c r="AN15" s="79"/>
      <c r="AO15" s="118">
        <v>85</v>
      </c>
      <c r="AP15" s="118">
        <v>200</v>
      </c>
      <c r="AQ15" s="118">
        <v>0</v>
      </c>
      <c r="AR15" s="118">
        <v>14</v>
      </c>
      <c r="AS15" s="112">
        <v>54</v>
      </c>
      <c r="AT15" s="62">
        <f t="shared" si="5"/>
        <v>353</v>
      </c>
      <c r="AU15" s="63">
        <f t="shared" si="19"/>
        <v>335.34999999999997</v>
      </c>
      <c r="AV15" s="120">
        <v>6</v>
      </c>
      <c r="AW15" s="120">
        <v>20</v>
      </c>
      <c r="AX15" s="120">
        <v>8</v>
      </c>
      <c r="AY15" s="120">
        <v>1</v>
      </c>
      <c r="AZ15" s="81">
        <f t="shared" si="20"/>
        <v>35</v>
      </c>
      <c r="BA15" s="80">
        <f t="shared" si="21"/>
        <v>300.34999999999997</v>
      </c>
      <c r="BB15" s="36">
        <f t="shared" si="22"/>
        <v>144.16799999999998</v>
      </c>
      <c r="BC15" s="80">
        <f t="shared" si="23"/>
        <v>156.18199999999999</v>
      </c>
    </row>
    <row r="16" spans="1:55" ht="18" thickBot="1">
      <c r="A16" s="27" t="s">
        <v>9</v>
      </c>
      <c r="B16" s="88">
        <v>430</v>
      </c>
      <c r="C16" s="88">
        <v>330</v>
      </c>
      <c r="D16" s="88">
        <v>564</v>
      </c>
      <c r="E16" s="86">
        <v>14</v>
      </c>
      <c r="F16" s="89">
        <v>11</v>
      </c>
      <c r="G16" s="106">
        <v>18</v>
      </c>
      <c r="H16" s="48">
        <f t="shared" si="6"/>
        <v>1324</v>
      </c>
      <c r="I16" s="48">
        <f t="shared" si="7"/>
        <v>43</v>
      </c>
      <c r="J16" s="44">
        <v>486</v>
      </c>
      <c r="K16" s="94">
        <v>293</v>
      </c>
      <c r="L16" s="19"/>
      <c r="M16" s="45">
        <v>15</v>
      </c>
      <c r="N16" s="93">
        <v>10</v>
      </c>
      <c r="O16" s="49"/>
      <c r="P16" s="48">
        <f t="shared" si="8"/>
        <v>779</v>
      </c>
      <c r="Q16" s="48">
        <f t="shared" si="9"/>
        <v>25</v>
      </c>
      <c r="R16" s="50">
        <f t="shared" si="10"/>
        <v>68</v>
      </c>
      <c r="S16" s="97">
        <v>3.72</v>
      </c>
      <c r="T16" s="44">
        <v>4.5</v>
      </c>
      <c r="U16" s="88">
        <v>7.1</v>
      </c>
      <c r="V16" s="44"/>
      <c r="W16" s="44"/>
      <c r="X16" s="44"/>
      <c r="Y16" s="44"/>
      <c r="Z16" s="44"/>
      <c r="AA16" s="67">
        <f t="shared" si="11"/>
        <v>0</v>
      </c>
      <c r="AB16" s="51"/>
      <c r="AC16" s="20">
        <f t="shared" si="12"/>
        <v>0</v>
      </c>
      <c r="AD16" s="85">
        <f t="shared" si="13"/>
        <v>83.32</v>
      </c>
      <c r="AE16" s="21">
        <f t="shared" si="14"/>
        <v>83.32</v>
      </c>
      <c r="AF16" s="82"/>
      <c r="AG16" s="78"/>
      <c r="AH16" s="22">
        <f t="shared" si="15"/>
        <v>83.32</v>
      </c>
      <c r="AI16" s="23">
        <f t="shared" si="4"/>
        <v>60.847999999999985</v>
      </c>
      <c r="AJ16" s="54"/>
      <c r="AK16" s="24">
        <f t="shared" si="16"/>
        <v>0</v>
      </c>
      <c r="AL16" s="25">
        <f t="shared" si="17"/>
        <v>144.16799999999998</v>
      </c>
      <c r="AM16" s="26">
        <f t="shared" si="18"/>
        <v>144.16799999999998</v>
      </c>
      <c r="AN16" s="79"/>
      <c r="AO16" s="118">
        <v>85</v>
      </c>
      <c r="AP16" s="118">
        <v>200</v>
      </c>
      <c r="AQ16" s="118">
        <v>0</v>
      </c>
      <c r="AR16" s="118">
        <v>14</v>
      </c>
      <c r="AS16" s="112">
        <v>54</v>
      </c>
      <c r="AT16" s="62">
        <f t="shared" si="5"/>
        <v>353</v>
      </c>
      <c r="AU16" s="63">
        <f t="shared" si="19"/>
        <v>335.34999999999997</v>
      </c>
      <c r="AV16" s="120">
        <v>6</v>
      </c>
      <c r="AW16" s="120">
        <v>20</v>
      </c>
      <c r="AX16" s="120">
        <v>8</v>
      </c>
      <c r="AY16" s="120">
        <v>1</v>
      </c>
      <c r="AZ16" s="81">
        <f t="shared" si="20"/>
        <v>35</v>
      </c>
      <c r="BA16" s="80">
        <f t="shared" si="21"/>
        <v>300.34999999999997</v>
      </c>
      <c r="BB16" s="36">
        <f t="shared" si="22"/>
        <v>144.16799999999998</v>
      </c>
      <c r="BC16" s="80">
        <f t="shared" si="23"/>
        <v>156.18199999999999</v>
      </c>
    </row>
    <row r="17" spans="1:55" ht="18" thickBot="1">
      <c r="A17" s="27" t="s">
        <v>41</v>
      </c>
      <c r="B17" s="88">
        <v>432</v>
      </c>
      <c r="C17" s="88">
        <v>332</v>
      </c>
      <c r="D17" s="88">
        <v>562</v>
      </c>
      <c r="E17" s="86">
        <v>14</v>
      </c>
      <c r="F17" s="89">
        <v>11</v>
      </c>
      <c r="G17" s="106">
        <v>18</v>
      </c>
      <c r="H17" s="48">
        <f t="shared" si="6"/>
        <v>1326</v>
      </c>
      <c r="I17" s="48">
        <f t="shared" si="7"/>
        <v>43</v>
      </c>
      <c r="J17" s="44">
        <v>480</v>
      </c>
      <c r="K17" s="94">
        <v>295</v>
      </c>
      <c r="L17" s="19"/>
      <c r="M17" s="45">
        <v>15</v>
      </c>
      <c r="N17" s="93">
        <v>10</v>
      </c>
      <c r="O17" s="49"/>
      <c r="P17" s="48">
        <f t="shared" si="8"/>
        <v>775</v>
      </c>
      <c r="Q17" s="48">
        <f t="shared" si="9"/>
        <v>25</v>
      </c>
      <c r="R17" s="50">
        <f t="shared" si="10"/>
        <v>68</v>
      </c>
      <c r="S17" s="97">
        <v>3.72</v>
      </c>
      <c r="T17" s="44">
        <v>4.5</v>
      </c>
      <c r="U17" s="88">
        <v>7.1</v>
      </c>
      <c r="V17" s="44"/>
      <c r="W17" s="44"/>
      <c r="X17" s="44"/>
      <c r="Y17" s="44"/>
      <c r="Z17" s="44"/>
      <c r="AA17" s="67">
        <f t="shared" si="11"/>
        <v>0</v>
      </c>
      <c r="AB17" s="51"/>
      <c r="AC17" s="20">
        <f t="shared" si="12"/>
        <v>0</v>
      </c>
      <c r="AD17" s="85">
        <f t="shared" si="13"/>
        <v>83.32</v>
      </c>
      <c r="AE17" s="21">
        <f t="shared" si="14"/>
        <v>83.32</v>
      </c>
      <c r="AF17" s="82"/>
      <c r="AG17" s="78"/>
      <c r="AH17" s="22">
        <f t="shared" si="15"/>
        <v>83.32</v>
      </c>
      <c r="AI17" s="23">
        <f t="shared" si="4"/>
        <v>60.847999999999985</v>
      </c>
      <c r="AJ17" s="54"/>
      <c r="AK17" s="24">
        <f t="shared" si="16"/>
        <v>0</v>
      </c>
      <c r="AL17" s="25">
        <f t="shared" si="17"/>
        <v>144.16799999999998</v>
      </c>
      <c r="AM17" s="26">
        <f t="shared" si="18"/>
        <v>144.16799999999998</v>
      </c>
      <c r="AN17" s="79"/>
      <c r="AO17" s="118">
        <v>85</v>
      </c>
      <c r="AP17" s="118">
        <v>200</v>
      </c>
      <c r="AQ17" s="118">
        <v>0</v>
      </c>
      <c r="AR17" s="118">
        <v>14</v>
      </c>
      <c r="AS17" s="112">
        <v>54</v>
      </c>
      <c r="AT17" s="62">
        <f t="shared" si="5"/>
        <v>353</v>
      </c>
      <c r="AU17" s="63">
        <f t="shared" si="19"/>
        <v>335.34999999999997</v>
      </c>
      <c r="AV17" s="120">
        <v>6</v>
      </c>
      <c r="AW17" s="120">
        <v>20</v>
      </c>
      <c r="AX17" s="120">
        <v>8</v>
      </c>
      <c r="AY17" s="120">
        <v>1</v>
      </c>
      <c r="AZ17" s="81">
        <f t="shared" si="20"/>
        <v>35</v>
      </c>
      <c r="BA17" s="80">
        <f t="shared" si="21"/>
        <v>300.34999999999997</v>
      </c>
      <c r="BB17" s="36">
        <f t="shared" si="22"/>
        <v>144.16799999999998</v>
      </c>
      <c r="BC17" s="80">
        <f t="shared" si="23"/>
        <v>156.18199999999999</v>
      </c>
    </row>
    <row r="18" spans="1:55" ht="18" thickBot="1">
      <c r="A18" s="27" t="s">
        <v>10</v>
      </c>
      <c r="B18" s="88">
        <v>438</v>
      </c>
      <c r="C18" s="88">
        <v>332</v>
      </c>
      <c r="D18" s="88">
        <v>565</v>
      </c>
      <c r="E18" s="86">
        <v>14</v>
      </c>
      <c r="F18" s="89">
        <v>11</v>
      </c>
      <c r="G18" s="106">
        <v>18</v>
      </c>
      <c r="H18" s="48">
        <f t="shared" si="6"/>
        <v>1335</v>
      </c>
      <c r="I18" s="48">
        <f t="shared" si="7"/>
        <v>43</v>
      </c>
      <c r="J18" s="44">
        <v>477</v>
      </c>
      <c r="K18" s="94">
        <v>299</v>
      </c>
      <c r="L18" s="19"/>
      <c r="M18" s="45">
        <v>15</v>
      </c>
      <c r="N18" s="93">
        <v>10</v>
      </c>
      <c r="O18" s="49"/>
      <c r="P18" s="48">
        <f t="shared" si="8"/>
        <v>776</v>
      </c>
      <c r="Q18" s="48">
        <f t="shared" si="9"/>
        <v>25</v>
      </c>
      <c r="R18" s="50">
        <f t="shared" si="10"/>
        <v>68</v>
      </c>
      <c r="S18" s="97">
        <v>3.72</v>
      </c>
      <c r="T18" s="44">
        <v>4.5</v>
      </c>
      <c r="U18" s="88">
        <v>7.1</v>
      </c>
      <c r="V18" s="44"/>
      <c r="W18" s="44"/>
      <c r="X18" s="44"/>
      <c r="Y18" s="44"/>
      <c r="Z18" s="44"/>
      <c r="AA18" s="67">
        <f t="shared" si="11"/>
        <v>0</v>
      </c>
      <c r="AB18" s="51"/>
      <c r="AC18" s="20">
        <f t="shared" si="12"/>
        <v>0</v>
      </c>
      <c r="AD18" s="85">
        <f t="shared" si="13"/>
        <v>83.32</v>
      </c>
      <c r="AE18" s="21">
        <f t="shared" si="14"/>
        <v>83.32</v>
      </c>
      <c r="AF18" s="82"/>
      <c r="AG18" s="78"/>
      <c r="AH18" s="22">
        <f t="shared" si="15"/>
        <v>83.32</v>
      </c>
      <c r="AI18" s="23">
        <f t="shared" si="4"/>
        <v>60.847999999999985</v>
      </c>
      <c r="AJ18" s="54"/>
      <c r="AK18" s="24">
        <f t="shared" si="16"/>
        <v>0</v>
      </c>
      <c r="AL18" s="25">
        <f t="shared" si="17"/>
        <v>144.16799999999998</v>
      </c>
      <c r="AM18" s="26">
        <f t="shared" si="18"/>
        <v>144.16799999999998</v>
      </c>
      <c r="AN18" s="79"/>
      <c r="AO18" s="118">
        <v>85</v>
      </c>
      <c r="AP18" s="118">
        <v>200</v>
      </c>
      <c r="AQ18" s="118">
        <v>0</v>
      </c>
      <c r="AR18" s="118">
        <v>14</v>
      </c>
      <c r="AS18" s="112">
        <v>54</v>
      </c>
      <c r="AT18" s="62">
        <f t="shared" si="5"/>
        <v>353</v>
      </c>
      <c r="AU18" s="63">
        <f t="shared" si="19"/>
        <v>335.34999999999997</v>
      </c>
      <c r="AV18" s="120">
        <v>6</v>
      </c>
      <c r="AW18" s="120">
        <v>20</v>
      </c>
      <c r="AX18" s="120">
        <v>8</v>
      </c>
      <c r="AY18" s="120">
        <v>1</v>
      </c>
      <c r="AZ18" s="81">
        <f t="shared" si="20"/>
        <v>35</v>
      </c>
      <c r="BA18" s="80">
        <f t="shared" si="21"/>
        <v>300.34999999999997</v>
      </c>
      <c r="BB18" s="36">
        <f t="shared" si="22"/>
        <v>144.16799999999998</v>
      </c>
      <c r="BC18" s="80">
        <f t="shared" si="23"/>
        <v>156.18199999999999</v>
      </c>
    </row>
    <row r="19" spans="1:55" ht="18" thickBot="1">
      <c r="A19" s="27" t="s">
        <v>42</v>
      </c>
      <c r="B19" s="88">
        <v>440</v>
      </c>
      <c r="C19" s="88">
        <v>334</v>
      </c>
      <c r="D19" s="88">
        <v>562</v>
      </c>
      <c r="E19" s="86">
        <v>14</v>
      </c>
      <c r="F19" s="89">
        <v>11</v>
      </c>
      <c r="G19" s="106">
        <v>18</v>
      </c>
      <c r="H19" s="48">
        <f t="shared" si="6"/>
        <v>1336</v>
      </c>
      <c r="I19" s="48">
        <f t="shared" si="7"/>
        <v>43</v>
      </c>
      <c r="J19" s="44">
        <v>482</v>
      </c>
      <c r="K19" s="94">
        <v>300</v>
      </c>
      <c r="L19" s="19"/>
      <c r="M19" s="45">
        <v>16</v>
      </c>
      <c r="N19" s="93">
        <v>11</v>
      </c>
      <c r="O19" s="49"/>
      <c r="P19" s="48">
        <f t="shared" si="8"/>
        <v>782</v>
      </c>
      <c r="Q19" s="48">
        <f t="shared" si="9"/>
        <v>27</v>
      </c>
      <c r="R19" s="50">
        <f t="shared" si="10"/>
        <v>70</v>
      </c>
      <c r="S19" s="97">
        <v>3.72</v>
      </c>
      <c r="T19" s="44">
        <v>4.5</v>
      </c>
      <c r="U19" s="88">
        <v>7.1</v>
      </c>
      <c r="V19" s="44"/>
      <c r="W19" s="44"/>
      <c r="X19" s="44"/>
      <c r="Y19" s="44"/>
      <c r="Z19" s="44"/>
      <c r="AA19" s="67">
        <f t="shared" si="11"/>
        <v>0</v>
      </c>
      <c r="AB19" s="51"/>
      <c r="AC19" s="20">
        <f t="shared" si="12"/>
        <v>0</v>
      </c>
      <c r="AD19" s="85">
        <f t="shared" si="13"/>
        <v>85.32</v>
      </c>
      <c r="AE19" s="21">
        <f t="shared" si="14"/>
        <v>85.32</v>
      </c>
      <c r="AF19" s="82"/>
      <c r="AG19" s="78"/>
      <c r="AH19" s="22">
        <f t="shared" si="15"/>
        <v>85.32</v>
      </c>
      <c r="AI19" s="23">
        <f t="shared" si="4"/>
        <v>58.847999999999985</v>
      </c>
      <c r="AJ19" s="54"/>
      <c r="AK19" s="24">
        <f t="shared" si="16"/>
        <v>0</v>
      </c>
      <c r="AL19" s="25">
        <f t="shared" si="17"/>
        <v>144.16799999999998</v>
      </c>
      <c r="AM19" s="26">
        <f t="shared" si="18"/>
        <v>144.16799999999998</v>
      </c>
      <c r="AN19" s="79"/>
      <c r="AO19" s="118">
        <v>85</v>
      </c>
      <c r="AP19" s="118">
        <v>200</v>
      </c>
      <c r="AQ19" s="118">
        <v>0</v>
      </c>
      <c r="AR19" s="118">
        <v>14</v>
      </c>
      <c r="AS19" s="112">
        <v>54</v>
      </c>
      <c r="AT19" s="62">
        <f t="shared" si="5"/>
        <v>353</v>
      </c>
      <c r="AU19" s="63">
        <f t="shared" si="19"/>
        <v>335.34999999999997</v>
      </c>
      <c r="AV19" s="120">
        <v>6</v>
      </c>
      <c r="AW19" s="120">
        <v>20</v>
      </c>
      <c r="AX19" s="120">
        <v>8</v>
      </c>
      <c r="AY19" s="120">
        <v>1</v>
      </c>
      <c r="AZ19" s="81">
        <f t="shared" si="20"/>
        <v>35</v>
      </c>
      <c r="BA19" s="80">
        <f t="shared" si="21"/>
        <v>300.34999999999997</v>
      </c>
      <c r="BB19" s="36">
        <f t="shared" si="22"/>
        <v>144.16799999999998</v>
      </c>
      <c r="BC19" s="80">
        <f t="shared" si="23"/>
        <v>156.18199999999999</v>
      </c>
    </row>
    <row r="20" spans="1:55" ht="18" thickBot="1">
      <c r="A20" s="27" t="s">
        <v>11</v>
      </c>
      <c r="B20" s="88">
        <v>445</v>
      </c>
      <c r="C20" s="92">
        <v>341</v>
      </c>
      <c r="D20" s="88">
        <v>571</v>
      </c>
      <c r="E20" s="86">
        <v>15</v>
      </c>
      <c r="F20" s="89">
        <v>12</v>
      </c>
      <c r="G20" s="106">
        <v>18</v>
      </c>
      <c r="H20" s="48">
        <f t="shared" si="6"/>
        <v>1357</v>
      </c>
      <c r="I20" s="48">
        <f t="shared" si="7"/>
        <v>45</v>
      </c>
      <c r="J20" s="44">
        <v>496</v>
      </c>
      <c r="K20" s="94">
        <v>303</v>
      </c>
      <c r="L20" s="19"/>
      <c r="M20" s="45">
        <v>16</v>
      </c>
      <c r="N20" s="93">
        <v>11</v>
      </c>
      <c r="O20" s="49"/>
      <c r="P20" s="48">
        <f t="shared" si="8"/>
        <v>799</v>
      </c>
      <c r="Q20" s="48">
        <f t="shared" si="9"/>
        <v>27</v>
      </c>
      <c r="R20" s="50">
        <f t="shared" si="10"/>
        <v>72</v>
      </c>
      <c r="S20" s="97">
        <v>3.84</v>
      </c>
      <c r="T20" s="44">
        <v>4.5</v>
      </c>
      <c r="U20" s="100">
        <v>7.7</v>
      </c>
      <c r="V20" s="44"/>
      <c r="W20" s="44"/>
      <c r="X20" s="44"/>
      <c r="Y20" s="44"/>
      <c r="Z20" s="44"/>
      <c r="AA20" s="67">
        <f t="shared" si="11"/>
        <v>0</v>
      </c>
      <c r="AB20" s="51"/>
      <c r="AC20" s="20">
        <f t="shared" si="12"/>
        <v>0</v>
      </c>
      <c r="AD20" s="85">
        <f t="shared" si="13"/>
        <v>88.04</v>
      </c>
      <c r="AE20" s="21">
        <f t="shared" si="14"/>
        <v>88.04</v>
      </c>
      <c r="AF20" s="82"/>
      <c r="AG20" s="78"/>
      <c r="AH20" s="22">
        <f t="shared" si="15"/>
        <v>88.04</v>
      </c>
      <c r="AI20" s="23">
        <f t="shared" si="4"/>
        <v>56.127999999999972</v>
      </c>
      <c r="AJ20" s="54"/>
      <c r="AK20" s="24">
        <f t="shared" si="16"/>
        <v>0</v>
      </c>
      <c r="AL20" s="25">
        <f t="shared" si="17"/>
        <v>144.16799999999998</v>
      </c>
      <c r="AM20" s="26">
        <f t="shared" si="18"/>
        <v>144.16799999999998</v>
      </c>
      <c r="AN20" s="79"/>
      <c r="AO20" s="118">
        <v>85</v>
      </c>
      <c r="AP20" s="118">
        <v>200</v>
      </c>
      <c r="AQ20" s="118">
        <v>0</v>
      </c>
      <c r="AR20" s="118">
        <v>14</v>
      </c>
      <c r="AS20" s="112">
        <v>54</v>
      </c>
      <c r="AT20" s="62">
        <f t="shared" si="5"/>
        <v>353</v>
      </c>
      <c r="AU20" s="63">
        <f t="shared" si="19"/>
        <v>335.34999999999997</v>
      </c>
      <c r="AV20" s="120">
        <v>6</v>
      </c>
      <c r="AW20" s="120">
        <v>20</v>
      </c>
      <c r="AX20" s="120">
        <v>8</v>
      </c>
      <c r="AY20" s="120">
        <v>1</v>
      </c>
      <c r="AZ20" s="81">
        <f t="shared" si="20"/>
        <v>35</v>
      </c>
      <c r="BA20" s="80">
        <f t="shared" si="21"/>
        <v>300.34999999999997</v>
      </c>
      <c r="BB20" s="36">
        <f t="shared" si="22"/>
        <v>144.16799999999998</v>
      </c>
      <c r="BC20" s="80">
        <f t="shared" si="23"/>
        <v>156.18199999999999</v>
      </c>
    </row>
    <row r="21" spans="1:55" ht="18" thickBot="1">
      <c r="A21" s="27" t="s">
        <v>43</v>
      </c>
      <c r="B21" s="92">
        <v>465</v>
      </c>
      <c r="C21" s="88">
        <v>345</v>
      </c>
      <c r="D21" s="88">
        <v>598</v>
      </c>
      <c r="E21" s="86">
        <v>15</v>
      </c>
      <c r="F21" s="89">
        <v>12</v>
      </c>
      <c r="G21" s="106">
        <v>19</v>
      </c>
      <c r="H21" s="48">
        <f t="shared" si="6"/>
        <v>1408</v>
      </c>
      <c r="I21" s="48">
        <f t="shared" si="7"/>
        <v>46</v>
      </c>
      <c r="J21" s="44">
        <v>511</v>
      </c>
      <c r="K21" s="94">
        <v>314</v>
      </c>
      <c r="L21" s="19"/>
      <c r="M21" s="45">
        <v>16</v>
      </c>
      <c r="N21" s="93">
        <v>11</v>
      </c>
      <c r="O21" s="49"/>
      <c r="P21" s="48">
        <f t="shared" si="8"/>
        <v>825</v>
      </c>
      <c r="Q21" s="48">
        <f t="shared" si="9"/>
        <v>27</v>
      </c>
      <c r="R21" s="50">
        <f t="shared" si="10"/>
        <v>73</v>
      </c>
      <c r="S21" s="97">
        <v>3.84</v>
      </c>
      <c r="T21" s="89">
        <v>5</v>
      </c>
      <c r="U21" s="100">
        <v>7.7</v>
      </c>
      <c r="V21" s="44"/>
      <c r="W21" s="44"/>
      <c r="X21" s="44"/>
      <c r="Y21" s="44"/>
      <c r="Z21" s="44"/>
      <c r="AA21" s="67">
        <f t="shared" si="11"/>
        <v>0</v>
      </c>
      <c r="AB21" s="51"/>
      <c r="AC21" s="20">
        <f t="shared" si="12"/>
        <v>0</v>
      </c>
      <c r="AD21" s="85">
        <f t="shared" si="13"/>
        <v>89.54</v>
      </c>
      <c r="AE21" s="21">
        <f t="shared" si="14"/>
        <v>89.54</v>
      </c>
      <c r="AF21" s="82"/>
      <c r="AG21" s="78"/>
      <c r="AH21" s="22">
        <f t="shared" si="15"/>
        <v>89.54</v>
      </c>
      <c r="AI21" s="23">
        <f t="shared" si="4"/>
        <v>54.627999999999972</v>
      </c>
      <c r="AJ21" s="54"/>
      <c r="AK21" s="24">
        <f t="shared" si="16"/>
        <v>0</v>
      </c>
      <c r="AL21" s="25">
        <f t="shared" si="17"/>
        <v>144.16799999999998</v>
      </c>
      <c r="AM21" s="26">
        <f t="shared" si="18"/>
        <v>144.16799999999998</v>
      </c>
      <c r="AN21" s="79"/>
      <c r="AO21" s="118">
        <v>85</v>
      </c>
      <c r="AP21" s="118">
        <v>200</v>
      </c>
      <c r="AQ21" s="118">
        <v>0</v>
      </c>
      <c r="AR21" s="118">
        <v>14</v>
      </c>
      <c r="AS21" s="112">
        <v>54</v>
      </c>
      <c r="AT21" s="62">
        <f t="shared" si="5"/>
        <v>353</v>
      </c>
      <c r="AU21" s="63">
        <f t="shared" si="19"/>
        <v>335.34999999999997</v>
      </c>
      <c r="AV21" s="120">
        <v>6</v>
      </c>
      <c r="AW21" s="120">
        <v>20</v>
      </c>
      <c r="AX21" s="120">
        <v>8</v>
      </c>
      <c r="AY21" s="120">
        <v>1</v>
      </c>
      <c r="AZ21" s="81">
        <f t="shared" si="20"/>
        <v>35</v>
      </c>
      <c r="BA21" s="80">
        <f t="shared" si="21"/>
        <v>300.34999999999997</v>
      </c>
      <c r="BB21" s="36">
        <f t="shared" si="22"/>
        <v>144.16799999999998</v>
      </c>
      <c r="BC21" s="80">
        <f t="shared" si="23"/>
        <v>156.18199999999999</v>
      </c>
    </row>
    <row r="22" spans="1:55" ht="18" thickBot="1">
      <c r="A22" s="27" t="s">
        <v>12</v>
      </c>
      <c r="B22" s="88">
        <v>433</v>
      </c>
      <c r="C22" s="88">
        <v>338</v>
      </c>
      <c r="D22" s="88">
        <v>570</v>
      </c>
      <c r="E22" s="88">
        <v>15</v>
      </c>
      <c r="F22" s="89">
        <v>12</v>
      </c>
      <c r="G22" s="106">
        <v>19</v>
      </c>
      <c r="H22" s="48">
        <f t="shared" si="6"/>
        <v>1341</v>
      </c>
      <c r="I22" s="48">
        <f t="shared" si="7"/>
        <v>46</v>
      </c>
      <c r="J22" s="44">
        <v>437</v>
      </c>
      <c r="K22" s="94">
        <v>316</v>
      </c>
      <c r="L22" s="19"/>
      <c r="M22" s="45">
        <v>14</v>
      </c>
      <c r="N22" s="93">
        <v>11</v>
      </c>
      <c r="O22" s="49"/>
      <c r="P22" s="48">
        <f t="shared" si="8"/>
        <v>753</v>
      </c>
      <c r="Q22" s="48">
        <f t="shared" si="9"/>
        <v>25</v>
      </c>
      <c r="R22" s="50">
        <f t="shared" si="10"/>
        <v>71</v>
      </c>
      <c r="S22" s="97">
        <v>3.7</v>
      </c>
      <c r="T22" s="88">
        <v>3</v>
      </c>
      <c r="U22" s="100">
        <v>7.2</v>
      </c>
      <c r="V22" s="44"/>
      <c r="W22" s="44"/>
      <c r="X22" s="44"/>
      <c r="Y22" s="44"/>
      <c r="Z22" s="44"/>
      <c r="AA22" s="67">
        <f t="shared" si="11"/>
        <v>0</v>
      </c>
      <c r="AB22" s="51"/>
      <c r="AC22" s="20">
        <f t="shared" si="12"/>
        <v>0</v>
      </c>
      <c r="AD22" s="85">
        <f t="shared" si="13"/>
        <v>84.9</v>
      </c>
      <c r="AE22" s="21">
        <f t="shared" si="14"/>
        <v>84.9</v>
      </c>
      <c r="AF22" s="82"/>
      <c r="AG22" s="78"/>
      <c r="AH22" s="22">
        <f t="shared" si="15"/>
        <v>84.9</v>
      </c>
      <c r="AI22" s="23">
        <f t="shared" si="4"/>
        <v>59.267999999999972</v>
      </c>
      <c r="AJ22" s="54"/>
      <c r="AK22" s="24">
        <f t="shared" si="16"/>
        <v>0</v>
      </c>
      <c r="AL22" s="25">
        <f t="shared" si="17"/>
        <v>144.16799999999998</v>
      </c>
      <c r="AM22" s="26">
        <f t="shared" si="18"/>
        <v>144.16799999999998</v>
      </c>
      <c r="AN22" s="79"/>
      <c r="AO22" s="118">
        <v>85</v>
      </c>
      <c r="AP22" s="118">
        <v>200</v>
      </c>
      <c r="AQ22" s="118">
        <v>0</v>
      </c>
      <c r="AR22" s="118">
        <v>14</v>
      </c>
      <c r="AS22" s="112">
        <v>54</v>
      </c>
      <c r="AT22" s="62">
        <f t="shared" si="5"/>
        <v>353</v>
      </c>
      <c r="AU22" s="63">
        <f t="shared" si="19"/>
        <v>335.34999999999997</v>
      </c>
      <c r="AV22" s="120">
        <v>6</v>
      </c>
      <c r="AW22" s="120">
        <v>20</v>
      </c>
      <c r="AX22" s="120">
        <v>8</v>
      </c>
      <c r="AY22" s="120">
        <v>1</v>
      </c>
      <c r="AZ22" s="81">
        <f t="shared" si="20"/>
        <v>35</v>
      </c>
      <c r="BA22" s="80">
        <f t="shared" si="21"/>
        <v>300.34999999999997</v>
      </c>
      <c r="BB22" s="36">
        <f t="shared" si="22"/>
        <v>144.16799999999998</v>
      </c>
      <c r="BC22" s="80">
        <f t="shared" si="23"/>
        <v>156.18199999999999</v>
      </c>
    </row>
    <row r="23" spans="1:55" ht="18" thickBot="1">
      <c r="A23" s="27" t="s">
        <v>44</v>
      </c>
      <c r="B23" s="88">
        <v>423</v>
      </c>
      <c r="C23" s="102">
        <v>332</v>
      </c>
      <c r="D23" s="88">
        <v>574</v>
      </c>
      <c r="E23" s="88">
        <v>14</v>
      </c>
      <c r="F23" s="89">
        <v>11</v>
      </c>
      <c r="G23" s="106">
        <v>18</v>
      </c>
      <c r="H23" s="48">
        <f t="shared" si="6"/>
        <v>1329</v>
      </c>
      <c r="I23" s="48">
        <f t="shared" si="7"/>
        <v>43</v>
      </c>
      <c r="J23" s="44">
        <v>425</v>
      </c>
      <c r="K23" s="94">
        <v>335</v>
      </c>
      <c r="L23" s="19"/>
      <c r="M23" s="45">
        <v>14</v>
      </c>
      <c r="N23" s="93">
        <v>12</v>
      </c>
      <c r="O23" s="49"/>
      <c r="P23" s="48">
        <f t="shared" si="8"/>
        <v>760</v>
      </c>
      <c r="Q23" s="48">
        <f t="shared" si="9"/>
        <v>26</v>
      </c>
      <c r="R23" s="50">
        <f t="shared" si="10"/>
        <v>69</v>
      </c>
      <c r="S23" s="97">
        <v>3.7</v>
      </c>
      <c r="T23" s="88">
        <v>3</v>
      </c>
      <c r="U23" s="100">
        <v>7.2</v>
      </c>
      <c r="V23" s="44"/>
      <c r="W23" s="44"/>
      <c r="X23" s="44"/>
      <c r="Y23" s="44"/>
      <c r="Z23" s="44"/>
      <c r="AA23" s="67">
        <f t="shared" si="11"/>
        <v>0</v>
      </c>
      <c r="AB23" s="51"/>
      <c r="AC23" s="20">
        <f t="shared" si="12"/>
        <v>0</v>
      </c>
      <c r="AD23" s="85">
        <f t="shared" si="13"/>
        <v>82.9</v>
      </c>
      <c r="AE23" s="21">
        <f t="shared" si="14"/>
        <v>82.9</v>
      </c>
      <c r="AF23" s="82"/>
      <c r="AG23" s="78"/>
      <c r="AH23" s="22">
        <f t="shared" si="15"/>
        <v>82.9</v>
      </c>
      <c r="AI23" s="23">
        <f t="shared" si="4"/>
        <v>61.267999999999972</v>
      </c>
      <c r="AJ23" s="54"/>
      <c r="AK23" s="24">
        <f t="shared" si="16"/>
        <v>0</v>
      </c>
      <c r="AL23" s="25">
        <f t="shared" si="17"/>
        <v>144.16799999999998</v>
      </c>
      <c r="AM23" s="26">
        <f t="shared" si="18"/>
        <v>144.16799999999998</v>
      </c>
      <c r="AN23" s="79"/>
      <c r="AO23" s="118">
        <v>85</v>
      </c>
      <c r="AP23" s="118">
        <v>200</v>
      </c>
      <c r="AQ23" s="118">
        <v>0</v>
      </c>
      <c r="AR23" s="118">
        <v>14</v>
      </c>
      <c r="AS23" s="112">
        <v>54</v>
      </c>
      <c r="AT23" s="62">
        <f t="shared" si="5"/>
        <v>353</v>
      </c>
      <c r="AU23" s="63">
        <f t="shared" si="19"/>
        <v>335.34999999999997</v>
      </c>
      <c r="AV23" s="120">
        <v>6</v>
      </c>
      <c r="AW23" s="120">
        <v>20</v>
      </c>
      <c r="AX23" s="120">
        <v>8</v>
      </c>
      <c r="AY23" s="120">
        <v>1</v>
      </c>
      <c r="AZ23" s="81">
        <f t="shared" si="20"/>
        <v>35</v>
      </c>
      <c r="BA23" s="80">
        <f t="shared" si="21"/>
        <v>300.34999999999997</v>
      </c>
      <c r="BB23" s="36">
        <f t="shared" si="22"/>
        <v>144.16799999999998</v>
      </c>
      <c r="BC23" s="80">
        <f t="shared" si="23"/>
        <v>156.18199999999999</v>
      </c>
    </row>
    <row r="24" spans="1:55" ht="18" thickBot="1">
      <c r="A24" s="29" t="s">
        <v>13</v>
      </c>
      <c r="B24" s="88">
        <v>430</v>
      </c>
      <c r="C24" s="88">
        <v>365</v>
      </c>
      <c r="D24" s="88">
        <v>576</v>
      </c>
      <c r="E24" s="88">
        <v>14</v>
      </c>
      <c r="F24" s="89">
        <v>13</v>
      </c>
      <c r="G24" s="106">
        <v>18</v>
      </c>
      <c r="H24" s="48">
        <f t="shared" si="6"/>
        <v>1371</v>
      </c>
      <c r="I24" s="48">
        <f t="shared" si="7"/>
        <v>45</v>
      </c>
      <c r="J24" s="44">
        <v>435</v>
      </c>
      <c r="K24" s="94">
        <v>358</v>
      </c>
      <c r="L24" s="19"/>
      <c r="M24" s="45">
        <v>14</v>
      </c>
      <c r="N24" s="93">
        <v>13</v>
      </c>
      <c r="O24" s="49"/>
      <c r="P24" s="48">
        <f t="shared" si="8"/>
        <v>793</v>
      </c>
      <c r="Q24" s="48">
        <f t="shared" si="9"/>
        <v>27</v>
      </c>
      <c r="R24" s="50">
        <f t="shared" si="10"/>
        <v>72</v>
      </c>
      <c r="S24" s="88">
        <v>3.5</v>
      </c>
      <c r="T24" s="88">
        <v>3</v>
      </c>
      <c r="U24" s="100">
        <v>6</v>
      </c>
      <c r="V24" s="44"/>
      <c r="W24" s="44"/>
      <c r="X24" s="44"/>
      <c r="Y24" s="44"/>
      <c r="Z24" s="44"/>
      <c r="AA24" s="67">
        <f t="shared" si="11"/>
        <v>0</v>
      </c>
      <c r="AB24" s="51"/>
      <c r="AC24" s="20">
        <f t="shared" si="12"/>
        <v>0</v>
      </c>
      <c r="AD24" s="85">
        <f t="shared" si="13"/>
        <v>84.5</v>
      </c>
      <c r="AE24" s="21">
        <f t="shared" si="14"/>
        <v>84.5</v>
      </c>
      <c r="AF24" s="82"/>
      <c r="AG24" s="78"/>
      <c r="AH24" s="22">
        <f t="shared" si="15"/>
        <v>84.5</v>
      </c>
      <c r="AI24" s="23">
        <f t="shared" si="4"/>
        <v>59.667999999999978</v>
      </c>
      <c r="AJ24" s="54"/>
      <c r="AK24" s="24">
        <f t="shared" si="16"/>
        <v>0</v>
      </c>
      <c r="AL24" s="25">
        <f t="shared" si="17"/>
        <v>144.16799999999998</v>
      </c>
      <c r="AM24" s="26">
        <f t="shared" si="18"/>
        <v>144.16799999999998</v>
      </c>
      <c r="AN24" s="79"/>
      <c r="AO24" s="118">
        <v>85</v>
      </c>
      <c r="AP24" s="118">
        <v>200</v>
      </c>
      <c r="AQ24" s="118">
        <v>0</v>
      </c>
      <c r="AR24" s="118">
        <v>14</v>
      </c>
      <c r="AS24" s="112">
        <v>54</v>
      </c>
      <c r="AT24" s="62">
        <f t="shared" si="5"/>
        <v>353</v>
      </c>
      <c r="AU24" s="63">
        <f t="shared" si="19"/>
        <v>335.34999999999997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20"/>
        <v>35</v>
      </c>
      <c r="BA24" s="80">
        <f t="shared" si="21"/>
        <v>300.34999999999997</v>
      </c>
      <c r="BB24" s="36">
        <f t="shared" si="22"/>
        <v>144.16799999999998</v>
      </c>
      <c r="BC24" s="80">
        <f t="shared" si="23"/>
        <v>156.18199999999999</v>
      </c>
    </row>
    <row r="25" spans="1:55" ht="18" thickBot="1">
      <c r="A25" s="30" t="s">
        <v>30</v>
      </c>
      <c r="B25" s="88">
        <v>448</v>
      </c>
      <c r="C25" s="88">
        <v>420</v>
      </c>
      <c r="D25" s="88">
        <v>600</v>
      </c>
      <c r="E25" s="88">
        <v>15</v>
      </c>
      <c r="F25" s="89">
        <v>15</v>
      </c>
      <c r="G25" s="106">
        <v>19</v>
      </c>
      <c r="H25" s="48">
        <f t="shared" si="6"/>
        <v>1468</v>
      </c>
      <c r="I25" s="48">
        <f t="shared" si="7"/>
        <v>49</v>
      </c>
      <c r="J25" s="44">
        <v>457</v>
      </c>
      <c r="K25" s="94">
        <v>388</v>
      </c>
      <c r="L25" s="19"/>
      <c r="M25" s="45">
        <v>15</v>
      </c>
      <c r="N25" s="93">
        <v>13</v>
      </c>
      <c r="O25" s="49"/>
      <c r="P25" s="48">
        <f t="shared" si="8"/>
        <v>845</v>
      </c>
      <c r="Q25" s="48">
        <f t="shared" si="9"/>
        <v>28</v>
      </c>
      <c r="R25" s="50">
        <f t="shared" si="10"/>
        <v>77</v>
      </c>
      <c r="S25" s="88">
        <v>3.5</v>
      </c>
      <c r="T25" s="88">
        <v>3.2</v>
      </c>
      <c r="U25" s="100">
        <v>6</v>
      </c>
      <c r="V25" s="44"/>
      <c r="W25" s="44"/>
      <c r="X25" s="44"/>
      <c r="Y25" s="44"/>
      <c r="Z25" s="44"/>
      <c r="AA25" s="67">
        <f t="shared" si="11"/>
        <v>0</v>
      </c>
      <c r="AB25" s="51"/>
      <c r="AC25" s="20">
        <f t="shared" si="12"/>
        <v>0</v>
      </c>
      <c r="AD25" s="85">
        <f t="shared" si="13"/>
        <v>89.7</v>
      </c>
      <c r="AE25" s="21">
        <f t="shared" si="14"/>
        <v>89.7</v>
      </c>
      <c r="AF25" s="82"/>
      <c r="AG25" s="78"/>
      <c r="AH25" s="22">
        <f t="shared" si="15"/>
        <v>89.7</v>
      </c>
      <c r="AI25" s="23">
        <f t="shared" si="4"/>
        <v>54.467999999999975</v>
      </c>
      <c r="AJ25" s="54"/>
      <c r="AK25" s="24">
        <f t="shared" si="16"/>
        <v>0</v>
      </c>
      <c r="AL25" s="25">
        <f t="shared" si="17"/>
        <v>144.16799999999998</v>
      </c>
      <c r="AM25" s="26">
        <f t="shared" si="18"/>
        <v>144.16799999999998</v>
      </c>
      <c r="AN25" s="79"/>
      <c r="AO25" s="118">
        <v>85</v>
      </c>
      <c r="AP25" s="118">
        <v>200</v>
      </c>
      <c r="AQ25" s="118">
        <v>0</v>
      </c>
      <c r="AR25" s="118">
        <v>14</v>
      </c>
      <c r="AS25" s="112">
        <v>54</v>
      </c>
      <c r="AT25" s="62">
        <f t="shared" si="5"/>
        <v>353</v>
      </c>
      <c r="AU25" s="63">
        <f t="shared" si="19"/>
        <v>335.34999999999997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20"/>
        <v>35</v>
      </c>
      <c r="BA25" s="80">
        <f t="shared" si="21"/>
        <v>300.34999999999997</v>
      </c>
      <c r="BB25" s="36">
        <f t="shared" si="22"/>
        <v>144.16799999999998</v>
      </c>
      <c r="BC25" s="80">
        <f t="shared" si="23"/>
        <v>156.18199999999999</v>
      </c>
    </row>
    <row r="26" spans="1:55" ht="18" thickBot="1">
      <c r="A26" s="30" t="s">
        <v>14</v>
      </c>
      <c r="B26" s="88">
        <v>499</v>
      </c>
      <c r="C26" s="88">
        <v>491</v>
      </c>
      <c r="D26" s="88">
        <v>666</v>
      </c>
      <c r="E26" s="88">
        <v>17</v>
      </c>
      <c r="F26" s="89">
        <v>17</v>
      </c>
      <c r="G26" s="106">
        <v>21</v>
      </c>
      <c r="H26" s="48">
        <f t="shared" si="6"/>
        <v>1656</v>
      </c>
      <c r="I26" s="48">
        <f t="shared" si="7"/>
        <v>55</v>
      </c>
      <c r="J26" s="44">
        <v>488</v>
      </c>
      <c r="K26" s="94">
        <v>453</v>
      </c>
      <c r="L26" s="19"/>
      <c r="M26" s="45">
        <v>15</v>
      </c>
      <c r="N26" s="93">
        <v>15</v>
      </c>
      <c r="O26" s="49"/>
      <c r="P26" s="48">
        <f t="shared" si="8"/>
        <v>941</v>
      </c>
      <c r="Q26" s="48">
        <f t="shared" si="9"/>
        <v>30</v>
      </c>
      <c r="R26" s="50">
        <f t="shared" si="10"/>
        <v>85</v>
      </c>
      <c r="S26" s="88">
        <v>3.49</v>
      </c>
      <c r="T26" s="88">
        <v>3.2</v>
      </c>
      <c r="U26" s="100">
        <v>6.7</v>
      </c>
      <c r="V26" s="60"/>
      <c r="W26" s="44"/>
      <c r="X26" s="44"/>
      <c r="Y26" s="44"/>
      <c r="Z26" s="44"/>
      <c r="AA26" s="67">
        <f t="shared" si="11"/>
        <v>0</v>
      </c>
      <c r="AB26" s="51"/>
      <c r="AC26" s="20">
        <f t="shared" si="12"/>
        <v>0</v>
      </c>
      <c r="AD26" s="85">
        <f t="shared" si="13"/>
        <v>98.39</v>
      </c>
      <c r="AE26" s="21">
        <f t="shared" si="14"/>
        <v>98.39</v>
      </c>
      <c r="AF26" s="82"/>
      <c r="AG26" s="78"/>
      <c r="AH26" s="22">
        <f t="shared" si="15"/>
        <v>98.39</v>
      </c>
      <c r="AI26" s="23">
        <f t="shared" si="4"/>
        <v>45.777999999999977</v>
      </c>
      <c r="AJ26" s="54"/>
      <c r="AK26" s="24">
        <f t="shared" si="16"/>
        <v>0</v>
      </c>
      <c r="AL26" s="25">
        <f t="shared" si="17"/>
        <v>144.16799999999998</v>
      </c>
      <c r="AM26" s="26">
        <f t="shared" si="18"/>
        <v>144.16799999999998</v>
      </c>
      <c r="AN26" s="79"/>
      <c r="AO26" s="118">
        <v>85</v>
      </c>
      <c r="AP26" s="118">
        <v>200</v>
      </c>
      <c r="AQ26" s="118">
        <v>0</v>
      </c>
      <c r="AR26" s="118">
        <v>14</v>
      </c>
      <c r="AS26" s="112">
        <v>54</v>
      </c>
      <c r="AT26" s="62">
        <f t="shared" si="5"/>
        <v>353</v>
      </c>
      <c r="AU26" s="63">
        <f t="shared" si="19"/>
        <v>335.34999999999997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20"/>
        <v>35</v>
      </c>
      <c r="BA26" s="80">
        <f t="shared" si="21"/>
        <v>300.34999999999997</v>
      </c>
      <c r="BB26" s="36">
        <f t="shared" si="22"/>
        <v>144.16799999999998</v>
      </c>
      <c r="BC26" s="80">
        <f t="shared" si="23"/>
        <v>156.18199999999999</v>
      </c>
    </row>
    <row r="27" spans="1:55" ht="18" thickBot="1">
      <c r="A27" s="30" t="s">
        <v>31</v>
      </c>
      <c r="B27" s="88">
        <v>531</v>
      </c>
      <c r="C27" s="88">
        <v>538</v>
      </c>
      <c r="D27" s="88">
        <v>705</v>
      </c>
      <c r="E27" s="88">
        <v>18</v>
      </c>
      <c r="F27" s="89">
        <v>18</v>
      </c>
      <c r="G27" s="106">
        <v>23</v>
      </c>
      <c r="H27" s="48">
        <f t="shared" si="6"/>
        <v>1774</v>
      </c>
      <c r="I27" s="48">
        <f t="shared" si="7"/>
        <v>59</v>
      </c>
      <c r="J27" s="44">
        <v>492</v>
      </c>
      <c r="K27" s="94">
        <v>498</v>
      </c>
      <c r="L27" s="19"/>
      <c r="M27" s="45">
        <v>16</v>
      </c>
      <c r="N27" s="93">
        <v>17</v>
      </c>
      <c r="O27" s="49"/>
      <c r="P27" s="48">
        <f t="shared" si="8"/>
        <v>990</v>
      </c>
      <c r="Q27" s="48">
        <f t="shared" si="9"/>
        <v>33</v>
      </c>
      <c r="R27" s="50">
        <f t="shared" si="10"/>
        <v>92</v>
      </c>
      <c r="S27" s="88">
        <v>3.49</v>
      </c>
      <c r="T27" s="88">
        <v>3.2</v>
      </c>
      <c r="U27" s="100">
        <v>6.7</v>
      </c>
      <c r="V27" s="44"/>
      <c r="W27" s="44"/>
      <c r="X27" s="44"/>
      <c r="Y27" s="44"/>
      <c r="Z27" s="44"/>
      <c r="AA27" s="67">
        <f t="shared" si="11"/>
        <v>0</v>
      </c>
      <c r="AB27" s="51"/>
      <c r="AC27" s="20">
        <f t="shared" si="12"/>
        <v>0</v>
      </c>
      <c r="AD27" s="85">
        <f t="shared" si="13"/>
        <v>105.39</v>
      </c>
      <c r="AE27" s="21">
        <f t="shared" si="14"/>
        <v>105.39</v>
      </c>
      <c r="AF27" s="82"/>
      <c r="AG27" s="78"/>
      <c r="AH27" s="22">
        <f t="shared" si="15"/>
        <v>105.39</v>
      </c>
      <c r="AI27" s="23">
        <f t="shared" si="4"/>
        <v>38.777999999999977</v>
      </c>
      <c r="AJ27" s="54"/>
      <c r="AK27" s="24">
        <f t="shared" si="16"/>
        <v>0</v>
      </c>
      <c r="AL27" s="25">
        <f t="shared" si="17"/>
        <v>144.16799999999998</v>
      </c>
      <c r="AM27" s="26">
        <f t="shared" si="18"/>
        <v>144.16799999999998</v>
      </c>
      <c r="AN27" s="79"/>
      <c r="AO27" s="118">
        <v>85</v>
      </c>
      <c r="AP27" s="118">
        <v>200</v>
      </c>
      <c r="AQ27" s="118">
        <v>0</v>
      </c>
      <c r="AR27" s="118">
        <v>14</v>
      </c>
      <c r="AS27" s="112">
        <v>54</v>
      </c>
      <c r="AT27" s="62">
        <f t="shared" si="5"/>
        <v>353</v>
      </c>
      <c r="AU27" s="63">
        <f t="shared" si="19"/>
        <v>335.34999999999997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20"/>
        <v>35</v>
      </c>
      <c r="BA27" s="80">
        <f t="shared" si="21"/>
        <v>300.34999999999997</v>
      </c>
      <c r="BB27" s="36">
        <f t="shared" si="22"/>
        <v>144.16799999999998</v>
      </c>
      <c r="BC27" s="80">
        <f t="shared" si="23"/>
        <v>156.18199999999999</v>
      </c>
    </row>
    <row r="28" spans="1:55" ht="18" thickBot="1">
      <c r="A28" s="30" t="s">
        <v>15</v>
      </c>
      <c r="B28" s="88">
        <v>551</v>
      </c>
      <c r="C28" s="88">
        <v>574</v>
      </c>
      <c r="D28" s="88">
        <v>725</v>
      </c>
      <c r="E28" s="88">
        <v>18</v>
      </c>
      <c r="F28" s="89">
        <v>20</v>
      </c>
      <c r="G28" s="106">
        <v>23</v>
      </c>
      <c r="H28" s="48">
        <f t="shared" si="6"/>
        <v>1850</v>
      </c>
      <c r="I28" s="48">
        <f t="shared" si="7"/>
        <v>61</v>
      </c>
      <c r="J28" s="44">
        <v>523</v>
      </c>
      <c r="K28" s="94">
        <v>532</v>
      </c>
      <c r="L28" s="19"/>
      <c r="M28" s="45">
        <v>17</v>
      </c>
      <c r="N28" s="93">
        <v>18</v>
      </c>
      <c r="O28" s="49"/>
      <c r="P28" s="48">
        <f t="shared" si="8"/>
        <v>1055</v>
      </c>
      <c r="Q28" s="48">
        <f t="shared" si="9"/>
        <v>35</v>
      </c>
      <c r="R28" s="50">
        <f t="shared" si="10"/>
        <v>96</v>
      </c>
      <c r="S28" s="88">
        <v>3.84</v>
      </c>
      <c r="T28" s="88">
        <v>4</v>
      </c>
      <c r="U28" s="88">
        <v>7.5</v>
      </c>
      <c r="V28" s="44"/>
      <c r="W28" s="44"/>
      <c r="X28" s="44"/>
      <c r="Y28" s="44"/>
      <c r="Z28" s="44"/>
      <c r="AA28" s="67">
        <f t="shared" si="11"/>
        <v>0</v>
      </c>
      <c r="AB28" s="51"/>
      <c r="AC28" s="20">
        <f t="shared" si="12"/>
        <v>0</v>
      </c>
      <c r="AD28" s="85">
        <f t="shared" si="13"/>
        <v>111.34</v>
      </c>
      <c r="AE28" s="21">
        <f t="shared" si="14"/>
        <v>111.34</v>
      </c>
      <c r="AF28" s="82"/>
      <c r="AG28" s="78"/>
      <c r="AH28" s="22">
        <f t="shared" si="15"/>
        <v>111.34</v>
      </c>
      <c r="AI28" s="23">
        <f t="shared" si="4"/>
        <v>32.827999999999975</v>
      </c>
      <c r="AJ28" s="54"/>
      <c r="AK28" s="24">
        <f t="shared" si="16"/>
        <v>0</v>
      </c>
      <c r="AL28" s="25">
        <f t="shared" si="17"/>
        <v>144.16799999999998</v>
      </c>
      <c r="AM28" s="26">
        <f t="shared" si="18"/>
        <v>144.16799999999998</v>
      </c>
      <c r="AN28" s="79"/>
      <c r="AO28" s="118">
        <v>85</v>
      </c>
      <c r="AP28" s="118">
        <v>200</v>
      </c>
      <c r="AQ28" s="118">
        <v>0</v>
      </c>
      <c r="AR28" s="118">
        <v>14</v>
      </c>
      <c r="AS28" s="112">
        <v>54</v>
      </c>
      <c r="AT28" s="62">
        <f t="shared" si="5"/>
        <v>353</v>
      </c>
      <c r="AU28" s="63">
        <f t="shared" si="19"/>
        <v>335.34999999999997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20"/>
        <v>35</v>
      </c>
      <c r="BA28" s="80">
        <f t="shared" si="21"/>
        <v>300.34999999999997</v>
      </c>
      <c r="BB28" s="36">
        <f t="shared" si="22"/>
        <v>144.16799999999998</v>
      </c>
      <c r="BC28" s="80">
        <f t="shared" si="23"/>
        <v>156.18199999999999</v>
      </c>
    </row>
    <row r="29" spans="1:55" ht="18" thickBot="1">
      <c r="A29" s="30" t="s">
        <v>32</v>
      </c>
      <c r="B29" s="88">
        <v>560</v>
      </c>
      <c r="C29" s="88">
        <v>576</v>
      </c>
      <c r="D29" s="88">
        <v>756</v>
      </c>
      <c r="E29" s="88">
        <v>19</v>
      </c>
      <c r="F29" s="89">
        <v>20</v>
      </c>
      <c r="G29" s="106">
        <v>24</v>
      </c>
      <c r="H29" s="48">
        <f t="shared" si="6"/>
        <v>1892</v>
      </c>
      <c r="I29" s="48">
        <f t="shared" si="7"/>
        <v>63</v>
      </c>
      <c r="J29" s="44">
        <v>532</v>
      </c>
      <c r="K29" s="94">
        <v>537</v>
      </c>
      <c r="L29" s="19"/>
      <c r="M29" s="45">
        <v>18</v>
      </c>
      <c r="N29" s="93">
        <v>18</v>
      </c>
      <c r="O29" s="49"/>
      <c r="P29" s="48">
        <f t="shared" si="8"/>
        <v>1069</v>
      </c>
      <c r="Q29" s="48">
        <f t="shared" si="9"/>
        <v>36</v>
      </c>
      <c r="R29" s="50">
        <f t="shared" si="10"/>
        <v>99</v>
      </c>
      <c r="S29" s="88">
        <v>3.84</v>
      </c>
      <c r="T29" s="88">
        <v>4</v>
      </c>
      <c r="U29" s="88">
        <v>7.5</v>
      </c>
      <c r="V29" s="44"/>
      <c r="W29" s="44"/>
      <c r="X29" s="44"/>
      <c r="Y29" s="44"/>
      <c r="Z29" s="44"/>
      <c r="AA29" s="67">
        <f t="shared" si="11"/>
        <v>0</v>
      </c>
      <c r="AB29" s="51"/>
      <c r="AC29" s="20">
        <f t="shared" si="12"/>
        <v>0</v>
      </c>
      <c r="AD29" s="85">
        <f t="shared" si="13"/>
        <v>114.34</v>
      </c>
      <c r="AE29" s="21">
        <f t="shared" si="14"/>
        <v>114.34</v>
      </c>
      <c r="AF29" s="82"/>
      <c r="AG29" s="78"/>
      <c r="AH29" s="22">
        <f t="shared" si="15"/>
        <v>114.34</v>
      </c>
      <c r="AI29" s="23">
        <f t="shared" si="4"/>
        <v>29.827999999999975</v>
      </c>
      <c r="AJ29" s="54"/>
      <c r="AK29" s="24">
        <f t="shared" si="16"/>
        <v>0</v>
      </c>
      <c r="AL29" s="25">
        <f t="shared" si="17"/>
        <v>144.16799999999998</v>
      </c>
      <c r="AM29" s="26">
        <f t="shared" si="18"/>
        <v>144.16799999999998</v>
      </c>
      <c r="AN29" s="79"/>
      <c r="AO29" s="118">
        <v>85</v>
      </c>
      <c r="AP29" s="118">
        <v>200</v>
      </c>
      <c r="AQ29" s="118">
        <v>0</v>
      </c>
      <c r="AR29" s="118">
        <v>14</v>
      </c>
      <c r="AS29" s="112">
        <v>54</v>
      </c>
      <c r="AT29" s="62">
        <f t="shared" si="5"/>
        <v>353</v>
      </c>
      <c r="AU29" s="63">
        <f t="shared" si="19"/>
        <v>335.34999999999997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20"/>
        <v>35</v>
      </c>
      <c r="BA29" s="80">
        <f t="shared" si="21"/>
        <v>300.34999999999997</v>
      </c>
      <c r="BB29" s="36">
        <f t="shared" si="22"/>
        <v>144.16799999999998</v>
      </c>
      <c r="BC29" s="80">
        <f t="shared" si="23"/>
        <v>156.18199999999999</v>
      </c>
    </row>
    <row r="30" spans="1:55" ht="18" thickBot="1">
      <c r="A30" s="30" t="s">
        <v>16</v>
      </c>
      <c r="B30" s="88">
        <v>562</v>
      </c>
      <c r="C30" s="88">
        <v>594</v>
      </c>
      <c r="D30" s="88">
        <v>747</v>
      </c>
      <c r="E30" s="88">
        <v>19</v>
      </c>
      <c r="F30" s="89">
        <v>20</v>
      </c>
      <c r="G30" s="106">
        <v>24</v>
      </c>
      <c r="H30" s="48">
        <f t="shared" si="6"/>
        <v>1903</v>
      </c>
      <c r="I30" s="48">
        <f t="shared" si="7"/>
        <v>63</v>
      </c>
      <c r="J30" s="44">
        <v>539</v>
      </c>
      <c r="K30" s="94">
        <v>529</v>
      </c>
      <c r="L30" s="19"/>
      <c r="M30" s="45">
        <v>18</v>
      </c>
      <c r="N30" s="93">
        <v>18</v>
      </c>
      <c r="O30" s="49"/>
      <c r="P30" s="48">
        <f t="shared" si="8"/>
        <v>1068</v>
      </c>
      <c r="Q30" s="48">
        <f t="shared" si="9"/>
        <v>36</v>
      </c>
      <c r="R30" s="50">
        <f t="shared" si="10"/>
        <v>99</v>
      </c>
      <c r="S30" s="88">
        <v>4.0199999999999996</v>
      </c>
      <c r="T30" s="88">
        <v>4.5</v>
      </c>
      <c r="U30" s="88">
        <v>8</v>
      </c>
      <c r="V30" s="44"/>
      <c r="W30" s="44"/>
      <c r="X30" s="44"/>
      <c r="Y30" s="44"/>
      <c r="Z30" s="44"/>
      <c r="AA30" s="67">
        <f t="shared" si="11"/>
        <v>0</v>
      </c>
      <c r="AB30" s="51"/>
      <c r="AC30" s="20">
        <f t="shared" si="12"/>
        <v>0</v>
      </c>
      <c r="AD30" s="85">
        <f t="shared" si="13"/>
        <v>115.52</v>
      </c>
      <c r="AE30" s="21">
        <f t="shared" si="14"/>
        <v>115.52</v>
      </c>
      <c r="AF30" s="82"/>
      <c r="AG30" s="78"/>
      <c r="AH30" s="22">
        <f t="shared" si="15"/>
        <v>115.52</v>
      </c>
      <c r="AI30" s="23">
        <f t="shared" si="4"/>
        <v>28.647999999999982</v>
      </c>
      <c r="AJ30" s="54"/>
      <c r="AK30" s="24">
        <f t="shared" si="16"/>
        <v>0</v>
      </c>
      <c r="AL30" s="25">
        <f t="shared" si="17"/>
        <v>144.16799999999998</v>
      </c>
      <c r="AM30" s="26">
        <f t="shared" si="18"/>
        <v>144.16799999999998</v>
      </c>
      <c r="AN30" s="79"/>
      <c r="AO30" s="118">
        <v>85</v>
      </c>
      <c r="AP30" s="118">
        <v>200</v>
      </c>
      <c r="AQ30" s="118">
        <v>0</v>
      </c>
      <c r="AR30" s="118">
        <v>14</v>
      </c>
      <c r="AS30" s="112">
        <v>54</v>
      </c>
      <c r="AT30" s="62">
        <f t="shared" si="5"/>
        <v>353</v>
      </c>
      <c r="AU30" s="63">
        <f t="shared" si="19"/>
        <v>335.34999999999997</v>
      </c>
      <c r="AV30" s="120">
        <v>6</v>
      </c>
      <c r="AW30" s="120">
        <v>20</v>
      </c>
      <c r="AX30" s="120">
        <v>8</v>
      </c>
      <c r="AY30" s="120">
        <v>1</v>
      </c>
      <c r="AZ30" s="81">
        <f t="shared" si="20"/>
        <v>35</v>
      </c>
      <c r="BA30" s="80">
        <f t="shared" si="21"/>
        <v>300.34999999999997</v>
      </c>
      <c r="BB30" s="36">
        <f t="shared" si="22"/>
        <v>144.16799999999998</v>
      </c>
      <c r="BC30" s="80">
        <f t="shared" si="23"/>
        <v>156.18199999999999</v>
      </c>
    </row>
    <row r="31" spans="1:55" ht="18" thickBot="1">
      <c r="A31" s="30" t="s">
        <v>45</v>
      </c>
      <c r="B31" s="88">
        <v>567</v>
      </c>
      <c r="C31" s="88">
        <v>591</v>
      </c>
      <c r="D31" s="88">
        <v>742</v>
      </c>
      <c r="E31" s="88">
        <v>19</v>
      </c>
      <c r="F31" s="89">
        <v>20</v>
      </c>
      <c r="G31" s="106">
        <v>24</v>
      </c>
      <c r="H31" s="48">
        <f t="shared" si="6"/>
        <v>1900</v>
      </c>
      <c r="I31" s="48">
        <f t="shared" si="7"/>
        <v>63</v>
      </c>
      <c r="J31" s="44">
        <v>534</v>
      </c>
      <c r="K31" s="94">
        <v>557</v>
      </c>
      <c r="L31" s="19"/>
      <c r="M31" s="45">
        <v>18</v>
      </c>
      <c r="N31" s="93">
        <v>19</v>
      </c>
      <c r="O31" s="49"/>
      <c r="P31" s="48">
        <f t="shared" si="8"/>
        <v>1091</v>
      </c>
      <c r="Q31" s="48">
        <f t="shared" si="9"/>
        <v>37</v>
      </c>
      <c r="R31" s="50">
        <f t="shared" si="10"/>
        <v>100</v>
      </c>
      <c r="S31" s="88">
        <v>4.0199999999999996</v>
      </c>
      <c r="T31" s="88">
        <v>4.5</v>
      </c>
      <c r="U31" s="88">
        <v>8</v>
      </c>
      <c r="V31" s="44"/>
      <c r="W31" s="44"/>
      <c r="X31" s="44"/>
      <c r="Y31" s="44"/>
      <c r="Z31" s="44"/>
      <c r="AA31" s="67">
        <f t="shared" si="11"/>
        <v>0</v>
      </c>
      <c r="AB31" s="51"/>
      <c r="AC31" s="20">
        <f t="shared" si="12"/>
        <v>0</v>
      </c>
      <c r="AD31" s="85">
        <f t="shared" si="13"/>
        <v>116.52</v>
      </c>
      <c r="AE31" s="21">
        <f t="shared" si="14"/>
        <v>116.52</v>
      </c>
      <c r="AF31" s="82"/>
      <c r="AG31" s="78"/>
      <c r="AH31" s="22">
        <f t="shared" si="15"/>
        <v>116.52</v>
      </c>
      <c r="AI31" s="23">
        <f t="shared" si="4"/>
        <v>27.647999999999982</v>
      </c>
      <c r="AJ31" s="54"/>
      <c r="AK31" s="24">
        <f t="shared" si="16"/>
        <v>0</v>
      </c>
      <c r="AL31" s="25">
        <f t="shared" si="17"/>
        <v>144.16799999999998</v>
      </c>
      <c r="AM31" s="26">
        <f t="shared" si="18"/>
        <v>144.16799999999998</v>
      </c>
      <c r="AN31" s="79"/>
      <c r="AO31" s="118">
        <v>85</v>
      </c>
      <c r="AP31" s="118">
        <v>200</v>
      </c>
      <c r="AQ31" s="118">
        <v>0</v>
      </c>
      <c r="AR31" s="118">
        <v>14</v>
      </c>
      <c r="AS31" s="112">
        <v>54</v>
      </c>
      <c r="AT31" s="62">
        <f t="shared" si="5"/>
        <v>353</v>
      </c>
      <c r="AU31" s="63">
        <f t="shared" si="19"/>
        <v>335.34999999999997</v>
      </c>
      <c r="AV31" s="120">
        <v>6</v>
      </c>
      <c r="AW31" s="120">
        <v>20</v>
      </c>
      <c r="AX31" s="120">
        <v>8</v>
      </c>
      <c r="AY31" s="120">
        <v>1</v>
      </c>
      <c r="AZ31" s="81">
        <f t="shared" si="20"/>
        <v>35</v>
      </c>
      <c r="BA31" s="80">
        <f t="shared" si="21"/>
        <v>300.34999999999997</v>
      </c>
      <c r="BB31" s="36">
        <f t="shared" si="22"/>
        <v>144.16799999999998</v>
      </c>
      <c r="BC31" s="80">
        <f t="shared" si="23"/>
        <v>156.18199999999999</v>
      </c>
    </row>
    <row r="32" spans="1:55" ht="18" thickBot="1">
      <c r="A32" s="30" t="s">
        <v>17</v>
      </c>
      <c r="B32" s="88">
        <v>576</v>
      </c>
      <c r="C32" s="88">
        <v>597</v>
      </c>
      <c r="D32" s="88">
        <v>743</v>
      </c>
      <c r="E32" s="88">
        <v>19</v>
      </c>
      <c r="F32" s="89">
        <v>20</v>
      </c>
      <c r="G32" s="106">
        <v>24</v>
      </c>
      <c r="H32" s="48">
        <f t="shared" si="6"/>
        <v>1916</v>
      </c>
      <c r="I32" s="48">
        <f t="shared" si="7"/>
        <v>63</v>
      </c>
      <c r="J32" s="44">
        <v>529</v>
      </c>
      <c r="K32" s="94">
        <v>539</v>
      </c>
      <c r="L32" s="19"/>
      <c r="M32" s="45">
        <v>17</v>
      </c>
      <c r="N32" s="93">
        <v>18</v>
      </c>
      <c r="O32" s="49"/>
      <c r="P32" s="48">
        <f t="shared" si="8"/>
        <v>1068</v>
      </c>
      <c r="Q32" s="48">
        <f t="shared" si="9"/>
        <v>35</v>
      </c>
      <c r="R32" s="50">
        <f t="shared" si="10"/>
        <v>98</v>
      </c>
      <c r="S32" s="88">
        <v>3.96</v>
      </c>
      <c r="T32" s="88">
        <v>4.5</v>
      </c>
      <c r="U32" s="88">
        <v>8.1</v>
      </c>
      <c r="V32" s="44"/>
      <c r="W32" s="44"/>
      <c r="X32" s="44"/>
      <c r="Y32" s="44"/>
      <c r="Z32" s="44"/>
      <c r="AA32" s="67">
        <f t="shared" si="11"/>
        <v>0</v>
      </c>
      <c r="AB32" s="51"/>
      <c r="AC32" s="20">
        <f t="shared" si="12"/>
        <v>0</v>
      </c>
      <c r="AD32" s="85">
        <f t="shared" si="13"/>
        <v>114.55999999999999</v>
      </c>
      <c r="AE32" s="21">
        <f t="shared" si="14"/>
        <v>114.55999999999999</v>
      </c>
      <c r="AF32" s="82"/>
      <c r="AG32" s="78"/>
      <c r="AH32" s="22">
        <f t="shared" si="15"/>
        <v>114.55999999999999</v>
      </c>
      <c r="AI32" s="23">
        <f t="shared" si="4"/>
        <v>29.60799999999999</v>
      </c>
      <c r="AJ32" s="54"/>
      <c r="AK32" s="24">
        <f t="shared" si="16"/>
        <v>0</v>
      </c>
      <c r="AL32" s="25">
        <f t="shared" si="17"/>
        <v>144.16799999999998</v>
      </c>
      <c r="AM32" s="26">
        <f t="shared" si="18"/>
        <v>144.16799999999998</v>
      </c>
      <c r="AN32" s="79"/>
      <c r="AO32" s="118">
        <v>85</v>
      </c>
      <c r="AP32" s="118">
        <v>200</v>
      </c>
      <c r="AQ32" s="118">
        <v>0</v>
      </c>
      <c r="AR32" s="118">
        <v>14</v>
      </c>
      <c r="AS32" s="112">
        <v>54</v>
      </c>
      <c r="AT32" s="62">
        <f t="shared" si="5"/>
        <v>353</v>
      </c>
      <c r="AU32" s="63">
        <f t="shared" si="19"/>
        <v>335.34999999999997</v>
      </c>
      <c r="AV32" s="120">
        <v>6</v>
      </c>
      <c r="AW32" s="120">
        <v>20</v>
      </c>
      <c r="AX32" s="120">
        <v>8</v>
      </c>
      <c r="AY32" s="120">
        <v>1</v>
      </c>
      <c r="AZ32" s="81">
        <f t="shared" si="20"/>
        <v>35</v>
      </c>
      <c r="BA32" s="80">
        <f t="shared" si="21"/>
        <v>300.34999999999997</v>
      </c>
      <c r="BB32" s="36">
        <f t="shared" si="22"/>
        <v>144.16799999999998</v>
      </c>
      <c r="BC32" s="80">
        <f t="shared" si="23"/>
        <v>156.18199999999999</v>
      </c>
    </row>
    <row r="33" spans="1:55" ht="18" thickBot="1">
      <c r="A33" s="30" t="s">
        <v>46</v>
      </c>
      <c r="B33" s="88">
        <v>578</v>
      </c>
      <c r="C33" s="88">
        <v>606</v>
      </c>
      <c r="D33" s="88">
        <v>766</v>
      </c>
      <c r="E33" s="88">
        <v>19</v>
      </c>
      <c r="F33" s="89">
        <v>21</v>
      </c>
      <c r="G33" s="106">
        <v>25</v>
      </c>
      <c r="H33" s="48">
        <f t="shared" si="6"/>
        <v>1950</v>
      </c>
      <c r="I33" s="48">
        <f t="shared" si="7"/>
        <v>65</v>
      </c>
      <c r="J33" s="44">
        <v>526</v>
      </c>
      <c r="K33" s="94">
        <v>548</v>
      </c>
      <c r="L33" s="19"/>
      <c r="M33" s="45">
        <v>17</v>
      </c>
      <c r="N33" s="93">
        <v>18</v>
      </c>
      <c r="O33" s="49"/>
      <c r="P33" s="48">
        <f t="shared" si="8"/>
        <v>1074</v>
      </c>
      <c r="Q33" s="48">
        <f t="shared" si="9"/>
        <v>35</v>
      </c>
      <c r="R33" s="50">
        <f t="shared" si="10"/>
        <v>100</v>
      </c>
      <c r="S33" s="88">
        <v>3.96</v>
      </c>
      <c r="T33" s="88">
        <v>4.5</v>
      </c>
      <c r="U33" s="88">
        <v>8.1</v>
      </c>
      <c r="V33" s="44"/>
      <c r="W33" s="44"/>
      <c r="X33" s="44"/>
      <c r="Y33" s="44"/>
      <c r="Z33" s="44"/>
      <c r="AA33" s="67">
        <f t="shared" si="11"/>
        <v>0</v>
      </c>
      <c r="AB33" s="51"/>
      <c r="AC33" s="20">
        <f t="shared" si="12"/>
        <v>0</v>
      </c>
      <c r="AD33" s="85">
        <f t="shared" si="13"/>
        <v>116.55999999999999</v>
      </c>
      <c r="AE33" s="21">
        <f t="shared" si="14"/>
        <v>116.55999999999999</v>
      </c>
      <c r="AF33" s="82"/>
      <c r="AG33" s="78"/>
      <c r="AH33" s="22">
        <f t="shared" si="15"/>
        <v>116.55999999999999</v>
      </c>
      <c r="AI33" s="23">
        <f t="shared" si="4"/>
        <v>27.60799999999999</v>
      </c>
      <c r="AJ33" s="54"/>
      <c r="AK33" s="24">
        <f t="shared" si="16"/>
        <v>0</v>
      </c>
      <c r="AL33" s="25">
        <f t="shared" si="17"/>
        <v>144.16799999999998</v>
      </c>
      <c r="AM33" s="26">
        <f t="shared" si="18"/>
        <v>144.16799999999998</v>
      </c>
      <c r="AN33" s="79"/>
      <c r="AO33" s="118">
        <v>85</v>
      </c>
      <c r="AP33" s="118">
        <v>200</v>
      </c>
      <c r="AQ33" s="118">
        <v>0</v>
      </c>
      <c r="AR33" s="118">
        <v>14</v>
      </c>
      <c r="AS33" s="112">
        <v>54</v>
      </c>
      <c r="AT33" s="62">
        <f t="shared" si="5"/>
        <v>353</v>
      </c>
      <c r="AU33" s="63">
        <f t="shared" si="19"/>
        <v>335.34999999999997</v>
      </c>
      <c r="AV33" s="120">
        <v>6</v>
      </c>
      <c r="AW33" s="120">
        <v>20</v>
      </c>
      <c r="AX33" s="120">
        <v>8</v>
      </c>
      <c r="AY33" s="120">
        <v>1</v>
      </c>
      <c r="AZ33" s="81">
        <f t="shared" si="20"/>
        <v>35</v>
      </c>
      <c r="BA33" s="80">
        <f t="shared" si="21"/>
        <v>300.34999999999997</v>
      </c>
      <c r="BB33" s="36">
        <f t="shared" si="22"/>
        <v>144.16799999999998</v>
      </c>
      <c r="BC33" s="80">
        <f t="shared" si="23"/>
        <v>156.18199999999999</v>
      </c>
    </row>
    <row r="34" spans="1:55" ht="18" thickBot="1">
      <c r="A34" s="30" t="s">
        <v>18</v>
      </c>
      <c r="B34" s="88">
        <v>573</v>
      </c>
      <c r="C34" s="92">
        <v>594</v>
      </c>
      <c r="D34" s="88">
        <v>755</v>
      </c>
      <c r="E34" s="88">
        <v>19</v>
      </c>
      <c r="F34" s="89">
        <v>20</v>
      </c>
      <c r="G34" s="106">
        <v>24</v>
      </c>
      <c r="H34" s="48">
        <f t="shared" si="6"/>
        <v>1922</v>
      </c>
      <c r="I34" s="48">
        <f t="shared" si="7"/>
        <v>63</v>
      </c>
      <c r="J34" s="44">
        <v>539</v>
      </c>
      <c r="K34" s="94">
        <v>544</v>
      </c>
      <c r="L34" s="19"/>
      <c r="M34" s="45">
        <v>18</v>
      </c>
      <c r="N34" s="93">
        <v>18</v>
      </c>
      <c r="O34" s="49"/>
      <c r="P34" s="48">
        <f t="shared" si="8"/>
        <v>1083</v>
      </c>
      <c r="Q34" s="48">
        <f t="shared" si="9"/>
        <v>36</v>
      </c>
      <c r="R34" s="50">
        <f t="shared" si="10"/>
        <v>99</v>
      </c>
      <c r="S34" s="88">
        <v>3.84</v>
      </c>
      <c r="T34" s="89">
        <v>4</v>
      </c>
      <c r="U34" s="88">
        <v>8</v>
      </c>
      <c r="V34" s="44"/>
      <c r="W34" s="44"/>
      <c r="X34" s="44"/>
      <c r="Y34" s="44"/>
      <c r="Z34" s="44"/>
      <c r="AA34" s="67">
        <f t="shared" si="11"/>
        <v>0</v>
      </c>
      <c r="AB34" s="51"/>
      <c r="AC34" s="20">
        <f t="shared" si="12"/>
        <v>0</v>
      </c>
      <c r="AD34" s="85">
        <f t="shared" si="13"/>
        <v>114.84</v>
      </c>
      <c r="AE34" s="21">
        <f t="shared" si="14"/>
        <v>114.84</v>
      </c>
      <c r="AF34" s="82"/>
      <c r="AG34" s="78"/>
      <c r="AH34" s="22">
        <f t="shared" si="15"/>
        <v>114.84</v>
      </c>
      <c r="AI34" s="23">
        <f t="shared" si="4"/>
        <v>29.327999999999975</v>
      </c>
      <c r="AJ34" s="54"/>
      <c r="AK34" s="24">
        <f t="shared" si="16"/>
        <v>0</v>
      </c>
      <c r="AL34" s="25">
        <f t="shared" si="17"/>
        <v>144.16799999999998</v>
      </c>
      <c r="AM34" s="26">
        <f t="shared" si="18"/>
        <v>144.16799999999998</v>
      </c>
      <c r="AN34" s="79"/>
      <c r="AO34" s="118">
        <v>85</v>
      </c>
      <c r="AP34" s="118">
        <v>200</v>
      </c>
      <c r="AQ34" s="118">
        <v>0</v>
      </c>
      <c r="AR34" s="118">
        <v>14</v>
      </c>
      <c r="AS34" s="112">
        <v>54</v>
      </c>
      <c r="AT34" s="62">
        <f t="shared" si="5"/>
        <v>353</v>
      </c>
      <c r="AU34" s="63">
        <f t="shared" si="19"/>
        <v>335.34999999999997</v>
      </c>
      <c r="AV34" s="120">
        <v>6</v>
      </c>
      <c r="AW34" s="120">
        <v>20</v>
      </c>
      <c r="AX34" s="120">
        <v>8</v>
      </c>
      <c r="AY34" s="120">
        <v>1</v>
      </c>
      <c r="AZ34" s="81">
        <f t="shared" si="20"/>
        <v>35</v>
      </c>
      <c r="BA34" s="80">
        <f t="shared" si="21"/>
        <v>300.34999999999997</v>
      </c>
      <c r="BB34" s="36">
        <f t="shared" si="22"/>
        <v>144.16799999999998</v>
      </c>
      <c r="BC34" s="80">
        <f t="shared" si="23"/>
        <v>156.18199999999999</v>
      </c>
    </row>
    <row r="35" spans="1:55" ht="18" thickBot="1">
      <c r="A35" s="30" t="s">
        <v>47</v>
      </c>
      <c r="B35" s="88">
        <v>560</v>
      </c>
      <c r="C35" s="92">
        <v>568</v>
      </c>
      <c r="D35" s="88">
        <v>756</v>
      </c>
      <c r="E35" s="88">
        <v>19</v>
      </c>
      <c r="F35" s="89">
        <v>19</v>
      </c>
      <c r="G35" s="106">
        <v>24</v>
      </c>
      <c r="H35" s="48">
        <f t="shared" si="6"/>
        <v>1884</v>
      </c>
      <c r="I35" s="48">
        <f t="shared" si="7"/>
        <v>62</v>
      </c>
      <c r="J35" s="44">
        <v>526</v>
      </c>
      <c r="K35" s="94">
        <v>532</v>
      </c>
      <c r="L35" s="19"/>
      <c r="M35" s="45">
        <v>17</v>
      </c>
      <c r="N35" s="93">
        <v>18</v>
      </c>
      <c r="O35" s="49"/>
      <c r="P35" s="48">
        <f t="shared" si="8"/>
        <v>1058</v>
      </c>
      <c r="Q35" s="48">
        <f t="shared" si="9"/>
        <v>35</v>
      </c>
      <c r="R35" s="50">
        <f t="shared" si="10"/>
        <v>97</v>
      </c>
      <c r="S35" s="88">
        <v>3.84</v>
      </c>
      <c r="T35" s="89">
        <v>4</v>
      </c>
      <c r="U35" s="88">
        <v>8</v>
      </c>
      <c r="V35" s="44"/>
      <c r="W35" s="44"/>
      <c r="X35" s="44"/>
      <c r="Y35" s="44"/>
      <c r="Z35" s="44"/>
      <c r="AA35" s="67">
        <f t="shared" si="11"/>
        <v>0</v>
      </c>
      <c r="AB35" s="51"/>
      <c r="AC35" s="20">
        <f t="shared" si="12"/>
        <v>0</v>
      </c>
      <c r="AD35" s="85">
        <f t="shared" si="13"/>
        <v>112.84</v>
      </c>
      <c r="AE35" s="21">
        <f t="shared" si="14"/>
        <v>112.84</v>
      </c>
      <c r="AF35" s="82"/>
      <c r="AG35" s="78"/>
      <c r="AH35" s="22">
        <f t="shared" si="15"/>
        <v>112.84</v>
      </c>
      <c r="AI35" s="23">
        <f t="shared" si="4"/>
        <v>31.327999999999975</v>
      </c>
      <c r="AJ35" s="54"/>
      <c r="AK35" s="24">
        <f t="shared" si="16"/>
        <v>0</v>
      </c>
      <c r="AL35" s="25">
        <f t="shared" si="17"/>
        <v>144.16799999999998</v>
      </c>
      <c r="AM35" s="26">
        <f t="shared" si="18"/>
        <v>144.16799999999998</v>
      </c>
      <c r="AN35" s="79"/>
      <c r="AO35" s="118">
        <v>85</v>
      </c>
      <c r="AP35" s="118">
        <v>200</v>
      </c>
      <c r="AQ35" s="118">
        <v>0</v>
      </c>
      <c r="AR35" s="118">
        <v>14</v>
      </c>
      <c r="AS35" s="112">
        <v>54</v>
      </c>
      <c r="AT35" s="62">
        <f t="shared" si="5"/>
        <v>353</v>
      </c>
      <c r="AU35" s="63">
        <f t="shared" si="19"/>
        <v>335.34999999999997</v>
      </c>
      <c r="AV35" s="120">
        <v>6</v>
      </c>
      <c r="AW35" s="120">
        <v>20</v>
      </c>
      <c r="AX35" s="120">
        <v>8</v>
      </c>
      <c r="AY35" s="120">
        <v>1</v>
      </c>
      <c r="AZ35" s="81">
        <f t="shared" si="20"/>
        <v>35</v>
      </c>
      <c r="BA35" s="80">
        <f t="shared" si="21"/>
        <v>300.34999999999997</v>
      </c>
      <c r="BB35" s="36">
        <f t="shared" si="22"/>
        <v>144.16799999999998</v>
      </c>
      <c r="BC35" s="80">
        <f t="shared" si="23"/>
        <v>156.18199999999999</v>
      </c>
    </row>
    <row r="36" spans="1:55" ht="18" thickBot="1">
      <c r="A36" s="30" t="s">
        <v>19</v>
      </c>
      <c r="B36" s="88">
        <v>543</v>
      </c>
      <c r="C36" s="92">
        <v>544</v>
      </c>
      <c r="D36" s="88">
        <v>719</v>
      </c>
      <c r="E36" s="88">
        <v>18</v>
      </c>
      <c r="F36" s="89">
        <v>19</v>
      </c>
      <c r="G36" s="106">
        <v>24</v>
      </c>
      <c r="H36" s="48">
        <f t="shared" si="6"/>
        <v>1806</v>
      </c>
      <c r="I36" s="48">
        <f t="shared" si="7"/>
        <v>61</v>
      </c>
      <c r="J36" s="44">
        <v>547</v>
      </c>
      <c r="K36" s="94">
        <v>547</v>
      </c>
      <c r="L36" s="19"/>
      <c r="M36" s="45">
        <v>18</v>
      </c>
      <c r="N36" s="93">
        <v>19</v>
      </c>
      <c r="O36" s="49"/>
      <c r="P36" s="48">
        <f t="shared" si="8"/>
        <v>1094</v>
      </c>
      <c r="Q36" s="48">
        <f t="shared" si="9"/>
        <v>37</v>
      </c>
      <c r="R36" s="50">
        <f t="shared" si="10"/>
        <v>98</v>
      </c>
      <c r="S36" s="88">
        <v>3.8</v>
      </c>
      <c r="T36" s="89">
        <v>4.5</v>
      </c>
      <c r="U36" s="100">
        <v>4.5</v>
      </c>
      <c r="V36" s="44"/>
      <c r="W36" s="44"/>
      <c r="X36" s="44"/>
      <c r="Y36" s="44"/>
      <c r="Z36" s="44"/>
      <c r="AA36" s="67">
        <f t="shared" si="11"/>
        <v>0</v>
      </c>
      <c r="AB36" s="51"/>
      <c r="AC36" s="20">
        <f t="shared" si="12"/>
        <v>0</v>
      </c>
      <c r="AD36" s="85">
        <f t="shared" si="13"/>
        <v>110.8</v>
      </c>
      <c r="AE36" s="21">
        <f t="shared" si="14"/>
        <v>110.8</v>
      </c>
      <c r="AF36" s="82"/>
      <c r="AG36" s="78"/>
      <c r="AH36" s="22">
        <f t="shared" si="15"/>
        <v>110.8</v>
      </c>
      <c r="AI36" s="23">
        <f t="shared" si="4"/>
        <v>33.367999999999981</v>
      </c>
      <c r="AJ36" s="54"/>
      <c r="AK36" s="24">
        <f t="shared" si="16"/>
        <v>0</v>
      </c>
      <c r="AL36" s="25">
        <f t="shared" si="17"/>
        <v>144.16799999999998</v>
      </c>
      <c r="AM36" s="26">
        <f t="shared" si="18"/>
        <v>144.16799999999998</v>
      </c>
      <c r="AN36" s="79"/>
      <c r="AO36" s="118">
        <v>85</v>
      </c>
      <c r="AP36" s="118">
        <v>200</v>
      </c>
      <c r="AQ36" s="118">
        <v>0</v>
      </c>
      <c r="AR36" s="118">
        <v>14</v>
      </c>
      <c r="AS36" s="112">
        <v>54</v>
      </c>
      <c r="AT36" s="62">
        <f t="shared" si="5"/>
        <v>353</v>
      </c>
      <c r="AU36" s="63">
        <f t="shared" si="19"/>
        <v>335.34999999999997</v>
      </c>
      <c r="AV36" s="120">
        <v>6</v>
      </c>
      <c r="AW36" s="120">
        <v>20</v>
      </c>
      <c r="AX36" s="120">
        <v>8</v>
      </c>
      <c r="AY36" s="120">
        <v>1</v>
      </c>
      <c r="AZ36" s="81">
        <f t="shared" si="20"/>
        <v>35</v>
      </c>
      <c r="BA36" s="80">
        <f t="shared" si="21"/>
        <v>300.34999999999997</v>
      </c>
      <c r="BB36" s="36">
        <f t="shared" si="22"/>
        <v>144.16799999999998</v>
      </c>
      <c r="BC36" s="80">
        <f t="shared" si="23"/>
        <v>156.18199999999999</v>
      </c>
    </row>
    <row r="37" spans="1:55" ht="18" thickBot="1">
      <c r="A37" s="30" t="s">
        <v>48</v>
      </c>
      <c r="B37" s="88">
        <v>548</v>
      </c>
      <c r="C37" s="92">
        <v>527</v>
      </c>
      <c r="D37" s="88">
        <v>705</v>
      </c>
      <c r="E37" s="88">
        <v>18</v>
      </c>
      <c r="F37" s="89">
        <v>18</v>
      </c>
      <c r="G37" s="106">
        <v>23</v>
      </c>
      <c r="H37" s="48">
        <f t="shared" si="6"/>
        <v>1780</v>
      </c>
      <c r="I37" s="48">
        <f t="shared" si="7"/>
        <v>59</v>
      </c>
      <c r="J37" s="44">
        <v>523</v>
      </c>
      <c r="K37" s="94">
        <v>559</v>
      </c>
      <c r="L37" s="19"/>
      <c r="M37" s="45">
        <v>17</v>
      </c>
      <c r="N37" s="93">
        <v>19</v>
      </c>
      <c r="O37" s="49"/>
      <c r="P37" s="48">
        <f t="shared" si="8"/>
        <v>1082</v>
      </c>
      <c r="Q37" s="48">
        <f t="shared" si="9"/>
        <v>36</v>
      </c>
      <c r="R37" s="50">
        <f t="shared" si="10"/>
        <v>95</v>
      </c>
      <c r="S37" s="88">
        <v>3.8</v>
      </c>
      <c r="T37" s="89">
        <v>4.5</v>
      </c>
      <c r="U37" s="100">
        <v>4.5</v>
      </c>
      <c r="V37" s="44"/>
      <c r="W37" s="44"/>
      <c r="X37" s="44"/>
      <c r="Y37" s="44"/>
      <c r="Z37" s="44"/>
      <c r="AA37" s="67">
        <f t="shared" si="11"/>
        <v>0</v>
      </c>
      <c r="AB37" s="51"/>
      <c r="AC37" s="20">
        <f t="shared" si="12"/>
        <v>0</v>
      </c>
      <c r="AD37" s="85">
        <f t="shared" si="13"/>
        <v>107.8</v>
      </c>
      <c r="AE37" s="21">
        <f t="shared" si="14"/>
        <v>107.8</v>
      </c>
      <c r="AF37" s="82"/>
      <c r="AG37" s="78"/>
      <c r="AH37" s="22">
        <f t="shared" si="15"/>
        <v>107.8</v>
      </c>
      <c r="AI37" s="23">
        <f t="shared" si="4"/>
        <v>36.367999999999981</v>
      </c>
      <c r="AJ37" s="54"/>
      <c r="AK37" s="24">
        <f t="shared" si="16"/>
        <v>0</v>
      </c>
      <c r="AL37" s="25">
        <f t="shared" si="17"/>
        <v>144.16799999999998</v>
      </c>
      <c r="AM37" s="26">
        <f t="shared" si="18"/>
        <v>144.16799999999998</v>
      </c>
      <c r="AN37" s="79"/>
      <c r="AO37" s="118">
        <v>85</v>
      </c>
      <c r="AP37" s="118">
        <v>200</v>
      </c>
      <c r="AQ37" s="118">
        <v>0</v>
      </c>
      <c r="AR37" s="118">
        <v>14</v>
      </c>
      <c r="AS37" s="112">
        <v>54</v>
      </c>
      <c r="AT37" s="62">
        <f t="shared" si="5"/>
        <v>353</v>
      </c>
      <c r="AU37" s="63">
        <f t="shared" si="19"/>
        <v>335.34999999999997</v>
      </c>
      <c r="AV37" s="120">
        <v>6</v>
      </c>
      <c r="AW37" s="120">
        <v>20</v>
      </c>
      <c r="AX37" s="120">
        <v>8</v>
      </c>
      <c r="AY37" s="120">
        <v>1</v>
      </c>
      <c r="AZ37" s="81">
        <f t="shared" si="20"/>
        <v>35</v>
      </c>
      <c r="BA37" s="80">
        <f t="shared" si="21"/>
        <v>300.34999999999997</v>
      </c>
      <c r="BB37" s="36">
        <f t="shared" si="22"/>
        <v>144.16799999999998</v>
      </c>
      <c r="BC37" s="80">
        <f t="shared" si="23"/>
        <v>156.18199999999999</v>
      </c>
    </row>
    <row r="38" spans="1:55" ht="18" thickBot="1">
      <c r="A38" s="30" t="s">
        <v>20</v>
      </c>
      <c r="B38" s="88">
        <v>547</v>
      </c>
      <c r="C38" s="92">
        <v>526</v>
      </c>
      <c r="D38" s="88">
        <v>707</v>
      </c>
      <c r="E38" s="88">
        <v>18</v>
      </c>
      <c r="F38" s="89">
        <v>18</v>
      </c>
      <c r="G38" s="106">
        <v>23</v>
      </c>
      <c r="H38" s="48">
        <f t="shared" si="6"/>
        <v>1780</v>
      </c>
      <c r="I38" s="48">
        <f t="shared" si="7"/>
        <v>59</v>
      </c>
      <c r="J38" s="44">
        <v>522</v>
      </c>
      <c r="K38" s="94">
        <v>554</v>
      </c>
      <c r="L38" s="19"/>
      <c r="M38" s="45">
        <v>17</v>
      </c>
      <c r="N38" s="93">
        <v>19</v>
      </c>
      <c r="O38" s="49"/>
      <c r="P38" s="48">
        <f t="shared" si="8"/>
        <v>1076</v>
      </c>
      <c r="Q38" s="48">
        <f t="shared" si="9"/>
        <v>36</v>
      </c>
      <c r="R38" s="50">
        <f t="shared" si="10"/>
        <v>95</v>
      </c>
      <c r="S38" s="88">
        <v>3.67</v>
      </c>
      <c r="T38" s="89">
        <v>4</v>
      </c>
      <c r="U38" s="100">
        <v>7.9</v>
      </c>
      <c r="V38" s="44"/>
      <c r="W38" s="44"/>
      <c r="X38" s="44"/>
      <c r="Y38" s="44"/>
      <c r="Z38" s="44"/>
      <c r="AA38" s="67">
        <f t="shared" si="11"/>
        <v>0</v>
      </c>
      <c r="AB38" s="51"/>
      <c r="AC38" s="20">
        <f t="shared" si="12"/>
        <v>0</v>
      </c>
      <c r="AD38" s="85">
        <f t="shared" si="13"/>
        <v>110.57000000000001</v>
      </c>
      <c r="AE38" s="21">
        <f t="shared" si="14"/>
        <v>110.57000000000001</v>
      </c>
      <c r="AF38" s="82"/>
      <c r="AG38" s="78"/>
      <c r="AH38" s="22">
        <f t="shared" si="15"/>
        <v>110.57000000000001</v>
      </c>
      <c r="AI38" s="23">
        <f t="shared" si="4"/>
        <v>33.597999999999971</v>
      </c>
      <c r="AJ38" s="54"/>
      <c r="AK38" s="24">
        <f t="shared" si="16"/>
        <v>0</v>
      </c>
      <c r="AL38" s="25">
        <f t="shared" si="17"/>
        <v>144.16799999999998</v>
      </c>
      <c r="AM38" s="26">
        <f t="shared" si="18"/>
        <v>144.16799999999998</v>
      </c>
      <c r="AN38" s="79"/>
      <c r="AO38" s="118">
        <v>85</v>
      </c>
      <c r="AP38" s="118">
        <v>200</v>
      </c>
      <c r="AQ38" s="118">
        <v>0</v>
      </c>
      <c r="AR38" s="118">
        <v>14</v>
      </c>
      <c r="AS38" s="112">
        <v>54</v>
      </c>
      <c r="AT38" s="62">
        <f t="shared" si="5"/>
        <v>353</v>
      </c>
      <c r="AU38" s="63">
        <f t="shared" si="19"/>
        <v>335.34999999999997</v>
      </c>
      <c r="AV38" s="120">
        <v>6</v>
      </c>
      <c r="AW38" s="120">
        <v>20</v>
      </c>
      <c r="AX38" s="120">
        <v>8</v>
      </c>
      <c r="AY38" s="120">
        <v>1</v>
      </c>
      <c r="AZ38" s="81">
        <f t="shared" si="20"/>
        <v>35</v>
      </c>
      <c r="BA38" s="80">
        <f t="shared" si="21"/>
        <v>300.34999999999997</v>
      </c>
      <c r="BB38" s="36">
        <f t="shared" si="22"/>
        <v>144.16799999999998</v>
      </c>
      <c r="BC38" s="80">
        <f t="shared" si="23"/>
        <v>156.18199999999999</v>
      </c>
    </row>
    <row r="39" spans="1:55" ht="18" thickBot="1">
      <c r="A39" s="30" t="s">
        <v>33</v>
      </c>
      <c r="B39" s="88">
        <v>564</v>
      </c>
      <c r="C39" s="92">
        <v>554</v>
      </c>
      <c r="D39" s="88">
        <v>737</v>
      </c>
      <c r="E39" s="88">
        <v>19</v>
      </c>
      <c r="F39" s="89">
        <v>19</v>
      </c>
      <c r="G39" s="106">
        <v>24</v>
      </c>
      <c r="H39" s="48">
        <f t="shared" si="6"/>
        <v>1855</v>
      </c>
      <c r="I39" s="48">
        <f t="shared" si="7"/>
        <v>62</v>
      </c>
      <c r="J39" s="44">
        <v>548</v>
      </c>
      <c r="K39" s="94">
        <v>544</v>
      </c>
      <c r="L39" s="19"/>
      <c r="M39" s="45">
        <v>18</v>
      </c>
      <c r="N39" s="93">
        <v>19</v>
      </c>
      <c r="O39" s="49"/>
      <c r="P39" s="48">
        <f t="shared" si="8"/>
        <v>1092</v>
      </c>
      <c r="Q39" s="48">
        <f t="shared" si="9"/>
        <v>37</v>
      </c>
      <c r="R39" s="50">
        <f t="shared" si="10"/>
        <v>99</v>
      </c>
      <c r="S39" s="88">
        <v>3.67</v>
      </c>
      <c r="T39" s="89">
        <v>4</v>
      </c>
      <c r="U39" s="100">
        <v>7.9</v>
      </c>
      <c r="V39" s="44"/>
      <c r="W39" s="44"/>
      <c r="X39" s="44"/>
      <c r="Y39" s="44"/>
      <c r="Z39" s="44"/>
      <c r="AA39" s="67">
        <f t="shared" si="11"/>
        <v>0</v>
      </c>
      <c r="AB39" s="51"/>
      <c r="AC39" s="20">
        <f t="shared" si="12"/>
        <v>0</v>
      </c>
      <c r="AD39" s="85">
        <f t="shared" si="13"/>
        <v>114.57000000000001</v>
      </c>
      <c r="AE39" s="21">
        <f t="shared" si="14"/>
        <v>114.57000000000001</v>
      </c>
      <c r="AF39" s="82"/>
      <c r="AG39" s="78"/>
      <c r="AH39" s="22">
        <f t="shared" si="15"/>
        <v>114.57000000000001</v>
      </c>
      <c r="AI39" s="23">
        <f t="shared" si="4"/>
        <v>29.597999999999971</v>
      </c>
      <c r="AJ39" s="54"/>
      <c r="AK39" s="24">
        <f t="shared" si="16"/>
        <v>0</v>
      </c>
      <c r="AL39" s="25">
        <f t="shared" si="17"/>
        <v>144.16799999999998</v>
      </c>
      <c r="AM39" s="26">
        <f t="shared" si="18"/>
        <v>144.16799999999998</v>
      </c>
      <c r="AN39" s="79"/>
      <c r="AO39" s="118">
        <v>85</v>
      </c>
      <c r="AP39" s="118">
        <v>200</v>
      </c>
      <c r="AQ39" s="118">
        <v>0</v>
      </c>
      <c r="AR39" s="118">
        <v>14</v>
      </c>
      <c r="AS39" s="112">
        <v>54</v>
      </c>
      <c r="AT39" s="62">
        <f t="shared" si="5"/>
        <v>353</v>
      </c>
      <c r="AU39" s="63">
        <f t="shared" si="19"/>
        <v>335.34999999999997</v>
      </c>
      <c r="AV39" s="120">
        <v>6</v>
      </c>
      <c r="AW39" s="120">
        <v>20</v>
      </c>
      <c r="AX39" s="120">
        <v>8</v>
      </c>
      <c r="AY39" s="120">
        <v>1</v>
      </c>
      <c r="AZ39" s="81">
        <f t="shared" si="20"/>
        <v>35</v>
      </c>
      <c r="BA39" s="80">
        <f t="shared" si="21"/>
        <v>300.34999999999997</v>
      </c>
      <c r="BB39" s="36">
        <f t="shared" si="22"/>
        <v>144.16799999999998</v>
      </c>
      <c r="BC39" s="80">
        <f t="shared" si="23"/>
        <v>156.18199999999999</v>
      </c>
    </row>
    <row r="40" spans="1:55" ht="18" thickBot="1">
      <c r="A40" s="30" t="s">
        <v>21</v>
      </c>
      <c r="B40" s="88">
        <v>595</v>
      </c>
      <c r="C40" s="92">
        <v>598</v>
      </c>
      <c r="D40" s="88">
        <v>779</v>
      </c>
      <c r="E40" s="88">
        <v>20</v>
      </c>
      <c r="F40" s="89">
        <v>20</v>
      </c>
      <c r="G40" s="106">
        <v>25</v>
      </c>
      <c r="H40" s="48">
        <f t="shared" si="6"/>
        <v>1972</v>
      </c>
      <c r="I40" s="48">
        <f t="shared" si="7"/>
        <v>65</v>
      </c>
      <c r="J40" s="44">
        <v>620</v>
      </c>
      <c r="K40" s="94">
        <v>564</v>
      </c>
      <c r="L40" s="19"/>
      <c r="M40" s="45">
        <v>20</v>
      </c>
      <c r="N40" s="93">
        <v>19</v>
      </c>
      <c r="O40" s="49"/>
      <c r="P40" s="48">
        <f t="shared" si="8"/>
        <v>1184</v>
      </c>
      <c r="Q40" s="48">
        <f t="shared" si="9"/>
        <v>39</v>
      </c>
      <c r="R40" s="50">
        <f t="shared" si="10"/>
        <v>104</v>
      </c>
      <c r="S40" s="88">
        <v>4.0599999999999996</v>
      </c>
      <c r="T40" s="89">
        <v>4.5</v>
      </c>
      <c r="U40" s="100">
        <v>8.4</v>
      </c>
      <c r="V40" s="44"/>
      <c r="W40" s="44"/>
      <c r="X40" s="44"/>
      <c r="Y40" s="44"/>
      <c r="Z40" s="44"/>
      <c r="AA40" s="67">
        <f t="shared" si="11"/>
        <v>0</v>
      </c>
      <c r="AB40" s="51"/>
      <c r="AC40" s="20">
        <f t="shared" si="12"/>
        <v>0</v>
      </c>
      <c r="AD40" s="85">
        <f t="shared" si="13"/>
        <v>120.96000000000001</v>
      </c>
      <c r="AE40" s="21">
        <f t="shared" si="14"/>
        <v>120.96000000000001</v>
      </c>
      <c r="AF40" s="82"/>
      <c r="AG40" s="78"/>
      <c r="AH40" s="22">
        <f t="shared" si="15"/>
        <v>120.96000000000001</v>
      </c>
      <c r="AI40" s="23">
        <f t="shared" si="4"/>
        <v>23.20799999999997</v>
      </c>
      <c r="AJ40" s="54"/>
      <c r="AK40" s="24">
        <f t="shared" si="16"/>
        <v>0</v>
      </c>
      <c r="AL40" s="25">
        <f t="shared" si="17"/>
        <v>144.16799999999998</v>
      </c>
      <c r="AM40" s="26">
        <f t="shared" si="18"/>
        <v>144.16799999999998</v>
      </c>
      <c r="AN40" s="79"/>
      <c r="AO40" s="118">
        <v>85</v>
      </c>
      <c r="AP40" s="118">
        <v>200</v>
      </c>
      <c r="AQ40" s="118">
        <v>0</v>
      </c>
      <c r="AR40" s="118">
        <v>14</v>
      </c>
      <c r="AS40" s="112">
        <v>54</v>
      </c>
      <c r="AT40" s="62">
        <f t="shared" si="5"/>
        <v>353</v>
      </c>
      <c r="AU40" s="63">
        <f t="shared" si="19"/>
        <v>335.34999999999997</v>
      </c>
      <c r="AV40" s="120">
        <v>6</v>
      </c>
      <c r="AW40" s="120">
        <v>20</v>
      </c>
      <c r="AX40" s="120">
        <v>8</v>
      </c>
      <c r="AY40" s="120">
        <v>1</v>
      </c>
      <c r="AZ40" s="81">
        <f t="shared" si="20"/>
        <v>35</v>
      </c>
      <c r="BA40" s="80">
        <f t="shared" si="21"/>
        <v>300.34999999999997</v>
      </c>
      <c r="BB40" s="36">
        <f t="shared" si="22"/>
        <v>144.16799999999998</v>
      </c>
      <c r="BC40" s="80">
        <f t="shared" si="23"/>
        <v>156.18199999999999</v>
      </c>
    </row>
    <row r="41" spans="1:55" ht="18" thickBot="1">
      <c r="A41" s="30" t="s">
        <v>34</v>
      </c>
      <c r="B41" s="88">
        <v>610</v>
      </c>
      <c r="C41" s="92">
        <v>601</v>
      </c>
      <c r="D41" s="88">
        <v>771</v>
      </c>
      <c r="E41" s="88">
        <v>20</v>
      </c>
      <c r="F41" s="89">
        <v>20</v>
      </c>
      <c r="G41" s="106">
        <v>25</v>
      </c>
      <c r="H41" s="48">
        <f t="shared" si="6"/>
        <v>1982</v>
      </c>
      <c r="I41" s="48">
        <f t="shared" si="7"/>
        <v>65</v>
      </c>
      <c r="J41" s="44">
        <v>619</v>
      </c>
      <c r="K41" s="94">
        <v>561</v>
      </c>
      <c r="L41" s="19"/>
      <c r="M41" s="45">
        <v>20</v>
      </c>
      <c r="N41" s="93">
        <v>19</v>
      </c>
      <c r="O41" s="49"/>
      <c r="P41" s="48">
        <f t="shared" si="8"/>
        <v>1180</v>
      </c>
      <c r="Q41" s="48">
        <f t="shared" si="9"/>
        <v>39</v>
      </c>
      <c r="R41" s="50">
        <f t="shared" si="10"/>
        <v>104</v>
      </c>
      <c r="S41" s="88">
        <v>4.0599999999999996</v>
      </c>
      <c r="T41" s="89">
        <v>4.5</v>
      </c>
      <c r="U41" s="100">
        <v>8.4</v>
      </c>
      <c r="V41" s="44"/>
      <c r="W41" s="44"/>
      <c r="X41" s="44"/>
      <c r="Y41" s="44"/>
      <c r="Z41" s="44"/>
      <c r="AA41" s="67">
        <f t="shared" si="11"/>
        <v>0</v>
      </c>
      <c r="AB41" s="51"/>
      <c r="AC41" s="20">
        <f t="shared" si="12"/>
        <v>0</v>
      </c>
      <c r="AD41" s="85">
        <f t="shared" si="13"/>
        <v>120.96000000000001</v>
      </c>
      <c r="AE41" s="21">
        <f t="shared" si="14"/>
        <v>120.96000000000001</v>
      </c>
      <c r="AF41" s="82"/>
      <c r="AG41" s="78"/>
      <c r="AH41" s="22">
        <f t="shared" si="15"/>
        <v>120.96000000000001</v>
      </c>
      <c r="AI41" s="23">
        <f t="shared" si="4"/>
        <v>23.20799999999997</v>
      </c>
      <c r="AJ41" s="54"/>
      <c r="AK41" s="24">
        <f t="shared" si="16"/>
        <v>0</v>
      </c>
      <c r="AL41" s="25">
        <f t="shared" si="17"/>
        <v>144.16799999999998</v>
      </c>
      <c r="AM41" s="26">
        <f t="shared" si="18"/>
        <v>144.16799999999998</v>
      </c>
      <c r="AN41" s="79"/>
      <c r="AO41" s="118">
        <v>85</v>
      </c>
      <c r="AP41" s="118">
        <v>200</v>
      </c>
      <c r="AQ41" s="118">
        <v>0</v>
      </c>
      <c r="AR41" s="118">
        <v>14</v>
      </c>
      <c r="AS41" s="112">
        <v>54</v>
      </c>
      <c r="AT41" s="62">
        <f t="shared" si="5"/>
        <v>353</v>
      </c>
      <c r="AU41" s="63">
        <f t="shared" si="19"/>
        <v>335.34999999999997</v>
      </c>
      <c r="AV41" s="120">
        <v>6</v>
      </c>
      <c r="AW41" s="120">
        <v>20</v>
      </c>
      <c r="AX41" s="120">
        <v>8</v>
      </c>
      <c r="AY41" s="120">
        <v>1</v>
      </c>
      <c r="AZ41" s="81">
        <f t="shared" si="20"/>
        <v>35</v>
      </c>
      <c r="BA41" s="80">
        <f t="shared" si="21"/>
        <v>300.34999999999997</v>
      </c>
      <c r="BB41" s="36">
        <f t="shared" si="22"/>
        <v>144.16799999999998</v>
      </c>
      <c r="BC41" s="80">
        <f t="shared" si="23"/>
        <v>156.18199999999999</v>
      </c>
    </row>
    <row r="42" spans="1:55" ht="18" thickBot="1">
      <c r="A42" s="30" t="s">
        <v>22</v>
      </c>
      <c r="B42" s="88">
        <v>600</v>
      </c>
      <c r="C42" s="92">
        <v>585</v>
      </c>
      <c r="D42" s="88">
        <v>775</v>
      </c>
      <c r="E42" s="88">
        <v>20</v>
      </c>
      <c r="F42" s="89">
        <v>20</v>
      </c>
      <c r="G42" s="106">
        <v>25</v>
      </c>
      <c r="H42" s="48">
        <f t="shared" si="6"/>
        <v>1960</v>
      </c>
      <c r="I42" s="48">
        <f t="shared" si="7"/>
        <v>65</v>
      </c>
      <c r="J42" s="44">
        <v>622</v>
      </c>
      <c r="K42" s="94">
        <v>563</v>
      </c>
      <c r="L42" s="19"/>
      <c r="M42" s="45">
        <v>20</v>
      </c>
      <c r="N42" s="93">
        <v>19</v>
      </c>
      <c r="O42" s="49"/>
      <c r="P42" s="48">
        <f t="shared" si="8"/>
        <v>1185</v>
      </c>
      <c r="Q42" s="48">
        <f t="shared" si="9"/>
        <v>39</v>
      </c>
      <c r="R42" s="50">
        <f t="shared" si="10"/>
        <v>104</v>
      </c>
      <c r="S42" s="88">
        <v>4.08</v>
      </c>
      <c r="T42" s="89">
        <v>4.5</v>
      </c>
      <c r="U42" s="100">
        <v>8.9</v>
      </c>
      <c r="V42" s="44"/>
      <c r="W42" s="44"/>
      <c r="X42" s="44"/>
      <c r="Y42" s="44"/>
      <c r="Z42" s="44"/>
      <c r="AA42" s="67">
        <f t="shared" si="11"/>
        <v>0</v>
      </c>
      <c r="AB42" s="51"/>
      <c r="AC42" s="20">
        <f t="shared" si="12"/>
        <v>0</v>
      </c>
      <c r="AD42" s="85">
        <f t="shared" si="13"/>
        <v>121.48</v>
      </c>
      <c r="AE42" s="21">
        <f t="shared" si="14"/>
        <v>121.48</v>
      </c>
      <c r="AF42" s="82"/>
      <c r="AG42" s="78"/>
      <c r="AH42" s="22">
        <f t="shared" si="15"/>
        <v>121.48</v>
      </c>
      <c r="AI42" s="23">
        <f t="shared" si="4"/>
        <v>22.687999999999974</v>
      </c>
      <c r="AJ42" s="54"/>
      <c r="AK42" s="24">
        <f t="shared" si="16"/>
        <v>0</v>
      </c>
      <c r="AL42" s="25">
        <f t="shared" si="17"/>
        <v>144.16799999999998</v>
      </c>
      <c r="AM42" s="26">
        <f t="shared" si="18"/>
        <v>144.16799999999998</v>
      </c>
      <c r="AN42" s="79"/>
      <c r="AO42" s="118">
        <v>85</v>
      </c>
      <c r="AP42" s="118">
        <v>200</v>
      </c>
      <c r="AQ42" s="118">
        <v>0</v>
      </c>
      <c r="AR42" s="118">
        <v>14</v>
      </c>
      <c r="AS42" s="112">
        <v>54</v>
      </c>
      <c r="AT42" s="62">
        <f t="shared" si="5"/>
        <v>353</v>
      </c>
      <c r="AU42" s="63">
        <f t="shared" si="19"/>
        <v>335.34999999999997</v>
      </c>
      <c r="AV42" s="120">
        <v>6</v>
      </c>
      <c r="AW42" s="120">
        <v>20</v>
      </c>
      <c r="AX42" s="120">
        <v>8</v>
      </c>
      <c r="AY42" s="120">
        <v>1</v>
      </c>
      <c r="AZ42" s="81">
        <f t="shared" si="20"/>
        <v>35</v>
      </c>
      <c r="BA42" s="80">
        <f t="shared" si="21"/>
        <v>300.34999999999997</v>
      </c>
      <c r="BB42" s="36">
        <f t="shared" si="22"/>
        <v>144.16799999999998</v>
      </c>
      <c r="BC42" s="80">
        <f t="shared" si="23"/>
        <v>156.18199999999999</v>
      </c>
    </row>
    <row r="43" spans="1:55" ht="18" thickBot="1">
      <c r="A43" s="30" t="s">
        <v>49</v>
      </c>
      <c r="B43" s="88">
        <v>593</v>
      </c>
      <c r="C43" s="88">
        <v>583</v>
      </c>
      <c r="D43" s="88">
        <v>774</v>
      </c>
      <c r="E43" s="88">
        <v>20</v>
      </c>
      <c r="F43" s="89">
        <v>20</v>
      </c>
      <c r="G43" s="106">
        <v>25</v>
      </c>
      <c r="H43" s="48">
        <f t="shared" si="6"/>
        <v>1950</v>
      </c>
      <c r="I43" s="48">
        <f t="shared" si="7"/>
        <v>65</v>
      </c>
      <c r="J43" s="44">
        <v>601</v>
      </c>
      <c r="K43" s="94">
        <v>531</v>
      </c>
      <c r="L43" s="19"/>
      <c r="M43" s="45">
        <v>20</v>
      </c>
      <c r="N43" s="93">
        <v>19</v>
      </c>
      <c r="O43" s="49"/>
      <c r="P43" s="48">
        <f t="shared" si="8"/>
        <v>1132</v>
      </c>
      <c r="Q43" s="48">
        <f t="shared" si="9"/>
        <v>39</v>
      </c>
      <c r="R43" s="50">
        <f t="shared" si="10"/>
        <v>104</v>
      </c>
      <c r="S43" s="88">
        <v>4.08</v>
      </c>
      <c r="T43" s="89">
        <v>4.5</v>
      </c>
      <c r="U43" s="100">
        <v>8.9</v>
      </c>
      <c r="V43" s="44"/>
      <c r="W43" s="44"/>
      <c r="X43" s="44"/>
      <c r="Y43" s="44"/>
      <c r="Z43" s="44"/>
      <c r="AA43" s="67">
        <f t="shared" si="11"/>
        <v>0</v>
      </c>
      <c r="AB43" s="51"/>
      <c r="AC43" s="20">
        <f t="shared" si="12"/>
        <v>0</v>
      </c>
      <c r="AD43" s="85">
        <f t="shared" si="13"/>
        <v>121.48</v>
      </c>
      <c r="AE43" s="21">
        <f t="shared" si="14"/>
        <v>121.48</v>
      </c>
      <c r="AF43" s="82"/>
      <c r="AG43" s="78"/>
      <c r="AH43" s="22">
        <f t="shared" si="15"/>
        <v>121.48</v>
      </c>
      <c r="AI43" s="23">
        <f t="shared" si="4"/>
        <v>22.687999999999974</v>
      </c>
      <c r="AJ43" s="54"/>
      <c r="AK43" s="24">
        <f t="shared" si="16"/>
        <v>0</v>
      </c>
      <c r="AL43" s="25">
        <f t="shared" si="17"/>
        <v>144.16799999999998</v>
      </c>
      <c r="AM43" s="26">
        <f>AK43+AL43</f>
        <v>144.16799999999998</v>
      </c>
      <c r="AN43" s="79"/>
      <c r="AO43" s="118">
        <v>85</v>
      </c>
      <c r="AP43" s="118">
        <v>200</v>
      </c>
      <c r="AQ43" s="118">
        <v>0</v>
      </c>
      <c r="AR43" s="118">
        <v>14</v>
      </c>
      <c r="AS43" s="112">
        <v>54</v>
      </c>
      <c r="AT43" s="62">
        <f t="shared" si="5"/>
        <v>353</v>
      </c>
      <c r="AU43" s="63">
        <f t="shared" si="19"/>
        <v>335.34999999999997</v>
      </c>
      <c r="AV43" s="120">
        <v>6</v>
      </c>
      <c r="AW43" s="120">
        <v>20</v>
      </c>
      <c r="AX43" s="120">
        <v>8</v>
      </c>
      <c r="AY43" s="120">
        <v>1</v>
      </c>
      <c r="AZ43" s="81">
        <f t="shared" si="20"/>
        <v>35</v>
      </c>
      <c r="BA43" s="80">
        <f t="shared" si="21"/>
        <v>300.34999999999997</v>
      </c>
      <c r="BB43" s="36">
        <f t="shared" si="22"/>
        <v>144.16799999999998</v>
      </c>
      <c r="BC43" s="80">
        <f t="shared" si="23"/>
        <v>156.18199999999999</v>
      </c>
    </row>
    <row r="44" spans="1:55" ht="18" thickBot="1">
      <c r="A44" s="30" t="s">
        <v>23</v>
      </c>
      <c r="B44" s="88">
        <v>589</v>
      </c>
      <c r="C44" s="88">
        <v>571</v>
      </c>
      <c r="D44" s="88">
        <v>746</v>
      </c>
      <c r="E44" s="88">
        <v>20</v>
      </c>
      <c r="F44" s="89">
        <v>19</v>
      </c>
      <c r="G44" s="106">
        <v>24</v>
      </c>
      <c r="H44" s="48">
        <f t="shared" si="6"/>
        <v>1906</v>
      </c>
      <c r="I44" s="48">
        <f t="shared" si="7"/>
        <v>63</v>
      </c>
      <c r="J44" s="44">
        <v>587</v>
      </c>
      <c r="K44" s="94">
        <v>529</v>
      </c>
      <c r="L44" s="19"/>
      <c r="M44" s="45">
        <v>19</v>
      </c>
      <c r="N44" s="93">
        <v>18</v>
      </c>
      <c r="O44" s="49"/>
      <c r="P44" s="48">
        <f t="shared" si="8"/>
        <v>1116</v>
      </c>
      <c r="Q44" s="48">
        <f t="shared" si="9"/>
        <v>37</v>
      </c>
      <c r="R44" s="50">
        <f t="shared" si="10"/>
        <v>100</v>
      </c>
      <c r="S44" s="88">
        <v>4.09</v>
      </c>
      <c r="T44" s="89">
        <v>4.5</v>
      </c>
      <c r="U44" s="100">
        <v>8.8000000000000007</v>
      </c>
      <c r="V44" s="44"/>
      <c r="W44" s="44"/>
      <c r="X44" s="44"/>
      <c r="Y44" s="44"/>
      <c r="Z44" s="44"/>
      <c r="AA44" s="67">
        <f t="shared" si="11"/>
        <v>0</v>
      </c>
      <c r="AB44" s="51"/>
      <c r="AC44" s="20">
        <f t="shared" si="12"/>
        <v>0</v>
      </c>
      <c r="AD44" s="85">
        <f t="shared" si="13"/>
        <v>117.39</v>
      </c>
      <c r="AE44" s="21">
        <f t="shared" si="14"/>
        <v>117.39</v>
      </c>
      <c r="AF44" s="82"/>
      <c r="AG44" s="78"/>
      <c r="AH44" s="22">
        <f t="shared" si="15"/>
        <v>117.39</v>
      </c>
      <c r="AI44" s="23">
        <f t="shared" si="4"/>
        <v>26.777999999999977</v>
      </c>
      <c r="AJ44" s="54"/>
      <c r="AK44" s="24">
        <f t="shared" si="16"/>
        <v>0</v>
      </c>
      <c r="AL44" s="25">
        <f t="shared" si="17"/>
        <v>144.16799999999998</v>
      </c>
      <c r="AM44" s="26">
        <f t="shared" ref="AM44:AM65" si="24">AK44+AL44</f>
        <v>144.16799999999998</v>
      </c>
      <c r="AN44" s="79"/>
      <c r="AO44" s="118">
        <v>85</v>
      </c>
      <c r="AP44" s="118">
        <v>200</v>
      </c>
      <c r="AQ44" s="118">
        <v>0</v>
      </c>
      <c r="AR44" s="118">
        <v>14</v>
      </c>
      <c r="AS44" s="112">
        <v>54</v>
      </c>
      <c r="AT44" s="62">
        <f t="shared" si="5"/>
        <v>353</v>
      </c>
      <c r="AU44" s="63">
        <f t="shared" si="19"/>
        <v>335.34999999999997</v>
      </c>
      <c r="AV44" s="120">
        <v>6</v>
      </c>
      <c r="AW44" s="120">
        <v>20</v>
      </c>
      <c r="AX44" s="120">
        <v>8</v>
      </c>
      <c r="AY44" s="120">
        <v>1</v>
      </c>
      <c r="AZ44" s="81">
        <f t="shared" si="20"/>
        <v>35</v>
      </c>
      <c r="BA44" s="80">
        <f t="shared" si="21"/>
        <v>300.34999999999997</v>
      </c>
      <c r="BB44" s="36">
        <f t="shared" si="22"/>
        <v>144.16799999999998</v>
      </c>
      <c r="BC44" s="80">
        <f t="shared" si="23"/>
        <v>156.18199999999999</v>
      </c>
    </row>
    <row r="45" spans="1:55" ht="18" thickBot="1">
      <c r="A45" s="30" t="s">
        <v>50</v>
      </c>
      <c r="B45" s="88">
        <v>585</v>
      </c>
      <c r="C45" s="88">
        <v>546</v>
      </c>
      <c r="D45" s="88">
        <v>704</v>
      </c>
      <c r="E45" s="88">
        <v>20</v>
      </c>
      <c r="F45" s="89">
        <v>19</v>
      </c>
      <c r="G45" s="106">
        <v>23</v>
      </c>
      <c r="H45" s="48">
        <f t="shared" si="6"/>
        <v>1835</v>
      </c>
      <c r="I45" s="48">
        <f t="shared" si="7"/>
        <v>62</v>
      </c>
      <c r="J45" s="44">
        <v>561</v>
      </c>
      <c r="K45" s="94">
        <v>495</v>
      </c>
      <c r="L45" s="19"/>
      <c r="M45" s="45">
        <v>19</v>
      </c>
      <c r="N45" s="93">
        <v>17</v>
      </c>
      <c r="O45" s="49"/>
      <c r="P45" s="48">
        <f t="shared" si="8"/>
        <v>1056</v>
      </c>
      <c r="Q45" s="48">
        <f t="shared" si="9"/>
        <v>36</v>
      </c>
      <c r="R45" s="50">
        <f t="shared" si="10"/>
        <v>98</v>
      </c>
      <c r="S45" s="88">
        <v>4.09</v>
      </c>
      <c r="T45" s="89">
        <v>4.8</v>
      </c>
      <c r="U45" s="100">
        <v>8.8000000000000007</v>
      </c>
      <c r="V45" s="44"/>
      <c r="W45" s="44"/>
      <c r="X45" s="44"/>
      <c r="Y45" s="44"/>
      <c r="Z45" s="44"/>
      <c r="AA45" s="67">
        <f t="shared" si="11"/>
        <v>0</v>
      </c>
      <c r="AB45" s="51"/>
      <c r="AC45" s="20">
        <f t="shared" si="12"/>
        <v>0</v>
      </c>
      <c r="AD45" s="85">
        <f t="shared" si="13"/>
        <v>115.69</v>
      </c>
      <c r="AE45" s="21">
        <f t="shared" si="14"/>
        <v>115.69</v>
      </c>
      <c r="AF45" s="84"/>
      <c r="AG45" s="78"/>
      <c r="AH45" s="22">
        <f t="shared" si="15"/>
        <v>115.69</v>
      </c>
      <c r="AI45" s="23">
        <f t="shared" si="4"/>
        <v>32.317999999999984</v>
      </c>
      <c r="AJ45" s="54"/>
      <c r="AK45" s="24">
        <f t="shared" si="16"/>
        <v>0</v>
      </c>
      <c r="AL45" s="25">
        <f t="shared" si="17"/>
        <v>148.00799999999998</v>
      </c>
      <c r="AM45" s="26">
        <f t="shared" si="24"/>
        <v>148.00799999999998</v>
      </c>
      <c r="AN45" s="79"/>
      <c r="AO45" s="118">
        <v>85</v>
      </c>
      <c r="AP45" s="118">
        <v>200</v>
      </c>
      <c r="AQ45" s="118">
        <v>0</v>
      </c>
      <c r="AR45" s="118">
        <v>14</v>
      </c>
      <c r="AS45" s="112">
        <v>54</v>
      </c>
      <c r="AT45" s="62">
        <f t="shared" si="5"/>
        <v>353</v>
      </c>
      <c r="AU45" s="63">
        <f t="shared" si="19"/>
        <v>335.34999999999997</v>
      </c>
      <c r="AV45" s="120">
        <v>8</v>
      </c>
      <c r="AW45" s="120">
        <v>12</v>
      </c>
      <c r="AX45" s="120">
        <v>6</v>
      </c>
      <c r="AY45" s="120">
        <v>1</v>
      </c>
      <c r="AZ45" s="81">
        <f t="shared" si="20"/>
        <v>27</v>
      </c>
      <c r="BA45" s="80">
        <f t="shared" si="21"/>
        <v>308.34999999999997</v>
      </c>
      <c r="BB45" s="36">
        <f t="shared" si="22"/>
        <v>148.00799999999998</v>
      </c>
      <c r="BC45" s="80">
        <f t="shared" si="23"/>
        <v>160.34199999999998</v>
      </c>
    </row>
    <row r="46" spans="1:55" ht="18" thickBot="1">
      <c r="A46" s="30" t="s">
        <v>24</v>
      </c>
      <c r="B46" s="88">
        <v>654</v>
      </c>
      <c r="C46" s="88">
        <v>571</v>
      </c>
      <c r="D46" s="88">
        <v>777</v>
      </c>
      <c r="E46" s="88">
        <v>21</v>
      </c>
      <c r="F46" s="89">
        <v>19</v>
      </c>
      <c r="G46" s="106">
        <v>24</v>
      </c>
      <c r="H46" s="48">
        <f t="shared" si="6"/>
        <v>2002</v>
      </c>
      <c r="I46" s="48">
        <f t="shared" si="7"/>
        <v>64</v>
      </c>
      <c r="J46" s="44">
        <v>651</v>
      </c>
      <c r="K46" s="94">
        <v>505</v>
      </c>
      <c r="L46" s="19"/>
      <c r="M46" s="45">
        <v>21</v>
      </c>
      <c r="N46" s="93">
        <v>18</v>
      </c>
      <c r="O46" s="49"/>
      <c r="P46" s="48">
        <f t="shared" si="8"/>
        <v>1156</v>
      </c>
      <c r="Q46" s="48">
        <f t="shared" si="9"/>
        <v>39</v>
      </c>
      <c r="R46" s="50">
        <f t="shared" si="10"/>
        <v>103</v>
      </c>
      <c r="S46" s="88">
        <v>4.62</v>
      </c>
      <c r="T46" s="89">
        <v>6.5</v>
      </c>
      <c r="U46" s="100">
        <v>10.5</v>
      </c>
      <c r="V46" s="44"/>
      <c r="W46" s="44"/>
      <c r="X46" s="44"/>
      <c r="Y46" s="44"/>
      <c r="Z46" s="44"/>
      <c r="AA46" s="67">
        <f t="shared" si="11"/>
        <v>0</v>
      </c>
      <c r="AB46" s="51"/>
      <c r="AC46" s="20">
        <f t="shared" si="12"/>
        <v>0</v>
      </c>
      <c r="AD46" s="85">
        <f t="shared" si="13"/>
        <v>124.62</v>
      </c>
      <c r="AE46" s="21">
        <f t="shared" si="14"/>
        <v>124.62</v>
      </c>
      <c r="AF46" s="84"/>
      <c r="AG46" s="78"/>
      <c r="AH46" s="22">
        <f t="shared" si="15"/>
        <v>124.62</v>
      </c>
      <c r="AI46" s="23">
        <f t="shared" si="4"/>
        <v>7.4279999999999688</v>
      </c>
      <c r="AJ46" s="54"/>
      <c r="AK46" s="24">
        <f t="shared" si="16"/>
        <v>0</v>
      </c>
      <c r="AL46" s="25">
        <f t="shared" si="17"/>
        <v>132.04799999999997</v>
      </c>
      <c r="AM46" s="26">
        <f t="shared" si="24"/>
        <v>132.04799999999997</v>
      </c>
      <c r="AN46" s="79"/>
      <c r="AO46" s="118">
        <v>50</v>
      </c>
      <c r="AP46" s="118">
        <v>200</v>
      </c>
      <c r="AQ46" s="118">
        <v>0</v>
      </c>
      <c r="AR46" s="118">
        <v>14</v>
      </c>
      <c r="AS46" s="112">
        <v>54</v>
      </c>
      <c r="AT46" s="62">
        <f t="shared" ref="AT46:AT63" si="25">SUM(AO46:AS46)</f>
        <v>318</v>
      </c>
      <c r="AU46" s="63">
        <f t="shared" ref="AU46:AU63" si="26">AT46*0.95</f>
        <v>302.09999999999997</v>
      </c>
      <c r="AV46" s="120">
        <v>8</v>
      </c>
      <c r="AW46" s="120">
        <v>12</v>
      </c>
      <c r="AX46" s="120">
        <v>6</v>
      </c>
      <c r="AY46" s="120">
        <v>1</v>
      </c>
      <c r="AZ46" s="81">
        <f t="shared" si="20"/>
        <v>27</v>
      </c>
      <c r="BA46" s="80">
        <f t="shared" si="21"/>
        <v>275.09999999999997</v>
      </c>
      <c r="BB46" s="36">
        <f t="shared" si="22"/>
        <v>132.04799999999997</v>
      </c>
      <c r="BC46" s="80">
        <f t="shared" si="23"/>
        <v>143.05199999999999</v>
      </c>
    </row>
    <row r="47" spans="1:55" ht="18" thickBot="1">
      <c r="A47" s="30" t="s">
        <v>35</v>
      </c>
      <c r="B47" s="88">
        <v>721</v>
      </c>
      <c r="C47" s="88">
        <v>606</v>
      </c>
      <c r="D47" s="88">
        <v>790</v>
      </c>
      <c r="E47" s="88">
        <v>21</v>
      </c>
      <c r="F47" s="89">
        <v>19</v>
      </c>
      <c r="G47" s="106">
        <v>24</v>
      </c>
      <c r="H47" s="48">
        <f t="shared" si="6"/>
        <v>2117</v>
      </c>
      <c r="I47" s="48">
        <f t="shared" si="7"/>
        <v>64</v>
      </c>
      <c r="J47" s="44">
        <v>651</v>
      </c>
      <c r="K47" s="94">
        <v>505</v>
      </c>
      <c r="L47" s="19"/>
      <c r="M47" s="45">
        <v>21</v>
      </c>
      <c r="N47" s="93">
        <v>18</v>
      </c>
      <c r="O47" s="49"/>
      <c r="P47" s="48">
        <f t="shared" si="8"/>
        <v>1156</v>
      </c>
      <c r="Q47" s="48">
        <f t="shared" si="9"/>
        <v>39</v>
      </c>
      <c r="R47" s="50">
        <f t="shared" si="10"/>
        <v>103</v>
      </c>
      <c r="S47" s="88">
        <v>4.62</v>
      </c>
      <c r="T47" s="89">
        <v>6.5</v>
      </c>
      <c r="U47" s="100">
        <v>10.5</v>
      </c>
      <c r="V47" s="44"/>
      <c r="W47" s="44"/>
      <c r="X47" s="44"/>
      <c r="Y47" s="44"/>
      <c r="Z47" s="44"/>
      <c r="AA47" s="67">
        <f t="shared" si="11"/>
        <v>0</v>
      </c>
      <c r="AB47" s="51"/>
      <c r="AC47" s="20">
        <f t="shared" si="12"/>
        <v>0</v>
      </c>
      <c r="AD47" s="85">
        <f t="shared" si="13"/>
        <v>124.62</v>
      </c>
      <c r="AE47" s="21">
        <f t="shared" si="14"/>
        <v>124.62</v>
      </c>
      <c r="AF47" s="84"/>
      <c r="AG47" s="78"/>
      <c r="AH47" s="22">
        <f t="shared" si="15"/>
        <v>124.62</v>
      </c>
      <c r="AI47" s="23">
        <f t="shared" si="4"/>
        <v>7.4279999999999688</v>
      </c>
      <c r="AJ47" s="54"/>
      <c r="AK47" s="24">
        <f t="shared" si="16"/>
        <v>0</v>
      </c>
      <c r="AL47" s="25">
        <f t="shared" si="17"/>
        <v>132.04799999999997</v>
      </c>
      <c r="AM47" s="26">
        <f t="shared" si="24"/>
        <v>132.04799999999997</v>
      </c>
      <c r="AN47" s="79"/>
      <c r="AO47" s="118">
        <v>50</v>
      </c>
      <c r="AP47" s="118">
        <v>200</v>
      </c>
      <c r="AQ47" s="118">
        <v>0</v>
      </c>
      <c r="AR47" s="118">
        <v>14</v>
      </c>
      <c r="AS47" s="112">
        <v>54</v>
      </c>
      <c r="AT47" s="62">
        <f t="shared" si="25"/>
        <v>318</v>
      </c>
      <c r="AU47" s="63">
        <f t="shared" si="26"/>
        <v>302.09999999999997</v>
      </c>
      <c r="AV47" s="120">
        <v>8</v>
      </c>
      <c r="AW47" s="120">
        <v>12</v>
      </c>
      <c r="AX47" s="120">
        <v>6</v>
      </c>
      <c r="AY47" s="120">
        <v>1</v>
      </c>
      <c r="AZ47" s="81">
        <f t="shared" si="20"/>
        <v>27</v>
      </c>
      <c r="BA47" s="80">
        <f t="shared" si="21"/>
        <v>275.09999999999997</v>
      </c>
      <c r="BB47" s="36">
        <f t="shared" si="22"/>
        <v>132.04799999999997</v>
      </c>
      <c r="BC47" s="80">
        <f t="shared" si="23"/>
        <v>143.05199999999999</v>
      </c>
    </row>
    <row r="48" spans="1:55" ht="18" thickBot="1">
      <c r="A48" s="30" t="s">
        <v>36</v>
      </c>
      <c r="B48" s="88">
        <v>731</v>
      </c>
      <c r="C48" s="88">
        <v>606</v>
      </c>
      <c r="D48" s="88">
        <v>805</v>
      </c>
      <c r="E48" s="88">
        <v>21</v>
      </c>
      <c r="F48" s="89">
        <v>19</v>
      </c>
      <c r="G48" s="106">
        <v>24</v>
      </c>
      <c r="H48" s="48">
        <f t="shared" si="6"/>
        <v>2142</v>
      </c>
      <c r="I48" s="48">
        <f t="shared" si="7"/>
        <v>64</v>
      </c>
      <c r="J48" s="44">
        <v>695</v>
      </c>
      <c r="K48" s="94">
        <v>518</v>
      </c>
      <c r="L48" s="19"/>
      <c r="M48" s="45">
        <v>23</v>
      </c>
      <c r="N48" s="93">
        <v>18</v>
      </c>
      <c r="O48" s="49"/>
      <c r="P48" s="48">
        <f t="shared" si="8"/>
        <v>1213</v>
      </c>
      <c r="Q48" s="48">
        <f t="shared" si="9"/>
        <v>41</v>
      </c>
      <c r="R48" s="50">
        <f t="shared" si="10"/>
        <v>105</v>
      </c>
      <c r="S48" s="88">
        <v>4.62</v>
      </c>
      <c r="T48" s="89">
        <v>7.5</v>
      </c>
      <c r="U48" s="100">
        <v>10.5</v>
      </c>
      <c r="V48" s="44"/>
      <c r="W48" s="44"/>
      <c r="X48" s="44"/>
      <c r="Y48" s="44"/>
      <c r="Z48" s="44"/>
      <c r="AA48" s="67">
        <f t="shared" si="11"/>
        <v>0</v>
      </c>
      <c r="AB48" s="51"/>
      <c r="AC48" s="20">
        <f t="shared" si="12"/>
        <v>0</v>
      </c>
      <c r="AD48" s="85">
        <f t="shared" si="13"/>
        <v>127.62</v>
      </c>
      <c r="AE48" s="21">
        <f t="shared" si="14"/>
        <v>127.62</v>
      </c>
      <c r="AF48" s="84"/>
      <c r="AG48" s="78"/>
      <c r="AH48" s="22">
        <f t="shared" si="15"/>
        <v>127.62</v>
      </c>
      <c r="AI48" s="23">
        <f t="shared" si="4"/>
        <v>4.4279999999999688</v>
      </c>
      <c r="AJ48" s="54"/>
      <c r="AK48" s="24">
        <f t="shared" si="16"/>
        <v>0</v>
      </c>
      <c r="AL48" s="25">
        <f t="shared" si="17"/>
        <v>132.04799999999997</v>
      </c>
      <c r="AM48" s="26">
        <f t="shared" si="24"/>
        <v>132.04799999999997</v>
      </c>
      <c r="AN48" s="79"/>
      <c r="AO48" s="118">
        <v>50</v>
      </c>
      <c r="AP48" s="118">
        <v>200</v>
      </c>
      <c r="AQ48" s="118">
        <v>0</v>
      </c>
      <c r="AR48" s="118">
        <v>14</v>
      </c>
      <c r="AS48" s="112">
        <v>54</v>
      </c>
      <c r="AT48" s="62">
        <f t="shared" si="25"/>
        <v>318</v>
      </c>
      <c r="AU48" s="63">
        <f t="shared" si="26"/>
        <v>302.09999999999997</v>
      </c>
      <c r="AV48" s="120">
        <v>8</v>
      </c>
      <c r="AW48" s="120">
        <v>12</v>
      </c>
      <c r="AX48" s="120">
        <v>6</v>
      </c>
      <c r="AY48" s="120">
        <v>1</v>
      </c>
      <c r="AZ48" s="81">
        <f t="shared" si="20"/>
        <v>27</v>
      </c>
      <c r="BA48" s="80">
        <f t="shared" si="21"/>
        <v>275.09999999999997</v>
      </c>
      <c r="BB48" s="36">
        <f t="shared" si="22"/>
        <v>132.04799999999997</v>
      </c>
      <c r="BC48" s="80">
        <f t="shared" si="23"/>
        <v>143.05199999999999</v>
      </c>
    </row>
    <row r="49" spans="1:55" ht="18" thickBot="1">
      <c r="A49" s="30" t="s">
        <v>51</v>
      </c>
      <c r="B49" s="88">
        <v>644</v>
      </c>
      <c r="C49" s="88">
        <v>606</v>
      </c>
      <c r="D49" s="88">
        <v>795</v>
      </c>
      <c r="E49" s="88">
        <v>21</v>
      </c>
      <c r="F49" s="89">
        <v>19</v>
      </c>
      <c r="G49" s="106">
        <v>24</v>
      </c>
      <c r="H49" s="48">
        <f t="shared" si="6"/>
        <v>2045</v>
      </c>
      <c r="I49" s="48">
        <f t="shared" si="7"/>
        <v>64</v>
      </c>
      <c r="J49" s="44">
        <v>695</v>
      </c>
      <c r="K49" s="94">
        <v>518</v>
      </c>
      <c r="L49" s="19"/>
      <c r="M49" s="45">
        <v>23</v>
      </c>
      <c r="N49" s="93">
        <v>18</v>
      </c>
      <c r="O49" s="49"/>
      <c r="P49" s="48">
        <f t="shared" si="8"/>
        <v>1213</v>
      </c>
      <c r="Q49" s="48">
        <f t="shared" si="9"/>
        <v>41</v>
      </c>
      <c r="R49" s="50">
        <f t="shared" si="10"/>
        <v>105</v>
      </c>
      <c r="S49" s="88">
        <v>4.62</v>
      </c>
      <c r="T49" s="89">
        <v>7.5</v>
      </c>
      <c r="U49" s="100">
        <v>10.5</v>
      </c>
      <c r="V49" s="44"/>
      <c r="W49" s="44"/>
      <c r="X49" s="44"/>
      <c r="Y49" s="44"/>
      <c r="Z49" s="44"/>
      <c r="AA49" s="67">
        <f t="shared" si="11"/>
        <v>0</v>
      </c>
      <c r="AB49" s="51">
        <v>15</v>
      </c>
      <c r="AC49" s="20">
        <f t="shared" si="12"/>
        <v>15</v>
      </c>
      <c r="AD49" s="85">
        <f t="shared" si="13"/>
        <v>127.62</v>
      </c>
      <c r="AE49" s="21">
        <f t="shared" si="14"/>
        <v>112.62</v>
      </c>
      <c r="AF49" s="84"/>
      <c r="AG49" s="78"/>
      <c r="AH49" s="22">
        <f t="shared" si="15"/>
        <v>127.62</v>
      </c>
      <c r="AI49" s="23">
        <f t="shared" si="4"/>
        <v>19.427999999999969</v>
      </c>
      <c r="AJ49" s="54"/>
      <c r="AK49" s="24">
        <f t="shared" si="16"/>
        <v>15</v>
      </c>
      <c r="AL49" s="25">
        <f t="shared" si="17"/>
        <v>132.04799999999997</v>
      </c>
      <c r="AM49" s="26">
        <f t="shared" si="24"/>
        <v>147.04799999999997</v>
      </c>
      <c r="AN49" s="79"/>
      <c r="AO49" s="118">
        <v>50</v>
      </c>
      <c r="AP49" s="118">
        <v>200</v>
      </c>
      <c r="AQ49" s="118">
        <v>0</v>
      </c>
      <c r="AR49" s="118">
        <v>14</v>
      </c>
      <c r="AS49" s="112">
        <v>54</v>
      </c>
      <c r="AT49" s="62">
        <f t="shared" si="25"/>
        <v>318</v>
      </c>
      <c r="AU49" s="63">
        <f t="shared" si="26"/>
        <v>302.09999999999997</v>
      </c>
      <c r="AV49" s="120">
        <v>8</v>
      </c>
      <c r="AW49" s="120">
        <v>12</v>
      </c>
      <c r="AX49" s="120">
        <v>6</v>
      </c>
      <c r="AY49" s="120">
        <v>1</v>
      </c>
      <c r="AZ49" s="81">
        <f t="shared" si="20"/>
        <v>27</v>
      </c>
      <c r="BA49" s="80">
        <f t="shared" si="21"/>
        <v>275.09999999999997</v>
      </c>
      <c r="BB49" s="36">
        <f t="shared" si="22"/>
        <v>132.04799999999997</v>
      </c>
      <c r="BC49" s="80">
        <f t="shared" si="23"/>
        <v>143.05199999999999</v>
      </c>
    </row>
    <row r="50" spans="1:55" ht="18" thickBot="1">
      <c r="A50" s="30" t="s">
        <v>25</v>
      </c>
      <c r="B50" s="88">
        <v>642</v>
      </c>
      <c r="C50" s="88">
        <v>601</v>
      </c>
      <c r="D50" s="88">
        <v>802</v>
      </c>
      <c r="E50" s="88">
        <v>21</v>
      </c>
      <c r="F50" s="89">
        <v>19</v>
      </c>
      <c r="G50" s="106">
        <v>24</v>
      </c>
      <c r="H50" s="48">
        <f t="shared" si="6"/>
        <v>2045</v>
      </c>
      <c r="I50" s="48">
        <f t="shared" si="7"/>
        <v>64</v>
      </c>
      <c r="J50" s="44">
        <v>695</v>
      </c>
      <c r="K50" s="94">
        <v>518</v>
      </c>
      <c r="L50" s="19"/>
      <c r="M50" s="45">
        <v>23</v>
      </c>
      <c r="N50" s="93">
        <v>18</v>
      </c>
      <c r="O50" s="49"/>
      <c r="P50" s="48">
        <f t="shared" si="8"/>
        <v>1213</v>
      </c>
      <c r="Q50" s="48">
        <f t="shared" si="9"/>
        <v>41</v>
      </c>
      <c r="R50" s="50">
        <f t="shared" si="10"/>
        <v>105</v>
      </c>
      <c r="S50" s="88">
        <v>6.01</v>
      </c>
      <c r="T50" s="89">
        <v>7.5</v>
      </c>
      <c r="U50" s="100">
        <v>11.9</v>
      </c>
      <c r="V50" s="44"/>
      <c r="W50" s="44"/>
      <c r="X50" s="44"/>
      <c r="Y50" s="44"/>
      <c r="Z50" s="44"/>
      <c r="AA50" s="67">
        <f t="shared" si="11"/>
        <v>0</v>
      </c>
      <c r="AB50" s="51">
        <v>15</v>
      </c>
      <c r="AC50" s="20">
        <f t="shared" si="12"/>
        <v>15</v>
      </c>
      <c r="AD50" s="85">
        <f t="shared" si="13"/>
        <v>130.41</v>
      </c>
      <c r="AE50" s="21">
        <f t="shared" si="14"/>
        <v>115.41</v>
      </c>
      <c r="AF50" s="84"/>
      <c r="AG50" s="78"/>
      <c r="AH50" s="22">
        <f t="shared" si="15"/>
        <v>130.41</v>
      </c>
      <c r="AI50" s="23">
        <f t="shared" si="4"/>
        <v>16.637999999999977</v>
      </c>
      <c r="AJ50" s="54"/>
      <c r="AK50" s="24">
        <f t="shared" si="16"/>
        <v>15</v>
      </c>
      <c r="AL50" s="25">
        <f t="shared" si="17"/>
        <v>132.04799999999997</v>
      </c>
      <c r="AM50" s="26">
        <f t="shared" si="24"/>
        <v>147.04799999999997</v>
      </c>
      <c r="AN50" s="79"/>
      <c r="AO50" s="118">
        <v>50</v>
      </c>
      <c r="AP50" s="118">
        <v>200</v>
      </c>
      <c r="AQ50" s="118">
        <v>0</v>
      </c>
      <c r="AR50" s="118">
        <v>14</v>
      </c>
      <c r="AS50" s="112">
        <v>54</v>
      </c>
      <c r="AT50" s="62">
        <f t="shared" si="25"/>
        <v>318</v>
      </c>
      <c r="AU50" s="63">
        <f t="shared" si="26"/>
        <v>302.09999999999997</v>
      </c>
      <c r="AV50" s="120">
        <v>8</v>
      </c>
      <c r="AW50" s="120">
        <v>12</v>
      </c>
      <c r="AX50" s="120">
        <v>6</v>
      </c>
      <c r="AY50" s="120">
        <v>1</v>
      </c>
      <c r="AZ50" s="81">
        <f t="shared" si="20"/>
        <v>27</v>
      </c>
      <c r="BA50" s="80">
        <f t="shared" si="21"/>
        <v>275.09999999999997</v>
      </c>
      <c r="BB50" s="36">
        <f t="shared" si="22"/>
        <v>132.04799999999997</v>
      </c>
      <c r="BC50" s="80">
        <f t="shared" si="23"/>
        <v>143.05199999999999</v>
      </c>
    </row>
    <row r="51" spans="1:55" ht="18" thickBot="1">
      <c r="A51" s="30" t="s">
        <v>52</v>
      </c>
      <c r="B51" s="88">
        <v>641</v>
      </c>
      <c r="C51" s="88">
        <v>590</v>
      </c>
      <c r="D51" s="88">
        <v>814</v>
      </c>
      <c r="E51" s="88">
        <v>21</v>
      </c>
      <c r="F51" s="89">
        <v>20</v>
      </c>
      <c r="G51" s="106">
        <v>26</v>
      </c>
      <c r="H51" s="48">
        <f t="shared" si="6"/>
        <v>2045</v>
      </c>
      <c r="I51" s="48">
        <f t="shared" si="7"/>
        <v>67</v>
      </c>
      <c r="J51" s="44">
        <v>723</v>
      </c>
      <c r="K51" s="94">
        <v>505</v>
      </c>
      <c r="L51" s="19"/>
      <c r="M51" s="45">
        <v>24</v>
      </c>
      <c r="N51" s="93">
        <v>18</v>
      </c>
      <c r="O51" s="49"/>
      <c r="P51" s="48">
        <f t="shared" si="8"/>
        <v>1228</v>
      </c>
      <c r="Q51" s="48">
        <f t="shared" si="9"/>
        <v>42</v>
      </c>
      <c r="R51" s="50">
        <f t="shared" si="10"/>
        <v>109</v>
      </c>
      <c r="S51" s="88">
        <v>6.01</v>
      </c>
      <c r="T51" s="89">
        <v>7.5</v>
      </c>
      <c r="U51" s="100">
        <v>11.9</v>
      </c>
      <c r="V51" s="44"/>
      <c r="W51" s="44"/>
      <c r="X51" s="44"/>
      <c r="Y51" s="44"/>
      <c r="Z51" s="44"/>
      <c r="AA51" s="67">
        <f t="shared" si="11"/>
        <v>0</v>
      </c>
      <c r="AB51" s="51">
        <v>15</v>
      </c>
      <c r="AC51" s="20">
        <f t="shared" si="12"/>
        <v>15</v>
      </c>
      <c r="AD51" s="85">
        <f t="shared" si="13"/>
        <v>134.41</v>
      </c>
      <c r="AE51" s="21">
        <f t="shared" si="14"/>
        <v>119.41</v>
      </c>
      <c r="AF51" s="84"/>
      <c r="AG51" s="78"/>
      <c r="AH51" s="22">
        <f t="shared" si="15"/>
        <v>134.41</v>
      </c>
      <c r="AI51" s="23">
        <f t="shared" si="4"/>
        <v>12.637999999999977</v>
      </c>
      <c r="AJ51" s="54"/>
      <c r="AK51" s="24">
        <f t="shared" si="16"/>
        <v>15</v>
      </c>
      <c r="AL51" s="25">
        <f t="shared" si="17"/>
        <v>132.04799999999997</v>
      </c>
      <c r="AM51" s="26">
        <f t="shared" si="24"/>
        <v>147.04799999999997</v>
      </c>
      <c r="AN51" s="79"/>
      <c r="AO51" s="118">
        <v>50</v>
      </c>
      <c r="AP51" s="118">
        <v>200</v>
      </c>
      <c r="AQ51" s="118">
        <v>0</v>
      </c>
      <c r="AR51" s="118">
        <v>14</v>
      </c>
      <c r="AS51" s="112">
        <v>54</v>
      </c>
      <c r="AT51" s="62">
        <f t="shared" si="25"/>
        <v>318</v>
      </c>
      <c r="AU51" s="63">
        <f t="shared" si="26"/>
        <v>302.09999999999997</v>
      </c>
      <c r="AV51" s="120">
        <v>8</v>
      </c>
      <c r="AW51" s="120">
        <v>12</v>
      </c>
      <c r="AX51" s="120">
        <v>6</v>
      </c>
      <c r="AY51" s="120">
        <v>1</v>
      </c>
      <c r="AZ51" s="81">
        <f t="shared" si="20"/>
        <v>27</v>
      </c>
      <c r="BA51" s="80">
        <f t="shared" si="21"/>
        <v>275.09999999999997</v>
      </c>
      <c r="BB51" s="36">
        <f t="shared" si="22"/>
        <v>132.04799999999997</v>
      </c>
      <c r="BC51" s="80">
        <f t="shared" si="23"/>
        <v>143.05199999999999</v>
      </c>
    </row>
    <row r="52" spans="1:55" ht="18" thickBot="1">
      <c r="A52" s="30" t="s">
        <v>37</v>
      </c>
      <c r="B52" s="88">
        <v>650</v>
      </c>
      <c r="C52" s="88">
        <v>586</v>
      </c>
      <c r="D52" s="88">
        <v>810</v>
      </c>
      <c r="E52" s="88">
        <v>21</v>
      </c>
      <c r="F52" s="89">
        <v>20</v>
      </c>
      <c r="G52" s="106">
        <v>26</v>
      </c>
      <c r="H52" s="48">
        <f t="shared" si="6"/>
        <v>2046</v>
      </c>
      <c r="I52" s="48">
        <f t="shared" si="7"/>
        <v>67</v>
      </c>
      <c r="J52" s="44">
        <v>740</v>
      </c>
      <c r="K52" s="94">
        <v>492</v>
      </c>
      <c r="L52" s="19"/>
      <c r="M52" s="45">
        <v>24</v>
      </c>
      <c r="N52" s="93">
        <v>17</v>
      </c>
      <c r="O52" s="49"/>
      <c r="P52" s="48">
        <f t="shared" si="8"/>
        <v>1232</v>
      </c>
      <c r="Q52" s="48">
        <f t="shared" si="9"/>
        <v>41</v>
      </c>
      <c r="R52" s="50">
        <f t="shared" si="10"/>
        <v>108</v>
      </c>
      <c r="S52" s="88">
        <v>6.01</v>
      </c>
      <c r="T52" s="89">
        <v>7.5</v>
      </c>
      <c r="U52" s="100">
        <v>11.9</v>
      </c>
      <c r="V52" s="44"/>
      <c r="W52" s="44"/>
      <c r="X52" s="44"/>
      <c r="Y52" s="44"/>
      <c r="Z52" s="44"/>
      <c r="AA52" s="67">
        <f t="shared" si="11"/>
        <v>0</v>
      </c>
      <c r="AB52" s="51">
        <v>15</v>
      </c>
      <c r="AC52" s="20">
        <f t="shared" si="12"/>
        <v>15</v>
      </c>
      <c r="AD52" s="85">
        <f t="shared" si="13"/>
        <v>133.41</v>
      </c>
      <c r="AE52" s="21">
        <f t="shared" si="14"/>
        <v>118.41</v>
      </c>
      <c r="AF52" s="84"/>
      <c r="AG52" s="78"/>
      <c r="AH52" s="22">
        <f t="shared" si="15"/>
        <v>133.41</v>
      </c>
      <c r="AI52" s="23">
        <f t="shared" si="4"/>
        <v>13.637999999999977</v>
      </c>
      <c r="AJ52" s="54"/>
      <c r="AK52" s="24">
        <f t="shared" si="16"/>
        <v>15</v>
      </c>
      <c r="AL52" s="25">
        <f t="shared" si="17"/>
        <v>132.04799999999997</v>
      </c>
      <c r="AM52" s="26">
        <f t="shared" si="24"/>
        <v>147.04799999999997</v>
      </c>
      <c r="AN52" s="79"/>
      <c r="AO52" s="118">
        <v>50</v>
      </c>
      <c r="AP52" s="118">
        <v>200</v>
      </c>
      <c r="AQ52" s="118">
        <v>0</v>
      </c>
      <c r="AR52" s="118">
        <v>14</v>
      </c>
      <c r="AS52" s="112">
        <v>54</v>
      </c>
      <c r="AT52" s="62">
        <f t="shared" si="25"/>
        <v>318</v>
      </c>
      <c r="AU52" s="63">
        <f t="shared" si="26"/>
        <v>302.09999999999997</v>
      </c>
      <c r="AV52" s="120">
        <v>8</v>
      </c>
      <c r="AW52" s="120">
        <v>12</v>
      </c>
      <c r="AX52" s="120">
        <v>6</v>
      </c>
      <c r="AY52" s="120">
        <v>1</v>
      </c>
      <c r="AZ52" s="81">
        <f t="shared" si="20"/>
        <v>27</v>
      </c>
      <c r="BA52" s="80">
        <f t="shared" si="21"/>
        <v>275.09999999999997</v>
      </c>
      <c r="BB52" s="36">
        <f t="shared" si="22"/>
        <v>132.04799999999997</v>
      </c>
      <c r="BC52" s="80">
        <f t="shared" si="23"/>
        <v>143.05199999999999</v>
      </c>
    </row>
    <row r="53" spans="1:55" ht="18" thickBot="1">
      <c r="A53" s="30" t="s">
        <v>53</v>
      </c>
      <c r="B53" s="88">
        <v>653</v>
      </c>
      <c r="C53" s="88">
        <v>583</v>
      </c>
      <c r="D53" s="88">
        <v>819</v>
      </c>
      <c r="E53" s="88">
        <v>22</v>
      </c>
      <c r="F53" s="89">
        <v>20</v>
      </c>
      <c r="G53" s="106">
        <v>26</v>
      </c>
      <c r="H53" s="48">
        <f t="shared" si="6"/>
        <v>2055</v>
      </c>
      <c r="I53" s="48">
        <f t="shared" si="7"/>
        <v>68</v>
      </c>
      <c r="J53" s="44">
        <v>740</v>
      </c>
      <c r="K53" s="94">
        <v>492</v>
      </c>
      <c r="L53" s="19"/>
      <c r="M53" s="45">
        <v>24</v>
      </c>
      <c r="N53" s="93">
        <v>17</v>
      </c>
      <c r="O53" s="49"/>
      <c r="P53" s="48">
        <f t="shared" si="8"/>
        <v>1232</v>
      </c>
      <c r="Q53" s="48">
        <f t="shared" si="9"/>
        <v>41</v>
      </c>
      <c r="R53" s="50">
        <f t="shared" si="10"/>
        <v>109</v>
      </c>
      <c r="S53" s="88">
        <v>6.01</v>
      </c>
      <c r="T53" s="89">
        <v>7.5</v>
      </c>
      <c r="U53" s="100">
        <v>11.9</v>
      </c>
      <c r="V53" s="44"/>
      <c r="W53" s="44"/>
      <c r="X53" s="44"/>
      <c r="Y53" s="44"/>
      <c r="Z53" s="44"/>
      <c r="AA53" s="67">
        <f t="shared" si="11"/>
        <v>0</v>
      </c>
      <c r="AB53" s="51">
        <v>15</v>
      </c>
      <c r="AC53" s="20">
        <f t="shared" si="12"/>
        <v>15</v>
      </c>
      <c r="AD53" s="85">
        <f t="shared" si="13"/>
        <v>134.41</v>
      </c>
      <c r="AE53" s="21">
        <f t="shared" si="14"/>
        <v>119.41</v>
      </c>
      <c r="AF53" s="84"/>
      <c r="AG53" s="78"/>
      <c r="AH53" s="22">
        <f t="shared" si="15"/>
        <v>134.41</v>
      </c>
      <c r="AI53" s="23">
        <f t="shared" si="4"/>
        <v>12.637999999999977</v>
      </c>
      <c r="AJ53" s="54"/>
      <c r="AK53" s="24">
        <f t="shared" si="16"/>
        <v>15</v>
      </c>
      <c r="AL53" s="25">
        <f t="shared" si="17"/>
        <v>132.04799999999997</v>
      </c>
      <c r="AM53" s="26">
        <f t="shared" si="24"/>
        <v>147.04799999999997</v>
      </c>
      <c r="AN53" s="79"/>
      <c r="AO53" s="118">
        <v>50</v>
      </c>
      <c r="AP53" s="118">
        <v>200</v>
      </c>
      <c r="AQ53" s="118">
        <v>0</v>
      </c>
      <c r="AR53" s="118">
        <v>14</v>
      </c>
      <c r="AS53" s="112">
        <v>54</v>
      </c>
      <c r="AT53" s="62">
        <f t="shared" si="25"/>
        <v>318</v>
      </c>
      <c r="AU53" s="63">
        <f t="shared" si="26"/>
        <v>302.09999999999997</v>
      </c>
      <c r="AV53" s="120">
        <v>8</v>
      </c>
      <c r="AW53" s="120">
        <v>12</v>
      </c>
      <c r="AX53" s="120">
        <v>6</v>
      </c>
      <c r="AY53" s="120">
        <v>1</v>
      </c>
      <c r="AZ53" s="81">
        <f t="shared" si="20"/>
        <v>27</v>
      </c>
      <c r="BA53" s="80">
        <f t="shared" si="21"/>
        <v>275.09999999999997</v>
      </c>
      <c r="BB53" s="36">
        <f t="shared" si="22"/>
        <v>132.04799999999997</v>
      </c>
      <c r="BC53" s="80">
        <f t="shared" si="23"/>
        <v>143.05199999999999</v>
      </c>
    </row>
    <row r="54" spans="1:55" ht="18" thickBot="1">
      <c r="A54" s="30" t="s">
        <v>26</v>
      </c>
      <c r="B54" s="88">
        <v>737</v>
      </c>
      <c r="C54" s="88">
        <v>578</v>
      </c>
      <c r="D54" s="88">
        <v>901</v>
      </c>
      <c r="E54" s="88">
        <v>25</v>
      </c>
      <c r="F54" s="89">
        <v>20</v>
      </c>
      <c r="G54" s="106">
        <v>19</v>
      </c>
      <c r="H54" s="48">
        <f t="shared" si="6"/>
        <v>2216</v>
      </c>
      <c r="I54" s="48">
        <f t="shared" si="7"/>
        <v>64</v>
      </c>
      <c r="J54" s="44">
        <v>745</v>
      </c>
      <c r="K54" s="94">
        <v>495</v>
      </c>
      <c r="L54" s="19"/>
      <c r="M54" s="45">
        <v>25</v>
      </c>
      <c r="N54" s="93">
        <v>17</v>
      </c>
      <c r="O54" s="49"/>
      <c r="P54" s="48">
        <f t="shared" si="8"/>
        <v>1240</v>
      </c>
      <c r="Q54" s="48">
        <f t="shared" si="9"/>
        <v>42</v>
      </c>
      <c r="R54" s="50">
        <f t="shared" si="10"/>
        <v>106</v>
      </c>
      <c r="S54" s="88">
        <v>6.24</v>
      </c>
      <c r="T54" s="89">
        <v>7.5</v>
      </c>
      <c r="U54" s="100">
        <v>12.3</v>
      </c>
      <c r="V54" s="44"/>
      <c r="W54" s="44"/>
      <c r="X54" s="44"/>
      <c r="Y54" s="44"/>
      <c r="Z54" s="44"/>
      <c r="AA54" s="67">
        <f t="shared" si="11"/>
        <v>0</v>
      </c>
      <c r="AB54" s="51">
        <v>15</v>
      </c>
      <c r="AC54" s="20">
        <f t="shared" si="12"/>
        <v>15</v>
      </c>
      <c r="AD54" s="85">
        <f t="shared" si="13"/>
        <v>132.04</v>
      </c>
      <c r="AE54" s="21">
        <f t="shared" si="14"/>
        <v>117.03999999999999</v>
      </c>
      <c r="AF54" s="84"/>
      <c r="AG54" s="78"/>
      <c r="AH54" s="22">
        <f t="shared" si="15"/>
        <v>132.04</v>
      </c>
      <c r="AI54" s="23">
        <f t="shared" si="4"/>
        <v>15.007999999999981</v>
      </c>
      <c r="AJ54" s="54"/>
      <c r="AK54" s="24">
        <f t="shared" si="16"/>
        <v>15</v>
      </c>
      <c r="AL54" s="25">
        <f t="shared" si="17"/>
        <v>132.04799999999997</v>
      </c>
      <c r="AM54" s="26">
        <f t="shared" si="24"/>
        <v>147.04799999999997</v>
      </c>
      <c r="AN54" s="79"/>
      <c r="AO54" s="118">
        <v>50</v>
      </c>
      <c r="AP54" s="118">
        <v>200</v>
      </c>
      <c r="AQ54" s="118">
        <v>0</v>
      </c>
      <c r="AR54" s="118">
        <v>14</v>
      </c>
      <c r="AS54" s="112">
        <v>54</v>
      </c>
      <c r="AT54" s="62">
        <f t="shared" si="25"/>
        <v>318</v>
      </c>
      <c r="AU54" s="63">
        <f t="shared" si="26"/>
        <v>302.09999999999997</v>
      </c>
      <c r="AV54" s="120">
        <v>8</v>
      </c>
      <c r="AW54" s="120">
        <v>12</v>
      </c>
      <c r="AX54" s="120">
        <v>6</v>
      </c>
      <c r="AY54" s="120">
        <v>1</v>
      </c>
      <c r="AZ54" s="81">
        <f t="shared" si="20"/>
        <v>27</v>
      </c>
      <c r="BA54" s="80">
        <f t="shared" si="21"/>
        <v>275.09999999999997</v>
      </c>
      <c r="BB54" s="36">
        <f t="shared" si="22"/>
        <v>132.04799999999997</v>
      </c>
      <c r="BC54" s="80">
        <f t="shared" si="23"/>
        <v>143.05199999999999</v>
      </c>
    </row>
    <row r="55" spans="1:55" ht="18" thickBot="1">
      <c r="A55" s="30" t="s">
        <v>54</v>
      </c>
      <c r="B55" s="88">
        <v>749</v>
      </c>
      <c r="C55" s="88">
        <v>570</v>
      </c>
      <c r="D55" s="88">
        <v>921</v>
      </c>
      <c r="E55" s="88">
        <v>25</v>
      </c>
      <c r="F55" s="89">
        <v>20</v>
      </c>
      <c r="G55" s="106">
        <v>19</v>
      </c>
      <c r="H55" s="48">
        <f t="shared" si="6"/>
        <v>2240</v>
      </c>
      <c r="I55" s="48">
        <f t="shared" si="7"/>
        <v>64</v>
      </c>
      <c r="J55" s="44">
        <v>745</v>
      </c>
      <c r="K55" s="94">
        <v>495</v>
      </c>
      <c r="L55" s="19"/>
      <c r="M55" s="45">
        <v>25</v>
      </c>
      <c r="N55" s="93">
        <v>17</v>
      </c>
      <c r="O55" s="49"/>
      <c r="P55" s="48">
        <f t="shared" si="8"/>
        <v>1240</v>
      </c>
      <c r="Q55" s="48">
        <f t="shared" si="9"/>
        <v>42</v>
      </c>
      <c r="R55" s="50">
        <f t="shared" si="10"/>
        <v>106</v>
      </c>
      <c r="S55" s="88">
        <v>6.24</v>
      </c>
      <c r="T55" s="89">
        <v>7.5</v>
      </c>
      <c r="U55" s="100">
        <v>12.3</v>
      </c>
      <c r="V55" s="44"/>
      <c r="W55" s="44"/>
      <c r="X55" s="44"/>
      <c r="Y55" s="44"/>
      <c r="Z55" s="44"/>
      <c r="AA55" s="67">
        <f t="shared" si="11"/>
        <v>0</v>
      </c>
      <c r="AB55" s="51">
        <v>15</v>
      </c>
      <c r="AC55" s="20">
        <f t="shared" si="12"/>
        <v>15</v>
      </c>
      <c r="AD55" s="85">
        <f t="shared" si="13"/>
        <v>132.04</v>
      </c>
      <c r="AE55" s="21">
        <f t="shared" si="14"/>
        <v>117.03999999999999</v>
      </c>
      <c r="AF55" s="84"/>
      <c r="AG55" s="78"/>
      <c r="AH55" s="22">
        <f t="shared" si="15"/>
        <v>132.04</v>
      </c>
      <c r="AI55" s="23">
        <f t="shared" si="4"/>
        <v>15.007999999999981</v>
      </c>
      <c r="AJ55" s="54"/>
      <c r="AK55" s="24">
        <f t="shared" si="16"/>
        <v>15</v>
      </c>
      <c r="AL55" s="25">
        <f t="shared" si="17"/>
        <v>132.04799999999997</v>
      </c>
      <c r="AM55" s="26">
        <f t="shared" si="24"/>
        <v>147.04799999999997</v>
      </c>
      <c r="AN55" s="79"/>
      <c r="AO55" s="118">
        <v>50</v>
      </c>
      <c r="AP55" s="118">
        <v>200</v>
      </c>
      <c r="AQ55" s="118">
        <v>0</v>
      </c>
      <c r="AR55" s="118">
        <v>14</v>
      </c>
      <c r="AS55" s="112">
        <v>54</v>
      </c>
      <c r="AT55" s="62">
        <f t="shared" si="25"/>
        <v>318</v>
      </c>
      <c r="AU55" s="63">
        <f t="shared" si="26"/>
        <v>302.09999999999997</v>
      </c>
      <c r="AV55" s="120">
        <v>8</v>
      </c>
      <c r="AW55" s="120">
        <v>12</v>
      </c>
      <c r="AX55" s="120">
        <v>6</v>
      </c>
      <c r="AY55" s="120">
        <v>1</v>
      </c>
      <c r="AZ55" s="81">
        <f t="shared" si="20"/>
        <v>27</v>
      </c>
      <c r="BA55" s="80">
        <f t="shared" si="21"/>
        <v>275.09999999999997</v>
      </c>
      <c r="BB55" s="36">
        <f t="shared" si="22"/>
        <v>132.04799999999997</v>
      </c>
      <c r="BC55" s="80">
        <f t="shared" si="23"/>
        <v>143.05199999999999</v>
      </c>
    </row>
    <row r="56" spans="1:55" ht="18" thickBot="1">
      <c r="A56" s="30" t="s">
        <v>55</v>
      </c>
      <c r="B56" s="88">
        <v>736</v>
      </c>
      <c r="C56" s="88">
        <v>560</v>
      </c>
      <c r="D56" s="88">
        <v>888</v>
      </c>
      <c r="E56" s="88">
        <v>25</v>
      </c>
      <c r="F56" s="89">
        <v>21</v>
      </c>
      <c r="G56" s="106">
        <v>20</v>
      </c>
      <c r="H56" s="48">
        <f t="shared" si="6"/>
        <v>2184</v>
      </c>
      <c r="I56" s="48">
        <f t="shared" si="7"/>
        <v>66</v>
      </c>
      <c r="J56" s="44">
        <v>751</v>
      </c>
      <c r="K56" s="94">
        <v>496</v>
      </c>
      <c r="L56" s="19"/>
      <c r="M56" s="45">
        <v>25</v>
      </c>
      <c r="N56" s="93">
        <v>17</v>
      </c>
      <c r="O56" s="49"/>
      <c r="P56" s="48">
        <f t="shared" si="8"/>
        <v>1247</v>
      </c>
      <c r="Q56" s="48">
        <f t="shared" si="9"/>
        <v>42</v>
      </c>
      <c r="R56" s="50">
        <f t="shared" si="10"/>
        <v>108</v>
      </c>
      <c r="S56" s="88">
        <v>6.24</v>
      </c>
      <c r="T56" s="89">
        <v>7.5</v>
      </c>
      <c r="U56" s="100">
        <v>12.3</v>
      </c>
      <c r="V56" s="44"/>
      <c r="W56" s="44"/>
      <c r="X56" s="44"/>
      <c r="Y56" s="44"/>
      <c r="Z56" s="44"/>
      <c r="AA56" s="67">
        <f t="shared" si="11"/>
        <v>0</v>
      </c>
      <c r="AB56" s="51">
        <v>15</v>
      </c>
      <c r="AC56" s="20">
        <f t="shared" si="12"/>
        <v>15</v>
      </c>
      <c r="AD56" s="85">
        <f t="shared" si="13"/>
        <v>134.04</v>
      </c>
      <c r="AE56" s="21">
        <f t="shared" si="14"/>
        <v>119.03999999999999</v>
      </c>
      <c r="AF56" s="84"/>
      <c r="AG56" s="78"/>
      <c r="AH56" s="22">
        <f t="shared" si="15"/>
        <v>134.04</v>
      </c>
      <c r="AI56" s="23">
        <f t="shared" si="4"/>
        <v>13.007999999999981</v>
      </c>
      <c r="AJ56" s="54"/>
      <c r="AK56" s="24">
        <f t="shared" si="16"/>
        <v>15</v>
      </c>
      <c r="AL56" s="25">
        <f t="shared" si="17"/>
        <v>132.04799999999997</v>
      </c>
      <c r="AM56" s="26">
        <f t="shared" si="24"/>
        <v>147.04799999999997</v>
      </c>
      <c r="AN56" s="79"/>
      <c r="AO56" s="118">
        <v>50</v>
      </c>
      <c r="AP56" s="118">
        <v>200</v>
      </c>
      <c r="AQ56" s="118">
        <v>0</v>
      </c>
      <c r="AR56" s="118">
        <v>14</v>
      </c>
      <c r="AS56" s="112">
        <v>54</v>
      </c>
      <c r="AT56" s="62">
        <f t="shared" si="25"/>
        <v>318</v>
      </c>
      <c r="AU56" s="63">
        <f t="shared" si="26"/>
        <v>302.09999999999997</v>
      </c>
      <c r="AV56" s="120">
        <v>8</v>
      </c>
      <c r="AW56" s="120">
        <v>12</v>
      </c>
      <c r="AX56" s="120">
        <v>6</v>
      </c>
      <c r="AY56" s="120">
        <v>1</v>
      </c>
      <c r="AZ56" s="81">
        <f t="shared" si="20"/>
        <v>27</v>
      </c>
      <c r="BA56" s="80">
        <f t="shared" si="21"/>
        <v>275.09999999999997</v>
      </c>
      <c r="BB56" s="36">
        <f t="shared" si="22"/>
        <v>132.04799999999997</v>
      </c>
      <c r="BC56" s="80">
        <f t="shared" si="23"/>
        <v>143.05199999999999</v>
      </c>
    </row>
    <row r="57" spans="1:55" ht="18" thickBot="1">
      <c r="A57" s="30" t="s">
        <v>56</v>
      </c>
      <c r="B57" s="88">
        <v>735</v>
      </c>
      <c r="C57" s="88">
        <v>559</v>
      </c>
      <c r="D57" s="88">
        <v>877</v>
      </c>
      <c r="E57" s="88">
        <v>25</v>
      </c>
      <c r="F57" s="89">
        <v>21</v>
      </c>
      <c r="G57" s="106">
        <v>20</v>
      </c>
      <c r="H57" s="48">
        <f t="shared" si="6"/>
        <v>2171</v>
      </c>
      <c r="I57" s="48">
        <f t="shared" si="7"/>
        <v>66</v>
      </c>
      <c r="J57" s="44">
        <v>751</v>
      </c>
      <c r="K57" s="94">
        <v>496</v>
      </c>
      <c r="L57" s="19"/>
      <c r="M57" s="45">
        <v>25</v>
      </c>
      <c r="N57" s="93">
        <v>17</v>
      </c>
      <c r="O57" s="49"/>
      <c r="P57" s="48">
        <f t="shared" si="8"/>
        <v>1247</v>
      </c>
      <c r="Q57" s="48">
        <f t="shared" si="9"/>
        <v>42</v>
      </c>
      <c r="R57" s="50">
        <f t="shared" si="10"/>
        <v>108</v>
      </c>
      <c r="S57" s="88">
        <v>6.24</v>
      </c>
      <c r="T57" s="89">
        <v>7.5</v>
      </c>
      <c r="U57" s="100">
        <v>12.3</v>
      </c>
      <c r="V57" s="44"/>
      <c r="W57" s="44"/>
      <c r="X57" s="44"/>
      <c r="Y57" s="44"/>
      <c r="Z57" s="44"/>
      <c r="AA57" s="67">
        <f t="shared" si="11"/>
        <v>0</v>
      </c>
      <c r="AB57" s="51">
        <v>15</v>
      </c>
      <c r="AC57" s="20">
        <f t="shared" si="12"/>
        <v>15</v>
      </c>
      <c r="AD57" s="85">
        <f t="shared" si="13"/>
        <v>134.04</v>
      </c>
      <c r="AE57" s="21">
        <f t="shared" si="14"/>
        <v>119.03999999999999</v>
      </c>
      <c r="AF57" s="84"/>
      <c r="AG57" s="78"/>
      <c r="AH57" s="22">
        <f t="shared" si="15"/>
        <v>134.04</v>
      </c>
      <c r="AI57" s="23">
        <f t="shared" si="4"/>
        <v>13.007999999999981</v>
      </c>
      <c r="AJ57" s="54"/>
      <c r="AK57" s="24">
        <f t="shared" si="16"/>
        <v>15</v>
      </c>
      <c r="AL57" s="25">
        <f t="shared" si="17"/>
        <v>132.04799999999997</v>
      </c>
      <c r="AM57" s="26">
        <f t="shared" si="24"/>
        <v>147.04799999999997</v>
      </c>
      <c r="AN57" s="79"/>
      <c r="AO57" s="118">
        <v>50</v>
      </c>
      <c r="AP57" s="118">
        <v>200</v>
      </c>
      <c r="AQ57" s="118">
        <v>0</v>
      </c>
      <c r="AR57" s="118">
        <v>14</v>
      </c>
      <c r="AS57" s="112">
        <v>54</v>
      </c>
      <c r="AT57" s="62">
        <f t="shared" si="25"/>
        <v>318</v>
      </c>
      <c r="AU57" s="63">
        <f t="shared" si="26"/>
        <v>302.09999999999997</v>
      </c>
      <c r="AV57" s="120">
        <v>8</v>
      </c>
      <c r="AW57" s="120">
        <v>12</v>
      </c>
      <c r="AX57" s="120">
        <v>6</v>
      </c>
      <c r="AY57" s="120">
        <v>1</v>
      </c>
      <c r="AZ57" s="81">
        <f t="shared" si="20"/>
        <v>27</v>
      </c>
      <c r="BA57" s="80">
        <f t="shared" si="21"/>
        <v>275.09999999999997</v>
      </c>
      <c r="BB57" s="36">
        <f t="shared" si="22"/>
        <v>132.04799999999997</v>
      </c>
      <c r="BC57" s="80">
        <f t="shared" si="23"/>
        <v>143.05199999999999</v>
      </c>
    </row>
    <row r="58" spans="1:55" ht="18" thickBot="1">
      <c r="A58" s="30" t="s">
        <v>27</v>
      </c>
      <c r="B58" s="88">
        <v>729</v>
      </c>
      <c r="C58" s="88">
        <v>550</v>
      </c>
      <c r="D58" s="88">
        <v>866</v>
      </c>
      <c r="E58" s="88">
        <v>25</v>
      </c>
      <c r="F58" s="89">
        <v>19</v>
      </c>
      <c r="G58" s="106">
        <v>28</v>
      </c>
      <c r="H58" s="48">
        <f t="shared" si="6"/>
        <v>2145</v>
      </c>
      <c r="I58" s="48">
        <f t="shared" si="7"/>
        <v>72</v>
      </c>
      <c r="J58" s="44">
        <v>782</v>
      </c>
      <c r="K58" s="94">
        <v>494</v>
      </c>
      <c r="L58" s="19"/>
      <c r="M58" s="45">
        <v>26</v>
      </c>
      <c r="N58" s="93">
        <v>17</v>
      </c>
      <c r="O58" s="49"/>
      <c r="P58" s="48">
        <f t="shared" si="8"/>
        <v>1276</v>
      </c>
      <c r="Q58" s="48">
        <f t="shared" si="9"/>
        <v>43</v>
      </c>
      <c r="R58" s="50">
        <f t="shared" si="10"/>
        <v>115</v>
      </c>
      <c r="S58" s="88">
        <v>6.12</v>
      </c>
      <c r="T58" s="89">
        <v>7.5</v>
      </c>
      <c r="U58" s="100">
        <v>11.4</v>
      </c>
      <c r="V58" s="44"/>
      <c r="W58" s="44"/>
      <c r="X58" s="44"/>
      <c r="Y58" s="44"/>
      <c r="Z58" s="44"/>
      <c r="AA58" s="67">
        <f t="shared" si="11"/>
        <v>0</v>
      </c>
      <c r="AB58" s="51">
        <v>15</v>
      </c>
      <c r="AC58" s="20">
        <f t="shared" si="12"/>
        <v>15</v>
      </c>
      <c r="AD58" s="85">
        <f t="shared" si="13"/>
        <v>140.02000000000001</v>
      </c>
      <c r="AE58" s="21">
        <f t="shared" si="14"/>
        <v>125.02000000000001</v>
      </c>
      <c r="AF58" s="84"/>
      <c r="AG58" s="78"/>
      <c r="AH58" s="22">
        <f t="shared" si="15"/>
        <v>140.02000000000001</v>
      </c>
      <c r="AI58" s="23">
        <f t="shared" si="4"/>
        <v>7.0279999999999632</v>
      </c>
      <c r="AJ58" s="54"/>
      <c r="AK58" s="24">
        <f t="shared" si="16"/>
        <v>15</v>
      </c>
      <c r="AL58" s="25">
        <f t="shared" si="17"/>
        <v>132.04799999999997</v>
      </c>
      <c r="AM58" s="26">
        <f t="shared" si="24"/>
        <v>147.04799999999997</v>
      </c>
      <c r="AN58" s="79"/>
      <c r="AO58" s="118">
        <v>50</v>
      </c>
      <c r="AP58" s="118">
        <v>200</v>
      </c>
      <c r="AQ58" s="118">
        <v>0</v>
      </c>
      <c r="AR58" s="118">
        <v>14</v>
      </c>
      <c r="AS58" s="112">
        <v>54</v>
      </c>
      <c r="AT58" s="62">
        <f t="shared" si="25"/>
        <v>318</v>
      </c>
      <c r="AU58" s="63">
        <f t="shared" si="26"/>
        <v>302.09999999999997</v>
      </c>
      <c r="AV58" s="120">
        <v>8</v>
      </c>
      <c r="AW58" s="120">
        <v>12</v>
      </c>
      <c r="AX58" s="120">
        <v>6</v>
      </c>
      <c r="AY58" s="120">
        <v>1</v>
      </c>
      <c r="AZ58" s="81">
        <f t="shared" si="20"/>
        <v>27</v>
      </c>
      <c r="BA58" s="80">
        <f t="shared" si="21"/>
        <v>275.09999999999997</v>
      </c>
      <c r="BB58" s="36">
        <f t="shared" si="22"/>
        <v>132.04799999999997</v>
      </c>
      <c r="BC58" s="80">
        <f t="shared" si="23"/>
        <v>143.05199999999999</v>
      </c>
    </row>
    <row r="59" spans="1:55" ht="18" thickBot="1">
      <c r="A59" s="30" t="s">
        <v>57</v>
      </c>
      <c r="B59" s="88">
        <v>713</v>
      </c>
      <c r="C59" s="88">
        <v>536</v>
      </c>
      <c r="D59" s="88">
        <v>830</v>
      </c>
      <c r="E59" s="88">
        <v>25</v>
      </c>
      <c r="F59" s="89">
        <v>19</v>
      </c>
      <c r="G59" s="106">
        <v>28</v>
      </c>
      <c r="H59" s="48">
        <f t="shared" si="6"/>
        <v>2079</v>
      </c>
      <c r="I59" s="48">
        <f t="shared" si="7"/>
        <v>72</v>
      </c>
      <c r="J59" s="44">
        <v>782</v>
      </c>
      <c r="K59" s="94">
        <v>494</v>
      </c>
      <c r="L59" s="19"/>
      <c r="M59" s="45">
        <v>26</v>
      </c>
      <c r="N59" s="93">
        <v>17</v>
      </c>
      <c r="O59" s="49"/>
      <c r="P59" s="48">
        <f t="shared" si="8"/>
        <v>1276</v>
      </c>
      <c r="Q59" s="48">
        <f t="shared" si="9"/>
        <v>43</v>
      </c>
      <c r="R59" s="50">
        <f t="shared" si="10"/>
        <v>115</v>
      </c>
      <c r="S59" s="88">
        <v>6.12</v>
      </c>
      <c r="T59" s="89">
        <v>7.5</v>
      </c>
      <c r="U59" s="100">
        <v>11.4</v>
      </c>
      <c r="V59" s="44"/>
      <c r="W59" s="44"/>
      <c r="X59" s="44"/>
      <c r="Y59" s="44"/>
      <c r="Z59" s="44"/>
      <c r="AA59" s="67">
        <f t="shared" si="11"/>
        <v>0</v>
      </c>
      <c r="AB59" s="51">
        <v>15</v>
      </c>
      <c r="AC59" s="20">
        <f t="shared" si="12"/>
        <v>15</v>
      </c>
      <c r="AD59" s="85">
        <f t="shared" si="13"/>
        <v>140.02000000000001</v>
      </c>
      <c r="AE59" s="21">
        <f t="shared" si="14"/>
        <v>125.02000000000001</v>
      </c>
      <c r="AF59" s="84"/>
      <c r="AG59" s="78"/>
      <c r="AH59" s="22">
        <f t="shared" si="15"/>
        <v>140.02000000000001</v>
      </c>
      <c r="AI59" s="23">
        <f t="shared" si="4"/>
        <v>7.0279999999999632</v>
      </c>
      <c r="AJ59" s="54"/>
      <c r="AK59" s="24">
        <f t="shared" si="16"/>
        <v>15</v>
      </c>
      <c r="AL59" s="25">
        <f t="shared" si="17"/>
        <v>132.04799999999997</v>
      </c>
      <c r="AM59" s="26">
        <f t="shared" si="24"/>
        <v>147.04799999999997</v>
      </c>
      <c r="AN59" s="79"/>
      <c r="AO59" s="118">
        <v>50</v>
      </c>
      <c r="AP59" s="118">
        <v>200</v>
      </c>
      <c r="AQ59" s="118">
        <v>0</v>
      </c>
      <c r="AR59" s="118">
        <v>14</v>
      </c>
      <c r="AS59" s="112">
        <v>54</v>
      </c>
      <c r="AT59" s="62">
        <f t="shared" si="25"/>
        <v>318</v>
      </c>
      <c r="AU59" s="63">
        <f t="shared" si="26"/>
        <v>302.09999999999997</v>
      </c>
      <c r="AV59" s="120">
        <v>8</v>
      </c>
      <c r="AW59" s="120">
        <v>12</v>
      </c>
      <c r="AX59" s="120">
        <v>6</v>
      </c>
      <c r="AY59" s="120">
        <v>1</v>
      </c>
      <c r="AZ59" s="81">
        <f t="shared" si="20"/>
        <v>27</v>
      </c>
      <c r="BA59" s="80">
        <f t="shared" si="21"/>
        <v>275.09999999999997</v>
      </c>
      <c r="BB59" s="36">
        <f t="shared" si="22"/>
        <v>132.04799999999997</v>
      </c>
      <c r="BC59" s="80">
        <f t="shared" si="23"/>
        <v>143.05199999999999</v>
      </c>
    </row>
    <row r="60" spans="1:55" ht="18" thickBot="1">
      <c r="A60" s="30" t="s">
        <v>58</v>
      </c>
      <c r="B60" s="88">
        <v>700</v>
      </c>
      <c r="C60" s="88">
        <v>526</v>
      </c>
      <c r="D60" s="88">
        <v>856</v>
      </c>
      <c r="E60" s="88">
        <v>24</v>
      </c>
      <c r="F60" s="89">
        <v>16</v>
      </c>
      <c r="G60" s="106">
        <v>28</v>
      </c>
      <c r="H60" s="48">
        <f t="shared" si="6"/>
        <v>2082</v>
      </c>
      <c r="I60" s="48">
        <f t="shared" si="7"/>
        <v>68</v>
      </c>
      <c r="J60" s="44">
        <v>763</v>
      </c>
      <c r="K60" s="94">
        <v>482</v>
      </c>
      <c r="L60" s="19"/>
      <c r="M60" s="45">
        <v>25</v>
      </c>
      <c r="N60" s="93">
        <v>17</v>
      </c>
      <c r="O60" s="49"/>
      <c r="P60" s="48">
        <f t="shared" si="8"/>
        <v>1245</v>
      </c>
      <c r="Q60" s="48">
        <f t="shared" si="9"/>
        <v>42</v>
      </c>
      <c r="R60" s="50">
        <f t="shared" si="10"/>
        <v>110</v>
      </c>
      <c r="S60" s="88">
        <v>6.12</v>
      </c>
      <c r="T60" s="89">
        <v>6.5</v>
      </c>
      <c r="U60" s="100">
        <v>11.4</v>
      </c>
      <c r="V60" s="44"/>
      <c r="W60" s="44"/>
      <c r="X60" s="44"/>
      <c r="Y60" s="44"/>
      <c r="Z60" s="44"/>
      <c r="AA60" s="67">
        <f t="shared" si="11"/>
        <v>0</v>
      </c>
      <c r="AB60" s="51">
        <v>15</v>
      </c>
      <c r="AC60" s="20">
        <f t="shared" si="12"/>
        <v>15</v>
      </c>
      <c r="AD60" s="85">
        <f t="shared" si="13"/>
        <v>134.02000000000001</v>
      </c>
      <c r="AE60" s="21">
        <f t="shared" si="14"/>
        <v>119.02000000000001</v>
      </c>
      <c r="AF60" s="84"/>
      <c r="AG60" s="78"/>
      <c r="AH60" s="22">
        <f t="shared" si="15"/>
        <v>134.02000000000001</v>
      </c>
      <c r="AI60" s="23">
        <f t="shared" si="4"/>
        <v>13.027999999999963</v>
      </c>
      <c r="AJ60" s="54"/>
      <c r="AK60" s="24">
        <f t="shared" si="16"/>
        <v>15</v>
      </c>
      <c r="AL60" s="25">
        <f t="shared" si="17"/>
        <v>132.04799999999997</v>
      </c>
      <c r="AM60" s="26">
        <f t="shared" si="24"/>
        <v>147.04799999999997</v>
      </c>
      <c r="AN60" s="79"/>
      <c r="AO60" s="118">
        <v>50</v>
      </c>
      <c r="AP60" s="118">
        <v>200</v>
      </c>
      <c r="AQ60" s="118">
        <v>0</v>
      </c>
      <c r="AR60" s="118">
        <v>14</v>
      </c>
      <c r="AS60" s="112">
        <v>54</v>
      </c>
      <c r="AT60" s="62">
        <f t="shared" si="25"/>
        <v>318</v>
      </c>
      <c r="AU60" s="63">
        <f t="shared" si="26"/>
        <v>302.09999999999997</v>
      </c>
      <c r="AV60" s="120">
        <v>8</v>
      </c>
      <c r="AW60" s="120">
        <v>12</v>
      </c>
      <c r="AX60" s="120">
        <v>6</v>
      </c>
      <c r="AY60" s="120">
        <v>1</v>
      </c>
      <c r="AZ60" s="81">
        <f t="shared" si="20"/>
        <v>27</v>
      </c>
      <c r="BA60" s="80">
        <f t="shared" si="21"/>
        <v>275.09999999999997</v>
      </c>
      <c r="BB60" s="36">
        <f t="shared" si="22"/>
        <v>132.04799999999997</v>
      </c>
      <c r="BC60" s="80">
        <f t="shared" si="23"/>
        <v>143.05199999999999</v>
      </c>
    </row>
    <row r="61" spans="1:55" ht="18" thickBot="1">
      <c r="A61" s="30" t="s">
        <v>59</v>
      </c>
      <c r="B61" s="88">
        <v>700</v>
      </c>
      <c r="C61" s="88">
        <v>526</v>
      </c>
      <c r="D61" s="88">
        <v>856</v>
      </c>
      <c r="E61" s="88">
        <v>24</v>
      </c>
      <c r="F61" s="89">
        <v>16</v>
      </c>
      <c r="G61" s="106">
        <v>28</v>
      </c>
      <c r="H61" s="48">
        <f t="shared" si="6"/>
        <v>2082</v>
      </c>
      <c r="I61" s="48">
        <f t="shared" si="7"/>
        <v>68</v>
      </c>
      <c r="J61" s="44">
        <v>763</v>
      </c>
      <c r="K61" s="94">
        <v>482</v>
      </c>
      <c r="L61" s="19"/>
      <c r="M61" s="45">
        <v>25</v>
      </c>
      <c r="N61" s="93">
        <v>17</v>
      </c>
      <c r="O61" s="49"/>
      <c r="P61" s="48">
        <f t="shared" si="8"/>
        <v>1245</v>
      </c>
      <c r="Q61" s="48">
        <f t="shared" si="9"/>
        <v>42</v>
      </c>
      <c r="R61" s="50">
        <f t="shared" si="10"/>
        <v>110</v>
      </c>
      <c r="S61" s="88">
        <v>6.12</v>
      </c>
      <c r="T61" s="89">
        <v>6.5</v>
      </c>
      <c r="U61" s="100">
        <v>11.4</v>
      </c>
      <c r="V61" s="44"/>
      <c r="W61" s="44"/>
      <c r="X61" s="44"/>
      <c r="Y61" s="44"/>
      <c r="Z61" s="44"/>
      <c r="AA61" s="67">
        <f t="shared" si="11"/>
        <v>0</v>
      </c>
      <c r="AB61" s="51">
        <v>15</v>
      </c>
      <c r="AC61" s="20">
        <f t="shared" si="12"/>
        <v>15</v>
      </c>
      <c r="AD61" s="85">
        <f t="shared" si="13"/>
        <v>134.02000000000001</v>
      </c>
      <c r="AE61" s="21">
        <f t="shared" si="14"/>
        <v>119.02000000000001</v>
      </c>
      <c r="AF61" s="84"/>
      <c r="AG61" s="78"/>
      <c r="AH61" s="22">
        <f t="shared" si="15"/>
        <v>134.02000000000001</v>
      </c>
      <c r="AI61" s="23">
        <f t="shared" si="4"/>
        <v>13.027999999999963</v>
      </c>
      <c r="AJ61" s="54"/>
      <c r="AK61" s="24">
        <f t="shared" si="16"/>
        <v>15</v>
      </c>
      <c r="AL61" s="25">
        <f t="shared" si="17"/>
        <v>132.04799999999997</v>
      </c>
      <c r="AM61" s="26">
        <f t="shared" si="24"/>
        <v>147.04799999999997</v>
      </c>
      <c r="AN61" s="79"/>
      <c r="AO61" s="118">
        <v>50</v>
      </c>
      <c r="AP61" s="118">
        <v>200</v>
      </c>
      <c r="AQ61" s="118">
        <v>0</v>
      </c>
      <c r="AR61" s="118">
        <v>14</v>
      </c>
      <c r="AS61" s="112">
        <v>54</v>
      </c>
      <c r="AT61" s="62">
        <f t="shared" si="25"/>
        <v>318</v>
      </c>
      <c r="AU61" s="63">
        <f t="shared" si="26"/>
        <v>302.09999999999997</v>
      </c>
      <c r="AV61" s="120">
        <v>8</v>
      </c>
      <c r="AW61" s="120">
        <v>12</v>
      </c>
      <c r="AX61" s="120">
        <v>6</v>
      </c>
      <c r="AY61" s="120">
        <v>1</v>
      </c>
      <c r="AZ61" s="81">
        <f t="shared" si="20"/>
        <v>27</v>
      </c>
      <c r="BA61" s="80">
        <f t="shared" si="21"/>
        <v>275.09999999999997</v>
      </c>
      <c r="BB61" s="36">
        <f t="shared" si="22"/>
        <v>132.04799999999997</v>
      </c>
      <c r="BC61" s="80">
        <f t="shared" si="23"/>
        <v>143.05199999999999</v>
      </c>
    </row>
    <row r="62" spans="1:55" ht="18" thickBot="1">
      <c r="A62" s="30" t="s">
        <v>28</v>
      </c>
      <c r="B62" s="88">
        <v>666</v>
      </c>
      <c r="C62" s="88">
        <v>492</v>
      </c>
      <c r="D62" s="88">
        <v>788</v>
      </c>
      <c r="E62" s="88">
        <v>23</v>
      </c>
      <c r="F62" s="89">
        <v>19</v>
      </c>
      <c r="G62" s="106">
        <v>26</v>
      </c>
      <c r="H62" s="48">
        <f t="shared" si="6"/>
        <v>1946</v>
      </c>
      <c r="I62" s="48">
        <f t="shared" si="7"/>
        <v>68</v>
      </c>
      <c r="J62" s="44">
        <v>728</v>
      </c>
      <c r="K62" s="94">
        <v>452</v>
      </c>
      <c r="L62" s="19"/>
      <c r="M62" s="45">
        <v>24</v>
      </c>
      <c r="N62" s="93">
        <v>15</v>
      </c>
      <c r="O62" s="49"/>
      <c r="P62" s="48">
        <f t="shared" si="8"/>
        <v>1180</v>
      </c>
      <c r="Q62" s="48">
        <f t="shared" si="9"/>
        <v>39</v>
      </c>
      <c r="R62" s="50">
        <f t="shared" si="10"/>
        <v>107</v>
      </c>
      <c r="S62" s="88">
        <v>5.34</v>
      </c>
      <c r="T62" s="89">
        <v>6</v>
      </c>
      <c r="U62" s="100">
        <v>10.199999999999999</v>
      </c>
      <c r="V62" s="44"/>
      <c r="W62" s="44"/>
      <c r="X62" s="44"/>
      <c r="Y62" s="44"/>
      <c r="Z62" s="44"/>
      <c r="AA62" s="67">
        <f t="shared" si="11"/>
        <v>0</v>
      </c>
      <c r="AB62" s="51">
        <v>15</v>
      </c>
      <c r="AC62" s="20">
        <f t="shared" si="12"/>
        <v>15</v>
      </c>
      <c r="AD62" s="85">
        <f t="shared" si="13"/>
        <v>128.54</v>
      </c>
      <c r="AE62" s="21">
        <f t="shared" si="14"/>
        <v>113.53999999999999</v>
      </c>
      <c r="AF62" s="84"/>
      <c r="AG62" s="78"/>
      <c r="AH62" s="22">
        <f t="shared" si="15"/>
        <v>128.54</v>
      </c>
      <c r="AI62" s="23">
        <f t="shared" si="4"/>
        <v>18.507999999999981</v>
      </c>
      <c r="AJ62" s="54"/>
      <c r="AK62" s="24">
        <f t="shared" si="16"/>
        <v>15</v>
      </c>
      <c r="AL62" s="25">
        <f t="shared" si="17"/>
        <v>132.04799999999997</v>
      </c>
      <c r="AM62" s="26">
        <f t="shared" si="24"/>
        <v>147.04799999999997</v>
      </c>
      <c r="AN62" s="79"/>
      <c r="AO62" s="118">
        <v>50</v>
      </c>
      <c r="AP62" s="118">
        <v>200</v>
      </c>
      <c r="AQ62" s="118">
        <v>0</v>
      </c>
      <c r="AR62" s="118">
        <v>14</v>
      </c>
      <c r="AS62" s="112">
        <v>54</v>
      </c>
      <c r="AT62" s="62">
        <f t="shared" si="25"/>
        <v>318</v>
      </c>
      <c r="AU62" s="63">
        <f t="shared" si="26"/>
        <v>302.09999999999997</v>
      </c>
      <c r="AV62" s="120">
        <v>8</v>
      </c>
      <c r="AW62" s="120">
        <v>12</v>
      </c>
      <c r="AX62" s="120">
        <v>6</v>
      </c>
      <c r="AY62" s="120">
        <v>1</v>
      </c>
      <c r="AZ62" s="81">
        <f t="shared" si="20"/>
        <v>27</v>
      </c>
      <c r="BA62" s="80">
        <f t="shared" si="21"/>
        <v>275.09999999999997</v>
      </c>
      <c r="BB62" s="36">
        <f t="shared" si="22"/>
        <v>132.04799999999997</v>
      </c>
      <c r="BC62" s="80">
        <f t="shared" si="23"/>
        <v>143.05199999999999</v>
      </c>
    </row>
    <row r="63" spans="1:55" ht="18" thickBot="1">
      <c r="A63" s="31" t="s">
        <v>60</v>
      </c>
      <c r="B63" s="88">
        <v>625</v>
      </c>
      <c r="C63" s="88">
        <v>479</v>
      </c>
      <c r="D63" s="88">
        <v>755</v>
      </c>
      <c r="E63" s="88">
        <v>21</v>
      </c>
      <c r="F63" s="89">
        <v>18</v>
      </c>
      <c r="G63" s="106">
        <v>24</v>
      </c>
      <c r="H63" s="48">
        <f t="shared" si="6"/>
        <v>1859</v>
      </c>
      <c r="I63" s="48">
        <f t="shared" si="7"/>
        <v>63</v>
      </c>
      <c r="J63" s="44">
        <v>715</v>
      </c>
      <c r="K63" s="94">
        <v>435</v>
      </c>
      <c r="L63" s="19"/>
      <c r="M63" s="45">
        <v>24</v>
      </c>
      <c r="N63" s="93">
        <v>15</v>
      </c>
      <c r="O63" s="49"/>
      <c r="P63" s="48">
        <f t="shared" si="8"/>
        <v>1150</v>
      </c>
      <c r="Q63" s="48">
        <f t="shared" si="9"/>
        <v>39</v>
      </c>
      <c r="R63" s="50">
        <f t="shared" si="10"/>
        <v>102</v>
      </c>
      <c r="S63" s="88">
        <v>5.34</v>
      </c>
      <c r="T63" s="89">
        <v>6</v>
      </c>
      <c r="U63" s="100">
        <v>10.199999999999999</v>
      </c>
      <c r="V63" s="44"/>
      <c r="W63" s="44"/>
      <c r="X63" s="44"/>
      <c r="Y63" s="44"/>
      <c r="Z63" s="44"/>
      <c r="AA63" s="67">
        <f t="shared" si="11"/>
        <v>0</v>
      </c>
      <c r="AB63" s="51">
        <v>15</v>
      </c>
      <c r="AC63" s="20">
        <f t="shared" si="12"/>
        <v>15</v>
      </c>
      <c r="AD63" s="85">
        <f t="shared" si="13"/>
        <v>123.54</v>
      </c>
      <c r="AE63" s="21">
        <f t="shared" si="14"/>
        <v>108.54</v>
      </c>
      <c r="AF63" s="84"/>
      <c r="AG63" s="78"/>
      <c r="AH63" s="22">
        <f t="shared" si="15"/>
        <v>123.54</v>
      </c>
      <c r="AI63" s="23">
        <f t="shared" si="4"/>
        <v>23.507999999999967</v>
      </c>
      <c r="AJ63" s="54"/>
      <c r="AK63" s="24">
        <f t="shared" si="16"/>
        <v>15</v>
      </c>
      <c r="AL63" s="25">
        <f t="shared" si="17"/>
        <v>132.04799999999997</v>
      </c>
      <c r="AM63" s="26">
        <f t="shared" si="24"/>
        <v>147.04799999999997</v>
      </c>
      <c r="AN63" s="79"/>
      <c r="AO63" s="118">
        <v>50</v>
      </c>
      <c r="AP63" s="118">
        <v>200</v>
      </c>
      <c r="AQ63" s="118">
        <v>0</v>
      </c>
      <c r="AR63" s="118">
        <v>14</v>
      </c>
      <c r="AS63" s="112">
        <v>54</v>
      </c>
      <c r="AT63" s="62">
        <f t="shared" si="25"/>
        <v>318</v>
      </c>
      <c r="AU63" s="63">
        <f t="shared" si="26"/>
        <v>302.09999999999997</v>
      </c>
      <c r="AV63" s="120">
        <v>8</v>
      </c>
      <c r="AW63" s="120">
        <v>12</v>
      </c>
      <c r="AX63" s="120">
        <v>6</v>
      </c>
      <c r="AY63" s="120">
        <v>1</v>
      </c>
      <c r="AZ63" s="81">
        <f t="shared" si="20"/>
        <v>27</v>
      </c>
      <c r="BA63" s="80">
        <f t="shared" si="21"/>
        <v>275.09999999999997</v>
      </c>
      <c r="BB63" s="36">
        <f t="shared" si="22"/>
        <v>132.04799999999997</v>
      </c>
      <c r="BC63" s="80">
        <f t="shared" si="23"/>
        <v>143.05199999999999</v>
      </c>
    </row>
    <row r="64" spans="1:55" ht="18" thickBot="1">
      <c r="A64" s="31" t="s">
        <v>29</v>
      </c>
      <c r="B64" s="88">
        <v>563</v>
      </c>
      <c r="C64" s="88">
        <v>459</v>
      </c>
      <c r="D64" s="88">
        <v>690</v>
      </c>
      <c r="E64" s="88">
        <v>20</v>
      </c>
      <c r="F64" s="89">
        <v>17</v>
      </c>
      <c r="G64" s="106">
        <v>23</v>
      </c>
      <c r="H64" s="48">
        <f t="shared" si="6"/>
        <v>1712</v>
      </c>
      <c r="I64" s="48">
        <f t="shared" si="7"/>
        <v>60</v>
      </c>
      <c r="J64" s="44">
        <v>696</v>
      </c>
      <c r="K64" s="94">
        <v>431</v>
      </c>
      <c r="L64" s="19"/>
      <c r="M64" s="45">
        <v>23</v>
      </c>
      <c r="N64" s="93">
        <v>15</v>
      </c>
      <c r="O64" s="49"/>
      <c r="P64" s="48">
        <f t="shared" si="8"/>
        <v>1127</v>
      </c>
      <c r="Q64" s="48">
        <f t="shared" si="9"/>
        <v>38</v>
      </c>
      <c r="R64" s="50">
        <f t="shared" si="10"/>
        <v>98</v>
      </c>
      <c r="S64" s="88">
        <v>4.7</v>
      </c>
      <c r="T64" s="89">
        <v>4.5</v>
      </c>
      <c r="U64" s="100">
        <v>8.9</v>
      </c>
      <c r="V64" s="44"/>
      <c r="W64" s="44"/>
      <c r="X64" s="44"/>
      <c r="Y64" s="44"/>
      <c r="Z64" s="44"/>
      <c r="AA64" s="67">
        <f t="shared" si="11"/>
        <v>0</v>
      </c>
      <c r="AB64" s="51"/>
      <c r="AC64" s="20">
        <f t="shared" si="12"/>
        <v>0</v>
      </c>
      <c r="AD64" s="85">
        <f t="shared" si="13"/>
        <v>116.10000000000001</v>
      </c>
      <c r="AE64" s="21">
        <f t="shared" si="14"/>
        <v>116.10000000000001</v>
      </c>
      <c r="AF64" s="84"/>
      <c r="AG64" s="78"/>
      <c r="AH64" s="22">
        <f t="shared" si="15"/>
        <v>116.10000000000001</v>
      </c>
      <c r="AI64" s="23">
        <f t="shared" si="4"/>
        <v>15.947999999999965</v>
      </c>
      <c r="AJ64" s="54"/>
      <c r="AK64" s="24">
        <f t="shared" si="16"/>
        <v>0</v>
      </c>
      <c r="AL64" s="25">
        <f t="shared" si="17"/>
        <v>132.04799999999997</v>
      </c>
      <c r="AM64" s="26">
        <f t="shared" si="24"/>
        <v>132.04799999999997</v>
      </c>
      <c r="AN64" s="79"/>
      <c r="AO64" s="118">
        <v>50</v>
      </c>
      <c r="AP64" s="118">
        <v>200</v>
      </c>
      <c r="AQ64" s="118">
        <v>0</v>
      </c>
      <c r="AR64" s="118">
        <v>14</v>
      </c>
      <c r="AS64" s="112">
        <v>54</v>
      </c>
      <c r="AT64" s="62">
        <f>SUM(AO64:AS64)</f>
        <v>318</v>
      </c>
      <c r="AU64" s="63">
        <f>AT64*0.95</f>
        <v>302.09999999999997</v>
      </c>
      <c r="AV64" s="120">
        <v>8</v>
      </c>
      <c r="AW64" s="120">
        <v>12</v>
      </c>
      <c r="AX64" s="120">
        <v>6</v>
      </c>
      <c r="AY64" s="120">
        <v>1</v>
      </c>
      <c r="AZ64" s="81">
        <f t="shared" si="20"/>
        <v>27</v>
      </c>
      <c r="BA64" s="80">
        <f t="shared" si="21"/>
        <v>275.09999999999997</v>
      </c>
      <c r="BB64" s="36">
        <f t="shared" si="22"/>
        <v>132.04799999999997</v>
      </c>
      <c r="BC64" s="80">
        <f t="shared" si="23"/>
        <v>143.05199999999999</v>
      </c>
    </row>
    <row r="65" spans="1:55" ht="17.399999999999999">
      <c r="A65" s="32" t="s">
        <v>61</v>
      </c>
      <c r="B65" s="88">
        <v>545</v>
      </c>
      <c r="C65" s="88">
        <v>415</v>
      </c>
      <c r="D65" s="88">
        <v>678</v>
      </c>
      <c r="E65" s="88">
        <v>19</v>
      </c>
      <c r="F65" s="89">
        <v>16</v>
      </c>
      <c r="G65" s="106">
        <v>22</v>
      </c>
      <c r="H65" s="48">
        <f t="shared" si="6"/>
        <v>1638</v>
      </c>
      <c r="I65" s="48">
        <f t="shared" si="7"/>
        <v>57</v>
      </c>
      <c r="J65" s="44">
        <v>662</v>
      </c>
      <c r="K65" s="94">
        <v>420</v>
      </c>
      <c r="L65" s="19"/>
      <c r="M65" s="45">
        <v>22</v>
      </c>
      <c r="N65" s="93">
        <v>14</v>
      </c>
      <c r="O65" s="49"/>
      <c r="P65" s="48">
        <f t="shared" si="8"/>
        <v>1082</v>
      </c>
      <c r="Q65" s="48">
        <f t="shared" si="9"/>
        <v>36</v>
      </c>
      <c r="R65" s="50">
        <f t="shared" si="10"/>
        <v>93</v>
      </c>
      <c r="S65" s="88">
        <v>4.7</v>
      </c>
      <c r="T65" s="89">
        <v>4.5</v>
      </c>
      <c r="U65" s="100">
        <v>8.9</v>
      </c>
      <c r="V65" s="44"/>
      <c r="W65" s="44"/>
      <c r="X65" s="44"/>
      <c r="Y65" s="44"/>
      <c r="Z65" s="44"/>
      <c r="AA65" s="67">
        <f t="shared" si="11"/>
        <v>0</v>
      </c>
      <c r="AB65" s="51"/>
      <c r="AC65" s="20">
        <f t="shared" si="12"/>
        <v>0</v>
      </c>
      <c r="AD65" s="85">
        <f t="shared" si="13"/>
        <v>111.10000000000001</v>
      </c>
      <c r="AE65" s="21">
        <f t="shared" si="14"/>
        <v>111.10000000000001</v>
      </c>
      <c r="AF65" s="84"/>
      <c r="AG65" s="78"/>
      <c r="AH65" s="22">
        <f t="shared" si="15"/>
        <v>111.10000000000001</v>
      </c>
      <c r="AI65" s="23">
        <f t="shared" si="4"/>
        <v>20.947999999999965</v>
      </c>
      <c r="AJ65" s="54"/>
      <c r="AK65" s="24">
        <f t="shared" si="16"/>
        <v>0</v>
      </c>
      <c r="AL65" s="25">
        <f>BB65</f>
        <v>132.04799999999997</v>
      </c>
      <c r="AM65" s="26">
        <f t="shared" si="24"/>
        <v>132.04799999999997</v>
      </c>
      <c r="AN65" s="79"/>
      <c r="AO65" s="118">
        <v>50</v>
      </c>
      <c r="AP65" s="118">
        <v>200</v>
      </c>
      <c r="AQ65" s="118">
        <v>0</v>
      </c>
      <c r="AR65" s="118">
        <v>14</v>
      </c>
      <c r="AS65" s="112">
        <v>54</v>
      </c>
      <c r="AT65" s="62">
        <f>SUM(AO65:AS65)</f>
        <v>318</v>
      </c>
      <c r="AU65" s="63">
        <f>AT65*0.95</f>
        <v>302.09999999999997</v>
      </c>
      <c r="AV65" s="120">
        <v>8</v>
      </c>
      <c r="AW65" s="120">
        <v>12</v>
      </c>
      <c r="AX65" s="120">
        <v>6</v>
      </c>
      <c r="AY65" s="120">
        <v>1</v>
      </c>
      <c r="AZ65" s="81">
        <f t="shared" si="20"/>
        <v>27</v>
      </c>
      <c r="BA65" s="80">
        <f t="shared" si="21"/>
        <v>275.09999999999997</v>
      </c>
      <c r="BB65" s="36">
        <f t="shared" si="22"/>
        <v>132.04799999999997</v>
      </c>
      <c r="BC65" s="80">
        <f t="shared" si="23"/>
        <v>143.05199999999999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78" priority="4" operator="lessThan">
      <formula>0</formula>
    </cfRule>
  </conditionalFormatting>
  <conditionalFormatting sqref="AC6">
    <cfRule type="cellIs" dxfId="77" priority="3" operator="greaterThan">
      <formula>0</formula>
    </cfRule>
  </conditionalFormatting>
  <conditionalFormatting sqref="AI10:AI65">
    <cfRule type="cellIs" dxfId="76" priority="1" operator="lessThan">
      <formula>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C65"/>
  <sheetViews>
    <sheetView zoomScale="80" zoomScaleNormal="80" workbookViewId="0">
      <pane xSplit="1" ySplit="9" topLeftCell="B51" activePane="bottomRight" state="frozen"/>
      <selection activeCell="M23" sqref="M23"/>
      <selection pane="topRight" activeCell="M23" sqref="M23"/>
      <selection pane="bottomLeft" activeCell="M23" sqref="M23"/>
      <selection pane="bottomRight" activeCell="AD59" sqref="AD59"/>
    </sheetView>
  </sheetViews>
  <sheetFormatPr baseColWidth="10" defaultRowHeight="14.4"/>
  <cols>
    <col min="1" max="1" width="9.44140625" customWidth="1"/>
    <col min="2" max="2" width="6.88671875" customWidth="1"/>
    <col min="3" max="7" width="5.6640625" customWidth="1"/>
    <col min="8" max="8" width="7.10937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3" t="s">
        <v>6</v>
      </c>
      <c r="C1" s="233"/>
      <c r="D1" s="233"/>
      <c r="E1" s="233"/>
      <c r="F1" s="233"/>
      <c r="G1" s="233"/>
      <c r="H1" s="233"/>
      <c r="I1" s="233"/>
      <c r="J1" s="233"/>
      <c r="K1" s="233"/>
      <c r="L1" s="233"/>
      <c r="M1" s="233"/>
      <c r="N1" s="233"/>
      <c r="O1" s="233"/>
      <c r="P1" s="233"/>
      <c r="Q1" s="233"/>
      <c r="R1" s="233"/>
      <c r="S1" s="233"/>
      <c r="T1" s="233"/>
      <c r="U1" s="233"/>
      <c r="V1" s="233"/>
      <c r="W1" s="233"/>
      <c r="X1" s="233"/>
      <c r="Y1" s="233"/>
      <c r="Z1" s="233"/>
      <c r="AA1" s="233"/>
      <c r="AB1" s="233"/>
      <c r="AC1" s="233"/>
      <c r="AD1" s="233"/>
      <c r="AE1" s="233"/>
      <c r="AF1" s="233"/>
      <c r="AG1" s="233"/>
      <c r="AH1" s="233"/>
      <c r="AI1" s="23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766</v>
      </c>
      <c r="C5" s="39">
        <f t="shared" ref="C5:AI5" si="0">MAX(C10:C65)</f>
        <v>610</v>
      </c>
      <c r="D5" s="39">
        <f t="shared" si="0"/>
        <v>914</v>
      </c>
      <c r="E5" s="43">
        <f t="shared" si="0"/>
        <v>26</v>
      </c>
      <c r="F5" s="43">
        <f t="shared" si="0"/>
        <v>20</v>
      </c>
      <c r="G5" s="43">
        <f t="shared" si="0"/>
        <v>29</v>
      </c>
      <c r="H5" s="39">
        <f t="shared" si="0"/>
        <v>2197</v>
      </c>
      <c r="I5" s="39">
        <f t="shared" si="0"/>
        <v>73</v>
      </c>
      <c r="J5" s="39">
        <f>MAX(J10:J65)</f>
        <v>823</v>
      </c>
      <c r="K5" s="39">
        <f>MAX(K10:K65)</f>
        <v>557</v>
      </c>
      <c r="L5" s="39">
        <f>MAX(L10:L65)</f>
        <v>0</v>
      </c>
      <c r="M5" s="39">
        <f>MAX(M10:M65)</f>
        <v>27</v>
      </c>
      <c r="N5" s="39">
        <f>MAX(N10:N65)</f>
        <v>19</v>
      </c>
      <c r="O5" s="39">
        <f t="shared" si="0"/>
        <v>0</v>
      </c>
      <c r="P5" s="39">
        <f t="shared" si="0"/>
        <v>1316</v>
      </c>
      <c r="Q5" s="39">
        <f t="shared" si="0"/>
        <v>45</v>
      </c>
      <c r="R5" s="39">
        <f t="shared" si="0"/>
        <v>118</v>
      </c>
      <c r="S5" s="39">
        <f>MAX(S10:S65)</f>
        <v>6.38</v>
      </c>
      <c r="T5" s="39">
        <f>MAX(T10:T65)</f>
        <v>7.6</v>
      </c>
      <c r="U5" s="39">
        <f t="shared" si="0"/>
        <v>12.1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30</v>
      </c>
      <c r="AC5" s="39">
        <f t="shared" si="0"/>
        <v>30</v>
      </c>
      <c r="AD5" s="39">
        <f>MAX(AD10:AD65)</f>
        <v>141.62</v>
      </c>
      <c r="AE5" s="39">
        <f>MAX(AE10:AE65)</f>
        <v>124.62</v>
      </c>
      <c r="AF5" s="39">
        <f>MAX(AF10:AF65)</f>
        <v>0</v>
      </c>
      <c r="AG5" s="39">
        <f>MAX(AG10:AG65)</f>
        <v>0</v>
      </c>
      <c r="AH5" s="41">
        <f t="shared" si="0"/>
        <v>141.62</v>
      </c>
      <c r="AI5" s="42">
        <f t="shared" si="0"/>
        <v>42.487999999999971</v>
      </c>
      <c r="AJ5" s="15"/>
      <c r="AK5" s="39">
        <f>MAX(AK10:AK65)</f>
        <v>30</v>
      </c>
      <c r="AL5" s="39">
        <f>MAX(AL10:AL65)</f>
        <v>132.76799999999997</v>
      </c>
      <c r="AM5" s="39">
        <f>MAX(AM10:AM65)</f>
        <v>159.12</v>
      </c>
      <c r="AN5" s="79"/>
      <c r="AO5" s="39">
        <f t="shared" ref="AO5:BC5" si="1">MAX(AO10:AO65)</f>
        <v>60</v>
      </c>
      <c r="AP5" s="39">
        <f t="shared" si="1"/>
        <v>200</v>
      </c>
      <c r="AQ5" s="39">
        <f t="shared" si="1"/>
        <v>0</v>
      </c>
      <c r="AR5" s="39">
        <f t="shared" si="1"/>
        <v>15</v>
      </c>
      <c r="AS5" s="39">
        <f t="shared" si="1"/>
        <v>54</v>
      </c>
      <c r="AT5" s="39">
        <f t="shared" si="1"/>
        <v>328</v>
      </c>
      <c r="AU5" s="39">
        <f t="shared" si="1"/>
        <v>311.59999999999997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276.59999999999997</v>
      </c>
      <c r="BB5" s="39">
        <f t="shared" si="1"/>
        <v>132.76799999999997</v>
      </c>
      <c r="BC5" s="39">
        <f t="shared" si="1"/>
        <v>143.83199999999999</v>
      </c>
    </row>
    <row r="6" spans="1:55" ht="15" thickBot="1">
      <c r="A6" s="11" t="s">
        <v>66</v>
      </c>
      <c r="B6" s="39">
        <f>MIN(B10:B65)</f>
        <v>429</v>
      </c>
      <c r="C6" s="39">
        <f t="shared" ref="C6:AI6" si="2">MIN(C10:C65)</f>
        <v>326</v>
      </c>
      <c r="D6" s="39">
        <f t="shared" si="2"/>
        <v>511</v>
      </c>
      <c r="E6" s="43">
        <f t="shared" si="2"/>
        <v>14</v>
      </c>
      <c r="F6" s="43">
        <f t="shared" si="2"/>
        <v>12</v>
      </c>
      <c r="G6" s="43">
        <f t="shared" si="2"/>
        <v>16</v>
      </c>
      <c r="H6" s="39">
        <f t="shared" si="2"/>
        <v>1295</v>
      </c>
      <c r="I6" s="39">
        <f t="shared" si="2"/>
        <v>42</v>
      </c>
      <c r="J6" s="39">
        <f>MIN(J10:J65)</f>
        <v>564</v>
      </c>
      <c r="K6" s="39">
        <f>MIN(K10:K65)</f>
        <v>369</v>
      </c>
      <c r="L6" s="39">
        <f>MIN(L10:L65)</f>
        <v>0</v>
      </c>
      <c r="M6" s="39">
        <f>MIN(M10:M65)</f>
        <v>19</v>
      </c>
      <c r="N6" s="39">
        <f>MIN(N10:N65)</f>
        <v>13</v>
      </c>
      <c r="O6" s="39">
        <f t="shared" si="2"/>
        <v>0</v>
      </c>
      <c r="P6" s="39">
        <f t="shared" si="2"/>
        <v>935</v>
      </c>
      <c r="Q6" s="39">
        <f t="shared" si="2"/>
        <v>32</v>
      </c>
      <c r="R6" s="39">
        <f t="shared" si="2"/>
        <v>75</v>
      </c>
      <c r="S6" s="39">
        <f>MIN(S10:S65)</f>
        <v>2.2799999999999998</v>
      </c>
      <c r="T6" s="39">
        <f>MIN(T10:T65)</f>
        <v>3.5</v>
      </c>
      <c r="U6" s="39">
        <f t="shared" si="2"/>
        <v>6.5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88.6</v>
      </c>
      <c r="AE6" s="39">
        <f>MIN(AE10:AE65)</f>
        <v>88.6</v>
      </c>
      <c r="AF6" s="39">
        <f>MIN(AF10:AF65)</f>
        <v>0</v>
      </c>
      <c r="AG6" s="39">
        <f>MIN(AG10:AG65)</f>
        <v>0</v>
      </c>
      <c r="AH6" s="41">
        <f t="shared" si="2"/>
        <v>88.6</v>
      </c>
      <c r="AI6" s="42">
        <f t="shared" si="2"/>
        <v>4.5</v>
      </c>
      <c r="AJ6" s="15"/>
      <c r="AK6" s="40">
        <f>MIN(AK10:AK65)</f>
        <v>0</v>
      </c>
      <c r="AL6" s="40">
        <f>MIN(AL10:AL65)</f>
        <v>128.20799999999997</v>
      </c>
      <c r="AM6" s="40">
        <f>MIN(AM10:AM65)</f>
        <v>128.20799999999997</v>
      </c>
      <c r="AN6" s="79"/>
      <c r="AO6" s="40">
        <f t="shared" ref="AO6:BC6" si="3">MIN(AO10:AO65)</f>
        <v>50</v>
      </c>
      <c r="AP6" s="40">
        <f t="shared" si="3"/>
        <v>200</v>
      </c>
      <c r="AQ6" s="40">
        <f t="shared" si="3"/>
        <v>0</v>
      </c>
      <c r="AR6" s="40">
        <f t="shared" si="3"/>
        <v>14</v>
      </c>
      <c r="AS6" s="40">
        <f t="shared" si="3"/>
        <v>50</v>
      </c>
      <c r="AT6" s="40">
        <f t="shared" si="3"/>
        <v>318</v>
      </c>
      <c r="AU6" s="40">
        <f t="shared" si="3"/>
        <v>302.09999999999997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267.09999999999997</v>
      </c>
      <c r="BB6" s="40">
        <f t="shared" si="3"/>
        <v>128.20799999999997</v>
      </c>
      <c r="BC6" s="40">
        <f t="shared" si="3"/>
        <v>138.892</v>
      </c>
    </row>
    <row r="7" spans="1:55" ht="18" customHeight="1" thickBot="1">
      <c r="A7" s="11"/>
      <c r="B7" s="234" t="s">
        <v>91</v>
      </c>
      <c r="C7" s="235"/>
      <c r="D7" s="235"/>
      <c r="E7" s="235"/>
      <c r="F7" s="235"/>
      <c r="G7" s="235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6"/>
      <c r="V7" s="237" t="s">
        <v>82</v>
      </c>
      <c r="W7" s="238"/>
      <c r="X7" s="238"/>
      <c r="Y7" s="238"/>
      <c r="Z7" s="238"/>
      <c r="AA7" s="238"/>
      <c r="AB7" s="239"/>
      <c r="AC7" s="240" t="s">
        <v>84</v>
      </c>
      <c r="AD7" s="243" t="s">
        <v>83</v>
      </c>
      <c r="AE7" s="244"/>
      <c r="AF7" s="244"/>
      <c r="AG7" s="244"/>
      <c r="AH7" s="244"/>
      <c r="AI7" s="245"/>
      <c r="AJ7" s="15"/>
      <c r="AK7" s="263" t="s">
        <v>100</v>
      </c>
      <c r="AL7" s="264"/>
      <c r="AM7" s="265"/>
      <c r="AN7" s="79"/>
      <c r="AO7" s="253" t="s">
        <v>136</v>
      </c>
      <c r="AP7" s="254"/>
      <c r="AQ7" s="254"/>
      <c r="AR7" s="254"/>
      <c r="AS7" s="254"/>
      <c r="AT7" s="254"/>
      <c r="AU7" s="254"/>
      <c r="AV7" s="254"/>
      <c r="AW7" s="254"/>
      <c r="AX7" s="254"/>
      <c r="AY7" s="254"/>
      <c r="AZ7" s="254"/>
      <c r="BA7" s="254"/>
      <c r="BB7" s="254"/>
      <c r="BC7" s="255"/>
    </row>
    <row r="8" spans="1:55" ht="18" customHeight="1" thickBot="1">
      <c r="A8" s="11"/>
      <c r="B8" s="256" t="s">
        <v>2</v>
      </c>
      <c r="C8" s="257"/>
      <c r="D8" s="257"/>
      <c r="E8" s="257"/>
      <c r="F8" s="257"/>
      <c r="G8" s="257"/>
      <c r="H8" s="257"/>
      <c r="I8" s="258"/>
      <c r="J8" s="256" t="s">
        <v>3</v>
      </c>
      <c r="K8" s="257"/>
      <c r="L8" s="257"/>
      <c r="M8" s="257"/>
      <c r="N8" s="257"/>
      <c r="O8" s="257"/>
      <c r="P8" s="257"/>
      <c r="Q8" s="258"/>
      <c r="R8" s="259" t="s">
        <v>79</v>
      </c>
      <c r="S8" s="246" t="s">
        <v>4</v>
      </c>
      <c r="T8" s="246" t="s">
        <v>5</v>
      </c>
      <c r="U8" s="250" t="s">
        <v>80</v>
      </c>
      <c r="V8" s="261" t="s">
        <v>92</v>
      </c>
      <c r="W8" s="246" t="s">
        <v>93</v>
      </c>
      <c r="X8" s="246" t="s">
        <v>94</v>
      </c>
      <c r="Y8" s="246" t="s">
        <v>96</v>
      </c>
      <c r="Z8" s="246" t="s">
        <v>95</v>
      </c>
      <c r="AA8" s="248" t="s">
        <v>97</v>
      </c>
      <c r="AB8" s="250" t="s">
        <v>98</v>
      </c>
      <c r="AC8" s="241"/>
      <c r="AD8" s="266" t="s">
        <v>112</v>
      </c>
      <c r="AE8" s="268" t="s">
        <v>111</v>
      </c>
      <c r="AF8" s="268" t="s">
        <v>113</v>
      </c>
      <c r="AG8" s="270" t="s">
        <v>114</v>
      </c>
      <c r="AH8" s="270" t="s">
        <v>115</v>
      </c>
      <c r="AI8" s="252" t="s">
        <v>116</v>
      </c>
      <c r="AJ8" s="15"/>
      <c r="AK8" s="274" t="s">
        <v>101</v>
      </c>
      <c r="AL8" s="276" t="s">
        <v>117</v>
      </c>
      <c r="AM8" s="278" t="s">
        <v>99</v>
      </c>
      <c r="AN8" s="79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60"/>
      <c r="S9" s="247"/>
      <c r="T9" s="247"/>
      <c r="U9" s="251"/>
      <c r="V9" s="262"/>
      <c r="W9" s="247"/>
      <c r="X9" s="247"/>
      <c r="Y9" s="247"/>
      <c r="Z9" s="247"/>
      <c r="AA9" s="249"/>
      <c r="AB9" s="251"/>
      <c r="AC9" s="242"/>
      <c r="AD9" s="267"/>
      <c r="AE9" s="269"/>
      <c r="AF9" s="269"/>
      <c r="AG9" s="247"/>
      <c r="AH9" s="247"/>
      <c r="AI9" s="251"/>
      <c r="AJ9" s="17"/>
      <c r="AK9" s="275"/>
      <c r="AL9" s="277"/>
      <c r="AM9" s="27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8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530</v>
      </c>
      <c r="C10" s="44">
        <v>408</v>
      </c>
      <c r="D10" s="45">
        <v>666</v>
      </c>
      <c r="E10" s="45">
        <v>18</v>
      </c>
      <c r="F10" s="86">
        <v>15</v>
      </c>
      <c r="G10" s="87">
        <v>22</v>
      </c>
      <c r="H10" s="48">
        <f t="shared" ref="H10:H65" si="4">B10+C10+D10</f>
        <v>1604</v>
      </c>
      <c r="I10" s="48">
        <f t="shared" ref="I10:I65" si="5">E10+F10+G10</f>
        <v>55</v>
      </c>
      <c r="J10" s="44">
        <v>634</v>
      </c>
      <c r="K10" s="19">
        <v>412</v>
      </c>
      <c r="L10" s="19"/>
      <c r="M10" s="45">
        <v>21</v>
      </c>
      <c r="N10" s="93">
        <v>14</v>
      </c>
      <c r="O10" s="49"/>
      <c r="P10" s="48">
        <f t="shared" ref="P10:P15" si="6">SUM(J10+K10+L10)</f>
        <v>1046</v>
      </c>
      <c r="Q10" s="48">
        <f t="shared" ref="Q10:Q15" si="7">M10+N10+O10</f>
        <v>35</v>
      </c>
      <c r="R10" s="50">
        <f>SUM(I10+Q10)</f>
        <v>90</v>
      </c>
      <c r="S10" s="88">
        <v>4.4400000000000004</v>
      </c>
      <c r="T10" s="88">
        <v>4.5</v>
      </c>
      <c r="U10" s="99">
        <v>8.1</v>
      </c>
      <c r="V10" s="99"/>
      <c r="W10" s="99"/>
      <c r="X10" s="99"/>
      <c r="Y10" s="53"/>
      <c r="Z10" s="53"/>
      <c r="AA10" s="67">
        <f>SUM(V10:Z10)</f>
        <v>0</v>
      </c>
      <c r="AB10" s="133"/>
      <c r="AC10" s="20">
        <f>AA10+AB10</f>
        <v>0</v>
      </c>
      <c r="AD10" s="85">
        <f>R10+S10+T10+U10+V10+W10+X10+Y10+Z10</f>
        <v>107.03999999999999</v>
      </c>
      <c r="AE10" s="21">
        <f>+AD10-AK10</f>
        <v>107.03999999999999</v>
      </c>
      <c r="AF10" s="82"/>
      <c r="AG10" s="51"/>
      <c r="AH10" s="22">
        <f t="shared" ref="AH10:AH65" si="8">AD10+AG10</f>
        <v>107.03999999999999</v>
      </c>
      <c r="AI10" s="23">
        <f t="shared" ref="AI10:AI65" si="9">AM10-AD10</f>
        <v>21.167999999999978</v>
      </c>
      <c r="AJ10" s="54"/>
      <c r="AK10" s="24">
        <f t="shared" ref="AK10:AK65" si="10">AC10</f>
        <v>0</v>
      </c>
      <c r="AL10" s="25">
        <f>BB10</f>
        <v>128.20799999999997</v>
      </c>
      <c r="AM10" s="26">
        <f>AK10+AL10</f>
        <v>128.20799999999997</v>
      </c>
      <c r="AN10" s="79"/>
      <c r="AO10" s="24">
        <v>50</v>
      </c>
      <c r="AP10" s="25">
        <v>200</v>
      </c>
      <c r="AQ10" s="25">
        <v>0</v>
      </c>
      <c r="AR10" s="25">
        <v>14</v>
      </c>
      <c r="AS10" s="25">
        <v>54</v>
      </c>
      <c r="AT10" s="62">
        <f>SUM(AO10:AS10)</f>
        <v>318</v>
      </c>
      <c r="AU10" s="63">
        <f>AT10*0.95</f>
        <v>302.09999999999997</v>
      </c>
      <c r="AV10" s="120">
        <v>6</v>
      </c>
      <c r="AW10" s="120">
        <v>20</v>
      </c>
      <c r="AX10" s="120">
        <v>8</v>
      </c>
      <c r="AY10" s="120">
        <v>1</v>
      </c>
      <c r="AZ10" s="81">
        <f>SUM(AV10:AY10)</f>
        <v>35</v>
      </c>
      <c r="BA10" s="80">
        <f>AU10-AZ10</f>
        <v>267.09999999999997</v>
      </c>
      <c r="BB10" s="36">
        <f>BA10*0.48</f>
        <v>128.20799999999997</v>
      </c>
      <c r="BC10" s="80">
        <f>BA10*0.52</f>
        <v>138.892</v>
      </c>
    </row>
    <row r="11" spans="1:55" ht="17.399999999999999">
      <c r="A11" s="27" t="s">
        <v>38</v>
      </c>
      <c r="B11" s="88">
        <v>503</v>
      </c>
      <c r="C11" s="88">
        <v>382</v>
      </c>
      <c r="D11" s="88">
        <v>640</v>
      </c>
      <c r="E11" s="88">
        <v>17</v>
      </c>
      <c r="F11" s="86">
        <v>14</v>
      </c>
      <c r="G11" s="89">
        <v>21</v>
      </c>
      <c r="H11" s="55">
        <f t="shared" si="4"/>
        <v>1525</v>
      </c>
      <c r="I11" s="55">
        <f t="shared" si="5"/>
        <v>52</v>
      </c>
      <c r="J11" s="89">
        <v>621</v>
      </c>
      <c r="K11" s="94">
        <v>396</v>
      </c>
      <c r="L11" s="94"/>
      <c r="M11" s="45">
        <v>20</v>
      </c>
      <c r="N11" s="93">
        <v>14</v>
      </c>
      <c r="O11" s="56"/>
      <c r="P11" s="55">
        <f t="shared" si="6"/>
        <v>1017</v>
      </c>
      <c r="Q11" s="55">
        <f t="shared" si="7"/>
        <v>34</v>
      </c>
      <c r="R11" s="57">
        <f>SUM(I11+Q11)</f>
        <v>86</v>
      </c>
      <c r="S11" s="88">
        <v>4.4400000000000004</v>
      </c>
      <c r="T11" s="88">
        <v>4</v>
      </c>
      <c r="U11" s="99">
        <v>8.1</v>
      </c>
      <c r="V11" s="88"/>
      <c r="W11" s="137"/>
      <c r="X11" s="88"/>
      <c r="Y11" s="44"/>
      <c r="Z11" s="44"/>
      <c r="AA11" s="68">
        <f t="shared" ref="AA11:AA65" si="11">SUM(V11:Z11)</f>
        <v>0</v>
      </c>
      <c r="AB11" s="33"/>
      <c r="AC11" s="20">
        <f t="shared" ref="AC11:AC65" si="12">AA11+AB11</f>
        <v>0</v>
      </c>
      <c r="AD11" s="85">
        <f t="shared" ref="AD11:AD65" si="13">R11+S11+T11+U11+V11+W11+X11+Y11+Z11</f>
        <v>102.53999999999999</v>
      </c>
      <c r="AE11" s="21">
        <f>+AD11-AK11</f>
        <v>102.53999999999999</v>
      </c>
      <c r="AF11" s="82"/>
      <c r="AG11" s="78"/>
      <c r="AH11" s="22">
        <f t="shared" si="8"/>
        <v>102.53999999999999</v>
      </c>
      <c r="AI11" s="23">
        <f t="shared" si="9"/>
        <v>25.667999999999978</v>
      </c>
      <c r="AJ11" s="54"/>
      <c r="AK11" s="24">
        <f t="shared" si="10"/>
        <v>0</v>
      </c>
      <c r="AL11" s="25">
        <f t="shared" ref="AL11:AL65" si="14">BB11</f>
        <v>128.20799999999997</v>
      </c>
      <c r="AM11" s="28">
        <f t="shared" ref="AM11:AM65" si="15">AK11+AL11</f>
        <v>128.20799999999997</v>
      </c>
      <c r="AN11" s="79"/>
      <c r="AO11" s="24">
        <v>50</v>
      </c>
      <c r="AP11" s="25">
        <v>200</v>
      </c>
      <c r="AQ11" s="25">
        <v>0</v>
      </c>
      <c r="AR11" s="25">
        <v>14</v>
      </c>
      <c r="AS11" s="25">
        <v>54</v>
      </c>
      <c r="AT11" s="62">
        <f t="shared" ref="AT11:AT65" si="16">SUM(AO11:AS11)</f>
        <v>318</v>
      </c>
      <c r="AU11" s="64">
        <f t="shared" ref="AU11:AU65" si="17">AT11*0.95</f>
        <v>302.09999999999997</v>
      </c>
      <c r="AV11" s="120">
        <v>6</v>
      </c>
      <c r="AW11" s="120">
        <v>20</v>
      </c>
      <c r="AX11" s="120">
        <v>8</v>
      </c>
      <c r="AY11" s="120">
        <v>1</v>
      </c>
      <c r="AZ11" s="81">
        <f t="shared" ref="AZ11:AZ65" si="18">SUM(AV11:AY11)</f>
        <v>35</v>
      </c>
      <c r="BA11" s="80">
        <f t="shared" ref="BA11:BA65" si="19">AU11-AZ11</f>
        <v>267.09999999999997</v>
      </c>
      <c r="BB11" s="36">
        <f t="shared" ref="BB11:BB65" si="20">BA11*0.48</f>
        <v>128.20799999999997</v>
      </c>
      <c r="BC11" s="80">
        <f t="shared" ref="BC11:BC65" si="21">BA11*0.52</f>
        <v>138.892</v>
      </c>
    </row>
    <row r="12" spans="1:55" ht="17.399999999999999">
      <c r="A12" s="18" t="s">
        <v>7</v>
      </c>
      <c r="B12" s="88">
        <v>486</v>
      </c>
      <c r="C12" s="90">
        <v>373</v>
      </c>
      <c r="D12" s="90">
        <v>634</v>
      </c>
      <c r="E12" s="88">
        <v>17</v>
      </c>
      <c r="F12" s="86">
        <v>13</v>
      </c>
      <c r="G12" s="89">
        <v>21</v>
      </c>
      <c r="H12" s="55">
        <f t="shared" si="4"/>
        <v>1493</v>
      </c>
      <c r="I12" s="55">
        <f t="shared" si="5"/>
        <v>51</v>
      </c>
      <c r="J12" s="89">
        <v>615</v>
      </c>
      <c r="K12" s="94">
        <v>398</v>
      </c>
      <c r="L12" s="94"/>
      <c r="M12" s="45">
        <v>20</v>
      </c>
      <c r="N12" s="93">
        <v>14</v>
      </c>
      <c r="O12" s="56"/>
      <c r="P12" s="55">
        <f t="shared" si="6"/>
        <v>1013</v>
      </c>
      <c r="Q12" s="55">
        <f t="shared" si="7"/>
        <v>34</v>
      </c>
      <c r="R12" s="57">
        <f t="shared" ref="R12:R65" si="22">SUM(I12+Q12)</f>
        <v>85</v>
      </c>
      <c r="S12" s="88">
        <v>4.0199999999999996</v>
      </c>
      <c r="T12" s="88">
        <v>4</v>
      </c>
      <c r="U12" s="99">
        <v>7.7</v>
      </c>
      <c r="V12" s="88"/>
      <c r="W12" s="137"/>
      <c r="X12" s="88"/>
      <c r="Y12" s="44"/>
      <c r="Z12" s="44"/>
      <c r="AA12" s="68">
        <f t="shared" si="11"/>
        <v>0</v>
      </c>
      <c r="AB12" s="33"/>
      <c r="AC12" s="20">
        <f t="shared" si="12"/>
        <v>0</v>
      </c>
      <c r="AD12" s="85">
        <f t="shared" si="13"/>
        <v>100.72</v>
      </c>
      <c r="AE12" s="21">
        <f>+AD12-AK12</f>
        <v>100.72</v>
      </c>
      <c r="AF12" s="82"/>
      <c r="AG12" s="78"/>
      <c r="AH12" s="22">
        <f t="shared" si="8"/>
        <v>100.72</v>
      </c>
      <c r="AI12" s="23">
        <f t="shared" si="9"/>
        <v>27.487999999999971</v>
      </c>
      <c r="AJ12" s="58"/>
      <c r="AK12" s="24">
        <f t="shared" si="10"/>
        <v>0</v>
      </c>
      <c r="AL12" s="25">
        <f t="shared" si="14"/>
        <v>128.20799999999997</v>
      </c>
      <c r="AM12" s="28">
        <f t="shared" si="15"/>
        <v>128.20799999999997</v>
      </c>
      <c r="AN12" s="79"/>
      <c r="AO12" s="24">
        <v>50</v>
      </c>
      <c r="AP12" s="25">
        <v>200</v>
      </c>
      <c r="AQ12" s="25">
        <v>0</v>
      </c>
      <c r="AR12" s="25">
        <v>14</v>
      </c>
      <c r="AS12" s="25">
        <v>54</v>
      </c>
      <c r="AT12" s="62">
        <f t="shared" si="16"/>
        <v>318</v>
      </c>
      <c r="AU12" s="64">
        <f t="shared" si="17"/>
        <v>302.09999999999997</v>
      </c>
      <c r="AV12" s="120">
        <v>6</v>
      </c>
      <c r="AW12" s="120">
        <v>20</v>
      </c>
      <c r="AX12" s="120">
        <v>8</v>
      </c>
      <c r="AY12" s="120">
        <v>1</v>
      </c>
      <c r="AZ12" s="81">
        <f t="shared" si="18"/>
        <v>35</v>
      </c>
      <c r="BA12" s="80">
        <f t="shared" si="19"/>
        <v>267.09999999999997</v>
      </c>
      <c r="BB12" s="36">
        <f t="shared" si="20"/>
        <v>128.20799999999997</v>
      </c>
      <c r="BC12" s="80">
        <f t="shared" si="21"/>
        <v>138.892</v>
      </c>
    </row>
    <row r="13" spans="1:55" ht="17.399999999999999">
      <c r="A13" s="18" t="s">
        <v>39</v>
      </c>
      <c r="B13" s="88">
        <v>476</v>
      </c>
      <c r="C13" s="88">
        <v>366</v>
      </c>
      <c r="D13" s="88">
        <v>564</v>
      </c>
      <c r="E13" s="88">
        <v>16</v>
      </c>
      <c r="F13" s="86">
        <v>13</v>
      </c>
      <c r="G13" s="89">
        <v>18</v>
      </c>
      <c r="H13" s="55">
        <f t="shared" si="4"/>
        <v>1406</v>
      </c>
      <c r="I13" s="55">
        <f t="shared" si="5"/>
        <v>47</v>
      </c>
      <c r="J13" s="89">
        <v>610</v>
      </c>
      <c r="K13" s="94">
        <v>396</v>
      </c>
      <c r="L13" s="94"/>
      <c r="M13" s="45">
        <v>20</v>
      </c>
      <c r="N13" s="93">
        <v>14</v>
      </c>
      <c r="O13" s="56"/>
      <c r="P13" s="55">
        <f t="shared" si="6"/>
        <v>1006</v>
      </c>
      <c r="Q13" s="55">
        <f t="shared" si="7"/>
        <v>34</v>
      </c>
      <c r="R13" s="57">
        <f t="shared" si="22"/>
        <v>81</v>
      </c>
      <c r="S13" s="88">
        <v>4.0199999999999996</v>
      </c>
      <c r="T13" s="88">
        <v>4</v>
      </c>
      <c r="U13" s="99">
        <v>7.7</v>
      </c>
      <c r="V13" s="88"/>
      <c r="W13" s="137"/>
      <c r="X13" s="88"/>
      <c r="Y13" s="44"/>
      <c r="Z13" s="44"/>
      <c r="AA13" s="68">
        <f t="shared" si="11"/>
        <v>0</v>
      </c>
      <c r="AB13" s="33"/>
      <c r="AC13" s="20">
        <f t="shared" si="12"/>
        <v>0</v>
      </c>
      <c r="AD13" s="85">
        <f t="shared" si="13"/>
        <v>96.72</v>
      </c>
      <c r="AE13" s="21">
        <f>+AD13-AK13</f>
        <v>96.72</v>
      </c>
      <c r="AF13" s="82"/>
      <c r="AG13" s="78"/>
      <c r="AH13" s="22">
        <f t="shared" si="8"/>
        <v>96.72</v>
      </c>
      <c r="AI13" s="23">
        <f t="shared" si="9"/>
        <v>31.487999999999971</v>
      </c>
      <c r="AJ13" s="58"/>
      <c r="AK13" s="24">
        <f t="shared" si="10"/>
        <v>0</v>
      </c>
      <c r="AL13" s="25">
        <f t="shared" si="14"/>
        <v>128.20799999999997</v>
      </c>
      <c r="AM13" s="28">
        <f t="shared" si="15"/>
        <v>128.20799999999997</v>
      </c>
      <c r="AN13" s="79"/>
      <c r="AO13" s="24">
        <v>50</v>
      </c>
      <c r="AP13" s="25">
        <v>200</v>
      </c>
      <c r="AQ13" s="25">
        <v>0</v>
      </c>
      <c r="AR13" s="25">
        <v>14</v>
      </c>
      <c r="AS13" s="25">
        <v>54</v>
      </c>
      <c r="AT13" s="62">
        <f t="shared" si="16"/>
        <v>318</v>
      </c>
      <c r="AU13" s="64">
        <f t="shared" si="17"/>
        <v>302.09999999999997</v>
      </c>
      <c r="AV13" s="120">
        <v>6</v>
      </c>
      <c r="AW13" s="120">
        <v>20</v>
      </c>
      <c r="AX13" s="120">
        <v>8</v>
      </c>
      <c r="AY13" s="120">
        <v>1</v>
      </c>
      <c r="AZ13" s="81">
        <f t="shared" si="18"/>
        <v>35</v>
      </c>
      <c r="BA13" s="80">
        <f t="shared" si="19"/>
        <v>267.09999999999997</v>
      </c>
      <c r="BB13" s="36">
        <f t="shared" si="20"/>
        <v>128.20799999999997</v>
      </c>
      <c r="BC13" s="80">
        <f t="shared" si="21"/>
        <v>138.892</v>
      </c>
    </row>
    <row r="14" spans="1:55" ht="17.399999999999999">
      <c r="A14" s="27" t="s">
        <v>8</v>
      </c>
      <c r="B14" s="88">
        <v>465</v>
      </c>
      <c r="C14" s="88">
        <v>362</v>
      </c>
      <c r="D14" s="88">
        <v>554</v>
      </c>
      <c r="E14" s="88">
        <v>16</v>
      </c>
      <c r="F14" s="86">
        <v>13</v>
      </c>
      <c r="G14" s="89">
        <v>18</v>
      </c>
      <c r="H14" s="55">
        <f t="shared" si="4"/>
        <v>1381</v>
      </c>
      <c r="I14" s="55">
        <f t="shared" si="5"/>
        <v>47</v>
      </c>
      <c r="J14" s="89">
        <v>607</v>
      </c>
      <c r="K14" s="94">
        <v>397</v>
      </c>
      <c r="L14" s="94"/>
      <c r="M14" s="45">
        <v>20</v>
      </c>
      <c r="N14" s="93">
        <v>14</v>
      </c>
      <c r="O14" s="56"/>
      <c r="P14" s="55">
        <f t="shared" si="6"/>
        <v>1004</v>
      </c>
      <c r="Q14" s="55">
        <f t="shared" si="7"/>
        <v>34</v>
      </c>
      <c r="R14" s="57">
        <f t="shared" si="22"/>
        <v>81</v>
      </c>
      <c r="S14" s="88">
        <v>2.76</v>
      </c>
      <c r="T14" s="88">
        <v>4</v>
      </c>
      <c r="U14" s="88">
        <v>7.6</v>
      </c>
      <c r="V14" s="88"/>
      <c r="W14" s="137"/>
      <c r="X14" s="88"/>
      <c r="Y14" s="44"/>
      <c r="Z14" s="44"/>
      <c r="AA14" s="68">
        <f t="shared" si="11"/>
        <v>0</v>
      </c>
      <c r="AB14" s="33"/>
      <c r="AC14" s="20">
        <f t="shared" si="12"/>
        <v>0</v>
      </c>
      <c r="AD14" s="85">
        <f t="shared" si="13"/>
        <v>95.36</v>
      </c>
      <c r="AE14" s="21">
        <f t="shared" ref="AE14:AE65" si="23">+AD14-AK14</f>
        <v>95.36</v>
      </c>
      <c r="AF14" s="82"/>
      <c r="AG14" s="78"/>
      <c r="AH14" s="22">
        <f t="shared" si="8"/>
        <v>95.36</v>
      </c>
      <c r="AI14" s="23">
        <f t="shared" si="9"/>
        <v>32.847999999999971</v>
      </c>
      <c r="AJ14" s="58"/>
      <c r="AK14" s="24">
        <f t="shared" si="10"/>
        <v>0</v>
      </c>
      <c r="AL14" s="25">
        <f t="shared" si="14"/>
        <v>128.20799999999997</v>
      </c>
      <c r="AM14" s="28">
        <f t="shared" si="15"/>
        <v>128.20799999999997</v>
      </c>
      <c r="AN14" s="79"/>
      <c r="AO14" s="24">
        <v>50</v>
      </c>
      <c r="AP14" s="25">
        <v>200</v>
      </c>
      <c r="AQ14" s="25">
        <v>0</v>
      </c>
      <c r="AR14" s="25">
        <v>14</v>
      </c>
      <c r="AS14" s="25">
        <v>54</v>
      </c>
      <c r="AT14" s="62">
        <f t="shared" si="16"/>
        <v>318</v>
      </c>
      <c r="AU14" s="64">
        <f t="shared" si="17"/>
        <v>302.09999999999997</v>
      </c>
      <c r="AV14" s="120">
        <v>6</v>
      </c>
      <c r="AW14" s="120">
        <v>20</v>
      </c>
      <c r="AX14" s="120">
        <v>8</v>
      </c>
      <c r="AY14" s="120">
        <v>1</v>
      </c>
      <c r="AZ14" s="81">
        <f t="shared" si="18"/>
        <v>35</v>
      </c>
      <c r="BA14" s="80">
        <f t="shared" si="19"/>
        <v>267.09999999999997</v>
      </c>
      <c r="BB14" s="36">
        <f t="shared" si="20"/>
        <v>128.20799999999997</v>
      </c>
      <c r="BC14" s="80">
        <f t="shared" si="21"/>
        <v>138.892</v>
      </c>
    </row>
    <row r="15" spans="1:55" ht="17.399999999999999">
      <c r="A15" s="27" t="s">
        <v>40</v>
      </c>
      <c r="B15" s="88">
        <v>462</v>
      </c>
      <c r="C15" s="88">
        <v>359</v>
      </c>
      <c r="D15" s="88">
        <v>551</v>
      </c>
      <c r="E15" s="88">
        <v>16</v>
      </c>
      <c r="F15" s="86">
        <v>13</v>
      </c>
      <c r="G15" s="89">
        <v>18</v>
      </c>
      <c r="H15" s="55">
        <f t="shared" si="4"/>
        <v>1372</v>
      </c>
      <c r="I15" s="55">
        <f t="shared" si="5"/>
        <v>47</v>
      </c>
      <c r="J15" s="89">
        <v>602</v>
      </c>
      <c r="K15" s="94">
        <v>396</v>
      </c>
      <c r="L15" s="94"/>
      <c r="M15" s="45">
        <v>20</v>
      </c>
      <c r="N15" s="93">
        <v>14</v>
      </c>
      <c r="O15" s="56"/>
      <c r="P15" s="55">
        <f t="shared" si="6"/>
        <v>998</v>
      </c>
      <c r="Q15" s="55">
        <f t="shared" si="7"/>
        <v>34</v>
      </c>
      <c r="R15" s="57">
        <f t="shared" si="22"/>
        <v>81</v>
      </c>
      <c r="S15" s="88">
        <v>2.76</v>
      </c>
      <c r="T15" s="88">
        <v>4</v>
      </c>
      <c r="U15" s="88">
        <v>7.6</v>
      </c>
      <c r="V15" s="88"/>
      <c r="W15" s="88"/>
      <c r="X15" s="88"/>
      <c r="Y15" s="44"/>
      <c r="Z15" s="44"/>
      <c r="AA15" s="68">
        <f t="shared" si="11"/>
        <v>0</v>
      </c>
      <c r="AB15" s="33"/>
      <c r="AC15" s="20">
        <f t="shared" si="12"/>
        <v>0</v>
      </c>
      <c r="AD15" s="85">
        <f t="shared" si="13"/>
        <v>95.36</v>
      </c>
      <c r="AE15" s="21">
        <f t="shared" si="23"/>
        <v>95.36</v>
      </c>
      <c r="AF15" s="82"/>
      <c r="AG15" s="78"/>
      <c r="AH15" s="22">
        <f t="shared" si="8"/>
        <v>95.36</v>
      </c>
      <c r="AI15" s="23">
        <f t="shared" si="9"/>
        <v>32.847999999999971</v>
      </c>
      <c r="AJ15" s="58"/>
      <c r="AK15" s="24">
        <f t="shared" si="10"/>
        <v>0</v>
      </c>
      <c r="AL15" s="25">
        <f t="shared" si="14"/>
        <v>128.20799999999997</v>
      </c>
      <c r="AM15" s="28">
        <f t="shared" si="15"/>
        <v>128.20799999999997</v>
      </c>
      <c r="AN15" s="79"/>
      <c r="AO15" s="24">
        <v>50</v>
      </c>
      <c r="AP15" s="25">
        <v>200</v>
      </c>
      <c r="AQ15" s="25">
        <v>0</v>
      </c>
      <c r="AR15" s="25">
        <v>14</v>
      </c>
      <c r="AS15" s="25">
        <v>54</v>
      </c>
      <c r="AT15" s="62">
        <f t="shared" si="16"/>
        <v>318</v>
      </c>
      <c r="AU15" s="64">
        <f t="shared" si="17"/>
        <v>302.09999999999997</v>
      </c>
      <c r="AV15" s="120">
        <v>6</v>
      </c>
      <c r="AW15" s="120">
        <v>20</v>
      </c>
      <c r="AX15" s="120">
        <v>8</v>
      </c>
      <c r="AY15" s="120">
        <v>1</v>
      </c>
      <c r="AZ15" s="81">
        <f t="shared" si="18"/>
        <v>35</v>
      </c>
      <c r="BA15" s="80">
        <f t="shared" si="19"/>
        <v>267.09999999999997</v>
      </c>
      <c r="BB15" s="36">
        <f t="shared" si="20"/>
        <v>128.20799999999997</v>
      </c>
      <c r="BC15" s="80">
        <f t="shared" si="21"/>
        <v>138.892</v>
      </c>
    </row>
    <row r="16" spans="1:55" ht="17.399999999999999">
      <c r="A16" s="27" t="s">
        <v>9</v>
      </c>
      <c r="B16" s="88">
        <v>459</v>
      </c>
      <c r="C16" s="88">
        <v>357</v>
      </c>
      <c r="D16" s="88">
        <v>549</v>
      </c>
      <c r="E16" s="88">
        <v>16</v>
      </c>
      <c r="F16" s="86">
        <v>13</v>
      </c>
      <c r="G16" s="89">
        <v>17</v>
      </c>
      <c r="H16" s="55">
        <f t="shared" si="4"/>
        <v>1365</v>
      </c>
      <c r="I16" s="55">
        <f t="shared" si="5"/>
        <v>46</v>
      </c>
      <c r="J16" s="89">
        <v>597</v>
      </c>
      <c r="K16" s="94">
        <v>394</v>
      </c>
      <c r="L16" s="94"/>
      <c r="M16" s="45">
        <v>20</v>
      </c>
      <c r="N16" s="93">
        <v>14</v>
      </c>
      <c r="O16" s="56"/>
      <c r="P16" s="55">
        <f t="shared" ref="P16:P45" si="24">SUM(J16+K16+L16)</f>
        <v>991</v>
      </c>
      <c r="Q16" s="55">
        <f t="shared" ref="Q16:Q45" si="25">M16+N16+O16</f>
        <v>34</v>
      </c>
      <c r="R16" s="57">
        <f t="shared" si="22"/>
        <v>80</v>
      </c>
      <c r="S16" s="88">
        <v>2.76</v>
      </c>
      <c r="T16" s="88">
        <v>4</v>
      </c>
      <c r="U16" s="88">
        <v>7.6</v>
      </c>
      <c r="V16" s="88"/>
      <c r="W16" s="88"/>
      <c r="X16" s="88"/>
      <c r="Y16" s="44"/>
      <c r="Z16" s="44"/>
      <c r="AA16" s="68">
        <f t="shared" si="11"/>
        <v>0</v>
      </c>
      <c r="AB16" s="33"/>
      <c r="AC16" s="20">
        <f t="shared" si="12"/>
        <v>0</v>
      </c>
      <c r="AD16" s="85">
        <f t="shared" si="13"/>
        <v>94.36</v>
      </c>
      <c r="AE16" s="21">
        <f t="shared" si="23"/>
        <v>94.36</v>
      </c>
      <c r="AF16" s="82"/>
      <c r="AG16" s="78"/>
      <c r="AH16" s="22">
        <f t="shared" si="8"/>
        <v>94.36</v>
      </c>
      <c r="AI16" s="23">
        <f t="shared" si="9"/>
        <v>33.847999999999971</v>
      </c>
      <c r="AJ16" s="58"/>
      <c r="AK16" s="24">
        <f t="shared" si="10"/>
        <v>0</v>
      </c>
      <c r="AL16" s="25">
        <f t="shared" si="14"/>
        <v>128.20799999999997</v>
      </c>
      <c r="AM16" s="28">
        <f t="shared" si="15"/>
        <v>128.20799999999997</v>
      </c>
      <c r="AN16" s="79"/>
      <c r="AO16" s="24">
        <v>50</v>
      </c>
      <c r="AP16" s="25">
        <v>200</v>
      </c>
      <c r="AQ16" s="25">
        <v>0</v>
      </c>
      <c r="AR16" s="25">
        <v>14</v>
      </c>
      <c r="AS16" s="25">
        <v>54</v>
      </c>
      <c r="AT16" s="62">
        <f t="shared" si="16"/>
        <v>318</v>
      </c>
      <c r="AU16" s="64">
        <f t="shared" si="17"/>
        <v>302.09999999999997</v>
      </c>
      <c r="AV16" s="120">
        <v>6</v>
      </c>
      <c r="AW16" s="120">
        <v>20</v>
      </c>
      <c r="AX16" s="120">
        <v>8</v>
      </c>
      <c r="AY16" s="120">
        <v>1</v>
      </c>
      <c r="AZ16" s="81">
        <f t="shared" si="18"/>
        <v>35</v>
      </c>
      <c r="BA16" s="80">
        <f t="shared" si="19"/>
        <v>267.09999999999997</v>
      </c>
      <c r="BB16" s="36">
        <f t="shared" si="20"/>
        <v>128.20799999999997</v>
      </c>
      <c r="BC16" s="80">
        <f t="shared" si="21"/>
        <v>138.892</v>
      </c>
    </row>
    <row r="17" spans="1:55" ht="17.399999999999999">
      <c r="A17" s="27" t="s">
        <v>41</v>
      </c>
      <c r="B17" s="88">
        <v>455</v>
      </c>
      <c r="C17" s="88">
        <v>355</v>
      </c>
      <c r="D17" s="88">
        <v>546</v>
      </c>
      <c r="E17" s="88">
        <v>15</v>
      </c>
      <c r="F17" s="88">
        <v>13</v>
      </c>
      <c r="G17" s="89">
        <v>17</v>
      </c>
      <c r="H17" s="55">
        <f t="shared" si="4"/>
        <v>1356</v>
      </c>
      <c r="I17" s="55">
        <f t="shared" si="5"/>
        <v>45</v>
      </c>
      <c r="J17" s="89">
        <v>595</v>
      </c>
      <c r="K17" s="94">
        <v>392</v>
      </c>
      <c r="L17" s="94"/>
      <c r="M17" s="93">
        <v>19</v>
      </c>
      <c r="N17" s="93">
        <v>14</v>
      </c>
      <c r="O17" s="56"/>
      <c r="P17" s="55">
        <f t="shared" si="24"/>
        <v>987</v>
      </c>
      <c r="Q17" s="55">
        <f t="shared" si="25"/>
        <v>33</v>
      </c>
      <c r="R17" s="57">
        <f t="shared" si="22"/>
        <v>78</v>
      </c>
      <c r="S17" s="88">
        <v>2.76</v>
      </c>
      <c r="T17" s="89">
        <v>4</v>
      </c>
      <c r="U17" s="88">
        <v>7.6</v>
      </c>
      <c r="V17" s="88"/>
      <c r="W17" s="88"/>
      <c r="X17" s="88"/>
      <c r="Y17" s="44"/>
      <c r="Z17" s="44"/>
      <c r="AA17" s="68">
        <f t="shared" si="11"/>
        <v>0</v>
      </c>
      <c r="AB17" s="33"/>
      <c r="AC17" s="20">
        <f t="shared" si="12"/>
        <v>0</v>
      </c>
      <c r="AD17" s="85">
        <f t="shared" si="13"/>
        <v>92.36</v>
      </c>
      <c r="AE17" s="21">
        <f t="shared" si="23"/>
        <v>92.36</v>
      </c>
      <c r="AF17" s="82"/>
      <c r="AG17" s="78"/>
      <c r="AH17" s="22">
        <f t="shared" si="8"/>
        <v>92.36</v>
      </c>
      <c r="AI17" s="23">
        <f t="shared" si="9"/>
        <v>35.847999999999971</v>
      </c>
      <c r="AJ17" s="58"/>
      <c r="AK17" s="24">
        <f t="shared" si="10"/>
        <v>0</v>
      </c>
      <c r="AL17" s="25">
        <f t="shared" si="14"/>
        <v>128.20799999999997</v>
      </c>
      <c r="AM17" s="28">
        <f t="shared" si="15"/>
        <v>128.20799999999997</v>
      </c>
      <c r="AN17" s="79"/>
      <c r="AO17" s="24">
        <v>50</v>
      </c>
      <c r="AP17" s="25">
        <v>200</v>
      </c>
      <c r="AQ17" s="25">
        <v>0</v>
      </c>
      <c r="AR17" s="25">
        <v>14</v>
      </c>
      <c r="AS17" s="25">
        <v>54</v>
      </c>
      <c r="AT17" s="62">
        <f t="shared" si="16"/>
        <v>318</v>
      </c>
      <c r="AU17" s="64">
        <f t="shared" si="17"/>
        <v>302.09999999999997</v>
      </c>
      <c r="AV17" s="120">
        <v>6</v>
      </c>
      <c r="AW17" s="120">
        <v>20</v>
      </c>
      <c r="AX17" s="120">
        <v>8</v>
      </c>
      <c r="AY17" s="120">
        <v>1</v>
      </c>
      <c r="AZ17" s="81">
        <f t="shared" si="18"/>
        <v>35</v>
      </c>
      <c r="BA17" s="80">
        <f t="shared" si="19"/>
        <v>267.09999999999997</v>
      </c>
      <c r="BB17" s="36">
        <f t="shared" si="20"/>
        <v>128.20799999999997</v>
      </c>
      <c r="BC17" s="80">
        <f t="shared" si="21"/>
        <v>138.892</v>
      </c>
    </row>
    <row r="18" spans="1:55" ht="17.399999999999999">
      <c r="A18" s="27" t="s">
        <v>10</v>
      </c>
      <c r="B18" s="88">
        <v>451</v>
      </c>
      <c r="C18" s="88">
        <v>352</v>
      </c>
      <c r="D18" s="88">
        <v>543</v>
      </c>
      <c r="E18" s="88">
        <v>15</v>
      </c>
      <c r="F18" s="88">
        <v>12</v>
      </c>
      <c r="G18" s="89">
        <v>17</v>
      </c>
      <c r="H18" s="55">
        <f t="shared" si="4"/>
        <v>1346</v>
      </c>
      <c r="I18" s="55">
        <f t="shared" si="5"/>
        <v>44</v>
      </c>
      <c r="J18" s="89">
        <v>601</v>
      </c>
      <c r="K18" s="94">
        <v>398</v>
      </c>
      <c r="L18" s="94"/>
      <c r="M18" s="93">
        <v>19</v>
      </c>
      <c r="N18" s="93">
        <v>14</v>
      </c>
      <c r="O18" s="56"/>
      <c r="P18" s="55">
        <f t="shared" si="24"/>
        <v>999</v>
      </c>
      <c r="Q18" s="55">
        <f>M18+N18+O18</f>
        <v>33</v>
      </c>
      <c r="R18" s="57">
        <f t="shared" si="22"/>
        <v>77</v>
      </c>
      <c r="S18" s="88">
        <v>2.76</v>
      </c>
      <c r="T18" s="89">
        <v>4.5</v>
      </c>
      <c r="U18" s="88">
        <v>7.7</v>
      </c>
      <c r="V18" s="88"/>
      <c r="W18" s="88"/>
      <c r="X18" s="88"/>
      <c r="Y18" s="44"/>
      <c r="Z18" s="44"/>
      <c r="AA18" s="68">
        <f t="shared" si="11"/>
        <v>0</v>
      </c>
      <c r="AB18" s="33"/>
      <c r="AC18" s="20">
        <f t="shared" si="12"/>
        <v>0</v>
      </c>
      <c r="AD18" s="85">
        <f t="shared" si="13"/>
        <v>91.960000000000008</v>
      </c>
      <c r="AE18" s="21">
        <f t="shared" si="23"/>
        <v>91.960000000000008</v>
      </c>
      <c r="AF18" s="82"/>
      <c r="AG18" s="78"/>
      <c r="AH18" s="22">
        <f t="shared" si="8"/>
        <v>91.960000000000008</v>
      </c>
      <c r="AI18" s="23">
        <f t="shared" si="9"/>
        <v>36.247999999999962</v>
      </c>
      <c r="AJ18" s="58"/>
      <c r="AK18" s="24">
        <f t="shared" si="10"/>
        <v>0</v>
      </c>
      <c r="AL18" s="25">
        <f t="shared" si="14"/>
        <v>128.20799999999997</v>
      </c>
      <c r="AM18" s="28">
        <f t="shared" si="15"/>
        <v>128.20799999999997</v>
      </c>
      <c r="AN18" s="79"/>
      <c r="AO18" s="24">
        <v>50</v>
      </c>
      <c r="AP18" s="25">
        <v>200</v>
      </c>
      <c r="AQ18" s="25">
        <v>0</v>
      </c>
      <c r="AR18" s="25">
        <v>14</v>
      </c>
      <c r="AS18" s="25">
        <v>54</v>
      </c>
      <c r="AT18" s="62">
        <f t="shared" si="16"/>
        <v>318</v>
      </c>
      <c r="AU18" s="64">
        <f t="shared" si="17"/>
        <v>302.09999999999997</v>
      </c>
      <c r="AV18" s="120">
        <v>6</v>
      </c>
      <c r="AW18" s="120">
        <v>20</v>
      </c>
      <c r="AX18" s="120">
        <v>8</v>
      </c>
      <c r="AY18" s="120">
        <v>1</v>
      </c>
      <c r="AZ18" s="81">
        <f t="shared" si="18"/>
        <v>35</v>
      </c>
      <c r="BA18" s="80">
        <f t="shared" si="19"/>
        <v>267.09999999999997</v>
      </c>
      <c r="BB18" s="36">
        <f t="shared" si="20"/>
        <v>128.20799999999997</v>
      </c>
      <c r="BC18" s="80">
        <f t="shared" si="21"/>
        <v>138.892</v>
      </c>
    </row>
    <row r="19" spans="1:55" ht="17.399999999999999">
      <c r="A19" s="27" t="s">
        <v>42</v>
      </c>
      <c r="B19" s="88">
        <v>452</v>
      </c>
      <c r="C19" s="88">
        <v>353</v>
      </c>
      <c r="D19" s="88">
        <v>543</v>
      </c>
      <c r="E19" s="88">
        <v>15</v>
      </c>
      <c r="F19" s="88">
        <v>12</v>
      </c>
      <c r="G19" s="89">
        <v>17</v>
      </c>
      <c r="H19" s="55">
        <f t="shared" si="4"/>
        <v>1348</v>
      </c>
      <c r="I19" s="55">
        <f t="shared" si="5"/>
        <v>44</v>
      </c>
      <c r="J19" s="89">
        <v>602</v>
      </c>
      <c r="K19" s="94">
        <v>399</v>
      </c>
      <c r="L19" s="94"/>
      <c r="M19" s="93">
        <v>20</v>
      </c>
      <c r="N19" s="93">
        <v>14</v>
      </c>
      <c r="O19" s="56"/>
      <c r="P19" s="55">
        <f t="shared" si="24"/>
        <v>1001</v>
      </c>
      <c r="Q19" s="55">
        <f>M19+N19+O19</f>
        <v>34</v>
      </c>
      <c r="R19" s="57">
        <f t="shared" si="22"/>
        <v>78</v>
      </c>
      <c r="S19" s="88">
        <v>2.76</v>
      </c>
      <c r="T19" s="89">
        <v>4.5</v>
      </c>
      <c r="U19" s="88">
        <v>7.7</v>
      </c>
      <c r="V19" s="88"/>
      <c r="W19" s="88"/>
      <c r="X19" s="88"/>
      <c r="Y19" s="44"/>
      <c r="Z19" s="44"/>
      <c r="AA19" s="68">
        <f t="shared" si="11"/>
        <v>0</v>
      </c>
      <c r="AB19" s="33"/>
      <c r="AC19" s="20">
        <f t="shared" si="12"/>
        <v>0</v>
      </c>
      <c r="AD19" s="85">
        <f t="shared" si="13"/>
        <v>92.960000000000008</v>
      </c>
      <c r="AE19" s="21">
        <f t="shared" si="23"/>
        <v>92.960000000000008</v>
      </c>
      <c r="AF19" s="82"/>
      <c r="AG19" s="78"/>
      <c r="AH19" s="22">
        <f t="shared" si="8"/>
        <v>92.960000000000008</v>
      </c>
      <c r="AI19" s="23">
        <f t="shared" si="9"/>
        <v>35.247999999999962</v>
      </c>
      <c r="AJ19" s="58"/>
      <c r="AK19" s="24">
        <f t="shared" si="10"/>
        <v>0</v>
      </c>
      <c r="AL19" s="25">
        <f t="shared" si="14"/>
        <v>128.20799999999997</v>
      </c>
      <c r="AM19" s="28">
        <f t="shared" si="15"/>
        <v>128.20799999999997</v>
      </c>
      <c r="AN19" s="79"/>
      <c r="AO19" s="24">
        <v>50</v>
      </c>
      <c r="AP19" s="25">
        <v>200</v>
      </c>
      <c r="AQ19" s="25">
        <v>0</v>
      </c>
      <c r="AR19" s="25">
        <v>14</v>
      </c>
      <c r="AS19" s="25">
        <v>54</v>
      </c>
      <c r="AT19" s="62">
        <f t="shared" si="16"/>
        <v>318</v>
      </c>
      <c r="AU19" s="64">
        <f t="shared" si="17"/>
        <v>302.09999999999997</v>
      </c>
      <c r="AV19" s="120">
        <v>6</v>
      </c>
      <c r="AW19" s="120">
        <v>20</v>
      </c>
      <c r="AX19" s="120">
        <v>8</v>
      </c>
      <c r="AY19" s="120">
        <v>1</v>
      </c>
      <c r="AZ19" s="81">
        <f t="shared" si="18"/>
        <v>35</v>
      </c>
      <c r="BA19" s="80">
        <f t="shared" si="19"/>
        <v>267.09999999999997</v>
      </c>
      <c r="BB19" s="36">
        <f t="shared" si="20"/>
        <v>128.20799999999997</v>
      </c>
      <c r="BC19" s="80">
        <f t="shared" si="21"/>
        <v>138.892</v>
      </c>
    </row>
    <row r="20" spans="1:55" ht="17.399999999999999">
      <c r="A20" s="27" t="s">
        <v>11</v>
      </c>
      <c r="B20" s="88">
        <v>460</v>
      </c>
      <c r="C20" s="88">
        <v>360</v>
      </c>
      <c r="D20" s="88">
        <v>543</v>
      </c>
      <c r="E20" s="88">
        <v>15</v>
      </c>
      <c r="F20" s="88">
        <v>12</v>
      </c>
      <c r="G20" s="89">
        <v>17</v>
      </c>
      <c r="H20" s="55">
        <f t="shared" si="4"/>
        <v>1363</v>
      </c>
      <c r="I20" s="55">
        <f t="shared" si="5"/>
        <v>44</v>
      </c>
      <c r="J20" s="89">
        <v>604</v>
      </c>
      <c r="K20" s="94">
        <v>407</v>
      </c>
      <c r="L20" s="94"/>
      <c r="M20" s="93">
        <v>20</v>
      </c>
      <c r="N20" s="93">
        <v>14</v>
      </c>
      <c r="O20" s="56"/>
      <c r="P20" s="55">
        <f t="shared" si="24"/>
        <v>1011</v>
      </c>
      <c r="Q20" s="55">
        <f>M20+N20+O20</f>
        <v>34</v>
      </c>
      <c r="R20" s="57">
        <f t="shared" si="22"/>
        <v>78</v>
      </c>
      <c r="S20" s="89">
        <v>2.76</v>
      </c>
      <c r="T20" s="89">
        <v>4.5</v>
      </c>
      <c r="U20" s="88">
        <v>8.1999999999999993</v>
      </c>
      <c r="V20" s="88"/>
      <c r="W20" s="88"/>
      <c r="X20" s="88"/>
      <c r="Y20" s="44"/>
      <c r="Z20" s="44"/>
      <c r="AA20" s="68">
        <f t="shared" si="11"/>
        <v>0</v>
      </c>
      <c r="AB20" s="33"/>
      <c r="AC20" s="20">
        <f t="shared" si="12"/>
        <v>0</v>
      </c>
      <c r="AD20" s="85">
        <f t="shared" si="13"/>
        <v>93.460000000000008</v>
      </c>
      <c r="AE20" s="21">
        <f t="shared" si="23"/>
        <v>93.460000000000008</v>
      </c>
      <c r="AF20" s="82"/>
      <c r="AG20" s="78"/>
      <c r="AH20" s="22">
        <f t="shared" si="8"/>
        <v>93.460000000000008</v>
      </c>
      <c r="AI20" s="23">
        <f t="shared" si="9"/>
        <v>34.747999999999962</v>
      </c>
      <c r="AJ20" s="58"/>
      <c r="AK20" s="24">
        <f t="shared" si="10"/>
        <v>0</v>
      </c>
      <c r="AL20" s="25">
        <f t="shared" si="14"/>
        <v>128.20799999999997</v>
      </c>
      <c r="AM20" s="28">
        <f t="shared" si="15"/>
        <v>128.20799999999997</v>
      </c>
      <c r="AN20" s="79"/>
      <c r="AO20" s="24">
        <v>50</v>
      </c>
      <c r="AP20" s="25">
        <v>200</v>
      </c>
      <c r="AQ20" s="25">
        <v>0</v>
      </c>
      <c r="AR20" s="25">
        <v>14</v>
      </c>
      <c r="AS20" s="25">
        <v>54</v>
      </c>
      <c r="AT20" s="62">
        <f t="shared" si="16"/>
        <v>318</v>
      </c>
      <c r="AU20" s="64">
        <f t="shared" si="17"/>
        <v>302.09999999999997</v>
      </c>
      <c r="AV20" s="120">
        <v>6</v>
      </c>
      <c r="AW20" s="120">
        <v>20</v>
      </c>
      <c r="AX20" s="120">
        <v>8</v>
      </c>
      <c r="AY20" s="120">
        <v>1</v>
      </c>
      <c r="AZ20" s="81">
        <f t="shared" si="18"/>
        <v>35</v>
      </c>
      <c r="BA20" s="80">
        <f t="shared" si="19"/>
        <v>267.09999999999997</v>
      </c>
      <c r="BB20" s="36">
        <f t="shared" si="20"/>
        <v>128.20799999999997</v>
      </c>
      <c r="BC20" s="80">
        <f t="shared" si="21"/>
        <v>138.892</v>
      </c>
    </row>
    <row r="21" spans="1:55" ht="17.399999999999999">
      <c r="A21" s="27" t="s">
        <v>43</v>
      </c>
      <c r="B21" s="92">
        <v>480</v>
      </c>
      <c r="C21" s="88">
        <v>361</v>
      </c>
      <c r="D21" s="95">
        <v>577</v>
      </c>
      <c r="E21" s="88">
        <v>16</v>
      </c>
      <c r="F21" s="88">
        <v>12</v>
      </c>
      <c r="G21" s="89">
        <v>19</v>
      </c>
      <c r="H21" s="55">
        <f t="shared" si="4"/>
        <v>1418</v>
      </c>
      <c r="I21" s="55">
        <f t="shared" si="5"/>
        <v>47</v>
      </c>
      <c r="J21" s="89">
        <v>602</v>
      </c>
      <c r="K21" s="94">
        <v>397</v>
      </c>
      <c r="L21" s="94"/>
      <c r="M21" s="93">
        <v>20</v>
      </c>
      <c r="N21" s="93">
        <v>14</v>
      </c>
      <c r="O21" s="45"/>
      <c r="P21" s="55">
        <f t="shared" si="24"/>
        <v>999</v>
      </c>
      <c r="Q21" s="55">
        <f>M21+N21+O21</f>
        <v>34</v>
      </c>
      <c r="R21" s="57">
        <f t="shared" si="22"/>
        <v>81</v>
      </c>
      <c r="S21" s="89">
        <v>2.76</v>
      </c>
      <c r="T21" s="89">
        <v>4.5</v>
      </c>
      <c r="U21" s="88">
        <v>8.1999999999999993</v>
      </c>
      <c r="V21" s="88"/>
      <c r="W21" s="88"/>
      <c r="X21" s="88"/>
      <c r="Y21" s="44"/>
      <c r="Z21" s="44"/>
      <c r="AA21" s="68">
        <f t="shared" si="11"/>
        <v>0</v>
      </c>
      <c r="AB21" s="33"/>
      <c r="AC21" s="20">
        <f t="shared" si="12"/>
        <v>0</v>
      </c>
      <c r="AD21" s="85">
        <f t="shared" si="13"/>
        <v>96.460000000000008</v>
      </c>
      <c r="AE21" s="21">
        <f t="shared" si="23"/>
        <v>96.460000000000008</v>
      </c>
      <c r="AF21" s="82"/>
      <c r="AG21" s="78"/>
      <c r="AH21" s="22">
        <f t="shared" si="8"/>
        <v>96.460000000000008</v>
      </c>
      <c r="AI21" s="23">
        <f t="shared" si="9"/>
        <v>31.747999999999962</v>
      </c>
      <c r="AJ21" s="58"/>
      <c r="AK21" s="24">
        <f t="shared" si="10"/>
        <v>0</v>
      </c>
      <c r="AL21" s="25">
        <f t="shared" si="14"/>
        <v>128.20799999999997</v>
      </c>
      <c r="AM21" s="28">
        <f t="shared" si="15"/>
        <v>128.20799999999997</v>
      </c>
      <c r="AN21" s="79"/>
      <c r="AO21" s="24">
        <v>50</v>
      </c>
      <c r="AP21" s="25">
        <v>200</v>
      </c>
      <c r="AQ21" s="25">
        <v>0</v>
      </c>
      <c r="AR21" s="25">
        <v>14</v>
      </c>
      <c r="AS21" s="25">
        <v>54</v>
      </c>
      <c r="AT21" s="62">
        <f t="shared" si="16"/>
        <v>318</v>
      </c>
      <c r="AU21" s="64">
        <f t="shared" si="17"/>
        <v>302.09999999999997</v>
      </c>
      <c r="AV21" s="120">
        <v>6</v>
      </c>
      <c r="AW21" s="120">
        <v>20</v>
      </c>
      <c r="AX21" s="120">
        <v>8</v>
      </c>
      <c r="AY21" s="120">
        <v>1</v>
      </c>
      <c r="AZ21" s="81">
        <f t="shared" si="18"/>
        <v>35</v>
      </c>
      <c r="BA21" s="80">
        <f t="shared" si="19"/>
        <v>267.09999999999997</v>
      </c>
      <c r="BB21" s="36">
        <f t="shared" si="20"/>
        <v>128.20799999999997</v>
      </c>
      <c r="BC21" s="80">
        <f t="shared" si="21"/>
        <v>138.892</v>
      </c>
    </row>
    <row r="22" spans="1:55" ht="17.399999999999999">
      <c r="A22" s="27" t="s">
        <v>12</v>
      </c>
      <c r="B22" s="88">
        <v>446</v>
      </c>
      <c r="C22" s="88">
        <v>326</v>
      </c>
      <c r="D22" s="88">
        <v>536</v>
      </c>
      <c r="E22" s="88">
        <v>15</v>
      </c>
      <c r="F22" s="88">
        <v>12</v>
      </c>
      <c r="G22" s="89">
        <v>18</v>
      </c>
      <c r="H22" s="55">
        <f t="shared" si="4"/>
        <v>1308</v>
      </c>
      <c r="I22" s="55">
        <f t="shared" si="5"/>
        <v>45</v>
      </c>
      <c r="J22" s="89">
        <v>564</v>
      </c>
      <c r="K22" s="94">
        <v>382</v>
      </c>
      <c r="L22" s="94"/>
      <c r="M22" s="93">
        <v>19</v>
      </c>
      <c r="N22" s="93">
        <v>13</v>
      </c>
      <c r="O22" s="45"/>
      <c r="P22" s="55">
        <f t="shared" si="24"/>
        <v>946</v>
      </c>
      <c r="Q22" s="55">
        <f t="shared" si="25"/>
        <v>32</v>
      </c>
      <c r="R22" s="57">
        <f t="shared" si="22"/>
        <v>77</v>
      </c>
      <c r="S22" s="89">
        <v>2.6</v>
      </c>
      <c r="T22" s="88">
        <v>3.5</v>
      </c>
      <c r="U22" s="100">
        <v>7.5</v>
      </c>
      <c r="V22" s="88"/>
      <c r="W22" s="88"/>
      <c r="X22" s="88"/>
      <c r="Y22" s="44"/>
      <c r="Z22" s="44"/>
      <c r="AA22" s="68">
        <f t="shared" si="11"/>
        <v>0</v>
      </c>
      <c r="AB22" s="33"/>
      <c r="AC22" s="20">
        <f t="shared" si="12"/>
        <v>0</v>
      </c>
      <c r="AD22" s="85">
        <f t="shared" si="13"/>
        <v>90.6</v>
      </c>
      <c r="AE22" s="21">
        <f t="shared" si="23"/>
        <v>90.6</v>
      </c>
      <c r="AF22" s="82"/>
      <c r="AG22" s="78"/>
      <c r="AH22" s="22">
        <f t="shared" si="8"/>
        <v>90.6</v>
      </c>
      <c r="AI22" s="23">
        <f t="shared" si="9"/>
        <v>37.607999999999976</v>
      </c>
      <c r="AJ22" s="58"/>
      <c r="AK22" s="24">
        <f t="shared" si="10"/>
        <v>0</v>
      </c>
      <c r="AL22" s="25">
        <f t="shared" si="14"/>
        <v>128.20799999999997</v>
      </c>
      <c r="AM22" s="28">
        <f t="shared" si="15"/>
        <v>128.20799999999997</v>
      </c>
      <c r="AN22" s="79"/>
      <c r="AO22" s="24">
        <v>50</v>
      </c>
      <c r="AP22" s="25">
        <v>200</v>
      </c>
      <c r="AQ22" s="25">
        <v>0</v>
      </c>
      <c r="AR22" s="25">
        <v>14</v>
      </c>
      <c r="AS22" s="25">
        <v>54</v>
      </c>
      <c r="AT22" s="62">
        <f t="shared" si="16"/>
        <v>318</v>
      </c>
      <c r="AU22" s="64">
        <f t="shared" si="17"/>
        <v>302.09999999999997</v>
      </c>
      <c r="AV22" s="120">
        <v>6</v>
      </c>
      <c r="AW22" s="120">
        <v>20</v>
      </c>
      <c r="AX22" s="120">
        <v>8</v>
      </c>
      <c r="AY22" s="120">
        <v>1</v>
      </c>
      <c r="AZ22" s="81">
        <f t="shared" si="18"/>
        <v>35</v>
      </c>
      <c r="BA22" s="80">
        <f t="shared" si="19"/>
        <v>267.09999999999997</v>
      </c>
      <c r="BB22" s="36">
        <f t="shared" si="20"/>
        <v>128.20799999999997</v>
      </c>
      <c r="BC22" s="80">
        <f t="shared" si="21"/>
        <v>138.892</v>
      </c>
    </row>
    <row r="23" spans="1:55" ht="17.399999999999999">
      <c r="A23" s="27" t="s">
        <v>44</v>
      </c>
      <c r="B23" s="88">
        <v>432</v>
      </c>
      <c r="C23" s="88">
        <v>352</v>
      </c>
      <c r="D23" s="88">
        <v>511</v>
      </c>
      <c r="E23" s="88">
        <v>14</v>
      </c>
      <c r="F23" s="88">
        <v>12</v>
      </c>
      <c r="G23" s="89">
        <v>16</v>
      </c>
      <c r="H23" s="55">
        <f t="shared" si="4"/>
        <v>1295</v>
      </c>
      <c r="I23" s="55">
        <f t="shared" si="5"/>
        <v>42</v>
      </c>
      <c r="J23" s="89">
        <v>566</v>
      </c>
      <c r="K23" s="94">
        <v>369</v>
      </c>
      <c r="L23" s="94"/>
      <c r="M23" s="93">
        <v>19</v>
      </c>
      <c r="N23" s="93">
        <v>14</v>
      </c>
      <c r="O23" s="45"/>
      <c r="P23" s="55">
        <f t="shared" si="24"/>
        <v>935</v>
      </c>
      <c r="Q23" s="55">
        <f t="shared" si="25"/>
        <v>33</v>
      </c>
      <c r="R23" s="57">
        <f t="shared" si="22"/>
        <v>75</v>
      </c>
      <c r="S23" s="89">
        <v>2.6</v>
      </c>
      <c r="T23" s="88">
        <v>3.5</v>
      </c>
      <c r="U23" s="100">
        <v>7.5</v>
      </c>
      <c r="V23" s="88"/>
      <c r="W23" s="88"/>
      <c r="X23" s="88"/>
      <c r="Y23" s="44"/>
      <c r="Z23" s="44"/>
      <c r="AA23" s="68">
        <f t="shared" si="11"/>
        <v>0</v>
      </c>
      <c r="AB23" s="33"/>
      <c r="AC23" s="20">
        <f t="shared" si="12"/>
        <v>0</v>
      </c>
      <c r="AD23" s="85">
        <f t="shared" si="13"/>
        <v>88.6</v>
      </c>
      <c r="AE23" s="21">
        <f t="shared" si="23"/>
        <v>88.6</v>
      </c>
      <c r="AF23" s="82"/>
      <c r="AG23" s="78"/>
      <c r="AH23" s="22">
        <f t="shared" si="8"/>
        <v>88.6</v>
      </c>
      <c r="AI23" s="23">
        <f t="shared" si="9"/>
        <v>39.607999999999976</v>
      </c>
      <c r="AJ23" s="58"/>
      <c r="AK23" s="24">
        <f t="shared" si="10"/>
        <v>0</v>
      </c>
      <c r="AL23" s="25">
        <f t="shared" si="14"/>
        <v>128.20799999999997</v>
      </c>
      <c r="AM23" s="28">
        <f t="shared" si="15"/>
        <v>128.20799999999997</v>
      </c>
      <c r="AN23" s="79"/>
      <c r="AO23" s="24">
        <v>50</v>
      </c>
      <c r="AP23" s="25">
        <v>200</v>
      </c>
      <c r="AQ23" s="25">
        <v>0</v>
      </c>
      <c r="AR23" s="25">
        <v>14</v>
      </c>
      <c r="AS23" s="25">
        <v>54</v>
      </c>
      <c r="AT23" s="62">
        <f t="shared" si="16"/>
        <v>318</v>
      </c>
      <c r="AU23" s="64">
        <f t="shared" si="17"/>
        <v>302.09999999999997</v>
      </c>
      <c r="AV23" s="120">
        <v>6</v>
      </c>
      <c r="AW23" s="120">
        <v>20</v>
      </c>
      <c r="AX23" s="120">
        <v>8</v>
      </c>
      <c r="AY23" s="120">
        <v>1</v>
      </c>
      <c r="AZ23" s="81">
        <f t="shared" si="18"/>
        <v>35</v>
      </c>
      <c r="BA23" s="80">
        <f t="shared" si="19"/>
        <v>267.09999999999997</v>
      </c>
      <c r="BB23" s="36">
        <f t="shared" si="20"/>
        <v>128.20799999999997</v>
      </c>
      <c r="BC23" s="80">
        <f t="shared" si="21"/>
        <v>138.892</v>
      </c>
    </row>
    <row r="24" spans="1:55" ht="17.399999999999999">
      <c r="A24" s="29" t="s">
        <v>13</v>
      </c>
      <c r="B24" s="88">
        <v>429</v>
      </c>
      <c r="C24" s="88">
        <v>384</v>
      </c>
      <c r="D24" s="88">
        <v>532</v>
      </c>
      <c r="E24" s="88">
        <v>14</v>
      </c>
      <c r="F24" s="88">
        <v>13</v>
      </c>
      <c r="G24" s="89">
        <v>18</v>
      </c>
      <c r="H24" s="55">
        <f t="shared" si="4"/>
        <v>1345</v>
      </c>
      <c r="I24" s="55">
        <f t="shared" si="5"/>
        <v>45</v>
      </c>
      <c r="J24" s="89">
        <v>570</v>
      </c>
      <c r="K24" s="94">
        <v>392</v>
      </c>
      <c r="L24" s="94"/>
      <c r="M24" s="93">
        <v>19</v>
      </c>
      <c r="N24" s="93">
        <v>14</v>
      </c>
      <c r="O24" s="45"/>
      <c r="P24" s="55">
        <f t="shared" si="24"/>
        <v>962</v>
      </c>
      <c r="Q24" s="55">
        <f t="shared" si="25"/>
        <v>33</v>
      </c>
      <c r="R24" s="57">
        <f t="shared" si="22"/>
        <v>78</v>
      </c>
      <c r="S24" s="89">
        <v>2.2799999999999998</v>
      </c>
      <c r="T24" s="88">
        <v>3.5</v>
      </c>
      <c r="U24" s="100">
        <v>6.5</v>
      </c>
      <c r="V24" s="88"/>
      <c r="W24" s="88"/>
      <c r="X24" s="88"/>
      <c r="Y24" s="44"/>
      <c r="Z24" s="44"/>
      <c r="AA24" s="68">
        <f t="shared" si="11"/>
        <v>0</v>
      </c>
      <c r="AB24" s="33"/>
      <c r="AC24" s="20">
        <f t="shared" si="12"/>
        <v>0</v>
      </c>
      <c r="AD24" s="85">
        <f t="shared" si="13"/>
        <v>90.28</v>
      </c>
      <c r="AE24" s="21">
        <f t="shared" si="23"/>
        <v>90.28</v>
      </c>
      <c r="AF24" s="82"/>
      <c r="AG24" s="78"/>
      <c r="AH24" s="22">
        <f t="shared" si="8"/>
        <v>90.28</v>
      </c>
      <c r="AI24" s="23">
        <f t="shared" si="9"/>
        <v>42.487999999999971</v>
      </c>
      <c r="AJ24" s="58"/>
      <c r="AK24" s="24">
        <f t="shared" si="10"/>
        <v>0</v>
      </c>
      <c r="AL24" s="25">
        <f t="shared" si="14"/>
        <v>132.76799999999997</v>
      </c>
      <c r="AM24" s="28">
        <f t="shared" si="15"/>
        <v>132.76799999999997</v>
      </c>
      <c r="AN24" s="79"/>
      <c r="AO24" s="24">
        <v>60</v>
      </c>
      <c r="AP24" s="25">
        <v>200</v>
      </c>
      <c r="AQ24" s="25">
        <v>0</v>
      </c>
      <c r="AR24" s="25">
        <v>14</v>
      </c>
      <c r="AS24" s="25">
        <v>54</v>
      </c>
      <c r="AT24" s="62">
        <f t="shared" si="16"/>
        <v>328</v>
      </c>
      <c r="AU24" s="64">
        <f t="shared" si="17"/>
        <v>311.59999999999997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18"/>
        <v>35</v>
      </c>
      <c r="BA24" s="80">
        <f t="shared" si="19"/>
        <v>276.59999999999997</v>
      </c>
      <c r="BB24" s="36">
        <f t="shared" si="20"/>
        <v>132.76799999999997</v>
      </c>
      <c r="BC24" s="80">
        <f t="shared" si="21"/>
        <v>143.83199999999999</v>
      </c>
    </row>
    <row r="25" spans="1:55" ht="17.399999999999999">
      <c r="A25" s="30" t="s">
        <v>30</v>
      </c>
      <c r="B25" s="88">
        <v>460</v>
      </c>
      <c r="C25" s="88">
        <v>445</v>
      </c>
      <c r="D25" s="88">
        <v>545</v>
      </c>
      <c r="E25" s="88">
        <v>15</v>
      </c>
      <c r="F25" s="88">
        <v>15</v>
      </c>
      <c r="G25" s="89">
        <v>18</v>
      </c>
      <c r="H25" s="55">
        <f t="shared" si="4"/>
        <v>1450</v>
      </c>
      <c r="I25" s="55">
        <f t="shared" si="5"/>
        <v>48</v>
      </c>
      <c r="J25" s="89">
        <v>580</v>
      </c>
      <c r="K25" s="94">
        <v>425</v>
      </c>
      <c r="L25" s="94"/>
      <c r="M25" s="93">
        <v>19</v>
      </c>
      <c r="N25" s="93">
        <v>17</v>
      </c>
      <c r="O25" s="45"/>
      <c r="P25" s="55">
        <f t="shared" si="24"/>
        <v>1005</v>
      </c>
      <c r="Q25" s="55">
        <f t="shared" si="25"/>
        <v>36</v>
      </c>
      <c r="R25" s="57">
        <f t="shared" si="22"/>
        <v>84</v>
      </c>
      <c r="S25" s="89">
        <v>2.2799999999999998</v>
      </c>
      <c r="T25" s="88">
        <v>3.5</v>
      </c>
      <c r="U25" s="100">
        <v>6.5</v>
      </c>
      <c r="V25" s="88"/>
      <c r="W25" s="88"/>
      <c r="X25" s="88"/>
      <c r="Y25" s="44"/>
      <c r="Z25" s="44"/>
      <c r="AA25" s="68">
        <f t="shared" si="11"/>
        <v>0</v>
      </c>
      <c r="AB25" s="33"/>
      <c r="AC25" s="20">
        <f t="shared" si="12"/>
        <v>0</v>
      </c>
      <c r="AD25" s="85">
        <f t="shared" si="13"/>
        <v>96.28</v>
      </c>
      <c r="AE25" s="21">
        <f t="shared" si="23"/>
        <v>96.28</v>
      </c>
      <c r="AF25" s="82"/>
      <c r="AG25" s="78"/>
      <c r="AH25" s="22">
        <f t="shared" si="8"/>
        <v>96.28</v>
      </c>
      <c r="AI25" s="23">
        <f t="shared" si="9"/>
        <v>36.487999999999971</v>
      </c>
      <c r="AJ25" s="58"/>
      <c r="AK25" s="24">
        <f t="shared" si="10"/>
        <v>0</v>
      </c>
      <c r="AL25" s="25">
        <f t="shared" si="14"/>
        <v>132.76799999999997</v>
      </c>
      <c r="AM25" s="28">
        <f t="shared" si="15"/>
        <v>132.76799999999997</v>
      </c>
      <c r="AN25" s="79"/>
      <c r="AO25" s="24">
        <v>60</v>
      </c>
      <c r="AP25" s="25">
        <v>200</v>
      </c>
      <c r="AQ25" s="25">
        <v>0</v>
      </c>
      <c r="AR25" s="25">
        <v>14</v>
      </c>
      <c r="AS25" s="25">
        <v>54</v>
      </c>
      <c r="AT25" s="62">
        <f t="shared" si="16"/>
        <v>328</v>
      </c>
      <c r="AU25" s="64">
        <f t="shared" si="17"/>
        <v>311.59999999999997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18"/>
        <v>35</v>
      </c>
      <c r="BA25" s="80">
        <f t="shared" si="19"/>
        <v>276.59999999999997</v>
      </c>
      <c r="BB25" s="36">
        <f t="shared" si="20"/>
        <v>132.76799999999997</v>
      </c>
      <c r="BC25" s="80">
        <f t="shared" si="21"/>
        <v>143.83199999999999</v>
      </c>
    </row>
    <row r="26" spans="1:55" ht="17.399999999999999">
      <c r="A26" s="30" t="s">
        <v>14</v>
      </c>
      <c r="B26" s="88">
        <v>511</v>
      </c>
      <c r="C26" s="88">
        <v>518</v>
      </c>
      <c r="D26" s="88">
        <v>603</v>
      </c>
      <c r="E26" s="88">
        <v>17</v>
      </c>
      <c r="F26" s="88">
        <v>17</v>
      </c>
      <c r="G26" s="89">
        <v>20</v>
      </c>
      <c r="H26" s="55">
        <f t="shared" si="4"/>
        <v>1632</v>
      </c>
      <c r="I26" s="55">
        <f t="shared" si="5"/>
        <v>54</v>
      </c>
      <c r="J26" s="88">
        <v>624</v>
      </c>
      <c r="K26" s="94">
        <v>487</v>
      </c>
      <c r="L26" s="94"/>
      <c r="M26" s="93">
        <v>20</v>
      </c>
      <c r="N26" s="93">
        <v>18</v>
      </c>
      <c r="O26" s="45"/>
      <c r="P26" s="55">
        <f t="shared" si="24"/>
        <v>1111</v>
      </c>
      <c r="Q26" s="55">
        <f t="shared" si="25"/>
        <v>38</v>
      </c>
      <c r="R26" s="57">
        <f t="shared" si="22"/>
        <v>92</v>
      </c>
      <c r="S26" s="89">
        <v>2.38</v>
      </c>
      <c r="T26" s="88">
        <v>3.8</v>
      </c>
      <c r="U26" s="100">
        <v>6.9</v>
      </c>
      <c r="V26" s="104"/>
      <c r="W26" s="88"/>
      <c r="X26" s="88"/>
      <c r="Y26" s="44"/>
      <c r="Z26" s="44"/>
      <c r="AA26" s="68">
        <f t="shared" si="11"/>
        <v>0</v>
      </c>
      <c r="AB26" s="33"/>
      <c r="AC26" s="20">
        <f t="shared" si="12"/>
        <v>0</v>
      </c>
      <c r="AD26" s="85">
        <f t="shared" si="13"/>
        <v>105.08</v>
      </c>
      <c r="AE26" s="21">
        <f t="shared" si="23"/>
        <v>105.08</v>
      </c>
      <c r="AF26" s="82"/>
      <c r="AG26" s="78"/>
      <c r="AH26" s="22">
        <f t="shared" si="8"/>
        <v>105.08</v>
      </c>
      <c r="AI26" s="23">
        <f t="shared" si="9"/>
        <v>27.687999999999974</v>
      </c>
      <c r="AJ26" s="58"/>
      <c r="AK26" s="24">
        <f t="shared" si="10"/>
        <v>0</v>
      </c>
      <c r="AL26" s="25">
        <f t="shared" si="14"/>
        <v>132.76799999999997</v>
      </c>
      <c r="AM26" s="28">
        <f t="shared" si="15"/>
        <v>132.76799999999997</v>
      </c>
      <c r="AN26" s="79"/>
      <c r="AO26" s="24">
        <v>60</v>
      </c>
      <c r="AP26" s="25">
        <v>200</v>
      </c>
      <c r="AQ26" s="25">
        <v>0</v>
      </c>
      <c r="AR26" s="25">
        <v>14</v>
      </c>
      <c r="AS26" s="25">
        <v>54</v>
      </c>
      <c r="AT26" s="62">
        <f t="shared" si="16"/>
        <v>328</v>
      </c>
      <c r="AU26" s="64">
        <f t="shared" si="17"/>
        <v>311.59999999999997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18"/>
        <v>35</v>
      </c>
      <c r="BA26" s="80">
        <f t="shared" si="19"/>
        <v>276.59999999999997</v>
      </c>
      <c r="BB26" s="36">
        <f t="shared" si="20"/>
        <v>132.76799999999997</v>
      </c>
      <c r="BC26" s="80">
        <f t="shared" si="21"/>
        <v>143.83199999999999</v>
      </c>
    </row>
    <row r="27" spans="1:55" ht="17.399999999999999">
      <c r="A27" s="30" t="s">
        <v>31</v>
      </c>
      <c r="B27" s="88">
        <v>531</v>
      </c>
      <c r="C27" s="88">
        <v>560</v>
      </c>
      <c r="D27" s="88">
        <v>618</v>
      </c>
      <c r="E27" s="88">
        <v>18</v>
      </c>
      <c r="F27" s="88">
        <v>19</v>
      </c>
      <c r="G27" s="89">
        <v>21</v>
      </c>
      <c r="H27" s="55">
        <f t="shared" si="4"/>
        <v>1709</v>
      </c>
      <c r="I27" s="55">
        <f t="shared" si="5"/>
        <v>58</v>
      </c>
      <c r="J27" s="88">
        <v>633</v>
      </c>
      <c r="K27" s="94">
        <v>417</v>
      </c>
      <c r="L27" s="94"/>
      <c r="M27" s="90">
        <v>21</v>
      </c>
      <c r="N27" s="93">
        <v>18</v>
      </c>
      <c r="O27" s="45"/>
      <c r="P27" s="55">
        <f t="shared" si="24"/>
        <v>1050</v>
      </c>
      <c r="Q27" s="55">
        <f t="shared" si="25"/>
        <v>39</v>
      </c>
      <c r="R27" s="57">
        <f t="shared" si="22"/>
        <v>97</v>
      </c>
      <c r="S27" s="89">
        <v>2.38</v>
      </c>
      <c r="T27" s="88">
        <v>3.8</v>
      </c>
      <c r="U27" s="100">
        <v>6.9</v>
      </c>
      <c r="V27" s="88"/>
      <c r="W27" s="88"/>
      <c r="X27" s="88"/>
      <c r="Y27" s="44"/>
      <c r="Z27" s="44"/>
      <c r="AA27" s="68">
        <f t="shared" si="11"/>
        <v>0</v>
      </c>
      <c r="AB27" s="33"/>
      <c r="AC27" s="20">
        <f t="shared" si="12"/>
        <v>0</v>
      </c>
      <c r="AD27" s="85">
        <f t="shared" si="13"/>
        <v>110.08</v>
      </c>
      <c r="AE27" s="21">
        <f t="shared" si="23"/>
        <v>110.08</v>
      </c>
      <c r="AF27" s="82"/>
      <c r="AG27" s="78"/>
      <c r="AH27" s="22">
        <f t="shared" si="8"/>
        <v>110.08</v>
      </c>
      <c r="AI27" s="23">
        <f t="shared" si="9"/>
        <v>22.687999999999974</v>
      </c>
      <c r="AJ27" s="58"/>
      <c r="AK27" s="24">
        <f t="shared" si="10"/>
        <v>0</v>
      </c>
      <c r="AL27" s="25">
        <f t="shared" si="14"/>
        <v>132.76799999999997</v>
      </c>
      <c r="AM27" s="28">
        <f t="shared" si="15"/>
        <v>132.76799999999997</v>
      </c>
      <c r="AN27" s="79"/>
      <c r="AO27" s="24">
        <v>60</v>
      </c>
      <c r="AP27" s="25">
        <v>200</v>
      </c>
      <c r="AQ27" s="25">
        <v>0</v>
      </c>
      <c r="AR27" s="25">
        <v>14</v>
      </c>
      <c r="AS27" s="25">
        <v>54</v>
      </c>
      <c r="AT27" s="62">
        <f t="shared" si="16"/>
        <v>328</v>
      </c>
      <c r="AU27" s="64">
        <f t="shared" si="17"/>
        <v>311.59999999999997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18"/>
        <v>35</v>
      </c>
      <c r="BA27" s="80">
        <f t="shared" si="19"/>
        <v>276.59999999999997</v>
      </c>
      <c r="BB27" s="36">
        <f t="shared" si="20"/>
        <v>132.76799999999997</v>
      </c>
      <c r="BC27" s="80">
        <f t="shared" si="21"/>
        <v>143.83199999999999</v>
      </c>
    </row>
    <row r="28" spans="1:55" ht="17.399999999999999">
      <c r="A28" s="30" t="s">
        <v>15</v>
      </c>
      <c r="B28" s="88">
        <v>553</v>
      </c>
      <c r="C28" s="88">
        <v>579</v>
      </c>
      <c r="D28" s="88">
        <v>638</v>
      </c>
      <c r="E28" s="88">
        <v>18</v>
      </c>
      <c r="F28" s="88">
        <v>19</v>
      </c>
      <c r="G28" s="89">
        <v>21</v>
      </c>
      <c r="H28" s="55">
        <f t="shared" si="4"/>
        <v>1770</v>
      </c>
      <c r="I28" s="55">
        <f t="shared" si="5"/>
        <v>58</v>
      </c>
      <c r="J28" s="88">
        <v>647</v>
      </c>
      <c r="K28" s="94">
        <v>522</v>
      </c>
      <c r="L28" s="94"/>
      <c r="M28" s="90">
        <v>21</v>
      </c>
      <c r="N28" s="93">
        <v>19</v>
      </c>
      <c r="O28" s="45"/>
      <c r="P28" s="55">
        <f t="shared" si="24"/>
        <v>1169</v>
      </c>
      <c r="Q28" s="55">
        <f t="shared" si="25"/>
        <v>40</v>
      </c>
      <c r="R28" s="57">
        <f t="shared" si="22"/>
        <v>98</v>
      </c>
      <c r="S28" s="88">
        <v>2.52</v>
      </c>
      <c r="T28" s="88">
        <v>4</v>
      </c>
      <c r="U28" s="88">
        <v>7.5</v>
      </c>
      <c r="V28" s="88"/>
      <c r="W28" s="88"/>
      <c r="X28" s="107"/>
      <c r="Y28" s="44"/>
      <c r="Z28" s="44"/>
      <c r="AA28" s="68">
        <f t="shared" si="11"/>
        <v>0</v>
      </c>
      <c r="AB28" s="33"/>
      <c r="AC28" s="20">
        <f t="shared" si="12"/>
        <v>0</v>
      </c>
      <c r="AD28" s="85">
        <f t="shared" si="13"/>
        <v>112.02</v>
      </c>
      <c r="AE28" s="21">
        <f t="shared" si="23"/>
        <v>112.02</v>
      </c>
      <c r="AF28" s="82"/>
      <c r="AG28" s="78"/>
      <c r="AH28" s="22">
        <f t="shared" si="8"/>
        <v>112.02</v>
      </c>
      <c r="AI28" s="23">
        <f t="shared" si="9"/>
        <v>20.747999999999976</v>
      </c>
      <c r="AJ28" s="58"/>
      <c r="AK28" s="24">
        <f t="shared" si="10"/>
        <v>0</v>
      </c>
      <c r="AL28" s="25">
        <f t="shared" si="14"/>
        <v>132.76799999999997</v>
      </c>
      <c r="AM28" s="28">
        <f t="shared" si="15"/>
        <v>132.76799999999997</v>
      </c>
      <c r="AN28" s="79"/>
      <c r="AO28" s="24">
        <v>60</v>
      </c>
      <c r="AP28" s="25">
        <v>200</v>
      </c>
      <c r="AQ28" s="25">
        <v>0</v>
      </c>
      <c r="AR28" s="25">
        <v>14</v>
      </c>
      <c r="AS28" s="25">
        <v>54</v>
      </c>
      <c r="AT28" s="62">
        <f t="shared" si="16"/>
        <v>328</v>
      </c>
      <c r="AU28" s="64">
        <f t="shared" si="17"/>
        <v>311.59999999999997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18"/>
        <v>35</v>
      </c>
      <c r="BA28" s="80">
        <f t="shared" si="19"/>
        <v>276.59999999999997</v>
      </c>
      <c r="BB28" s="36">
        <f t="shared" si="20"/>
        <v>132.76799999999997</v>
      </c>
      <c r="BC28" s="80">
        <f t="shared" si="21"/>
        <v>143.83199999999999</v>
      </c>
    </row>
    <row r="29" spans="1:55" ht="17.399999999999999">
      <c r="A29" s="30" t="s">
        <v>32</v>
      </c>
      <c r="B29" s="88">
        <v>561</v>
      </c>
      <c r="C29" s="88">
        <v>581</v>
      </c>
      <c r="D29" s="88">
        <v>655</v>
      </c>
      <c r="E29" s="88">
        <v>19</v>
      </c>
      <c r="F29" s="88">
        <v>19</v>
      </c>
      <c r="G29" s="89">
        <v>22</v>
      </c>
      <c r="H29" s="55">
        <f t="shared" si="4"/>
        <v>1797</v>
      </c>
      <c r="I29" s="55">
        <f t="shared" si="5"/>
        <v>60</v>
      </c>
      <c r="J29" s="88">
        <v>630</v>
      </c>
      <c r="K29" s="94">
        <v>539</v>
      </c>
      <c r="L29" s="94"/>
      <c r="M29" s="90">
        <v>21</v>
      </c>
      <c r="N29" s="93">
        <v>19</v>
      </c>
      <c r="O29" s="45"/>
      <c r="P29" s="55">
        <f t="shared" si="24"/>
        <v>1169</v>
      </c>
      <c r="Q29" s="55">
        <f t="shared" si="25"/>
        <v>40</v>
      </c>
      <c r="R29" s="57">
        <f t="shared" si="22"/>
        <v>100</v>
      </c>
      <c r="S29" s="88">
        <v>2.52</v>
      </c>
      <c r="T29" s="88">
        <v>4</v>
      </c>
      <c r="U29" s="88">
        <v>7.5</v>
      </c>
      <c r="V29" s="88"/>
      <c r="W29" s="88"/>
      <c r="X29" s="107"/>
      <c r="Y29" s="44"/>
      <c r="Z29" s="44"/>
      <c r="AA29" s="68">
        <f t="shared" si="11"/>
        <v>0</v>
      </c>
      <c r="AB29" s="33"/>
      <c r="AC29" s="20">
        <f t="shared" si="12"/>
        <v>0</v>
      </c>
      <c r="AD29" s="85">
        <f t="shared" si="13"/>
        <v>114.02</v>
      </c>
      <c r="AE29" s="21">
        <f t="shared" si="23"/>
        <v>114.02</v>
      </c>
      <c r="AF29" s="82"/>
      <c r="AG29" s="78"/>
      <c r="AH29" s="22">
        <f t="shared" si="8"/>
        <v>114.02</v>
      </c>
      <c r="AI29" s="23">
        <f t="shared" si="9"/>
        <v>18.747999999999976</v>
      </c>
      <c r="AJ29" s="58"/>
      <c r="AK29" s="24">
        <f t="shared" si="10"/>
        <v>0</v>
      </c>
      <c r="AL29" s="25">
        <f t="shared" si="14"/>
        <v>132.76799999999997</v>
      </c>
      <c r="AM29" s="28">
        <f t="shared" si="15"/>
        <v>132.76799999999997</v>
      </c>
      <c r="AN29" s="79"/>
      <c r="AO29" s="24">
        <v>60</v>
      </c>
      <c r="AP29" s="25">
        <v>200</v>
      </c>
      <c r="AQ29" s="25">
        <v>0</v>
      </c>
      <c r="AR29" s="25">
        <v>14</v>
      </c>
      <c r="AS29" s="25">
        <v>54</v>
      </c>
      <c r="AT29" s="62">
        <f t="shared" si="16"/>
        <v>328</v>
      </c>
      <c r="AU29" s="64">
        <f t="shared" si="17"/>
        <v>311.59999999999997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18"/>
        <v>35</v>
      </c>
      <c r="BA29" s="80">
        <f t="shared" si="19"/>
        <v>276.59999999999997</v>
      </c>
      <c r="BB29" s="36">
        <f t="shared" si="20"/>
        <v>132.76799999999997</v>
      </c>
      <c r="BC29" s="80">
        <f t="shared" si="21"/>
        <v>143.83199999999999</v>
      </c>
    </row>
    <row r="30" spans="1:55" ht="17.399999999999999">
      <c r="A30" s="30" t="s">
        <v>16</v>
      </c>
      <c r="B30" s="88">
        <v>567</v>
      </c>
      <c r="C30" s="88">
        <v>584</v>
      </c>
      <c r="D30" s="88">
        <v>658</v>
      </c>
      <c r="E30" s="88">
        <v>19</v>
      </c>
      <c r="F30" s="88">
        <v>19</v>
      </c>
      <c r="G30" s="89">
        <v>22</v>
      </c>
      <c r="H30" s="55">
        <f t="shared" si="4"/>
        <v>1809</v>
      </c>
      <c r="I30" s="55">
        <f t="shared" si="5"/>
        <v>60</v>
      </c>
      <c r="J30" s="88">
        <v>606</v>
      </c>
      <c r="K30" s="94">
        <v>550</v>
      </c>
      <c r="L30" s="94"/>
      <c r="M30" s="90">
        <v>20</v>
      </c>
      <c r="N30" s="93">
        <v>19</v>
      </c>
      <c r="O30" s="45"/>
      <c r="P30" s="55">
        <f t="shared" si="24"/>
        <v>1156</v>
      </c>
      <c r="Q30" s="55">
        <f t="shared" si="25"/>
        <v>39</v>
      </c>
      <c r="R30" s="57">
        <f t="shared" si="22"/>
        <v>99</v>
      </c>
      <c r="S30" s="88">
        <v>2.64</v>
      </c>
      <c r="T30" s="88">
        <v>4</v>
      </c>
      <c r="U30" s="88">
        <v>8</v>
      </c>
      <c r="V30" s="88"/>
      <c r="W30" s="88"/>
      <c r="X30" s="107"/>
      <c r="Y30" s="44"/>
      <c r="Z30" s="44"/>
      <c r="AA30" s="68">
        <f t="shared" si="11"/>
        <v>0</v>
      </c>
      <c r="AB30" s="33"/>
      <c r="AC30" s="20">
        <f t="shared" si="12"/>
        <v>0</v>
      </c>
      <c r="AD30" s="85">
        <f t="shared" si="13"/>
        <v>113.64</v>
      </c>
      <c r="AE30" s="21">
        <f t="shared" si="23"/>
        <v>113.64</v>
      </c>
      <c r="AF30" s="82"/>
      <c r="AG30" s="78"/>
      <c r="AH30" s="22">
        <f t="shared" si="8"/>
        <v>113.64</v>
      </c>
      <c r="AI30" s="23">
        <f t="shared" si="9"/>
        <v>19.127999999999972</v>
      </c>
      <c r="AJ30" s="58"/>
      <c r="AK30" s="24">
        <f t="shared" si="10"/>
        <v>0</v>
      </c>
      <c r="AL30" s="25">
        <f t="shared" si="14"/>
        <v>132.76799999999997</v>
      </c>
      <c r="AM30" s="28">
        <f t="shared" si="15"/>
        <v>132.76799999999997</v>
      </c>
      <c r="AN30" s="79"/>
      <c r="AO30" s="24">
        <v>60</v>
      </c>
      <c r="AP30" s="25">
        <v>200</v>
      </c>
      <c r="AQ30" s="25">
        <v>0</v>
      </c>
      <c r="AR30" s="25">
        <v>14</v>
      </c>
      <c r="AS30" s="25">
        <v>54</v>
      </c>
      <c r="AT30" s="62">
        <f t="shared" si="16"/>
        <v>328</v>
      </c>
      <c r="AU30" s="64">
        <f t="shared" si="17"/>
        <v>311.59999999999997</v>
      </c>
      <c r="AV30" s="120">
        <v>6</v>
      </c>
      <c r="AW30" s="120">
        <v>20</v>
      </c>
      <c r="AX30" s="120">
        <v>8</v>
      </c>
      <c r="AY30" s="120">
        <v>1</v>
      </c>
      <c r="AZ30" s="81">
        <f t="shared" si="18"/>
        <v>35</v>
      </c>
      <c r="BA30" s="80">
        <f t="shared" si="19"/>
        <v>276.59999999999997</v>
      </c>
      <c r="BB30" s="36">
        <f t="shared" si="20"/>
        <v>132.76799999999997</v>
      </c>
      <c r="BC30" s="80">
        <f t="shared" si="21"/>
        <v>143.83199999999999</v>
      </c>
    </row>
    <row r="31" spans="1:55" ht="17.399999999999999">
      <c r="A31" s="30" t="s">
        <v>45</v>
      </c>
      <c r="B31" s="88">
        <v>570</v>
      </c>
      <c r="C31" s="88">
        <v>591</v>
      </c>
      <c r="D31" s="88">
        <v>664</v>
      </c>
      <c r="E31" s="88">
        <v>19</v>
      </c>
      <c r="F31" s="88">
        <v>20</v>
      </c>
      <c r="G31" s="89">
        <v>22</v>
      </c>
      <c r="H31" s="55">
        <f t="shared" si="4"/>
        <v>1825</v>
      </c>
      <c r="I31" s="55">
        <f t="shared" si="5"/>
        <v>61</v>
      </c>
      <c r="J31" s="88">
        <v>604</v>
      </c>
      <c r="K31" s="94">
        <v>552</v>
      </c>
      <c r="L31" s="94"/>
      <c r="M31" s="90">
        <v>20</v>
      </c>
      <c r="N31" s="93">
        <v>19</v>
      </c>
      <c r="O31" s="45"/>
      <c r="P31" s="55">
        <f t="shared" si="24"/>
        <v>1156</v>
      </c>
      <c r="Q31" s="55">
        <f t="shared" si="25"/>
        <v>39</v>
      </c>
      <c r="R31" s="57">
        <f t="shared" si="22"/>
        <v>100</v>
      </c>
      <c r="S31" s="88">
        <v>2.64</v>
      </c>
      <c r="T31" s="88">
        <v>4</v>
      </c>
      <c r="U31" s="88">
        <v>8</v>
      </c>
      <c r="V31" s="88"/>
      <c r="W31" s="88"/>
      <c r="X31" s="108"/>
      <c r="Y31" s="44"/>
      <c r="Z31" s="44"/>
      <c r="AA31" s="68">
        <f t="shared" si="11"/>
        <v>0</v>
      </c>
      <c r="AB31" s="33"/>
      <c r="AC31" s="20">
        <f t="shared" si="12"/>
        <v>0</v>
      </c>
      <c r="AD31" s="85">
        <f t="shared" si="13"/>
        <v>114.64</v>
      </c>
      <c r="AE31" s="21">
        <f t="shared" si="23"/>
        <v>114.64</v>
      </c>
      <c r="AF31" s="82"/>
      <c r="AG31" s="78"/>
      <c r="AH31" s="22">
        <f t="shared" si="8"/>
        <v>114.64</v>
      </c>
      <c r="AI31" s="23">
        <f t="shared" si="9"/>
        <v>18.127999999999972</v>
      </c>
      <c r="AJ31" s="58"/>
      <c r="AK31" s="24">
        <f t="shared" si="10"/>
        <v>0</v>
      </c>
      <c r="AL31" s="25">
        <f t="shared" si="14"/>
        <v>132.76799999999997</v>
      </c>
      <c r="AM31" s="28">
        <f t="shared" si="15"/>
        <v>132.76799999999997</v>
      </c>
      <c r="AN31" s="79"/>
      <c r="AO31" s="24">
        <v>60</v>
      </c>
      <c r="AP31" s="25">
        <v>200</v>
      </c>
      <c r="AQ31" s="25">
        <v>0</v>
      </c>
      <c r="AR31" s="25">
        <v>14</v>
      </c>
      <c r="AS31" s="25">
        <v>54</v>
      </c>
      <c r="AT31" s="62">
        <f t="shared" si="16"/>
        <v>328</v>
      </c>
      <c r="AU31" s="64">
        <f t="shared" si="17"/>
        <v>311.59999999999997</v>
      </c>
      <c r="AV31" s="120">
        <v>6</v>
      </c>
      <c r="AW31" s="120">
        <v>20</v>
      </c>
      <c r="AX31" s="120">
        <v>8</v>
      </c>
      <c r="AY31" s="120">
        <v>1</v>
      </c>
      <c r="AZ31" s="81">
        <f t="shared" si="18"/>
        <v>35</v>
      </c>
      <c r="BA31" s="80">
        <f t="shared" si="19"/>
        <v>276.59999999999997</v>
      </c>
      <c r="BB31" s="36">
        <f t="shared" si="20"/>
        <v>132.76799999999997</v>
      </c>
      <c r="BC31" s="80">
        <f t="shared" si="21"/>
        <v>143.83199999999999</v>
      </c>
    </row>
    <row r="32" spans="1:55" ht="17.399999999999999">
      <c r="A32" s="30" t="s">
        <v>17</v>
      </c>
      <c r="B32" s="88">
        <v>577</v>
      </c>
      <c r="C32" s="88">
        <v>595</v>
      </c>
      <c r="D32" s="88">
        <v>656</v>
      </c>
      <c r="E32" s="88">
        <v>19</v>
      </c>
      <c r="F32" s="88">
        <v>20</v>
      </c>
      <c r="G32" s="89">
        <v>22</v>
      </c>
      <c r="H32" s="55">
        <f t="shared" si="4"/>
        <v>1828</v>
      </c>
      <c r="I32" s="55">
        <f t="shared" si="5"/>
        <v>61</v>
      </c>
      <c r="J32" s="88">
        <v>603</v>
      </c>
      <c r="K32" s="94">
        <v>548</v>
      </c>
      <c r="L32" s="94"/>
      <c r="M32" s="90">
        <v>20</v>
      </c>
      <c r="N32" s="93">
        <v>19</v>
      </c>
      <c r="O32" s="45"/>
      <c r="P32" s="55">
        <f t="shared" si="24"/>
        <v>1151</v>
      </c>
      <c r="Q32" s="55">
        <f t="shared" si="25"/>
        <v>39</v>
      </c>
      <c r="R32" s="57">
        <f t="shared" si="22"/>
        <v>100</v>
      </c>
      <c r="S32" s="88">
        <v>2.56</v>
      </c>
      <c r="T32" s="88">
        <v>4</v>
      </c>
      <c r="U32" s="88">
        <v>8.1999999999999993</v>
      </c>
      <c r="V32" s="88"/>
      <c r="W32" s="88"/>
      <c r="X32" s="108"/>
      <c r="Y32" s="44"/>
      <c r="Z32" s="44"/>
      <c r="AA32" s="68">
        <f t="shared" si="11"/>
        <v>0</v>
      </c>
      <c r="AB32" s="33"/>
      <c r="AC32" s="20">
        <f t="shared" si="12"/>
        <v>0</v>
      </c>
      <c r="AD32" s="85">
        <f t="shared" si="13"/>
        <v>114.76</v>
      </c>
      <c r="AE32" s="21">
        <f t="shared" si="23"/>
        <v>114.76</v>
      </c>
      <c r="AF32" s="82"/>
      <c r="AG32" s="78"/>
      <c r="AH32" s="22">
        <f t="shared" si="8"/>
        <v>114.76</v>
      </c>
      <c r="AI32" s="23">
        <f t="shared" si="9"/>
        <v>18.007999999999967</v>
      </c>
      <c r="AJ32" s="58"/>
      <c r="AK32" s="24">
        <f t="shared" si="10"/>
        <v>0</v>
      </c>
      <c r="AL32" s="25">
        <f t="shared" si="14"/>
        <v>132.76799999999997</v>
      </c>
      <c r="AM32" s="28">
        <f t="shared" si="15"/>
        <v>132.76799999999997</v>
      </c>
      <c r="AN32" s="79"/>
      <c r="AO32" s="24">
        <v>60</v>
      </c>
      <c r="AP32" s="25">
        <v>200</v>
      </c>
      <c r="AQ32" s="25">
        <v>0</v>
      </c>
      <c r="AR32" s="25">
        <v>14</v>
      </c>
      <c r="AS32" s="25">
        <v>54</v>
      </c>
      <c r="AT32" s="62">
        <f t="shared" si="16"/>
        <v>328</v>
      </c>
      <c r="AU32" s="64">
        <f t="shared" si="17"/>
        <v>311.59999999999997</v>
      </c>
      <c r="AV32" s="120">
        <v>6</v>
      </c>
      <c r="AW32" s="120">
        <v>20</v>
      </c>
      <c r="AX32" s="120">
        <v>8</v>
      </c>
      <c r="AY32" s="120">
        <v>1</v>
      </c>
      <c r="AZ32" s="81">
        <f t="shared" si="18"/>
        <v>35</v>
      </c>
      <c r="BA32" s="80">
        <f t="shared" si="19"/>
        <v>276.59999999999997</v>
      </c>
      <c r="BB32" s="36">
        <f t="shared" si="20"/>
        <v>132.76799999999997</v>
      </c>
      <c r="BC32" s="80">
        <f t="shared" si="21"/>
        <v>143.83199999999999</v>
      </c>
    </row>
    <row r="33" spans="1:55" ht="17.399999999999999">
      <c r="A33" s="30" t="s">
        <v>46</v>
      </c>
      <c r="B33" s="88">
        <v>579</v>
      </c>
      <c r="C33" s="88">
        <v>605</v>
      </c>
      <c r="D33" s="88">
        <v>668</v>
      </c>
      <c r="E33" s="88">
        <v>19</v>
      </c>
      <c r="F33" s="88">
        <v>20</v>
      </c>
      <c r="G33" s="89">
        <v>22</v>
      </c>
      <c r="H33" s="55">
        <f t="shared" si="4"/>
        <v>1852</v>
      </c>
      <c r="I33" s="55">
        <f t="shared" si="5"/>
        <v>61</v>
      </c>
      <c r="J33" s="88">
        <v>599</v>
      </c>
      <c r="K33" s="94">
        <v>546</v>
      </c>
      <c r="L33" s="94"/>
      <c r="M33" s="90">
        <v>19</v>
      </c>
      <c r="N33" s="93">
        <v>19</v>
      </c>
      <c r="O33" s="45"/>
      <c r="P33" s="55">
        <f t="shared" si="24"/>
        <v>1145</v>
      </c>
      <c r="Q33" s="55">
        <f t="shared" si="25"/>
        <v>38</v>
      </c>
      <c r="R33" s="57">
        <f t="shared" si="22"/>
        <v>99</v>
      </c>
      <c r="S33" s="88">
        <v>2.56</v>
      </c>
      <c r="T33" s="88">
        <v>4</v>
      </c>
      <c r="U33" s="88">
        <v>8.1999999999999993</v>
      </c>
      <c r="V33" s="88"/>
      <c r="W33" s="88"/>
      <c r="X33" s="108"/>
      <c r="Y33" s="44"/>
      <c r="Z33" s="44"/>
      <c r="AA33" s="68">
        <f t="shared" si="11"/>
        <v>0</v>
      </c>
      <c r="AB33" s="33"/>
      <c r="AC33" s="20">
        <f t="shared" si="12"/>
        <v>0</v>
      </c>
      <c r="AD33" s="85">
        <f t="shared" si="13"/>
        <v>113.76</v>
      </c>
      <c r="AE33" s="21">
        <f t="shared" si="23"/>
        <v>113.76</v>
      </c>
      <c r="AF33" s="82"/>
      <c r="AG33" s="78"/>
      <c r="AH33" s="22">
        <f t="shared" si="8"/>
        <v>113.76</v>
      </c>
      <c r="AI33" s="23">
        <f t="shared" si="9"/>
        <v>19.007999999999967</v>
      </c>
      <c r="AJ33" s="58"/>
      <c r="AK33" s="24">
        <f t="shared" si="10"/>
        <v>0</v>
      </c>
      <c r="AL33" s="25">
        <f t="shared" si="14"/>
        <v>132.76799999999997</v>
      </c>
      <c r="AM33" s="28">
        <f t="shared" si="15"/>
        <v>132.76799999999997</v>
      </c>
      <c r="AN33" s="79"/>
      <c r="AO33" s="24">
        <v>60</v>
      </c>
      <c r="AP33" s="25">
        <v>200</v>
      </c>
      <c r="AQ33" s="25">
        <v>0</v>
      </c>
      <c r="AR33" s="25">
        <v>14</v>
      </c>
      <c r="AS33" s="25">
        <v>54</v>
      </c>
      <c r="AT33" s="62">
        <f t="shared" si="16"/>
        <v>328</v>
      </c>
      <c r="AU33" s="64">
        <f t="shared" si="17"/>
        <v>311.59999999999997</v>
      </c>
      <c r="AV33" s="120">
        <v>6</v>
      </c>
      <c r="AW33" s="120">
        <v>20</v>
      </c>
      <c r="AX33" s="120">
        <v>8</v>
      </c>
      <c r="AY33" s="120">
        <v>1</v>
      </c>
      <c r="AZ33" s="81">
        <f t="shared" si="18"/>
        <v>35</v>
      </c>
      <c r="BA33" s="80">
        <f t="shared" si="19"/>
        <v>276.59999999999997</v>
      </c>
      <c r="BB33" s="36">
        <f t="shared" si="20"/>
        <v>132.76799999999997</v>
      </c>
      <c r="BC33" s="80">
        <f t="shared" si="21"/>
        <v>143.83199999999999</v>
      </c>
    </row>
    <row r="34" spans="1:55" ht="17.399999999999999">
      <c r="A34" s="30" t="s">
        <v>18</v>
      </c>
      <c r="B34" s="88">
        <v>570</v>
      </c>
      <c r="C34" s="88">
        <v>592</v>
      </c>
      <c r="D34" s="92">
        <v>663</v>
      </c>
      <c r="E34" s="88">
        <v>19</v>
      </c>
      <c r="F34" s="88">
        <v>20</v>
      </c>
      <c r="G34" s="89">
        <v>22</v>
      </c>
      <c r="H34" s="55">
        <f t="shared" si="4"/>
        <v>1825</v>
      </c>
      <c r="I34" s="55">
        <f t="shared" si="5"/>
        <v>61</v>
      </c>
      <c r="J34" s="89">
        <v>596</v>
      </c>
      <c r="K34" s="94">
        <v>542</v>
      </c>
      <c r="L34" s="94"/>
      <c r="M34" s="90">
        <v>19</v>
      </c>
      <c r="N34" s="93">
        <v>19</v>
      </c>
      <c r="O34" s="56"/>
      <c r="P34" s="55">
        <f t="shared" si="24"/>
        <v>1138</v>
      </c>
      <c r="Q34" s="55">
        <f t="shared" si="25"/>
        <v>38</v>
      </c>
      <c r="R34" s="57">
        <f t="shared" si="22"/>
        <v>99</v>
      </c>
      <c r="S34" s="88">
        <v>2.54</v>
      </c>
      <c r="T34" s="88">
        <v>4</v>
      </c>
      <c r="U34" s="88">
        <v>7.8</v>
      </c>
      <c r="V34" s="88"/>
      <c r="W34" s="88"/>
      <c r="X34" s="108"/>
      <c r="Y34" s="44"/>
      <c r="Z34" s="44"/>
      <c r="AA34" s="68">
        <f t="shared" si="11"/>
        <v>0</v>
      </c>
      <c r="AB34" s="33"/>
      <c r="AC34" s="20">
        <f t="shared" si="12"/>
        <v>0</v>
      </c>
      <c r="AD34" s="85">
        <f t="shared" si="13"/>
        <v>113.34</v>
      </c>
      <c r="AE34" s="21">
        <f t="shared" si="23"/>
        <v>113.34</v>
      </c>
      <c r="AF34" s="82"/>
      <c r="AG34" s="78"/>
      <c r="AH34" s="22">
        <f t="shared" si="8"/>
        <v>113.34</v>
      </c>
      <c r="AI34" s="23">
        <f t="shared" si="9"/>
        <v>19.427999999999969</v>
      </c>
      <c r="AJ34" s="58"/>
      <c r="AK34" s="24">
        <f t="shared" si="10"/>
        <v>0</v>
      </c>
      <c r="AL34" s="25">
        <f t="shared" si="14"/>
        <v>132.76799999999997</v>
      </c>
      <c r="AM34" s="28">
        <f t="shared" si="15"/>
        <v>132.76799999999997</v>
      </c>
      <c r="AN34" s="79"/>
      <c r="AO34" s="24">
        <v>60</v>
      </c>
      <c r="AP34" s="25">
        <v>200</v>
      </c>
      <c r="AQ34" s="25">
        <v>0</v>
      </c>
      <c r="AR34" s="25">
        <v>14</v>
      </c>
      <c r="AS34" s="25">
        <v>54</v>
      </c>
      <c r="AT34" s="62">
        <f t="shared" si="16"/>
        <v>328</v>
      </c>
      <c r="AU34" s="64">
        <f t="shared" si="17"/>
        <v>311.59999999999997</v>
      </c>
      <c r="AV34" s="120">
        <v>6</v>
      </c>
      <c r="AW34" s="120">
        <v>20</v>
      </c>
      <c r="AX34" s="120">
        <v>8</v>
      </c>
      <c r="AY34" s="120">
        <v>1</v>
      </c>
      <c r="AZ34" s="81">
        <f t="shared" si="18"/>
        <v>35</v>
      </c>
      <c r="BA34" s="80">
        <f t="shared" si="19"/>
        <v>276.59999999999997</v>
      </c>
      <c r="BB34" s="36">
        <f t="shared" si="20"/>
        <v>132.76799999999997</v>
      </c>
      <c r="BC34" s="80">
        <f t="shared" si="21"/>
        <v>143.83199999999999</v>
      </c>
    </row>
    <row r="35" spans="1:55" ht="17.399999999999999">
      <c r="A35" s="30" t="s">
        <v>47</v>
      </c>
      <c r="B35" s="88">
        <v>555</v>
      </c>
      <c r="C35" s="88">
        <v>557</v>
      </c>
      <c r="D35" s="92">
        <v>653</v>
      </c>
      <c r="E35" s="88">
        <v>19</v>
      </c>
      <c r="F35" s="88">
        <v>19</v>
      </c>
      <c r="G35" s="89">
        <v>22</v>
      </c>
      <c r="H35" s="55">
        <f t="shared" si="4"/>
        <v>1765</v>
      </c>
      <c r="I35" s="55">
        <f t="shared" si="5"/>
        <v>60</v>
      </c>
      <c r="J35" s="89">
        <v>595</v>
      </c>
      <c r="K35" s="94">
        <v>557</v>
      </c>
      <c r="L35" s="94"/>
      <c r="M35" s="90">
        <v>19</v>
      </c>
      <c r="N35" s="93">
        <v>19</v>
      </c>
      <c r="O35" s="56"/>
      <c r="P35" s="55">
        <f t="shared" si="24"/>
        <v>1152</v>
      </c>
      <c r="Q35" s="55">
        <f t="shared" si="25"/>
        <v>38</v>
      </c>
      <c r="R35" s="57">
        <f t="shared" si="22"/>
        <v>98</v>
      </c>
      <c r="S35" s="88">
        <v>2.54</v>
      </c>
      <c r="T35" s="88">
        <v>4</v>
      </c>
      <c r="U35" s="88">
        <v>7.8</v>
      </c>
      <c r="V35" s="88"/>
      <c r="W35" s="88"/>
      <c r="X35" s="108"/>
      <c r="Y35" s="44"/>
      <c r="Z35" s="44"/>
      <c r="AA35" s="68">
        <f t="shared" si="11"/>
        <v>0</v>
      </c>
      <c r="AB35" s="33"/>
      <c r="AC35" s="20">
        <f t="shared" si="12"/>
        <v>0</v>
      </c>
      <c r="AD35" s="85">
        <f t="shared" si="13"/>
        <v>112.34</v>
      </c>
      <c r="AE35" s="21">
        <f t="shared" si="23"/>
        <v>112.34</v>
      </c>
      <c r="AF35" s="82"/>
      <c r="AG35" s="78"/>
      <c r="AH35" s="22">
        <f t="shared" si="8"/>
        <v>112.34</v>
      </c>
      <c r="AI35" s="23">
        <f t="shared" si="9"/>
        <v>20.427999999999969</v>
      </c>
      <c r="AJ35" s="58"/>
      <c r="AK35" s="24">
        <f t="shared" si="10"/>
        <v>0</v>
      </c>
      <c r="AL35" s="25">
        <f t="shared" si="14"/>
        <v>132.76799999999997</v>
      </c>
      <c r="AM35" s="28">
        <f t="shared" si="15"/>
        <v>132.76799999999997</v>
      </c>
      <c r="AN35" s="79"/>
      <c r="AO35" s="24">
        <v>60</v>
      </c>
      <c r="AP35" s="25">
        <v>200</v>
      </c>
      <c r="AQ35" s="25">
        <v>0</v>
      </c>
      <c r="AR35" s="25">
        <v>14</v>
      </c>
      <c r="AS35" s="25">
        <v>54</v>
      </c>
      <c r="AT35" s="62">
        <f t="shared" si="16"/>
        <v>328</v>
      </c>
      <c r="AU35" s="64">
        <f t="shared" si="17"/>
        <v>311.59999999999997</v>
      </c>
      <c r="AV35" s="120">
        <v>6</v>
      </c>
      <c r="AW35" s="120">
        <v>20</v>
      </c>
      <c r="AX35" s="120">
        <v>8</v>
      </c>
      <c r="AY35" s="120">
        <v>1</v>
      </c>
      <c r="AZ35" s="81">
        <f t="shared" si="18"/>
        <v>35</v>
      </c>
      <c r="BA35" s="80">
        <f t="shared" si="19"/>
        <v>276.59999999999997</v>
      </c>
      <c r="BB35" s="36">
        <f t="shared" si="20"/>
        <v>132.76799999999997</v>
      </c>
      <c r="BC35" s="80">
        <f t="shared" si="21"/>
        <v>143.83199999999999</v>
      </c>
    </row>
    <row r="36" spans="1:55" ht="17.399999999999999">
      <c r="A36" s="30" t="s">
        <v>19</v>
      </c>
      <c r="B36" s="88">
        <v>546</v>
      </c>
      <c r="C36" s="88">
        <v>527</v>
      </c>
      <c r="D36" s="92">
        <v>665</v>
      </c>
      <c r="E36" s="88">
        <v>18</v>
      </c>
      <c r="F36" s="88">
        <v>18</v>
      </c>
      <c r="G36" s="89">
        <v>22</v>
      </c>
      <c r="H36" s="55">
        <f t="shared" si="4"/>
        <v>1738</v>
      </c>
      <c r="I36" s="55">
        <f t="shared" si="5"/>
        <v>58</v>
      </c>
      <c r="J36" s="89">
        <v>593</v>
      </c>
      <c r="K36" s="94">
        <v>553</v>
      </c>
      <c r="L36" s="94"/>
      <c r="M36" s="90">
        <v>19</v>
      </c>
      <c r="N36" s="93">
        <v>19</v>
      </c>
      <c r="O36" s="56"/>
      <c r="P36" s="55">
        <f t="shared" si="24"/>
        <v>1146</v>
      </c>
      <c r="Q36" s="55">
        <f t="shared" si="25"/>
        <v>38</v>
      </c>
      <c r="R36" s="57">
        <f t="shared" si="22"/>
        <v>96</v>
      </c>
      <c r="S36" s="88">
        <v>2.54</v>
      </c>
      <c r="T36" s="88">
        <v>4</v>
      </c>
      <c r="U36" s="88">
        <v>7.6</v>
      </c>
      <c r="V36" s="88"/>
      <c r="W36" s="88"/>
      <c r="X36" s="108"/>
      <c r="Y36" s="44"/>
      <c r="Z36" s="44"/>
      <c r="AA36" s="68">
        <f t="shared" si="11"/>
        <v>0</v>
      </c>
      <c r="AB36" s="33"/>
      <c r="AC36" s="20">
        <f t="shared" si="12"/>
        <v>0</v>
      </c>
      <c r="AD36" s="85">
        <f t="shared" si="13"/>
        <v>110.14</v>
      </c>
      <c r="AE36" s="21">
        <f t="shared" si="23"/>
        <v>110.14</v>
      </c>
      <c r="AF36" s="82"/>
      <c r="AG36" s="78"/>
      <c r="AH36" s="22">
        <f t="shared" si="8"/>
        <v>110.14</v>
      </c>
      <c r="AI36" s="23">
        <f t="shared" si="9"/>
        <v>22.627999999999972</v>
      </c>
      <c r="AJ36" s="58"/>
      <c r="AK36" s="24">
        <f t="shared" si="10"/>
        <v>0</v>
      </c>
      <c r="AL36" s="25">
        <f t="shared" si="14"/>
        <v>132.76799999999997</v>
      </c>
      <c r="AM36" s="28">
        <f t="shared" si="15"/>
        <v>132.76799999999997</v>
      </c>
      <c r="AN36" s="79"/>
      <c r="AO36" s="24">
        <v>60</v>
      </c>
      <c r="AP36" s="25">
        <v>200</v>
      </c>
      <c r="AQ36" s="25">
        <v>0</v>
      </c>
      <c r="AR36" s="25">
        <v>14</v>
      </c>
      <c r="AS36" s="25">
        <v>54</v>
      </c>
      <c r="AT36" s="62">
        <f t="shared" si="16"/>
        <v>328</v>
      </c>
      <c r="AU36" s="64">
        <f t="shared" si="17"/>
        <v>311.59999999999997</v>
      </c>
      <c r="AV36" s="120">
        <v>6</v>
      </c>
      <c r="AW36" s="120">
        <v>20</v>
      </c>
      <c r="AX36" s="120">
        <v>8</v>
      </c>
      <c r="AY36" s="120">
        <v>1</v>
      </c>
      <c r="AZ36" s="81">
        <f t="shared" si="18"/>
        <v>35</v>
      </c>
      <c r="BA36" s="80">
        <f t="shared" si="19"/>
        <v>276.59999999999997</v>
      </c>
      <c r="BB36" s="36">
        <f t="shared" si="20"/>
        <v>132.76799999999997</v>
      </c>
      <c r="BC36" s="80">
        <f t="shared" si="21"/>
        <v>143.83199999999999</v>
      </c>
    </row>
    <row r="37" spans="1:55" ht="17.399999999999999">
      <c r="A37" s="30" t="s">
        <v>48</v>
      </c>
      <c r="B37" s="88">
        <v>547</v>
      </c>
      <c r="C37" s="88">
        <v>530</v>
      </c>
      <c r="D37" s="92">
        <v>658</v>
      </c>
      <c r="E37" s="88">
        <v>18</v>
      </c>
      <c r="F37" s="88">
        <v>18</v>
      </c>
      <c r="G37" s="89">
        <v>22</v>
      </c>
      <c r="H37" s="55">
        <f t="shared" si="4"/>
        <v>1735</v>
      </c>
      <c r="I37" s="55">
        <f t="shared" si="5"/>
        <v>58</v>
      </c>
      <c r="J37" s="89">
        <v>645</v>
      </c>
      <c r="K37" s="94">
        <v>554</v>
      </c>
      <c r="L37" s="94"/>
      <c r="M37" s="90">
        <v>21</v>
      </c>
      <c r="N37" s="93">
        <v>19</v>
      </c>
      <c r="O37" s="56"/>
      <c r="P37" s="55">
        <f t="shared" si="24"/>
        <v>1199</v>
      </c>
      <c r="Q37" s="55">
        <f t="shared" si="25"/>
        <v>40</v>
      </c>
      <c r="R37" s="57">
        <f t="shared" si="22"/>
        <v>98</v>
      </c>
      <c r="S37" s="88">
        <v>2.54</v>
      </c>
      <c r="T37" s="88">
        <v>4</v>
      </c>
      <c r="U37" s="88">
        <v>7.6</v>
      </c>
      <c r="V37" s="88"/>
      <c r="W37" s="88"/>
      <c r="X37" s="108"/>
      <c r="Y37" s="44"/>
      <c r="Z37" s="44"/>
      <c r="AA37" s="68">
        <f t="shared" si="11"/>
        <v>0</v>
      </c>
      <c r="AB37" s="33"/>
      <c r="AC37" s="20">
        <f t="shared" si="12"/>
        <v>0</v>
      </c>
      <c r="AD37" s="85">
        <f t="shared" si="13"/>
        <v>112.14</v>
      </c>
      <c r="AE37" s="21">
        <f t="shared" si="23"/>
        <v>112.14</v>
      </c>
      <c r="AF37" s="82"/>
      <c r="AG37" s="78"/>
      <c r="AH37" s="22">
        <f t="shared" si="8"/>
        <v>112.14</v>
      </c>
      <c r="AI37" s="23">
        <f t="shared" si="9"/>
        <v>20.627999999999972</v>
      </c>
      <c r="AJ37" s="58"/>
      <c r="AK37" s="24">
        <f t="shared" si="10"/>
        <v>0</v>
      </c>
      <c r="AL37" s="25">
        <f t="shared" si="14"/>
        <v>132.76799999999997</v>
      </c>
      <c r="AM37" s="28">
        <f t="shared" si="15"/>
        <v>132.76799999999997</v>
      </c>
      <c r="AN37" s="79"/>
      <c r="AO37" s="24">
        <v>60</v>
      </c>
      <c r="AP37" s="25">
        <v>200</v>
      </c>
      <c r="AQ37" s="25">
        <v>0</v>
      </c>
      <c r="AR37" s="25">
        <v>14</v>
      </c>
      <c r="AS37" s="25">
        <v>54</v>
      </c>
      <c r="AT37" s="62">
        <f t="shared" si="16"/>
        <v>328</v>
      </c>
      <c r="AU37" s="64">
        <f t="shared" si="17"/>
        <v>311.59999999999997</v>
      </c>
      <c r="AV37" s="120">
        <v>6</v>
      </c>
      <c r="AW37" s="120">
        <v>20</v>
      </c>
      <c r="AX37" s="120">
        <v>8</v>
      </c>
      <c r="AY37" s="120">
        <v>1</v>
      </c>
      <c r="AZ37" s="81">
        <f t="shared" si="18"/>
        <v>35</v>
      </c>
      <c r="BA37" s="80">
        <f t="shared" si="19"/>
        <v>276.59999999999997</v>
      </c>
      <c r="BB37" s="36">
        <f t="shared" si="20"/>
        <v>132.76799999999997</v>
      </c>
      <c r="BC37" s="80">
        <f t="shared" si="21"/>
        <v>143.83199999999999</v>
      </c>
    </row>
    <row r="38" spans="1:55" ht="17.399999999999999">
      <c r="A38" s="30" t="s">
        <v>20</v>
      </c>
      <c r="B38" s="88">
        <v>554</v>
      </c>
      <c r="C38" s="88">
        <v>537</v>
      </c>
      <c r="D38" s="92">
        <v>641</v>
      </c>
      <c r="E38" s="88">
        <v>18</v>
      </c>
      <c r="F38" s="88">
        <v>18</v>
      </c>
      <c r="G38" s="89">
        <v>21</v>
      </c>
      <c r="H38" s="55">
        <f t="shared" si="4"/>
        <v>1732</v>
      </c>
      <c r="I38" s="55">
        <f t="shared" si="5"/>
        <v>57</v>
      </c>
      <c r="J38" s="89">
        <v>662</v>
      </c>
      <c r="K38" s="94">
        <v>556</v>
      </c>
      <c r="L38" s="94"/>
      <c r="M38" s="93">
        <v>22</v>
      </c>
      <c r="N38" s="93">
        <v>19</v>
      </c>
      <c r="O38" s="56"/>
      <c r="P38" s="55">
        <f t="shared" si="24"/>
        <v>1218</v>
      </c>
      <c r="Q38" s="55">
        <f t="shared" si="25"/>
        <v>41</v>
      </c>
      <c r="R38" s="57">
        <f t="shared" si="22"/>
        <v>98</v>
      </c>
      <c r="S38" s="88">
        <v>2.54</v>
      </c>
      <c r="T38" s="88">
        <v>4</v>
      </c>
      <c r="U38" s="100">
        <v>8.1999999999999993</v>
      </c>
      <c r="V38" s="88"/>
      <c r="W38" s="88"/>
      <c r="X38" s="108"/>
      <c r="Y38" s="44"/>
      <c r="Z38" s="44"/>
      <c r="AA38" s="68">
        <f t="shared" si="11"/>
        <v>0</v>
      </c>
      <c r="AB38" s="33"/>
      <c r="AC38" s="20">
        <f>AA38+AB38</f>
        <v>0</v>
      </c>
      <c r="AD38" s="85">
        <f t="shared" si="13"/>
        <v>112.74000000000001</v>
      </c>
      <c r="AE38" s="21">
        <f t="shared" si="23"/>
        <v>112.74000000000001</v>
      </c>
      <c r="AF38" s="82"/>
      <c r="AG38" s="78"/>
      <c r="AH38" s="22">
        <f t="shared" si="8"/>
        <v>112.74000000000001</v>
      </c>
      <c r="AI38" s="23">
        <f t="shared" si="9"/>
        <v>20.027999999999963</v>
      </c>
      <c r="AJ38" s="58"/>
      <c r="AK38" s="24">
        <f t="shared" si="10"/>
        <v>0</v>
      </c>
      <c r="AL38" s="25">
        <f t="shared" si="14"/>
        <v>132.76799999999997</v>
      </c>
      <c r="AM38" s="28">
        <f t="shared" si="15"/>
        <v>132.76799999999997</v>
      </c>
      <c r="AN38" s="79"/>
      <c r="AO38" s="24">
        <v>60</v>
      </c>
      <c r="AP38" s="25">
        <v>200</v>
      </c>
      <c r="AQ38" s="25">
        <v>0</v>
      </c>
      <c r="AR38" s="25">
        <v>14</v>
      </c>
      <c r="AS38" s="25">
        <v>54</v>
      </c>
      <c r="AT38" s="62">
        <f t="shared" si="16"/>
        <v>328</v>
      </c>
      <c r="AU38" s="64">
        <f t="shared" si="17"/>
        <v>311.59999999999997</v>
      </c>
      <c r="AV38" s="120">
        <v>6</v>
      </c>
      <c r="AW38" s="120">
        <v>20</v>
      </c>
      <c r="AX38" s="120">
        <v>8</v>
      </c>
      <c r="AY38" s="120">
        <v>1</v>
      </c>
      <c r="AZ38" s="81">
        <f t="shared" si="18"/>
        <v>35</v>
      </c>
      <c r="BA38" s="80">
        <f t="shared" si="19"/>
        <v>276.59999999999997</v>
      </c>
      <c r="BB38" s="36">
        <f t="shared" si="20"/>
        <v>132.76799999999997</v>
      </c>
      <c r="BC38" s="80">
        <f t="shared" si="21"/>
        <v>143.83199999999999</v>
      </c>
    </row>
    <row r="39" spans="1:55" ht="17.399999999999999">
      <c r="A39" s="30" t="s">
        <v>33</v>
      </c>
      <c r="B39" s="88">
        <v>573</v>
      </c>
      <c r="C39" s="88">
        <v>564</v>
      </c>
      <c r="D39" s="92">
        <v>662</v>
      </c>
      <c r="E39" s="88">
        <v>19</v>
      </c>
      <c r="F39" s="88">
        <v>19</v>
      </c>
      <c r="G39" s="89">
        <v>22</v>
      </c>
      <c r="H39" s="55">
        <f t="shared" si="4"/>
        <v>1799</v>
      </c>
      <c r="I39" s="55">
        <f t="shared" si="5"/>
        <v>60</v>
      </c>
      <c r="J39" s="89">
        <v>681</v>
      </c>
      <c r="K39" s="94">
        <v>555</v>
      </c>
      <c r="L39" s="94"/>
      <c r="M39" s="93">
        <v>23</v>
      </c>
      <c r="N39" s="93">
        <v>19</v>
      </c>
      <c r="O39" s="56"/>
      <c r="P39" s="55">
        <f t="shared" si="24"/>
        <v>1236</v>
      </c>
      <c r="Q39" s="55">
        <f t="shared" si="25"/>
        <v>42</v>
      </c>
      <c r="R39" s="57">
        <f t="shared" si="22"/>
        <v>102</v>
      </c>
      <c r="S39" s="88">
        <v>2.54</v>
      </c>
      <c r="T39" s="88">
        <v>4</v>
      </c>
      <c r="U39" s="100">
        <v>8.1999999999999993</v>
      </c>
      <c r="V39" s="88"/>
      <c r="W39" s="88"/>
      <c r="X39" s="108"/>
      <c r="Y39" s="44"/>
      <c r="Z39" s="44"/>
      <c r="AA39" s="68">
        <f t="shared" si="11"/>
        <v>0</v>
      </c>
      <c r="AB39" s="33"/>
      <c r="AC39" s="20">
        <f t="shared" si="12"/>
        <v>0</v>
      </c>
      <c r="AD39" s="85">
        <f t="shared" si="13"/>
        <v>116.74000000000001</v>
      </c>
      <c r="AE39" s="21">
        <f t="shared" si="23"/>
        <v>116.74000000000001</v>
      </c>
      <c r="AF39" s="82"/>
      <c r="AG39" s="78"/>
      <c r="AH39" s="22">
        <f t="shared" si="8"/>
        <v>116.74000000000001</v>
      </c>
      <c r="AI39" s="23">
        <f t="shared" si="9"/>
        <v>16.027999999999963</v>
      </c>
      <c r="AJ39" s="58"/>
      <c r="AK39" s="24">
        <f t="shared" si="10"/>
        <v>0</v>
      </c>
      <c r="AL39" s="25">
        <f t="shared" si="14"/>
        <v>132.76799999999997</v>
      </c>
      <c r="AM39" s="28">
        <f t="shared" si="15"/>
        <v>132.76799999999997</v>
      </c>
      <c r="AN39" s="79"/>
      <c r="AO39" s="24">
        <v>60</v>
      </c>
      <c r="AP39" s="25">
        <v>200</v>
      </c>
      <c r="AQ39" s="25">
        <v>0</v>
      </c>
      <c r="AR39" s="25">
        <v>14</v>
      </c>
      <c r="AS39" s="25">
        <v>54</v>
      </c>
      <c r="AT39" s="62">
        <f t="shared" si="16"/>
        <v>328</v>
      </c>
      <c r="AU39" s="64">
        <f t="shared" si="17"/>
        <v>311.59999999999997</v>
      </c>
      <c r="AV39" s="120">
        <v>6</v>
      </c>
      <c r="AW39" s="120">
        <v>20</v>
      </c>
      <c r="AX39" s="120">
        <v>8</v>
      </c>
      <c r="AY39" s="120">
        <v>1</v>
      </c>
      <c r="AZ39" s="81">
        <f t="shared" si="18"/>
        <v>35</v>
      </c>
      <c r="BA39" s="80">
        <f t="shared" si="19"/>
        <v>276.59999999999997</v>
      </c>
      <c r="BB39" s="36">
        <f t="shared" si="20"/>
        <v>132.76799999999997</v>
      </c>
      <c r="BC39" s="80">
        <f t="shared" si="21"/>
        <v>143.83199999999999</v>
      </c>
    </row>
    <row r="40" spans="1:55" ht="17.399999999999999">
      <c r="A40" s="30" t="s">
        <v>21</v>
      </c>
      <c r="B40" s="88">
        <v>595</v>
      </c>
      <c r="C40" s="88">
        <v>599</v>
      </c>
      <c r="D40" s="92">
        <v>690</v>
      </c>
      <c r="E40" s="88">
        <v>20</v>
      </c>
      <c r="F40" s="88">
        <v>20</v>
      </c>
      <c r="G40" s="89">
        <v>23</v>
      </c>
      <c r="H40" s="55">
        <f t="shared" si="4"/>
        <v>1884</v>
      </c>
      <c r="I40" s="55">
        <f t="shared" si="5"/>
        <v>63</v>
      </c>
      <c r="J40" s="89">
        <v>693</v>
      </c>
      <c r="K40" s="94">
        <v>554</v>
      </c>
      <c r="L40" s="94"/>
      <c r="M40" s="93">
        <v>23</v>
      </c>
      <c r="N40" s="93">
        <v>19</v>
      </c>
      <c r="O40" s="56"/>
      <c r="P40" s="55">
        <f t="shared" si="24"/>
        <v>1247</v>
      </c>
      <c r="Q40" s="55">
        <f t="shared" si="25"/>
        <v>42</v>
      </c>
      <c r="R40" s="57">
        <f t="shared" si="22"/>
        <v>105</v>
      </c>
      <c r="S40" s="89">
        <v>2.52</v>
      </c>
      <c r="T40" s="89">
        <v>4.5</v>
      </c>
      <c r="U40" s="100">
        <v>8.5</v>
      </c>
      <c r="V40" s="88"/>
      <c r="W40" s="88"/>
      <c r="X40" s="108"/>
      <c r="Y40" s="44"/>
      <c r="Z40" s="44"/>
      <c r="AA40" s="68">
        <f t="shared" si="11"/>
        <v>0</v>
      </c>
      <c r="AB40" s="33"/>
      <c r="AC40" s="20">
        <f t="shared" si="12"/>
        <v>0</v>
      </c>
      <c r="AD40" s="85">
        <f t="shared" si="13"/>
        <v>120.52</v>
      </c>
      <c r="AE40" s="21">
        <f t="shared" si="23"/>
        <v>120.52</v>
      </c>
      <c r="AF40" s="82"/>
      <c r="AG40" s="78"/>
      <c r="AH40" s="22">
        <f t="shared" si="8"/>
        <v>120.52</v>
      </c>
      <c r="AI40" s="23">
        <f t="shared" si="9"/>
        <v>12.247999999999976</v>
      </c>
      <c r="AJ40" s="58"/>
      <c r="AK40" s="24">
        <f t="shared" si="10"/>
        <v>0</v>
      </c>
      <c r="AL40" s="25">
        <f t="shared" si="14"/>
        <v>132.76799999999997</v>
      </c>
      <c r="AM40" s="28">
        <f t="shared" si="15"/>
        <v>132.76799999999997</v>
      </c>
      <c r="AN40" s="79"/>
      <c r="AO40" s="24">
        <v>60</v>
      </c>
      <c r="AP40" s="25">
        <v>200</v>
      </c>
      <c r="AQ40" s="25">
        <v>0</v>
      </c>
      <c r="AR40" s="25">
        <v>14</v>
      </c>
      <c r="AS40" s="25">
        <v>54</v>
      </c>
      <c r="AT40" s="62">
        <f t="shared" si="16"/>
        <v>328</v>
      </c>
      <c r="AU40" s="64">
        <f t="shared" si="17"/>
        <v>311.59999999999997</v>
      </c>
      <c r="AV40" s="120">
        <v>6</v>
      </c>
      <c r="AW40" s="120">
        <v>20</v>
      </c>
      <c r="AX40" s="120">
        <v>8</v>
      </c>
      <c r="AY40" s="120">
        <v>1</v>
      </c>
      <c r="AZ40" s="81">
        <f t="shared" si="18"/>
        <v>35</v>
      </c>
      <c r="BA40" s="80">
        <f t="shared" si="19"/>
        <v>276.59999999999997</v>
      </c>
      <c r="BB40" s="36">
        <f t="shared" si="20"/>
        <v>132.76799999999997</v>
      </c>
      <c r="BC40" s="80">
        <f t="shared" si="21"/>
        <v>143.83199999999999</v>
      </c>
    </row>
    <row r="41" spans="1:55" ht="17.399999999999999">
      <c r="A41" s="30" t="s">
        <v>34</v>
      </c>
      <c r="B41" s="88">
        <v>604</v>
      </c>
      <c r="C41" s="88">
        <v>610</v>
      </c>
      <c r="D41" s="92">
        <v>714</v>
      </c>
      <c r="E41" s="88">
        <v>20</v>
      </c>
      <c r="F41" s="88">
        <v>20</v>
      </c>
      <c r="G41" s="89">
        <v>24</v>
      </c>
      <c r="H41" s="55">
        <f t="shared" si="4"/>
        <v>1928</v>
      </c>
      <c r="I41" s="55">
        <f t="shared" si="5"/>
        <v>64</v>
      </c>
      <c r="J41" s="96">
        <v>675</v>
      </c>
      <c r="K41" s="96">
        <v>549</v>
      </c>
      <c r="L41" s="96"/>
      <c r="M41" s="93">
        <v>22</v>
      </c>
      <c r="N41" s="93">
        <v>19</v>
      </c>
      <c r="O41" s="56"/>
      <c r="P41" s="55">
        <f t="shared" si="24"/>
        <v>1224</v>
      </c>
      <c r="Q41" s="55">
        <f t="shared" si="25"/>
        <v>41</v>
      </c>
      <c r="R41" s="57">
        <f t="shared" si="22"/>
        <v>105</v>
      </c>
      <c r="S41" s="89">
        <v>2.52</v>
      </c>
      <c r="T41" s="89">
        <v>4.5</v>
      </c>
      <c r="U41" s="100">
        <v>8.5</v>
      </c>
      <c r="V41" s="88"/>
      <c r="W41" s="88"/>
      <c r="X41" s="108"/>
      <c r="Y41" s="44"/>
      <c r="Z41" s="44"/>
      <c r="AA41" s="68">
        <f t="shared" si="11"/>
        <v>0</v>
      </c>
      <c r="AB41" s="33"/>
      <c r="AC41" s="20">
        <f t="shared" si="12"/>
        <v>0</v>
      </c>
      <c r="AD41" s="85">
        <f t="shared" si="13"/>
        <v>120.52</v>
      </c>
      <c r="AE41" s="21">
        <f t="shared" si="23"/>
        <v>120.52</v>
      </c>
      <c r="AF41" s="82"/>
      <c r="AG41" s="78"/>
      <c r="AH41" s="22">
        <f t="shared" si="8"/>
        <v>120.52</v>
      </c>
      <c r="AI41" s="23">
        <f t="shared" si="9"/>
        <v>12.247999999999976</v>
      </c>
      <c r="AJ41" s="58"/>
      <c r="AK41" s="24">
        <f t="shared" si="10"/>
        <v>0</v>
      </c>
      <c r="AL41" s="25">
        <f t="shared" si="14"/>
        <v>132.76799999999997</v>
      </c>
      <c r="AM41" s="28">
        <f t="shared" si="15"/>
        <v>132.76799999999997</v>
      </c>
      <c r="AN41" s="79"/>
      <c r="AO41" s="24">
        <v>60</v>
      </c>
      <c r="AP41" s="25">
        <v>200</v>
      </c>
      <c r="AQ41" s="25">
        <v>0</v>
      </c>
      <c r="AR41" s="25">
        <v>14</v>
      </c>
      <c r="AS41" s="25">
        <v>54</v>
      </c>
      <c r="AT41" s="62">
        <f t="shared" si="16"/>
        <v>328</v>
      </c>
      <c r="AU41" s="64">
        <f t="shared" si="17"/>
        <v>311.59999999999997</v>
      </c>
      <c r="AV41" s="120">
        <v>6</v>
      </c>
      <c r="AW41" s="120">
        <v>20</v>
      </c>
      <c r="AX41" s="120">
        <v>8</v>
      </c>
      <c r="AY41" s="120">
        <v>1</v>
      </c>
      <c r="AZ41" s="81">
        <f t="shared" si="18"/>
        <v>35</v>
      </c>
      <c r="BA41" s="80">
        <f t="shared" si="19"/>
        <v>276.59999999999997</v>
      </c>
      <c r="BB41" s="36">
        <f t="shared" si="20"/>
        <v>132.76799999999997</v>
      </c>
      <c r="BC41" s="80">
        <f t="shared" si="21"/>
        <v>143.83199999999999</v>
      </c>
    </row>
    <row r="42" spans="1:55" ht="17.399999999999999">
      <c r="A42" s="30" t="s">
        <v>22</v>
      </c>
      <c r="B42" s="88">
        <v>594</v>
      </c>
      <c r="C42" s="88">
        <v>600</v>
      </c>
      <c r="D42" s="92">
        <v>714</v>
      </c>
      <c r="E42" s="88">
        <v>20</v>
      </c>
      <c r="F42" s="88">
        <v>20</v>
      </c>
      <c r="G42" s="89">
        <v>24</v>
      </c>
      <c r="H42" s="55">
        <f>B42+C42+D42</f>
        <v>1908</v>
      </c>
      <c r="I42" s="55">
        <f>E42+F42+G42</f>
        <v>64</v>
      </c>
      <c r="J42" s="89">
        <v>631</v>
      </c>
      <c r="K42" s="94">
        <v>545</v>
      </c>
      <c r="L42" s="94"/>
      <c r="M42" s="93">
        <v>21</v>
      </c>
      <c r="N42" s="93">
        <v>19</v>
      </c>
      <c r="O42" s="56"/>
      <c r="P42" s="55">
        <f t="shared" si="24"/>
        <v>1176</v>
      </c>
      <c r="Q42" s="55">
        <f t="shared" si="25"/>
        <v>40</v>
      </c>
      <c r="R42" s="57">
        <f t="shared" si="22"/>
        <v>104</v>
      </c>
      <c r="S42" s="89">
        <v>2.91</v>
      </c>
      <c r="T42" s="89">
        <v>4.5</v>
      </c>
      <c r="U42" s="100">
        <v>9.1999999999999993</v>
      </c>
      <c r="V42" s="88"/>
      <c r="W42" s="88"/>
      <c r="X42" s="108"/>
      <c r="Y42" s="44"/>
      <c r="Z42" s="44"/>
      <c r="AA42" s="68">
        <f t="shared" si="11"/>
        <v>0</v>
      </c>
      <c r="AB42" s="33"/>
      <c r="AC42" s="20">
        <f t="shared" si="12"/>
        <v>0</v>
      </c>
      <c r="AD42" s="85">
        <f t="shared" si="13"/>
        <v>120.61</v>
      </c>
      <c r="AE42" s="21">
        <f t="shared" si="23"/>
        <v>120.61</v>
      </c>
      <c r="AF42" s="82"/>
      <c r="AG42" s="78"/>
      <c r="AH42" s="22">
        <f t="shared" si="8"/>
        <v>120.61</v>
      </c>
      <c r="AI42" s="23">
        <f t="shared" si="9"/>
        <v>12.157999999999973</v>
      </c>
      <c r="AJ42" s="58"/>
      <c r="AK42" s="24">
        <f t="shared" si="10"/>
        <v>0</v>
      </c>
      <c r="AL42" s="25">
        <f t="shared" si="14"/>
        <v>132.76799999999997</v>
      </c>
      <c r="AM42" s="28">
        <f t="shared" si="15"/>
        <v>132.76799999999997</v>
      </c>
      <c r="AN42" s="79"/>
      <c r="AO42" s="24">
        <v>60</v>
      </c>
      <c r="AP42" s="25">
        <v>200</v>
      </c>
      <c r="AQ42" s="25">
        <v>0</v>
      </c>
      <c r="AR42" s="25">
        <v>14</v>
      </c>
      <c r="AS42" s="25">
        <v>54</v>
      </c>
      <c r="AT42" s="62">
        <f t="shared" si="16"/>
        <v>328</v>
      </c>
      <c r="AU42" s="64">
        <f t="shared" si="17"/>
        <v>311.59999999999997</v>
      </c>
      <c r="AV42" s="120">
        <v>6</v>
      </c>
      <c r="AW42" s="120">
        <v>20</v>
      </c>
      <c r="AX42" s="120">
        <v>8</v>
      </c>
      <c r="AY42" s="120">
        <v>1</v>
      </c>
      <c r="AZ42" s="81">
        <f t="shared" si="18"/>
        <v>35</v>
      </c>
      <c r="BA42" s="80">
        <f t="shared" si="19"/>
        <v>276.59999999999997</v>
      </c>
      <c r="BB42" s="36">
        <f t="shared" si="20"/>
        <v>132.76799999999997</v>
      </c>
      <c r="BC42" s="80">
        <f t="shared" si="21"/>
        <v>143.83199999999999</v>
      </c>
    </row>
    <row r="43" spans="1:55" ht="17.399999999999999">
      <c r="A43" s="30" t="s">
        <v>49</v>
      </c>
      <c r="B43" s="88">
        <v>591</v>
      </c>
      <c r="C43" s="88">
        <v>584</v>
      </c>
      <c r="D43" s="88">
        <v>704</v>
      </c>
      <c r="E43" s="88">
        <v>20</v>
      </c>
      <c r="F43" s="88">
        <v>19</v>
      </c>
      <c r="G43" s="89">
        <v>23</v>
      </c>
      <c r="H43" s="55">
        <f t="shared" si="4"/>
        <v>1879</v>
      </c>
      <c r="I43" s="55">
        <f t="shared" si="5"/>
        <v>62</v>
      </c>
      <c r="J43" s="89">
        <v>607</v>
      </c>
      <c r="K43" s="94">
        <v>547</v>
      </c>
      <c r="L43" s="94"/>
      <c r="M43" s="93">
        <v>20</v>
      </c>
      <c r="N43" s="93">
        <v>18</v>
      </c>
      <c r="O43" s="56"/>
      <c r="P43" s="55">
        <f t="shared" si="24"/>
        <v>1154</v>
      </c>
      <c r="Q43" s="55">
        <f t="shared" si="25"/>
        <v>38</v>
      </c>
      <c r="R43" s="57">
        <f t="shared" si="22"/>
        <v>100</v>
      </c>
      <c r="S43" s="89">
        <v>2.91</v>
      </c>
      <c r="T43" s="89">
        <v>4.5</v>
      </c>
      <c r="U43" s="100">
        <v>9.1999999999999993</v>
      </c>
      <c r="V43" s="88"/>
      <c r="W43" s="88"/>
      <c r="X43" s="109"/>
      <c r="Y43" s="44"/>
      <c r="Z43" s="44"/>
      <c r="AA43" s="68">
        <f t="shared" si="11"/>
        <v>0</v>
      </c>
      <c r="AB43" s="33"/>
      <c r="AC43" s="20">
        <f t="shared" si="12"/>
        <v>0</v>
      </c>
      <c r="AD43" s="85">
        <f t="shared" si="13"/>
        <v>116.61</v>
      </c>
      <c r="AE43" s="21">
        <f t="shared" si="23"/>
        <v>116.61</v>
      </c>
      <c r="AF43" s="82"/>
      <c r="AG43" s="78"/>
      <c r="AH43" s="22">
        <f t="shared" si="8"/>
        <v>116.61</v>
      </c>
      <c r="AI43" s="23">
        <f t="shared" si="9"/>
        <v>16.157999999999973</v>
      </c>
      <c r="AJ43" s="58"/>
      <c r="AK43" s="24">
        <f t="shared" si="10"/>
        <v>0</v>
      </c>
      <c r="AL43" s="25">
        <f t="shared" si="14"/>
        <v>132.76799999999997</v>
      </c>
      <c r="AM43" s="28">
        <f t="shared" si="15"/>
        <v>132.76799999999997</v>
      </c>
      <c r="AN43" s="79"/>
      <c r="AO43" s="24">
        <v>60</v>
      </c>
      <c r="AP43" s="25">
        <v>200</v>
      </c>
      <c r="AQ43" s="25">
        <v>0</v>
      </c>
      <c r="AR43" s="25">
        <v>14</v>
      </c>
      <c r="AS43" s="25">
        <v>54</v>
      </c>
      <c r="AT43" s="62">
        <f t="shared" si="16"/>
        <v>328</v>
      </c>
      <c r="AU43" s="64">
        <f t="shared" si="17"/>
        <v>311.59999999999997</v>
      </c>
      <c r="AV43" s="120">
        <v>6</v>
      </c>
      <c r="AW43" s="120">
        <v>20</v>
      </c>
      <c r="AX43" s="120">
        <v>8</v>
      </c>
      <c r="AY43" s="120">
        <v>1</v>
      </c>
      <c r="AZ43" s="81">
        <f t="shared" si="18"/>
        <v>35</v>
      </c>
      <c r="BA43" s="80">
        <f t="shared" si="19"/>
        <v>276.59999999999997</v>
      </c>
      <c r="BB43" s="36">
        <f t="shared" si="20"/>
        <v>132.76799999999997</v>
      </c>
      <c r="BC43" s="80">
        <f t="shared" si="21"/>
        <v>143.83199999999999</v>
      </c>
    </row>
    <row r="44" spans="1:55" ht="17.399999999999999">
      <c r="A44" s="30" t="s">
        <v>23</v>
      </c>
      <c r="B44" s="88">
        <v>588</v>
      </c>
      <c r="C44" s="88">
        <v>572</v>
      </c>
      <c r="D44" s="88">
        <v>690</v>
      </c>
      <c r="E44" s="88">
        <v>20</v>
      </c>
      <c r="F44" s="88">
        <v>19</v>
      </c>
      <c r="G44" s="89">
        <v>23</v>
      </c>
      <c r="H44" s="55">
        <f t="shared" si="4"/>
        <v>1850</v>
      </c>
      <c r="I44" s="55">
        <f t="shared" si="5"/>
        <v>62</v>
      </c>
      <c r="J44" s="89">
        <v>594</v>
      </c>
      <c r="K44" s="94">
        <v>503</v>
      </c>
      <c r="L44" s="94"/>
      <c r="M44" s="93">
        <v>19</v>
      </c>
      <c r="N44" s="93">
        <v>17</v>
      </c>
      <c r="O44" s="56"/>
      <c r="P44" s="55">
        <f t="shared" si="24"/>
        <v>1097</v>
      </c>
      <c r="Q44" s="55">
        <f t="shared" si="25"/>
        <v>36</v>
      </c>
      <c r="R44" s="57">
        <f t="shared" si="22"/>
        <v>98</v>
      </c>
      <c r="S44" s="89">
        <v>3.36</v>
      </c>
      <c r="T44" s="89">
        <v>4.2</v>
      </c>
      <c r="U44" s="100">
        <v>9.3000000000000007</v>
      </c>
      <c r="V44" s="88"/>
      <c r="W44" s="88"/>
      <c r="X44" s="109"/>
      <c r="Y44" s="44"/>
      <c r="Z44" s="44"/>
      <c r="AA44" s="68">
        <f t="shared" si="11"/>
        <v>0</v>
      </c>
      <c r="AB44" s="33"/>
      <c r="AC44" s="20">
        <f t="shared" si="12"/>
        <v>0</v>
      </c>
      <c r="AD44" s="85">
        <f t="shared" si="13"/>
        <v>114.86</v>
      </c>
      <c r="AE44" s="21">
        <f t="shared" si="23"/>
        <v>114.86</v>
      </c>
      <c r="AF44" s="82"/>
      <c r="AG44" s="78"/>
      <c r="AH44" s="22">
        <f t="shared" si="8"/>
        <v>114.86</v>
      </c>
      <c r="AI44" s="23">
        <f t="shared" si="9"/>
        <v>17.907999999999973</v>
      </c>
      <c r="AJ44" s="58"/>
      <c r="AK44" s="24">
        <f t="shared" si="10"/>
        <v>0</v>
      </c>
      <c r="AL44" s="25">
        <f t="shared" si="14"/>
        <v>132.76799999999997</v>
      </c>
      <c r="AM44" s="28">
        <f t="shared" si="15"/>
        <v>132.76799999999997</v>
      </c>
      <c r="AN44" s="79"/>
      <c r="AO44" s="24">
        <v>60</v>
      </c>
      <c r="AP44" s="25">
        <v>200</v>
      </c>
      <c r="AQ44" s="25">
        <v>0</v>
      </c>
      <c r="AR44" s="25">
        <v>14</v>
      </c>
      <c r="AS44" s="25">
        <v>54</v>
      </c>
      <c r="AT44" s="62">
        <f t="shared" si="16"/>
        <v>328</v>
      </c>
      <c r="AU44" s="64">
        <f t="shared" si="17"/>
        <v>311.59999999999997</v>
      </c>
      <c r="AV44" s="120">
        <v>6</v>
      </c>
      <c r="AW44" s="120">
        <v>20</v>
      </c>
      <c r="AX44" s="120">
        <v>8</v>
      </c>
      <c r="AY44" s="120">
        <v>1</v>
      </c>
      <c r="AZ44" s="81">
        <f t="shared" si="18"/>
        <v>35</v>
      </c>
      <c r="BA44" s="80">
        <f t="shared" si="19"/>
        <v>276.59999999999997</v>
      </c>
      <c r="BB44" s="36">
        <f t="shared" si="20"/>
        <v>132.76799999999997</v>
      </c>
      <c r="BC44" s="80">
        <f t="shared" si="21"/>
        <v>143.83199999999999</v>
      </c>
    </row>
    <row r="45" spans="1:55" ht="17.399999999999999">
      <c r="A45" s="30" t="s">
        <v>50</v>
      </c>
      <c r="B45" s="88">
        <v>585</v>
      </c>
      <c r="C45" s="88">
        <v>547</v>
      </c>
      <c r="D45" s="88">
        <v>664</v>
      </c>
      <c r="E45" s="88">
        <v>20</v>
      </c>
      <c r="F45" s="88">
        <v>18</v>
      </c>
      <c r="G45" s="89">
        <v>21</v>
      </c>
      <c r="H45" s="55">
        <f t="shared" si="4"/>
        <v>1796</v>
      </c>
      <c r="I45" s="55">
        <f t="shared" si="5"/>
        <v>59</v>
      </c>
      <c r="J45" s="89">
        <v>597</v>
      </c>
      <c r="K45" s="94">
        <v>493</v>
      </c>
      <c r="L45" s="94"/>
      <c r="M45" s="93">
        <v>19</v>
      </c>
      <c r="N45" s="93">
        <v>17</v>
      </c>
      <c r="O45" s="56"/>
      <c r="P45" s="55">
        <f t="shared" si="24"/>
        <v>1090</v>
      </c>
      <c r="Q45" s="55">
        <f t="shared" si="25"/>
        <v>36</v>
      </c>
      <c r="R45" s="57">
        <f t="shared" si="22"/>
        <v>95</v>
      </c>
      <c r="S45" s="89">
        <v>3.36</v>
      </c>
      <c r="T45" s="89">
        <v>4.8</v>
      </c>
      <c r="U45" s="100">
        <v>9.3000000000000007</v>
      </c>
      <c r="V45" s="88"/>
      <c r="W45" s="88"/>
      <c r="X45" s="109"/>
      <c r="Y45" s="44"/>
      <c r="Z45" s="44"/>
      <c r="AA45" s="68">
        <f t="shared" si="11"/>
        <v>0</v>
      </c>
      <c r="AB45" s="33"/>
      <c r="AC45" s="20">
        <f t="shared" si="12"/>
        <v>0</v>
      </c>
      <c r="AD45" s="85">
        <f t="shared" si="13"/>
        <v>112.46</v>
      </c>
      <c r="AE45" s="83">
        <f t="shared" si="23"/>
        <v>112.46</v>
      </c>
      <c r="AF45" s="84"/>
      <c r="AG45" s="78"/>
      <c r="AH45" s="22">
        <f t="shared" si="8"/>
        <v>112.46</v>
      </c>
      <c r="AI45" s="23">
        <f t="shared" si="9"/>
        <v>20.307999999999979</v>
      </c>
      <c r="AJ45" s="58"/>
      <c r="AK45" s="24">
        <f t="shared" si="10"/>
        <v>0</v>
      </c>
      <c r="AL45" s="25">
        <f t="shared" si="14"/>
        <v>132.76799999999997</v>
      </c>
      <c r="AM45" s="28">
        <f t="shared" si="15"/>
        <v>132.76799999999997</v>
      </c>
      <c r="AN45" s="79"/>
      <c r="AO45" s="24">
        <v>60</v>
      </c>
      <c r="AP45" s="25">
        <v>200</v>
      </c>
      <c r="AQ45" s="25">
        <v>0</v>
      </c>
      <c r="AR45" s="25">
        <v>14</v>
      </c>
      <c r="AS45" s="25">
        <v>54</v>
      </c>
      <c r="AT45" s="62">
        <f t="shared" si="16"/>
        <v>328</v>
      </c>
      <c r="AU45" s="64">
        <f t="shared" si="17"/>
        <v>311.59999999999997</v>
      </c>
      <c r="AV45" s="120">
        <v>6</v>
      </c>
      <c r="AW45" s="120">
        <v>20</v>
      </c>
      <c r="AX45" s="120">
        <v>8</v>
      </c>
      <c r="AY45" s="120">
        <v>1</v>
      </c>
      <c r="AZ45" s="81">
        <f t="shared" si="18"/>
        <v>35</v>
      </c>
      <c r="BA45" s="80">
        <f t="shared" si="19"/>
        <v>276.59999999999997</v>
      </c>
      <c r="BB45" s="36">
        <f t="shared" si="20"/>
        <v>132.76799999999997</v>
      </c>
      <c r="BC45" s="80">
        <f t="shared" si="21"/>
        <v>143.83199999999999</v>
      </c>
    </row>
    <row r="46" spans="1:55" ht="17.399999999999999">
      <c r="A46" s="30" t="s">
        <v>24</v>
      </c>
      <c r="B46" s="88">
        <v>654</v>
      </c>
      <c r="C46" s="88">
        <v>574</v>
      </c>
      <c r="D46" s="88">
        <v>743</v>
      </c>
      <c r="E46" s="94">
        <v>22</v>
      </c>
      <c r="F46" s="94">
        <v>19</v>
      </c>
      <c r="G46" s="93">
        <v>24</v>
      </c>
      <c r="H46" s="55">
        <f t="shared" si="4"/>
        <v>1971</v>
      </c>
      <c r="I46" s="55">
        <f t="shared" si="5"/>
        <v>65</v>
      </c>
      <c r="J46" s="89">
        <v>669</v>
      </c>
      <c r="K46" s="94">
        <v>507</v>
      </c>
      <c r="L46" s="94"/>
      <c r="M46" s="93">
        <v>22</v>
      </c>
      <c r="N46" s="93">
        <v>18</v>
      </c>
      <c r="O46" s="56"/>
      <c r="P46" s="55">
        <f t="shared" ref="P46:P65" si="26">SUM(J46+K46+L46)</f>
        <v>1176</v>
      </c>
      <c r="Q46" s="55">
        <f t="shared" ref="Q46:Q65" si="27">M46+N46+O46</f>
        <v>40</v>
      </c>
      <c r="R46" s="57">
        <f t="shared" si="22"/>
        <v>105</v>
      </c>
      <c r="S46" s="89">
        <v>3.73</v>
      </c>
      <c r="T46" s="89">
        <v>6.5</v>
      </c>
      <c r="U46" s="100">
        <v>10.9</v>
      </c>
      <c r="V46" s="88"/>
      <c r="W46" s="88"/>
      <c r="X46" s="109"/>
      <c r="Y46" s="44"/>
      <c r="Z46" s="44"/>
      <c r="AA46" s="68">
        <f t="shared" si="11"/>
        <v>0</v>
      </c>
      <c r="AB46" s="33">
        <v>15</v>
      </c>
      <c r="AC46" s="20">
        <f t="shared" si="12"/>
        <v>15</v>
      </c>
      <c r="AD46" s="85">
        <f t="shared" si="13"/>
        <v>126.13000000000001</v>
      </c>
      <c r="AE46" s="83">
        <f t="shared" si="23"/>
        <v>111.13000000000001</v>
      </c>
      <c r="AF46" s="84"/>
      <c r="AG46" s="78"/>
      <c r="AH46" s="22">
        <f t="shared" si="8"/>
        <v>126.13000000000001</v>
      </c>
      <c r="AI46" s="23">
        <f t="shared" si="9"/>
        <v>17.989999999999995</v>
      </c>
      <c r="AJ46" s="58"/>
      <c r="AK46" s="24">
        <f t="shared" si="10"/>
        <v>15</v>
      </c>
      <c r="AL46" s="25">
        <f t="shared" si="14"/>
        <v>129.12</v>
      </c>
      <c r="AM46" s="28">
        <f t="shared" si="15"/>
        <v>144.12</v>
      </c>
      <c r="AN46" s="79"/>
      <c r="AO46" s="24">
        <v>55</v>
      </c>
      <c r="AP46" s="25">
        <v>200</v>
      </c>
      <c r="AQ46" s="25">
        <v>0</v>
      </c>
      <c r="AR46" s="25">
        <v>15</v>
      </c>
      <c r="AS46" s="25">
        <v>50</v>
      </c>
      <c r="AT46" s="62">
        <f t="shared" si="16"/>
        <v>320</v>
      </c>
      <c r="AU46" s="64">
        <f t="shared" si="17"/>
        <v>304</v>
      </c>
      <c r="AV46" s="120">
        <v>6</v>
      </c>
      <c r="AW46" s="120">
        <v>20</v>
      </c>
      <c r="AX46" s="120">
        <v>8</v>
      </c>
      <c r="AY46" s="120">
        <v>1</v>
      </c>
      <c r="AZ46" s="81">
        <f t="shared" si="18"/>
        <v>35</v>
      </c>
      <c r="BA46" s="80">
        <f t="shared" si="19"/>
        <v>269</v>
      </c>
      <c r="BB46" s="36">
        <f t="shared" si="20"/>
        <v>129.12</v>
      </c>
      <c r="BC46" s="80">
        <f t="shared" si="21"/>
        <v>139.88</v>
      </c>
    </row>
    <row r="47" spans="1:55" ht="17.399999999999999">
      <c r="A47" s="30" t="s">
        <v>35</v>
      </c>
      <c r="B47" s="88">
        <v>709</v>
      </c>
      <c r="C47" s="88">
        <v>596</v>
      </c>
      <c r="D47" s="88">
        <v>807</v>
      </c>
      <c r="E47" s="94">
        <v>22</v>
      </c>
      <c r="F47" s="94">
        <v>19</v>
      </c>
      <c r="G47" s="93">
        <v>24</v>
      </c>
      <c r="H47" s="55">
        <f>B47+C47+D47</f>
        <v>2112</v>
      </c>
      <c r="I47" s="55">
        <f>E47+F47+G47</f>
        <v>65</v>
      </c>
      <c r="J47" s="89">
        <v>669</v>
      </c>
      <c r="K47" s="94">
        <v>507</v>
      </c>
      <c r="L47" s="94"/>
      <c r="M47" s="93">
        <v>22</v>
      </c>
      <c r="N47" s="93">
        <v>18</v>
      </c>
      <c r="O47" s="56"/>
      <c r="P47" s="55">
        <f t="shared" si="26"/>
        <v>1176</v>
      </c>
      <c r="Q47" s="55">
        <f t="shared" si="27"/>
        <v>40</v>
      </c>
      <c r="R47" s="57">
        <f>SUM(I47+Q47)</f>
        <v>105</v>
      </c>
      <c r="S47" s="89">
        <v>3.73</v>
      </c>
      <c r="T47" s="89">
        <v>6.5</v>
      </c>
      <c r="U47" s="100">
        <v>10.9</v>
      </c>
      <c r="V47" s="88"/>
      <c r="W47" s="88"/>
      <c r="X47" s="109"/>
      <c r="Y47" s="44"/>
      <c r="Z47" s="44"/>
      <c r="AA47" s="68">
        <f t="shared" si="11"/>
        <v>0</v>
      </c>
      <c r="AB47" s="33">
        <v>15</v>
      </c>
      <c r="AC47" s="20">
        <f t="shared" si="12"/>
        <v>15</v>
      </c>
      <c r="AD47" s="85">
        <f t="shared" si="13"/>
        <v>126.13000000000001</v>
      </c>
      <c r="AE47" s="83">
        <f t="shared" si="23"/>
        <v>111.13000000000001</v>
      </c>
      <c r="AF47" s="84"/>
      <c r="AG47" s="78"/>
      <c r="AH47" s="22">
        <f t="shared" si="8"/>
        <v>126.13000000000001</v>
      </c>
      <c r="AI47" s="23">
        <f t="shared" si="9"/>
        <v>17.989999999999995</v>
      </c>
      <c r="AJ47" s="58"/>
      <c r="AK47" s="24">
        <f t="shared" si="10"/>
        <v>15</v>
      </c>
      <c r="AL47" s="25">
        <f t="shared" si="14"/>
        <v>129.12</v>
      </c>
      <c r="AM47" s="28">
        <f t="shared" si="15"/>
        <v>144.12</v>
      </c>
      <c r="AN47" s="79"/>
      <c r="AO47" s="24">
        <v>55</v>
      </c>
      <c r="AP47" s="25">
        <v>200</v>
      </c>
      <c r="AQ47" s="25">
        <v>0</v>
      </c>
      <c r="AR47" s="25">
        <v>15</v>
      </c>
      <c r="AS47" s="25">
        <v>50</v>
      </c>
      <c r="AT47" s="62">
        <f t="shared" si="16"/>
        <v>320</v>
      </c>
      <c r="AU47" s="64">
        <f t="shared" si="17"/>
        <v>304</v>
      </c>
      <c r="AV47" s="120">
        <v>6</v>
      </c>
      <c r="AW47" s="120">
        <v>20</v>
      </c>
      <c r="AX47" s="120">
        <v>8</v>
      </c>
      <c r="AY47" s="120">
        <v>1</v>
      </c>
      <c r="AZ47" s="81">
        <f t="shared" si="18"/>
        <v>35</v>
      </c>
      <c r="BA47" s="80">
        <f t="shared" si="19"/>
        <v>269</v>
      </c>
      <c r="BB47" s="36">
        <f t="shared" si="20"/>
        <v>129.12</v>
      </c>
      <c r="BC47" s="80">
        <f t="shared" si="21"/>
        <v>139.88</v>
      </c>
    </row>
    <row r="48" spans="1:55" ht="17.399999999999999">
      <c r="A48" s="30" t="s">
        <v>36</v>
      </c>
      <c r="B48" s="88">
        <v>740</v>
      </c>
      <c r="C48" s="88">
        <v>608</v>
      </c>
      <c r="D48" s="88">
        <v>834</v>
      </c>
      <c r="E48" s="88">
        <v>22</v>
      </c>
      <c r="F48" s="88">
        <v>20</v>
      </c>
      <c r="G48" s="89">
        <v>28</v>
      </c>
      <c r="H48" s="55">
        <f t="shared" si="4"/>
        <v>2182</v>
      </c>
      <c r="I48" s="55">
        <f t="shared" si="5"/>
        <v>70</v>
      </c>
      <c r="J48" s="89">
        <v>711</v>
      </c>
      <c r="K48" s="94">
        <v>517</v>
      </c>
      <c r="L48" s="94"/>
      <c r="M48" s="93">
        <v>23</v>
      </c>
      <c r="N48" s="93">
        <v>18</v>
      </c>
      <c r="O48" s="56"/>
      <c r="P48" s="55">
        <f t="shared" si="26"/>
        <v>1228</v>
      </c>
      <c r="Q48" s="55">
        <f t="shared" si="27"/>
        <v>41</v>
      </c>
      <c r="R48" s="57">
        <f t="shared" si="22"/>
        <v>111</v>
      </c>
      <c r="S48" s="89">
        <v>3.73</v>
      </c>
      <c r="T48" s="89">
        <v>7.6</v>
      </c>
      <c r="U48" s="100">
        <v>10.9</v>
      </c>
      <c r="V48" s="88"/>
      <c r="W48" s="88"/>
      <c r="X48" s="109"/>
      <c r="Y48" s="44"/>
      <c r="Z48" s="44"/>
      <c r="AA48" s="68">
        <f t="shared" si="11"/>
        <v>0</v>
      </c>
      <c r="AB48" s="33">
        <v>15</v>
      </c>
      <c r="AC48" s="20">
        <f t="shared" si="12"/>
        <v>15</v>
      </c>
      <c r="AD48" s="85">
        <f t="shared" si="13"/>
        <v>133.22999999999999</v>
      </c>
      <c r="AE48" s="83">
        <f t="shared" si="23"/>
        <v>118.22999999999999</v>
      </c>
      <c r="AF48" s="84"/>
      <c r="AG48" s="78"/>
      <c r="AH48" s="22">
        <f t="shared" si="8"/>
        <v>133.22999999999999</v>
      </c>
      <c r="AI48" s="23">
        <f t="shared" si="9"/>
        <v>10.890000000000015</v>
      </c>
      <c r="AJ48" s="58"/>
      <c r="AK48" s="24">
        <f t="shared" si="10"/>
        <v>15</v>
      </c>
      <c r="AL48" s="25">
        <f t="shared" si="14"/>
        <v>129.12</v>
      </c>
      <c r="AM48" s="28">
        <f t="shared" si="15"/>
        <v>144.12</v>
      </c>
      <c r="AN48" s="79"/>
      <c r="AO48" s="24">
        <v>55</v>
      </c>
      <c r="AP48" s="25">
        <v>200</v>
      </c>
      <c r="AQ48" s="25">
        <v>0</v>
      </c>
      <c r="AR48" s="25">
        <v>15</v>
      </c>
      <c r="AS48" s="25">
        <v>50</v>
      </c>
      <c r="AT48" s="62">
        <f t="shared" si="16"/>
        <v>320</v>
      </c>
      <c r="AU48" s="64">
        <f t="shared" si="17"/>
        <v>304</v>
      </c>
      <c r="AV48" s="120">
        <v>6</v>
      </c>
      <c r="AW48" s="120">
        <v>20</v>
      </c>
      <c r="AX48" s="120">
        <v>8</v>
      </c>
      <c r="AY48" s="120">
        <v>1</v>
      </c>
      <c r="AZ48" s="81">
        <f t="shared" si="18"/>
        <v>35</v>
      </c>
      <c r="BA48" s="80">
        <f t="shared" si="19"/>
        <v>269</v>
      </c>
      <c r="BB48" s="36">
        <f t="shared" si="20"/>
        <v>129.12</v>
      </c>
      <c r="BC48" s="80">
        <f t="shared" si="21"/>
        <v>139.88</v>
      </c>
    </row>
    <row r="49" spans="1:55" ht="17.399999999999999">
      <c r="A49" s="30" t="s">
        <v>51</v>
      </c>
      <c r="B49" s="88">
        <v>740</v>
      </c>
      <c r="C49" s="88">
        <v>539</v>
      </c>
      <c r="D49" s="88">
        <v>840</v>
      </c>
      <c r="E49" s="88">
        <v>25</v>
      </c>
      <c r="F49" s="88">
        <v>18</v>
      </c>
      <c r="G49" s="89">
        <v>28</v>
      </c>
      <c r="H49" s="55">
        <f>B49+C49+D49</f>
        <v>2119</v>
      </c>
      <c r="I49" s="55">
        <f>E49+F49+G49</f>
        <v>71</v>
      </c>
      <c r="J49" s="89">
        <v>711</v>
      </c>
      <c r="K49" s="94">
        <v>517</v>
      </c>
      <c r="L49" s="94"/>
      <c r="M49" s="93">
        <v>23</v>
      </c>
      <c r="N49" s="93">
        <v>18</v>
      </c>
      <c r="O49" s="56"/>
      <c r="P49" s="55">
        <f t="shared" si="26"/>
        <v>1228</v>
      </c>
      <c r="Q49" s="55">
        <f t="shared" si="27"/>
        <v>41</v>
      </c>
      <c r="R49" s="57">
        <f t="shared" si="22"/>
        <v>112</v>
      </c>
      <c r="S49" s="89">
        <v>3.73</v>
      </c>
      <c r="T49" s="89">
        <v>7.6</v>
      </c>
      <c r="U49" s="100">
        <v>10.9</v>
      </c>
      <c r="V49" s="88"/>
      <c r="W49" s="88"/>
      <c r="X49" s="109"/>
      <c r="Y49" s="44"/>
      <c r="Z49" s="44"/>
      <c r="AA49" s="68">
        <f t="shared" si="11"/>
        <v>0</v>
      </c>
      <c r="AB49" s="33">
        <v>15</v>
      </c>
      <c r="AC49" s="20">
        <f t="shared" si="12"/>
        <v>15</v>
      </c>
      <c r="AD49" s="85">
        <f t="shared" si="13"/>
        <v>134.22999999999999</v>
      </c>
      <c r="AE49" s="83">
        <f t="shared" si="23"/>
        <v>119.22999999999999</v>
      </c>
      <c r="AF49" s="84"/>
      <c r="AG49" s="78"/>
      <c r="AH49" s="22">
        <f t="shared" si="8"/>
        <v>134.22999999999999</v>
      </c>
      <c r="AI49" s="23">
        <f t="shared" si="9"/>
        <v>9.8900000000000148</v>
      </c>
      <c r="AJ49" s="58"/>
      <c r="AK49" s="24">
        <f t="shared" si="10"/>
        <v>15</v>
      </c>
      <c r="AL49" s="25">
        <f t="shared" si="14"/>
        <v>129.12</v>
      </c>
      <c r="AM49" s="28">
        <f t="shared" si="15"/>
        <v>144.12</v>
      </c>
      <c r="AN49" s="79"/>
      <c r="AO49" s="24">
        <v>55</v>
      </c>
      <c r="AP49" s="25">
        <v>200</v>
      </c>
      <c r="AQ49" s="25">
        <v>0</v>
      </c>
      <c r="AR49" s="25">
        <v>15</v>
      </c>
      <c r="AS49" s="25">
        <v>50</v>
      </c>
      <c r="AT49" s="62">
        <f t="shared" si="16"/>
        <v>320</v>
      </c>
      <c r="AU49" s="64">
        <f t="shared" si="17"/>
        <v>304</v>
      </c>
      <c r="AV49" s="120">
        <v>6</v>
      </c>
      <c r="AW49" s="120">
        <v>20</v>
      </c>
      <c r="AX49" s="120">
        <v>8</v>
      </c>
      <c r="AY49" s="120">
        <v>1</v>
      </c>
      <c r="AZ49" s="81">
        <f t="shared" si="18"/>
        <v>35</v>
      </c>
      <c r="BA49" s="80">
        <f t="shared" si="19"/>
        <v>269</v>
      </c>
      <c r="BB49" s="36">
        <f t="shared" si="20"/>
        <v>129.12</v>
      </c>
      <c r="BC49" s="80">
        <f t="shared" si="21"/>
        <v>139.88</v>
      </c>
    </row>
    <row r="50" spans="1:55" ht="17.399999999999999">
      <c r="A50" s="30" t="s">
        <v>25</v>
      </c>
      <c r="B50" s="88">
        <v>745</v>
      </c>
      <c r="C50" s="88">
        <v>527</v>
      </c>
      <c r="D50" s="88">
        <v>857</v>
      </c>
      <c r="E50" s="88">
        <v>25</v>
      </c>
      <c r="F50" s="88">
        <v>18</v>
      </c>
      <c r="G50" s="89">
        <v>28</v>
      </c>
      <c r="H50" s="55">
        <f t="shared" si="4"/>
        <v>2129</v>
      </c>
      <c r="I50" s="55">
        <f t="shared" si="5"/>
        <v>71</v>
      </c>
      <c r="J50" s="89">
        <v>790</v>
      </c>
      <c r="K50" s="94">
        <v>498</v>
      </c>
      <c r="L50" s="94"/>
      <c r="M50" s="93">
        <v>26</v>
      </c>
      <c r="N50" s="93">
        <v>17</v>
      </c>
      <c r="O50" s="56"/>
      <c r="P50" s="55">
        <f t="shared" si="26"/>
        <v>1288</v>
      </c>
      <c r="Q50" s="55">
        <f t="shared" si="27"/>
        <v>43</v>
      </c>
      <c r="R50" s="57">
        <f t="shared" si="22"/>
        <v>114</v>
      </c>
      <c r="S50" s="89">
        <v>6.24</v>
      </c>
      <c r="T50" s="89">
        <v>7.5</v>
      </c>
      <c r="U50" s="100">
        <v>11.6</v>
      </c>
      <c r="V50" s="88"/>
      <c r="W50" s="88"/>
      <c r="X50" s="109"/>
      <c r="Y50" s="44"/>
      <c r="Z50" s="44"/>
      <c r="AA50" s="68">
        <f t="shared" si="11"/>
        <v>0</v>
      </c>
      <c r="AB50" s="33">
        <v>15</v>
      </c>
      <c r="AC50" s="20">
        <f t="shared" si="12"/>
        <v>15</v>
      </c>
      <c r="AD50" s="85">
        <f t="shared" si="13"/>
        <v>139.34</v>
      </c>
      <c r="AE50" s="83">
        <f t="shared" si="23"/>
        <v>124.34</v>
      </c>
      <c r="AF50" s="84"/>
      <c r="AG50" s="78"/>
      <c r="AH50" s="22">
        <f t="shared" si="8"/>
        <v>139.34</v>
      </c>
      <c r="AI50" s="23">
        <f t="shared" si="9"/>
        <v>4.7800000000000011</v>
      </c>
      <c r="AJ50" s="58"/>
      <c r="AK50" s="24">
        <f t="shared" si="10"/>
        <v>15</v>
      </c>
      <c r="AL50" s="25">
        <f t="shared" si="14"/>
        <v>129.12</v>
      </c>
      <c r="AM50" s="28">
        <f t="shared" si="15"/>
        <v>144.12</v>
      </c>
      <c r="AN50" s="79"/>
      <c r="AO50" s="24">
        <v>55</v>
      </c>
      <c r="AP50" s="25">
        <v>200</v>
      </c>
      <c r="AQ50" s="25">
        <v>0</v>
      </c>
      <c r="AR50" s="25">
        <v>15</v>
      </c>
      <c r="AS50" s="25">
        <v>50</v>
      </c>
      <c r="AT50" s="62">
        <f t="shared" si="16"/>
        <v>320</v>
      </c>
      <c r="AU50" s="64">
        <f t="shared" si="17"/>
        <v>304</v>
      </c>
      <c r="AV50" s="120">
        <v>6</v>
      </c>
      <c r="AW50" s="120">
        <v>20</v>
      </c>
      <c r="AX50" s="120">
        <v>8</v>
      </c>
      <c r="AY50" s="120">
        <v>1</v>
      </c>
      <c r="AZ50" s="81">
        <f t="shared" si="18"/>
        <v>35</v>
      </c>
      <c r="BA50" s="80">
        <f t="shared" si="19"/>
        <v>269</v>
      </c>
      <c r="BB50" s="36">
        <f t="shared" si="20"/>
        <v>129.12</v>
      </c>
      <c r="BC50" s="80">
        <f t="shared" si="21"/>
        <v>139.88</v>
      </c>
    </row>
    <row r="51" spans="1:55" ht="17.399999999999999">
      <c r="A51" s="30" t="s">
        <v>52</v>
      </c>
      <c r="B51" s="88">
        <v>745</v>
      </c>
      <c r="C51" s="88">
        <v>526</v>
      </c>
      <c r="D51" s="88">
        <v>870</v>
      </c>
      <c r="E51" s="88">
        <v>25</v>
      </c>
      <c r="F51" s="88">
        <v>18</v>
      </c>
      <c r="G51" s="89">
        <v>28</v>
      </c>
      <c r="H51" s="55">
        <f>B51+C51+D51</f>
        <v>2141</v>
      </c>
      <c r="I51" s="55">
        <f>E51+F51+G51</f>
        <v>71</v>
      </c>
      <c r="J51" s="89">
        <v>790</v>
      </c>
      <c r="K51" s="94">
        <v>498</v>
      </c>
      <c r="L51" s="94"/>
      <c r="M51" s="93">
        <v>26</v>
      </c>
      <c r="N51" s="93">
        <v>17</v>
      </c>
      <c r="O51" s="56"/>
      <c r="P51" s="55">
        <f t="shared" si="26"/>
        <v>1288</v>
      </c>
      <c r="Q51" s="55">
        <f t="shared" si="27"/>
        <v>43</v>
      </c>
      <c r="R51" s="57">
        <f t="shared" si="22"/>
        <v>114</v>
      </c>
      <c r="S51" s="89">
        <v>6.24</v>
      </c>
      <c r="T51" s="89">
        <v>7.5</v>
      </c>
      <c r="U51" s="100">
        <v>11.6</v>
      </c>
      <c r="V51" s="88"/>
      <c r="W51" s="88"/>
      <c r="X51" s="109"/>
      <c r="Y51" s="44"/>
      <c r="Z51" s="44"/>
      <c r="AA51" s="68">
        <f t="shared" si="11"/>
        <v>0</v>
      </c>
      <c r="AB51" s="33">
        <v>15</v>
      </c>
      <c r="AC51" s="20">
        <f t="shared" si="12"/>
        <v>15</v>
      </c>
      <c r="AD51" s="85">
        <f t="shared" si="13"/>
        <v>139.34</v>
      </c>
      <c r="AE51" s="83">
        <f t="shared" si="23"/>
        <v>124.34</v>
      </c>
      <c r="AF51" s="84"/>
      <c r="AG51" s="78"/>
      <c r="AH51" s="22">
        <f t="shared" si="8"/>
        <v>139.34</v>
      </c>
      <c r="AI51" s="23">
        <f t="shared" si="9"/>
        <v>4.7800000000000011</v>
      </c>
      <c r="AJ51" s="58"/>
      <c r="AK51" s="24">
        <f t="shared" si="10"/>
        <v>15</v>
      </c>
      <c r="AL51" s="25">
        <f t="shared" si="14"/>
        <v>129.12</v>
      </c>
      <c r="AM51" s="28">
        <f t="shared" si="15"/>
        <v>144.12</v>
      </c>
      <c r="AN51" s="79"/>
      <c r="AO51" s="24">
        <v>55</v>
      </c>
      <c r="AP51" s="25">
        <v>200</v>
      </c>
      <c r="AQ51" s="25">
        <v>0</v>
      </c>
      <c r="AR51" s="25">
        <v>15</v>
      </c>
      <c r="AS51" s="25">
        <v>50</v>
      </c>
      <c r="AT51" s="62">
        <f>SUM(AO51:AS51)</f>
        <v>320</v>
      </c>
      <c r="AU51" s="64">
        <f t="shared" si="17"/>
        <v>304</v>
      </c>
      <c r="AV51" s="120">
        <v>6</v>
      </c>
      <c r="AW51" s="120">
        <v>20</v>
      </c>
      <c r="AX51" s="120">
        <v>8</v>
      </c>
      <c r="AY51" s="120">
        <v>1</v>
      </c>
      <c r="AZ51" s="81">
        <f t="shared" si="18"/>
        <v>35</v>
      </c>
      <c r="BA51" s="80">
        <f t="shared" si="19"/>
        <v>269</v>
      </c>
      <c r="BB51" s="36">
        <f t="shared" si="20"/>
        <v>129.12</v>
      </c>
      <c r="BC51" s="80">
        <f t="shared" si="21"/>
        <v>139.88</v>
      </c>
    </row>
    <row r="52" spans="1:55" ht="17.399999999999999">
      <c r="A52" s="30" t="s">
        <v>37</v>
      </c>
      <c r="B52" s="88">
        <v>745</v>
      </c>
      <c r="C52" s="88">
        <v>526</v>
      </c>
      <c r="D52" s="88">
        <v>870</v>
      </c>
      <c r="E52" s="88">
        <v>25</v>
      </c>
      <c r="F52" s="88">
        <v>18</v>
      </c>
      <c r="G52" s="89">
        <v>28</v>
      </c>
      <c r="H52" s="55">
        <f t="shared" si="4"/>
        <v>2141</v>
      </c>
      <c r="I52" s="55">
        <f t="shared" si="5"/>
        <v>71</v>
      </c>
      <c r="J52" s="89">
        <v>821</v>
      </c>
      <c r="K52" s="94">
        <v>495</v>
      </c>
      <c r="L52" s="94"/>
      <c r="M52" s="93">
        <v>25</v>
      </c>
      <c r="N52" s="93">
        <v>18</v>
      </c>
      <c r="O52" s="56"/>
      <c r="P52" s="55">
        <f t="shared" si="26"/>
        <v>1316</v>
      </c>
      <c r="Q52" s="55">
        <f t="shared" si="27"/>
        <v>43</v>
      </c>
      <c r="R52" s="57">
        <f t="shared" si="22"/>
        <v>114</v>
      </c>
      <c r="S52" s="89">
        <v>6.24</v>
      </c>
      <c r="T52" s="89">
        <v>7.5</v>
      </c>
      <c r="U52" s="100">
        <v>11.6</v>
      </c>
      <c r="V52" s="88"/>
      <c r="W52" s="88"/>
      <c r="X52" s="109"/>
      <c r="Y52" s="44"/>
      <c r="Z52" s="44"/>
      <c r="AA52" s="68">
        <f t="shared" si="11"/>
        <v>0</v>
      </c>
      <c r="AB52" s="33">
        <v>30</v>
      </c>
      <c r="AC52" s="20">
        <f t="shared" si="12"/>
        <v>30</v>
      </c>
      <c r="AD52" s="85">
        <f t="shared" si="13"/>
        <v>139.34</v>
      </c>
      <c r="AE52" s="83">
        <f t="shared" si="23"/>
        <v>109.34</v>
      </c>
      <c r="AF52" s="84"/>
      <c r="AG52" s="78"/>
      <c r="AH52" s="22">
        <f t="shared" si="8"/>
        <v>139.34</v>
      </c>
      <c r="AI52" s="23">
        <f t="shared" si="9"/>
        <v>19.78</v>
      </c>
      <c r="AJ52" s="58"/>
      <c r="AK52" s="24">
        <f t="shared" si="10"/>
        <v>30</v>
      </c>
      <c r="AL52" s="25">
        <f t="shared" si="14"/>
        <v>129.12</v>
      </c>
      <c r="AM52" s="28">
        <f t="shared" si="15"/>
        <v>159.12</v>
      </c>
      <c r="AN52" s="79"/>
      <c r="AO52" s="24">
        <v>55</v>
      </c>
      <c r="AP52" s="25">
        <v>200</v>
      </c>
      <c r="AQ52" s="25">
        <v>0</v>
      </c>
      <c r="AR52" s="25">
        <v>15</v>
      </c>
      <c r="AS52" s="25">
        <v>50</v>
      </c>
      <c r="AT52" s="62">
        <f t="shared" si="16"/>
        <v>320</v>
      </c>
      <c r="AU52" s="64">
        <f t="shared" si="17"/>
        <v>304</v>
      </c>
      <c r="AV52" s="120">
        <v>6</v>
      </c>
      <c r="AW52" s="120">
        <v>20</v>
      </c>
      <c r="AX52" s="120">
        <v>8</v>
      </c>
      <c r="AY52" s="120">
        <v>1</v>
      </c>
      <c r="AZ52" s="81">
        <f t="shared" si="18"/>
        <v>35</v>
      </c>
      <c r="BA52" s="80">
        <f t="shared" si="19"/>
        <v>269</v>
      </c>
      <c r="BB52" s="36">
        <f t="shared" si="20"/>
        <v>129.12</v>
      </c>
      <c r="BC52" s="80">
        <f t="shared" si="21"/>
        <v>139.88</v>
      </c>
    </row>
    <row r="53" spans="1:55" ht="17.399999999999999">
      <c r="A53" s="30" t="s">
        <v>53</v>
      </c>
      <c r="B53" s="88">
        <v>745</v>
      </c>
      <c r="C53" s="88">
        <v>526</v>
      </c>
      <c r="D53" s="88">
        <v>870</v>
      </c>
      <c r="E53" s="88">
        <v>25</v>
      </c>
      <c r="F53" s="88">
        <v>18</v>
      </c>
      <c r="G53" s="89">
        <v>28</v>
      </c>
      <c r="H53" s="55">
        <f>B53+C53+D53</f>
        <v>2141</v>
      </c>
      <c r="I53" s="55">
        <f>E53+F53+G53</f>
        <v>71</v>
      </c>
      <c r="J53" s="89">
        <v>821</v>
      </c>
      <c r="K53" s="94">
        <v>495</v>
      </c>
      <c r="L53" s="94"/>
      <c r="M53" s="93">
        <v>25</v>
      </c>
      <c r="N53" s="93">
        <v>18</v>
      </c>
      <c r="O53" s="56"/>
      <c r="P53" s="55">
        <f t="shared" si="26"/>
        <v>1316</v>
      </c>
      <c r="Q53" s="55">
        <f t="shared" si="27"/>
        <v>43</v>
      </c>
      <c r="R53" s="57">
        <f t="shared" si="22"/>
        <v>114</v>
      </c>
      <c r="S53" s="89">
        <v>6.24</v>
      </c>
      <c r="T53" s="89">
        <v>7.5</v>
      </c>
      <c r="U53" s="100">
        <v>11.6</v>
      </c>
      <c r="V53" s="88"/>
      <c r="W53" s="88"/>
      <c r="X53" s="109"/>
      <c r="Y53" s="44"/>
      <c r="Z53" s="44"/>
      <c r="AA53" s="68">
        <f t="shared" si="11"/>
        <v>0</v>
      </c>
      <c r="AB53" s="33">
        <v>30</v>
      </c>
      <c r="AC53" s="20">
        <f t="shared" si="12"/>
        <v>30</v>
      </c>
      <c r="AD53" s="85">
        <f t="shared" si="13"/>
        <v>139.34</v>
      </c>
      <c r="AE53" s="83">
        <f t="shared" si="23"/>
        <v>109.34</v>
      </c>
      <c r="AF53" s="84"/>
      <c r="AG53" s="78"/>
      <c r="AH53" s="22">
        <f t="shared" si="8"/>
        <v>139.34</v>
      </c>
      <c r="AI53" s="23">
        <f t="shared" si="9"/>
        <v>19.78</v>
      </c>
      <c r="AJ53" s="58"/>
      <c r="AK53" s="24">
        <f t="shared" si="10"/>
        <v>30</v>
      </c>
      <c r="AL53" s="25">
        <f t="shared" si="14"/>
        <v>129.12</v>
      </c>
      <c r="AM53" s="28">
        <f t="shared" si="15"/>
        <v>159.12</v>
      </c>
      <c r="AN53" s="79"/>
      <c r="AO53" s="24">
        <v>55</v>
      </c>
      <c r="AP53" s="25">
        <v>200</v>
      </c>
      <c r="AQ53" s="25">
        <v>0</v>
      </c>
      <c r="AR53" s="25">
        <v>15</v>
      </c>
      <c r="AS53" s="25">
        <v>50</v>
      </c>
      <c r="AT53" s="62">
        <f t="shared" si="16"/>
        <v>320</v>
      </c>
      <c r="AU53" s="64">
        <f t="shared" si="17"/>
        <v>304</v>
      </c>
      <c r="AV53" s="120">
        <v>6</v>
      </c>
      <c r="AW53" s="120">
        <v>20</v>
      </c>
      <c r="AX53" s="120">
        <v>8</v>
      </c>
      <c r="AY53" s="120">
        <v>1</v>
      </c>
      <c r="AZ53" s="81">
        <f t="shared" si="18"/>
        <v>35</v>
      </c>
      <c r="BA53" s="80">
        <f t="shared" si="19"/>
        <v>269</v>
      </c>
      <c r="BB53" s="36">
        <f t="shared" si="20"/>
        <v>129.12</v>
      </c>
      <c r="BC53" s="80">
        <f t="shared" si="21"/>
        <v>139.88</v>
      </c>
    </row>
    <row r="54" spans="1:55" ht="17.399999999999999">
      <c r="A54" s="30" t="s">
        <v>26</v>
      </c>
      <c r="B54" s="88">
        <v>751</v>
      </c>
      <c r="C54" s="88">
        <v>523</v>
      </c>
      <c r="D54" s="88">
        <v>860</v>
      </c>
      <c r="E54" s="88">
        <v>26</v>
      </c>
      <c r="F54" s="88">
        <v>18</v>
      </c>
      <c r="G54" s="89">
        <v>29</v>
      </c>
      <c r="H54" s="55">
        <f t="shared" si="4"/>
        <v>2134</v>
      </c>
      <c r="I54" s="55">
        <f t="shared" si="5"/>
        <v>73</v>
      </c>
      <c r="J54" s="89">
        <v>823</v>
      </c>
      <c r="K54" s="94">
        <v>493</v>
      </c>
      <c r="L54" s="94"/>
      <c r="M54" s="93">
        <v>27</v>
      </c>
      <c r="N54" s="93">
        <v>18</v>
      </c>
      <c r="O54" s="56"/>
      <c r="P54" s="55">
        <f t="shared" si="26"/>
        <v>1316</v>
      </c>
      <c r="Q54" s="55">
        <f t="shared" si="27"/>
        <v>45</v>
      </c>
      <c r="R54" s="57">
        <f t="shared" si="22"/>
        <v>118</v>
      </c>
      <c r="S54" s="89">
        <v>6.38</v>
      </c>
      <c r="T54" s="89">
        <v>4.5</v>
      </c>
      <c r="U54" s="100">
        <v>12.1</v>
      </c>
      <c r="V54" s="88"/>
      <c r="W54" s="88"/>
      <c r="X54" s="109"/>
      <c r="Y54" s="44"/>
      <c r="Z54" s="44"/>
      <c r="AA54" s="68">
        <f t="shared" si="11"/>
        <v>0</v>
      </c>
      <c r="AB54" s="33">
        <v>30</v>
      </c>
      <c r="AC54" s="20">
        <f t="shared" si="12"/>
        <v>30</v>
      </c>
      <c r="AD54" s="85">
        <f t="shared" si="13"/>
        <v>140.97999999999999</v>
      </c>
      <c r="AE54" s="83">
        <f t="shared" si="23"/>
        <v>110.97999999999999</v>
      </c>
      <c r="AF54" s="84"/>
      <c r="AG54" s="78"/>
      <c r="AH54" s="22">
        <f t="shared" si="8"/>
        <v>140.97999999999999</v>
      </c>
      <c r="AI54" s="23">
        <f t="shared" si="9"/>
        <v>18.140000000000015</v>
      </c>
      <c r="AJ54" s="58"/>
      <c r="AK54" s="24">
        <f t="shared" si="10"/>
        <v>30</v>
      </c>
      <c r="AL54" s="25">
        <f t="shared" si="14"/>
        <v>129.12</v>
      </c>
      <c r="AM54" s="28">
        <f t="shared" si="15"/>
        <v>159.12</v>
      </c>
      <c r="AN54" s="79"/>
      <c r="AO54" s="24">
        <v>55</v>
      </c>
      <c r="AP54" s="25">
        <v>200</v>
      </c>
      <c r="AQ54" s="25">
        <v>0</v>
      </c>
      <c r="AR54" s="25">
        <v>15</v>
      </c>
      <c r="AS54" s="25">
        <v>50</v>
      </c>
      <c r="AT54" s="62">
        <f t="shared" si="16"/>
        <v>320</v>
      </c>
      <c r="AU54" s="64">
        <f t="shared" si="17"/>
        <v>304</v>
      </c>
      <c r="AV54" s="120">
        <v>6</v>
      </c>
      <c r="AW54" s="120">
        <v>20</v>
      </c>
      <c r="AX54" s="120">
        <v>8</v>
      </c>
      <c r="AY54" s="120">
        <v>1</v>
      </c>
      <c r="AZ54" s="81">
        <f t="shared" si="18"/>
        <v>35</v>
      </c>
      <c r="BA54" s="80">
        <f t="shared" si="19"/>
        <v>269</v>
      </c>
      <c r="BB54" s="36">
        <f t="shared" si="20"/>
        <v>129.12</v>
      </c>
      <c r="BC54" s="80">
        <f t="shared" si="21"/>
        <v>139.88</v>
      </c>
    </row>
    <row r="55" spans="1:55" ht="17.399999999999999">
      <c r="A55" s="30" t="s">
        <v>54</v>
      </c>
      <c r="B55" s="88">
        <v>751</v>
      </c>
      <c r="C55" s="88">
        <v>523</v>
      </c>
      <c r="D55" s="88">
        <v>860</v>
      </c>
      <c r="E55" s="88">
        <v>26</v>
      </c>
      <c r="F55" s="88">
        <v>18</v>
      </c>
      <c r="G55" s="89">
        <v>29</v>
      </c>
      <c r="H55" s="55">
        <f>B55+C55+D55</f>
        <v>2134</v>
      </c>
      <c r="I55" s="55">
        <f>E55+F55+G55</f>
        <v>73</v>
      </c>
      <c r="J55" s="89">
        <v>823</v>
      </c>
      <c r="K55" s="94">
        <v>493</v>
      </c>
      <c r="L55" s="94"/>
      <c r="M55" s="93">
        <v>27</v>
      </c>
      <c r="N55" s="93">
        <v>18</v>
      </c>
      <c r="O55" s="56"/>
      <c r="P55" s="55">
        <f t="shared" si="26"/>
        <v>1316</v>
      </c>
      <c r="Q55" s="55">
        <f t="shared" si="27"/>
        <v>45</v>
      </c>
      <c r="R55" s="57">
        <f t="shared" si="22"/>
        <v>118</v>
      </c>
      <c r="S55" s="89">
        <v>6.38</v>
      </c>
      <c r="T55" s="89">
        <v>4.5</v>
      </c>
      <c r="U55" s="100">
        <v>12.1</v>
      </c>
      <c r="V55" s="88"/>
      <c r="W55" s="88"/>
      <c r="X55" s="109"/>
      <c r="Y55" s="44"/>
      <c r="Z55" s="44"/>
      <c r="AA55" s="68">
        <f t="shared" si="11"/>
        <v>0</v>
      </c>
      <c r="AB55" s="33">
        <v>30</v>
      </c>
      <c r="AC55" s="20">
        <f t="shared" si="12"/>
        <v>30</v>
      </c>
      <c r="AD55" s="85">
        <f t="shared" si="13"/>
        <v>140.97999999999999</v>
      </c>
      <c r="AE55" s="83">
        <f t="shared" si="23"/>
        <v>110.97999999999999</v>
      </c>
      <c r="AF55" s="84"/>
      <c r="AG55" s="78"/>
      <c r="AH55" s="22">
        <f t="shared" si="8"/>
        <v>140.97999999999999</v>
      </c>
      <c r="AI55" s="23">
        <f t="shared" si="9"/>
        <v>18.140000000000015</v>
      </c>
      <c r="AJ55" s="58"/>
      <c r="AK55" s="24">
        <f t="shared" si="10"/>
        <v>30</v>
      </c>
      <c r="AL55" s="25">
        <f t="shared" si="14"/>
        <v>129.12</v>
      </c>
      <c r="AM55" s="28">
        <f t="shared" si="15"/>
        <v>159.12</v>
      </c>
      <c r="AN55" s="79"/>
      <c r="AO55" s="24">
        <v>55</v>
      </c>
      <c r="AP55" s="25">
        <v>200</v>
      </c>
      <c r="AQ55" s="25">
        <v>0</v>
      </c>
      <c r="AR55" s="25">
        <v>15</v>
      </c>
      <c r="AS55" s="25">
        <v>50</v>
      </c>
      <c r="AT55" s="62">
        <f t="shared" si="16"/>
        <v>320</v>
      </c>
      <c r="AU55" s="64">
        <f t="shared" si="17"/>
        <v>304</v>
      </c>
      <c r="AV55" s="120">
        <v>6</v>
      </c>
      <c r="AW55" s="120">
        <v>20</v>
      </c>
      <c r="AX55" s="120">
        <v>8</v>
      </c>
      <c r="AY55" s="120">
        <v>1</v>
      </c>
      <c r="AZ55" s="81">
        <f t="shared" si="18"/>
        <v>35</v>
      </c>
      <c r="BA55" s="80">
        <f t="shared" si="19"/>
        <v>269</v>
      </c>
      <c r="BB55" s="36">
        <f t="shared" si="20"/>
        <v>129.12</v>
      </c>
      <c r="BC55" s="80">
        <f t="shared" si="21"/>
        <v>139.88</v>
      </c>
    </row>
    <row r="56" spans="1:55" ht="17.399999999999999">
      <c r="A56" s="30" t="s">
        <v>55</v>
      </c>
      <c r="B56" s="88">
        <v>766</v>
      </c>
      <c r="C56" s="88">
        <v>517</v>
      </c>
      <c r="D56" s="88">
        <v>914</v>
      </c>
      <c r="E56" s="88">
        <v>26</v>
      </c>
      <c r="F56" s="88">
        <v>18</v>
      </c>
      <c r="G56" s="89">
        <v>29</v>
      </c>
      <c r="H56" s="55">
        <f t="shared" si="4"/>
        <v>2197</v>
      </c>
      <c r="I56" s="55">
        <f t="shared" si="5"/>
        <v>73</v>
      </c>
      <c r="J56" s="89">
        <v>819</v>
      </c>
      <c r="K56" s="94">
        <v>489</v>
      </c>
      <c r="L56" s="94"/>
      <c r="M56" s="93">
        <v>27</v>
      </c>
      <c r="N56" s="93">
        <v>17</v>
      </c>
      <c r="O56" s="56"/>
      <c r="P56" s="55">
        <f t="shared" si="26"/>
        <v>1308</v>
      </c>
      <c r="Q56" s="55">
        <f t="shared" si="27"/>
        <v>44</v>
      </c>
      <c r="R56" s="57">
        <f>SUM(I56+Q56)</f>
        <v>117</v>
      </c>
      <c r="S56" s="89">
        <v>6.38</v>
      </c>
      <c r="T56" s="89">
        <v>4.5</v>
      </c>
      <c r="U56" s="100">
        <v>12.1</v>
      </c>
      <c r="V56" s="88"/>
      <c r="W56" s="88"/>
      <c r="X56" s="109"/>
      <c r="Y56" s="44"/>
      <c r="Z56" s="44"/>
      <c r="AA56" s="68">
        <f t="shared" si="11"/>
        <v>0</v>
      </c>
      <c r="AB56" s="33">
        <v>30</v>
      </c>
      <c r="AC56" s="20">
        <f t="shared" si="12"/>
        <v>30</v>
      </c>
      <c r="AD56" s="85">
        <f t="shared" si="13"/>
        <v>139.97999999999999</v>
      </c>
      <c r="AE56" s="83">
        <f t="shared" si="23"/>
        <v>109.97999999999999</v>
      </c>
      <c r="AF56" s="84"/>
      <c r="AG56" s="78"/>
      <c r="AH56" s="22">
        <f t="shared" si="8"/>
        <v>139.97999999999999</v>
      </c>
      <c r="AI56" s="23">
        <f t="shared" si="9"/>
        <v>19.140000000000015</v>
      </c>
      <c r="AJ56" s="58"/>
      <c r="AK56" s="24">
        <f t="shared" si="10"/>
        <v>30</v>
      </c>
      <c r="AL56" s="25">
        <f t="shared" si="14"/>
        <v>129.12</v>
      </c>
      <c r="AM56" s="28">
        <f t="shared" si="15"/>
        <v>159.12</v>
      </c>
      <c r="AN56" s="79"/>
      <c r="AO56" s="24">
        <v>55</v>
      </c>
      <c r="AP56" s="25">
        <v>200</v>
      </c>
      <c r="AQ56" s="25">
        <v>0</v>
      </c>
      <c r="AR56" s="25">
        <v>15</v>
      </c>
      <c r="AS56" s="25">
        <v>50</v>
      </c>
      <c r="AT56" s="62">
        <f t="shared" si="16"/>
        <v>320</v>
      </c>
      <c r="AU56" s="64">
        <f t="shared" si="17"/>
        <v>304</v>
      </c>
      <c r="AV56" s="120">
        <v>6</v>
      </c>
      <c r="AW56" s="120">
        <v>20</v>
      </c>
      <c r="AX56" s="120">
        <v>8</v>
      </c>
      <c r="AY56" s="120">
        <v>1</v>
      </c>
      <c r="AZ56" s="81">
        <f t="shared" si="18"/>
        <v>35</v>
      </c>
      <c r="BA56" s="80">
        <f t="shared" si="19"/>
        <v>269</v>
      </c>
      <c r="BB56" s="36">
        <f t="shared" si="20"/>
        <v>129.12</v>
      </c>
      <c r="BC56" s="80">
        <f t="shared" si="21"/>
        <v>139.88</v>
      </c>
    </row>
    <row r="57" spans="1:55" ht="17.399999999999999">
      <c r="A57" s="30" t="s">
        <v>56</v>
      </c>
      <c r="B57" s="88">
        <v>758</v>
      </c>
      <c r="C57" s="88">
        <v>509</v>
      </c>
      <c r="D57" s="88">
        <v>906</v>
      </c>
      <c r="E57" s="88">
        <v>26</v>
      </c>
      <c r="F57" s="88">
        <v>18</v>
      </c>
      <c r="G57" s="89">
        <v>29</v>
      </c>
      <c r="H57" s="55">
        <f>B57+C57+D57</f>
        <v>2173</v>
      </c>
      <c r="I57" s="55">
        <f>E57+F57+G57</f>
        <v>73</v>
      </c>
      <c r="J57" s="89">
        <v>819</v>
      </c>
      <c r="K57" s="94">
        <v>489</v>
      </c>
      <c r="L57" s="94"/>
      <c r="M57" s="93">
        <v>27</v>
      </c>
      <c r="N57" s="93">
        <v>17</v>
      </c>
      <c r="O57" s="56"/>
      <c r="P57" s="55">
        <f t="shared" si="26"/>
        <v>1308</v>
      </c>
      <c r="Q57" s="55">
        <f t="shared" si="27"/>
        <v>44</v>
      </c>
      <c r="R57" s="57">
        <f t="shared" si="22"/>
        <v>117</v>
      </c>
      <c r="S57" s="89">
        <v>6.38</v>
      </c>
      <c r="T57" s="89">
        <v>4.5</v>
      </c>
      <c r="U57" s="100">
        <v>12.1</v>
      </c>
      <c r="V57" s="88"/>
      <c r="W57" s="88"/>
      <c r="X57" s="109"/>
      <c r="Y57" s="44"/>
      <c r="Z57" s="44"/>
      <c r="AA57" s="68">
        <f t="shared" si="11"/>
        <v>0</v>
      </c>
      <c r="AB57" s="33">
        <v>30</v>
      </c>
      <c r="AC57" s="20">
        <f t="shared" si="12"/>
        <v>30</v>
      </c>
      <c r="AD57" s="85">
        <f t="shared" si="13"/>
        <v>139.97999999999999</v>
      </c>
      <c r="AE57" s="83">
        <f t="shared" si="23"/>
        <v>109.97999999999999</v>
      </c>
      <c r="AF57" s="84"/>
      <c r="AG57" s="78"/>
      <c r="AH57" s="22">
        <f t="shared" si="8"/>
        <v>139.97999999999999</v>
      </c>
      <c r="AI57" s="23">
        <f t="shared" si="9"/>
        <v>19.140000000000015</v>
      </c>
      <c r="AJ57" s="58"/>
      <c r="AK57" s="24">
        <f t="shared" si="10"/>
        <v>30</v>
      </c>
      <c r="AL57" s="25">
        <f t="shared" si="14"/>
        <v>129.12</v>
      </c>
      <c r="AM57" s="28">
        <f t="shared" si="15"/>
        <v>159.12</v>
      </c>
      <c r="AN57" s="79"/>
      <c r="AO57" s="24">
        <v>55</v>
      </c>
      <c r="AP57" s="25">
        <v>200</v>
      </c>
      <c r="AQ57" s="25">
        <v>0</v>
      </c>
      <c r="AR57" s="25">
        <v>15</v>
      </c>
      <c r="AS57" s="25">
        <v>50</v>
      </c>
      <c r="AT57" s="62">
        <f t="shared" si="16"/>
        <v>320</v>
      </c>
      <c r="AU57" s="64">
        <f t="shared" si="17"/>
        <v>304</v>
      </c>
      <c r="AV57" s="120">
        <v>6</v>
      </c>
      <c r="AW57" s="120">
        <v>20</v>
      </c>
      <c r="AX57" s="120">
        <v>8</v>
      </c>
      <c r="AY57" s="120">
        <v>1</v>
      </c>
      <c r="AZ57" s="81">
        <f t="shared" si="18"/>
        <v>35</v>
      </c>
      <c r="BA57" s="80">
        <f t="shared" si="19"/>
        <v>269</v>
      </c>
      <c r="BB57" s="36">
        <f t="shared" si="20"/>
        <v>129.12</v>
      </c>
      <c r="BC57" s="80">
        <f t="shared" si="21"/>
        <v>139.88</v>
      </c>
    </row>
    <row r="58" spans="1:55" ht="17.399999999999999">
      <c r="A58" s="30" t="s">
        <v>27</v>
      </c>
      <c r="B58" s="88">
        <v>750</v>
      </c>
      <c r="C58" s="88">
        <v>510</v>
      </c>
      <c r="D58" s="88">
        <v>841</v>
      </c>
      <c r="E58" s="88">
        <v>26</v>
      </c>
      <c r="F58" s="88">
        <v>18</v>
      </c>
      <c r="G58" s="89">
        <v>29</v>
      </c>
      <c r="H58" s="55">
        <f t="shared" si="4"/>
        <v>2101</v>
      </c>
      <c r="I58" s="55">
        <f t="shared" si="5"/>
        <v>73</v>
      </c>
      <c r="J58" s="88">
        <v>805</v>
      </c>
      <c r="K58" s="94">
        <v>490</v>
      </c>
      <c r="L58" s="94"/>
      <c r="M58" s="93">
        <v>27</v>
      </c>
      <c r="N58" s="93">
        <v>17</v>
      </c>
      <c r="O58" s="56"/>
      <c r="P58" s="55">
        <f t="shared" si="26"/>
        <v>1295</v>
      </c>
      <c r="Q58" s="55">
        <f t="shared" si="27"/>
        <v>44</v>
      </c>
      <c r="R58" s="57">
        <f t="shared" si="22"/>
        <v>117</v>
      </c>
      <c r="S58" s="89">
        <v>6.22</v>
      </c>
      <c r="T58" s="89">
        <v>7</v>
      </c>
      <c r="U58" s="100">
        <v>11.4</v>
      </c>
      <c r="V58" s="88"/>
      <c r="W58" s="88"/>
      <c r="X58" s="109"/>
      <c r="Y58" s="44"/>
      <c r="Z58" s="44"/>
      <c r="AA58" s="68">
        <f t="shared" si="11"/>
        <v>0</v>
      </c>
      <c r="AB58" s="33">
        <v>30</v>
      </c>
      <c r="AC58" s="20">
        <f t="shared" si="12"/>
        <v>30</v>
      </c>
      <c r="AD58" s="85">
        <f t="shared" si="13"/>
        <v>141.62</v>
      </c>
      <c r="AE58" s="83">
        <f t="shared" si="23"/>
        <v>111.62</v>
      </c>
      <c r="AF58" s="84"/>
      <c r="AG58" s="78"/>
      <c r="AH58" s="22">
        <f t="shared" si="8"/>
        <v>141.62</v>
      </c>
      <c r="AI58" s="23">
        <f t="shared" si="9"/>
        <v>17.5</v>
      </c>
      <c r="AJ58" s="58"/>
      <c r="AK58" s="24">
        <f t="shared" si="10"/>
        <v>30</v>
      </c>
      <c r="AL58" s="25">
        <f t="shared" si="14"/>
        <v>129.12</v>
      </c>
      <c r="AM58" s="28">
        <f t="shared" si="15"/>
        <v>159.12</v>
      </c>
      <c r="AN58" s="79"/>
      <c r="AO58" s="24">
        <v>55</v>
      </c>
      <c r="AP58" s="25">
        <v>200</v>
      </c>
      <c r="AQ58" s="25">
        <v>0</v>
      </c>
      <c r="AR58" s="25">
        <v>15</v>
      </c>
      <c r="AS58" s="25">
        <v>50</v>
      </c>
      <c r="AT58" s="62">
        <f t="shared" si="16"/>
        <v>320</v>
      </c>
      <c r="AU58" s="64">
        <f t="shared" si="17"/>
        <v>304</v>
      </c>
      <c r="AV58" s="120">
        <v>6</v>
      </c>
      <c r="AW58" s="120">
        <v>20</v>
      </c>
      <c r="AX58" s="120">
        <v>8</v>
      </c>
      <c r="AY58" s="120">
        <v>1</v>
      </c>
      <c r="AZ58" s="81">
        <f t="shared" si="18"/>
        <v>35</v>
      </c>
      <c r="BA58" s="80">
        <f t="shared" si="19"/>
        <v>269</v>
      </c>
      <c r="BB58" s="36">
        <f t="shared" si="20"/>
        <v>129.12</v>
      </c>
      <c r="BC58" s="80">
        <f t="shared" si="21"/>
        <v>139.88</v>
      </c>
    </row>
    <row r="59" spans="1:55" ht="17.399999999999999">
      <c r="A59" s="30" t="s">
        <v>57</v>
      </c>
      <c r="B59" s="88">
        <v>726</v>
      </c>
      <c r="C59" s="88">
        <v>490</v>
      </c>
      <c r="D59" s="88">
        <v>821</v>
      </c>
      <c r="E59" s="88">
        <v>26</v>
      </c>
      <c r="F59" s="88">
        <v>18</v>
      </c>
      <c r="G59" s="89">
        <v>29</v>
      </c>
      <c r="H59" s="55">
        <f>B59+C59+D59</f>
        <v>2037</v>
      </c>
      <c r="I59" s="55">
        <f>E59+F59+G59</f>
        <v>73</v>
      </c>
      <c r="J59" s="88">
        <v>805</v>
      </c>
      <c r="K59" s="94">
        <v>490</v>
      </c>
      <c r="L59" s="94"/>
      <c r="M59" s="93">
        <v>27</v>
      </c>
      <c r="N59" s="93">
        <v>17</v>
      </c>
      <c r="O59" s="56"/>
      <c r="P59" s="55">
        <f t="shared" si="26"/>
        <v>1295</v>
      </c>
      <c r="Q59" s="55">
        <f t="shared" si="27"/>
        <v>44</v>
      </c>
      <c r="R59" s="57">
        <f t="shared" si="22"/>
        <v>117</v>
      </c>
      <c r="S59" s="89">
        <v>6.22</v>
      </c>
      <c r="T59" s="89">
        <v>7</v>
      </c>
      <c r="U59" s="100">
        <v>11.4</v>
      </c>
      <c r="V59" s="88"/>
      <c r="W59" s="88"/>
      <c r="X59" s="109"/>
      <c r="Y59" s="44"/>
      <c r="Z59" s="44"/>
      <c r="AA59" s="68">
        <f t="shared" si="11"/>
        <v>0</v>
      </c>
      <c r="AB59" s="33">
        <v>30</v>
      </c>
      <c r="AC59" s="20">
        <f t="shared" si="12"/>
        <v>30</v>
      </c>
      <c r="AD59" s="85">
        <f t="shared" si="13"/>
        <v>141.62</v>
      </c>
      <c r="AE59" s="83">
        <f t="shared" si="23"/>
        <v>111.62</v>
      </c>
      <c r="AF59" s="84"/>
      <c r="AG59" s="78"/>
      <c r="AH59" s="22">
        <f t="shared" si="8"/>
        <v>141.62</v>
      </c>
      <c r="AI59" s="23">
        <f t="shared" si="9"/>
        <v>17.5</v>
      </c>
      <c r="AJ59" s="58"/>
      <c r="AK59" s="24">
        <f t="shared" si="10"/>
        <v>30</v>
      </c>
      <c r="AL59" s="25">
        <f t="shared" si="14"/>
        <v>129.12</v>
      </c>
      <c r="AM59" s="28">
        <f t="shared" si="15"/>
        <v>159.12</v>
      </c>
      <c r="AN59" s="79"/>
      <c r="AO59" s="24">
        <v>55</v>
      </c>
      <c r="AP59" s="25">
        <v>200</v>
      </c>
      <c r="AQ59" s="25">
        <v>0</v>
      </c>
      <c r="AR59" s="25">
        <v>15</v>
      </c>
      <c r="AS59" s="25">
        <v>50</v>
      </c>
      <c r="AT59" s="62">
        <f t="shared" si="16"/>
        <v>320</v>
      </c>
      <c r="AU59" s="64">
        <f t="shared" si="17"/>
        <v>304</v>
      </c>
      <c r="AV59" s="120">
        <v>6</v>
      </c>
      <c r="AW59" s="120">
        <v>20</v>
      </c>
      <c r="AX59" s="120">
        <v>8</v>
      </c>
      <c r="AY59" s="120">
        <v>1</v>
      </c>
      <c r="AZ59" s="81">
        <f t="shared" si="18"/>
        <v>35</v>
      </c>
      <c r="BA59" s="80">
        <f t="shared" si="19"/>
        <v>269</v>
      </c>
      <c r="BB59" s="36">
        <f t="shared" si="20"/>
        <v>129.12</v>
      </c>
      <c r="BC59" s="80">
        <f t="shared" si="21"/>
        <v>139.88</v>
      </c>
    </row>
    <row r="60" spans="1:55" ht="17.399999999999999">
      <c r="A60" s="30" t="s">
        <v>58</v>
      </c>
      <c r="B60" s="88">
        <v>715</v>
      </c>
      <c r="C60" s="88">
        <v>520</v>
      </c>
      <c r="D60" s="88">
        <v>811</v>
      </c>
      <c r="E60" s="88">
        <v>26</v>
      </c>
      <c r="F60" s="88">
        <v>18</v>
      </c>
      <c r="G60" s="89">
        <v>29</v>
      </c>
      <c r="H60" s="55">
        <f t="shared" si="4"/>
        <v>2046</v>
      </c>
      <c r="I60" s="55">
        <f t="shared" si="5"/>
        <v>73</v>
      </c>
      <c r="J60" s="88">
        <v>749</v>
      </c>
      <c r="K60" s="94">
        <v>486</v>
      </c>
      <c r="L60" s="94"/>
      <c r="M60" s="93">
        <v>25</v>
      </c>
      <c r="N60" s="93">
        <v>17</v>
      </c>
      <c r="O60" s="56"/>
      <c r="P60" s="55">
        <f t="shared" si="26"/>
        <v>1235</v>
      </c>
      <c r="Q60" s="55">
        <f t="shared" si="27"/>
        <v>42</v>
      </c>
      <c r="R60" s="57">
        <f t="shared" si="22"/>
        <v>115</v>
      </c>
      <c r="S60" s="89">
        <v>6.22</v>
      </c>
      <c r="T60" s="88">
        <v>7</v>
      </c>
      <c r="U60" s="100">
        <v>11.4</v>
      </c>
      <c r="V60" s="88"/>
      <c r="W60" s="88"/>
      <c r="X60" s="109"/>
      <c r="Y60" s="44"/>
      <c r="Z60" s="44"/>
      <c r="AA60" s="68">
        <f t="shared" si="11"/>
        <v>0</v>
      </c>
      <c r="AB60" s="33">
        <v>30</v>
      </c>
      <c r="AC60" s="20">
        <f t="shared" si="12"/>
        <v>30</v>
      </c>
      <c r="AD60" s="85">
        <f t="shared" si="13"/>
        <v>139.62</v>
      </c>
      <c r="AE60" s="83">
        <f t="shared" si="23"/>
        <v>109.62</v>
      </c>
      <c r="AF60" s="84"/>
      <c r="AG60" s="78"/>
      <c r="AH60" s="22">
        <f t="shared" si="8"/>
        <v>139.62</v>
      </c>
      <c r="AI60" s="23">
        <f t="shared" si="9"/>
        <v>19.5</v>
      </c>
      <c r="AJ60" s="58"/>
      <c r="AK60" s="24">
        <f t="shared" si="10"/>
        <v>30</v>
      </c>
      <c r="AL60" s="25">
        <f t="shared" si="14"/>
        <v>129.12</v>
      </c>
      <c r="AM60" s="28">
        <f t="shared" si="15"/>
        <v>159.12</v>
      </c>
      <c r="AN60" s="79"/>
      <c r="AO60" s="24">
        <v>55</v>
      </c>
      <c r="AP60" s="25">
        <v>200</v>
      </c>
      <c r="AQ60" s="25">
        <v>0</v>
      </c>
      <c r="AR60" s="25">
        <v>15</v>
      </c>
      <c r="AS60" s="25">
        <v>50</v>
      </c>
      <c r="AT60" s="62">
        <f t="shared" si="16"/>
        <v>320</v>
      </c>
      <c r="AU60" s="64">
        <f t="shared" si="17"/>
        <v>304</v>
      </c>
      <c r="AV60" s="120">
        <v>6</v>
      </c>
      <c r="AW60" s="120">
        <v>20</v>
      </c>
      <c r="AX60" s="120">
        <v>8</v>
      </c>
      <c r="AY60" s="120">
        <v>1</v>
      </c>
      <c r="AZ60" s="81">
        <f t="shared" si="18"/>
        <v>35</v>
      </c>
      <c r="BA60" s="80">
        <f t="shared" si="19"/>
        <v>269</v>
      </c>
      <c r="BB60" s="36">
        <f t="shared" si="20"/>
        <v>129.12</v>
      </c>
      <c r="BC60" s="80">
        <f t="shared" si="21"/>
        <v>139.88</v>
      </c>
    </row>
    <row r="61" spans="1:55" ht="17.399999999999999">
      <c r="A61" s="30" t="s">
        <v>59</v>
      </c>
      <c r="B61" s="88">
        <v>702</v>
      </c>
      <c r="C61" s="88">
        <v>521</v>
      </c>
      <c r="D61" s="88">
        <v>833</v>
      </c>
      <c r="E61" s="88">
        <v>26</v>
      </c>
      <c r="F61" s="88">
        <v>18</v>
      </c>
      <c r="G61" s="89">
        <v>29</v>
      </c>
      <c r="H61" s="55">
        <f>B61+C61+D61</f>
        <v>2056</v>
      </c>
      <c r="I61" s="55">
        <f>E61+F61+G61</f>
        <v>73</v>
      </c>
      <c r="J61" s="88">
        <v>749</v>
      </c>
      <c r="K61" s="94">
        <v>486</v>
      </c>
      <c r="L61" s="94"/>
      <c r="M61" s="93">
        <v>25</v>
      </c>
      <c r="N61" s="93">
        <v>17</v>
      </c>
      <c r="O61" s="56"/>
      <c r="P61" s="55">
        <f t="shared" si="26"/>
        <v>1235</v>
      </c>
      <c r="Q61" s="55">
        <f t="shared" si="27"/>
        <v>42</v>
      </c>
      <c r="R61" s="57">
        <f t="shared" si="22"/>
        <v>115</v>
      </c>
      <c r="S61" s="89">
        <v>6.22</v>
      </c>
      <c r="T61" s="88">
        <v>7</v>
      </c>
      <c r="U61" s="100">
        <v>11.4</v>
      </c>
      <c r="V61" s="88"/>
      <c r="W61" s="88"/>
      <c r="X61" s="109"/>
      <c r="Y61" s="44"/>
      <c r="Z61" s="44"/>
      <c r="AA61" s="68">
        <f t="shared" si="11"/>
        <v>0</v>
      </c>
      <c r="AB61" s="33">
        <v>15</v>
      </c>
      <c r="AC61" s="20">
        <f t="shared" si="12"/>
        <v>15</v>
      </c>
      <c r="AD61" s="85">
        <f t="shared" si="13"/>
        <v>139.62</v>
      </c>
      <c r="AE61" s="83">
        <f t="shared" si="23"/>
        <v>124.62</v>
      </c>
      <c r="AF61" s="84"/>
      <c r="AG61" s="78"/>
      <c r="AH61" s="22">
        <f t="shared" si="8"/>
        <v>139.62</v>
      </c>
      <c r="AI61" s="23">
        <f t="shared" si="9"/>
        <v>4.5</v>
      </c>
      <c r="AJ61" s="58"/>
      <c r="AK61" s="24">
        <f t="shared" si="10"/>
        <v>15</v>
      </c>
      <c r="AL61" s="25">
        <f t="shared" si="14"/>
        <v>129.12</v>
      </c>
      <c r="AM61" s="28">
        <f t="shared" si="15"/>
        <v>144.12</v>
      </c>
      <c r="AN61" s="79"/>
      <c r="AO61" s="24">
        <v>55</v>
      </c>
      <c r="AP61" s="25">
        <v>200</v>
      </c>
      <c r="AQ61" s="25">
        <v>0</v>
      </c>
      <c r="AR61" s="25">
        <v>15</v>
      </c>
      <c r="AS61" s="25">
        <v>50</v>
      </c>
      <c r="AT61" s="62">
        <f t="shared" si="16"/>
        <v>320</v>
      </c>
      <c r="AU61" s="64">
        <f t="shared" si="17"/>
        <v>304</v>
      </c>
      <c r="AV61" s="120">
        <v>6</v>
      </c>
      <c r="AW61" s="120">
        <v>20</v>
      </c>
      <c r="AX61" s="120">
        <v>8</v>
      </c>
      <c r="AY61" s="120">
        <v>1</v>
      </c>
      <c r="AZ61" s="81">
        <f t="shared" si="18"/>
        <v>35</v>
      </c>
      <c r="BA61" s="80">
        <f t="shared" si="19"/>
        <v>269</v>
      </c>
      <c r="BB61" s="36">
        <f t="shared" si="20"/>
        <v>129.12</v>
      </c>
      <c r="BC61" s="80">
        <f t="shared" si="21"/>
        <v>139.88</v>
      </c>
    </row>
    <row r="62" spans="1:55" ht="17.399999999999999">
      <c r="A62" s="30" t="s">
        <v>28</v>
      </c>
      <c r="B62" s="88">
        <v>682</v>
      </c>
      <c r="C62" s="88">
        <v>505</v>
      </c>
      <c r="D62" s="88">
        <v>824</v>
      </c>
      <c r="E62" s="88">
        <v>23</v>
      </c>
      <c r="F62" s="88">
        <v>18</v>
      </c>
      <c r="G62" s="89">
        <v>27</v>
      </c>
      <c r="H62" s="55">
        <f t="shared" si="4"/>
        <v>2011</v>
      </c>
      <c r="I62" s="55">
        <f t="shared" si="5"/>
        <v>68</v>
      </c>
      <c r="J62" s="88">
        <v>722</v>
      </c>
      <c r="K62" s="94">
        <v>446</v>
      </c>
      <c r="L62" s="94"/>
      <c r="M62" s="90">
        <v>24</v>
      </c>
      <c r="N62" s="93">
        <v>16</v>
      </c>
      <c r="O62" s="56"/>
      <c r="P62" s="55">
        <f t="shared" si="26"/>
        <v>1168</v>
      </c>
      <c r="Q62" s="55">
        <f t="shared" si="27"/>
        <v>40</v>
      </c>
      <c r="R62" s="57">
        <f t="shared" si="22"/>
        <v>108</v>
      </c>
      <c r="S62" s="88">
        <v>5.57</v>
      </c>
      <c r="T62" s="88">
        <v>6</v>
      </c>
      <c r="U62" s="88">
        <v>10.3</v>
      </c>
      <c r="V62" s="88"/>
      <c r="W62" s="88"/>
      <c r="X62" s="109"/>
      <c r="Y62" s="44"/>
      <c r="Z62" s="44"/>
      <c r="AA62" s="68">
        <f t="shared" si="11"/>
        <v>0</v>
      </c>
      <c r="AB62" s="33">
        <v>15</v>
      </c>
      <c r="AC62" s="20">
        <f t="shared" si="12"/>
        <v>15</v>
      </c>
      <c r="AD62" s="85">
        <f t="shared" si="13"/>
        <v>129.87</v>
      </c>
      <c r="AE62" s="83">
        <f t="shared" si="23"/>
        <v>114.87</v>
      </c>
      <c r="AF62" s="84"/>
      <c r="AG62" s="78"/>
      <c r="AH62" s="22">
        <f t="shared" si="8"/>
        <v>129.87</v>
      </c>
      <c r="AI62" s="23">
        <f t="shared" si="9"/>
        <v>14.25</v>
      </c>
      <c r="AJ62" s="58"/>
      <c r="AK62" s="24">
        <f t="shared" si="10"/>
        <v>15</v>
      </c>
      <c r="AL62" s="25">
        <f t="shared" si="14"/>
        <v>129.12</v>
      </c>
      <c r="AM62" s="28">
        <f t="shared" si="15"/>
        <v>144.12</v>
      </c>
      <c r="AN62" s="79"/>
      <c r="AO62" s="24">
        <v>55</v>
      </c>
      <c r="AP62" s="25">
        <v>200</v>
      </c>
      <c r="AQ62" s="25">
        <v>0</v>
      </c>
      <c r="AR62" s="25">
        <v>15</v>
      </c>
      <c r="AS62" s="25">
        <v>50</v>
      </c>
      <c r="AT62" s="62">
        <f t="shared" si="16"/>
        <v>320</v>
      </c>
      <c r="AU62" s="64">
        <f t="shared" si="17"/>
        <v>304</v>
      </c>
      <c r="AV62" s="120">
        <v>6</v>
      </c>
      <c r="AW62" s="120">
        <v>20</v>
      </c>
      <c r="AX62" s="120">
        <v>8</v>
      </c>
      <c r="AY62" s="120">
        <v>1</v>
      </c>
      <c r="AZ62" s="81">
        <f t="shared" si="18"/>
        <v>35</v>
      </c>
      <c r="BA62" s="80">
        <f t="shared" si="19"/>
        <v>269</v>
      </c>
      <c r="BB62" s="36">
        <f t="shared" si="20"/>
        <v>129.12</v>
      </c>
      <c r="BC62" s="80">
        <f t="shared" si="21"/>
        <v>139.88</v>
      </c>
    </row>
    <row r="63" spans="1:55" ht="17.399999999999999">
      <c r="A63" s="31" t="s">
        <v>60</v>
      </c>
      <c r="B63" s="88">
        <v>638</v>
      </c>
      <c r="C63" s="88">
        <v>472</v>
      </c>
      <c r="D63" s="88">
        <v>790</v>
      </c>
      <c r="E63" s="88">
        <v>22</v>
      </c>
      <c r="F63" s="88">
        <v>17</v>
      </c>
      <c r="G63" s="89">
        <v>26</v>
      </c>
      <c r="H63" s="55">
        <f t="shared" si="4"/>
        <v>1900</v>
      </c>
      <c r="I63" s="55">
        <f t="shared" si="5"/>
        <v>65</v>
      </c>
      <c r="J63" s="88">
        <v>715</v>
      </c>
      <c r="K63" s="94">
        <v>439</v>
      </c>
      <c r="L63" s="94"/>
      <c r="M63" s="90">
        <v>24</v>
      </c>
      <c r="N63" s="93">
        <v>15</v>
      </c>
      <c r="O63" s="56"/>
      <c r="P63" s="55">
        <f t="shared" si="26"/>
        <v>1154</v>
      </c>
      <c r="Q63" s="55">
        <f t="shared" si="27"/>
        <v>39</v>
      </c>
      <c r="R63" s="57">
        <f t="shared" si="22"/>
        <v>104</v>
      </c>
      <c r="S63" s="88">
        <v>5.57</v>
      </c>
      <c r="T63" s="88">
        <v>5.6</v>
      </c>
      <c r="U63" s="88">
        <v>10.3</v>
      </c>
      <c r="V63" s="88"/>
      <c r="W63" s="88"/>
      <c r="X63" s="109"/>
      <c r="Y63" s="44"/>
      <c r="Z63" s="44"/>
      <c r="AA63" s="68">
        <f t="shared" si="11"/>
        <v>0</v>
      </c>
      <c r="AB63" s="33">
        <v>15</v>
      </c>
      <c r="AC63" s="20">
        <f t="shared" si="12"/>
        <v>15</v>
      </c>
      <c r="AD63" s="85">
        <f t="shared" si="13"/>
        <v>125.46999999999998</v>
      </c>
      <c r="AE63" s="83">
        <f t="shared" si="23"/>
        <v>110.46999999999998</v>
      </c>
      <c r="AF63" s="84"/>
      <c r="AG63" s="78"/>
      <c r="AH63" s="22">
        <f t="shared" si="8"/>
        <v>125.46999999999998</v>
      </c>
      <c r="AI63" s="23">
        <f t="shared" si="9"/>
        <v>18.65000000000002</v>
      </c>
      <c r="AJ63" s="58"/>
      <c r="AK63" s="24">
        <f t="shared" si="10"/>
        <v>15</v>
      </c>
      <c r="AL63" s="25">
        <f t="shared" si="14"/>
        <v>129.12</v>
      </c>
      <c r="AM63" s="28">
        <f t="shared" si="15"/>
        <v>144.12</v>
      </c>
      <c r="AN63" s="79"/>
      <c r="AO63" s="24">
        <v>55</v>
      </c>
      <c r="AP63" s="25">
        <v>200</v>
      </c>
      <c r="AQ63" s="25">
        <v>0</v>
      </c>
      <c r="AR63" s="25">
        <v>15</v>
      </c>
      <c r="AS63" s="25">
        <v>50</v>
      </c>
      <c r="AT63" s="62">
        <f t="shared" si="16"/>
        <v>320</v>
      </c>
      <c r="AU63" s="64">
        <f t="shared" si="17"/>
        <v>304</v>
      </c>
      <c r="AV63" s="120">
        <v>6</v>
      </c>
      <c r="AW63" s="120">
        <v>20</v>
      </c>
      <c r="AX63" s="120">
        <v>8</v>
      </c>
      <c r="AY63" s="120">
        <v>1</v>
      </c>
      <c r="AZ63" s="81">
        <f t="shared" si="18"/>
        <v>35</v>
      </c>
      <c r="BA63" s="80">
        <f t="shared" si="19"/>
        <v>269</v>
      </c>
      <c r="BB63" s="36">
        <f t="shared" si="20"/>
        <v>129.12</v>
      </c>
      <c r="BC63" s="80">
        <f t="shared" si="21"/>
        <v>139.88</v>
      </c>
    </row>
    <row r="64" spans="1:55" ht="17.399999999999999">
      <c r="A64" s="31" t="s">
        <v>29</v>
      </c>
      <c r="B64" s="88">
        <v>594</v>
      </c>
      <c r="C64" s="88">
        <v>449</v>
      </c>
      <c r="D64" s="88">
        <v>732</v>
      </c>
      <c r="E64" s="88">
        <v>20</v>
      </c>
      <c r="F64" s="88">
        <v>16</v>
      </c>
      <c r="G64" s="89">
        <v>24</v>
      </c>
      <c r="H64" s="55">
        <f t="shared" si="4"/>
        <v>1775</v>
      </c>
      <c r="I64" s="55">
        <f t="shared" si="5"/>
        <v>60</v>
      </c>
      <c r="J64" s="88">
        <v>709</v>
      </c>
      <c r="K64" s="94">
        <v>430</v>
      </c>
      <c r="L64" s="94"/>
      <c r="M64" s="90">
        <v>24</v>
      </c>
      <c r="N64" s="93">
        <v>15</v>
      </c>
      <c r="O64" s="56"/>
      <c r="P64" s="55">
        <f t="shared" si="26"/>
        <v>1139</v>
      </c>
      <c r="Q64" s="55">
        <f t="shared" si="27"/>
        <v>39</v>
      </c>
      <c r="R64" s="57">
        <f t="shared" si="22"/>
        <v>99</v>
      </c>
      <c r="S64" s="88">
        <v>4.8099999999999996</v>
      </c>
      <c r="T64" s="88">
        <v>5.6</v>
      </c>
      <c r="U64" s="88">
        <v>9.4</v>
      </c>
      <c r="V64" s="88"/>
      <c r="W64" s="88"/>
      <c r="X64" s="109"/>
      <c r="Y64" s="44"/>
      <c r="Z64" s="44"/>
      <c r="AA64" s="68">
        <f t="shared" si="11"/>
        <v>0</v>
      </c>
      <c r="AB64" s="33"/>
      <c r="AC64" s="20">
        <f t="shared" si="12"/>
        <v>0</v>
      </c>
      <c r="AD64" s="85">
        <f t="shared" si="13"/>
        <v>118.81</v>
      </c>
      <c r="AE64" s="83">
        <f t="shared" si="23"/>
        <v>118.81</v>
      </c>
      <c r="AF64" s="84"/>
      <c r="AG64" s="78"/>
      <c r="AH64" s="22">
        <f t="shared" si="8"/>
        <v>118.81</v>
      </c>
      <c r="AI64" s="23">
        <f t="shared" si="9"/>
        <v>10.310000000000002</v>
      </c>
      <c r="AJ64" s="58"/>
      <c r="AK64" s="24">
        <f t="shared" si="10"/>
        <v>0</v>
      </c>
      <c r="AL64" s="25">
        <f t="shared" si="14"/>
        <v>129.12</v>
      </c>
      <c r="AM64" s="28">
        <f t="shared" si="15"/>
        <v>129.12</v>
      </c>
      <c r="AN64" s="79"/>
      <c r="AO64" s="24">
        <v>55</v>
      </c>
      <c r="AP64" s="25">
        <v>200</v>
      </c>
      <c r="AQ64" s="25">
        <v>0</v>
      </c>
      <c r="AR64" s="25">
        <v>15</v>
      </c>
      <c r="AS64" s="25">
        <v>50</v>
      </c>
      <c r="AT64" s="62">
        <f t="shared" si="16"/>
        <v>320</v>
      </c>
      <c r="AU64" s="64">
        <f t="shared" si="17"/>
        <v>304</v>
      </c>
      <c r="AV64" s="120">
        <v>6</v>
      </c>
      <c r="AW64" s="120">
        <v>20</v>
      </c>
      <c r="AX64" s="120">
        <v>8</v>
      </c>
      <c r="AY64" s="120">
        <v>1</v>
      </c>
      <c r="AZ64" s="81">
        <f t="shared" si="18"/>
        <v>35</v>
      </c>
      <c r="BA64" s="80">
        <f t="shared" si="19"/>
        <v>269</v>
      </c>
      <c r="BB64" s="36">
        <f t="shared" si="20"/>
        <v>129.12</v>
      </c>
      <c r="BC64" s="80">
        <f t="shared" si="21"/>
        <v>139.88</v>
      </c>
    </row>
    <row r="65" spans="1:55" ht="17.399999999999999">
      <c r="A65" s="32" t="s">
        <v>61</v>
      </c>
      <c r="B65" s="88">
        <v>552</v>
      </c>
      <c r="C65" s="88">
        <v>416</v>
      </c>
      <c r="D65" s="88">
        <v>686</v>
      </c>
      <c r="E65" s="88">
        <v>19</v>
      </c>
      <c r="F65" s="88">
        <v>15</v>
      </c>
      <c r="G65" s="89">
        <v>23</v>
      </c>
      <c r="H65" s="55">
        <f t="shared" si="4"/>
        <v>1654</v>
      </c>
      <c r="I65" s="55">
        <f t="shared" si="5"/>
        <v>57</v>
      </c>
      <c r="J65" s="88">
        <v>657</v>
      </c>
      <c r="K65" s="94">
        <v>427</v>
      </c>
      <c r="L65" s="94"/>
      <c r="M65" s="90">
        <v>22</v>
      </c>
      <c r="N65" s="93">
        <v>15</v>
      </c>
      <c r="O65" s="56"/>
      <c r="P65" s="55">
        <f t="shared" si="26"/>
        <v>1084</v>
      </c>
      <c r="Q65" s="55">
        <f t="shared" si="27"/>
        <v>37</v>
      </c>
      <c r="R65" s="57">
        <f t="shared" si="22"/>
        <v>94</v>
      </c>
      <c r="S65" s="88">
        <v>4.8099999999999996</v>
      </c>
      <c r="T65" s="88">
        <v>5</v>
      </c>
      <c r="U65" s="88">
        <v>9.4</v>
      </c>
      <c r="V65" s="88"/>
      <c r="W65" s="88"/>
      <c r="X65" s="109"/>
      <c r="Y65" s="44"/>
      <c r="Z65" s="44"/>
      <c r="AA65" s="68">
        <f t="shared" si="11"/>
        <v>0</v>
      </c>
      <c r="AB65" s="33"/>
      <c r="AC65" s="20">
        <f t="shared" si="12"/>
        <v>0</v>
      </c>
      <c r="AD65" s="85">
        <f t="shared" si="13"/>
        <v>113.21000000000001</v>
      </c>
      <c r="AE65" s="83">
        <f t="shared" si="23"/>
        <v>113.21000000000001</v>
      </c>
      <c r="AF65" s="84"/>
      <c r="AG65" s="78"/>
      <c r="AH65" s="22">
        <f t="shared" si="8"/>
        <v>113.21000000000001</v>
      </c>
      <c r="AI65" s="23">
        <f t="shared" si="9"/>
        <v>15.909999999999997</v>
      </c>
      <c r="AJ65" s="58"/>
      <c r="AK65" s="24">
        <f t="shared" si="10"/>
        <v>0</v>
      </c>
      <c r="AL65" s="25">
        <f t="shared" si="14"/>
        <v>129.12</v>
      </c>
      <c r="AM65" s="28">
        <f t="shared" si="15"/>
        <v>129.12</v>
      </c>
      <c r="AN65" s="79"/>
      <c r="AO65" s="24">
        <v>55</v>
      </c>
      <c r="AP65" s="25">
        <v>200</v>
      </c>
      <c r="AQ65" s="25">
        <v>0</v>
      </c>
      <c r="AR65" s="25">
        <v>15</v>
      </c>
      <c r="AS65" s="25">
        <v>50</v>
      </c>
      <c r="AT65" s="62">
        <f t="shared" si="16"/>
        <v>320</v>
      </c>
      <c r="AU65" s="64">
        <f t="shared" si="17"/>
        <v>304</v>
      </c>
      <c r="AV65" s="120">
        <v>6</v>
      </c>
      <c r="AW65" s="120">
        <v>20</v>
      </c>
      <c r="AX65" s="120">
        <v>8</v>
      </c>
      <c r="AY65" s="120">
        <v>1</v>
      </c>
      <c r="AZ65" s="81">
        <f t="shared" si="18"/>
        <v>35</v>
      </c>
      <c r="BA65" s="80">
        <f t="shared" si="19"/>
        <v>269</v>
      </c>
      <c r="BB65" s="36">
        <f t="shared" si="20"/>
        <v>129.12</v>
      </c>
      <c r="BC65" s="80">
        <f t="shared" si="21"/>
        <v>139.88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75" priority="2" operator="lessThan">
      <formula>0</formula>
    </cfRule>
  </conditionalFormatting>
  <conditionalFormatting sqref="AC6">
    <cfRule type="cellIs" dxfId="74" priority="1" operator="greater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C65"/>
  <sheetViews>
    <sheetView zoomScale="80" zoomScaleNormal="80" workbookViewId="0">
      <pane xSplit="1" ySplit="9" topLeftCell="B55" activePane="bottomRight" state="frozen"/>
      <selection activeCell="M23" sqref="M23"/>
      <selection pane="topRight" activeCell="M23" sqref="M23"/>
      <selection pane="bottomLeft" activeCell="M23" sqref="M23"/>
      <selection pane="bottomRight" activeCell="Y59" sqref="Y59"/>
    </sheetView>
  </sheetViews>
  <sheetFormatPr baseColWidth="10" defaultRowHeight="14.4"/>
  <cols>
    <col min="1" max="1" width="9.44140625" customWidth="1"/>
    <col min="2" max="2" width="5.88671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4.88671875" customWidth="1"/>
    <col min="31" max="31" width="16.5546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3" t="s">
        <v>6</v>
      </c>
      <c r="C1" s="233"/>
      <c r="D1" s="233"/>
      <c r="E1" s="233"/>
      <c r="F1" s="233"/>
      <c r="G1" s="233"/>
      <c r="H1" s="233"/>
      <c r="I1" s="233"/>
      <c r="J1" s="233"/>
      <c r="K1" s="233"/>
      <c r="L1" s="233"/>
      <c r="M1" s="233"/>
      <c r="N1" s="233"/>
      <c r="O1" s="233"/>
      <c r="P1" s="233"/>
      <c r="Q1" s="233"/>
      <c r="R1" s="233"/>
      <c r="S1" s="233"/>
      <c r="T1" s="233"/>
      <c r="U1" s="233"/>
      <c r="V1" s="233"/>
      <c r="W1" s="233"/>
      <c r="X1" s="233"/>
      <c r="Y1" s="233"/>
      <c r="Z1" s="233"/>
      <c r="AA1" s="233"/>
      <c r="AB1" s="233"/>
      <c r="AC1" s="233"/>
      <c r="AD1" s="233"/>
      <c r="AE1" s="233"/>
      <c r="AF1" s="233"/>
      <c r="AG1" s="233"/>
      <c r="AH1" s="233"/>
      <c r="AI1" s="23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778</v>
      </c>
      <c r="C5" s="39">
        <f t="shared" ref="C5:AI5" si="0">MAX(C10:C65)</f>
        <v>645</v>
      </c>
      <c r="D5" s="39">
        <f t="shared" si="0"/>
        <v>866</v>
      </c>
      <c r="E5" s="43">
        <f t="shared" si="0"/>
        <v>26</v>
      </c>
      <c r="F5" s="43">
        <f t="shared" si="0"/>
        <v>22</v>
      </c>
      <c r="G5" s="43">
        <f t="shared" si="0"/>
        <v>29</v>
      </c>
      <c r="H5" s="39">
        <f t="shared" si="0"/>
        <v>2188</v>
      </c>
      <c r="I5" s="39">
        <f t="shared" si="0"/>
        <v>73</v>
      </c>
      <c r="J5" s="39">
        <f t="shared" si="0"/>
        <v>851</v>
      </c>
      <c r="K5" s="39">
        <f t="shared" si="0"/>
        <v>577</v>
      </c>
      <c r="L5" s="39">
        <f t="shared" si="0"/>
        <v>0</v>
      </c>
      <c r="M5" s="39">
        <f t="shared" si="0"/>
        <v>29</v>
      </c>
      <c r="N5" s="39">
        <f t="shared" si="0"/>
        <v>20</v>
      </c>
      <c r="O5" s="39">
        <f t="shared" si="0"/>
        <v>0</v>
      </c>
      <c r="P5" s="39">
        <f t="shared" si="0"/>
        <v>1324</v>
      </c>
      <c r="Q5" s="39">
        <f t="shared" si="0"/>
        <v>45</v>
      </c>
      <c r="R5" s="39">
        <f t="shared" si="0"/>
        <v>114</v>
      </c>
      <c r="S5" s="39">
        <f t="shared" si="0"/>
        <v>6.32</v>
      </c>
      <c r="T5" s="39">
        <f>MAX(T10:T65)</f>
        <v>8</v>
      </c>
      <c r="U5" s="39">
        <f t="shared" si="0"/>
        <v>11.6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137.12</v>
      </c>
      <c r="AE5" s="39">
        <f>MAX(AE10:AE65)</f>
        <v>136.61000000000001</v>
      </c>
      <c r="AF5" s="39">
        <f>MAX(AF10:AF65)</f>
        <v>0</v>
      </c>
      <c r="AG5" s="39">
        <f>MAX(AG10:AG65)</f>
        <v>0</v>
      </c>
      <c r="AH5" s="41">
        <f t="shared" si="0"/>
        <v>137.12</v>
      </c>
      <c r="AI5" s="42">
        <f t="shared" si="0"/>
        <v>21.060000000000002</v>
      </c>
      <c r="AJ5" s="15"/>
      <c r="AK5" s="39">
        <f>MAX(AK10:AK65)</f>
        <v>15</v>
      </c>
      <c r="AL5" s="39">
        <f>MAX(AL10:AL65)</f>
        <v>135.12</v>
      </c>
      <c r="AM5" s="39">
        <f>MAX(AM10:AM65)</f>
        <v>150.12</v>
      </c>
      <c r="AN5" s="79"/>
      <c r="AO5" s="39">
        <f t="shared" ref="AO5:BC5" si="1">MAX(AO10:AO65)</f>
        <v>75</v>
      </c>
      <c r="AP5" s="39">
        <f t="shared" si="1"/>
        <v>200</v>
      </c>
      <c r="AQ5" s="39">
        <f t="shared" si="1"/>
        <v>0</v>
      </c>
      <c r="AR5" s="39">
        <f t="shared" si="1"/>
        <v>20</v>
      </c>
      <c r="AS5" s="39">
        <f t="shared" si="1"/>
        <v>54</v>
      </c>
      <c r="AT5" s="39">
        <f t="shared" si="1"/>
        <v>330</v>
      </c>
      <c r="AU5" s="39">
        <f t="shared" si="1"/>
        <v>313.5</v>
      </c>
      <c r="AV5" s="39">
        <f t="shared" si="1"/>
        <v>5</v>
      </c>
      <c r="AW5" s="39">
        <f t="shared" si="1"/>
        <v>20</v>
      </c>
      <c r="AX5" s="39">
        <f t="shared" si="1"/>
        <v>6</v>
      </c>
      <c r="AY5" s="39">
        <f t="shared" si="1"/>
        <v>1</v>
      </c>
      <c r="AZ5" s="39">
        <f t="shared" si="1"/>
        <v>32</v>
      </c>
      <c r="BA5" s="39">
        <f t="shared" si="1"/>
        <v>281.5</v>
      </c>
      <c r="BB5" s="39">
        <f t="shared" si="1"/>
        <v>135.12</v>
      </c>
      <c r="BC5" s="39">
        <f t="shared" si="1"/>
        <v>146.38</v>
      </c>
    </row>
    <row r="6" spans="1:55" ht="15" thickBot="1">
      <c r="A6" s="11" t="s">
        <v>66</v>
      </c>
      <c r="B6" s="39">
        <f>MIN(B10:B65)</f>
        <v>431</v>
      </c>
      <c r="C6" s="39">
        <f t="shared" ref="C6:AI6" si="2">MIN(C10:C65)</f>
        <v>335</v>
      </c>
      <c r="D6" s="39">
        <f t="shared" si="2"/>
        <v>573</v>
      </c>
      <c r="E6" s="43">
        <f t="shared" si="2"/>
        <v>15</v>
      </c>
      <c r="F6" s="43">
        <f t="shared" si="2"/>
        <v>12</v>
      </c>
      <c r="G6" s="43">
        <f t="shared" si="2"/>
        <v>19</v>
      </c>
      <c r="H6" s="39">
        <f t="shared" si="2"/>
        <v>1402</v>
      </c>
      <c r="I6" s="39">
        <f t="shared" si="2"/>
        <v>47</v>
      </c>
      <c r="J6" s="39">
        <f t="shared" si="2"/>
        <v>524</v>
      </c>
      <c r="K6" s="39">
        <f t="shared" si="2"/>
        <v>290</v>
      </c>
      <c r="L6" s="39">
        <f t="shared" si="2"/>
        <v>0</v>
      </c>
      <c r="M6" s="39">
        <f t="shared" si="2"/>
        <v>17</v>
      </c>
      <c r="N6" s="39">
        <f t="shared" si="2"/>
        <v>10</v>
      </c>
      <c r="O6" s="39">
        <f t="shared" si="2"/>
        <v>0</v>
      </c>
      <c r="P6" s="39">
        <f t="shared" si="2"/>
        <v>925</v>
      </c>
      <c r="Q6" s="39">
        <f t="shared" si="2"/>
        <v>31</v>
      </c>
      <c r="R6" s="39">
        <f t="shared" si="2"/>
        <v>78</v>
      </c>
      <c r="S6" s="39">
        <f t="shared" si="2"/>
        <v>3.75</v>
      </c>
      <c r="T6" s="39">
        <f>MIN(T10:T65)</f>
        <v>3</v>
      </c>
      <c r="U6" s="39">
        <f t="shared" si="2"/>
        <v>5.9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94.58</v>
      </c>
      <c r="AE6" s="39">
        <f>MIN(AE10:AE65)</f>
        <v>94.58</v>
      </c>
      <c r="AF6" s="39">
        <f>MIN(AF10:AF65)</f>
        <v>0</v>
      </c>
      <c r="AG6" s="39">
        <f>MIN(AG10:AG65)</f>
        <v>0</v>
      </c>
      <c r="AH6" s="41">
        <f t="shared" si="2"/>
        <v>94.58</v>
      </c>
      <c r="AI6" s="42">
        <f t="shared" si="2"/>
        <v>-86.82</v>
      </c>
      <c r="AJ6" s="15"/>
      <c r="AK6" s="40">
        <f>MIN(AK10:AK65)</f>
        <v>0</v>
      </c>
      <c r="AL6" s="40">
        <f>MIN(AL10:AL65)</f>
        <v>46.199999999999996</v>
      </c>
      <c r="AM6" s="40">
        <f>MIN(AM10:AM65)</f>
        <v>46.199999999999996</v>
      </c>
      <c r="AN6" s="79"/>
      <c r="AO6" s="40">
        <f t="shared" ref="AO6:BC6" si="3">MIN(AO10:AO65)</f>
        <v>60</v>
      </c>
      <c r="AP6" s="40">
        <f t="shared" si="3"/>
        <v>0</v>
      </c>
      <c r="AQ6" s="40">
        <f t="shared" si="3"/>
        <v>0</v>
      </c>
      <c r="AR6" s="40">
        <f t="shared" si="3"/>
        <v>16</v>
      </c>
      <c r="AS6" s="40">
        <f t="shared" si="3"/>
        <v>40</v>
      </c>
      <c r="AT6" s="40">
        <f t="shared" si="3"/>
        <v>135</v>
      </c>
      <c r="AU6" s="40">
        <f t="shared" si="3"/>
        <v>128.25</v>
      </c>
      <c r="AV6" s="40">
        <f t="shared" si="3"/>
        <v>5</v>
      </c>
      <c r="AW6" s="40">
        <f t="shared" si="3"/>
        <v>20</v>
      </c>
      <c r="AX6" s="40">
        <f t="shared" si="3"/>
        <v>6</v>
      </c>
      <c r="AY6" s="40">
        <f t="shared" si="3"/>
        <v>1</v>
      </c>
      <c r="AZ6" s="40">
        <f t="shared" si="3"/>
        <v>32</v>
      </c>
      <c r="BA6" s="40">
        <f t="shared" si="3"/>
        <v>96.25</v>
      </c>
      <c r="BB6" s="40">
        <f t="shared" si="3"/>
        <v>46.199999999999996</v>
      </c>
      <c r="BC6" s="40">
        <f t="shared" si="3"/>
        <v>50.050000000000004</v>
      </c>
    </row>
    <row r="7" spans="1:55" ht="18" customHeight="1" thickBot="1">
      <c r="A7" s="11"/>
      <c r="B7" s="234" t="s">
        <v>91</v>
      </c>
      <c r="C7" s="235"/>
      <c r="D7" s="235"/>
      <c r="E7" s="235"/>
      <c r="F7" s="235"/>
      <c r="G7" s="235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6"/>
      <c r="V7" s="237" t="s">
        <v>82</v>
      </c>
      <c r="W7" s="238"/>
      <c r="X7" s="238"/>
      <c r="Y7" s="238"/>
      <c r="Z7" s="238"/>
      <c r="AA7" s="238"/>
      <c r="AB7" s="239"/>
      <c r="AC7" s="240" t="s">
        <v>84</v>
      </c>
      <c r="AD7" s="243" t="s">
        <v>83</v>
      </c>
      <c r="AE7" s="244"/>
      <c r="AF7" s="244"/>
      <c r="AG7" s="244"/>
      <c r="AH7" s="244"/>
      <c r="AI7" s="245"/>
      <c r="AJ7" s="15"/>
      <c r="AK7" s="263" t="s">
        <v>100</v>
      </c>
      <c r="AL7" s="264"/>
      <c r="AM7" s="265"/>
      <c r="AN7" s="79"/>
      <c r="AO7" s="253" t="s">
        <v>136</v>
      </c>
      <c r="AP7" s="254"/>
      <c r="AQ7" s="254"/>
      <c r="AR7" s="254"/>
      <c r="AS7" s="254"/>
      <c r="AT7" s="254"/>
      <c r="AU7" s="254"/>
      <c r="AV7" s="254"/>
      <c r="AW7" s="254"/>
      <c r="AX7" s="254"/>
      <c r="AY7" s="254"/>
      <c r="AZ7" s="254"/>
      <c r="BA7" s="254"/>
      <c r="BB7" s="254"/>
      <c r="BC7" s="255"/>
    </row>
    <row r="8" spans="1:55" ht="18" customHeight="1" thickBot="1">
      <c r="A8" s="11"/>
      <c r="B8" s="256" t="s">
        <v>2</v>
      </c>
      <c r="C8" s="257"/>
      <c r="D8" s="257"/>
      <c r="E8" s="257"/>
      <c r="F8" s="257"/>
      <c r="G8" s="257"/>
      <c r="H8" s="257"/>
      <c r="I8" s="258"/>
      <c r="J8" s="256" t="s">
        <v>3</v>
      </c>
      <c r="K8" s="257"/>
      <c r="L8" s="257"/>
      <c r="M8" s="257"/>
      <c r="N8" s="257"/>
      <c r="O8" s="257"/>
      <c r="P8" s="257"/>
      <c r="Q8" s="258"/>
      <c r="R8" s="259" t="s">
        <v>79</v>
      </c>
      <c r="S8" s="246" t="s">
        <v>4</v>
      </c>
      <c r="T8" s="246" t="s">
        <v>5</v>
      </c>
      <c r="U8" s="250" t="s">
        <v>80</v>
      </c>
      <c r="V8" s="261" t="s">
        <v>92</v>
      </c>
      <c r="W8" s="246" t="s">
        <v>93</v>
      </c>
      <c r="X8" s="246" t="s">
        <v>94</v>
      </c>
      <c r="Y8" s="246" t="s">
        <v>96</v>
      </c>
      <c r="Z8" s="246" t="s">
        <v>95</v>
      </c>
      <c r="AA8" s="248" t="s">
        <v>97</v>
      </c>
      <c r="AB8" s="250" t="s">
        <v>98</v>
      </c>
      <c r="AC8" s="241"/>
      <c r="AD8" s="266" t="s">
        <v>112</v>
      </c>
      <c r="AE8" s="268" t="s">
        <v>111</v>
      </c>
      <c r="AF8" s="268" t="s">
        <v>113</v>
      </c>
      <c r="AG8" s="270" t="s">
        <v>114</v>
      </c>
      <c r="AH8" s="270" t="s">
        <v>115</v>
      </c>
      <c r="AI8" s="252" t="s">
        <v>116</v>
      </c>
      <c r="AJ8" s="15"/>
      <c r="AK8" s="274" t="s">
        <v>101</v>
      </c>
      <c r="AL8" s="276" t="s">
        <v>117</v>
      </c>
      <c r="AM8" s="278" t="s">
        <v>99</v>
      </c>
      <c r="AN8" s="79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60"/>
      <c r="S9" s="247"/>
      <c r="T9" s="247"/>
      <c r="U9" s="251"/>
      <c r="V9" s="262"/>
      <c r="W9" s="247"/>
      <c r="X9" s="247"/>
      <c r="Y9" s="247"/>
      <c r="Z9" s="247"/>
      <c r="AA9" s="249"/>
      <c r="AB9" s="251"/>
      <c r="AC9" s="242"/>
      <c r="AD9" s="267"/>
      <c r="AE9" s="269"/>
      <c r="AF9" s="269"/>
      <c r="AG9" s="247"/>
      <c r="AH9" s="247"/>
      <c r="AI9" s="251"/>
      <c r="AJ9" s="17"/>
      <c r="AK9" s="275"/>
      <c r="AL9" s="277"/>
      <c r="AM9" s="27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8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529</v>
      </c>
      <c r="C10" s="44">
        <v>399</v>
      </c>
      <c r="D10" s="45">
        <v>666</v>
      </c>
      <c r="E10" s="45">
        <v>18</v>
      </c>
      <c r="F10" s="86">
        <v>14</v>
      </c>
      <c r="G10" s="87">
        <v>22</v>
      </c>
      <c r="H10" s="48">
        <f>B10+C10+D10</f>
        <v>1594</v>
      </c>
      <c r="I10" s="48">
        <f>E10+F10+G10</f>
        <v>54</v>
      </c>
      <c r="J10" s="44">
        <v>639</v>
      </c>
      <c r="K10" s="19">
        <v>416</v>
      </c>
      <c r="L10" s="19"/>
      <c r="M10" s="45">
        <v>21</v>
      </c>
      <c r="N10" s="93">
        <v>15</v>
      </c>
      <c r="O10" s="49"/>
      <c r="P10" s="48">
        <f>SUM(J10+K10+L10)</f>
        <v>1055</v>
      </c>
      <c r="Q10" s="48">
        <f>M10+N10+O10</f>
        <v>36</v>
      </c>
      <c r="R10" s="50">
        <f>SUM(I10+Q10)</f>
        <v>90</v>
      </c>
      <c r="S10" s="89">
        <v>4.4800000000000004</v>
      </c>
      <c r="T10" s="110">
        <v>5</v>
      </c>
      <c r="U10" s="99">
        <v>8.8000000000000007</v>
      </c>
      <c r="V10" s="99"/>
      <c r="W10" s="110"/>
      <c r="X10" s="110"/>
      <c r="Y10" s="53"/>
      <c r="Z10" s="53"/>
      <c r="AA10" s="67"/>
      <c r="AB10" s="51"/>
      <c r="AC10" s="20">
        <f>AA10+AB10</f>
        <v>0</v>
      </c>
      <c r="AD10" s="218">
        <f>R10+S10+T10+U10+V10+W10+X10+Y10+Z10</f>
        <v>108.28</v>
      </c>
      <c r="AE10" s="21">
        <f>+AD10-AK10</f>
        <v>108.28</v>
      </c>
      <c r="AF10" s="82"/>
      <c r="AG10" s="51"/>
      <c r="AH10" s="22">
        <f t="shared" ref="AH10:AH65" si="4">AD10+AG10</f>
        <v>108.28</v>
      </c>
      <c r="AI10" s="23">
        <f>AM10-AD10</f>
        <v>-62.080000000000005</v>
      </c>
      <c r="AJ10" s="54"/>
      <c r="AK10" s="24">
        <f>AC10</f>
        <v>0</v>
      </c>
      <c r="AL10" s="25">
        <f>BB10</f>
        <v>46.199999999999996</v>
      </c>
      <c r="AM10" s="26">
        <f>AK10+AL10</f>
        <v>46.199999999999996</v>
      </c>
      <c r="AN10" s="79"/>
      <c r="AO10" s="24">
        <v>75</v>
      </c>
      <c r="AP10" s="25">
        <v>0</v>
      </c>
      <c r="AQ10" s="25">
        <v>0</v>
      </c>
      <c r="AR10" s="25">
        <v>20</v>
      </c>
      <c r="AS10" s="25">
        <v>40</v>
      </c>
      <c r="AT10" s="62">
        <f>SUM(AO10:AS10)</f>
        <v>135</v>
      </c>
      <c r="AU10" s="63">
        <f>AT10*0.95</f>
        <v>128.25</v>
      </c>
      <c r="AV10" s="120">
        <v>5</v>
      </c>
      <c r="AW10" s="120">
        <v>20</v>
      </c>
      <c r="AX10" s="120">
        <v>6</v>
      </c>
      <c r="AY10" s="120">
        <v>1</v>
      </c>
      <c r="AZ10" s="81">
        <f>SUM(AV10:AY10)</f>
        <v>32</v>
      </c>
      <c r="BA10" s="80">
        <f>AU10-AZ10</f>
        <v>96.25</v>
      </c>
      <c r="BB10" s="36">
        <f>BA10*0.48</f>
        <v>46.199999999999996</v>
      </c>
      <c r="BC10" s="80">
        <f>BA10*0.52</f>
        <v>50.050000000000004</v>
      </c>
    </row>
    <row r="11" spans="1:55" ht="18" thickBot="1">
      <c r="A11" s="27" t="s">
        <v>38</v>
      </c>
      <c r="B11" s="88">
        <v>511</v>
      </c>
      <c r="C11" s="88">
        <v>388</v>
      </c>
      <c r="D11" s="88">
        <v>660</v>
      </c>
      <c r="E11" s="88">
        <v>17</v>
      </c>
      <c r="F11" s="88">
        <v>14</v>
      </c>
      <c r="G11" s="89">
        <v>21</v>
      </c>
      <c r="H11" s="48">
        <f t="shared" ref="H11:H65" si="5">B11+C11+D11</f>
        <v>1559</v>
      </c>
      <c r="I11" s="48">
        <f t="shared" ref="I11:I65" si="6">E11+F11+G11</f>
        <v>52</v>
      </c>
      <c r="J11" s="89">
        <v>627</v>
      </c>
      <c r="K11" s="94">
        <v>414</v>
      </c>
      <c r="L11" s="94"/>
      <c r="M11" s="93">
        <v>21</v>
      </c>
      <c r="N11" s="93">
        <v>15</v>
      </c>
      <c r="O11" s="56"/>
      <c r="P11" s="48">
        <f t="shared" ref="P11:P65" si="7">SUM(J11+K11+L11)</f>
        <v>1041</v>
      </c>
      <c r="Q11" s="48">
        <f t="shared" ref="Q11:Q65" si="8">M11+N11+O11</f>
        <v>36</v>
      </c>
      <c r="R11" s="50">
        <f>SUM(I11+Q11)</f>
        <v>88</v>
      </c>
      <c r="S11" s="89">
        <v>4.4800000000000004</v>
      </c>
      <c r="T11" s="110">
        <v>4</v>
      </c>
      <c r="U11" s="99">
        <v>8.8000000000000007</v>
      </c>
      <c r="V11" s="88"/>
      <c r="W11" s="137"/>
      <c r="X11" s="109"/>
      <c r="Y11" s="44"/>
      <c r="Z11" s="44"/>
      <c r="AA11" s="68"/>
      <c r="AB11" s="51"/>
      <c r="AC11" s="20">
        <f t="shared" ref="AC11:AC65" si="9">AA11+AB11</f>
        <v>0</v>
      </c>
      <c r="AD11" s="218">
        <f t="shared" ref="AD11:AD65" si="10">R11+S11+T11+U11+V11+W11+X11+Y11+Z11</f>
        <v>105.28</v>
      </c>
      <c r="AE11" s="21">
        <f>+AD11-AK11</f>
        <v>105.28</v>
      </c>
      <c r="AF11" s="82"/>
      <c r="AG11" s="51"/>
      <c r="AH11" s="22">
        <f t="shared" si="4"/>
        <v>105.28</v>
      </c>
      <c r="AI11" s="23">
        <f t="shared" ref="AI11:AI65" si="11">AM11-AD11</f>
        <v>-59.080000000000005</v>
      </c>
      <c r="AJ11" s="54"/>
      <c r="AK11" s="24">
        <f t="shared" ref="AK11:AK65" si="12">AC11</f>
        <v>0</v>
      </c>
      <c r="AL11" s="25">
        <f t="shared" ref="AL11:AL65" si="13">BB11</f>
        <v>46.199999999999996</v>
      </c>
      <c r="AM11" s="26">
        <f t="shared" ref="AM11:AM65" si="14">AK11+AL11</f>
        <v>46.199999999999996</v>
      </c>
      <c r="AN11" s="79"/>
      <c r="AO11" s="24">
        <v>75</v>
      </c>
      <c r="AP11" s="25">
        <v>0</v>
      </c>
      <c r="AQ11" s="25">
        <v>0</v>
      </c>
      <c r="AR11" s="25">
        <v>20</v>
      </c>
      <c r="AS11" s="25">
        <v>40</v>
      </c>
      <c r="AT11" s="62">
        <f t="shared" ref="AT11:AT65" si="15">SUM(AO11:AS11)</f>
        <v>135</v>
      </c>
      <c r="AU11" s="63">
        <f t="shared" ref="AU11:AU65" si="16">AT11*0.95</f>
        <v>128.25</v>
      </c>
      <c r="AV11" s="120">
        <v>5</v>
      </c>
      <c r="AW11" s="120">
        <v>20</v>
      </c>
      <c r="AX11" s="120">
        <v>6</v>
      </c>
      <c r="AY11" s="120">
        <v>1</v>
      </c>
      <c r="AZ11" s="81">
        <f t="shared" ref="AZ11:AZ65" si="17">SUM(AV11:AY11)</f>
        <v>32</v>
      </c>
      <c r="BA11" s="80">
        <f t="shared" ref="BA11:BA65" si="18">AU11-AZ11</f>
        <v>96.25</v>
      </c>
      <c r="BB11" s="36">
        <f t="shared" ref="BB11:BB65" si="19">BA11*0.48</f>
        <v>46.199999999999996</v>
      </c>
      <c r="BC11" s="80">
        <f t="shared" ref="BC11:BC65" si="20">BA11*0.52</f>
        <v>50.050000000000004</v>
      </c>
    </row>
    <row r="12" spans="1:55" ht="18" thickBot="1">
      <c r="A12" s="18" t="s">
        <v>7</v>
      </c>
      <c r="B12" s="88">
        <v>497</v>
      </c>
      <c r="C12" s="90">
        <v>376</v>
      </c>
      <c r="D12" s="90">
        <v>654</v>
      </c>
      <c r="E12" s="88">
        <v>17</v>
      </c>
      <c r="F12" s="88">
        <v>13</v>
      </c>
      <c r="G12" s="89">
        <v>21</v>
      </c>
      <c r="H12" s="48">
        <f t="shared" si="5"/>
        <v>1527</v>
      </c>
      <c r="I12" s="48">
        <f t="shared" si="6"/>
        <v>51</v>
      </c>
      <c r="J12" s="89">
        <v>621</v>
      </c>
      <c r="K12" s="94">
        <v>409</v>
      </c>
      <c r="L12" s="94"/>
      <c r="M12" s="93">
        <v>20</v>
      </c>
      <c r="N12" s="93">
        <v>14</v>
      </c>
      <c r="O12" s="56"/>
      <c r="P12" s="48">
        <f t="shared" si="7"/>
        <v>1030</v>
      </c>
      <c r="Q12" s="48">
        <f t="shared" si="8"/>
        <v>34</v>
      </c>
      <c r="R12" s="50">
        <f t="shared" ref="R12:R65" si="21">SUM(I12+Q12)</f>
        <v>85</v>
      </c>
      <c r="S12" s="89">
        <v>4.2</v>
      </c>
      <c r="T12" s="110">
        <v>4</v>
      </c>
      <c r="U12" s="88">
        <v>8.1</v>
      </c>
      <c r="V12" s="88"/>
      <c r="W12" s="137"/>
      <c r="X12" s="109"/>
      <c r="Y12" s="44"/>
      <c r="Z12" s="44"/>
      <c r="AA12" s="68"/>
      <c r="AB12" s="51"/>
      <c r="AC12" s="20">
        <f t="shared" si="9"/>
        <v>0</v>
      </c>
      <c r="AD12" s="218">
        <f t="shared" si="10"/>
        <v>101.3</v>
      </c>
      <c r="AE12" s="21">
        <f>+AD12-AK12</f>
        <v>101.3</v>
      </c>
      <c r="AF12" s="82"/>
      <c r="AG12" s="51"/>
      <c r="AH12" s="22">
        <f t="shared" si="4"/>
        <v>101.3</v>
      </c>
      <c r="AI12" s="23">
        <f t="shared" si="11"/>
        <v>-55.1</v>
      </c>
      <c r="AJ12" s="58"/>
      <c r="AK12" s="24">
        <f t="shared" si="12"/>
        <v>0</v>
      </c>
      <c r="AL12" s="25">
        <f t="shared" si="13"/>
        <v>46.199999999999996</v>
      </c>
      <c r="AM12" s="26">
        <f t="shared" si="14"/>
        <v>46.199999999999996</v>
      </c>
      <c r="AN12" s="79"/>
      <c r="AO12" s="24">
        <v>75</v>
      </c>
      <c r="AP12" s="25">
        <v>0</v>
      </c>
      <c r="AQ12" s="25">
        <v>0</v>
      </c>
      <c r="AR12" s="25">
        <v>20</v>
      </c>
      <c r="AS12" s="25">
        <v>40</v>
      </c>
      <c r="AT12" s="62">
        <f t="shared" si="15"/>
        <v>135</v>
      </c>
      <c r="AU12" s="63">
        <f t="shared" si="16"/>
        <v>128.25</v>
      </c>
      <c r="AV12" s="120">
        <v>5</v>
      </c>
      <c r="AW12" s="120">
        <v>20</v>
      </c>
      <c r="AX12" s="120">
        <v>6</v>
      </c>
      <c r="AY12" s="120">
        <v>1</v>
      </c>
      <c r="AZ12" s="81">
        <f t="shared" si="17"/>
        <v>32</v>
      </c>
      <c r="BA12" s="80">
        <f t="shared" si="18"/>
        <v>96.25</v>
      </c>
      <c r="BB12" s="36">
        <f t="shared" si="19"/>
        <v>46.199999999999996</v>
      </c>
      <c r="BC12" s="80">
        <f t="shared" si="20"/>
        <v>50.050000000000004</v>
      </c>
    </row>
    <row r="13" spans="1:55" ht="18" thickBot="1">
      <c r="A13" s="18" t="s">
        <v>39</v>
      </c>
      <c r="B13" s="88">
        <v>487</v>
      </c>
      <c r="C13" s="88">
        <v>372</v>
      </c>
      <c r="D13" s="88">
        <v>633</v>
      </c>
      <c r="E13" s="88">
        <v>17</v>
      </c>
      <c r="F13" s="88">
        <v>13</v>
      </c>
      <c r="G13" s="89">
        <v>21</v>
      </c>
      <c r="H13" s="48">
        <f t="shared" si="5"/>
        <v>1492</v>
      </c>
      <c r="I13" s="48">
        <f t="shared" si="6"/>
        <v>51</v>
      </c>
      <c r="J13" s="89">
        <v>618</v>
      </c>
      <c r="K13" s="94">
        <v>401</v>
      </c>
      <c r="L13" s="94"/>
      <c r="M13" s="93">
        <v>20</v>
      </c>
      <c r="N13" s="93">
        <v>14</v>
      </c>
      <c r="O13" s="56"/>
      <c r="P13" s="48">
        <f t="shared" si="7"/>
        <v>1019</v>
      </c>
      <c r="Q13" s="48">
        <f t="shared" si="8"/>
        <v>34</v>
      </c>
      <c r="R13" s="50">
        <f t="shared" si="21"/>
        <v>85</v>
      </c>
      <c r="S13" s="89">
        <v>4.2</v>
      </c>
      <c r="T13" s="110">
        <v>4</v>
      </c>
      <c r="U13" s="88">
        <v>8.1</v>
      </c>
      <c r="V13" s="88"/>
      <c r="W13" s="137"/>
      <c r="X13" s="109"/>
      <c r="Y13" s="44"/>
      <c r="Z13" s="44"/>
      <c r="AA13" s="68"/>
      <c r="AB13" s="51"/>
      <c r="AC13" s="20">
        <f t="shared" si="9"/>
        <v>0</v>
      </c>
      <c r="AD13" s="218">
        <f t="shared" si="10"/>
        <v>101.3</v>
      </c>
      <c r="AE13" s="21">
        <f>+AD13-AK13</f>
        <v>101.3</v>
      </c>
      <c r="AF13" s="82"/>
      <c r="AG13" s="51"/>
      <c r="AH13" s="22">
        <f t="shared" si="4"/>
        <v>101.3</v>
      </c>
      <c r="AI13" s="23">
        <f t="shared" si="11"/>
        <v>-55.1</v>
      </c>
      <c r="AJ13" s="58"/>
      <c r="AK13" s="24">
        <f t="shared" si="12"/>
        <v>0</v>
      </c>
      <c r="AL13" s="25">
        <f t="shared" si="13"/>
        <v>46.199999999999996</v>
      </c>
      <c r="AM13" s="26">
        <f t="shared" si="14"/>
        <v>46.199999999999996</v>
      </c>
      <c r="AN13" s="79"/>
      <c r="AO13" s="24">
        <v>75</v>
      </c>
      <c r="AP13" s="25">
        <v>0</v>
      </c>
      <c r="AQ13" s="25">
        <v>0</v>
      </c>
      <c r="AR13" s="25">
        <v>20</v>
      </c>
      <c r="AS13" s="25">
        <v>40</v>
      </c>
      <c r="AT13" s="62">
        <f t="shared" si="15"/>
        <v>135</v>
      </c>
      <c r="AU13" s="63">
        <f t="shared" si="16"/>
        <v>128.25</v>
      </c>
      <c r="AV13" s="120">
        <v>5</v>
      </c>
      <c r="AW13" s="120">
        <v>20</v>
      </c>
      <c r="AX13" s="120">
        <v>6</v>
      </c>
      <c r="AY13" s="120">
        <v>1</v>
      </c>
      <c r="AZ13" s="81">
        <f t="shared" si="17"/>
        <v>32</v>
      </c>
      <c r="BA13" s="80">
        <f t="shared" si="18"/>
        <v>96.25</v>
      </c>
      <c r="BB13" s="36">
        <f t="shared" si="19"/>
        <v>46.199999999999996</v>
      </c>
      <c r="BC13" s="80">
        <f t="shared" si="20"/>
        <v>50.050000000000004</v>
      </c>
    </row>
    <row r="14" spans="1:55" ht="18" thickBot="1">
      <c r="A14" s="27" t="s">
        <v>8</v>
      </c>
      <c r="B14" s="88">
        <v>476</v>
      </c>
      <c r="C14" s="88">
        <v>369</v>
      </c>
      <c r="D14" s="88">
        <v>628</v>
      </c>
      <c r="E14" s="88">
        <v>16</v>
      </c>
      <c r="F14" s="88">
        <v>13</v>
      </c>
      <c r="G14" s="89">
        <v>20</v>
      </c>
      <c r="H14" s="48">
        <f t="shared" si="5"/>
        <v>1473</v>
      </c>
      <c r="I14" s="48">
        <f t="shared" si="6"/>
        <v>49</v>
      </c>
      <c r="J14" s="89">
        <v>614</v>
      </c>
      <c r="K14" s="94">
        <v>399</v>
      </c>
      <c r="L14" s="94"/>
      <c r="M14" s="93">
        <v>20</v>
      </c>
      <c r="N14" s="93">
        <v>14</v>
      </c>
      <c r="O14" s="56"/>
      <c r="P14" s="48">
        <f t="shared" si="7"/>
        <v>1013</v>
      </c>
      <c r="Q14" s="48">
        <f t="shared" si="8"/>
        <v>34</v>
      </c>
      <c r="R14" s="50">
        <f t="shared" si="21"/>
        <v>83</v>
      </c>
      <c r="S14" s="89">
        <v>3.96</v>
      </c>
      <c r="T14" s="110">
        <v>4</v>
      </c>
      <c r="U14" s="88">
        <v>7.9</v>
      </c>
      <c r="V14" s="88"/>
      <c r="W14" s="137"/>
      <c r="X14" s="109"/>
      <c r="Y14" s="44"/>
      <c r="Z14" s="44"/>
      <c r="AA14" s="68"/>
      <c r="AB14" s="51"/>
      <c r="AC14" s="20">
        <f t="shared" si="9"/>
        <v>0</v>
      </c>
      <c r="AD14" s="218">
        <f t="shared" si="10"/>
        <v>98.86</v>
      </c>
      <c r="AE14" s="21">
        <f t="shared" ref="AE14:AE65" si="22">+AD14-AK14</f>
        <v>98.86</v>
      </c>
      <c r="AF14" s="82"/>
      <c r="AG14" s="51"/>
      <c r="AH14" s="22">
        <f t="shared" si="4"/>
        <v>98.86</v>
      </c>
      <c r="AI14" s="23">
        <f t="shared" si="11"/>
        <v>-52.660000000000004</v>
      </c>
      <c r="AJ14" s="58"/>
      <c r="AK14" s="24">
        <f t="shared" si="12"/>
        <v>0</v>
      </c>
      <c r="AL14" s="25">
        <f t="shared" si="13"/>
        <v>46.199999999999996</v>
      </c>
      <c r="AM14" s="26">
        <f t="shared" si="14"/>
        <v>46.199999999999996</v>
      </c>
      <c r="AN14" s="79"/>
      <c r="AO14" s="24">
        <v>75</v>
      </c>
      <c r="AP14" s="25">
        <v>0</v>
      </c>
      <c r="AQ14" s="25">
        <v>0</v>
      </c>
      <c r="AR14" s="25">
        <v>20</v>
      </c>
      <c r="AS14" s="25">
        <v>40</v>
      </c>
      <c r="AT14" s="62">
        <f t="shared" si="15"/>
        <v>135</v>
      </c>
      <c r="AU14" s="63">
        <f t="shared" si="16"/>
        <v>128.25</v>
      </c>
      <c r="AV14" s="120">
        <v>5</v>
      </c>
      <c r="AW14" s="120">
        <v>20</v>
      </c>
      <c r="AX14" s="120">
        <v>6</v>
      </c>
      <c r="AY14" s="120">
        <v>1</v>
      </c>
      <c r="AZ14" s="81">
        <f t="shared" si="17"/>
        <v>32</v>
      </c>
      <c r="BA14" s="80">
        <f t="shared" si="18"/>
        <v>96.25</v>
      </c>
      <c r="BB14" s="36">
        <f t="shared" si="19"/>
        <v>46.199999999999996</v>
      </c>
      <c r="BC14" s="80">
        <f t="shared" si="20"/>
        <v>50.050000000000004</v>
      </c>
    </row>
    <row r="15" spans="1:55" ht="18" thickBot="1">
      <c r="A15" s="27" t="s">
        <v>40</v>
      </c>
      <c r="B15" s="88">
        <v>469</v>
      </c>
      <c r="C15" s="88">
        <v>362</v>
      </c>
      <c r="D15" s="88">
        <v>629</v>
      </c>
      <c r="E15" s="88">
        <v>16</v>
      </c>
      <c r="F15" s="88">
        <v>13</v>
      </c>
      <c r="G15" s="89">
        <v>20</v>
      </c>
      <c r="H15" s="48">
        <f t="shared" si="5"/>
        <v>1460</v>
      </c>
      <c r="I15" s="48">
        <f t="shared" si="6"/>
        <v>49</v>
      </c>
      <c r="J15" s="89">
        <v>612</v>
      </c>
      <c r="K15" s="94">
        <v>398</v>
      </c>
      <c r="L15" s="94"/>
      <c r="M15" s="93">
        <v>20</v>
      </c>
      <c r="N15" s="93">
        <v>14</v>
      </c>
      <c r="O15" s="56"/>
      <c r="P15" s="48">
        <f t="shared" si="7"/>
        <v>1010</v>
      </c>
      <c r="Q15" s="48">
        <f t="shared" si="8"/>
        <v>34</v>
      </c>
      <c r="R15" s="50">
        <f t="shared" si="21"/>
        <v>83</v>
      </c>
      <c r="S15" s="89">
        <v>3.96</v>
      </c>
      <c r="T15" s="110">
        <v>4</v>
      </c>
      <c r="U15" s="88">
        <v>7.9</v>
      </c>
      <c r="V15" s="88"/>
      <c r="W15" s="109"/>
      <c r="X15" s="109"/>
      <c r="Y15" s="44"/>
      <c r="Z15" s="44"/>
      <c r="AA15" s="68"/>
      <c r="AB15" s="51"/>
      <c r="AC15" s="20">
        <f t="shared" si="9"/>
        <v>0</v>
      </c>
      <c r="AD15" s="218">
        <f t="shared" si="10"/>
        <v>98.86</v>
      </c>
      <c r="AE15" s="21">
        <f t="shared" si="22"/>
        <v>98.86</v>
      </c>
      <c r="AF15" s="82"/>
      <c r="AG15" s="51"/>
      <c r="AH15" s="22">
        <f t="shared" si="4"/>
        <v>98.86</v>
      </c>
      <c r="AI15" s="23">
        <f t="shared" si="11"/>
        <v>-52.660000000000004</v>
      </c>
      <c r="AJ15" s="58"/>
      <c r="AK15" s="24">
        <f t="shared" si="12"/>
        <v>0</v>
      </c>
      <c r="AL15" s="25">
        <f t="shared" si="13"/>
        <v>46.199999999999996</v>
      </c>
      <c r="AM15" s="26">
        <f t="shared" si="14"/>
        <v>46.199999999999996</v>
      </c>
      <c r="AN15" s="79"/>
      <c r="AO15" s="24">
        <v>75</v>
      </c>
      <c r="AP15" s="25">
        <v>0</v>
      </c>
      <c r="AQ15" s="25">
        <v>0</v>
      </c>
      <c r="AR15" s="25">
        <v>20</v>
      </c>
      <c r="AS15" s="25">
        <v>40</v>
      </c>
      <c r="AT15" s="62">
        <f t="shared" si="15"/>
        <v>135</v>
      </c>
      <c r="AU15" s="63">
        <f t="shared" si="16"/>
        <v>128.25</v>
      </c>
      <c r="AV15" s="120">
        <v>5</v>
      </c>
      <c r="AW15" s="120">
        <v>20</v>
      </c>
      <c r="AX15" s="120">
        <v>6</v>
      </c>
      <c r="AY15" s="120">
        <v>1</v>
      </c>
      <c r="AZ15" s="81">
        <f t="shared" si="17"/>
        <v>32</v>
      </c>
      <c r="BA15" s="80">
        <f t="shared" si="18"/>
        <v>96.25</v>
      </c>
      <c r="BB15" s="36">
        <f t="shared" si="19"/>
        <v>46.199999999999996</v>
      </c>
      <c r="BC15" s="80">
        <f t="shared" si="20"/>
        <v>50.050000000000004</v>
      </c>
    </row>
    <row r="16" spans="1:55" ht="18" thickBot="1">
      <c r="A16" s="27" t="s">
        <v>9</v>
      </c>
      <c r="B16" s="88">
        <v>462</v>
      </c>
      <c r="C16" s="88">
        <v>358</v>
      </c>
      <c r="D16" s="88">
        <v>633</v>
      </c>
      <c r="E16" s="88">
        <v>16</v>
      </c>
      <c r="F16" s="88">
        <v>13</v>
      </c>
      <c r="G16" s="89">
        <v>21</v>
      </c>
      <c r="H16" s="48">
        <f t="shared" si="5"/>
        <v>1453</v>
      </c>
      <c r="I16" s="48">
        <f t="shared" si="6"/>
        <v>50</v>
      </c>
      <c r="J16" s="89">
        <v>610</v>
      </c>
      <c r="K16" s="94">
        <v>395</v>
      </c>
      <c r="L16" s="94"/>
      <c r="M16" s="93">
        <v>20</v>
      </c>
      <c r="N16" s="93">
        <v>14</v>
      </c>
      <c r="O16" s="56"/>
      <c r="P16" s="48">
        <f t="shared" si="7"/>
        <v>1005</v>
      </c>
      <c r="Q16" s="48">
        <f t="shared" si="8"/>
        <v>34</v>
      </c>
      <c r="R16" s="50">
        <f t="shared" si="21"/>
        <v>84</v>
      </c>
      <c r="S16" s="89">
        <v>3.84</v>
      </c>
      <c r="T16" s="89">
        <v>4</v>
      </c>
      <c r="U16" s="88">
        <v>8</v>
      </c>
      <c r="V16" s="88"/>
      <c r="W16" s="110"/>
      <c r="X16" s="109"/>
      <c r="Y16" s="44"/>
      <c r="Z16" s="44"/>
      <c r="AA16" s="68"/>
      <c r="AB16" s="51"/>
      <c r="AC16" s="20">
        <f t="shared" si="9"/>
        <v>0</v>
      </c>
      <c r="AD16" s="218">
        <f t="shared" si="10"/>
        <v>99.84</v>
      </c>
      <c r="AE16" s="21">
        <f t="shared" si="22"/>
        <v>99.84</v>
      </c>
      <c r="AF16" s="82"/>
      <c r="AG16" s="51"/>
      <c r="AH16" s="22">
        <f t="shared" si="4"/>
        <v>99.84</v>
      </c>
      <c r="AI16" s="23">
        <f t="shared" si="11"/>
        <v>-53.640000000000008</v>
      </c>
      <c r="AJ16" s="58"/>
      <c r="AK16" s="24">
        <f t="shared" si="12"/>
        <v>0</v>
      </c>
      <c r="AL16" s="25">
        <f t="shared" si="13"/>
        <v>46.199999999999996</v>
      </c>
      <c r="AM16" s="26">
        <f t="shared" si="14"/>
        <v>46.199999999999996</v>
      </c>
      <c r="AN16" s="79"/>
      <c r="AO16" s="24">
        <v>75</v>
      </c>
      <c r="AP16" s="25">
        <v>0</v>
      </c>
      <c r="AQ16" s="25">
        <v>0</v>
      </c>
      <c r="AR16" s="25">
        <v>20</v>
      </c>
      <c r="AS16" s="25">
        <v>40</v>
      </c>
      <c r="AT16" s="62">
        <f t="shared" si="15"/>
        <v>135</v>
      </c>
      <c r="AU16" s="63">
        <f t="shared" si="16"/>
        <v>128.25</v>
      </c>
      <c r="AV16" s="120">
        <v>5</v>
      </c>
      <c r="AW16" s="120">
        <v>20</v>
      </c>
      <c r="AX16" s="120">
        <v>6</v>
      </c>
      <c r="AY16" s="120">
        <v>1</v>
      </c>
      <c r="AZ16" s="81">
        <f t="shared" si="17"/>
        <v>32</v>
      </c>
      <c r="BA16" s="80">
        <f t="shared" si="18"/>
        <v>96.25</v>
      </c>
      <c r="BB16" s="36">
        <f t="shared" si="19"/>
        <v>46.199999999999996</v>
      </c>
      <c r="BC16" s="80">
        <f t="shared" si="20"/>
        <v>50.050000000000004</v>
      </c>
    </row>
    <row r="17" spans="1:55" ht="18" thickBot="1">
      <c r="A17" s="27" t="s">
        <v>41</v>
      </c>
      <c r="B17" s="88">
        <v>460</v>
      </c>
      <c r="C17" s="88">
        <v>353</v>
      </c>
      <c r="D17" s="88">
        <v>634</v>
      </c>
      <c r="E17" s="88">
        <v>16</v>
      </c>
      <c r="F17" s="88">
        <v>13</v>
      </c>
      <c r="G17" s="89">
        <v>21</v>
      </c>
      <c r="H17" s="48">
        <f t="shared" si="5"/>
        <v>1447</v>
      </c>
      <c r="I17" s="48">
        <f t="shared" si="6"/>
        <v>50</v>
      </c>
      <c r="J17" s="89">
        <v>605</v>
      </c>
      <c r="K17" s="94">
        <v>396</v>
      </c>
      <c r="L17" s="94"/>
      <c r="M17" s="93">
        <v>20</v>
      </c>
      <c r="N17" s="93">
        <v>14</v>
      </c>
      <c r="O17" s="56"/>
      <c r="P17" s="48">
        <f t="shared" si="7"/>
        <v>1001</v>
      </c>
      <c r="Q17" s="48">
        <f t="shared" si="8"/>
        <v>34</v>
      </c>
      <c r="R17" s="50">
        <f t="shared" si="21"/>
        <v>84</v>
      </c>
      <c r="S17" s="89">
        <v>3.84</v>
      </c>
      <c r="T17" s="89">
        <v>4.5</v>
      </c>
      <c r="U17" s="88">
        <v>8</v>
      </c>
      <c r="V17" s="88"/>
      <c r="W17" s="110"/>
      <c r="X17" s="109"/>
      <c r="Y17" s="44"/>
      <c r="Z17" s="44"/>
      <c r="AA17" s="68"/>
      <c r="AB17" s="51"/>
      <c r="AC17" s="20">
        <f t="shared" si="9"/>
        <v>0</v>
      </c>
      <c r="AD17" s="218">
        <f t="shared" si="10"/>
        <v>100.34</v>
      </c>
      <c r="AE17" s="21">
        <f t="shared" si="22"/>
        <v>100.34</v>
      </c>
      <c r="AF17" s="82"/>
      <c r="AG17" s="51"/>
      <c r="AH17" s="22">
        <f t="shared" si="4"/>
        <v>100.34</v>
      </c>
      <c r="AI17" s="23">
        <f t="shared" si="11"/>
        <v>-54.140000000000008</v>
      </c>
      <c r="AJ17" s="58"/>
      <c r="AK17" s="24">
        <f t="shared" si="12"/>
        <v>0</v>
      </c>
      <c r="AL17" s="25">
        <f t="shared" si="13"/>
        <v>46.199999999999996</v>
      </c>
      <c r="AM17" s="26">
        <f t="shared" si="14"/>
        <v>46.199999999999996</v>
      </c>
      <c r="AN17" s="79"/>
      <c r="AO17" s="24">
        <v>75</v>
      </c>
      <c r="AP17" s="25">
        <v>0</v>
      </c>
      <c r="AQ17" s="25">
        <v>0</v>
      </c>
      <c r="AR17" s="25">
        <v>20</v>
      </c>
      <c r="AS17" s="25">
        <v>40</v>
      </c>
      <c r="AT17" s="62">
        <f t="shared" si="15"/>
        <v>135</v>
      </c>
      <c r="AU17" s="63">
        <f t="shared" si="16"/>
        <v>128.25</v>
      </c>
      <c r="AV17" s="120">
        <v>5</v>
      </c>
      <c r="AW17" s="120">
        <v>20</v>
      </c>
      <c r="AX17" s="120">
        <v>6</v>
      </c>
      <c r="AY17" s="120">
        <v>1</v>
      </c>
      <c r="AZ17" s="81">
        <f t="shared" si="17"/>
        <v>32</v>
      </c>
      <c r="BA17" s="80">
        <f t="shared" si="18"/>
        <v>96.25</v>
      </c>
      <c r="BB17" s="36">
        <f t="shared" si="19"/>
        <v>46.199999999999996</v>
      </c>
      <c r="BC17" s="80">
        <f t="shared" si="20"/>
        <v>50.050000000000004</v>
      </c>
    </row>
    <row r="18" spans="1:55" ht="18" thickBot="1">
      <c r="A18" s="27" t="s">
        <v>10</v>
      </c>
      <c r="B18" s="44">
        <v>457</v>
      </c>
      <c r="C18" s="44">
        <v>348</v>
      </c>
      <c r="D18" s="45">
        <v>630</v>
      </c>
      <c r="E18" s="45">
        <v>15</v>
      </c>
      <c r="F18" s="86">
        <v>12</v>
      </c>
      <c r="G18" s="89">
        <v>20</v>
      </c>
      <c r="H18" s="48">
        <f t="shared" si="5"/>
        <v>1435</v>
      </c>
      <c r="I18" s="48">
        <f t="shared" si="6"/>
        <v>47</v>
      </c>
      <c r="J18" s="89">
        <v>599</v>
      </c>
      <c r="K18" s="94">
        <v>398</v>
      </c>
      <c r="L18" s="94"/>
      <c r="M18" s="93">
        <v>20</v>
      </c>
      <c r="N18" s="93">
        <v>14</v>
      </c>
      <c r="O18" s="56"/>
      <c r="P18" s="48">
        <f t="shared" si="7"/>
        <v>997</v>
      </c>
      <c r="Q18" s="48">
        <f t="shared" si="8"/>
        <v>34</v>
      </c>
      <c r="R18" s="50">
        <f t="shared" si="21"/>
        <v>81</v>
      </c>
      <c r="S18" s="89">
        <v>3.84</v>
      </c>
      <c r="T18" s="89">
        <v>4.5</v>
      </c>
      <c r="U18" s="100">
        <v>8</v>
      </c>
      <c r="V18" s="88"/>
      <c r="W18" s="110"/>
      <c r="X18" s="109"/>
      <c r="Y18" s="44"/>
      <c r="Z18" s="44"/>
      <c r="AA18" s="68"/>
      <c r="AB18" s="51"/>
      <c r="AC18" s="20">
        <f t="shared" si="9"/>
        <v>0</v>
      </c>
      <c r="AD18" s="218">
        <f t="shared" si="10"/>
        <v>97.34</v>
      </c>
      <c r="AE18" s="21">
        <f t="shared" si="22"/>
        <v>97.34</v>
      </c>
      <c r="AF18" s="82"/>
      <c r="AG18" s="51"/>
      <c r="AH18" s="22">
        <f t="shared" si="4"/>
        <v>97.34</v>
      </c>
      <c r="AI18" s="23">
        <f t="shared" si="11"/>
        <v>-51.140000000000008</v>
      </c>
      <c r="AJ18" s="58"/>
      <c r="AK18" s="24">
        <f t="shared" si="12"/>
        <v>0</v>
      </c>
      <c r="AL18" s="25">
        <f t="shared" si="13"/>
        <v>46.199999999999996</v>
      </c>
      <c r="AM18" s="26">
        <f t="shared" si="14"/>
        <v>46.199999999999996</v>
      </c>
      <c r="AN18" s="79"/>
      <c r="AO18" s="24">
        <v>75</v>
      </c>
      <c r="AP18" s="25">
        <v>0</v>
      </c>
      <c r="AQ18" s="25">
        <v>0</v>
      </c>
      <c r="AR18" s="25">
        <v>20</v>
      </c>
      <c r="AS18" s="25">
        <v>40</v>
      </c>
      <c r="AT18" s="62">
        <f t="shared" si="15"/>
        <v>135</v>
      </c>
      <c r="AU18" s="63">
        <f t="shared" si="16"/>
        <v>128.25</v>
      </c>
      <c r="AV18" s="120">
        <v>5</v>
      </c>
      <c r="AW18" s="120">
        <v>20</v>
      </c>
      <c r="AX18" s="120">
        <v>6</v>
      </c>
      <c r="AY18" s="120">
        <v>1</v>
      </c>
      <c r="AZ18" s="81">
        <f t="shared" si="17"/>
        <v>32</v>
      </c>
      <c r="BA18" s="80">
        <f t="shared" si="18"/>
        <v>96.25</v>
      </c>
      <c r="BB18" s="36">
        <f t="shared" si="19"/>
        <v>46.199999999999996</v>
      </c>
      <c r="BC18" s="80">
        <f t="shared" si="20"/>
        <v>50.050000000000004</v>
      </c>
    </row>
    <row r="19" spans="1:55" ht="18" thickBot="1">
      <c r="A19" s="27" t="s">
        <v>42</v>
      </c>
      <c r="B19" s="88">
        <v>467</v>
      </c>
      <c r="C19" s="88">
        <v>355</v>
      </c>
      <c r="D19" s="88">
        <v>654</v>
      </c>
      <c r="E19" s="88">
        <v>16</v>
      </c>
      <c r="F19" s="86">
        <v>12</v>
      </c>
      <c r="G19" s="89">
        <v>21</v>
      </c>
      <c r="H19" s="48">
        <f t="shared" si="5"/>
        <v>1476</v>
      </c>
      <c r="I19" s="48">
        <f t="shared" si="6"/>
        <v>49</v>
      </c>
      <c r="J19" s="89">
        <v>601</v>
      </c>
      <c r="K19" s="94">
        <v>396</v>
      </c>
      <c r="L19" s="94"/>
      <c r="M19" s="93">
        <v>20</v>
      </c>
      <c r="N19" s="93">
        <v>14</v>
      </c>
      <c r="O19" s="56"/>
      <c r="P19" s="48">
        <f t="shared" si="7"/>
        <v>997</v>
      </c>
      <c r="Q19" s="48">
        <f t="shared" si="8"/>
        <v>34</v>
      </c>
      <c r="R19" s="50">
        <f t="shared" si="21"/>
        <v>83</v>
      </c>
      <c r="S19" s="89">
        <v>3.84</v>
      </c>
      <c r="T19" s="89">
        <v>4.5</v>
      </c>
      <c r="U19" s="100">
        <v>8</v>
      </c>
      <c r="V19" s="88"/>
      <c r="W19" s="110"/>
      <c r="X19" s="109"/>
      <c r="Y19" s="44"/>
      <c r="Z19" s="44"/>
      <c r="AA19" s="68"/>
      <c r="AB19" s="51"/>
      <c r="AC19" s="20">
        <f t="shared" si="9"/>
        <v>0</v>
      </c>
      <c r="AD19" s="218">
        <f t="shared" si="10"/>
        <v>99.34</v>
      </c>
      <c r="AE19" s="21">
        <f t="shared" si="22"/>
        <v>99.34</v>
      </c>
      <c r="AF19" s="82"/>
      <c r="AG19" s="51"/>
      <c r="AH19" s="22">
        <f t="shared" si="4"/>
        <v>99.34</v>
      </c>
      <c r="AI19" s="23">
        <f t="shared" si="11"/>
        <v>-53.140000000000008</v>
      </c>
      <c r="AJ19" s="58"/>
      <c r="AK19" s="24">
        <f t="shared" si="12"/>
        <v>0</v>
      </c>
      <c r="AL19" s="25">
        <f t="shared" si="13"/>
        <v>46.199999999999996</v>
      </c>
      <c r="AM19" s="26">
        <f t="shared" si="14"/>
        <v>46.199999999999996</v>
      </c>
      <c r="AN19" s="79"/>
      <c r="AO19" s="24">
        <v>75</v>
      </c>
      <c r="AP19" s="25">
        <v>0</v>
      </c>
      <c r="AQ19" s="25">
        <v>0</v>
      </c>
      <c r="AR19" s="25">
        <v>20</v>
      </c>
      <c r="AS19" s="25">
        <v>40</v>
      </c>
      <c r="AT19" s="62">
        <f t="shared" si="15"/>
        <v>135</v>
      </c>
      <c r="AU19" s="63">
        <f t="shared" si="16"/>
        <v>128.25</v>
      </c>
      <c r="AV19" s="120">
        <v>5</v>
      </c>
      <c r="AW19" s="120">
        <v>20</v>
      </c>
      <c r="AX19" s="120">
        <v>6</v>
      </c>
      <c r="AY19" s="120">
        <v>1</v>
      </c>
      <c r="AZ19" s="81">
        <f t="shared" si="17"/>
        <v>32</v>
      </c>
      <c r="BA19" s="80">
        <f t="shared" si="18"/>
        <v>96.25</v>
      </c>
      <c r="BB19" s="36">
        <f t="shared" si="19"/>
        <v>46.199999999999996</v>
      </c>
      <c r="BC19" s="80">
        <f t="shared" si="20"/>
        <v>50.050000000000004</v>
      </c>
    </row>
    <row r="20" spans="1:55" ht="18" thickBot="1">
      <c r="A20" s="27" t="s">
        <v>11</v>
      </c>
      <c r="B20" s="88">
        <v>479</v>
      </c>
      <c r="C20" s="88">
        <v>359</v>
      </c>
      <c r="D20" s="88">
        <v>657</v>
      </c>
      <c r="E20" s="88">
        <v>16</v>
      </c>
      <c r="F20" s="88">
        <v>12</v>
      </c>
      <c r="G20" s="89">
        <v>21</v>
      </c>
      <c r="H20" s="48">
        <f t="shared" si="5"/>
        <v>1495</v>
      </c>
      <c r="I20" s="48">
        <f t="shared" si="6"/>
        <v>49</v>
      </c>
      <c r="J20" s="89">
        <v>550</v>
      </c>
      <c r="K20" s="94">
        <v>411</v>
      </c>
      <c r="L20" s="94"/>
      <c r="M20" s="93">
        <v>18</v>
      </c>
      <c r="N20" s="93">
        <v>15</v>
      </c>
      <c r="O20" s="56"/>
      <c r="P20" s="48">
        <f t="shared" si="7"/>
        <v>961</v>
      </c>
      <c r="Q20" s="48">
        <f t="shared" si="8"/>
        <v>33</v>
      </c>
      <c r="R20" s="50">
        <f t="shared" si="21"/>
        <v>82</v>
      </c>
      <c r="S20" s="89">
        <v>4.0599999999999996</v>
      </c>
      <c r="T20" s="89">
        <v>4.5</v>
      </c>
      <c r="U20" s="100">
        <v>8.5</v>
      </c>
      <c r="V20" s="88"/>
      <c r="W20" s="110"/>
      <c r="X20" s="109"/>
      <c r="Y20" s="44"/>
      <c r="Z20" s="44"/>
      <c r="AA20" s="68"/>
      <c r="AB20" s="51"/>
      <c r="AC20" s="20">
        <f t="shared" si="9"/>
        <v>0</v>
      </c>
      <c r="AD20" s="218">
        <f t="shared" si="10"/>
        <v>99.06</v>
      </c>
      <c r="AE20" s="21">
        <f t="shared" si="22"/>
        <v>99.06</v>
      </c>
      <c r="AF20" s="82"/>
      <c r="AG20" s="51"/>
      <c r="AH20" s="22">
        <f t="shared" si="4"/>
        <v>99.06</v>
      </c>
      <c r="AI20" s="23">
        <f t="shared" si="11"/>
        <v>-52.860000000000007</v>
      </c>
      <c r="AJ20" s="58"/>
      <c r="AK20" s="24">
        <f t="shared" si="12"/>
        <v>0</v>
      </c>
      <c r="AL20" s="25">
        <f t="shared" si="13"/>
        <v>46.199999999999996</v>
      </c>
      <c r="AM20" s="26">
        <f t="shared" si="14"/>
        <v>46.199999999999996</v>
      </c>
      <c r="AN20" s="79"/>
      <c r="AO20" s="24">
        <v>75</v>
      </c>
      <c r="AP20" s="25">
        <v>0</v>
      </c>
      <c r="AQ20" s="25">
        <v>0</v>
      </c>
      <c r="AR20" s="25">
        <v>20</v>
      </c>
      <c r="AS20" s="25">
        <v>40</v>
      </c>
      <c r="AT20" s="62">
        <f t="shared" si="15"/>
        <v>135</v>
      </c>
      <c r="AU20" s="63">
        <f t="shared" si="16"/>
        <v>128.25</v>
      </c>
      <c r="AV20" s="120">
        <v>5</v>
      </c>
      <c r="AW20" s="120">
        <v>20</v>
      </c>
      <c r="AX20" s="120">
        <v>6</v>
      </c>
      <c r="AY20" s="120">
        <v>1</v>
      </c>
      <c r="AZ20" s="81">
        <f t="shared" si="17"/>
        <v>32</v>
      </c>
      <c r="BA20" s="80">
        <f t="shared" si="18"/>
        <v>96.25</v>
      </c>
      <c r="BB20" s="36">
        <f t="shared" si="19"/>
        <v>46.199999999999996</v>
      </c>
      <c r="BC20" s="80">
        <f t="shared" si="20"/>
        <v>50.050000000000004</v>
      </c>
    </row>
    <row r="21" spans="1:55" ht="18" thickBot="1">
      <c r="A21" s="27" t="s">
        <v>43</v>
      </c>
      <c r="B21" s="95">
        <v>485</v>
      </c>
      <c r="C21" s="95">
        <v>362</v>
      </c>
      <c r="D21" s="95">
        <v>659</v>
      </c>
      <c r="E21" s="88">
        <v>16</v>
      </c>
      <c r="F21" s="88">
        <v>13</v>
      </c>
      <c r="G21" s="89">
        <v>21</v>
      </c>
      <c r="H21" s="48">
        <f t="shared" si="5"/>
        <v>1506</v>
      </c>
      <c r="I21" s="48">
        <f t="shared" si="6"/>
        <v>50</v>
      </c>
      <c r="J21" s="89">
        <v>557</v>
      </c>
      <c r="K21" s="94">
        <v>406</v>
      </c>
      <c r="L21" s="94"/>
      <c r="M21" s="93">
        <v>18</v>
      </c>
      <c r="N21" s="93">
        <v>14</v>
      </c>
      <c r="O21" s="45"/>
      <c r="P21" s="48">
        <f t="shared" si="7"/>
        <v>963</v>
      </c>
      <c r="Q21" s="48">
        <f t="shared" si="8"/>
        <v>32</v>
      </c>
      <c r="R21" s="50">
        <f t="shared" si="21"/>
        <v>82</v>
      </c>
      <c r="S21" s="89">
        <v>4.0599999999999996</v>
      </c>
      <c r="T21" s="89">
        <v>4.5</v>
      </c>
      <c r="U21" s="100">
        <v>8.5</v>
      </c>
      <c r="V21" s="88"/>
      <c r="W21" s="88"/>
      <c r="X21" s="109"/>
      <c r="Y21" s="44"/>
      <c r="Z21" s="44"/>
      <c r="AA21" s="68"/>
      <c r="AB21" s="51"/>
      <c r="AC21" s="20">
        <f t="shared" si="9"/>
        <v>0</v>
      </c>
      <c r="AD21" s="218">
        <f t="shared" si="10"/>
        <v>99.06</v>
      </c>
      <c r="AE21" s="21">
        <f t="shared" si="22"/>
        <v>99.06</v>
      </c>
      <c r="AF21" s="82"/>
      <c r="AG21" s="51"/>
      <c r="AH21" s="22">
        <f t="shared" si="4"/>
        <v>99.06</v>
      </c>
      <c r="AI21" s="23">
        <f t="shared" si="11"/>
        <v>-52.860000000000007</v>
      </c>
      <c r="AJ21" s="58"/>
      <c r="AK21" s="24">
        <f t="shared" si="12"/>
        <v>0</v>
      </c>
      <c r="AL21" s="25">
        <f t="shared" si="13"/>
        <v>46.199999999999996</v>
      </c>
      <c r="AM21" s="26">
        <f t="shared" si="14"/>
        <v>46.199999999999996</v>
      </c>
      <c r="AN21" s="79"/>
      <c r="AO21" s="24">
        <v>75</v>
      </c>
      <c r="AP21" s="25">
        <v>0</v>
      </c>
      <c r="AQ21" s="25">
        <v>0</v>
      </c>
      <c r="AR21" s="25">
        <v>20</v>
      </c>
      <c r="AS21" s="25">
        <v>40</v>
      </c>
      <c r="AT21" s="62">
        <f t="shared" si="15"/>
        <v>135</v>
      </c>
      <c r="AU21" s="63">
        <f t="shared" si="16"/>
        <v>128.25</v>
      </c>
      <c r="AV21" s="120">
        <v>5</v>
      </c>
      <c r="AW21" s="120">
        <v>20</v>
      </c>
      <c r="AX21" s="120">
        <v>6</v>
      </c>
      <c r="AY21" s="120">
        <v>1</v>
      </c>
      <c r="AZ21" s="81">
        <f t="shared" si="17"/>
        <v>32</v>
      </c>
      <c r="BA21" s="80">
        <f t="shared" si="18"/>
        <v>96.25</v>
      </c>
      <c r="BB21" s="36">
        <f t="shared" si="19"/>
        <v>46.199999999999996</v>
      </c>
      <c r="BC21" s="80">
        <f t="shared" si="20"/>
        <v>50.050000000000004</v>
      </c>
    </row>
    <row r="22" spans="1:55" ht="18" thickBot="1">
      <c r="A22" s="27" t="s">
        <v>12</v>
      </c>
      <c r="B22" s="88">
        <v>454</v>
      </c>
      <c r="C22" s="88">
        <v>335</v>
      </c>
      <c r="D22" s="88">
        <v>613</v>
      </c>
      <c r="E22" s="88">
        <v>15</v>
      </c>
      <c r="F22" s="88">
        <v>12</v>
      </c>
      <c r="G22" s="89">
        <v>20</v>
      </c>
      <c r="H22" s="48">
        <f t="shared" si="5"/>
        <v>1402</v>
      </c>
      <c r="I22" s="48">
        <f t="shared" si="6"/>
        <v>47</v>
      </c>
      <c r="J22" s="89">
        <v>524</v>
      </c>
      <c r="K22" s="94">
        <v>401</v>
      </c>
      <c r="L22" s="94"/>
      <c r="M22" s="93">
        <v>17</v>
      </c>
      <c r="N22" s="93">
        <v>14</v>
      </c>
      <c r="O22" s="45"/>
      <c r="P22" s="48">
        <f t="shared" si="7"/>
        <v>925</v>
      </c>
      <c r="Q22" s="48">
        <f t="shared" si="8"/>
        <v>31</v>
      </c>
      <c r="R22" s="50">
        <f t="shared" si="21"/>
        <v>78</v>
      </c>
      <c r="S22" s="88">
        <v>4.78</v>
      </c>
      <c r="T22" s="89">
        <v>4.5</v>
      </c>
      <c r="U22" s="100">
        <v>7.3</v>
      </c>
      <c r="V22" s="88"/>
      <c r="W22" s="88"/>
      <c r="X22" s="109"/>
      <c r="Y22" s="44"/>
      <c r="Z22" s="44"/>
      <c r="AA22" s="68"/>
      <c r="AB22" s="51"/>
      <c r="AC22" s="20">
        <f t="shared" si="9"/>
        <v>0</v>
      </c>
      <c r="AD22" s="218">
        <f t="shared" si="10"/>
        <v>94.58</v>
      </c>
      <c r="AE22" s="21">
        <f t="shared" si="22"/>
        <v>94.58</v>
      </c>
      <c r="AF22" s="82"/>
      <c r="AG22" s="51"/>
      <c r="AH22" s="22">
        <f t="shared" si="4"/>
        <v>94.58</v>
      </c>
      <c r="AI22" s="23">
        <f t="shared" si="11"/>
        <v>-48.38</v>
      </c>
      <c r="AJ22" s="58"/>
      <c r="AK22" s="24">
        <f t="shared" si="12"/>
        <v>0</v>
      </c>
      <c r="AL22" s="25">
        <f t="shared" si="13"/>
        <v>46.199999999999996</v>
      </c>
      <c r="AM22" s="26">
        <f t="shared" si="14"/>
        <v>46.199999999999996</v>
      </c>
      <c r="AN22" s="79"/>
      <c r="AO22" s="24">
        <v>75</v>
      </c>
      <c r="AP22" s="25">
        <v>0</v>
      </c>
      <c r="AQ22" s="25">
        <v>0</v>
      </c>
      <c r="AR22" s="25">
        <v>20</v>
      </c>
      <c r="AS22" s="25">
        <v>40</v>
      </c>
      <c r="AT22" s="62">
        <f>SUM(AO22:AS22)</f>
        <v>135</v>
      </c>
      <c r="AU22" s="63">
        <f t="shared" si="16"/>
        <v>128.25</v>
      </c>
      <c r="AV22" s="120">
        <v>5</v>
      </c>
      <c r="AW22" s="120">
        <v>20</v>
      </c>
      <c r="AX22" s="120">
        <v>6</v>
      </c>
      <c r="AY22" s="120">
        <v>1</v>
      </c>
      <c r="AZ22" s="81">
        <f t="shared" si="17"/>
        <v>32</v>
      </c>
      <c r="BA22" s="80">
        <f t="shared" si="18"/>
        <v>96.25</v>
      </c>
      <c r="BB22" s="36">
        <f t="shared" si="19"/>
        <v>46.199999999999996</v>
      </c>
      <c r="BC22" s="80">
        <f t="shared" si="20"/>
        <v>50.050000000000004</v>
      </c>
    </row>
    <row r="23" spans="1:55" ht="18" thickBot="1">
      <c r="A23" s="27" t="s">
        <v>44</v>
      </c>
      <c r="B23" s="88">
        <v>441</v>
      </c>
      <c r="C23" s="88">
        <v>346</v>
      </c>
      <c r="D23" s="88">
        <v>619</v>
      </c>
      <c r="E23" s="88">
        <v>15</v>
      </c>
      <c r="F23" s="88">
        <v>12</v>
      </c>
      <c r="G23" s="89">
        <v>20</v>
      </c>
      <c r="H23" s="48">
        <f t="shared" si="5"/>
        <v>1406</v>
      </c>
      <c r="I23" s="48">
        <f t="shared" si="6"/>
        <v>47</v>
      </c>
      <c r="J23" s="89">
        <v>583</v>
      </c>
      <c r="K23" s="94">
        <v>402</v>
      </c>
      <c r="L23" s="94"/>
      <c r="M23" s="93">
        <v>19</v>
      </c>
      <c r="N23" s="93">
        <v>14</v>
      </c>
      <c r="O23" s="45"/>
      <c r="P23" s="48">
        <f t="shared" si="7"/>
        <v>985</v>
      </c>
      <c r="Q23" s="48">
        <f t="shared" si="8"/>
        <v>33</v>
      </c>
      <c r="R23" s="50">
        <f t="shared" si="21"/>
        <v>80</v>
      </c>
      <c r="S23" s="88">
        <v>4.78</v>
      </c>
      <c r="T23" s="89">
        <v>3.8</v>
      </c>
      <c r="U23" s="100">
        <v>7.3</v>
      </c>
      <c r="V23" s="88"/>
      <c r="W23" s="88"/>
      <c r="X23" s="109"/>
      <c r="Y23" s="44"/>
      <c r="Z23" s="44"/>
      <c r="AA23" s="68"/>
      <c r="AB23" s="51"/>
      <c r="AC23" s="20">
        <f t="shared" si="9"/>
        <v>0</v>
      </c>
      <c r="AD23" s="218">
        <f t="shared" si="10"/>
        <v>95.88</v>
      </c>
      <c r="AE23" s="21">
        <f t="shared" si="22"/>
        <v>95.88</v>
      </c>
      <c r="AF23" s="82"/>
      <c r="AG23" s="51"/>
      <c r="AH23" s="22">
        <f t="shared" si="4"/>
        <v>95.88</v>
      </c>
      <c r="AI23" s="23">
        <f t="shared" si="11"/>
        <v>-49.68</v>
      </c>
      <c r="AJ23" s="58"/>
      <c r="AK23" s="24">
        <f t="shared" si="12"/>
        <v>0</v>
      </c>
      <c r="AL23" s="25">
        <f t="shared" si="13"/>
        <v>46.199999999999996</v>
      </c>
      <c r="AM23" s="26">
        <f t="shared" si="14"/>
        <v>46.199999999999996</v>
      </c>
      <c r="AN23" s="79"/>
      <c r="AO23" s="24">
        <v>75</v>
      </c>
      <c r="AP23" s="25">
        <v>0</v>
      </c>
      <c r="AQ23" s="25">
        <v>0</v>
      </c>
      <c r="AR23" s="25">
        <v>20</v>
      </c>
      <c r="AS23" s="25">
        <v>40</v>
      </c>
      <c r="AT23" s="62">
        <f>SUM(AO23:AS23)</f>
        <v>135</v>
      </c>
      <c r="AU23" s="63">
        <f t="shared" si="16"/>
        <v>128.25</v>
      </c>
      <c r="AV23" s="120">
        <v>5</v>
      </c>
      <c r="AW23" s="120">
        <v>20</v>
      </c>
      <c r="AX23" s="120">
        <v>6</v>
      </c>
      <c r="AY23" s="120">
        <v>1</v>
      </c>
      <c r="AZ23" s="81">
        <f t="shared" si="17"/>
        <v>32</v>
      </c>
      <c r="BA23" s="80">
        <f t="shared" si="18"/>
        <v>96.25</v>
      </c>
      <c r="BB23" s="36">
        <f t="shared" si="19"/>
        <v>46.199999999999996</v>
      </c>
      <c r="BC23" s="80">
        <f t="shared" si="20"/>
        <v>50.050000000000004</v>
      </c>
    </row>
    <row r="24" spans="1:55" ht="18" thickBot="1">
      <c r="A24" s="29" t="s">
        <v>13</v>
      </c>
      <c r="B24" s="88">
        <v>431</v>
      </c>
      <c r="C24" s="88">
        <v>377</v>
      </c>
      <c r="D24" s="88">
        <v>615</v>
      </c>
      <c r="E24" s="88">
        <v>15</v>
      </c>
      <c r="F24" s="88">
        <v>13</v>
      </c>
      <c r="G24" s="89">
        <v>20</v>
      </c>
      <c r="H24" s="48">
        <f t="shared" si="5"/>
        <v>1423</v>
      </c>
      <c r="I24" s="48">
        <f t="shared" si="6"/>
        <v>48</v>
      </c>
      <c r="J24" s="89">
        <v>576</v>
      </c>
      <c r="K24" s="94">
        <v>424</v>
      </c>
      <c r="L24" s="94"/>
      <c r="M24" s="93">
        <v>19</v>
      </c>
      <c r="N24" s="93">
        <v>15</v>
      </c>
      <c r="O24" s="45"/>
      <c r="P24" s="48">
        <f t="shared" si="7"/>
        <v>1000</v>
      </c>
      <c r="Q24" s="48">
        <f t="shared" si="8"/>
        <v>34</v>
      </c>
      <c r="R24" s="50">
        <f t="shared" si="21"/>
        <v>82</v>
      </c>
      <c r="S24" s="88">
        <v>3.75</v>
      </c>
      <c r="T24" s="89">
        <v>3.5</v>
      </c>
      <c r="U24" s="100">
        <v>6.4</v>
      </c>
      <c r="V24" s="88"/>
      <c r="W24" s="88"/>
      <c r="X24" s="109"/>
      <c r="Y24" s="44"/>
      <c r="Z24" s="44"/>
      <c r="AA24" s="68"/>
      <c r="AB24" s="51"/>
      <c r="AC24" s="20">
        <f t="shared" si="9"/>
        <v>0</v>
      </c>
      <c r="AD24" s="218">
        <f t="shared" si="10"/>
        <v>95.65</v>
      </c>
      <c r="AE24" s="21">
        <f t="shared" si="22"/>
        <v>95.65</v>
      </c>
      <c r="AF24" s="82"/>
      <c r="AG24" s="51"/>
      <c r="AH24" s="22">
        <f t="shared" si="4"/>
        <v>95.65</v>
      </c>
      <c r="AI24" s="23">
        <f t="shared" si="11"/>
        <v>-49.45000000000001</v>
      </c>
      <c r="AJ24" s="58"/>
      <c r="AK24" s="24">
        <f t="shared" si="12"/>
        <v>0</v>
      </c>
      <c r="AL24" s="25">
        <f t="shared" si="13"/>
        <v>46.199999999999996</v>
      </c>
      <c r="AM24" s="26">
        <f t="shared" si="14"/>
        <v>46.199999999999996</v>
      </c>
      <c r="AN24" s="79"/>
      <c r="AO24" s="24">
        <v>75</v>
      </c>
      <c r="AP24" s="25">
        <v>0</v>
      </c>
      <c r="AQ24" s="25">
        <v>0</v>
      </c>
      <c r="AR24" s="25">
        <v>20</v>
      </c>
      <c r="AS24" s="25">
        <v>40</v>
      </c>
      <c r="AT24" s="62">
        <f t="shared" si="15"/>
        <v>135</v>
      </c>
      <c r="AU24" s="63">
        <f t="shared" si="16"/>
        <v>128.25</v>
      </c>
      <c r="AV24" s="120">
        <v>5</v>
      </c>
      <c r="AW24" s="120">
        <v>20</v>
      </c>
      <c r="AX24" s="120">
        <v>6</v>
      </c>
      <c r="AY24" s="120">
        <v>1</v>
      </c>
      <c r="AZ24" s="81">
        <f t="shared" si="17"/>
        <v>32</v>
      </c>
      <c r="BA24" s="80">
        <f t="shared" si="18"/>
        <v>96.25</v>
      </c>
      <c r="BB24" s="36">
        <f t="shared" si="19"/>
        <v>46.199999999999996</v>
      </c>
      <c r="BC24" s="80">
        <f t="shared" si="20"/>
        <v>50.050000000000004</v>
      </c>
    </row>
    <row r="25" spans="1:55" ht="18" thickBot="1">
      <c r="A25" s="30" t="s">
        <v>30</v>
      </c>
      <c r="B25" s="88">
        <v>472</v>
      </c>
      <c r="C25" s="88">
        <v>446</v>
      </c>
      <c r="D25" s="88">
        <v>634</v>
      </c>
      <c r="E25" s="88">
        <v>16</v>
      </c>
      <c r="F25" s="88">
        <v>16</v>
      </c>
      <c r="G25" s="89">
        <v>20</v>
      </c>
      <c r="H25" s="48">
        <f>B25+C25+D25</f>
        <v>1552</v>
      </c>
      <c r="I25" s="48">
        <f t="shared" si="6"/>
        <v>52</v>
      </c>
      <c r="J25" s="89">
        <v>591</v>
      </c>
      <c r="K25" s="94">
        <v>458</v>
      </c>
      <c r="L25" s="94"/>
      <c r="M25" s="93">
        <v>19</v>
      </c>
      <c r="N25" s="93">
        <v>16</v>
      </c>
      <c r="O25" s="45"/>
      <c r="P25" s="48">
        <f t="shared" si="7"/>
        <v>1049</v>
      </c>
      <c r="Q25" s="48">
        <f t="shared" si="8"/>
        <v>35</v>
      </c>
      <c r="R25" s="50">
        <f t="shared" si="21"/>
        <v>87</v>
      </c>
      <c r="S25" s="88">
        <v>3.75</v>
      </c>
      <c r="T25" s="89">
        <v>3.5</v>
      </c>
      <c r="U25" s="100">
        <v>6.4</v>
      </c>
      <c r="V25" s="88"/>
      <c r="W25" s="88"/>
      <c r="X25" s="109"/>
      <c r="Y25" s="44"/>
      <c r="Z25" s="44"/>
      <c r="AA25" s="68"/>
      <c r="AB25" s="51"/>
      <c r="AC25" s="20">
        <f t="shared" si="9"/>
        <v>0</v>
      </c>
      <c r="AD25" s="218">
        <f t="shared" si="10"/>
        <v>100.65</v>
      </c>
      <c r="AE25" s="21">
        <f t="shared" si="22"/>
        <v>100.65</v>
      </c>
      <c r="AF25" s="82"/>
      <c r="AG25" s="51"/>
      <c r="AH25" s="22">
        <f t="shared" si="4"/>
        <v>100.65</v>
      </c>
      <c r="AI25" s="23">
        <f t="shared" si="11"/>
        <v>-54.45000000000001</v>
      </c>
      <c r="AJ25" s="58"/>
      <c r="AK25" s="24">
        <f t="shared" si="12"/>
        <v>0</v>
      </c>
      <c r="AL25" s="25">
        <f t="shared" si="13"/>
        <v>46.199999999999996</v>
      </c>
      <c r="AM25" s="26">
        <f t="shared" si="14"/>
        <v>46.199999999999996</v>
      </c>
      <c r="AN25" s="79"/>
      <c r="AO25" s="24">
        <v>75</v>
      </c>
      <c r="AP25" s="25">
        <v>0</v>
      </c>
      <c r="AQ25" s="25">
        <v>0</v>
      </c>
      <c r="AR25" s="25">
        <v>20</v>
      </c>
      <c r="AS25" s="25">
        <v>40</v>
      </c>
      <c r="AT25" s="62">
        <f t="shared" si="15"/>
        <v>135</v>
      </c>
      <c r="AU25" s="63">
        <f t="shared" si="16"/>
        <v>128.25</v>
      </c>
      <c r="AV25" s="120">
        <v>5</v>
      </c>
      <c r="AW25" s="120">
        <v>20</v>
      </c>
      <c r="AX25" s="120">
        <v>6</v>
      </c>
      <c r="AY25" s="120">
        <v>1</v>
      </c>
      <c r="AZ25" s="81">
        <f t="shared" si="17"/>
        <v>32</v>
      </c>
      <c r="BA25" s="80">
        <f t="shared" si="18"/>
        <v>96.25</v>
      </c>
      <c r="BB25" s="36">
        <f t="shared" si="19"/>
        <v>46.199999999999996</v>
      </c>
      <c r="BC25" s="80">
        <f t="shared" si="20"/>
        <v>50.050000000000004</v>
      </c>
    </row>
    <row r="26" spans="1:55" ht="18" thickBot="1">
      <c r="A26" s="30" t="s">
        <v>14</v>
      </c>
      <c r="B26" s="88">
        <v>522</v>
      </c>
      <c r="C26" s="88">
        <v>524</v>
      </c>
      <c r="D26" s="88">
        <v>701</v>
      </c>
      <c r="E26" s="88">
        <v>17</v>
      </c>
      <c r="F26" s="88">
        <v>18</v>
      </c>
      <c r="G26" s="89">
        <v>22</v>
      </c>
      <c r="H26" s="48">
        <f t="shared" si="5"/>
        <v>1747</v>
      </c>
      <c r="I26" s="48">
        <f t="shared" si="6"/>
        <v>57</v>
      </c>
      <c r="J26" s="88">
        <v>631</v>
      </c>
      <c r="K26" s="94">
        <v>500</v>
      </c>
      <c r="L26" s="94"/>
      <c r="M26" s="90">
        <v>21</v>
      </c>
      <c r="N26" s="93">
        <v>18</v>
      </c>
      <c r="O26" s="45"/>
      <c r="P26" s="48">
        <f t="shared" si="7"/>
        <v>1131</v>
      </c>
      <c r="Q26" s="48">
        <f t="shared" si="8"/>
        <v>39</v>
      </c>
      <c r="R26" s="50">
        <f t="shared" si="21"/>
        <v>96</v>
      </c>
      <c r="S26" s="97">
        <v>4.0199999999999996</v>
      </c>
      <c r="T26" s="89">
        <v>3.5</v>
      </c>
      <c r="U26" s="100">
        <v>7.4</v>
      </c>
      <c r="V26" s="104"/>
      <c r="W26" s="88"/>
      <c r="X26" s="109"/>
      <c r="Y26" s="44"/>
      <c r="Z26" s="44"/>
      <c r="AA26" s="68"/>
      <c r="AB26" s="51"/>
      <c r="AC26" s="20">
        <f t="shared" si="9"/>
        <v>0</v>
      </c>
      <c r="AD26" s="218">
        <f t="shared" si="10"/>
        <v>110.92</v>
      </c>
      <c r="AE26" s="21">
        <f>+AD26-AK26</f>
        <v>110.92</v>
      </c>
      <c r="AF26" s="82"/>
      <c r="AG26" s="51"/>
      <c r="AH26" s="22">
        <f t="shared" si="4"/>
        <v>110.92</v>
      </c>
      <c r="AI26" s="23">
        <f t="shared" si="11"/>
        <v>-64.72</v>
      </c>
      <c r="AJ26" s="58"/>
      <c r="AK26" s="24">
        <f t="shared" si="12"/>
        <v>0</v>
      </c>
      <c r="AL26" s="25">
        <f t="shared" si="13"/>
        <v>46.199999999999996</v>
      </c>
      <c r="AM26" s="26">
        <f t="shared" si="14"/>
        <v>46.199999999999996</v>
      </c>
      <c r="AN26" s="79"/>
      <c r="AO26" s="24">
        <v>75</v>
      </c>
      <c r="AP26" s="25">
        <v>0</v>
      </c>
      <c r="AQ26" s="25">
        <v>0</v>
      </c>
      <c r="AR26" s="25">
        <v>20</v>
      </c>
      <c r="AS26" s="25">
        <v>40</v>
      </c>
      <c r="AT26" s="62">
        <f t="shared" si="15"/>
        <v>135</v>
      </c>
      <c r="AU26" s="63">
        <f t="shared" si="16"/>
        <v>128.25</v>
      </c>
      <c r="AV26" s="120">
        <v>5</v>
      </c>
      <c r="AW26" s="120">
        <v>20</v>
      </c>
      <c r="AX26" s="120">
        <v>6</v>
      </c>
      <c r="AY26" s="120">
        <v>1</v>
      </c>
      <c r="AZ26" s="81">
        <f t="shared" si="17"/>
        <v>32</v>
      </c>
      <c r="BA26" s="80">
        <f t="shared" si="18"/>
        <v>96.25</v>
      </c>
      <c r="BB26" s="36">
        <f t="shared" si="19"/>
        <v>46.199999999999996</v>
      </c>
      <c r="BC26" s="80">
        <f t="shared" si="20"/>
        <v>50.050000000000004</v>
      </c>
    </row>
    <row r="27" spans="1:55" ht="18" thickBot="1">
      <c r="A27" s="30" t="s">
        <v>31</v>
      </c>
      <c r="B27" s="88">
        <v>553</v>
      </c>
      <c r="C27" s="88">
        <v>557</v>
      </c>
      <c r="D27" s="88">
        <v>725</v>
      </c>
      <c r="E27" s="88">
        <v>18</v>
      </c>
      <c r="F27" s="88">
        <v>19</v>
      </c>
      <c r="G27" s="89">
        <v>24</v>
      </c>
      <c r="H27" s="48">
        <f t="shared" si="5"/>
        <v>1835</v>
      </c>
      <c r="I27" s="48">
        <f t="shared" si="6"/>
        <v>61</v>
      </c>
      <c r="J27" s="88">
        <v>659</v>
      </c>
      <c r="K27" s="94">
        <v>550</v>
      </c>
      <c r="L27" s="94"/>
      <c r="M27" s="90">
        <v>21</v>
      </c>
      <c r="N27" s="93">
        <v>19</v>
      </c>
      <c r="O27" s="45"/>
      <c r="P27" s="48">
        <f t="shared" si="7"/>
        <v>1209</v>
      </c>
      <c r="Q27" s="48">
        <f t="shared" si="8"/>
        <v>40</v>
      </c>
      <c r="R27" s="50">
        <f t="shared" si="21"/>
        <v>101</v>
      </c>
      <c r="S27" s="97">
        <v>4.0199999999999996</v>
      </c>
      <c r="T27" s="89">
        <v>3</v>
      </c>
      <c r="U27" s="100">
        <v>7.4</v>
      </c>
      <c r="V27" s="88"/>
      <c r="W27" s="88"/>
      <c r="X27" s="109"/>
      <c r="Y27" s="44"/>
      <c r="Z27" s="44"/>
      <c r="AA27" s="68"/>
      <c r="AB27" s="35"/>
      <c r="AC27" s="20">
        <f t="shared" si="9"/>
        <v>0</v>
      </c>
      <c r="AD27" s="218">
        <f t="shared" si="10"/>
        <v>115.42</v>
      </c>
      <c r="AE27" s="21">
        <f>+AD27-AK27</f>
        <v>115.42</v>
      </c>
      <c r="AF27" s="82"/>
      <c r="AG27" s="51"/>
      <c r="AH27" s="22">
        <f t="shared" si="4"/>
        <v>115.42</v>
      </c>
      <c r="AI27" s="23">
        <f t="shared" si="11"/>
        <v>-69.22</v>
      </c>
      <c r="AJ27" s="58"/>
      <c r="AK27" s="24">
        <f t="shared" si="12"/>
        <v>0</v>
      </c>
      <c r="AL27" s="25">
        <f t="shared" si="13"/>
        <v>46.199999999999996</v>
      </c>
      <c r="AM27" s="26">
        <f t="shared" si="14"/>
        <v>46.199999999999996</v>
      </c>
      <c r="AN27" s="79"/>
      <c r="AO27" s="24">
        <v>75</v>
      </c>
      <c r="AP27" s="25">
        <v>0</v>
      </c>
      <c r="AQ27" s="25">
        <v>0</v>
      </c>
      <c r="AR27" s="25">
        <v>20</v>
      </c>
      <c r="AS27" s="25">
        <v>40</v>
      </c>
      <c r="AT27" s="62">
        <f t="shared" si="15"/>
        <v>135</v>
      </c>
      <c r="AU27" s="63">
        <f t="shared" si="16"/>
        <v>128.25</v>
      </c>
      <c r="AV27" s="120">
        <v>5</v>
      </c>
      <c r="AW27" s="120">
        <v>20</v>
      </c>
      <c r="AX27" s="120">
        <v>6</v>
      </c>
      <c r="AY27" s="120">
        <v>1</v>
      </c>
      <c r="AZ27" s="81">
        <f t="shared" si="17"/>
        <v>32</v>
      </c>
      <c r="BA27" s="80">
        <f t="shared" si="18"/>
        <v>96.25</v>
      </c>
      <c r="BB27" s="36">
        <f t="shared" si="19"/>
        <v>46.199999999999996</v>
      </c>
      <c r="BC27" s="80">
        <f t="shared" si="20"/>
        <v>50.050000000000004</v>
      </c>
    </row>
    <row r="28" spans="1:55" ht="18" thickBot="1">
      <c r="A28" s="30" t="s">
        <v>15</v>
      </c>
      <c r="B28" s="88">
        <v>572</v>
      </c>
      <c r="C28" s="88">
        <v>567</v>
      </c>
      <c r="D28" s="88">
        <v>776</v>
      </c>
      <c r="E28" s="88">
        <v>19</v>
      </c>
      <c r="F28" s="88">
        <v>20</v>
      </c>
      <c r="G28" s="89">
        <v>25</v>
      </c>
      <c r="H28" s="48">
        <f t="shared" si="5"/>
        <v>1915</v>
      </c>
      <c r="I28" s="48">
        <f t="shared" si="6"/>
        <v>64</v>
      </c>
      <c r="J28" s="88">
        <v>658</v>
      </c>
      <c r="K28" s="94">
        <v>545</v>
      </c>
      <c r="L28" s="94"/>
      <c r="M28" s="90">
        <v>21</v>
      </c>
      <c r="N28" s="93">
        <v>19</v>
      </c>
      <c r="O28" s="45"/>
      <c r="P28" s="48">
        <f t="shared" si="7"/>
        <v>1203</v>
      </c>
      <c r="Q28" s="48">
        <f t="shared" si="8"/>
        <v>40</v>
      </c>
      <c r="R28" s="50">
        <f t="shared" si="21"/>
        <v>104</v>
      </c>
      <c r="S28" s="88">
        <v>4.6399999999999997</v>
      </c>
      <c r="T28" s="89">
        <v>3</v>
      </c>
      <c r="U28" s="88">
        <v>7.8</v>
      </c>
      <c r="V28" s="88"/>
      <c r="W28" s="88"/>
      <c r="X28" s="109"/>
      <c r="Y28" s="44"/>
      <c r="Z28" s="44"/>
      <c r="AA28" s="68"/>
      <c r="AB28" s="35"/>
      <c r="AC28" s="20">
        <f t="shared" si="9"/>
        <v>0</v>
      </c>
      <c r="AD28" s="218">
        <f t="shared" si="10"/>
        <v>119.44</v>
      </c>
      <c r="AE28" s="21">
        <f>+AD28-AK28</f>
        <v>119.44</v>
      </c>
      <c r="AF28" s="82"/>
      <c r="AG28" s="51"/>
      <c r="AH28" s="22">
        <f t="shared" si="4"/>
        <v>119.44</v>
      </c>
      <c r="AI28" s="23">
        <f t="shared" si="11"/>
        <v>-73.240000000000009</v>
      </c>
      <c r="AJ28" s="58"/>
      <c r="AK28" s="24">
        <f t="shared" si="12"/>
        <v>0</v>
      </c>
      <c r="AL28" s="25">
        <f t="shared" si="13"/>
        <v>46.199999999999996</v>
      </c>
      <c r="AM28" s="26">
        <f t="shared" si="14"/>
        <v>46.199999999999996</v>
      </c>
      <c r="AN28" s="79"/>
      <c r="AO28" s="24">
        <v>75</v>
      </c>
      <c r="AP28" s="25">
        <v>0</v>
      </c>
      <c r="AQ28" s="25">
        <v>0</v>
      </c>
      <c r="AR28" s="25">
        <v>20</v>
      </c>
      <c r="AS28" s="25">
        <v>40</v>
      </c>
      <c r="AT28" s="62">
        <f t="shared" si="15"/>
        <v>135</v>
      </c>
      <c r="AU28" s="63">
        <f t="shared" si="16"/>
        <v>128.25</v>
      </c>
      <c r="AV28" s="120">
        <v>5</v>
      </c>
      <c r="AW28" s="120">
        <v>20</v>
      </c>
      <c r="AX28" s="120">
        <v>6</v>
      </c>
      <c r="AY28" s="120">
        <v>1</v>
      </c>
      <c r="AZ28" s="81">
        <f t="shared" si="17"/>
        <v>32</v>
      </c>
      <c r="BA28" s="80">
        <f t="shared" si="18"/>
        <v>96.25</v>
      </c>
      <c r="BB28" s="36">
        <f t="shared" si="19"/>
        <v>46.199999999999996</v>
      </c>
      <c r="BC28" s="80">
        <f t="shared" si="20"/>
        <v>50.050000000000004</v>
      </c>
    </row>
    <row r="29" spans="1:55" ht="18" thickBot="1">
      <c r="A29" s="30" t="s">
        <v>32</v>
      </c>
      <c r="B29" s="88">
        <v>476</v>
      </c>
      <c r="C29" s="88">
        <v>580</v>
      </c>
      <c r="D29" s="88">
        <v>793</v>
      </c>
      <c r="E29" s="88">
        <v>16</v>
      </c>
      <c r="F29" s="88">
        <v>20</v>
      </c>
      <c r="G29" s="89">
        <v>26</v>
      </c>
      <c r="H29" s="48">
        <f t="shared" si="5"/>
        <v>1849</v>
      </c>
      <c r="I29" s="48">
        <f t="shared" si="6"/>
        <v>62</v>
      </c>
      <c r="J29" s="88">
        <v>686</v>
      </c>
      <c r="K29" s="94">
        <v>571</v>
      </c>
      <c r="L29" s="94"/>
      <c r="M29" s="90">
        <v>23</v>
      </c>
      <c r="N29" s="93">
        <v>20</v>
      </c>
      <c r="O29" s="45"/>
      <c r="P29" s="48">
        <f t="shared" si="7"/>
        <v>1257</v>
      </c>
      <c r="Q29" s="48">
        <f t="shared" si="8"/>
        <v>43</v>
      </c>
      <c r="R29" s="50">
        <f t="shared" si="21"/>
        <v>105</v>
      </c>
      <c r="S29" s="88">
        <v>4.6399999999999997</v>
      </c>
      <c r="T29" s="89">
        <v>3</v>
      </c>
      <c r="U29" s="88">
        <v>7.8</v>
      </c>
      <c r="V29" s="88"/>
      <c r="W29" s="88"/>
      <c r="X29" s="109"/>
      <c r="Y29" s="44"/>
      <c r="Z29" s="44"/>
      <c r="AA29" s="68"/>
      <c r="AB29" s="35"/>
      <c r="AC29" s="20">
        <f>AA29+AB29</f>
        <v>0</v>
      </c>
      <c r="AD29" s="218">
        <f t="shared" si="10"/>
        <v>120.44</v>
      </c>
      <c r="AE29" s="21">
        <f t="shared" si="22"/>
        <v>120.44</v>
      </c>
      <c r="AF29" s="82"/>
      <c r="AG29" s="51"/>
      <c r="AH29" s="22">
        <f t="shared" si="4"/>
        <v>120.44</v>
      </c>
      <c r="AI29" s="23">
        <f t="shared" si="11"/>
        <v>-74.240000000000009</v>
      </c>
      <c r="AJ29" s="58"/>
      <c r="AK29" s="24">
        <f t="shared" si="12"/>
        <v>0</v>
      </c>
      <c r="AL29" s="25">
        <f t="shared" si="13"/>
        <v>46.199999999999996</v>
      </c>
      <c r="AM29" s="26">
        <f t="shared" si="14"/>
        <v>46.199999999999996</v>
      </c>
      <c r="AN29" s="79"/>
      <c r="AO29" s="24">
        <v>75</v>
      </c>
      <c r="AP29" s="25">
        <v>0</v>
      </c>
      <c r="AQ29" s="25">
        <v>0</v>
      </c>
      <c r="AR29" s="25">
        <v>20</v>
      </c>
      <c r="AS29" s="25">
        <v>40</v>
      </c>
      <c r="AT29" s="62">
        <f t="shared" si="15"/>
        <v>135</v>
      </c>
      <c r="AU29" s="63">
        <f t="shared" si="16"/>
        <v>128.25</v>
      </c>
      <c r="AV29" s="120">
        <v>5</v>
      </c>
      <c r="AW29" s="120">
        <v>20</v>
      </c>
      <c r="AX29" s="120">
        <v>6</v>
      </c>
      <c r="AY29" s="120">
        <v>1</v>
      </c>
      <c r="AZ29" s="81">
        <f t="shared" si="17"/>
        <v>32</v>
      </c>
      <c r="BA29" s="80">
        <f t="shared" si="18"/>
        <v>96.25</v>
      </c>
      <c r="BB29" s="36">
        <f t="shared" si="19"/>
        <v>46.199999999999996</v>
      </c>
      <c r="BC29" s="80">
        <f t="shared" si="20"/>
        <v>50.050000000000004</v>
      </c>
    </row>
    <row r="30" spans="1:55" ht="18" thickBot="1">
      <c r="A30" s="30" t="s">
        <v>16</v>
      </c>
      <c r="B30" s="88">
        <v>473</v>
      </c>
      <c r="C30" s="88">
        <v>592</v>
      </c>
      <c r="D30" s="88">
        <v>797</v>
      </c>
      <c r="E30" s="88">
        <v>16</v>
      </c>
      <c r="F30" s="88">
        <v>20</v>
      </c>
      <c r="G30" s="89">
        <v>26</v>
      </c>
      <c r="H30" s="48">
        <f t="shared" si="5"/>
        <v>1862</v>
      </c>
      <c r="I30" s="48">
        <f t="shared" si="6"/>
        <v>62</v>
      </c>
      <c r="J30" s="88">
        <v>663</v>
      </c>
      <c r="K30" s="94">
        <v>567</v>
      </c>
      <c r="L30" s="94"/>
      <c r="M30" s="90">
        <v>21</v>
      </c>
      <c r="N30" s="93">
        <v>19</v>
      </c>
      <c r="O30" s="45"/>
      <c r="P30" s="48">
        <f t="shared" si="7"/>
        <v>1230</v>
      </c>
      <c r="Q30" s="48">
        <f t="shared" si="8"/>
        <v>40</v>
      </c>
      <c r="R30" s="50">
        <f t="shared" si="21"/>
        <v>102</v>
      </c>
      <c r="S30" s="88">
        <v>4.4400000000000004</v>
      </c>
      <c r="T30" s="89">
        <v>3</v>
      </c>
      <c r="U30" s="88">
        <v>8.3000000000000007</v>
      </c>
      <c r="V30" s="88"/>
      <c r="W30" s="88"/>
      <c r="X30" s="109"/>
      <c r="Y30" s="44"/>
      <c r="Z30" s="44"/>
      <c r="AA30" s="68"/>
      <c r="AB30" s="35"/>
      <c r="AC30" s="20">
        <f>AA30+AB30</f>
        <v>0</v>
      </c>
      <c r="AD30" s="218">
        <f t="shared" si="10"/>
        <v>117.74</v>
      </c>
      <c r="AE30" s="21">
        <f t="shared" si="22"/>
        <v>117.74</v>
      </c>
      <c r="AF30" s="82"/>
      <c r="AG30" s="51"/>
      <c r="AH30" s="22">
        <f t="shared" si="4"/>
        <v>117.74</v>
      </c>
      <c r="AI30" s="23">
        <f t="shared" si="11"/>
        <v>-71.539999999999992</v>
      </c>
      <c r="AJ30" s="58"/>
      <c r="AK30" s="24">
        <f t="shared" si="12"/>
        <v>0</v>
      </c>
      <c r="AL30" s="25">
        <f t="shared" si="13"/>
        <v>46.199999999999996</v>
      </c>
      <c r="AM30" s="26">
        <f t="shared" si="14"/>
        <v>46.199999999999996</v>
      </c>
      <c r="AN30" s="79"/>
      <c r="AO30" s="24">
        <v>75</v>
      </c>
      <c r="AP30" s="25">
        <v>0</v>
      </c>
      <c r="AQ30" s="25">
        <v>0</v>
      </c>
      <c r="AR30" s="25">
        <v>20</v>
      </c>
      <c r="AS30" s="25">
        <v>40</v>
      </c>
      <c r="AT30" s="62">
        <f t="shared" si="15"/>
        <v>135</v>
      </c>
      <c r="AU30" s="63">
        <f t="shared" si="16"/>
        <v>128.25</v>
      </c>
      <c r="AV30" s="120">
        <v>5</v>
      </c>
      <c r="AW30" s="120">
        <v>20</v>
      </c>
      <c r="AX30" s="120">
        <v>6</v>
      </c>
      <c r="AY30" s="120">
        <v>1</v>
      </c>
      <c r="AZ30" s="81">
        <f t="shared" si="17"/>
        <v>32</v>
      </c>
      <c r="BA30" s="80">
        <f t="shared" si="18"/>
        <v>96.25</v>
      </c>
      <c r="BB30" s="36">
        <f t="shared" si="19"/>
        <v>46.199999999999996</v>
      </c>
      <c r="BC30" s="80">
        <f t="shared" si="20"/>
        <v>50.050000000000004</v>
      </c>
    </row>
    <row r="31" spans="1:55" ht="18" thickBot="1">
      <c r="A31" s="30" t="s">
        <v>45</v>
      </c>
      <c r="B31" s="88">
        <v>540</v>
      </c>
      <c r="C31" s="88">
        <v>597</v>
      </c>
      <c r="D31" s="88">
        <v>780</v>
      </c>
      <c r="E31" s="88">
        <v>17</v>
      </c>
      <c r="F31" s="88">
        <v>20</v>
      </c>
      <c r="G31" s="89">
        <v>26</v>
      </c>
      <c r="H31" s="48">
        <f t="shared" si="5"/>
        <v>1917</v>
      </c>
      <c r="I31" s="48">
        <f t="shared" si="6"/>
        <v>63</v>
      </c>
      <c r="J31" s="88">
        <v>663</v>
      </c>
      <c r="K31" s="94">
        <v>577</v>
      </c>
      <c r="L31" s="94"/>
      <c r="M31" s="90">
        <v>22</v>
      </c>
      <c r="N31" s="93">
        <v>20</v>
      </c>
      <c r="O31" s="45"/>
      <c r="P31" s="48">
        <f t="shared" si="7"/>
        <v>1240</v>
      </c>
      <c r="Q31" s="48">
        <f t="shared" si="8"/>
        <v>42</v>
      </c>
      <c r="R31" s="50">
        <f t="shared" si="21"/>
        <v>105</v>
      </c>
      <c r="S31" s="88">
        <v>4.4400000000000004</v>
      </c>
      <c r="T31" s="89">
        <v>3</v>
      </c>
      <c r="U31" s="88">
        <v>8.3000000000000007</v>
      </c>
      <c r="V31" s="88"/>
      <c r="W31" s="88"/>
      <c r="X31" s="109"/>
      <c r="Y31" s="44"/>
      <c r="Z31" s="44"/>
      <c r="AA31" s="68"/>
      <c r="AB31" s="35"/>
      <c r="AC31" s="20">
        <f t="shared" si="9"/>
        <v>0</v>
      </c>
      <c r="AD31" s="218">
        <f t="shared" si="10"/>
        <v>120.74</v>
      </c>
      <c r="AE31" s="21">
        <f t="shared" si="22"/>
        <v>120.74</v>
      </c>
      <c r="AF31" s="82"/>
      <c r="AG31" s="51"/>
      <c r="AH31" s="22">
        <f t="shared" si="4"/>
        <v>120.74</v>
      </c>
      <c r="AI31" s="23">
        <f t="shared" si="11"/>
        <v>-74.539999999999992</v>
      </c>
      <c r="AJ31" s="58"/>
      <c r="AK31" s="24">
        <f t="shared" si="12"/>
        <v>0</v>
      </c>
      <c r="AL31" s="25">
        <f t="shared" si="13"/>
        <v>46.199999999999996</v>
      </c>
      <c r="AM31" s="26">
        <f t="shared" si="14"/>
        <v>46.199999999999996</v>
      </c>
      <c r="AN31" s="79"/>
      <c r="AO31" s="24">
        <v>75</v>
      </c>
      <c r="AP31" s="25">
        <v>0</v>
      </c>
      <c r="AQ31" s="25">
        <v>0</v>
      </c>
      <c r="AR31" s="25">
        <v>20</v>
      </c>
      <c r="AS31" s="25">
        <v>40</v>
      </c>
      <c r="AT31" s="62">
        <f t="shared" si="15"/>
        <v>135</v>
      </c>
      <c r="AU31" s="63">
        <f t="shared" si="16"/>
        <v>128.25</v>
      </c>
      <c r="AV31" s="120">
        <v>5</v>
      </c>
      <c r="AW31" s="120">
        <v>20</v>
      </c>
      <c r="AX31" s="120">
        <v>6</v>
      </c>
      <c r="AY31" s="120">
        <v>1</v>
      </c>
      <c r="AZ31" s="81">
        <f t="shared" si="17"/>
        <v>32</v>
      </c>
      <c r="BA31" s="80">
        <f t="shared" si="18"/>
        <v>96.25</v>
      </c>
      <c r="BB31" s="36">
        <f t="shared" si="19"/>
        <v>46.199999999999996</v>
      </c>
      <c r="BC31" s="80">
        <f t="shared" si="20"/>
        <v>50.050000000000004</v>
      </c>
    </row>
    <row r="32" spans="1:55" ht="18" thickBot="1">
      <c r="A32" s="30" t="s">
        <v>17</v>
      </c>
      <c r="B32" s="88">
        <v>557</v>
      </c>
      <c r="C32" s="88">
        <v>612</v>
      </c>
      <c r="D32" s="88">
        <v>777</v>
      </c>
      <c r="E32" s="88">
        <v>19</v>
      </c>
      <c r="F32" s="88">
        <v>21</v>
      </c>
      <c r="G32" s="89">
        <v>25</v>
      </c>
      <c r="H32" s="48">
        <f t="shared" si="5"/>
        <v>1946</v>
      </c>
      <c r="I32" s="48">
        <f t="shared" si="6"/>
        <v>65</v>
      </c>
      <c r="J32" s="88">
        <v>670</v>
      </c>
      <c r="K32" s="94">
        <v>566</v>
      </c>
      <c r="L32" s="94"/>
      <c r="M32" s="90">
        <v>22</v>
      </c>
      <c r="N32" s="93">
        <v>19</v>
      </c>
      <c r="O32" s="45"/>
      <c r="P32" s="48">
        <f t="shared" si="7"/>
        <v>1236</v>
      </c>
      <c r="Q32" s="48">
        <f t="shared" si="8"/>
        <v>41</v>
      </c>
      <c r="R32" s="50">
        <f t="shared" si="21"/>
        <v>106</v>
      </c>
      <c r="S32" s="89">
        <v>4.32</v>
      </c>
      <c r="T32" s="88">
        <v>3.5</v>
      </c>
      <c r="U32" s="88">
        <v>8.5</v>
      </c>
      <c r="V32" s="88"/>
      <c r="W32" s="88"/>
      <c r="X32" s="109"/>
      <c r="Y32" s="44"/>
      <c r="Z32" s="44"/>
      <c r="AA32" s="68"/>
      <c r="AB32" s="35"/>
      <c r="AC32" s="20">
        <f t="shared" si="9"/>
        <v>0</v>
      </c>
      <c r="AD32" s="218">
        <f t="shared" si="10"/>
        <v>122.32</v>
      </c>
      <c r="AE32" s="21">
        <f t="shared" si="22"/>
        <v>122.32</v>
      </c>
      <c r="AF32" s="82"/>
      <c r="AG32" s="51"/>
      <c r="AH32" s="22">
        <f t="shared" si="4"/>
        <v>122.32</v>
      </c>
      <c r="AI32" s="23">
        <f t="shared" si="11"/>
        <v>-76.12</v>
      </c>
      <c r="AJ32" s="58"/>
      <c r="AK32" s="24">
        <f t="shared" si="12"/>
        <v>0</v>
      </c>
      <c r="AL32" s="25">
        <f t="shared" si="13"/>
        <v>46.199999999999996</v>
      </c>
      <c r="AM32" s="26">
        <f t="shared" si="14"/>
        <v>46.199999999999996</v>
      </c>
      <c r="AN32" s="79"/>
      <c r="AO32" s="24">
        <v>75</v>
      </c>
      <c r="AP32" s="25">
        <v>0</v>
      </c>
      <c r="AQ32" s="25">
        <v>0</v>
      </c>
      <c r="AR32" s="25">
        <v>20</v>
      </c>
      <c r="AS32" s="25">
        <v>40</v>
      </c>
      <c r="AT32" s="62">
        <f t="shared" si="15"/>
        <v>135</v>
      </c>
      <c r="AU32" s="63">
        <f t="shared" si="16"/>
        <v>128.25</v>
      </c>
      <c r="AV32" s="120">
        <v>5</v>
      </c>
      <c r="AW32" s="120">
        <v>20</v>
      </c>
      <c r="AX32" s="120">
        <v>6</v>
      </c>
      <c r="AY32" s="120">
        <v>1</v>
      </c>
      <c r="AZ32" s="81">
        <f t="shared" si="17"/>
        <v>32</v>
      </c>
      <c r="BA32" s="80">
        <f t="shared" si="18"/>
        <v>96.25</v>
      </c>
      <c r="BB32" s="36">
        <f t="shared" si="19"/>
        <v>46.199999999999996</v>
      </c>
      <c r="BC32" s="80">
        <f t="shared" si="20"/>
        <v>50.050000000000004</v>
      </c>
    </row>
    <row r="33" spans="1:55" ht="18" thickBot="1">
      <c r="A33" s="30" t="s">
        <v>46</v>
      </c>
      <c r="B33" s="88">
        <v>553</v>
      </c>
      <c r="C33" s="88">
        <v>619</v>
      </c>
      <c r="D33" s="88">
        <v>759</v>
      </c>
      <c r="E33" s="88">
        <v>19</v>
      </c>
      <c r="F33" s="88">
        <v>21</v>
      </c>
      <c r="G33" s="89">
        <v>25</v>
      </c>
      <c r="H33" s="48">
        <f t="shared" si="5"/>
        <v>1931</v>
      </c>
      <c r="I33" s="48">
        <f t="shared" si="6"/>
        <v>65</v>
      </c>
      <c r="J33" s="88">
        <v>671</v>
      </c>
      <c r="K33" s="94">
        <v>566</v>
      </c>
      <c r="L33" s="94"/>
      <c r="M33" s="90">
        <v>22</v>
      </c>
      <c r="N33" s="93">
        <v>19</v>
      </c>
      <c r="O33" s="45"/>
      <c r="P33" s="48">
        <f t="shared" si="7"/>
        <v>1237</v>
      </c>
      <c r="Q33" s="48">
        <f t="shared" si="8"/>
        <v>41</v>
      </c>
      <c r="R33" s="50">
        <f t="shared" si="21"/>
        <v>106</v>
      </c>
      <c r="S33" s="89">
        <v>4.32</v>
      </c>
      <c r="T33" s="88">
        <v>3.5</v>
      </c>
      <c r="U33" s="88">
        <v>8.5</v>
      </c>
      <c r="V33" s="88"/>
      <c r="W33" s="88"/>
      <c r="X33" s="109"/>
      <c r="Y33" s="44"/>
      <c r="Z33" s="44"/>
      <c r="AA33" s="68"/>
      <c r="AB33" s="35"/>
      <c r="AC33" s="20">
        <f t="shared" si="9"/>
        <v>0</v>
      </c>
      <c r="AD33" s="218">
        <f t="shared" si="10"/>
        <v>122.32</v>
      </c>
      <c r="AE33" s="21">
        <f t="shared" si="22"/>
        <v>122.32</v>
      </c>
      <c r="AF33" s="82"/>
      <c r="AG33" s="51"/>
      <c r="AH33" s="22">
        <f t="shared" si="4"/>
        <v>122.32</v>
      </c>
      <c r="AI33" s="23">
        <f t="shared" si="11"/>
        <v>-76.12</v>
      </c>
      <c r="AJ33" s="58"/>
      <c r="AK33" s="24">
        <f t="shared" si="12"/>
        <v>0</v>
      </c>
      <c r="AL33" s="25">
        <f t="shared" si="13"/>
        <v>46.199999999999996</v>
      </c>
      <c r="AM33" s="26">
        <f t="shared" si="14"/>
        <v>46.199999999999996</v>
      </c>
      <c r="AN33" s="79"/>
      <c r="AO33" s="24">
        <v>75</v>
      </c>
      <c r="AP33" s="25">
        <v>0</v>
      </c>
      <c r="AQ33" s="25">
        <v>0</v>
      </c>
      <c r="AR33" s="25">
        <v>20</v>
      </c>
      <c r="AS33" s="25">
        <v>40</v>
      </c>
      <c r="AT33" s="62">
        <f t="shared" si="15"/>
        <v>135</v>
      </c>
      <c r="AU33" s="63">
        <f t="shared" si="16"/>
        <v>128.25</v>
      </c>
      <c r="AV33" s="120">
        <v>5</v>
      </c>
      <c r="AW33" s="120">
        <v>20</v>
      </c>
      <c r="AX33" s="120">
        <v>6</v>
      </c>
      <c r="AY33" s="120">
        <v>1</v>
      </c>
      <c r="AZ33" s="81">
        <f t="shared" si="17"/>
        <v>32</v>
      </c>
      <c r="BA33" s="80">
        <f t="shared" si="18"/>
        <v>96.25</v>
      </c>
      <c r="BB33" s="36">
        <f t="shared" si="19"/>
        <v>46.199999999999996</v>
      </c>
      <c r="BC33" s="80">
        <f t="shared" si="20"/>
        <v>50.050000000000004</v>
      </c>
    </row>
    <row r="34" spans="1:55" ht="18" thickBot="1">
      <c r="A34" s="30" t="s">
        <v>18</v>
      </c>
      <c r="B34" s="88">
        <v>558</v>
      </c>
      <c r="C34" s="88">
        <v>612</v>
      </c>
      <c r="D34" s="92">
        <v>756</v>
      </c>
      <c r="E34" s="88">
        <v>19</v>
      </c>
      <c r="F34" s="88">
        <v>21</v>
      </c>
      <c r="G34" s="89">
        <v>25</v>
      </c>
      <c r="H34" s="48">
        <f t="shared" si="5"/>
        <v>1926</v>
      </c>
      <c r="I34" s="48">
        <f t="shared" si="6"/>
        <v>65</v>
      </c>
      <c r="J34" s="88">
        <v>669</v>
      </c>
      <c r="K34" s="94">
        <v>574</v>
      </c>
      <c r="L34" s="94"/>
      <c r="M34" s="90">
        <v>22</v>
      </c>
      <c r="N34" s="93">
        <v>19</v>
      </c>
      <c r="O34" s="56"/>
      <c r="P34" s="48">
        <f t="shared" si="7"/>
        <v>1243</v>
      </c>
      <c r="Q34" s="48">
        <f t="shared" si="8"/>
        <v>41</v>
      </c>
      <c r="R34" s="50">
        <f t="shared" si="21"/>
        <v>106</v>
      </c>
      <c r="S34" s="89">
        <v>4.2</v>
      </c>
      <c r="T34" s="88">
        <v>3.5</v>
      </c>
      <c r="U34" s="88">
        <v>7.7</v>
      </c>
      <c r="V34" s="88"/>
      <c r="W34" s="88"/>
      <c r="X34" s="109"/>
      <c r="Y34" s="44"/>
      <c r="Z34" s="44"/>
      <c r="AA34" s="68"/>
      <c r="AB34" s="35"/>
      <c r="AC34" s="20">
        <f t="shared" si="9"/>
        <v>0</v>
      </c>
      <c r="AD34" s="218">
        <f t="shared" si="10"/>
        <v>121.4</v>
      </c>
      <c r="AE34" s="21">
        <f t="shared" si="22"/>
        <v>121.4</v>
      </c>
      <c r="AF34" s="82"/>
      <c r="AG34" s="51"/>
      <c r="AH34" s="22">
        <f t="shared" si="4"/>
        <v>121.4</v>
      </c>
      <c r="AI34" s="23">
        <f t="shared" si="11"/>
        <v>-75.200000000000017</v>
      </c>
      <c r="AJ34" s="58"/>
      <c r="AK34" s="24">
        <f t="shared" si="12"/>
        <v>0</v>
      </c>
      <c r="AL34" s="25">
        <f t="shared" si="13"/>
        <v>46.199999999999996</v>
      </c>
      <c r="AM34" s="26">
        <f t="shared" si="14"/>
        <v>46.199999999999996</v>
      </c>
      <c r="AN34" s="79"/>
      <c r="AO34" s="24">
        <v>75</v>
      </c>
      <c r="AP34" s="25">
        <v>0</v>
      </c>
      <c r="AQ34" s="25">
        <v>0</v>
      </c>
      <c r="AR34" s="25">
        <v>20</v>
      </c>
      <c r="AS34" s="25">
        <v>40</v>
      </c>
      <c r="AT34" s="62">
        <f t="shared" si="15"/>
        <v>135</v>
      </c>
      <c r="AU34" s="63">
        <f t="shared" si="16"/>
        <v>128.25</v>
      </c>
      <c r="AV34" s="120">
        <v>5</v>
      </c>
      <c r="AW34" s="120">
        <v>20</v>
      </c>
      <c r="AX34" s="120">
        <v>6</v>
      </c>
      <c r="AY34" s="120">
        <v>1</v>
      </c>
      <c r="AZ34" s="81">
        <f t="shared" si="17"/>
        <v>32</v>
      </c>
      <c r="BA34" s="80">
        <f t="shared" si="18"/>
        <v>96.25</v>
      </c>
      <c r="BB34" s="36">
        <f t="shared" si="19"/>
        <v>46.199999999999996</v>
      </c>
      <c r="BC34" s="80">
        <f t="shared" si="20"/>
        <v>50.050000000000004</v>
      </c>
    </row>
    <row r="35" spans="1:55" ht="18" thickBot="1">
      <c r="A35" s="30" t="s">
        <v>47</v>
      </c>
      <c r="B35" s="88">
        <v>535</v>
      </c>
      <c r="C35" s="88">
        <v>575</v>
      </c>
      <c r="D35" s="92">
        <v>755</v>
      </c>
      <c r="E35" s="88">
        <v>17</v>
      </c>
      <c r="F35" s="88">
        <v>20</v>
      </c>
      <c r="G35" s="89">
        <v>25</v>
      </c>
      <c r="H35" s="48">
        <f t="shared" si="5"/>
        <v>1865</v>
      </c>
      <c r="I35" s="48">
        <f t="shared" si="6"/>
        <v>62</v>
      </c>
      <c r="J35" s="88">
        <v>695</v>
      </c>
      <c r="K35" s="94">
        <v>565</v>
      </c>
      <c r="L35" s="94"/>
      <c r="M35" s="90">
        <v>23</v>
      </c>
      <c r="N35" s="93">
        <v>20</v>
      </c>
      <c r="O35" s="56"/>
      <c r="P35" s="48">
        <f t="shared" si="7"/>
        <v>1260</v>
      </c>
      <c r="Q35" s="48">
        <f t="shared" si="8"/>
        <v>43</v>
      </c>
      <c r="R35" s="50">
        <f t="shared" si="21"/>
        <v>105</v>
      </c>
      <c r="S35" s="89">
        <v>4.2</v>
      </c>
      <c r="T35" s="88">
        <v>4</v>
      </c>
      <c r="U35" s="88">
        <v>7.7</v>
      </c>
      <c r="V35" s="88"/>
      <c r="W35" s="88"/>
      <c r="X35" s="109"/>
      <c r="Y35" s="44"/>
      <c r="Z35" s="44"/>
      <c r="AA35" s="68"/>
      <c r="AB35" s="35"/>
      <c r="AC35" s="20">
        <f t="shared" si="9"/>
        <v>0</v>
      </c>
      <c r="AD35" s="218">
        <f t="shared" si="10"/>
        <v>120.9</v>
      </c>
      <c r="AE35" s="21">
        <f t="shared" si="22"/>
        <v>120.9</v>
      </c>
      <c r="AF35" s="82"/>
      <c r="AG35" s="51"/>
      <c r="AH35" s="22">
        <f t="shared" si="4"/>
        <v>120.9</v>
      </c>
      <c r="AI35" s="23">
        <f t="shared" si="11"/>
        <v>-74.700000000000017</v>
      </c>
      <c r="AJ35" s="58"/>
      <c r="AK35" s="24">
        <f t="shared" si="12"/>
        <v>0</v>
      </c>
      <c r="AL35" s="25">
        <f t="shared" si="13"/>
        <v>46.199999999999996</v>
      </c>
      <c r="AM35" s="26">
        <f t="shared" si="14"/>
        <v>46.199999999999996</v>
      </c>
      <c r="AN35" s="79"/>
      <c r="AO35" s="24">
        <v>75</v>
      </c>
      <c r="AP35" s="25">
        <v>0</v>
      </c>
      <c r="AQ35" s="25">
        <v>0</v>
      </c>
      <c r="AR35" s="25">
        <v>20</v>
      </c>
      <c r="AS35" s="25">
        <v>40</v>
      </c>
      <c r="AT35" s="62">
        <f t="shared" si="15"/>
        <v>135</v>
      </c>
      <c r="AU35" s="63">
        <f t="shared" si="16"/>
        <v>128.25</v>
      </c>
      <c r="AV35" s="120">
        <v>5</v>
      </c>
      <c r="AW35" s="120">
        <v>20</v>
      </c>
      <c r="AX35" s="120">
        <v>6</v>
      </c>
      <c r="AY35" s="120">
        <v>1</v>
      </c>
      <c r="AZ35" s="81">
        <f t="shared" si="17"/>
        <v>32</v>
      </c>
      <c r="BA35" s="80">
        <f t="shared" si="18"/>
        <v>96.25</v>
      </c>
      <c r="BB35" s="36">
        <f t="shared" si="19"/>
        <v>46.199999999999996</v>
      </c>
      <c r="BC35" s="80">
        <f t="shared" si="20"/>
        <v>50.050000000000004</v>
      </c>
    </row>
    <row r="36" spans="1:55" ht="18" thickBot="1">
      <c r="A36" s="30" t="s">
        <v>19</v>
      </c>
      <c r="B36" s="88">
        <v>523</v>
      </c>
      <c r="C36" s="88">
        <v>566</v>
      </c>
      <c r="D36" s="92">
        <v>757</v>
      </c>
      <c r="E36" s="88">
        <v>17</v>
      </c>
      <c r="F36" s="88">
        <v>20</v>
      </c>
      <c r="G36" s="89">
        <v>25</v>
      </c>
      <c r="H36" s="48">
        <f t="shared" si="5"/>
        <v>1846</v>
      </c>
      <c r="I36" s="48">
        <f t="shared" si="6"/>
        <v>62</v>
      </c>
      <c r="J36" s="88">
        <v>670</v>
      </c>
      <c r="K36" s="94">
        <v>561</v>
      </c>
      <c r="L36" s="94"/>
      <c r="M36" s="90">
        <v>22</v>
      </c>
      <c r="N36" s="93">
        <v>19</v>
      </c>
      <c r="O36" s="56"/>
      <c r="P36" s="48">
        <f t="shared" si="7"/>
        <v>1231</v>
      </c>
      <c r="Q36" s="48">
        <f>M36+N37+O36</f>
        <v>41</v>
      </c>
      <c r="R36" s="50">
        <f t="shared" si="21"/>
        <v>103</v>
      </c>
      <c r="S36" s="89">
        <v>3.96</v>
      </c>
      <c r="T36" s="88">
        <v>4</v>
      </c>
      <c r="U36" s="100">
        <v>5.9</v>
      </c>
      <c r="V36" s="88"/>
      <c r="W36" s="88"/>
      <c r="X36" s="109"/>
      <c r="Y36" s="44"/>
      <c r="Z36" s="44"/>
      <c r="AA36" s="68"/>
      <c r="AB36" s="35"/>
      <c r="AC36" s="20">
        <f t="shared" si="9"/>
        <v>0</v>
      </c>
      <c r="AD36" s="218">
        <f t="shared" si="10"/>
        <v>116.86</v>
      </c>
      <c r="AE36" s="21">
        <f t="shared" si="22"/>
        <v>116.86</v>
      </c>
      <c r="AF36" s="82"/>
      <c r="AG36" s="51"/>
      <c r="AH36" s="22">
        <f t="shared" si="4"/>
        <v>116.86</v>
      </c>
      <c r="AI36" s="23">
        <f t="shared" si="11"/>
        <v>-70.66</v>
      </c>
      <c r="AJ36" s="58"/>
      <c r="AK36" s="24">
        <f t="shared" si="12"/>
        <v>0</v>
      </c>
      <c r="AL36" s="25">
        <f t="shared" si="13"/>
        <v>46.199999999999996</v>
      </c>
      <c r="AM36" s="26">
        <f t="shared" si="14"/>
        <v>46.199999999999996</v>
      </c>
      <c r="AN36" s="79"/>
      <c r="AO36" s="24">
        <v>75</v>
      </c>
      <c r="AP36" s="25">
        <v>0</v>
      </c>
      <c r="AQ36" s="25">
        <v>0</v>
      </c>
      <c r="AR36" s="25">
        <v>20</v>
      </c>
      <c r="AS36" s="25">
        <v>40</v>
      </c>
      <c r="AT36" s="62">
        <f t="shared" si="15"/>
        <v>135</v>
      </c>
      <c r="AU36" s="63">
        <f t="shared" si="16"/>
        <v>128.25</v>
      </c>
      <c r="AV36" s="120">
        <v>5</v>
      </c>
      <c r="AW36" s="120">
        <v>20</v>
      </c>
      <c r="AX36" s="120">
        <v>6</v>
      </c>
      <c r="AY36" s="120">
        <v>1</v>
      </c>
      <c r="AZ36" s="81">
        <f t="shared" si="17"/>
        <v>32</v>
      </c>
      <c r="BA36" s="80">
        <f t="shared" si="18"/>
        <v>96.25</v>
      </c>
      <c r="BB36" s="36">
        <f t="shared" si="19"/>
        <v>46.199999999999996</v>
      </c>
      <c r="BC36" s="80">
        <f t="shared" si="20"/>
        <v>50.050000000000004</v>
      </c>
    </row>
    <row r="37" spans="1:55" ht="18" thickBot="1">
      <c r="A37" s="30" t="s">
        <v>48</v>
      </c>
      <c r="B37" s="88">
        <v>523</v>
      </c>
      <c r="C37" s="88">
        <v>558</v>
      </c>
      <c r="D37" s="92">
        <v>772</v>
      </c>
      <c r="E37" s="88">
        <v>17</v>
      </c>
      <c r="F37" s="88">
        <v>20</v>
      </c>
      <c r="G37" s="89">
        <v>25</v>
      </c>
      <c r="H37" s="48">
        <f t="shared" si="5"/>
        <v>1853</v>
      </c>
      <c r="I37" s="48">
        <f t="shared" si="6"/>
        <v>62</v>
      </c>
      <c r="J37" s="88">
        <v>663</v>
      </c>
      <c r="K37" s="94">
        <v>560</v>
      </c>
      <c r="L37" s="94"/>
      <c r="M37" s="90">
        <v>22</v>
      </c>
      <c r="N37" s="93">
        <v>19</v>
      </c>
      <c r="O37" s="56"/>
      <c r="P37" s="48">
        <f t="shared" si="7"/>
        <v>1223</v>
      </c>
      <c r="Q37" s="48">
        <f>M37+N38+O37</f>
        <v>41</v>
      </c>
      <c r="R37" s="50">
        <f t="shared" si="21"/>
        <v>103</v>
      </c>
      <c r="S37" s="89">
        <v>3.96</v>
      </c>
      <c r="T37" s="88">
        <v>4</v>
      </c>
      <c r="U37" s="100">
        <v>5.9</v>
      </c>
      <c r="V37" s="88"/>
      <c r="W37" s="88"/>
      <c r="X37" s="109"/>
      <c r="Y37" s="44"/>
      <c r="Z37" s="44"/>
      <c r="AA37" s="68"/>
      <c r="AB37" s="35"/>
      <c r="AC37" s="20">
        <f t="shared" si="9"/>
        <v>0</v>
      </c>
      <c r="AD37" s="218">
        <f t="shared" si="10"/>
        <v>116.86</v>
      </c>
      <c r="AE37" s="21">
        <f t="shared" si="22"/>
        <v>116.86</v>
      </c>
      <c r="AF37" s="82"/>
      <c r="AG37" s="51"/>
      <c r="AH37" s="22">
        <f t="shared" si="4"/>
        <v>116.86</v>
      </c>
      <c r="AI37" s="23">
        <f t="shared" si="11"/>
        <v>-70.66</v>
      </c>
      <c r="AJ37" s="58"/>
      <c r="AK37" s="24">
        <f t="shared" si="12"/>
        <v>0</v>
      </c>
      <c r="AL37" s="25">
        <f t="shared" si="13"/>
        <v>46.199999999999996</v>
      </c>
      <c r="AM37" s="26">
        <f t="shared" si="14"/>
        <v>46.199999999999996</v>
      </c>
      <c r="AN37" s="79"/>
      <c r="AO37" s="24">
        <v>75</v>
      </c>
      <c r="AP37" s="25">
        <v>0</v>
      </c>
      <c r="AQ37" s="25">
        <v>0</v>
      </c>
      <c r="AR37" s="25">
        <v>20</v>
      </c>
      <c r="AS37" s="25">
        <v>40</v>
      </c>
      <c r="AT37" s="62">
        <f t="shared" si="15"/>
        <v>135</v>
      </c>
      <c r="AU37" s="63">
        <f t="shared" si="16"/>
        <v>128.25</v>
      </c>
      <c r="AV37" s="120">
        <v>5</v>
      </c>
      <c r="AW37" s="120">
        <v>20</v>
      </c>
      <c r="AX37" s="120">
        <v>6</v>
      </c>
      <c r="AY37" s="120">
        <v>1</v>
      </c>
      <c r="AZ37" s="81">
        <f t="shared" si="17"/>
        <v>32</v>
      </c>
      <c r="BA37" s="80">
        <f t="shared" si="18"/>
        <v>96.25</v>
      </c>
      <c r="BB37" s="36">
        <f t="shared" si="19"/>
        <v>46.199999999999996</v>
      </c>
      <c r="BC37" s="80">
        <f t="shared" si="20"/>
        <v>50.050000000000004</v>
      </c>
    </row>
    <row r="38" spans="1:55" ht="18" thickBot="1">
      <c r="A38" s="30" t="s">
        <v>20</v>
      </c>
      <c r="B38" s="88">
        <v>534</v>
      </c>
      <c r="C38" s="88">
        <v>564</v>
      </c>
      <c r="D38" s="92">
        <v>778</v>
      </c>
      <c r="E38" s="88">
        <v>22</v>
      </c>
      <c r="F38" s="88">
        <v>20</v>
      </c>
      <c r="G38" s="89">
        <v>25</v>
      </c>
      <c r="H38" s="48">
        <f t="shared" si="5"/>
        <v>1876</v>
      </c>
      <c r="I38" s="48">
        <f t="shared" si="6"/>
        <v>67</v>
      </c>
      <c r="J38" s="89">
        <v>662</v>
      </c>
      <c r="K38" s="94">
        <v>552</v>
      </c>
      <c r="L38" s="94"/>
      <c r="M38" s="90">
        <v>22</v>
      </c>
      <c r="N38" s="93">
        <v>19</v>
      </c>
      <c r="O38" s="56"/>
      <c r="P38" s="48">
        <f t="shared" si="7"/>
        <v>1214</v>
      </c>
      <c r="Q38" s="48">
        <f>M38+N39+O38</f>
        <v>41</v>
      </c>
      <c r="R38" s="50">
        <f t="shared" si="21"/>
        <v>108</v>
      </c>
      <c r="S38" s="89">
        <v>3.84</v>
      </c>
      <c r="T38" s="89">
        <v>4.5</v>
      </c>
      <c r="U38" s="100">
        <v>7.7</v>
      </c>
      <c r="V38" s="88"/>
      <c r="W38" s="88"/>
      <c r="X38" s="109"/>
      <c r="Y38" s="44"/>
      <c r="Z38" s="44"/>
      <c r="AA38" s="68"/>
      <c r="AB38" s="35"/>
      <c r="AC38" s="20">
        <f t="shared" si="9"/>
        <v>0</v>
      </c>
      <c r="AD38" s="218">
        <f t="shared" si="10"/>
        <v>124.04</v>
      </c>
      <c r="AE38" s="21">
        <f t="shared" si="22"/>
        <v>124.04</v>
      </c>
      <c r="AF38" s="82"/>
      <c r="AG38" s="51"/>
      <c r="AH38" s="22">
        <f t="shared" si="4"/>
        <v>124.04</v>
      </c>
      <c r="AI38" s="23">
        <f t="shared" si="11"/>
        <v>-77.84</v>
      </c>
      <c r="AJ38" s="58"/>
      <c r="AK38" s="24">
        <f t="shared" si="12"/>
        <v>0</v>
      </c>
      <c r="AL38" s="25">
        <f t="shared" si="13"/>
        <v>46.199999999999996</v>
      </c>
      <c r="AM38" s="26">
        <f t="shared" si="14"/>
        <v>46.199999999999996</v>
      </c>
      <c r="AN38" s="79"/>
      <c r="AO38" s="24">
        <v>75</v>
      </c>
      <c r="AP38" s="25">
        <v>0</v>
      </c>
      <c r="AQ38" s="25">
        <v>0</v>
      </c>
      <c r="AR38" s="25">
        <v>20</v>
      </c>
      <c r="AS38" s="25">
        <v>40</v>
      </c>
      <c r="AT38" s="62">
        <f t="shared" si="15"/>
        <v>135</v>
      </c>
      <c r="AU38" s="63">
        <f t="shared" si="16"/>
        <v>128.25</v>
      </c>
      <c r="AV38" s="120">
        <v>5</v>
      </c>
      <c r="AW38" s="120">
        <v>20</v>
      </c>
      <c r="AX38" s="120">
        <v>6</v>
      </c>
      <c r="AY38" s="120">
        <v>1</v>
      </c>
      <c r="AZ38" s="81">
        <f t="shared" si="17"/>
        <v>32</v>
      </c>
      <c r="BA38" s="80">
        <f t="shared" si="18"/>
        <v>96.25</v>
      </c>
      <c r="BB38" s="36">
        <f t="shared" si="19"/>
        <v>46.199999999999996</v>
      </c>
      <c r="BC38" s="80">
        <f t="shared" si="20"/>
        <v>50.050000000000004</v>
      </c>
    </row>
    <row r="39" spans="1:55" ht="18" thickBot="1">
      <c r="A39" s="30" t="s">
        <v>33</v>
      </c>
      <c r="B39" s="88">
        <v>647</v>
      </c>
      <c r="C39" s="88">
        <v>584</v>
      </c>
      <c r="D39" s="92">
        <v>699</v>
      </c>
      <c r="E39" s="88">
        <v>23</v>
      </c>
      <c r="F39" s="88">
        <v>20</v>
      </c>
      <c r="G39" s="89">
        <v>24</v>
      </c>
      <c r="H39" s="48">
        <f t="shared" si="5"/>
        <v>1930</v>
      </c>
      <c r="I39" s="48">
        <f t="shared" si="6"/>
        <v>67</v>
      </c>
      <c r="J39" s="89">
        <v>702</v>
      </c>
      <c r="K39" s="94">
        <v>550</v>
      </c>
      <c r="L39" s="94"/>
      <c r="M39" s="90">
        <v>23</v>
      </c>
      <c r="N39" s="93">
        <v>19</v>
      </c>
      <c r="O39" s="56"/>
      <c r="P39" s="48">
        <f t="shared" si="7"/>
        <v>1252</v>
      </c>
      <c r="Q39" s="48">
        <f>M39+N40+O39</f>
        <v>42</v>
      </c>
      <c r="R39" s="50">
        <f>SUM(I39+Q39)</f>
        <v>109</v>
      </c>
      <c r="S39" s="89">
        <v>3.84</v>
      </c>
      <c r="T39" s="89">
        <v>4.5</v>
      </c>
      <c r="U39" s="100">
        <v>7.7</v>
      </c>
      <c r="V39" s="88"/>
      <c r="W39" s="88"/>
      <c r="X39" s="109"/>
      <c r="Y39" s="44"/>
      <c r="Z39" s="44"/>
      <c r="AA39" s="68"/>
      <c r="AB39" s="35"/>
      <c r="AC39" s="20">
        <f t="shared" si="9"/>
        <v>0</v>
      </c>
      <c r="AD39" s="218">
        <f t="shared" si="10"/>
        <v>125.04</v>
      </c>
      <c r="AE39" s="21">
        <f t="shared" si="22"/>
        <v>125.04</v>
      </c>
      <c r="AF39" s="82"/>
      <c r="AG39" s="51"/>
      <c r="AH39" s="22">
        <f t="shared" si="4"/>
        <v>125.04</v>
      </c>
      <c r="AI39" s="23">
        <f t="shared" si="11"/>
        <v>-78.84</v>
      </c>
      <c r="AJ39" s="58"/>
      <c r="AK39" s="24">
        <f t="shared" si="12"/>
        <v>0</v>
      </c>
      <c r="AL39" s="25">
        <f t="shared" si="13"/>
        <v>46.199999999999996</v>
      </c>
      <c r="AM39" s="26">
        <f t="shared" si="14"/>
        <v>46.199999999999996</v>
      </c>
      <c r="AN39" s="79"/>
      <c r="AO39" s="24">
        <v>75</v>
      </c>
      <c r="AP39" s="25">
        <v>0</v>
      </c>
      <c r="AQ39" s="25">
        <v>0</v>
      </c>
      <c r="AR39" s="25">
        <v>20</v>
      </c>
      <c r="AS39" s="25">
        <v>40</v>
      </c>
      <c r="AT39" s="62">
        <f t="shared" si="15"/>
        <v>135</v>
      </c>
      <c r="AU39" s="63">
        <f t="shared" si="16"/>
        <v>128.25</v>
      </c>
      <c r="AV39" s="120">
        <v>5</v>
      </c>
      <c r="AW39" s="120">
        <v>20</v>
      </c>
      <c r="AX39" s="120">
        <v>6</v>
      </c>
      <c r="AY39" s="120">
        <v>1</v>
      </c>
      <c r="AZ39" s="81">
        <f t="shared" si="17"/>
        <v>32</v>
      </c>
      <c r="BA39" s="80">
        <f t="shared" si="18"/>
        <v>96.25</v>
      </c>
      <c r="BB39" s="36">
        <f t="shared" si="19"/>
        <v>46.199999999999996</v>
      </c>
      <c r="BC39" s="80">
        <f t="shared" si="20"/>
        <v>50.050000000000004</v>
      </c>
    </row>
    <row r="40" spans="1:55" ht="18" thickBot="1">
      <c r="A40" s="30" t="s">
        <v>21</v>
      </c>
      <c r="B40" s="102">
        <v>712</v>
      </c>
      <c r="C40" s="88">
        <v>633</v>
      </c>
      <c r="D40" s="92">
        <v>724</v>
      </c>
      <c r="E40" s="88">
        <v>22</v>
      </c>
      <c r="F40" s="88">
        <v>21</v>
      </c>
      <c r="G40" s="89">
        <v>24</v>
      </c>
      <c r="H40" s="48">
        <f t="shared" si="5"/>
        <v>2069</v>
      </c>
      <c r="I40" s="48">
        <f t="shared" si="6"/>
        <v>67</v>
      </c>
      <c r="J40" s="89">
        <v>709</v>
      </c>
      <c r="K40" s="94">
        <v>546</v>
      </c>
      <c r="L40" s="94"/>
      <c r="M40" s="90">
        <v>23</v>
      </c>
      <c r="N40" s="93">
        <v>19</v>
      </c>
      <c r="O40" s="56"/>
      <c r="P40" s="48">
        <f t="shared" si="7"/>
        <v>1255</v>
      </c>
      <c r="Q40" s="48">
        <f>M40+N41+O40</f>
        <v>42</v>
      </c>
      <c r="R40" s="50">
        <f>SUM(I40+Q40)</f>
        <v>109</v>
      </c>
      <c r="S40" s="89">
        <v>4.0999999999999996</v>
      </c>
      <c r="T40" s="89">
        <v>5</v>
      </c>
      <c r="U40" s="100">
        <v>6.4</v>
      </c>
      <c r="V40" s="88"/>
      <c r="W40" s="88"/>
      <c r="X40" s="109"/>
      <c r="Y40" s="44"/>
      <c r="Z40" s="44"/>
      <c r="AA40" s="68"/>
      <c r="AB40" s="35"/>
      <c r="AC40" s="20">
        <f t="shared" si="9"/>
        <v>0</v>
      </c>
      <c r="AD40" s="218">
        <f t="shared" si="10"/>
        <v>124.5</v>
      </c>
      <c r="AE40" s="21">
        <f t="shared" si="22"/>
        <v>124.5</v>
      </c>
      <c r="AF40" s="82"/>
      <c r="AG40" s="51"/>
      <c r="AH40" s="22">
        <f t="shared" si="4"/>
        <v>124.5</v>
      </c>
      <c r="AI40" s="23">
        <f t="shared" si="11"/>
        <v>-78.300000000000011</v>
      </c>
      <c r="AJ40" s="58"/>
      <c r="AK40" s="24">
        <f t="shared" si="12"/>
        <v>0</v>
      </c>
      <c r="AL40" s="25">
        <f t="shared" si="13"/>
        <v>46.199999999999996</v>
      </c>
      <c r="AM40" s="26">
        <f t="shared" si="14"/>
        <v>46.199999999999996</v>
      </c>
      <c r="AN40" s="79"/>
      <c r="AO40" s="24">
        <v>75</v>
      </c>
      <c r="AP40" s="25">
        <v>0</v>
      </c>
      <c r="AQ40" s="25">
        <v>0</v>
      </c>
      <c r="AR40" s="25">
        <v>20</v>
      </c>
      <c r="AS40" s="25">
        <v>40</v>
      </c>
      <c r="AT40" s="62">
        <f t="shared" si="15"/>
        <v>135</v>
      </c>
      <c r="AU40" s="63">
        <f t="shared" si="16"/>
        <v>128.25</v>
      </c>
      <c r="AV40" s="120">
        <v>5</v>
      </c>
      <c r="AW40" s="120">
        <v>20</v>
      </c>
      <c r="AX40" s="120">
        <v>6</v>
      </c>
      <c r="AY40" s="120">
        <v>1</v>
      </c>
      <c r="AZ40" s="81">
        <f t="shared" si="17"/>
        <v>32</v>
      </c>
      <c r="BA40" s="80">
        <f t="shared" si="18"/>
        <v>96.25</v>
      </c>
      <c r="BB40" s="36">
        <f t="shared" si="19"/>
        <v>46.199999999999996</v>
      </c>
      <c r="BC40" s="80">
        <f t="shared" si="20"/>
        <v>50.050000000000004</v>
      </c>
    </row>
    <row r="41" spans="1:55" ht="18" thickBot="1">
      <c r="A41" s="30" t="s">
        <v>34</v>
      </c>
      <c r="B41" s="88">
        <v>652</v>
      </c>
      <c r="C41" s="88">
        <v>645</v>
      </c>
      <c r="D41" s="92">
        <v>806</v>
      </c>
      <c r="E41" s="88">
        <v>22</v>
      </c>
      <c r="F41" s="88">
        <v>22</v>
      </c>
      <c r="G41" s="89">
        <v>26</v>
      </c>
      <c r="H41" s="48">
        <f t="shared" si="5"/>
        <v>2103</v>
      </c>
      <c r="I41" s="48">
        <f t="shared" si="6"/>
        <v>70</v>
      </c>
      <c r="J41" s="89">
        <v>716</v>
      </c>
      <c r="K41" s="96">
        <v>561</v>
      </c>
      <c r="L41" s="94"/>
      <c r="M41" s="90">
        <v>23</v>
      </c>
      <c r="N41" s="93">
        <v>19</v>
      </c>
      <c r="O41" s="56"/>
      <c r="P41" s="48">
        <f t="shared" si="7"/>
        <v>1277</v>
      </c>
      <c r="Q41" s="48">
        <f t="shared" si="8"/>
        <v>42</v>
      </c>
      <c r="R41" s="50">
        <f t="shared" si="21"/>
        <v>112</v>
      </c>
      <c r="S41" s="89">
        <v>4.0999999999999996</v>
      </c>
      <c r="T41" s="89">
        <v>5</v>
      </c>
      <c r="U41" s="100">
        <v>6.4</v>
      </c>
      <c r="V41" s="88"/>
      <c r="W41" s="88"/>
      <c r="X41" s="109"/>
      <c r="Y41" s="44"/>
      <c r="Z41" s="44"/>
      <c r="AA41" s="68"/>
      <c r="AB41" s="35"/>
      <c r="AC41" s="20">
        <f t="shared" si="9"/>
        <v>0</v>
      </c>
      <c r="AD41" s="218">
        <f t="shared" si="10"/>
        <v>127.5</v>
      </c>
      <c r="AE41" s="21">
        <f t="shared" si="22"/>
        <v>127.5</v>
      </c>
      <c r="AF41" s="82"/>
      <c r="AG41" s="51"/>
      <c r="AH41" s="22">
        <f t="shared" si="4"/>
        <v>127.5</v>
      </c>
      <c r="AI41" s="23">
        <f t="shared" si="11"/>
        <v>-81.300000000000011</v>
      </c>
      <c r="AJ41" s="58"/>
      <c r="AK41" s="24">
        <f t="shared" si="12"/>
        <v>0</v>
      </c>
      <c r="AL41" s="25">
        <f t="shared" si="13"/>
        <v>46.199999999999996</v>
      </c>
      <c r="AM41" s="26">
        <f t="shared" si="14"/>
        <v>46.199999999999996</v>
      </c>
      <c r="AN41" s="79"/>
      <c r="AO41" s="24">
        <v>75</v>
      </c>
      <c r="AP41" s="25">
        <v>0</v>
      </c>
      <c r="AQ41" s="25">
        <v>0</v>
      </c>
      <c r="AR41" s="25">
        <v>20</v>
      </c>
      <c r="AS41" s="25">
        <v>40</v>
      </c>
      <c r="AT41" s="62">
        <f t="shared" si="15"/>
        <v>135</v>
      </c>
      <c r="AU41" s="63">
        <f t="shared" si="16"/>
        <v>128.25</v>
      </c>
      <c r="AV41" s="120">
        <v>5</v>
      </c>
      <c r="AW41" s="120">
        <v>20</v>
      </c>
      <c r="AX41" s="120">
        <v>6</v>
      </c>
      <c r="AY41" s="120">
        <v>1</v>
      </c>
      <c r="AZ41" s="81">
        <f t="shared" si="17"/>
        <v>32</v>
      </c>
      <c r="BA41" s="80">
        <f t="shared" si="18"/>
        <v>96.25</v>
      </c>
      <c r="BB41" s="36">
        <f t="shared" si="19"/>
        <v>46.199999999999996</v>
      </c>
      <c r="BC41" s="80">
        <f t="shared" si="20"/>
        <v>50.050000000000004</v>
      </c>
    </row>
    <row r="42" spans="1:55" ht="18" thickBot="1">
      <c r="A42" s="30" t="s">
        <v>22</v>
      </c>
      <c r="B42" s="88">
        <v>653</v>
      </c>
      <c r="C42" s="88">
        <v>642</v>
      </c>
      <c r="D42" s="92">
        <v>813</v>
      </c>
      <c r="E42" s="88">
        <v>22</v>
      </c>
      <c r="F42" s="88">
        <v>22</v>
      </c>
      <c r="G42" s="89">
        <v>26</v>
      </c>
      <c r="H42" s="48">
        <f t="shared" si="5"/>
        <v>2108</v>
      </c>
      <c r="I42" s="48">
        <f t="shared" si="6"/>
        <v>70</v>
      </c>
      <c r="J42" s="89">
        <v>720</v>
      </c>
      <c r="K42" s="94">
        <v>558</v>
      </c>
      <c r="L42" s="94"/>
      <c r="M42" s="90">
        <v>24</v>
      </c>
      <c r="N42" s="93">
        <v>19</v>
      </c>
      <c r="O42" s="56"/>
      <c r="P42" s="48">
        <f t="shared" si="7"/>
        <v>1278</v>
      </c>
      <c r="Q42" s="48">
        <f t="shared" si="8"/>
        <v>43</v>
      </c>
      <c r="R42" s="50">
        <f t="shared" si="21"/>
        <v>113</v>
      </c>
      <c r="S42" s="101">
        <v>4.32</v>
      </c>
      <c r="T42" s="89">
        <v>5</v>
      </c>
      <c r="U42" s="100">
        <v>10.199999999999999</v>
      </c>
      <c r="V42" s="88"/>
      <c r="W42" s="88"/>
      <c r="X42" s="109"/>
      <c r="Y42" s="44"/>
      <c r="Z42" s="44"/>
      <c r="AA42" s="68"/>
      <c r="AB42" s="35"/>
      <c r="AC42" s="20">
        <f t="shared" si="9"/>
        <v>0</v>
      </c>
      <c r="AD42" s="218">
        <f t="shared" si="10"/>
        <v>132.51999999999998</v>
      </c>
      <c r="AE42" s="21">
        <f t="shared" si="22"/>
        <v>132.51999999999998</v>
      </c>
      <c r="AF42" s="82"/>
      <c r="AG42" s="51"/>
      <c r="AH42" s="22">
        <f t="shared" si="4"/>
        <v>132.51999999999998</v>
      </c>
      <c r="AI42" s="23">
        <f t="shared" si="11"/>
        <v>-86.32</v>
      </c>
      <c r="AJ42" s="58"/>
      <c r="AK42" s="24">
        <f t="shared" si="12"/>
        <v>0</v>
      </c>
      <c r="AL42" s="25">
        <f t="shared" si="13"/>
        <v>46.199999999999996</v>
      </c>
      <c r="AM42" s="26">
        <f t="shared" si="14"/>
        <v>46.199999999999996</v>
      </c>
      <c r="AN42" s="79"/>
      <c r="AO42" s="24">
        <v>75</v>
      </c>
      <c r="AP42" s="25">
        <v>0</v>
      </c>
      <c r="AQ42" s="25">
        <v>0</v>
      </c>
      <c r="AR42" s="25">
        <v>20</v>
      </c>
      <c r="AS42" s="25">
        <v>40</v>
      </c>
      <c r="AT42" s="62">
        <f t="shared" si="15"/>
        <v>135</v>
      </c>
      <c r="AU42" s="63">
        <f t="shared" si="16"/>
        <v>128.25</v>
      </c>
      <c r="AV42" s="120">
        <v>5</v>
      </c>
      <c r="AW42" s="120">
        <v>20</v>
      </c>
      <c r="AX42" s="120">
        <v>6</v>
      </c>
      <c r="AY42" s="120">
        <v>1</v>
      </c>
      <c r="AZ42" s="81">
        <f t="shared" si="17"/>
        <v>32</v>
      </c>
      <c r="BA42" s="80">
        <f t="shared" si="18"/>
        <v>96.25</v>
      </c>
      <c r="BB42" s="36">
        <f t="shared" si="19"/>
        <v>46.199999999999996</v>
      </c>
      <c r="BC42" s="80">
        <f t="shared" si="20"/>
        <v>50.050000000000004</v>
      </c>
    </row>
    <row r="43" spans="1:55" ht="18" thickBot="1">
      <c r="A43" s="30" t="s">
        <v>49</v>
      </c>
      <c r="B43" s="88">
        <v>655</v>
      </c>
      <c r="C43" s="88">
        <v>630</v>
      </c>
      <c r="D43" s="88">
        <v>800</v>
      </c>
      <c r="E43" s="88">
        <v>22</v>
      </c>
      <c r="F43" s="88">
        <v>22</v>
      </c>
      <c r="G43" s="89">
        <v>26</v>
      </c>
      <c r="H43" s="48">
        <f t="shared" si="5"/>
        <v>2085</v>
      </c>
      <c r="I43" s="48">
        <f t="shared" si="6"/>
        <v>70</v>
      </c>
      <c r="J43" s="89">
        <v>700</v>
      </c>
      <c r="K43" s="94">
        <v>561</v>
      </c>
      <c r="L43" s="94"/>
      <c r="M43" s="90">
        <v>24</v>
      </c>
      <c r="N43" s="93">
        <v>19</v>
      </c>
      <c r="O43" s="56"/>
      <c r="P43" s="48">
        <f t="shared" si="7"/>
        <v>1261</v>
      </c>
      <c r="Q43" s="48">
        <f t="shared" si="8"/>
        <v>43</v>
      </c>
      <c r="R43" s="50">
        <f t="shared" si="21"/>
        <v>113</v>
      </c>
      <c r="S43" s="101">
        <v>4.32</v>
      </c>
      <c r="T43" s="89">
        <v>5.5</v>
      </c>
      <c r="U43" s="100">
        <v>10.199999999999999</v>
      </c>
      <c r="V43" s="88"/>
      <c r="W43" s="88"/>
      <c r="X43" s="109"/>
      <c r="Y43" s="44"/>
      <c r="Z43" s="44"/>
      <c r="AA43" s="68"/>
      <c r="AB43" s="35"/>
      <c r="AC43" s="20">
        <f t="shared" si="9"/>
        <v>0</v>
      </c>
      <c r="AD43" s="218">
        <f t="shared" si="10"/>
        <v>133.01999999999998</v>
      </c>
      <c r="AE43" s="21">
        <f t="shared" si="22"/>
        <v>133.01999999999998</v>
      </c>
      <c r="AF43" s="82"/>
      <c r="AG43" s="51"/>
      <c r="AH43" s="22">
        <f t="shared" si="4"/>
        <v>133.01999999999998</v>
      </c>
      <c r="AI43" s="23">
        <f t="shared" si="11"/>
        <v>-86.82</v>
      </c>
      <c r="AJ43" s="58"/>
      <c r="AK43" s="24">
        <f t="shared" si="12"/>
        <v>0</v>
      </c>
      <c r="AL43" s="25">
        <f t="shared" si="13"/>
        <v>46.199999999999996</v>
      </c>
      <c r="AM43" s="26">
        <f t="shared" si="14"/>
        <v>46.199999999999996</v>
      </c>
      <c r="AN43" s="79"/>
      <c r="AO43" s="24">
        <v>75</v>
      </c>
      <c r="AP43" s="25">
        <v>0</v>
      </c>
      <c r="AQ43" s="25">
        <v>0</v>
      </c>
      <c r="AR43" s="25">
        <v>20</v>
      </c>
      <c r="AS43" s="25">
        <v>40</v>
      </c>
      <c r="AT43" s="62">
        <f t="shared" si="15"/>
        <v>135</v>
      </c>
      <c r="AU43" s="63">
        <f t="shared" si="16"/>
        <v>128.25</v>
      </c>
      <c r="AV43" s="120">
        <v>5</v>
      </c>
      <c r="AW43" s="120">
        <v>20</v>
      </c>
      <c r="AX43" s="120">
        <v>6</v>
      </c>
      <c r="AY43" s="120">
        <v>1</v>
      </c>
      <c r="AZ43" s="81">
        <f t="shared" si="17"/>
        <v>32</v>
      </c>
      <c r="BA43" s="80">
        <f t="shared" si="18"/>
        <v>96.25</v>
      </c>
      <c r="BB43" s="36">
        <f t="shared" si="19"/>
        <v>46.199999999999996</v>
      </c>
      <c r="BC43" s="80">
        <f t="shared" si="20"/>
        <v>50.050000000000004</v>
      </c>
    </row>
    <row r="44" spans="1:55" ht="18" thickBot="1">
      <c r="A44" s="30" t="s">
        <v>23</v>
      </c>
      <c r="B44" s="88">
        <v>645</v>
      </c>
      <c r="C44" s="88">
        <v>613</v>
      </c>
      <c r="D44" s="88">
        <v>772</v>
      </c>
      <c r="E44" s="88">
        <v>22</v>
      </c>
      <c r="F44" s="88">
        <v>21</v>
      </c>
      <c r="G44" s="89">
        <v>25</v>
      </c>
      <c r="H44" s="48">
        <f t="shared" si="5"/>
        <v>2030</v>
      </c>
      <c r="I44" s="48">
        <f t="shared" si="6"/>
        <v>68</v>
      </c>
      <c r="J44" s="89">
        <v>702</v>
      </c>
      <c r="K44" s="94">
        <v>553</v>
      </c>
      <c r="L44" s="94"/>
      <c r="M44" s="90">
        <v>24</v>
      </c>
      <c r="N44" s="93">
        <v>18</v>
      </c>
      <c r="O44" s="56"/>
      <c r="P44" s="48">
        <f t="shared" si="7"/>
        <v>1255</v>
      </c>
      <c r="Q44" s="48">
        <f t="shared" si="8"/>
        <v>42</v>
      </c>
      <c r="R44" s="50">
        <f t="shared" si="21"/>
        <v>110</v>
      </c>
      <c r="S44" s="101">
        <v>4.33</v>
      </c>
      <c r="T44" s="89">
        <v>5</v>
      </c>
      <c r="U44" s="100">
        <v>10.199999999999999</v>
      </c>
      <c r="V44" s="88"/>
      <c r="W44" s="88"/>
      <c r="X44" s="88"/>
      <c r="Y44" s="44"/>
      <c r="Z44" s="44"/>
      <c r="AA44" s="68"/>
      <c r="AB44" s="35"/>
      <c r="AC44" s="20">
        <f t="shared" si="9"/>
        <v>0</v>
      </c>
      <c r="AD44" s="218">
        <f t="shared" si="10"/>
        <v>129.53</v>
      </c>
      <c r="AE44" s="21">
        <f t="shared" si="22"/>
        <v>129.53</v>
      </c>
      <c r="AF44" s="82"/>
      <c r="AG44" s="51"/>
      <c r="AH44" s="22">
        <f t="shared" si="4"/>
        <v>129.53</v>
      </c>
      <c r="AI44" s="23">
        <f t="shared" si="11"/>
        <v>1.0300000000000011</v>
      </c>
      <c r="AJ44" s="58"/>
      <c r="AK44" s="24">
        <f t="shared" si="12"/>
        <v>0</v>
      </c>
      <c r="AL44" s="25">
        <f t="shared" si="13"/>
        <v>130.56</v>
      </c>
      <c r="AM44" s="26">
        <f t="shared" si="14"/>
        <v>130.56</v>
      </c>
      <c r="AN44" s="79"/>
      <c r="AO44" s="24">
        <v>60</v>
      </c>
      <c r="AP44" s="25">
        <v>200</v>
      </c>
      <c r="AQ44" s="25">
        <v>0</v>
      </c>
      <c r="AR44" s="25">
        <v>20</v>
      </c>
      <c r="AS44" s="25">
        <v>40</v>
      </c>
      <c r="AT44" s="62">
        <f t="shared" si="15"/>
        <v>320</v>
      </c>
      <c r="AU44" s="63">
        <f t="shared" si="16"/>
        <v>304</v>
      </c>
      <c r="AV44" s="120">
        <v>5</v>
      </c>
      <c r="AW44" s="120">
        <v>20</v>
      </c>
      <c r="AX44" s="120">
        <v>6</v>
      </c>
      <c r="AY44" s="120">
        <v>1</v>
      </c>
      <c r="AZ44" s="81">
        <f t="shared" si="17"/>
        <v>32</v>
      </c>
      <c r="BA44" s="80">
        <f t="shared" si="18"/>
        <v>272</v>
      </c>
      <c r="BB44" s="36">
        <f t="shared" si="19"/>
        <v>130.56</v>
      </c>
      <c r="BC44" s="80">
        <f t="shared" si="20"/>
        <v>141.44</v>
      </c>
    </row>
    <row r="45" spans="1:55" ht="18" thickBot="1">
      <c r="A45" s="30" t="s">
        <v>50</v>
      </c>
      <c r="B45" s="88">
        <v>630</v>
      </c>
      <c r="C45" s="88">
        <v>589</v>
      </c>
      <c r="D45" s="88">
        <v>773</v>
      </c>
      <c r="E45" s="88">
        <v>22</v>
      </c>
      <c r="F45" s="88">
        <v>20</v>
      </c>
      <c r="G45" s="89">
        <v>25</v>
      </c>
      <c r="H45" s="48">
        <f t="shared" si="5"/>
        <v>1992</v>
      </c>
      <c r="I45" s="48">
        <f t="shared" si="6"/>
        <v>67</v>
      </c>
      <c r="J45" s="89">
        <v>679</v>
      </c>
      <c r="K45" s="94">
        <v>471</v>
      </c>
      <c r="L45" s="94"/>
      <c r="M45" s="90">
        <v>23</v>
      </c>
      <c r="N45" s="93">
        <v>20</v>
      </c>
      <c r="O45" s="56"/>
      <c r="P45" s="48">
        <f t="shared" si="7"/>
        <v>1150</v>
      </c>
      <c r="Q45" s="48">
        <f t="shared" si="8"/>
        <v>43</v>
      </c>
      <c r="R45" s="50">
        <f t="shared" si="21"/>
        <v>110</v>
      </c>
      <c r="S45" s="101">
        <v>4.33</v>
      </c>
      <c r="T45" s="89">
        <v>5.5</v>
      </c>
      <c r="U45" s="100">
        <v>10.199999999999999</v>
      </c>
      <c r="V45" s="88"/>
      <c r="W45" s="88"/>
      <c r="X45" s="88"/>
      <c r="Y45" s="44"/>
      <c r="Z45" s="44"/>
      <c r="AA45" s="68"/>
      <c r="AB45" s="35"/>
      <c r="AC45" s="20">
        <f t="shared" si="9"/>
        <v>0</v>
      </c>
      <c r="AD45" s="218">
        <f t="shared" si="10"/>
        <v>130.03</v>
      </c>
      <c r="AE45" s="21">
        <f t="shared" si="22"/>
        <v>130.03</v>
      </c>
      <c r="AF45" s="82"/>
      <c r="AG45" s="51"/>
      <c r="AH45" s="22">
        <f t="shared" si="4"/>
        <v>130.03</v>
      </c>
      <c r="AI45" s="23">
        <f t="shared" si="11"/>
        <v>5.0900000000000034</v>
      </c>
      <c r="AJ45" s="58"/>
      <c r="AK45" s="24">
        <f t="shared" si="12"/>
        <v>0</v>
      </c>
      <c r="AL45" s="25">
        <f t="shared" si="13"/>
        <v>135.12</v>
      </c>
      <c r="AM45" s="26">
        <f t="shared" si="14"/>
        <v>135.12</v>
      </c>
      <c r="AN45" s="79"/>
      <c r="AO45" s="24">
        <v>60</v>
      </c>
      <c r="AP45" s="25">
        <v>200</v>
      </c>
      <c r="AQ45" s="25">
        <v>0</v>
      </c>
      <c r="AR45" s="25">
        <v>16</v>
      </c>
      <c r="AS45" s="25">
        <v>54</v>
      </c>
      <c r="AT45" s="62">
        <f t="shared" si="15"/>
        <v>330</v>
      </c>
      <c r="AU45" s="63">
        <f t="shared" si="16"/>
        <v>313.5</v>
      </c>
      <c r="AV45" s="120">
        <v>5</v>
      </c>
      <c r="AW45" s="120">
        <v>20</v>
      </c>
      <c r="AX45" s="120">
        <v>6</v>
      </c>
      <c r="AY45" s="120">
        <v>1</v>
      </c>
      <c r="AZ45" s="81">
        <f t="shared" si="17"/>
        <v>32</v>
      </c>
      <c r="BA45" s="80">
        <f t="shared" si="18"/>
        <v>281.5</v>
      </c>
      <c r="BB45" s="36">
        <f t="shared" si="19"/>
        <v>135.12</v>
      </c>
      <c r="BC45" s="80">
        <f t="shared" si="20"/>
        <v>146.38</v>
      </c>
    </row>
    <row r="46" spans="1:55" ht="18" thickBot="1">
      <c r="A46" s="30" t="s">
        <v>24</v>
      </c>
      <c r="B46" s="88">
        <v>693</v>
      </c>
      <c r="C46" s="88">
        <v>590</v>
      </c>
      <c r="D46" s="88">
        <v>866</v>
      </c>
      <c r="E46" s="88">
        <v>23</v>
      </c>
      <c r="F46" s="88">
        <v>20</v>
      </c>
      <c r="G46" s="89">
        <v>29</v>
      </c>
      <c r="H46" s="48">
        <f t="shared" si="5"/>
        <v>2149</v>
      </c>
      <c r="I46" s="48">
        <f t="shared" si="6"/>
        <v>72</v>
      </c>
      <c r="J46" s="89">
        <v>738</v>
      </c>
      <c r="K46" s="94">
        <v>516</v>
      </c>
      <c r="L46" s="94"/>
      <c r="M46" s="93">
        <v>24</v>
      </c>
      <c r="N46" s="93">
        <v>18</v>
      </c>
      <c r="O46" s="56"/>
      <c r="P46" s="48">
        <f t="shared" si="7"/>
        <v>1254</v>
      </c>
      <c r="Q46" s="48">
        <f t="shared" si="8"/>
        <v>42</v>
      </c>
      <c r="R46" s="50">
        <f t="shared" si="21"/>
        <v>114</v>
      </c>
      <c r="S46" s="101">
        <v>4.8099999999999996</v>
      </c>
      <c r="T46" s="89">
        <v>6.2</v>
      </c>
      <c r="U46" s="100">
        <v>11.6</v>
      </c>
      <c r="V46" s="88"/>
      <c r="W46" s="88"/>
      <c r="X46" s="88"/>
      <c r="Y46" s="44"/>
      <c r="Z46" s="44"/>
      <c r="AA46" s="68"/>
      <c r="AB46" s="35"/>
      <c r="AC46" s="20">
        <f t="shared" si="9"/>
        <v>0</v>
      </c>
      <c r="AD46" s="218">
        <f t="shared" si="10"/>
        <v>136.61000000000001</v>
      </c>
      <c r="AE46" s="21">
        <f t="shared" si="22"/>
        <v>136.61000000000001</v>
      </c>
      <c r="AF46" s="82"/>
      <c r="AG46" s="51"/>
      <c r="AH46" s="22">
        <f t="shared" si="4"/>
        <v>136.61000000000001</v>
      </c>
      <c r="AI46" s="23">
        <f t="shared" si="11"/>
        <v>-1.4900000000000091</v>
      </c>
      <c r="AJ46" s="58"/>
      <c r="AK46" s="24">
        <f t="shared" si="12"/>
        <v>0</v>
      </c>
      <c r="AL46" s="25">
        <f t="shared" si="13"/>
        <v>135.12</v>
      </c>
      <c r="AM46" s="26">
        <f t="shared" si="14"/>
        <v>135.12</v>
      </c>
      <c r="AN46" s="79"/>
      <c r="AO46" s="24">
        <v>60</v>
      </c>
      <c r="AP46" s="25">
        <v>200</v>
      </c>
      <c r="AQ46" s="25">
        <v>0</v>
      </c>
      <c r="AR46" s="25">
        <v>16</v>
      </c>
      <c r="AS46" s="25">
        <v>54</v>
      </c>
      <c r="AT46" s="62">
        <f t="shared" si="15"/>
        <v>330</v>
      </c>
      <c r="AU46" s="63">
        <f t="shared" si="16"/>
        <v>313.5</v>
      </c>
      <c r="AV46" s="120">
        <v>5</v>
      </c>
      <c r="AW46" s="120">
        <v>20</v>
      </c>
      <c r="AX46" s="120">
        <v>6</v>
      </c>
      <c r="AY46" s="120">
        <v>1</v>
      </c>
      <c r="AZ46" s="81">
        <f t="shared" si="17"/>
        <v>32</v>
      </c>
      <c r="BA46" s="80">
        <f t="shared" si="18"/>
        <v>281.5</v>
      </c>
      <c r="BB46" s="36">
        <f t="shared" si="19"/>
        <v>135.12</v>
      </c>
      <c r="BC46" s="80">
        <f t="shared" si="20"/>
        <v>146.38</v>
      </c>
    </row>
    <row r="47" spans="1:55" ht="18" thickBot="1">
      <c r="A47" s="30" t="s">
        <v>35</v>
      </c>
      <c r="B47" s="88">
        <v>693</v>
      </c>
      <c r="C47" s="88">
        <v>590</v>
      </c>
      <c r="D47" s="88">
        <v>866</v>
      </c>
      <c r="E47" s="88">
        <v>23</v>
      </c>
      <c r="F47" s="88">
        <v>20</v>
      </c>
      <c r="G47" s="89">
        <v>29</v>
      </c>
      <c r="H47" s="48">
        <f>B47+C47+D47</f>
        <v>2149</v>
      </c>
      <c r="I47" s="48">
        <f>E47+F47+G47</f>
        <v>72</v>
      </c>
      <c r="J47" s="89">
        <v>738</v>
      </c>
      <c r="K47" s="94">
        <v>516</v>
      </c>
      <c r="L47" s="94"/>
      <c r="M47" s="93">
        <v>24</v>
      </c>
      <c r="N47" s="93">
        <v>18</v>
      </c>
      <c r="O47" s="56"/>
      <c r="P47" s="48">
        <f t="shared" si="7"/>
        <v>1254</v>
      </c>
      <c r="Q47" s="48">
        <f t="shared" si="8"/>
        <v>42</v>
      </c>
      <c r="R47" s="50">
        <f t="shared" si="21"/>
        <v>114</v>
      </c>
      <c r="S47" s="101">
        <v>4.8099999999999996</v>
      </c>
      <c r="T47" s="89">
        <v>6.2</v>
      </c>
      <c r="U47" s="100">
        <v>11.6</v>
      </c>
      <c r="V47" s="88"/>
      <c r="W47" s="88"/>
      <c r="X47" s="88"/>
      <c r="Y47" s="44"/>
      <c r="Z47" s="44"/>
      <c r="AA47" s="68"/>
      <c r="AB47" s="35"/>
      <c r="AC47" s="20">
        <f t="shared" si="9"/>
        <v>0</v>
      </c>
      <c r="AD47" s="218">
        <f t="shared" si="10"/>
        <v>136.61000000000001</v>
      </c>
      <c r="AE47" s="21">
        <f t="shared" si="22"/>
        <v>136.61000000000001</v>
      </c>
      <c r="AF47" s="82"/>
      <c r="AG47" s="51"/>
      <c r="AH47" s="22">
        <f t="shared" si="4"/>
        <v>136.61000000000001</v>
      </c>
      <c r="AI47" s="23">
        <f t="shared" si="11"/>
        <v>-1.4900000000000091</v>
      </c>
      <c r="AJ47" s="58"/>
      <c r="AK47" s="24">
        <f t="shared" si="12"/>
        <v>0</v>
      </c>
      <c r="AL47" s="25">
        <f t="shared" si="13"/>
        <v>135.12</v>
      </c>
      <c r="AM47" s="26">
        <f t="shared" si="14"/>
        <v>135.12</v>
      </c>
      <c r="AN47" s="79"/>
      <c r="AO47" s="24">
        <v>60</v>
      </c>
      <c r="AP47" s="25">
        <v>200</v>
      </c>
      <c r="AQ47" s="25">
        <v>0</v>
      </c>
      <c r="AR47" s="25">
        <v>16</v>
      </c>
      <c r="AS47" s="25">
        <v>54</v>
      </c>
      <c r="AT47" s="62">
        <f t="shared" si="15"/>
        <v>330</v>
      </c>
      <c r="AU47" s="63">
        <f t="shared" si="16"/>
        <v>313.5</v>
      </c>
      <c r="AV47" s="120">
        <v>5</v>
      </c>
      <c r="AW47" s="120">
        <v>20</v>
      </c>
      <c r="AX47" s="120">
        <v>6</v>
      </c>
      <c r="AY47" s="120">
        <v>1</v>
      </c>
      <c r="AZ47" s="81">
        <f t="shared" si="17"/>
        <v>32</v>
      </c>
      <c r="BA47" s="80">
        <f t="shared" si="18"/>
        <v>281.5</v>
      </c>
      <c r="BB47" s="36">
        <f t="shared" si="19"/>
        <v>135.12</v>
      </c>
      <c r="BC47" s="80">
        <f t="shared" si="20"/>
        <v>146.38</v>
      </c>
    </row>
    <row r="48" spans="1:55" ht="18" thickBot="1">
      <c r="A48" s="30" t="s">
        <v>36</v>
      </c>
      <c r="B48" s="88">
        <v>665</v>
      </c>
      <c r="C48" s="88">
        <v>624</v>
      </c>
      <c r="D48" s="88">
        <v>573</v>
      </c>
      <c r="E48" s="88">
        <v>22</v>
      </c>
      <c r="F48" s="88">
        <v>21</v>
      </c>
      <c r="G48" s="89">
        <v>19</v>
      </c>
      <c r="H48" s="48">
        <f t="shared" si="5"/>
        <v>1862</v>
      </c>
      <c r="I48" s="48">
        <f t="shared" si="6"/>
        <v>62</v>
      </c>
      <c r="J48" s="89">
        <v>794</v>
      </c>
      <c r="K48" s="94">
        <v>530</v>
      </c>
      <c r="L48" s="94"/>
      <c r="M48" s="93">
        <v>26</v>
      </c>
      <c r="N48" s="93">
        <v>19</v>
      </c>
      <c r="O48" s="56"/>
      <c r="P48" s="48">
        <f t="shared" si="7"/>
        <v>1324</v>
      </c>
      <c r="Q48" s="48">
        <f t="shared" si="8"/>
        <v>45</v>
      </c>
      <c r="R48" s="50">
        <f t="shared" si="21"/>
        <v>107</v>
      </c>
      <c r="S48" s="101">
        <v>4.8099999999999996</v>
      </c>
      <c r="T48" s="89">
        <v>8</v>
      </c>
      <c r="U48" s="100">
        <v>11.6</v>
      </c>
      <c r="V48" s="88"/>
      <c r="W48" s="88"/>
      <c r="X48" s="88"/>
      <c r="Y48" s="44"/>
      <c r="Z48" s="44"/>
      <c r="AA48" s="68"/>
      <c r="AB48" s="35">
        <v>15</v>
      </c>
      <c r="AC48" s="20">
        <f t="shared" si="9"/>
        <v>15</v>
      </c>
      <c r="AD48" s="218">
        <f t="shared" si="10"/>
        <v>131.41</v>
      </c>
      <c r="AE48" s="21">
        <f t="shared" si="22"/>
        <v>116.41</v>
      </c>
      <c r="AF48" s="82"/>
      <c r="AG48" s="51"/>
      <c r="AH48" s="22">
        <f t="shared" si="4"/>
        <v>131.41</v>
      </c>
      <c r="AI48" s="23">
        <f t="shared" si="11"/>
        <v>18.710000000000008</v>
      </c>
      <c r="AJ48" s="58"/>
      <c r="AK48" s="24">
        <f t="shared" si="12"/>
        <v>15</v>
      </c>
      <c r="AL48" s="25">
        <f t="shared" si="13"/>
        <v>135.12</v>
      </c>
      <c r="AM48" s="26">
        <f t="shared" si="14"/>
        <v>150.12</v>
      </c>
      <c r="AN48" s="79"/>
      <c r="AO48" s="24">
        <v>60</v>
      </c>
      <c r="AP48" s="25">
        <v>200</v>
      </c>
      <c r="AQ48" s="25">
        <v>0</v>
      </c>
      <c r="AR48" s="25">
        <v>16</v>
      </c>
      <c r="AS48" s="25">
        <v>54</v>
      </c>
      <c r="AT48" s="62">
        <f t="shared" si="15"/>
        <v>330</v>
      </c>
      <c r="AU48" s="63">
        <f t="shared" si="16"/>
        <v>313.5</v>
      </c>
      <c r="AV48" s="120">
        <v>5</v>
      </c>
      <c r="AW48" s="120">
        <v>20</v>
      </c>
      <c r="AX48" s="120">
        <v>6</v>
      </c>
      <c r="AY48" s="120">
        <v>1</v>
      </c>
      <c r="AZ48" s="81">
        <f t="shared" si="17"/>
        <v>32</v>
      </c>
      <c r="BA48" s="80">
        <f t="shared" si="18"/>
        <v>281.5</v>
      </c>
      <c r="BB48" s="36">
        <f t="shared" si="19"/>
        <v>135.12</v>
      </c>
      <c r="BC48" s="80">
        <f t="shared" si="20"/>
        <v>146.38</v>
      </c>
    </row>
    <row r="49" spans="1:55" ht="18" thickBot="1">
      <c r="A49" s="30" t="s">
        <v>51</v>
      </c>
      <c r="B49" s="88">
        <v>665</v>
      </c>
      <c r="C49" s="88">
        <v>624</v>
      </c>
      <c r="D49" s="88">
        <v>573</v>
      </c>
      <c r="E49" s="88">
        <v>22</v>
      </c>
      <c r="F49" s="88">
        <v>21</v>
      </c>
      <c r="G49" s="89">
        <v>19</v>
      </c>
      <c r="H49" s="48">
        <f>B49+C49+D49</f>
        <v>1862</v>
      </c>
      <c r="I49" s="48">
        <f>E49+F49+G49</f>
        <v>62</v>
      </c>
      <c r="J49" s="89">
        <v>794</v>
      </c>
      <c r="K49" s="94">
        <v>530</v>
      </c>
      <c r="L49" s="94"/>
      <c r="M49" s="93">
        <v>26</v>
      </c>
      <c r="N49" s="93">
        <v>19</v>
      </c>
      <c r="O49" s="56"/>
      <c r="P49" s="48">
        <f t="shared" si="7"/>
        <v>1324</v>
      </c>
      <c r="Q49" s="48">
        <f t="shared" si="8"/>
        <v>45</v>
      </c>
      <c r="R49" s="50">
        <f t="shared" si="21"/>
        <v>107</v>
      </c>
      <c r="S49" s="101">
        <v>4.8099999999999996</v>
      </c>
      <c r="T49" s="89">
        <v>8</v>
      </c>
      <c r="U49" s="100">
        <v>11.6</v>
      </c>
      <c r="V49" s="88"/>
      <c r="W49" s="88"/>
      <c r="X49" s="88"/>
      <c r="Y49" s="44"/>
      <c r="Z49" s="44"/>
      <c r="AA49" s="68"/>
      <c r="AB49" s="35">
        <v>15</v>
      </c>
      <c r="AC49" s="20">
        <f t="shared" si="9"/>
        <v>15</v>
      </c>
      <c r="AD49" s="218">
        <f t="shared" si="10"/>
        <v>131.41</v>
      </c>
      <c r="AE49" s="21">
        <f t="shared" si="22"/>
        <v>116.41</v>
      </c>
      <c r="AF49" s="82"/>
      <c r="AG49" s="51"/>
      <c r="AH49" s="22">
        <f t="shared" si="4"/>
        <v>131.41</v>
      </c>
      <c r="AI49" s="23">
        <f t="shared" si="11"/>
        <v>18.710000000000008</v>
      </c>
      <c r="AJ49" s="58"/>
      <c r="AK49" s="24">
        <f t="shared" si="12"/>
        <v>15</v>
      </c>
      <c r="AL49" s="25">
        <f t="shared" si="13"/>
        <v>135.12</v>
      </c>
      <c r="AM49" s="26">
        <f t="shared" si="14"/>
        <v>150.12</v>
      </c>
      <c r="AN49" s="79"/>
      <c r="AO49" s="24">
        <v>60</v>
      </c>
      <c r="AP49" s="25">
        <v>200</v>
      </c>
      <c r="AQ49" s="25">
        <v>0</v>
      </c>
      <c r="AR49" s="25">
        <v>16</v>
      </c>
      <c r="AS49" s="25">
        <v>54</v>
      </c>
      <c r="AT49" s="62">
        <f t="shared" si="15"/>
        <v>330</v>
      </c>
      <c r="AU49" s="63">
        <f t="shared" si="16"/>
        <v>313.5</v>
      </c>
      <c r="AV49" s="120">
        <v>5</v>
      </c>
      <c r="AW49" s="120">
        <v>20</v>
      </c>
      <c r="AX49" s="120">
        <v>6</v>
      </c>
      <c r="AY49" s="120">
        <v>1</v>
      </c>
      <c r="AZ49" s="81">
        <f t="shared" si="17"/>
        <v>32</v>
      </c>
      <c r="BA49" s="80">
        <f t="shared" si="18"/>
        <v>281.5</v>
      </c>
      <c r="BB49" s="36">
        <f t="shared" si="19"/>
        <v>135.12</v>
      </c>
      <c r="BC49" s="80">
        <f t="shared" si="20"/>
        <v>146.38</v>
      </c>
    </row>
    <row r="50" spans="1:55" ht="18" thickBot="1">
      <c r="A50" s="30" t="s">
        <v>25</v>
      </c>
      <c r="B50" s="88">
        <v>664</v>
      </c>
      <c r="C50" s="88">
        <v>611</v>
      </c>
      <c r="D50" s="88">
        <v>786</v>
      </c>
      <c r="E50" s="88">
        <v>22</v>
      </c>
      <c r="F50" s="88">
        <v>20</v>
      </c>
      <c r="G50" s="89">
        <v>26</v>
      </c>
      <c r="H50" s="48">
        <f>B50+C50+D50</f>
        <v>2061</v>
      </c>
      <c r="I50" s="48">
        <f>E50+F50+G50</f>
        <v>68</v>
      </c>
      <c r="J50" s="89">
        <v>786</v>
      </c>
      <c r="K50" s="94">
        <v>518</v>
      </c>
      <c r="L50" s="94"/>
      <c r="M50" s="93">
        <v>26</v>
      </c>
      <c r="N50" s="93">
        <v>18</v>
      </c>
      <c r="O50" s="56"/>
      <c r="P50" s="48">
        <f t="shared" si="7"/>
        <v>1304</v>
      </c>
      <c r="Q50" s="48">
        <f t="shared" si="8"/>
        <v>44</v>
      </c>
      <c r="R50" s="50">
        <f t="shared" si="21"/>
        <v>112</v>
      </c>
      <c r="S50" s="88">
        <v>6.12</v>
      </c>
      <c r="T50" s="89">
        <v>7.5</v>
      </c>
      <c r="U50" s="100">
        <v>11.5</v>
      </c>
      <c r="V50" s="88"/>
      <c r="W50" s="88"/>
      <c r="X50" s="88"/>
      <c r="Y50" s="44"/>
      <c r="Z50" s="44"/>
      <c r="AA50" s="68"/>
      <c r="AB50" s="35">
        <v>15</v>
      </c>
      <c r="AC50" s="20">
        <f t="shared" si="9"/>
        <v>15</v>
      </c>
      <c r="AD50" s="218">
        <f t="shared" si="10"/>
        <v>137.12</v>
      </c>
      <c r="AE50" s="21">
        <f t="shared" si="22"/>
        <v>122.12</v>
      </c>
      <c r="AF50" s="82"/>
      <c r="AG50" s="51"/>
      <c r="AH50" s="22">
        <f t="shared" si="4"/>
        <v>137.12</v>
      </c>
      <c r="AI50" s="23">
        <f t="shared" si="11"/>
        <v>13</v>
      </c>
      <c r="AJ50" s="58"/>
      <c r="AK50" s="24">
        <f t="shared" si="12"/>
        <v>15</v>
      </c>
      <c r="AL50" s="25">
        <f t="shared" si="13"/>
        <v>135.12</v>
      </c>
      <c r="AM50" s="26">
        <f t="shared" si="14"/>
        <v>150.12</v>
      </c>
      <c r="AN50" s="79"/>
      <c r="AO50" s="24">
        <v>60</v>
      </c>
      <c r="AP50" s="25">
        <v>200</v>
      </c>
      <c r="AQ50" s="25">
        <v>0</v>
      </c>
      <c r="AR50" s="25">
        <v>16</v>
      </c>
      <c r="AS50" s="25">
        <v>54</v>
      </c>
      <c r="AT50" s="62">
        <f t="shared" si="15"/>
        <v>330</v>
      </c>
      <c r="AU50" s="63">
        <f t="shared" si="16"/>
        <v>313.5</v>
      </c>
      <c r="AV50" s="120">
        <v>5</v>
      </c>
      <c r="AW50" s="120">
        <v>20</v>
      </c>
      <c r="AX50" s="120">
        <v>6</v>
      </c>
      <c r="AY50" s="120">
        <v>1</v>
      </c>
      <c r="AZ50" s="81">
        <f t="shared" si="17"/>
        <v>32</v>
      </c>
      <c r="BA50" s="80">
        <f t="shared" si="18"/>
        <v>281.5</v>
      </c>
      <c r="BB50" s="36">
        <f t="shared" si="19"/>
        <v>135.12</v>
      </c>
      <c r="BC50" s="80">
        <f t="shared" si="20"/>
        <v>146.38</v>
      </c>
    </row>
    <row r="51" spans="1:55" ht="18" thickBot="1">
      <c r="A51" s="30" t="s">
        <v>52</v>
      </c>
      <c r="B51" s="88">
        <v>664</v>
      </c>
      <c r="C51" s="88">
        <v>611</v>
      </c>
      <c r="D51" s="88">
        <v>786</v>
      </c>
      <c r="E51" s="88">
        <v>22</v>
      </c>
      <c r="F51" s="88">
        <v>20</v>
      </c>
      <c r="G51" s="89">
        <v>26</v>
      </c>
      <c r="H51" s="48">
        <f>B51+C51+D51</f>
        <v>2061</v>
      </c>
      <c r="I51" s="48">
        <f>E51+F51+G51</f>
        <v>68</v>
      </c>
      <c r="J51" s="89">
        <v>786</v>
      </c>
      <c r="K51" s="94">
        <v>518</v>
      </c>
      <c r="L51" s="94"/>
      <c r="M51" s="93">
        <v>26</v>
      </c>
      <c r="N51" s="93">
        <v>18</v>
      </c>
      <c r="O51" s="56"/>
      <c r="P51" s="48">
        <f t="shared" si="7"/>
        <v>1304</v>
      </c>
      <c r="Q51" s="48">
        <f t="shared" si="8"/>
        <v>44</v>
      </c>
      <c r="R51" s="50">
        <f t="shared" si="21"/>
        <v>112</v>
      </c>
      <c r="S51" s="88">
        <v>6.12</v>
      </c>
      <c r="T51" s="89">
        <v>7.5</v>
      </c>
      <c r="U51" s="100">
        <v>11.5</v>
      </c>
      <c r="V51" s="88"/>
      <c r="W51" s="88"/>
      <c r="X51" s="88"/>
      <c r="Y51" s="44"/>
      <c r="Z51" s="44"/>
      <c r="AA51" s="68"/>
      <c r="AB51" s="35">
        <v>15</v>
      </c>
      <c r="AC51" s="20">
        <f t="shared" si="9"/>
        <v>15</v>
      </c>
      <c r="AD51" s="218">
        <f t="shared" si="10"/>
        <v>137.12</v>
      </c>
      <c r="AE51" s="21">
        <f t="shared" si="22"/>
        <v>122.12</v>
      </c>
      <c r="AF51" s="82"/>
      <c r="AG51" s="51"/>
      <c r="AH51" s="22">
        <f t="shared" si="4"/>
        <v>137.12</v>
      </c>
      <c r="AI51" s="23">
        <f t="shared" si="11"/>
        <v>13</v>
      </c>
      <c r="AJ51" s="58"/>
      <c r="AK51" s="24">
        <f t="shared" si="12"/>
        <v>15</v>
      </c>
      <c r="AL51" s="25">
        <f t="shared" si="13"/>
        <v>135.12</v>
      </c>
      <c r="AM51" s="26">
        <f t="shared" si="14"/>
        <v>150.12</v>
      </c>
      <c r="AN51" s="79"/>
      <c r="AO51" s="24">
        <v>60</v>
      </c>
      <c r="AP51" s="25">
        <v>200</v>
      </c>
      <c r="AQ51" s="25">
        <v>0</v>
      </c>
      <c r="AR51" s="25">
        <v>16</v>
      </c>
      <c r="AS51" s="25">
        <v>54</v>
      </c>
      <c r="AT51" s="62">
        <f t="shared" si="15"/>
        <v>330</v>
      </c>
      <c r="AU51" s="63">
        <f t="shared" si="16"/>
        <v>313.5</v>
      </c>
      <c r="AV51" s="120">
        <v>5</v>
      </c>
      <c r="AW51" s="120">
        <v>20</v>
      </c>
      <c r="AX51" s="120">
        <v>6</v>
      </c>
      <c r="AY51" s="120">
        <v>1</v>
      </c>
      <c r="AZ51" s="81">
        <f t="shared" si="17"/>
        <v>32</v>
      </c>
      <c r="BA51" s="80">
        <f t="shared" si="18"/>
        <v>281.5</v>
      </c>
      <c r="BB51" s="36">
        <f t="shared" si="19"/>
        <v>135.12</v>
      </c>
      <c r="BC51" s="80">
        <f t="shared" si="20"/>
        <v>146.38</v>
      </c>
    </row>
    <row r="52" spans="1:55" ht="18" thickBot="1">
      <c r="A52" s="30" t="s">
        <v>37</v>
      </c>
      <c r="B52" s="88">
        <v>692</v>
      </c>
      <c r="C52" s="88">
        <v>608</v>
      </c>
      <c r="D52" s="88">
        <v>792</v>
      </c>
      <c r="E52" s="88">
        <v>23</v>
      </c>
      <c r="F52" s="88">
        <v>20</v>
      </c>
      <c r="G52" s="89">
        <v>26</v>
      </c>
      <c r="H52" s="48">
        <f t="shared" si="5"/>
        <v>2092</v>
      </c>
      <c r="I52" s="48">
        <f t="shared" si="6"/>
        <v>69</v>
      </c>
      <c r="J52" s="89">
        <v>795</v>
      </c>
      <c r="K52" s="94">
        <v>290</v>
      </c>
      <c r="L52" s="94"/>
      <c r="M52" s="93">
        <v>26</v>
      </c>
      <c r="N52" s="93">
        <v>10</v>
      </c>
      <c r="O52" s="56"/>
      <c r="P52" s="48">
        <f t="shared" si="7"/>
        <v>1085</v>
      </c>
      <c r="Q52" s="48">
        <f t="shared" si="8"/>
        <v>36</v>
      </c>
      <c r="R52" s="50">
        <f t="shared" si="21"/>
        <v>105</v>
      </c>
      <c r="S52" s="88">
        <v>6.12</v>
      </c>
      <c r="T52" s="89">
        <v>8</v>
      </c>
      <c r="U52" s="100">
        <v>11.5</v>
      </c>
      <c r="V52" s="88"/>
      <c r="W52" s="88"/>
      <c r="X52" s="88"/>
      <c r="Y52" s="44"/>
      <c r="Z52" s="44"/>
      <c r="AA52" s="68"/>
      <c r="AB52" s="35">
        <v>15</v>
      </c>
      <c r="AC52" s="20">
        <f t="shared" si="9"/>
        <v>15</v>
      </c>
      <c r="AD52" s="218">
        <f t="shared" si="10"/>
        <v>130.62</v>
      </c>
      <c r="AE52" s="21">
        <f t="shared" si="22"/>
        <v>115.62</v>
      </c>
      <c r="AF52" s="82"/>
      <c r="AG52" s="51"/>
      <c r="AH52" s="22">
        <f t="shared" si="4"/>
        <v>130.62</v>
      </c>
      <c r="AI52" s="23">
        <f t="shared" si="11"/>
        <v>19.5</v>
      </c>
      <c r="AJ52" s="58"/>
      <c r="AK52" s="24">
        <f t="shared" si="12"/>
        <v>15</v>
      </c>
      <c r="AL52" s="25">
        <f t="shared" si="13"/>
        <v>135.12</v>
      </c>
      <c r="AM52" s="26">
        <f t="shared" si="14"/>
        <v>150.12</v>
      </c>
      <c r="AN52" s="79"/>
      <c r="AO52" s="24">
        <v>60</v>
      </c>
      <c r="AP52" s="25">
        <v>200</v>
      </c>
      <c r="AQ52" s="25">
        <v>0</v>
      </c>
      <c r="AR52" s="25">
        <v>16</v>
      </c>
      <c r="AS52" s="25">
        <v>54</v>
      </c>
      <c r="AT52" s="62">
        <f t="shared" si="15"/>
        <v>330</v>
      </c>
      <c r="AU52" s="63">
        <f t="shared" si="16"/>
        <v>313.5</v>
      </c>
      <c r="AV52" s="120">
        <v>5</v>
      </c>
      <c r="AW52" s="120">
        <v>20</v>
      </c>
      <c r="AX52" s="120">
        <v>6</v>
      </c>
      <c r="AY52" s="120">
        <v>1</v>
      </c>
      <c r="AZ52" s="81">
        <f t="shared" si="17"/>
        <v>32</v>
      </c>
      <c r="BA52" s="80">
        <f t="shared" si="18"/>
        <v>281.5</v>
      </c>
      <c r="BB52" s="36">
        <f t="shared" si="19"/>
        <v>135.12</v>
      </c>
      <c r="BC52" s="80">
        <f t="shared" si="20"/>
        <v>146.38</v>
      </c>
    </row>
    <row r="53" spans="1:55" ht="18" thickBot="1">
      <c r="A53" s="30" t="s">
        <v>53</v>
      </c>
      <c r="B53" s="88">
        <v>692</v>
      </c>
      <c r="C53" s="88">
        <v>608</v>
      </c>
      <c r="D53" s="88">
        <v>792</v>
      </c>
      <c r="E53" s="88">
        <v>23</v>
      </c>
      <c r="F53" s="88">
        <v>20</v>
      </c>
      <c r="G53" s="89">
        <v>26</v>
      </c>
      <c r="H53" s="48">
        <f>B53+C53+D53</f>
        <v>2092</v>
      </c>
      <c r="I53" s="48">
        <f>E53+F53+G53</f>
        <v>69</v>
      </c>
      <c r="J53" s="89">
        <v>795</v>
      </c>
      <c r="K53" s="94">
        <v>290</v>
      </c>
      <c r="L53" s="94"/>
      <c r="M53" s="93">
        <v>26</v>
      </c>
      <c r="N53" s="93">
        <v>10</v>
      </c>
      <c r="O53" s="56"/>
      <c r="P53" s="48">
        <f t="shared" si="7"/>
        <v>1085</v>
      </c>
      <c r="Q53" s="48">
        <f t="shared" si="8"/>
        <v>36</v>
      </c>
      <c r="R53" s="50">
        <f t="shared" si="21"/>
        <v>105</v>
      </c>
      <c r="S53" s="88">
        <v>6.12</v>
      </c>
      <c r="T53" s="89">
        <v>8</v>
      </c>
      <c r="U53" s="100">
        <v>11.5</v>
      </c>
      <c r="V53" s="88"/>
      <c r="W53" s="88"/>
      <c r="X53" s="88"/>
      <c r="Y53" s="44"/>
      <c r="Z53" s="44"/>
      <c r="AA53" s="68"/>
      <c r="AB53" s="35">
        <v>15</v>
      </c>
      <c r="AC53" s="20">
        <f t="shared" si="9"/>
        <v>15</v>
      </c>
      <c r="AD53" s="218">
        <f t="shared" si="10"/>
        <v>130.62</v>
      </c>
      <c r="AE53" s="21">
        <f t="shared" si="22"/>
        <v>115.62</v>
      </c>
      <c r="AF53" s="82"/>
      <c r="AG53" s="51"/>
      <c r="AH53" s="22">
        <f t="shared" si="4"/>
        <v>130.62</v>
      </c>
      <c r="AI53" s="23">
        <f t="shared" si="11"/>
        <v>19.5</v>
      </c>
      <c r="AJ53" s="58"/>
      <c r="AK53" s="24">
        <f t="shared" si="12"/>
        <v>15</v>
      </c>
      <c r="AL53" s="25">
        <f t="shared" si="13"/>
        <v>135.12</v>
      </c>
      <c r="AM53" s="26">
        <f t="shared" si="14"/>
        <v>150.12</v>
      </c>
      <c r="AN53" s="79"/>
      <c r="AO53" s="24">
        <v>60</v>
      </c>
      <c r="AP53" s="25">
        <v>200</v>
      </c>
      <c r="AQ53" s="25">
        <v>0</v>
      </c>
      <c r="AR53" s="25">
        <v>16</v>
      </c>
      <c r="AS53" s="25">
        <v>54</v>
      </c>
      <c r="AT53" s="62">
        <f t="shared" si="15"/>
        <v>330</v>
      </c>
      <c r="AU53" s="63">
        <f t="shared" si="16"/>
        <v>313.5</v>
      </c>
      <c r="AV53" s="120">
        <v>5</v>
      </c>
      <c r="AW53" s="120">
        <v>20</v>
      </c>
      <c r="AX53" s="120">
        <v>6</v>
      </c>
      <c r="AY53" s="120">
        <v>1</v>
      </c>
      <c r="AZ53" s="81">
        <f t="shared" si="17"/>
        <v>32</v>
      </c>
      <c r="BA53" s="80">
        <f t="shared" si="18"/>
        <v>281.5</v>
      </c>
      <c r="BB53" s="36">
        <f t="shared" si="19"/>
        <v>135.12</v>
      </c>
      <c r="BC53" s="80">
        <f t="shared" si="20"/>
        <v>146.38</v>
      </c>
    </row>
    <row r="54" spans="1:55" ht="18" thickBot="1">
      <c r="A54" s="30" t="s">
        <v>26</v>
      </c>
      <c r="B54" s="88">
        <v>707</v>
      </c>
      <c r="C54" s="88">
        <v>590</v>
      </c>
      <c r="D54" s="88">
        <v>862</v>
      </c>
      <c r="E54" s="88">
        <v>24</v>
      </c>
      <c r="F54" s="88">
        <v>20</v>
      </c>
      <c r="G54" s="89">
        <v>29</v>
      </c>
      <c r="H54" s="48">
        <f t="shared" si="5"/>
        <v>2159</v>
      </c>
      <c r="I54" s="48">
        <f t="shared" si="6"/>
        <v>73</v>
      </c>
      <c r="J54" s="88">
        <v>809</v>
      </c>
      <c r="K54" s="94">
        <v>300</v>
      </c>
      <c r="L54" s="94"/>
      <c r="M54" s="93">
        <v>27</v>
      </c>
      <c r="N54" s="93">
        <v>11</v>
      </c>
      <c r="O54" s="56"/>
      <c r="P54" s="48">
        <f t="shared" si="7"/>
        <v>1109</v>
      </c>
      <c r="Q54" s="48">
        <f t="shared" si="8"/>
        <v>38</v>
      </c>
      <c r="R54" s="50">
        <f t="shared" si="21"/>
        <v>111</v>
      </c>
      <c r="S54" s="88">
        <v>6.32</v>
      </c>
      <c r="T54" s="89">
        <v>8</v>
      </c>
      <c r="U54" s="100">
        <v>10</v>
      </c>
      <c r="V54" s="88"/>
      <c r="W54" s="88"/>
      <c r="X54" s="88"/>
      <c r="Y54" s="44"/>
      <c r="Z54" s="44"/>
      <c r="AA54" s="68"/>
      <c r="AB54" s="35">
        <v>15</v>
      </c>
      <c r="AC54" s="20">
        <f t="shared" si="9"/>
        <v>15</v>
      </c>
      <c r="AD54" s="218">
        <f t="shared" si="10"/>
        <v>135.32</v>
      </c>
      <c r="AE54" s="21">
        <f t="shared" si="22"/>
        <v>120.32</v>
      </c>
      <c r="AF54" s="82"/>
      <c r="AG54" s="51"/>
      <c r="AH54" s="22">
        <f t="shared" si="4"/>
        <v>135.32</v>
      </c>
      <c r="AI54" s="23">
        <f t="shared" si="11"/>
        <v>14.800000000000011</v>
      </c>
      <c r="AJ54" s="58"/>
      <c r="AK54" s="24">
        <f t="shared" si="12"/>
        <v>15</v>
      </c>
      <c r="AL54" s="25">
        <f t="shared" si="13"/>
        <v>135.12</v>
      </c>
      <c r="AM54" s="26">
        <f t="shared" si="14"/>
        <v>150.12</v>
      </c>
      <c r="AN54" s="79"/>
      <c r="AO54" s="24">
        <v>60</v>
      </c>
      <c r="AP54" s="25">
        <v>200</v>
      </c>
      <c r="AQ54" s="25">
        <v>0</v>
      </c>
      <c r="AR54" s="25">
        <v>16</v>
      </c>
      <c r="AS54" s="25">
        <v>54</v>
      </c>
      <c r="AT54" s="62">
        <f t="shared" si="15"/>
        <v>330</v>
      </c>
      <c r="AU54" s="63">
        <f t="shared" si="16"/>
        <v>313.5</v>
      </c>
      <c r="AV54" s="120">
        <v>5</v>
      </c>
      <c r="AW54" s="120">
        <v>20</v>
      </c>
      <c r="AX54" s="120">
        <v>6</v>
      </c>
      <c r="AY54" s="120">
        <v>1</v>
      </c>
      <c r="AZ54" s="81">
        <f t="shared" si="17"/>
        <v>32</v>
      </c>
      <c r="BA54" s="80">
        <f t="shared" si="18"/>
        <v>281.5</v>
      </c>
      <c r="BB54" s="36">
        <f t="shared" si="19"/>
        <v>135.12</v>
      </c>
      <c r="BC54" s="80">
        <f t="shared" si="20"/>
        <v>146.38</v>
      </c>
    </row>
    <row r="55" spans="1:55" ht="18" thickBot="1">
      <c r="A55" s="30" t="s">
        <v>54</v>
      </c>
      <c r="B55" s="88">
        <v>707</v>
      </c>
      <c r="C55" s="88">
        <v>590</v>
      </c>
      <c r="D55" s="88">
        <v>862</v>
      </c>
      <c r="E55" s="88">
        <v>24</v>
      </c>
      <c r="F55" s="88">
        <v>20</v>
      </c>
      <c r="G55" s="89">
        <v>29</v>
      </c>
      <c r="H55" s="48">
        <f>B55+C55+D55</f>
        <v>2159</v>
      </c>
      <c r="I55" s="48">
        <f>E55+F55+G55</f>
        <v>73</v>
      </c>
      <c r="J55" s="88">
        <v>809</v>
      </c>
      <c r="K55" s="94">
        <v>300</v>
      </c>
      <c r="L55" s="94"/>
      <c r="M55" s="93">
        <v>27</v>
      </c>
      <c r="N55" s="93">
        <v>11</v>
      </c>
      <c r="O55" s="56"/>
      <c r="P55" s="48">
        <f t="shared" si="7"/>
        <v>1109</v>
      </c>
      <c r="Q55" s="48">
        <f t="shared" si="8"/>
        <v>38</v>
      </c>
      <c r="R55" s="50">
        <f t="shared" si="21"/>
        <v>111</v>
      </c>
      <c r="S55" s="88">
        <v>6.32</v>
      </c>
      <c r="T55" s="89">
        <v>8</v>
      </c>
      <c r="U55" s="100">
        <v>10</v>
      </c>
      <c r="V55" s="88"/>
      <c r="W55" s="88"/>
      <c r="X55" s="88"/>
      <c r="Y55" s="44"/>
      <c r="Z55" s="44"/>
      <c r="AA55" s="68"/>
      <c r="AB55" s="35">
        <v>15</v>
      </c>
      <c r="AC55" s="20">
        <f t="shared" si="9"/>
        <v>15</v>
      </c>
      <c r="AD55" s="218">
        <f t="shared" si="10"/>
        <v>135.32</v>
      </c>
      <c r="AE55" s="21">
        <f t="shared" si="22"/>
        <v>120.32</v>
      </c>
      <c r="AF55" s="82"/>
      <c r="AG55" s="51"/>
      <c r="AH55" s="22">
        <f t="shared" si="4"/>
        <v>135.32</v>
      </c>
      <c r="AI55" s="23">
        <f t="shared" si="11"/>
        <v>14.800000000000011</v>
      </c>
      <c r="AJ55" s="58"/>
      <c r="AK55" s="24">
        <f t="shared" si="12"/>
        <v>15</v>
      </c>
      <c r="AL55" s="25">
        <f t="shared" si="13"/>
        <v>135.12</v>
      </c>
      <c r="AM55" s="26">
        <f t="shared" si="14"/>
        <v>150.12</v>
      </c>
      <c r="AN55" s="79"/>
      <c r="AO55" s="24">
        <v>60</v>
      </c>
      <c r="AP55" s="25">
        <v>200</v>
      </c>
      <c r="AQ55" s="25">
        <v>0</v>
      </c>
      <c r="AR55" s="25">
        <v>16</v>
      </c>
      <c r="AS55" s="25">
        <v>54</v>
      </c>
      <c r="AT55" s="62">
        <f t="shared" si="15"/>
        <v>330</v>
      </c>
      <c r="AU55" s="63">
        <f t="shared" si="16"/>
        <v>313.5</v>
      </c>
      <c r="AV55" s="120">
        <v>5</v>
      </c>
      <c r="AW55" s="120">
        <v>20</v>
      </c>
      <c r="AX55" s="120">
        <v>6</v>
      </c>
      <c r="AY55" s="120">
        <v>1</v>
      </c>
      <c r="AZ55" s="81">
        <f t="shared" si="17"/>
        <v>32</v>
      </c>
      <c r="BA55" s="80">
        <f t="shared" si="18"/>
        <v>281.5</v>
      </c>
      <c r="BB55" s="36">
        <f t="shared" si="19"/>
        <v>135.12</v>
      </c>
      <c r="BC55" s="80">
        <f t="shared" si="20"/>
        <v>146.38</v>
      </c>
    </row>
    <row r="56" spans="1:55" ht="18" thickBot="1">
      <c r="A56" s="30" t="s">
        <v>55</v>
      </c>
      <c r="B56" s="88">
        <v>712</v>
      </c>
      <c r="C56" s="88">
        <v>588</v>
      </c>
      <c r="D56" s="88">
        <v>866</v>
      </c>
      <c r="E56" s="88">
        <v>24</v>
      </c>
      <c r="F56" s="88">
        <v>20</v>
      </c>
      <c r="G56" s="89">
        <v>29</v>
      </c>
      <c r="H56" s="48">
        <f t="shared" si="5"/>
        <v>2166</v>
      </c>
      <c r="I56" s="48">
        <f t="shared" si="6"/>
        <v>73</v>
      </c>
      <c r="J56" s="88">
        <v>851</v>
      </c>
      <c r="K56" s="94">
        <v>314</v>
      </c>
      <c r="L56" s="94"/>
      <c r="M56" s="93">
        <v>27</v>
      </c>
      <c r="N56" s="93">
        <v>11</v>
      </c>
      <c r="O56" s="56"/>
      <c r="P56" s="48">
        <f t="shared" si="7"/>
        <v>1165</v>
      </c>
      <c r="Q56" s="48">
        <f t="shared" si="8"/>
        <v>38</v>
      </c>
      <c r="R56" s="50">
        <f t="shared" si="21"/>
        <v>111</v>
      </c>
      <c r="S56" s="88">
        <v>6.32</v>
      </c>
      <c r="T56" s="89">
        <v>7.5</v>
      </c>
      <c r="U56" s="100">
        <v>10</v>
      </c>
      <c r="V56" s="88"/>
      <c r="W56" s="88"/>
      <c r="X56" s="88"/>
      <c r="Y56" s="44"/>
      <c r="Z56" s="44"/>
      <c r="AA56" s="68"/>
      <c r="AB56" s="35">
        <v>15</v>
      </c>
      <c r="AC56" s="20">
        <f t="shared" si="9"/>
        <v>15</v>
      </c>
      <c r="AD56" s="218">
        <f t="shared" si="10"/>
        <v>134.82</v>
      </c>
      <c r="AE56" s="21">
        <f t="shared" si="22"/>
        <v>119.82</v>
      </c>
      <c r="AF56" s="82"/>
      <c r="AG56" s="51"/>
      <c r="AH56" s="22">
        <f t="shared" si="4"/>
        <v>134.82</v>
      </c>
      <c r="AI56" s="23">
        <f t="shared" si="11"/>
        <v>15.300000000000011</v>
      </c>
      <c r="AJ56" s="58"/>
      <c r="AK56" s="24">
        <f t="shared" si="12"/>
        <v>15</v>
      </c>
      <c r="AL56" s="25">
        <f t="shared" si="13"/>
        <v>135.12</v>
      </c>
      <c r="AM56" s="26">
        <f t="shared" si="14"/>
        <v>150.12</v>
      </c>
      <c r="AN56" s="79"/>
      <c r="AO56" s="24">
        <v>60</v>
      </c>
      <c r="AP56" s="25">
        <v>200</v>
      </c>
      <c r="AQ56" s="25">
        <v>0</v>
      </c>
      <c r="AR56" s="25">
        <v>16</v>
      </c>
      <c r="AS56" s="25">
        <v>54</v>
      </c>
      <c r="AT56" s="62">
        <f t="shared" si="15"/>
        <v>330</v>
      </c>
      <c r="AU56" s="63">
        <f t="shared" si="16"/>
        <v>313.5</v>
      </c>
      <c r="AV56" s="120">
        <v>5</v>
      </c>
      <c r="AW56" s="120">
        <v>20</v>
      </c>
      <c r="AX56" s="120">
        <v>6</v>
      </c>
      <c r="AY56" s="120">
        <v>1</v>
      </c>
      <c r="AZ56" s="81">
        <f t="shared" si="17"/>
        <v>32</v>
      </c>
      <c r="BA56" s="80">
        <f t="shared" si="18"/>
        <v>281.5</v>
      </c>
      <c r="BB56" s="36">
        <f t="shared" si="19"/>
        <v>135.12</v>
      </c>
      <c r="BC56" s="80">
        <f t="shared" si="20"/>
        <v>146.38</v>
      </c>
    </row>
    <row r="57" spans="1:55" ht="18" thickBot="1">
      <c r="A57" s="30" t="s">
        <v>56</v>
      </c>
      <c r="B57" s="88">
        <v>712</v>
      </c>
      <c r="C57" s="88">
        <v>588</v>
      </c>
      <c r="D57" s="88">
        <v>866</v>
      </c>
      <c r="E57" s="88">
        <v>24</v>
      </c>
      <c r="F57" s="88">
        <v>20</v>
      </c>
      <c r="G57" s="89">
        <v>29</v>
      </c>
      <c r="H57" s="48">
        <f>B57+C57+D57</f>
        <v>2166</v>
      </c>
      <c r="I57" s="48">
        <f>E57+F57+G57</f>
        <v>73</v>
      </c>
      <c r="J57" s="88">
        <v>851</v>
      </c>
      <c r="K57" s="94">
        <v>314</v>
      </c>
      <c r="L57" s="94"/>
      <c r="M57" s="93">
        <v>27</v>
      </c>
      <c r="N57" s="93">
        <v>11</v>
      </c>
      <c r="O57" s="56"/>
      <c r="P57" s="48">
        <f t="shared" si="7"/>
        <v>1165</v>
      </c>
      <c r="Q57" s="48">
        <f t="shared" si="8"/>
        <v>38</v>
      </c>
      <c r="R57" s="50">
        <f t="shared" si="21"/>
        <v>111</v>
      </c>
      <c r="S57" s="88">
        <v>6.32</v>
      </c>
      <c r="T57" s="89">
        <v>7.5</v>
      </c>
      <c r="U57" s="100">
        <v>10</v>
      </c>
      <c r="V57" s="88"/>
      <c r="W57" s="88"/>
      <c r="X57" s="88"/>
      <c r="Y57" s="44"/>
      <c r="Z57" s="44"/>
      <c r="AA57" s="68"/>
      <c r="AB57" s="35">
        <v>15</v>
      </c>
      <c r="AC57" s="20">
        <f t="shared" si="9"/>
        <v>15</v>
      </c>
      <c r="AD57" s="218">
        <f t="shared" si="10"/>
        <v>134.82</v>
      </c>
      <c r="AE57" s="21">
        <f t="shared" si="22"/>
        <v>119.82</v>
      </c>
      <c r="AF57" s="82"/>
      <c r="AG57" s="51"/>
      <c r="AH57" s="22">
        <f t="shared" si="4"/>
        <v>134.82</v>
      </c>
      <c r="AI57" s="23">
        <f t="shared" si="11"/>
        <v>15.300000000000011</v>
      </c>
      <c r="AJ57" s="58"/>
      <c r="AK57" s="24">
        <f t="shared" si="12"/>
        <v>15</v>
      </c>
      <c r="AL57" s="25">
        <f t="shared" si="13"/>
        <v>135.12</v>
      </c>
      <c r="AM57" s="26">
        <f t="shared" si="14"/>
        <v>150.12</v>
      </c>
      <c r="AN57" s="79"/>
      <c r="AO57" s="24">
        <v>60</v>
      </c>
      <c r="AP57" s="25">
        <v>200</v>
      </c>
      <c r="AQ57" s="25">
        <v>0</v>
      </c>
      <c r="AR57" s="25">
        <v>16</v>
      </c>
      <c r="AS57" s="25">
        <v>54</v>
      </c>
      <c r="AT57" s="62">
        <f t="shared" si="15"/>
        <v>330</v>
      </c>
      <c r="AU57" s="63">
        <f t="shared" si="16"/>
        <v>313.5</v>
      </c>
      <c r="AV57" s="120">
        <v>5</v>
      </c>
      <c r="AW57" s="120">
        <v>20</v>
      </c>
      <c r="AX57" s="120">
        <v>6</v>
      </c>
      <c r="AY57" s="120">
        <v>1</v>
      </c>
      <c r="AZ57" s="81">
        <f t="shared" si="17"/>
        <v>32</v>
      </c>
      <c r="BA57" s="80">
        <f t="shared" si="18"/>
        <v>281.5</v>
      </c>
      <c r="BB57" s="36">
        <f t="shared" si="19"/>
        <v>135.12</v>
      </c>
      <c r="BC57" s="80">
        <f t="shared" si="20"/>
        <v>146.38</v>
      </c>
    </row>
    <row r="58" spans="1:55" ht="18" thickBot="1">
      <c r="A58" s="30" t="s">
        <v>27</v>
      </c>
      <c r="B58" s="88">
        <v>752</v>
      </c>
      <c r="C58" s="88">
        <v>573</v>
      </c>
      <c r="D58" s="88">
        <v>863</v>
      </c>
      <c r="E58" s="88">
        <v>25</v>
      </c>
      <c r="F58" s="88">
        <v>19</v>
      </c>
      <c r="G58" s="89">
        <v>29</v>
      </c>
      <c r="H58" s="48">
        <f t="shared" si="5"/>
        <v>2188</v>
      </c>
      <c r="I58" s="48">
        <f t="shared" si="6"/>
        <v>73</v>
      </c>
      <c r="J58" s="88">
        <v>838</v>
      </c>
      <c r="K58" s="94">
        <v>311</v>
      </c>
      <c r="L58" s="94"/>
      <c r="M58" s="93">
        <v>29</v>
      </c>
      <c r="N58" s="93">
        <v>11</v>
      </c>
      <c r="O58" s="56"/>
      <c r="P58" s="48">
        <f t="shared" si="7"/>
        <v>1149</v>
      </c>
      <c r="Q58" s="48">
        <f t="shared" si="8"/>
        <v>40</v>
      </c>
      <c r="R58" s="50">
        <f t="shared" si="21"/>
        <v>113</v>
      </c>
      <c r="S58" s="88">
        <v>6.12</v>
      </c>
      <c r="T58" s="89">
        <v>6.5</v>
      </c>
      <c r="U58" s="100">
        <v>8.1</v>
      </c>
      <c r="V58" s="88"/>
      <c r="W58" s="88"/>
      <c r="X58" s="88"/>
      <c r="Y58" s="44"/>
      <c r="Z58" s="44"/>
      <c r="AA58" s="68"/>
      <c r="AB58" s="35">
        <v>15</v>
      </c>
      <c r="AC58" s="20">
        <f t="shared" si="9"/>
        <v>15</v>
      </c>
      <c r="AD58" s="218">
        <f t="shared" si="10"/>
        <v>133.72</v>
      </c>
      <c r="AE58" s="21">
        <f t="shared" si="22"/>
        <v>118.72</v>
      </c>
      <c r="AF58" s="82"/>
      <c r="AG58" s="51"/>
      <c r="AH58" s="22">
        <f t="shared" si="4"/>
        <v>133.72</v>
      </c>
      <c r="AI58" s="23">
        <f t="shared" si="11"/>
        <v>16.400000000000006</v>
      </c>
      <c r="AJ58" s="58"/>
      <c r="AK58" s="24">
        <f t="shared" si="12"/>
        <v>15</v>
      </c>
      <c r="AL58" s="25">
        <f t="shared" si="13"/>
        <v>135.12</v>
      </c>
      <c r="AM58" s="26">
        <f t="shared" si="14"/>
        <v>150.12</v>
      </c>
      <c r="AN58" s="79"/>
      <c r="AO58" s="24">
        <v>60</v>
      </c>
      <c r="AP58" s="25">
        <v>200</v>
      </c>
      <c r="AQ58" s="25">
        <v>0</v>
      </c>
      <c r="AR58" s="25">
        <v>16</v>
      </c>
      <c r="AS58" s="25">
        <v>54</v>
      </c>
      <c r="AT58" s="62">
        <f t="shared" si="15"/>
        <v>330</v>
      </c>
      <c r="AU58" s="63">
        <f t="shared" si="16"/>
        <v>313.5</v>
      </c>
      <c r="AV58" s="120">
        <v>5</v>
      </c>
      <c r="AW58" s="120">
        <v>20</v>
      </c>
      <c r="AX58" s="120">
        <v>6</v>
      </c>
      <c r="AY58" s="120">
        <v>1</v>
      </c>
      <c r="AZ58" s="81">
        <f t="shared" si="17"/>
        <v>32</v>
      </c>
      <c r="BA58" s="80">
        <f t="shared" si="18"/>
        <v>281.5</v>
      </c>
      <c r="BB58" s="36">
        <f t="shared" si="19"/>
        <v>135.12</v>
      </c>
      <c r="BC58" s="80">
        <f t="shared" si="20"/>
        <v>146.38</v>
      </c>
    </row>
    <row r="59" spans="1:55" ht="18" thickBot="1">
      <c r="A59" s="30" t="s">
        <v>57</v>
      </c>
      <c r="B59" s="88">
        <v>752</v>
      </c>
      <c r="C59" s="88">
        <v>573</v>
      </c>
      <c r="D59" s="88">
        <v>863</v>
      </c>
      <c r="E59" s="88">
        <v>25</v>
      </c>
      <c r="F59" s="88">
        <v>19</v>
      </c>
      <c r="G59" s="89">
        <v>29</v>
      </c>
      <c r="H59" s="48">
        <f>B59+C59+D59</f>
        <v>2188</v>
      </c>
      <c r="I59" s="48">
        <f>E59+F59+G59</f>
        <v>73</v>
      </c>
      <c r="J59" s="88">
        <v>838</v>
      </c>
      <c r="K59" s="94">
        <v>311</v>
      </c>
      <c r="L59" s="94"/>
      <c r="M59" s="93">
        <v>29</v>
      </c>
      <c r="N59" s="93">
        <v>11</v>
      </c>
      <c r="O59" s="56"/>
      <c r="P59" s="48">
        <f t="shared" si="7"/>
        <v>1149</v>
      </c>
      <c r="Q59" s="48">
        <f t="shared" si="8"/>
        <v>40</v>
      </c>
      <c r="R59" s="50">
        <f t="shared" si="21"/>
        <v>113</v>
      </c>
      <c r="S59" s="88">
        <v>6.12</v>
      </c>
      <c r="T59" s="89">
        <v>6.5</v>
      </c>
      <c r="U59" s="100">
        <v>8.1</v>
      </c>
      <c r="V59" s="88"/>
      <c r="W59" s="88"/>
      <c r="X59" s="88"/>
      <c r="Y59" s="44"/>
      <c r="Z59" s="44"/>
      <c r="AA59" s="68"/>
      <c r="AB59" s="35">
        <v>15</v>
      </c>
      <c r="AC59" s="20">
        <f t="shared" si="9"/>
        <v>15</v>
      </c>
      <c r="AD59" s="218">
        <f t="shared" si="10"/>
        <v>133.72</v>
      </c>
      <c r="AE59" s="21">
        <f t="shared" si="22"/>
        <v>118.72</v>
      </c>
      <c r="AF59" s="82"/>
      <c r="AG59" s="51"/>
      <c r="AH59" s="22">
        <f t="shared" si="4"/>
        <v>133.72</v>
      </c>
      <c r="AI59" s="23">
        <f t="shared" si="11"/>
        <v>16.400000000000006</v>
      </c>
      <c r="AJ59" s="58"/>
      <c r="AK59" s="24">
        <f t="shared" si="12"/>
        <v>15</v>
      </c>
      <c r="AL59" s="25">
        <f t="shared" si="13"/>
        <v>135.12</v>
      </c>
      <c r="AM59" s="26">
        <f t="shared" si="14"/>
        <v>150.12</v>
      </c>
      <c r="AN59" s="79"/>
      <c r="AO59" s="24">
        <v>60</v>
      </c>
      <c r="AP59" s="25">
        <v>200</v>
      </c>
      <c r="AQ59" s="25">
        <v>0</v>
      </c>
      <c r="AR59" s="25">
        <v>16</v>
      </c>
      <c r="AS59" s="25">
        <v>54</v>
      </c>
      <c r="AT59" s="62">
        <f t="shared" si="15"/>
        <v>330</v>
      </c>
      <c r="AU59" s="63">
        <f t="shared" si="16"/>
        <v>313.5</v>
      </c>
      <c r="AV59" s="120">
        <v>5</v>
      </c>
      <c r="AW59" s="120">
        <v>20</v>
      </c>
      <c r="AX59" s="120">
        <v>6</v>
      </c>
      <c r="AY59" s="120">
        <v>1</v>
      </c>
      <c r="AZ59" s="81">
        <f t="shared" si="17"/>
        <v>32</v>
      </c>
      <c r="BA59" s="80">
        <f t="shared" si="18"/>
        <v>281.5</v>
      </c>
      <c r="BB59" s="36">
        <f t="shared" si="19"/>
        <v>135.12</v>
      </c>
      <c r="BC59" s="80">
        <f t="shared" si="20"/>
        <v>146.38</v>
      </c>
    </row>
    <row r="60" spans="1:55" ht="18" thickBot="1">
      <c r="A60" s="30" t="s">
        <v>58</v>
      </c>
      <c r="B60" s="88">
        <v>748</v>
      </c>
      <c r="C60" s="88">
        <v>556</v>
      </c>
      <c r="D60" s="88">
        <v>826</v>
      </c>
      <c r="E60" s="88">
        <v>25</v>
      </c>
      <c r="F60" s="88">
        <v>19</v>
      </c>
      <c r="G60" s="89">
        <v>28</v>
      </c>
      <c r="H60" s="48">
        <f t="shared" si="5"/>
        <v>2130</v>
      </c>
      <c r="I60" s="48">
        <f t="shared" si="6"/>
        <v>72</v>
      </c>
      <c r="J60" s="88">
        <v>825</v>
      </c>
      <c r="K60" s="94">
        <v>309</v>
      </c>
      <c r="L60" s="94"/>
      <c r="M60" s="93">
        <v>29</v>
      </c>
      <c r="N60" s="93">
        <v>11</v>
      </c>
      <c r="O60" s="56"/>
      <c r="P60" s="48">
        <f t="shared" si="7"/>
        <v>1134</v>
      </c>
      <c r="Q60" s="48">
        <f t="shared" si="8"/>
        <v>40</v>
      </c>
      <c r="R60" s="50">
        <f t="shared" si="21"/>
        <v>112</v>
      </c>
      <c r="S60" s="88">
        <v>6.12</v>
      </c>
      <c r="T60" s="88">
        <v>6.5</v>
      </c>
      <c r="U60" s="100">
        <v>8.1</v>
      </c>
      <c r="V60" s="88"/>
      <c r="W60" s="88"/>
      <c r="X60" s="88"/>
      <c r="Y60" s="44"/>
      <c r="Z60" s="44"/>
      <c r="AA60" s="68"/>
      <c r="AB60" s="35">
        <v>15</v>
      </c>
      <c r="AC60" s="20">
        <f t="shared" si="9"/>
        <v>15</v>
      </c>
      <c r="AD60" s="218">
        <f t="shared" si="10"/>
        <v>132.72</v>
      </c>
      <c r="AE60" s="21">
        <f t="shared" si="22"/>
        <v>117.72</v>
      </c>
      <c r="AF60" s="82"/>
      <c r="AG60" s="51"/>
      <c r="AH60" s="22">
        <f t="shared" si="4"/>
        <v>132.72</v>
      </c>
      <c r="AI60" s="23">
        <f t="shared" si="11"/>
        <v>17.400000000000006</v>
      </c>
      <c r="AJ60" s="58"/>
      <c r="AK60" s="24">
        <f t="shared" si="12"/>
        <v>15</v>
      </c>
      <c r="AL60" s="25">
        <f t="shared" si="13"/>
        <v>135.12</v>
      </c>
      <c r="AM60" s="26">
        <f t="shared" si="14"/>
        <v>150.12</v>
      </c>
      <c r="AN60" s="79"/>
      <c r="AO60" s="24">
        <v>60</v>
      </c>
      <c r="AP60" s="25">
        <v>200</v>
      </c>
      <c r="AQ60" s="25">
        <v>0</v>
      </c>
      <c r="AR60" s="25">
        <v>16</v>
      </c>
      <c r="AS60" s="25">
        <v>54</v>
      </c>
      <c r="AT60" s="62">
        <f t="shared" si="15"/>
        <v>330</v>
      </c>
      <c r="AU60" s="63">
        <f t="shared" si="16"/>
        <v>313.5</v>
      </c>
      <c r="AV60" s="120">
        <v>5</v>
      </c>
      <c r="AW60" s="120">
        <v>20</v>
      </c>
      <c r="AX60" s="120">
        <v>6</v>
      </c>
      <c r="AY60" s="120">
        <v>1</v>
      </c>
      <c r="AZ60" s="81">
        <f t="shared" si="17"/>
        <v>32</v>
      </c>
      <c r="BA60" s="80">
        <f t="shared" si="18"/>
        <v>281.5</v>
      </c>
      <c r="BB60" s="36">
        <f t="shared" si="19"/>
        <v>135.12</v>
      </c>
      <c r="BC60" s="80">
        <f t="shared" si="20"/>
        <v>146.38</v>
      </c>
    </row>
    <row r="61" spans="1:55" ht="18" thickBot="1">
      <c r="A61" s="30" t="s">
        <v>59</v>
      </c>
      <c r="B61" s="88">
        <v>748</v>
      </c>
      <c r="C61" s="88">
        <v>556</v>
      </c>
      <c r="D61" s="88">
        <v>826</v>
      </c>
      <c r="E61" s="88">
        <v>25</v>
      </c>
      <c r="F61" s="88">
        <v>19</v>
      </c>
      <c r="G61" s="89">
        <v>28</v>
      </c>
      <c r="H61" s="48">
        <f t="shared" si="5"/>
        <v>2130</v>
      </c>
      <c r="I61" s="48">
        <f t="shared" si="6"/>
        <v>72</v>
      </c>
      <c r="J61" s="88">
        <v>825</v>
      </c>
      <c r="K61" s="94">
        <v>309</v>
      </c>
      <c r="L61" s="94"/>
      <c r="M61" s="93">
        <v>29</v>
      </c>
      <c r="N61" s="93">
        <v>11</v>
      </c>
      <c r="O61" s="56"/>
      <c r="P61" s="48">
        <f t="shared" si="7"/>
        <v>1134</v>
      </c>
      <c r="Q61" s="48">
        <f t="shared" si="8"/>
        <v>40</v>
      </c>
      <c r="R61" s="50">
        <f t="shared" si="21"/>
        <v>112</v>
      </c>
      <c r="S61" s="88">
        <v>6.12</v>
      </c>
      <c r="T61" s="88">
        <v>6.5</v>
      </c>
      <c r="U61" s="100">
        <v>8.1</v>
      </c>
      <c r="V61" s="88"/>
      <c r="W61" s="88"/>
      <c r="X61" s="88"/>
      <c r="Y61" s="44"/>
      <c r="Z61" s="44"/>
      <c r="AA61" s="68"/>
      <c r="AB61" s="35">
        <v>15</v>
      </c>
      <c r="AC61" s="20">
        <f t="shared" si="9"/>
        <v>15</v>
      </c>
      <c r="AD61" s="218">
        <f t="shared" si="10"/>
        <v>132.72</v>
      </c>
      <c r="AE61" s="21">
        <f t="shared" si="22"/>
        <v>117.72</v>
      </c>
      <c r="AF61" s="82"/>
      <c r="AG61" s="51"/>
      <c r="AH61" s="22">
        <f t="shared" si="4"/>
        <v>132.72</v>
      </c>
      <c r="AI61" s="23">
        <f t="shared" si="11"/>
        <v>17.400000000000006</v>
      </c>
      <c r="AJ61" s="58"/>
      <c r="AK61" s="24">
        <f t="shared" si="12"/>
        <v>15</v>
      </c>
      <c r="AL61" s="25">
        <f t="shared" si="13"/>
        <v>135.12</v>
      </c>
      <c r="AM61" s="26">
        <f t="shared" si="14"/>
        <v>150.12</v>
      </c>
      <c r="AN61" s="79"/>
      <c r="AO61" s="24">
        <v>60</v>
      </c>
      <c r="AP61" s="25">
        <v>200</v>
      </c>
      <c r="AQ61" s="25">
        <v>0</v>
      </c>
      <c r="AR61" s="25">
        <v>16</v>
      </c>
      <c r="AS61" s="25">
        <v>54</v>
      </c>
      <c r="AT61" s="62">
        <f t="shared" si="15"/>
        <v>330</v>
      </c>
      <c r="AU61" s="63">
        <f t="shared" si="16"/>
        <v>313.5</v>
      </c>
      <c r="AV61" s="120">
        <v>5</v>
      </c>
      <c r="AW61" s="120">
        <v>20</v>
      </c>
      <c r="AX61" s="120">
        <v>6</v>
      </c>
      <c r="AY61" s="120">
        <v>1</v>
      </c>
      <c r="AZ61" s="81">
        <f t="shared" si="17"/>
        <v>32</v>
      </c>
      <c r="BA61" s="80">
        <f t="shared" si="18"/>
        <v>281.5</v>
      </c>
      <c r="BB61" s="36">
        <f t="shared" si="19"/>
        <v>135.12</v>
      </c>
      <c r="BC61" s="80">
        <f t="shared" si="20"/>
        <v>146.38</v>
      </c>
    </row>
    <row r="62" spans="1:55" ht="18" thickBot="1">
      <c r="A62" s="30" t="s">
        <v>28</v>
      </c>
      <c r="B62" s="88">
        <v>778</v>
      </c>
      <c r="C62" s="88">
        <v>525</v>
      </c>
      <c r="D62" s="88">
        <v>784</v>
      </c>
      <c r="E62" s="88">
        <v>26</v>
      </c>
      <c r="F62" s="88">
        <v>18</v>
      </c>
      <c r="G62" s="89">
        <v>26</v>
      </c>
      <c r="H62" s="48">
        <f t="shared" si="5"/>
        <v>2087</v>
      </c>
      <c r="I62" s="48">
        <f t="shared" si="6"/>
        <v>70</v>
      </c>
      <c r="J62" s="88">
        <v>804</v>
      </c>
      <c r="K62" s="94">
        <v>308</v>
      </c>
      <c r="L62" s="94"/>
      <c r="M62" s="90">
        <v>28</v>
      </c>
      <c r="N62" s="93">
        <v>11</v>
      </c>
      <c r="O62" s="56"/>
      <c r="P62" s="48">
        <f t="shared" si="7"/>
        <v>1112</v>
      </c>
      <c r="Q62" s="48">
        <f t="shared" si="8"/>
        <v>39</v>
      </c>
      <c r="R62" s="50">
        <f t="shared" si="21"/>
        <v>109</v>
      </c>
      <c r="S62" s="88">
        <v>5.46</v>
      </c>
      <c r="T62" s="88">
        <v>6</v>
      </c>
      <c r="U62" s="88">
        <v>8.6</v>
      </c>
      <c r="V62" s="88"/>
      <c r="W62" s="88"/>
      <c r="X62" s="88"/>
      <c r="Y62" s="44"/>
      <c r="Z62" s="44"/>
      <c r="AA62" s="68"/>
      <c r="AB62" s="35">
        <v>15</v>
      </c>
      <c r="AC62" s="20">
        <f t="shared" si="9"/>
        <v>15</v>
      </c>
      <c r="AD62" s="218">
        <f t="shared" si="10"/>
        <v>129.06</v>
      </c>
      <c r="AE62" s="21">
        <f t="shared" si="22"/>
        <v>114.06</v>
      </c>
      <c r="AF62" s="82"/>
      <c r="AG62" s="51"/>
      <c r="AH62" s="22">
        <f t="shared" si="4"/>
        <v>129.06</v>
      </c>
      <c r="AI62" s="23">
        <f t="shared" si="11"/>
        <v>21.060000000000002</v>
      </c>
      <c r="AJ62" s="58"/>
      <c r="AK62" s="24">
        <f t="shared" si="12"/>
        <v>15</v>
      </c>
      <c r="AL62" s="25">
        <f t="shared" si="13"/>
        <v>135.12</v>
      </c>
      <c r="AM62" s="26">
        <f t="shared" si="14"/>
        <v>150.12</v>
      </c>
      <c r="AN62" s="79"/>
      <c r="AO62" s="24">
        <v>60</v>
      </c>
      <c r="AP62" s="25">
        <v>200</v>
      </c>
      <c r="AQ62" s="25">
        <v>0</v>
      </c>
      <c r="AR62" s="25">
        <v>16</v>
      </c>
      <c r="AS62" s="25">
        <v>54</v>
      </c>
      <c r="AT62" s="62">
        <f t="shared" si="15"/>
        <v>330</v>
      </c>
      <c r="AU62" s="63">
        <f t="shared" si="16"/>
        <v>313.5</v>
      </c>
      <c r="AV62" s="120">
        <v>5</v>
      </c>
      <c r="AW62" s="120">
        <v>20</v>
      </c>
      <c r="AX62" s="120">
        <v>6</v>
      </c>
      <c r="AY62" s="120">
        <v>1</v>
      </c>
      <c r="AZ62" s="81">
        <f t="shared" si="17"/>
        <v>32</v>
      </c>
      <c r="BA62" s="80">
        <f t="shared" si="18"/>
        <v>281.5</v>
      </c>
      <c r="BB62" s="36">
        <f t="shared" si="19"/>
        <v>135.12</v>
      </c>
      <c r="BC62" s="80">
        <f t="shared" si="20"/>
        <v>146.38</v>
      </c>
    </row>
    <row r="63" spans="1:55" ht="18" thickBot="1">
      <c r="A63" s="31" t="s">
        <v>60</v>
      </c>
      <c r="B63" s="88">
        <v>738</v>
      </c>
      <c r="C63" s="88">
        <v>494</v>
      </c>
      <c r="D63" s="88">
        <v>733</v>
      </c>
      <c r="E63" s="88">
        <v>25</v>
      </c>
      <c r="F63" s="88">
        <v>16</v>
      </c>
      <c r="G63" s="89">
        <v>25</v>
      </c>
      <c r="H63" s="48">
        <f t="shared" si="5"/>
        <v>1965</v>
      </c>
      <c r="I63" s="48">
        <f t="shared" si="6"/>
        <v>66</v>
      </c>
      <c r="J63" s="88">
        <v>800</v>
      </c>
      <c r="K63" s="94">
        <v>306</v>
      </c>
      <c r="L63" s="94"/>
      <c r="M63" s="90">
        <v>27</v>
      </c>
      <c r="N63" s="93">
        <v>11</v>
      </c>
      <c r="O63" s="56"/>
      <c r="P63" s="48">
        <f t="shared" si="7"/>
        <v>1106</v>
      </c>
      <c r="Q63" s="48">
        <f t="shared" si="8"/>
        <v>38</v>
      </c>
      <c r="R63" s="50">
        <f t="shared" si="21"/>
        <v>104</v>
      </c>
      <c r="S63" s="88">
        <v>5.46</v>
      </c>
      <c r="T63" s="88">
        <v>6</v>
      </c>
      <c r="U63" s="88">
        <v>8.6</v>
      </c>
      <c r="V63" s="88"/>
      <c r="W63" s="88"/>
      <c r="X63" s="88"/>
      <c r="Y63" s="44"/>
      <c r="Z63" s="44"/>
      <c r="AA63" s="68"/>
      <c r="AB63" s="35"/>
      <c r="AC63" s="20">
        <f t="shared" si="9"/>
        <v>0</v>
      </c>
      <c r="AD63" s="218">
        <f t="shared" si="10"/>
        <v>124.05999999999999</v>
      </c>
      <c r="AE63" s="21">
        <f t="shared" si="22"/>
        <v>124.05999999999999</v>
      </c>
      <c r="AF63" s="82"/>
      <c r="AG63" s="51"/>
      <c r="AH63" s="22">
        <f t="shared" si="4"/>
        <v>124.05999999999999</v>
      </c>
      <c r="AI63" s="23">
        <f t="shared" si="11"/>
        <v>11.060000000000016</v>
      </c>
      <c r="AJ63" s="58"/>
      <c r="AK63" s="24">
        <f t="shared" si="12"/>
        <v>0</v>
      </c>
      <c r="AL63" s="25">
        <f t="shared" si="13"/>
        <v>135.12</v>
      </c>
      <c r="AM63" s="26">
        <f t="shared" si="14"/>
        <v>135.12</v>
      </c>
      <c r="AN63" s="79"/>
      <c r="AO63" s="24">
        <v>60</v>
      </c>
      <c r="AP63" s="25">
        <v>200</v>
      </c>
      <c r="AQ63" s="25">
        <v>0</v>
      </c>
      <c r="AR63" s="25">
        <v>16</v>
      </c>
      <c r="AS63" s="25">
        <v>54</v>
      </c>
      <c r="AT63" s="62">
        <f t="shared" si="15"/>
        <v>330</v>
      </c>
      <c r="AU63" s="63">
        <f t="shared" si="16"/>
        <v>313.5</v>
      </c>
      <c r="AV63" s="120">
        <v>5</v>
      </c>
      <c r="AW63" s="120">
        <v>20</v>
      </c>
      <c r="AX63" s="120">
        <v>6</v>
      </c>
      <c r="AY63" s="120">
        <v>1</v>
      </c>
      <c r="AZ63" s="81">
        <f t="shared" si="17"/>
        <v>32</v>
      </c>
      <c r="BA63" s="80">
        <f t="shared" si="18"/>
        <v>281.5</v>
      </c>
      <c r="BB63" s="36">
        <f t="shared" si="19"/>
        <v>135.12</v>
      </c>
      <c r="BC63" s="80">
        <f t="shared" si="20"/>
        <v>146.38</v>
      </c>
    </row>
    <row r="64" spans="1:55" ht="18" thickBot="1">
      <c r="A64" s="31" t="s">
        <v>29</v>
      </c>
      <c r="B64" s="88">
        <v>699</v>
      </c>
      <c r="C64" s="88">
        <v>465</v>
      </c>
      <c r="D64" s="88">
        <v>736</v>
      </c>
      <c r="E64" s="88">
        <v>23</v>
      </c>
      <c r="F64" s="88">
        <v>16</v>
      </c>
      <c r="G64" s="89">
        <v>25</v>
      </c>
      <c r="H64" s="48">
        <f t="shared" si="5"/>
        <v>1900</v>
      </c>
      <c r="I64" s="48">
        <f t="shared" si="6"/>
        <v>64</v>
      </c>
      <c r="J64" s="88">
        <v>797</v>
      </c>
      <c r="K64" s="94">
        <v>305</v>
      </c>
      <c r="L64" s="94"/>
      <c r="M64" s="90">
        <v>26</v>
      </c>
      <c r="N64" s="93">
        <v>11</v>
      </c>
      <c r="O64" s="56"/>
      <c r="P64" s="48">
        <f t="shared" si="7"/>
        <v>1102</v>
      </c>
      <c r="Q64" s="48">
        <f t="shared" si="8"/>
        <v>37</v>
      </c>
      <c r="R64" s="50">
        <f t="shared" si="21"/>
        <v>101</v>
      </c>
      <c r="S64" s="88">
        <v>4.82</v>
      </c>
      <c r="T64" s="88">
        <v>6</v>
      </c>
      <c r="U64" s="88">
        <v>8</v>
      </c>
      <c r="V64" s="88"/>
      <c r="W64" s="88"/>
      <c r="X64" s="88"/>
      <c r="Y64" s="44"/>
      <c r="Z64" s="44"/>
      <c r="AA64" s="68"/>
      <c r="AB64" s="33"/>
      <c r="AC64" s="20">
        <f t="shared" si="9"/>
        <v>0</v>
      </c>
      <c r="AD64" s="218">
        <f t="shared" si="10"/>
        <v>119.82</v>
      </c>
      <c r="AE64" s="21">
        <f t="shared" si="22"/>
        <v>119.82</v>
      </c>
      <c r="AF64" s="82"/>
      <c r="AG64" s="51"/>
      <c r="AH64" s="22">
        <f t="shared" si="4"/>
        <v>119.82</v>
      </c>
      <c r="AI64" s="23">
        <f t="shared" si="11"/>
        <v>15.300000000000011</v>
      </c>
      <c r="AJ64" s="58"/>
      <c r="AK64" s="24">
        <f t="shared" si="12"/>
        <v>0</v>
      </c>
      <c r="AL64" s="25">
        <f t="shared" si="13"/>
        <v>135.12</v>
      </c>
      <c r="AM64" s="26">
        <f t="shared" si="14"/>
        <v>135.12</v>
      </c>
      <c r="AN64" s="79"/>
      <c r="AO64" s="24">
        <v>60</v>
      </c>
      <c r="AP64" s="25">
        <v>200</v>
      </c>
      <c r="AQ64" s="25">
        <v>0</v>
      </c>
      <c r="AR64" s="25">
        <v>16</v>
      </c>
      <c r="AS64" s="25">
        <v>54</v>
      </c>
      <c r="AT64" s="62">
        <f t="shared" si="15"/>
        <v>330</v>
      </c>
      <c r="AU64" s="63">
        <f t="shared" si="16"/>
        <v>313.5</v>
      </c>
      <c r="AV64" s="120">
        <v>5</v>
      </c>
      <c r="AW64" s="120">
        <v>20</v>
      </c>
      <c r="AX64" s="120">
        <v>6</v>
      </c>
      <c r="AY64" s="120">
        <v>1</v>
      </c>
      <c r="AZ64" s="81">
        <f t="shared" si="17"/>
        <v>32</v>
      </c>
      <c r="BA64" s="80">
        <f t="shared" si="18"/>
        <v>281.5</v>
      </c>
      <c r="BB64" s="36">
        <f t="shared" si="19"/>
        <v>135.12</v>
      </c>
      <c r="BC64" s="80">
        <f t="shared" si="20"/>
        <v>146.38</v>
      </c>
    </row>
    <row r="65" spans="1:55" ht="17.399999999999999">
      <c r="A65" s="32" t="s">
        <v>61</v>
      </c>
      <c r="B65" s="88">
        <v>660</v>
      </c>
      <c r="C65" s="88">
        <v>440</v>
      </c>
      <c r="D65" s="88">
        <v>688</v>
      </c>
      <c r="E65" s="88">
        <v>22</v>
      </c>
      <c r="F65" s="88">
        <v>15</v>
      </c>
      <c r="G65" s="89">
        <v>23</v>
      </c>
      <c r="H65" s="48">
        <f t="shared" si="5"/>
        <v>1788</v>
      </c>
      <c r="I65" s="48">
        <f t="shared" si="6"/>
        <v>60</v>
      </c>
      <c r="J65" s="88">
        <v>794</v>
      </c>
      <c r="K65" s="94">
        <v>303</v>
      </c>
      <c r="L65" s="94"/>
      <c r="M65" s="90">
        <v>26</v>
      </c>
      <c r="N65" s="93">
        <v>11</v>
      </c>
      <c r="O65" s="56"/>
      <c r="P65" s="48">
        <f t="shared" si="7"/>
        <v>1097</v>
      </c>
      <c r="Q65" s="48">
        <f t="shared" si="8"/>
        <v>37</v>
      </c>
      <c r="R65" s="50">
        <f t="shared" si="21"/>
        <v>97</v>
      </c>
      <c r="S65" s="88">
        <v>4.82</v>
      </c>
      <c r="T65" s="88">
        <v>4.5</v>
      </c>
      <c r="U65" s="88">
        <v>8</v>
      </c>
      <c r="V65" s="88"/>
      <c r="W65" s="88"/>
      <c r="X65" s="88"/>
      <c r="Y65" s="44"/>
      <c r="Z65" s="44"/>
      <c r="AA65" s="68"/>
      <c r="AB65" s="33"/>
      <c r="AC65" s="20">
        <f t="shared" si="9"/>
        <v>0</v>
      </c>
      <c r="AD65" s="218">
        <f t="shared" si="10"/>
        <v>114.32</v>
      </c>
      <c r="AE65" s="21">
        <f t="shared" si="22"/>
        <v>114.32</v>
      </c>
      <c r="AF65" s="82"/>
      <c r="AG65" s="51"/>
      <c r="AH65" s="22">
        <f t="shared" si="4"/>
        <v>114.32</v>
      </c>
      <c r="AI65" s="23">
        <f t="shared" si="11"/>
        <v>20.800000000000011</v>
      </c>
      <c r="AJ65" s="58"/>
      <c r="AK65" s="24">
        <f t="shared" si="12"/>
        <v>0</v>
      </c>
      <c r="AL65" s="25">
        <f t="shared" si="13"/>
        <v>135.12</v>
      </c>
      <c r="AM65" s="26">
        <f t="shared" si="14"/>
        <v>135.12</v>
      </c>
      <c r="AN65" s="79"/>
      <c r="AO65" s="24">
        <v>60</v>
      </c>
      <c r="AP65" s="25">
        <v>200</v>
      </c>
      <c r="AQ65" s="25">
        <v>0</v>
      </c>
      <c r="AR65" s="25">
        <v>16</v>
      </c>
      <c r="AS65" s="25">
        <v>54</v>
      </c>
      <c r="AT65" s="62">
        <f t="shared" si="15"/>
        <v>330</v>
      </c>
      <c r="AU65" s="63">
        <f t="shared" si="16"/>
        <v>313.5</v>
      </c>
      <c r="AV65" s="120">
        <v>5</v>
      </c>
      <c r="AW65" s="120">
        <v>20</v>
      </c>
      <c r="AX65" s="120">
        <v>6</v>
      </c>
      <c r="AY65" s="120">
        <v>1</v>
      </c>
      <c r="AZ65" s="81">
        <f t="shared" si="17"/>
        <v>32</v>
      </c>
      <c r="BA65" s="80">
        <f t="shared" si="18"/>
        <v>281.5</v>
      </c>
      <c r="BB65" s="36">
        <f t="shared" si="19"/>
        <v>135.12</v>
      </c>
      <c r="BC65" s="80">
        <f t="shared" si="20"/>
        <v>146.38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73" priority="2" operator="lessThan">
      <formula>0</formula>
    </cfRule>
  </conditionalFormatting>
  <conditionalFormatting sqref="AC6">
    <cfRule type="cellIs" dxfId="72" priority="1" operator="greaterThan">
      <formula>0</formula>
    </cfRule>
  </conditionalFormatting>
  <pageMargins left="0.7" right="0.7" top="0.75" bottom="0.75" header="0.3" footer="0.3"/>
  <pageSetup paperSize="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C66"/>
  <sheetViews>
    <sheetView zoomScale="80" zoomScaleNormal="80" workbookViewId="0">
      <pane xSplit="1" ySplit="9" topLeftCell="B10" activePane="bottomRight" state="frozen"/>
      <selection activeCell="M23" sqref="M23"/>
      <selection pane="topRight" activeCell="M23" sqref="M23"/>
      <selection pane="bottomLeft" activeCell="M23" sqref="M23"/>
      <selection pane="bottomRight" activeCell="AD11" sqref="AD11"/>
    </sheetView>
  </sheetViews>
  <sheetFormatPr baseColWidth="10" defaultRowHeight="14.4"/>
  <cols>
    <col min="1" max="1" width="9.44140625" customWidth="1"/>
    <col min="2" max="2" width="6.88671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3" t="s">
        <v>6</v>
      </c>
      <c r="C1" s="233"/>
      <c r="D1" s="233"/>
      <c r="E1" s="233"/>
      <c r="F1" s="233"/>
      <c r="G1" s="233"/>
      <c r="H1" s="233"/>
      <c r="I1" s="233"/>
      <c r="J1" s="233"/>
      <c r="K1" s="233"/>
      <c r="L1" s="233"/>
      <c r="M1" s="233"/>
      <c r="N1" s="233"/>
      <c r="O1" s="233"/>
      <c r="P1" s="233"/>
      <c r="Q1" s="233"/>
      <c r="R1" s="233"/>
      <c r="S1" s="233"/>
      <c r="T1" s="233"/>
      <c r="U1" s="233"/>
      <c r="V1" s="233"/>
      <c r="W1" s="233"/>
      <c r="X1" s="233"/>
      <c r="Y1" s="233"/>
      <c r="Z1" s="233"/>
      <c r="AA1" s="233"/>
      <c r="AB1" s="233"/>
      <c r="AC1" s="233"/>
      <c r="AD1" s="233"/>
      <c r="AE1" s="233"/>
      <c r="AF1" s="233"/>
      <c r="AG1" s="233"/>
      <c r="AH1" s="233"/>
      <c r="AI1" s="23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 t="shared" ref="B5:G5" si="0">MAX(B10:B65)</f>
        <v>758</v>
      </c>
      <c r="C5" s="39">
        <f t="shared" si="0"/>
        <v>632</v>
      </c>
      <c r="D5" s="39">
        <f t="shared" si="0"/>
        <v>890</v>
      </c>
      <c r="E5" s="43">
        <f t="shared" si="0"/>
        <v>26</v>
      </c>
      <c r="F5" s="43">
        <f t="shared" si="0"/>
        <v>22</v>
      </c>
      <c r="G5" s="43">
        <f t="shared" si="0"/>
        <v>28</v>
      </c>
      <c r="H5" s="39">
        <f t="shared" ref="H5:AI5" si="1">MAX(H10:H65)</f>
        <v>2199</v>
      </c>
      <c r="I5" s="39">
        <f t="shared" si="1"/>
        <v>73</v>
      </c>
      <c r="J5" s="39">
        <f t="shared" si="1"/>
        <v>819</v>
      </c>
      <c r="K5" s="39">
        <f t="shared" si="1"/>
        <v>531</v>
      </c>
      <c r="L5" s="39">
        <f t="shared" si="1"/>
        <v>0</v>
      </c>
      <c r="M5" s="39">
        <f t="shared" si="1"/>
        <v>26</v>
      </c>
      <c r="N5" s="39">
        <f t="shared" si="1"/>
        <v>19</v>
      </c>
      <c r="O5" s="39">
        <f>MAX(O10:O65)</f>
        <v>0</v>
      </c>
      <c r="P5" s="39">
        <f t="shared" si="1"/>
        <v>1339</v>
      </c>
      <c r="Q5" s="39">
        <f t="shared" si="1"/>
        <v>44</v>
      </c>
      <c r="R5" s="39">
        <f t="shared" si="1"/>
        <v>116</v>
      </c>
      <c r="S5" s="39">
        <f t="shared" si="1"/>
        <v>6.66</v>
      </c>
      <c r="T5" s="39">
        <f>MAX(T10:T66)</f>
        <v>7</v>
      </c>
      <c r="U5" s="39">
        <f t="shared" si="1"/>
        <v>12.3</v>
      </c>
      <c r="V5" s="39">
        <f t="shared" si="1"/>
        <v>0</v>
      </c>
      <c r="W5" s="43">
        <f t="shared" si="1"/>
        <v>0</v>
      </c>
      <c r="X5" s="39">
        <f t="shared" si="1"/>
        <v>0</v>
      </c>
      <c r="Y5" s="39">
        <f t="shared" si="1"/>
        <v>0</v>
      </c>
      <c r="Z5" s="39">
        <f t="shared" si="1"/>
        <v>0</v>
      </c>
      <c r="AA5" s="39"/>
      <c r="AB5" s="39">
        <f t="shared" si="1"/>
        <v>15</v>
      </c>
      <c r="AC5" s="39">
        <f t="shared" si="1"/>
        <v>15</v>
      </c>
      <c r="AD5" s="39">
        <f>MAX(AD10:AD65)</f>
        <v>139.46</v>
      </c>
      <c r="AE5" s="39">
        <f>MAX(AE10:AE65)</f>
        <v>133.75</v>
      </c>
      <c r="AF5" s="39">
        <f>MAX(AF10:AF65)</f>
        <v>0</v>
      </c>
      <c r="AG5" s="39">
        <f>MAX(AG10:AG65)</f>
        <v>0</v>
      </c>
      <c r="AH5" s="41">
        <f t="shared" si="1"/>
        <v>139.46</v>
      </c>
      <c r="AI5" s="42">
        <f t="shared" si="1"/>
        <v>41.900000000000006</v>
      </c>
      <c r="AJ5" s="15"/>
      <c r="AK5" s="39">
        <f>MAX(AK10:AK65)</f>
        <v>15</v>
      </c>
      <c r="AL5" s="39">
        <f>MAX(AL10:AL65)</f>
        <v>138.24</v>
      </c>
      <c r="AM5" s="39">
        <f>MAX(AM10:AM65)</f>
        <v>152.51999999999998</v>
      </c>
      <c r="AN5" s="79"/>
      <c r="AO5" s="39">
        <f t="shared" ref="AO5:BC5" si="2">MAX(AO10:AO65)</f>
        <v>70</v>
      </c>
      <c r="AP5" s="39">
        <f>MAX(AP10:AP65)</f>
        <v>200</v>
      </c>
      <c r="AQ5" s="39">
        <f>MAX(AQ10:AQ65)</f>
        <v>0</v>
      </c>
      <c r="AR5" s="39">
        <f t="shared" si="2"/>
        <v>16</v>
      </c>
      <c r="AS5" s="39">
        <f t="shared" si="2"/>
        <v>54</v>
      </c>
      <c r="AT5" s="39">
        <f t="shared" si="2"/>
        <v>340</v>
      </c>
      <c r="AU5" s="39">
        <f t="shared" si="2"/>
        <v>323</v>
      </c>
      <c r="AV5" s="39">
        <f t="shared" si="2"/>
        <v>6</v>
      </c>
      <c r="AW5" s="39">
        <f t="shared" si="2"/>
        <v>20</v>
      </c>
      <c r="AX5" s="39">
        <f t="shared" si="2"/>
        <v>8</v>
      </c>
      <c r="AY5" s="39">
        <f t="shared" si="2"/>
        <v>1</v>
      </c>
      <c r="AZ5" s="39">
        <f t="shared" si="2"/>
        <v>35</v>
      </c>
      <c r="BA5" s="39">
        <f t="shared" si="2"/>
        <v>288</v>
      </c>
      <c r="BB5" s="39">
        <f t="shared" si="2"/>
        <v>138.24</v>
      </c>
      <c r="BC5" s="39">
        <f t="shared" si="2"/>
        <v>149.76</v>
      </c>
    </row>
    <row r="6" spans="1:55" ht="15" thickBot="1">
      <c r="A6" s="11" t="s">
        <v>66</v>
      </c>
      <c r="B6" s="39">
        <f t="shared" ref="B6:G6" si="3">MIN(B10:B65)</f>
        <v>516</v>
      </c>
      <c r="C6" s="39">
        <f t="shared" si="3"/>
        <v>335</v>
      </c>
      <c r="D6" s="39">
        <f t="shared" si="3"/>
        <v>596</v>
      </c>
      <c r="E6" s="43">
        <f t="shared" si="3"/>
        <v>18</v>
      </c>
      <c r="F6" s="43">
        <f t="shared" si="3"/>
        <v>12</v>
      </c>
      <c r="G6" s="43">
        <f t="shared" si="3"/>
        <v>19</v>
      </c>
      <c r="H6" s="39">
        <f t="shared" ref="H6:AI6" si="4">MIN(H10:H65)</f>
        <v>1483</v>
      </c>
      <c r="I6" s="39">
        <f t="shared" si="4"/>
        <v>49</v>
      </c>
      <c r="J6" s="39">
        <f t="shared" si="4"/>
        <v>618</v>
      </c>
      <c r="K6" s="39">
        <f t="shared" si="4"/>
        <v>259</v>
      </c>
      <c r="L6" s="39">
        <f t="shared" si="4"/>
        <v>0</v>
      </c>
      <c r="M6" s="39">
        <f t="shared" si="4"/>
        <v>20</v>
      </c>
      <c r="N6" s="39">
        <f t="shared" si="4"/>
        <v>10</v>
      </c>
      <c r="O6" s="39">
        <f>MIN(O10:O65)</f>
        <v>0</v>
      </c>
      <c r="P6" s="39">
        <f t="shared" si="4"/>
        <v>892</v>
      </c>
      <c r="Q6" s="39">
        <f t="shared" si="4"/>
        <v>31</v>
      </c>
      <c r="R6" s="39">
        <f t="shared" si="4"/>
        <v>81</v>
      </c>
      <c r="S6" s="39">
        <f t="shared" si="4"/>
        <v>2.76</v>
      </c>
      <c r="T6" s="39">
        <f>MIN(T10:T66)</f>
        <v>3.2</v>
      </c>
      <c r="U6" s="39">
        <f t="shared" si="4"/>
        <v>3.4</v>
      </c>
      <c r="V6" s="39">
        <f t="shared" si="4"/>
        <v>0</v>
      </c>
      <c r="W6" s="43">
        <f t="shared" si="4"/>
        <v>0</v>
      </c>
      <c r="X6" s="39">
        <f t="shared" si="4"/>
        <v>0</v>
      </c>
      <c r="Y6" s="39">
        <f t="shared" si="4"/>
        <v>0</v>
      </c>
      <c r="Z6" s="39">
        <f t="shared" si="4"/>
        <v>0</v>
      </c>
      <c r="AA6" s="39"/>
      <c r="AB6" s="39">
        <f t="shared" si="4"/>
        <v>15</v>
      </c>
      <c r="AC6" s="39">
        <f>MIN(AC10:AC65)</f>
        <v>0</v>
      </c>
      <c r="AD6" s="39">
        <f>MIN(AD10:AD65)</f>
        <v>95</v>
      </c>
      <c r="AE6" s="39">
        <f>MIN(AE10:AE65)</f>
        <v>95</v>
      </c>
      <c r="AF6" s="39">
        <f>MIN(AF10:AF65)</f>
        <v>0</v>
      </c>
      <c r="AG6" s="39">
        <f>MIN(AG10:AG65)</f>
        <v>0</v>
      </c>
      <c r="AH6" s="41">
        <f t="shared" si="4"/>
        <v>95</v>
      </c>
      <c r="AI6" s="42">
        <f t="shared" si="4"/>
        <v>3.7699999999999818</v>
      </c>
      <c r="AJ6" s="15"/>
      <c r="AK6" s="40">
        <f>MIN(AK10:AK65)</f>
        <v>0</v>
      </c>
      <c r="AL6" s="40">
        <f>MIN(AL10:AL65)</f>
        <v>129.12</v>
      </c>
      <c r="AM6" s="40">
        <f>MIN(AM10:AM65)</f>
        <v>129.12</v>
      </c>
      <c r="AN6" s="79"/>
      <c r="AO6" s="40">
        <f t="shared" ref="AO6:BC6" si="5">MIN(AO10:AO65)</f>
        <v>50</v>
      </c>
      <c r="AP6" s="40">
        <f>MIN(AP10:AP65)</f>
        <v>200</v>
      </c>
      <c r="AQ6" s="40">
        <f>MIN(AQ10:AQ65)</f>
        <v>0</v>
      </c>
      <c r="AR6" s="40">
        <f t="shared" si="5"/>
        <v>16</v>
      </c>
      <c r="AS6" s="40">
        <f t="shared" si="5"/>
        <v>54</v>
      </c>
      <c r="AT6" s="40">
        <f t="shared" si="5"/>
        <v>320</v>
      </c>
      <c r="AU6" s="40">
        <f t="shared" si="5"/>
        <v>304</v>
      </c>
      <c r="AV6" s="40">
        <f t="shared" si="5"/>
        <v>4</v>
      </c>
      <c r="AW6" s="40">
        <f t="shared" si="5"/>
        <v>16</v>
      </c>
      <c r="AX6" s="40">
        <f t="shared" si="5"/>
        <v>6</v>
      </c>
      <c r="AY6" s="40">
        <f t="shared" si="5"/>
        <v>1</v>
      </c>
      <c r="AZ6" s="40">
        <f t="shared" si="5"/>
        <v>27</v>
      </c>
      <c r="BA6" s="40">
        <f t="shared" si="5"/>
        <v>269</v>
      </c>
      <c r="BB6" s="40">
        <f t="shared" si="5"/>
        <v>129.12</v>
      </c>
      <c r="BC6" s="40">
        <f t="shared" si="5"/>
        <v>139.88</v>
      </c>
    </row>
    <row r="7" spans="1:55" ht="18" customHeight="1" thickBot="1">
      <c r="A7" s="11"/>
      <c r="B7" s="234" t="s">
        <v>91</v>
      </c>
      <c r="C7" s="235"/>
      <c r="D7" s="235"/>
      <c r="E7" s="235"/>
      <c r="F7" s="235"/>
      <c r="G7" s="235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6"/>
      <c r="V7" s="237" t="s">
        <v>82</v>
      </c>
      <c r="W7" s="238"/>
      <c r="X7" s="238"/>
      <c r="Y7" s="238"/>
      <c r="Z7" s="238"/>
      <c r="AA7" s="238"/>
      <c r="AB7" s="239"/>
      <c r="AC7" s="240" t="s">
        <v>84</v>
      </c>
      <c r="AD7" s="243" t="s">
        <v>83</v>
      </c>
      <c r="AE7" s="244"/>
      <c r="AF7" s="244"/>
      <c r="AG7" s="244"/>
      <c r="AH7" s="244"/>
      <c r="AI7" s="245"/>
      <c r="AJ7" s="15"/>
      <c r="AK7" s="263" t="s">
        <v>100</v>
      </c>
      <c r="AL7" s="264"/>
      <c r="AM7" s="265"/>
      <c r="AN7" s="79"/>
      <c r="AO7" s="253" t="s">
        <v>136</v>
      </c>
      <c r="AP7" s="254"/>
      <c r="AQ7" s="254"/>
      <c r="AR7" s="254"/>
      <c r="AS7" s="254"/>
      <c r="AT7" s="254"/>
      <c r="AU7" s="254"/>
      <c r="AV7" s="254"/>
      <c r="AW7" s="254"/>
      <c r="AX7" s="254"/>
      <c r="AY7" s="254"/>
      <c r="AZ7" s="254"/>
      <c r="BA7" s="254"/>
      <c r="BB7" s="254"/>
      <c r="BC7" s="255"/>
    </row>
    <row r="8" spans="1:55" ht="18" customHeight="1" thickBot="1">
      <c r="A8" s="11"/>
      <c r="B8" s="256" t="s">
        <v>2</v>
      </c>
      <c r="C8" s="257"/>
      <c r="D8" s="257"/>
      <c r="E8" s="257"/>
      <c r="F8" s="257"/>
      <c r="G8" s="257"/>
      <c r="H8" s="257"/>
      <c r="I8" s="258"/>
      <c r="J8" s="256" t="s">
        <v>3</v>
      </c>
      <c r="K8" s="257"/>
      <c r="L8" s="257"/>
      <c r="M8" s="257"/>
      <c r="N8" s="257"/>
      <c r="O8" s="257"/>
      <c r="P8" s="257"/>
      <c r="Q8" s="258"/>
      <c r="R8" s="259" t="s">
        <v>79</v>
      </c>
      <c r="S8" s="246" t="s">
        <v>4</v>
      </c>
      <c r="T8" s="246" t="s">
        <v>5</v>
      </c>
      <c r="U8" s="250" t="s">
        <v>80</v>
      </c>
      <c r="V8" s="261" t="s">
        <v>92</v>
      </c>
      <c r="W8" s="246" t="s">
        <v>93</v>
      </c>
      <c r="X8" s="246" t="s">
        <v>94</v>
      </c>
      <c r="Y8" s="246" t="s">
        <v>96</v>
      </c>
      <c r="Z8" s="246" t="s">
        <v>95</v>
      </c>
      <c r="AA8" s="248" t="s">
        <v>97</v>
      </c>
      <c r="AB8" s="250" t="s">
        <v>98</v>
      </c>
      <c r="AC8" s="241"/>
      <c r="AD8" s="266" t="s">
        <v>112</v>
      </c>
      <c r="AE8" s="268" t="s">
        <v>111</v>
      </c>
      <c r="AF8" s="268" t="s">
        <v>113</v>
      </c>
      <c r="AG8" s="270" t="s">
        <v>114</v>
      </c>
      <c r="AH8" s="270" t="s">
        <v>115</v>
      </c>
      <c r="AI8" s="252" t="s">
        <v>116</v>
      </c>
      <c r="AJ8" s="15"/>
      <c r="AK8" s="274" t="s">
        <v>101</v>
      </c>
      <c r="AL8" s="276" t="s">
        <v>117</v>
      </c>
      <c r="AM8" s="278" t="s">
        <v>99</v>
      </c>
      <c r="AN8" s="79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60"/>
      <c r="S9" s="247"/>
      <c r="T9" s="247"/>
      <c r="U9" s="251"/>
      <c r="V9" s="262"/>
      <c r="W9" s="247"/>
      <c r="X9" s="247"/>
      <c r="Y9" s="247"/>
      <c r="Z9" s="247"/>
      <c r="AA9" s="249"/>
      <c r="AB9" s="251"/>
      <c r="AC9" s="242"/>
      <c r="AD9" s="267"/>
      <c r="AE9" s="269"/>
      <c r="AF9" s="269"/>
      <c r="AG9" s="247"/>
      <c r="AH9" s="247"/>
      <c r="AI9" s="251"/>
      <c r="AJ9" s="17"/>
      <c r="AK9" s="275"/>
      <c r="AL9" s="277"/>
      <c r="AM9" s="27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8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639</v>
      </c>
      <c r="C10" s="44">
        <v>425</v>
      </c>
      <c r="D10" s="45">
        <v>690</v>
      </c>
      <c r="E10" s="45">
        <v>21</v>
      </c>
      <c r="F10" s="86">
        <v>14</v>
      </c>
      <c r="G10" s="87">
        <v>23</v>
      </c>
      <c r="H10" s="48">
        <f t="shared" ref="H10:H58" si="6">B10+C10+D10</f>
        <v>1754</v>
      </c>
      <c r="I10" s="48">
        <f t="shared" ref="I10:I58" si="7">E10+F10+G10</f>
        <v>58</v>
      </c>
      <c r="J10" s="44">
        <v>790</v>
      </c>
      <c r="K10" s="19">
        <v>300</v>
      </c>
      <c r="L10" s="19"/>
      <c r="M10" s="19">
        <v>26</v>
      </c>
      <c r="N10" s="45">
        <v>11</v>
      </c>
      <c r="O10" s="49"/>
      <c r="P10" s="48">
        <f>SUM(J10+K10+L10)</f>
        <v>1090</v>
      </c>
      <c r="Q10" s="48">
        <f t="shared" ref="Q10:Q26" si="8">M10+N10+O10</f>
        <v>37</v>
      </c>
      <c r="R10" s="50">
        <f>SUM(I10+Q10)</f>
        <v>95</v>
      </c>
      <c r="S10" s="97">
        <v>4.51</v>
      </c>
      <c r="T10" s="88">
        <v>4.5</v>
      </c>
      <c r="U10" s="99">
        <v>7.6</v>
      </c>
      <c r="V10" s="99"/>
      <c r="W10" s="99"/>
      <c r="X10" s="99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111.61</v>
      </c>
      <c r="AE10" s="21">
        <f>+AD10-AK10</f>
        <v>111.61</v>
      </c>
      <c r="AF10" s="82"/>
      <c r="AG10" s="51"/>
      <c r="AH10" s="22">
        <f t="shared" ref="AH10:AH65" si="9">AD10+AG10</f>
        <v>111.61</v>
      </c>
      <c r="AI10" s="23">
        <f t="shared" ref="AI10:AI65" si="10">AM10-AD10</f>
        <v>17.510000000000005</v>
      </c>
      <c r="AJ10" s="54"/>
      <c r="AK10" s="24">
        <f t="shared" ref="AK10:AK65" si="11">AC10</f>
        <v>0</v>
      </c>
      <c r="AL10" s="25">
        <f>BB10</f>
        <v>129.12</v>
      </c>
      <c r="AM10" s="26">
        <f>AK10+AL10</f>
        <v>129.12</v>
      </c>
      <c r="AN10" s="79"/>
      <c r="AO10" s="112">
        <v>50</v>
      </c>
      <c r="AP10" s="112">
        <v>200</v>
      </c>
      <c r="AQ10" s="112">
        <v>0</v>
      </c>
      <c r="AR10" s="112">
        <v>16</v>
      </c>
      <c r="AS10" s="112">
        <v>54</v>
      </c>
      <c r="AT10" s="62">
        <f>SUM(AO10:AS10)</f>
        <v>320</v>
      </c>
      <c r="AU10" s="63">
        <f>AT10*0.95</f>
        <v>304</v>
      </c>
      <c r="AV10" s="120">
        <v>6</v>
      </c>
      <c r="AW10" s="120">
        <v>20</v>
      </c>
      <c r="AX10" s="120">
        <v>8</v>
      </c>
      <c r="AY10" s="120">
        <v>1</v>
      </c>
      <c r="AZ10" s="81">
        <f>SUM(AV10:AY10)</f>
        <v>35</v>
      </c>
      <c r="BA10" s="80">
        <f>AU10-AZ10</f>
        <v>269</v>
      </c>
      <c r="BB10" s="36">
        <f>BA10*0.48</f>
        <v>129.12</v>
      </c>
      <c r="BC10" s="80">
        <f>BA10*0.52</f>
        <v>139.88</v>
      </c>
    </row>
    <row r="11" spans="1:55" ht="17.399999999999999">
      <c r="A11" s="27" t="s">
        <v>38</v>
      </c>
      <c r="B11" s="88">
        <v>618</v>
      </c>
      <c r="C11" s="88">
        <v>412</v>
      </c>
      <c r="D11" s="88">
        <v>665</v>
      </c>
      <c r="E11" s="88">
        <v>21</v>
      </c>
      <c r="F11" s="88">
        <v>14</v>
      </c>
      <c r="G11" s="89">
        <v>22</v>
      </c>
      <c r="H11" s="55">
        <f t="shared" si="6"/>
        <v>1695</v>
      </c>
      <c r="I11" s="55">
        <f t="shared" si="7"/>
        <v>57</v>
      </c>
      <c r="J11" s="89">
        <v>761</v>
      </c>
      <c r="K11" s="94">
        <v>295</v>
      </c>
      <c r="L11" s="94"/>
      <c r="M11" s="19">
        <v>25</v>
      </c>
      <c r="N11" s="45">
        <v>10</v>
      </c>
      <c r="O11" s="56"/>
      <c r="P11" s="55">
        <f>SUM(J11+K11+L11)</f>
        <v>1056</v>
      </c>
      <c r="Q11" s="55">
        <f t="shared" si="8"/>
        <v>35</v>
      </c>
      <c r="R11" s="57">
        <f>SUM(I11+Q11)</f>
        <v>92</v>
      </c>
      <c r="S11" s="97">
        <v>4.51</v>
      </c>
      <c r="T11" s="88">
        <v>4.5</v>
      </c>
      <c r="U11" s="99">
        <v>7.6</v>
      </c>
      <c r="V11" s="88"/>
      <c r="W11" s="137"/>
      <c r="X11" s="99"/>
      <c r="Y11" s="44"/>
      <c r="Z11" s="44"/>
      <c r="AA11" s="68">
        <f t="shared" ref="AA11:AA65" si="12">SUM(V11:Z11)</f>
        <v>0</v>
      </c>
      <c r="AB11" s="33"/>
      <c r="AC11" s="20">
        <f t="shared" ref="AC11:AC65" si="13">AA11+AB11</f>
        <v>0</v>
      </c>
      <c r="AD11" s="85">
        <f t="shared" ref="AD11:AD65" si="14">R11+S11+T11+U11+V11+W11+X11+Y11+Z11</f>
        <v>108.61</v>
      </c>
      <c r="AE11" s="21">
        <f>+AD11-AK11</f>
        <v>108.61</v>
      </c>
      <c r="AF11" s="82"/>
      <c r="AG11" s="78"/>
      <c r="AH11" s="22">
        <f t="shared" si="9"/>
        <v>108.61</v>
      </c>
      <c r="AI11" s="23">
        <f t="shared" si="10"/>
        <v>20.510000000000005</v>
      </c>
      <c r="AJ11" s="54"/>
      <c r="AK11" s="24">
        <f t="shared" si="11"/>
        <v>0</v>
      </c>
      <c r="AL11" s="25">
        <f t="shared" ref="AL11:AL65" si="15">BB11</f>
        <v>129.12</v>
      </c>
      <c r="AM11" s="28">
        <f t="shared" ref="AM11:AM65" si="16">AK11+AL11</f>
        <v>129.12</v>
      </c>
      <c r="AN11" s="79"/>
      <c r="AO11" s="112">
        <v>50</v>
      </c>
      <c r="AP11" s="112">
        <v>200</v>
      </c>
      <c r="AQ11" s="112">
        <v>0</v>
      </c>
      <c r="AR11" s="112">
        <v>16</v>
      </c>
      <c r="AS11" s="112">
        <v>54</v>
      </c>
      <c r="AT11" s="62">
        <f>SUM(AO11:AS11)</f>
        <v>320</v>
      </c>
      <c r="AU11" s="64">
        <f t="shared" ref="AU11:AU65" si="17">AT11*0.95</f>
        <v>304</v>
      </c>
      <c r="AV11" s="120">
        <v>6</v>
      </c>
      <c r="AW11" s="120">
        <v>20</v>
      </c>
      <c r="AX11" s="120">
        <v>8</v>
      </c>
      <c r="AY11" s="120">
        <v>1</v>
      </c>
      <c r="AZ11" s="81">
        <f>SUM(AV11:AY11)</f>
        <v>35</v>
      </c>
      <c r="BA11" s="80">
        <f>AU11-AZ11</f>
        <v>269</v>
      </c>
      <c r="BB11" s="36">
        <f t="shared" ref="BB11:BB65" si="18">BA11*0.48</f>
        <v>129.12</v>
      </c>
      <c r="BC11" s="80">
        <f>BA11*0.52</f>
        <v>139.88</v>
      </c>
    </row>
    <row r="12" spans="1:55" ht="17.399999999999999">
      <c r="A12" s="18" t="s">
        <v>7</v>
      </c>
      <c r="B12" s="88">
        <v>574</v>
      </c>
      <c r="C12" s="90">
        <v>384</v>
      </c>
      <c r="D12" s="90">
        <v>630</v>
      </c>
      <c r="E12" s="88">
        <v>21</v>
      </c>
      <c r="F12" s="88">
        <v>13</v>
      </c>
      <c r="G12" s="89">
        <v>21</v>
      </c>
      <c r="H12" s="55">
        <f t="shared" si="6"/>
        <v>1588</v>
      </c>
      <c r="I12" s="55">
        <f t="shared" si="7"/>
        <v>55</v>
      </c>
      <c r="J12" s="89">
        <v>733</v>
      </c>
      <c r="K12" s="94">
        <v>290</v>
      </c>
      <c r="L12" s="94"/>
      <c r="M12" s="19">
        <v>23</v>
      </c>
      <c r="N12" s="45">
        <v>10</v>
      </c>
      <c r="O12" s="56"/>
      <c r="P12" s="55">
        <f t="shared" ref="P12:P65" si="19">SUM(J12+K12+L12)</f>
        <v>1023</v>
      </c>
      <c r="Q12" s="55">
        <f t="shared" si="8"/>
        <v>33</v>
      </c>
      <c r="R12" s="57">
        <f t="shared" ref="R12:R65" si="20">SUM(I12+Q12)</f>
        <v>88</v>
      </c>
      <c r="S12" s="97">
        <v>4.32</v>
      </c>
      <c r="T12" s="88">
        <v>4.5</v>
      </c>
      <c r="U12" s="88">
        <v>7.3</v>
      </c>
      <c r="V12" s="88"/>
      <c r="W12" s="137"/>
      <c r="X12" s="88"/>
      <c r="Y12" s="44"/>
      <c r="Z12" s="44"/>
      <c r="AA12" s="68">
        <f t="shared" si="12"/>
        <v>0</v>
      </c>
      <c r="AB12" s="33"/>
      <c r="AC12" s="20">
        <f t="shared" si="13"/>
        <v>0</v>
      </c>
      <c r="AD12" s="85">
        <f t="shared" si="14"/>
        <v>104.11999999999999</v>
      </c>
      <c r="AE12" s="21">
        <f>+AD12-AK12</f>
        <v>104.11999999999999</v>
      </c>
      <c r="AF12" s="82"/>
      <c r="AG12" s="78"/>
      <c r="AH12" s="22">
        <f t="shared" si="9"/>
        <v>104.11999999999999</v>
      </c>
      <c r="AI12" s="23">
        <f t="shared" si="10"/>
        <v>25.000000000000014</v>
      </c>
      <c r="AJ12" s="58"/>
      <c r="AK12" s="24">
        <f t="shared" si="11"/>
        <v>0</v>
      </c>
      <c r="AL12" s="25">
        <f t="shared" si="15"/>
        <v>129.12</v>
      </c>
      <c r="AM12" s="28">
        <f t="shared" si="16"/>
        <v>129.12</v>
      </c>
      <c r="AN12" s="79"/>
      <c r="AO12" s="112">
        <v>50</v>
      </c>
      <c r="AP12" s="112">
        <v>200</v>
      </c>
      <c r="AQ12" s="112">
        <v>0</v>
      </c>
      <c r="AR12" s="112">
        <v>16</v>
      </c>
      <c r="AS12" s="112">
        <v>54</v>
      </c>
      <c r="AT12" s="62">
        <f t="shared" ref="AT12:AT65" si="21">SUM(AO12:AS12)</f>
        <v>320</v>
      </c>
      <c r="AU12" s="64">
        <f t="shared" si="17"/>
        <v>304</v>
      </c>
      <c r="AV12" s="120">
        <v>6</v>
      </c>
      <c r="AW12" s="120">
        <v>20</v>
      </c>
      <c r="AX12" s="120">
        <v>8</v>
      </c>
      <c r="AY12" s="120">
        <v>1</v>
      </c>
      <c r="AZ12" s="81">
        <f>SUM(AV12:AY12)</f>
        <v>35</v>
      </c>
      <c r="BA12" s="80">
        <f>AU12-AZ12</f>
        <v>269</v>
      </c>
      <c r="BB12" s="36">
        <f t="shared" si="18"/>
        <v>129.12</v>
      </c>
      <c r="BC12" s="80">
        <f>BA12*0.52</f>
        <v>139.88</v>
      </c>
    </row>
    <row r="13" spans="1:55" ht="17.399999999999999">
      <c r="A13" s="18" t="s">
        <v>39</v>
      </c>
      <c r="B13" s="88">
        <v>568</v>
      </c>
      <c r="C13" s="88">
        <v>380</v>
      </c>
      <c r="D13" s="88">
        <v>615</v>
      </c>
      <c r="E13" s="88">
        <v>20</v>
      </c>
      <c r="F13" s="88">
        <v>13</v>
      </c>
      <c r="G13" s="89">
        <v>20</v>
      </c>
      <c r="H13" s="55">
        <f t="shared" si="6"/>
        <v>1563</v>
      </c>
      <c r="I13" s="55">
        <f t="shared" si="7"/>
        <v>53</v>
      </c>
      <c r="J13" s="89">
        <v>710</v>
      </c>
      <c r="K13" s="94">
        <v>281</v>
      </c>
      <c r="L13" s="94"/>
      <c r="M13" s="19">
        <v>23</v>
      </c>
      <c r="N13" s="45">
        <v>10</v>
      </c>
      <c r="O13" s="56"/>
      <c r="P13" s="55">
        <f t="shared" si="19"/>
        <v>991</v>
      </c>
      <c r="Q13" s="55">
        <f t="shared" si="8"/>
        <v>33</v>
      </c>
      <c r="R13" s="57">
        <f t="shared" si="20"/>
        <v>86</v>
      </c>
      <c r="S13" s="97">
        <v>4.32</v>
      </c>
      <c r="T13" s="88">
        <v>4.5</v>
      </c>
      <c r="U13" s="88">
        <v>7.3</v>
      </c>
      <c r="V13" s="88"/>
      <c r="W13" s="137"/>
      <c r="X13" s="88"/>
      <c r="Y13" s="44"/>
      <c r="Z13" s="44"/>
      <c r="AA13" s="68">
        <f t="shared" si="12"/>
        <v>0</v>
      </c>
      <c r="AB13" s="33"/>
      <c r="AC13" s="20">
        <f t="shared" si="13"/>
        <v>0</v>
      </c>
      <c r="AD13" s="85">
        <f t="shared" si="14"/>
        <v>102.11999999999999</v>
      </c>
      <c r="AE13" s="21">
        <f>+AD13-AK13</f>
        <v>102.11999999999999</v>
      </c>
      <c r="AF13" s="82"/>
      <c r="AG13" s="78"/>
      <c r="AH13" s="22">
        <f t="shared" si="9"/>
        <v>102.11999999999999</v>
      </c>
      <c r="AI13" s="23">
        <f t="shared" si="10"/>
        <v>27.000000000000014</v>
      </c>
      <c r="AJ13" s="58"/>
      <c r="AK13" s="24">
        <f t="shared" si="11"/>
        <v>0</v>
      </c>
      <c r="AL13" s="25">
        <f t="shared" si="15"/>
        <v>129.12</v>
      </c>
      <c r="AM13" s="28">
        <f t="shared" si="16"/>
        <v>129.12</v>
      </c>
      <c r="AN13" s="79"/>
      <c r="AO13" s="112">
        <v>50</v>
      </c>
      <c r="AP13" s="112">
        <v>200</v>
      </c>
      <c r="AQ13" s="112">
        <v>0</v>
      </c>
      <c r="AR13" s="112">
        <v>16</v>
      </c>
      <c r="AS13" s="112">
        <v>54</v>
      </c>
      <c r="AT13" s="62">
        <f t="shared" si="21"/>
        <v>320</v>
      </c>
      <c r="AU13" s="64">
        <f t="shared" si="17"/>
        <v>304</v>
      </c>
      <c r="AV13" s="120">
        <v>6</v>
      </c>
      <c r="AW13" s="120">
        <v>20</v>
      </c>
      <c r="AX13" s="120">
        <v>8</v>
      </c>
      <c r="AY13" s="120">
        <v>1</v>
      </c>
      <c r="AZ13" s="81">
        <f>SUM(AV13:AY13)</f>
        <v>35</v>
      </c>
      <c r="BA13" s="80">
        <f>AU13-AZ13</f>
        <v>269</v>
      </c>
      <c r="BB13" s="36">
        <f t="shared" si="18"/>
        <v>129.12</v>
      </c>
      <c r="BC13" s="80">
        <f>BA13*0.52</f>
        <v>139.88</v>
      </c>
    </row>
    <row r="14" spans="1:55" ht="17.399999999999999">
      <c r="A14" s="27" t="s">
        <v>8</v>
      </c>
      <c r="B14" s="88">
        <v>560</v>
      </c>
      <c r="C14" s="88">
        <v>376</v>
      </c>
      <c r="D14" s="88">
        <v>610</v>
      </c>
      <c r="E14" s="88">
        <v>20</v>
      </c>
      <c r="F14" s="88">
        <v>13</v>
      </c>
      <c r="G14" s="89">
        <v>20</v>
      </c>
      <c r="H14" s="55">
        <f t="shared" si="6"/>
        <v>1546</v>
      </c>
      <c r="I14" s="55">
        <f t="shared" si="7"/>
        <v>53</v>
      </c>
      <c r="J14" s="89">
        <v>700</v>
      </c>
      <c r="K14" s="94">
        <v>296</v>
      </c>
      <c r="L14" s="94"/>
      <c r="M14" s="19">
        <v>23</v>
      </c>
      <c r="N14" s="45">
        <v>10</v>
      </c>
      <c r="O14" s="56"/>
      <c r="P14" s="55">
        <f t="shared" si="19"/>
        <v>996</v>
      </c>
      <c r="Q14" s="55">
        <f t="shared" si="8"/>
        <v>33</v>
      </c>
      <c r="R14" s="57">
        <f t="shared" si="20"/>
        <v>86</v>
      </c>
      <c r="S14" s="88">
        <v>4.2</v>
      </c>
      <c r="T14" s="88">
        <v>4.5</v>
      </c>
      <c r="U14" s="88">
        <v>7.1</v>
      </c>
      <c r="V14" s="88"/>
      <c r="W14" s="137"/>
      <c r="X14" s="88"/>
      <c r="Y14" s="44"/>
      <c r="Z14" s="44"/>
      <c r="AA14" s="68">
        <f t="shared" si="12"/>
        <v>0</v>
      </c>
      <c r="AB14" s="33"/>
      <c r="AC14" s="20">
        <f t="shared" si="13"/>
        <v>0</v>
      </c>
      <c r="AD14" s="85">
        <f t="shared" si="14"/>
        <v>101.8</v>
      </c>
      <c r="AE14" s="21">
        <f t="shared" ref="AE14:AE65" si="22">+AD14-AK14</f>
        <v>101.8</v>
      </c>
      <c r="AF14" s="82"/>
      <c r="AG14" s="78"/>
      <c r="AH14" s="22">
        <f t="shared" si="9"/>
        <v>101.8</v>
      </c>
      <c r="AI14" s="23">
        <f t="shared" si="10"/>
        <v>27.320000000000007</v>
      </c>
      <c r="AJ14" s="58"/>
      <c r="AK14" s="24">
        <f t="shared" si="11"/>
        <v>0</v>
      </c>
      <c r="AL14" s="25">
        <f t="shared" si="15"/>
        <v>129.12</v>
      </c>
      <c r="AM14" s="28">
        <f t="shared" si="16"/>
        <v>129.12</v>
      </c>
      <c r="AN14" s="79"/>
      <c r="AO14" s="112">
        <v>50</v>
      </c>
      <c r="AP14" s="112">
        <v>200</v>
      </c>
      <c r="AQ14" s="112">
        <v>0</v>
      </c>
      <c r="AR14" s="112">
        <v>16</v>
      </c>
      <c r="AS14" s="112">
        <v>54</v>
      </c>
      <c r="AT14" s="62">
        <f t="shared" si="21"/>
        <v>320</v>
      </c>
      <c r="AU14" s="64">
        <f t="shared" si="17"/>
        <v>304</v>
      </c>
      <c r="AV14" s="120">
        <v>6</v>
      </c>
      <c r="AW14" s="120">
        <v>20</v>
      </c>
      <c r="AX14" s="120">
        <v>8</v>
      </c>
      <c r="AY14" s="120">
        <v>1</v>
      </c>
      <c r="AZ14" s="81">
        <f>SUM(AV14:AY14)</f>
        <v>35</v>
      </c>
      <c r="BA14" s="80">
        <f>AU14-AZ14</f>
        <v>269</v>
      </c>
      <c r="BB14" s="36">
        <f t="shared" si="18"/>
        <v>129.12</v>
      </c>
      <c r="BC14" s="80">
        <f>BA14*0.52</f>
        <v>139.88</v>
      </c>
    </row>
    <row r="15" spans="1:55" ht="17.399999999999999">
      <c r="A15" s="27" t="s">
        <v>40</v>
      </c>
      <c r="B15" s="88">
        <v>551</v>
      </c>
      <c r="C15" s="88">
        <v>374</v>
      </c>
      <c r="D15" s="88">
        <v>607</v>
      </c>
      <c r="E15" s="88">
        <v>19</v>
      </c>
      <c r="F15" s="88">
        <v>13</v>
      </c>
      <c r="G15" s="89">
        <v>20</v>
      </c>
      <c r="H15" s="55">
        <f t="shared" si="6"/>
        <v>1532</v>
      </c>
      <c r="I15" s="55">
        <f t="shared" si="7"/>
        <v>52</v>
      </c>
      <c r="J15" s="89">
        <v>688</v>
      </c>
      <c r="K15" s="94">
        <v>293</v>
      </c>
      <c r="L15" s="94"/>
      <c r="M15" s="19">
        <v>22</v>
      </c>
      <c r="N15" s="45">
        <v>10</v>
      </c>
      <c r="O15" s="56"/>
      <c r="P15" s="55">
        <f t="shared" si="19"/>
        <v>981</v>
      </c>
      <c r="Q15" s="55">
        <f t="shared" si="8"/>
        <v>32</v>
      </c>
      <c r="R15" s="57">
        <f t="shared" si="20"/>
        <v>84</v>
      </c>
      <c r="S15" s="88">
        <v>4.2</v>
      </c>
      <c r="T15" s="88">
        <v>4.5</v>
      </c>
      <c r="U15" s="88">
        <v>7.1</v>
      </c>
      <c r="V15" s="88"/>
      <c r="W15" s="88"/>
      <c r="X15" s="88"/>
      <c r="Y15" s="44"/>
      <c r="Z15" s="44"/>
      <c r="AA15" s="68">
        <f t="shared" si="12"/>
        <v>0</v>
      </c>
      <c r="AB15" s="33"/>
      <c r="AC15" s="20">
        <f t="shared" si="13"/>
        <v>0</v>
      </c>
      <c r="AD15" s="85">
        <f t="shared" si="14"/>
        <v>99.8</v>
      </c>
      <c r="AE15" s="21">
        <f t="shared" si="22"/>
        <v>99.8</v>
      </c>
      <c r="AF15" s="82"/>
      <c r="AG15" s="78"/>
      <c r="AH15" s="22">
        <f t="shared" si="9"/>
        <v>99.8</v>
      </c>
      <c r="AI15" s="23">
        <f t="shared" si="10"/>
        <v>29.320000000000007</v>
      </c>
      <c r="AJ15" s="58"/>
      <c r="AK15" s="24">
        <f t="shared" si="11"/>
        <v>0</v>
      </c>
      <c r="AL15" s="25">
        <f t="shared" si="15"/>
        <v>129.12</v>
      </c>
      <c r="AM15" s="28">
        <f t="shared" si="16"/>
        <v>129.12</v>
      </c>
      <c r="AN15" s="79"/>
      <c r="AO15" s="112">
        <v>50</v>
      </c>
      <c r="AP15" s="112">
        <v>200</v>
      </c>
      <c r="AQ15" s="112">
        <v>0</v>
      </c>
      <c r="AR15" s="112">
        <v>16</v>
      </c>
      <c r="AS15" s="112">
        <v>54</v>
      </c>
      <c r="AT15" s="62">
        <f t="shared" si="21"/>
        <v>320</v>
      </c>
      <c r="AU15" s="64">
        <f t="shared" si="17"/>
        <v>304</v>
      </c>
      <c r="AV15" s="120">
        <v>6</v>
      </c>
      <c r="AW15" s="120">
        <v>20</v>
      </c>
      <c r="AX15" s="120">
        <v>8</v>
      </c>
      <c r="AY15" s="120">
        <v>1</v>
      </c>
      <c r="AZ15" s="81">
        <f t="shared" ref="AZ15:AZ65" si="23">SUM(AV15:AY15)</f>
        <v>35</v>
      </c>
      <c r="BA15" s="80">
        <f t="shared" ref="BA15:BA65" si="24">AU15-AZ15</f>
        <v>269</v>
      </c>
      <c r="BB15" s="36">
        <f t="shared" si="18"/>
        <v>129.12</v>
      </c>
      <c r="BC15" s="80">
        <f t="shared" ref="BC15:BC65" si="25">BA15*0.52</f>
        <v>139.88</v>
      </c>
    </row>
    <row r="16" spans="1:55" ht="17.399999999999999">
      <c r="A16" s="27" t="s">
        <v>9</v>
      </c>
      <c r="B16" s="88">
        <v>541</v>
      </c>
      <c r="C16" s="88">
        <v>365</v>
      </c>
      <c r="D16" s="88">
        <v>611</v>
      </c>
      <c r="E16" s="88">
        <v>18</v>
      </c>
      <c r="F16" s="88">
        <v>12</v>
      </c>
      <c r="G16" s="89">
        <v>20</v>
      </c>
      <c r="H16" s="55">
        <f t="shared" si="6"/>
        <v>1517</v>
      </c>
      <c r="I16" s="55">
        <f t="shared" si="7"/>
        <v>50</v>
      </c>
      <c r="J16" s="89">
        <v>674</v>
      </c>
      <c r="K16" s="94">
        <v>291</v>
      </c>
      <c r="L16" s="94"/>
      <c r="M16" s="19">
        <v>22</v>
      </c>
      <c r="N16" s="45">
        <v>10</v>
      </c>
      <c r="O16" s="56"/>
      <c r="P16" s="55">
        <f t="shared" si="19"/>
        <v>965</v>
      </c>
      <c r="Q16" s="55">
        <f t="shared" si="8"/>
        <v>32</v>
      </c>
      <c r="R16" s="57">
        <f t="shared" si="20"/>
        <v>82</v>
      </c>
      <c r="S16" s="88">
        <v>4.16</v>
      </c>
      <c r="T16" s="88">
        <v>5</v>
      </c>
      <c r="U16" s="88">
        <v>7.3</v>
      </c>
      <c r="V16" s="88"/>
      <c r="W16" s="88"/>
      <c r="X16" s="88"/>
      <c r="Y16" s="44"/>
      <c r="Z16" s="44"/>
      <c r="AA16" s="68">
        <f t="shared" si="12"/>
        <v>0</v>
      </c>
      <c r="AB16" s="33"/>
      <c r="AC16" s="20">
        <f t="shared" si="13"/>
        <v>0</v>
      </c>
      <c r="AD16" s="85">
        <f t="shared" si="14"/>
        <v>98.46</v>
      </c>
      <c r="AE16" s="21">
        <f t="shared" si="22"/>
        <v>98.46</v>
      </c>
      <c r="AF16" s="82"/>
      <c r="AG16" s="78"/>
      <c r="AH16" s="22">
        <f t="shared" si="9"/>
        <v>98.46</v>
      </c>
      <c r="AI16" s="23">
        <f t="shared" si="10"/>
        <v>30.660000000000011</v>
      </c>
      <c r="AJ16" s="58"/>
      <c r="AK16" s="24">
        <f t="shared" si="11"/>
        <v>0</v>
      </c>
      <c r="AL16" s="25">
        <f t="shared" si="15"/>
        <v>129.12</v>
      </c>
      <c r="AM16" s="28">
        <f t="shared" si="16"/>
        <v>129.12</v>
      </c>
      <c r="AN16" s="79"/>
      <c r="AO16" s="112">
        <v>50</v>
      </c>
      <c r="AP16" s="112">
        <v>200</v>
      </c>
      <c r="AQ16" s="112">
        <v>0</v>
      </c>
      <c r="AR16" s="112">
        <v>16</v>
      </c>
      <c r="AS16" s="112">
        <v>54</v>
      </c>
      <c r="AT16" s="62">
        <f t="shared" si="21"/>
        <v>320</v>
      </c>
      <c r="AU16" s="64">
        <f t="shared" si="17"/>
        <v>304</v>
      </c>
      <c r="AV16" s="120">
        <v>6</v>
      </c>
      <c r="AW16" s="120">
        <v>20</v>
      </c>
      <c r="AX16" s="120">
        <v>8</v>
      </c>
      <c r="AY16" s="120">
        <v>1</v>
      </c>
      <c r="AZ16" s="81">
        <f t="shared" si="23"/>
        <v>35</v>
      </c>
      <c r="BA16" s="80">
        <f t="shared" si="24"/>
        <v>269</v>
      </c>
      <c r="BB16" s="36">
        <f t="shared" si="18"/>
        <v>129.12</v>
      </c>
      <c r="BC16" s="80">
        <f t="shared" si="25"/>
        <v>139.88</v>
      </c>
    </row>
    <row r="17" spans="1:55" ht="17.399999999999999">
      <c r="A17" s="27" t="s">
        <v>41</v>
      </c>
      <c r="B17" s="88">
        <v>533</v>
      </c>
      <c r="C17" s="88">
        <v>364</v>
      </c>
      <c r="D17" s="88">
        <v>596</v>
      </c>
      <c r="E17" s="88">
        <v>18</v>
      </c>
      <c r="F17" s="88">
        <v>12</v>
      </c>
      <c r="G17" s="89">
        <v>19</v>
      </c>
      <c r="H17" s="55">
        <f t="shared" si="6"/>
        <v>1493</v>
      </c>
      <c r="I17" s="55">
        <f t="shared" si="7"/>
        <v>49</v>
      </c>
      <c r="J17" s="89">
        <v>666</v>
      </c>
      <c r="K17" s="94">
        <v>269</v>
      </c>
      <c r="L17" s="94"/>
      <c r="M17" s="19">
        <v>22</v>
      </c>
      <c r="N17" s="45">
        <v>10</v>
      </c>
      <c r="O17" s="56"/>
      <c r="P17" s="55">
        <f t="shared" si="19"/>
        <v>935</v>
      </c>
      <c r="Q17" s="55">
        <f t="shared" si="8"/>
        <v>32</v>
      </c>
      <c r="R17" s="57">
        <f t="shared" si="20"/>
        <v>81</v>
      </c>
      <c r="S17" s="88">
        <v>4.16</v>
      </c>
      <c r="T17" s="88">
        <v>5</v>
      </c>
      <c r="U17" s="88">
        <v>7.3</v>
      </c>
      <c r="V17" s="88"/>
      <c r="W17" s="88"/>
      <c r="X17" s="88"/>
      <c r="Y17" s="44"/>
      <c r="Z17" s="44"/>
      <c r="AA17" s="68">
        <f t="shared" si="12"/>
        <v>0</v>
      </c>
      <c r="AB17" s="33"/>
      <c r="AC17" s="20">
        <f t="shared" si="13"/>
        <v>0</v>
      </c>
      <c r="AD17" s="85">
        <f t="shared" si="14"/>
        <v>97.46</v>
      </c>
      <c r="AE17" s="21">
        <f t="shared" si="22"/>
        <v>97.46</v>
      </c>
      <c r="AF17" s="82"/>
      <c r="AG17" s="78"/>
      <c r="AH17" s="22">
        <f t="shared" si="9"/>
        <v>97.46</v>
      </c>
      <c r="AI17" s="23">
        <f t="shared" si="10"/>
        <v>31.660000000000011</v>
      </c>
      <c r="AJ17" s="58"/>
      <c r="AK17" s="24">
        <f t="shared" si="11"/>
        <v>0</v>
      </c>
      <c r="AL17" s="25">
        <f t="shared" si="15"/>
        <v>129.12</v>
      </c>
      <c r="AM17" s="28">
        <f t="shared" si="16"/>
        <v>129.12</v>
      </c>
      <c r="AN17" s="79"/>
      <c r="AO17" s="112">
        <v>50</v>
      </c>
      <c r="AP17" s="112">
        <v>200</v>
      </c>
      <c r="AQ17" s="112">
        <v>0</v>
      </c>
      <c r="AR17" s="112">
        <v>16</v>
      </c>
      <c r="AS17" s="112">
        <v>54</v>
      </c>
      <c r="AT17" s="62">
        <f t="shared" si="21"/>
        <v>320</v>
      </c>
      <c r="AU17" s="64">
        <f t="shared" si="17"/>
        <v>304</v>
      </c>
      <c r="AV17" s="120">
        <v>6</v>
      </c>
      <c r="AW17" s="120">
        <v>20</v>
      </c>
      <c r="AX17" s="120">
        <v>8</v>
      </c>
      <c r="AY17" s="120">
        <v>1</v>
      </c>
      <c r="AZ17" s="81">
        <f t="shared" si="23"/>
        <v>35</v>
      </c>
      <c r="BA17" s="80">
        <f t="shared" si="24"/>
        <v>269</v>
      </c>
      <c r="BB17" s="36">
        <f t="shared" si="18"/>
        <v>129.12</v>
      </c>
      <c r="BC17" s="80">
        <f t="shared" si="25"/>
        <v>139.88</v>
      </c>
    </row>
    <row r="18" spans="1:55" ht="17.399999999999999">
      <c r="A18" s="27" t="s">
        <v>10</v>
      </c>
      <c r="B18" s="88">
        <v>530</v>
      </c>
      <c r="C18" s="88">
        <v>364</v>
      </c>
      <c r="D18" s="88">
        <v>600</v>
      </c>
      <c r="E18" s="88">
        <v>18</v>
      </c>
      <c r="F18" s="88">
        <v>13</v>
      </c>
      <c r="G18" s="89">
        <v>20</v>
      </c>
      <c r="H18" s="55">
        <f t="shared" si="6"/>
        <v>1494</v>
      </c>
      <c r="I18" s="55">
        <f t="shared" si="7"/>
        <v>51</v>
      </c>
      <c r="J18" s="89">
        <v>670</v>
      </c>
      <c r="K18" s="94">
        <v>269</v>
      </c>
      <c r="L18" s="94"/>
      <c r="M18" s="19">
        <v>22</v>
      </c>
      <c r="N18" s="45">
        <v>10</v>
      </c>
      <c r="O18" s="56"/>
      <c r="P18" s="55">
        <f t="shared" si="19"/>
        <v>939</v>
      </c>
      <c r="Q18" s="55">
        <f t="shared" si="8"/>
        <v>32</v>
      </c>
      <c r="R18" s="57">
        <f t="shared" si="20"/>
        <v>83</v>
      </c>
      <c r="S18" s="88">
        <v>2.76</v>
      </c>
      <c r="T18" s="88">
        <v>5</v>
      </c>
      <c r="U18" s="100">
        <v>7.5</v>
      </c>
      <c r="V18" s="88"/>
      <c r="W18" s="88"/>
      <c r="X18" s="88"/>
      <c r="Y18" s="44"/>
      <c r="Z18" s="44"/>
      <c r="AA18" s="68">
        <f t="shared" si="12"/>
        <v>0</v>
      </c>
      <c r="AB18" s="33"/>
      <c r="AC18" s="20">
        <f t="shared" si="13"/>
        <v>0</v>
      </c>
      <c r="AD18" s="85">
        <f t="shared" si="14"/>
        <v>98.26</v>
      </c>
      <c r="AE18" s="21">
        <f t="shared" si="22"/>
        <v>98.26</v>
      </c>
      <c r="AF18" s="82"/>
      <c r="AG18" s="78"/>
      <c r="AH18" s="22">
        <f t="shared" si="9"/>
        <v>98.26</v>
      </c>
      <c r="AI18" s="23">
        <f t="shared" si="10"/>
        <v>30.86</v>
      </c>
      <c r="AJ18" s="58"/>
      <c r="AK18" s="24">
        <f t="shared" si="11"/>
        <v>0</v>
      </c>
      <c r="AL18" s="25">
        <f t="shared" si="15"/>
        <v>129.12</v>
      </c>
      <c r="AM18" s="28">
        <f t="shared" si="16"/>
        <v>129.12</v>
      </c>
      <c r="AN18" s="79"/>
      <c r="AO18" s="112">
        <v>50</v>
      </c>
      <c r="AP18" s="112">
        <v>200</v>
      </c>
      <c r="AQ18" s="112">
        <v>0</v>
      </c>
      <c r="AR18" s="112">
        <v>16</v>
      </c>
      <c r="AS18" s="112">
        <v>54</v>
      </c>
      <c r="AT18" s="62">
        <f t="shared" si="21"/>
        <v>320</v>
      </c>
      <c r="AU18" s="64">
        <f t="shared" si="17"/>
        <v>304</v>
      </c>
      <c r="AV18" s="120">
        <v>6</v>
      </c>
      <c r="AW18" s="120">
        <v>20</v>
      </c>
      <c r="AX18" s="120">
        <v>8</v>
      </c>
      <c r="AY18" s="120">
        <v>1</v>
      </c>
      <c r="AZ18" s="81">
        <f t="shared" si="23"/>
        <v>35</v>
      </c>
      <c r="BA18" s="80">
        <f t="shared" si="24"/>
        <v>269</v>
      </c>
      <c r="BB18" s="36">
        <f t="shared" si="18"/>
        <v>129.12</v>
      </c>
      <c r="BC18" s="80">
        <f t="shared" si="25"/>
        <v>139.88</v>
      </c>
    </row>
    <row r="19" spans="1:55" ht="17.399999999999999">
      <c r="A19" s="27" t="s">
        <v>42</v>
      </c>
      <c r="B19" s="88">
        <v>533</v>
      </c>
      <c r="C19" s="88">
        <v>364</v>
      </c>
      <c r="D19" s="88">
        <v>610</v>
      </c>
      <c r="E19" s="88">
        <v>18</v>
      </c>
      <c r="F19" s="88">
        <v>13</v>
      </c>
      <c r="G19" s="89">
        <v>20</v>
      </c>
      <c r="H19" s="55">
        <f t="shared" si="6"/>
        <v>1507</v>
      </c>
      <c r="I19" s="55">
        <f t="shared" si="7"/>
        <v>51</v>
      </c>
      <c r="J19" s="89">
        <v>680</v>
      </c>
      <c r="K19" s="94">
        <v>269</v>
      </c>
      <c r="L19" s="94"/>
      <c r="M19" s="19">
        <v>22</v>
      </c>
      <c r="N19" s="45">
        <v>10</v>
      </c>
      <c r="O19" s="56"/>
      <c r="P19" s="55">
        <f t="shared" si="19"/>
        <v>949</v>
      </c>
      <c r="Q19" s="55">
        <f t="shared" si="8"/>
        <v>32</v>
      </c>
      <c r="R19" s="57">
        <f t="shared" si="20"/>
        <v>83</v>
      </c>
      <c r="S19" s="88">
        <v>2.76</v>
      </c>
      <c r="T19" s="88">
        <v>5</v>
      </c>
      <c r="U19" s="100">
        <v>7.5</v>
      </c>
      <c r="V19" s="88"/>
      <c r="W19" s="88"/>
      <c r="X19" s="88"/>
      <c r="Y19" s="44"/>
      <c r="Z19" s="44"/>
      <c r="AA19" s="68">
        <f t="shared" si="12"/>
        <v>0</v>
      </c>
      <c r="AB19" s="33"/>
      <c r="AC19" s="20">
        <f t="shared" si="13"/>
        <v>0</v>
      </c>
      <c r="AD19" s="85">
        <f t="shared" si="14"/>
        <v>98.26</v>
      </c>
      <c r="AE19" s="21">
        <f t="shared" si="22"/>
        <v>98.26</v>
      </c>
      <c r="AF19" s="82"/>
      <c r="AG19" s="78"/>
      <c r="AH19" s="22">
        <f t="shared" si="9"/>
        <v>98.26</v>
      </c>
      <c r="AI19" s="23">
        <f t="shared" si="10"/>
        <v>30.86</v>
      </c>
      <c r="AJ19" s="58"/>
      <c r="AK19" s="24">
        <f t="shared" si="11"/>
        <v>0</v>
      </c>
      <c r="AL19" s="25">
        <f t="shared" si="15"/>
        <v>129.12</v>
      </c>
      <c r="AM19" s="28">
        <f t="shared" si="16"/>
        <v>129.12</v>
      </c>
      <c r="AN19" s="79"/>
      <c r="AO19" s="112">
        <v>50</v>
      </c>
      <c r="AP19" s="112">
        <v>200</v>
      </c>
      <c r="AQ19" s="112">
        <v>0</v>
      </c>
      <c r="AR19" s="112">
        <v>16</v>
      </c>
      <c r="AS19" s="112">
        <v>54</v>
      </c>
      <c r="AT19" s="62">
        <f t="shared" si="21"/>
        <v>320</v>
      </c>
      <c r="AU19" s="64">
        <f t="shared" si="17"/>
        <v>304</v>
      </c>
      <c r="AV19" s="120">
        <v>6</v>
      </c>
      <c r="AW19" s="120">
        <v>20</v>
      </c>
      <c r="AX19" s="120">
        <v>8</v>
      </c>
      <c r="AY19" s="120">
        <v>1</v>
      </c>
      <c r="AZ19" s="81">
        <f t="shared" si="23"/>
        <v>35</v>
      </c>
      <c r="BA19" s="80">
        <f t="shared" si="24"/>
        <v>269</v>
      </c>
      <c r="BB19" s="36">
        <f t="shared" si="18"/>
        <v>129.12</v>
      </c>
      <c r="BC19" s="80">
        <f t="shared" si="25"/>
        <v>139.88</v>
      </c>
    </row>
    <row r="20" spans="1:55" ht="17.399999999999999">
      <c r="A20" s="27" t="s">
        <v>11</v>
      </c>
      <c r="B20" s="88">
        <v>544</v>
      </c>
      <c r="C20" s="88">
        <v>364</v>
      </c>
      <c r="D20" s="88">
        <v>634</v>
      </c>
      <c r="E20" s="88">
        <v>18</v>
      </c>
      <c r="F20" s="88">
        <v>13</v>
      </c>
      <c r="G20" s="89">
        <v>20</v>
      </c>
      <c r="H20" s="55">
        <f t="shared" si="6"/>
        <v>1542</v>
      </c>
      <c r="I20" s="55">
        <f t="shared" si="7"/>
        <v>51</v>
      </c>
      <c r="J20" s="89">
        <v>690</v>
      </c>
      <c r="K20" s="94">
        <v>269</v>
      </c>
      <c r="L20" s="94"/>
      <c r="M20" s="19">
        <v>23</v>
      </c>
      <c r="N20" s="45">
        <v>10</v>
      </c>
      <c r="O20" s="56"/>
      <c r="P20" s="55">
        <f t="shared" si="19"/>
        <v>959</v>
      </c>
      <c r="Q20" s="55">
        <f t="shared" si="8"/>
        <v>33</v>
      </c>
      <c r="R20" s="57">
        <f t="shared" si="20"/>
        <v>84</v>
      </c>
      <c r="S20" s="88">
        <v>4.21</v>
      </c>
      <c r="T20" s="88">
        <v>5</v>
      </c>
      <c r="U20" s="100">
        <v>7.9</v>
      </c>
      <c r="V20" s="88"/>
      <c r="W20" s="88"/>
      <c r="X20" s="88"/>
      <c r="Y20" s="44"/>
      <c r="Z20" s="44"/>
      <c r="AA20" s="68">
        <f t="shared" si="12"/>
        <v>0</v>
      </c>
      <c r="AB20" s="33"/>
      <c r="AC20" s="20">
        <f t="shared" si="13"/>
        <v>0</v>
      </c>
      <c r="AD20" s="85">
        <f t="shared" si="14"/>
        <v>101.11</v>
      </c>
      <c r="AE20" s="21">
        <f t="shared" si="22"/>
        <v>101.11</v>
      </c>
      <c r="AF20" s="82"/>
      <c r="AG20" s="78"/>
      <c r="AH20" s="22">
        <f t="shared" si="9"/>
        <v>101.11</v>
      </c>
      <c r="AI20" s="23">
        <f t="shared" si="10"/>
        <v>28.010000000000005</v>
      </c>
      <c r="AJ20" s="58"/>
      <c r="AK20" s="24">
        <f t="shared" si="11"/>
        <v>0</v>
      </c>
      <c r="AL20" s="25">
        <f t="shared" si="15"/>
        <v>129.12</v>
      </c>
      <c r="AM20" s="28">
        <f t="shared" si="16"/>
        <v>129.12</v>
      </c>
      <c r="AN20" s="79"/>
      <c r="AO20" s="112">
        <v>50</v>
      </c>
      <c r="AP20" s="112">
        <v>200</v>
      </c>
      <c r="AQ20" s="112">
        <v>0</v>
      </c>
      <c r="AR20" s="112">
        <v>16</v>
      </c>
      <c r="AS20" s="112">
        <v>54</v>
      </c>
      <c r="AT20" s="62">
        <f t="shared" si="21"/>
        <v>320</v>
      </c>
      <c r="AU20" s="64">
        <f t="shared" si="17"/>
        <v>304</v>
      </c>
      <c r="AV20" s="120">
        <v>6</v>
      </c>
      <c r="AW20" s="120">
        <v>20</v>
      </c>
      <c r="AX20" s="120">
        <v>8</v>
      </c>
      <c r="AY20" s="120">
        <v>1</v>
      </c>
      <c r="AZ20" s="81">
        <f t="shared" si="23"/>
        <v>35</v>
      </c>
      <c r="BA20" s="80">
        <f t="shared" si="24"/>
        <v>269</v>
      </c>
      <c r="BB20" s="36">
        <f t="shared" si="18"/>
        <v>129.12</v>
      </c>
      <c r="BC20" s="80">
        <f t="shared" si="25"/>
        <v>139.88</v>
      </c>
    </row>
    <row r="21" spans="1:55" ht="17.399999999999999">
      <c r="A21" s="27" t="s">
        <v>43</v>
      </c>
      <c r="B21" s="88">
        <v>558</v>
      </c>
      <c r="C21" s="88">
        <v>351</v>
      </c>
      <c r="D21" s="88">
        <v>652</v>
      </c>
      <c r="E21" s="88">
        <v>18</v>
      </c>
      <c r="F21" s="88">
        <v>12</v>
      </c>
      <c r="G21" s="89">
        <v>21</v>
      </c>
      <c r="H21" s="55">
        <f t="shared" si="6"/>
        <v>1561</v>
      </c>
      <c r="I21" s="55">
        <f t="shared" si="7"/>
        <v>51</v>
      </c>
      <c r="J21" s="89">
        <v>677</v>
      </c>
      <c r="K21" s="94">
        <v>277</v>
      </c>
      <c r="L21" s="94"/>
      <c r="M21" s="19">
        <v>22</v>
      </c>
      <c r="N21" s="45">
        <v>10</v>
      </c>
      <c r="O21" s="45"/>
      <c r="P21" s="55">
        <f t="shared" si="19"/>
        <v>954</v>
      </c>
      <c r="Q21" s="55">
        <f t="shared" si="8"/>
        <v>32</v>
      </c>
      <c r="R21" s="57">
        <f t="shared" si="20"/>
        <v>83</v>
      </c>
      <c r="S21" s="88">
        <v>4.21</v>
      </c>
      <c r="T21" s="98">
        <v>5</v>
      </c>
      <c r="U21" s="100">
        <v>7.9</v>
      </c>
      <c r="V21" s="88"/>
      <c r="W21" s="88"/>
      <c r="X21" s="88"/>
      <c r="Y21" s="44"/>
      <c r="Z21" s="44"/>
      <c r="AA21" s="68">
        <f t="shared" si="12"/>
        <v>0</v>
      </c>
      <c r="AB21" s="33"/>
      <c r="AC21" s="20">
        <f t="shared" si="13"/>
        <v>0</v>
      </c>
      <c r="AD21" s="85">
        <f t="shared" si="14"/>
        <v>100.11</v>
      </c>
      <c r="AE21" s="21">
        <f t="shared" si="22"/>
        <v>100.11</v>
      </c>
      <c r="AF21" s="82"/>
      <c r="AG21" s="78"/>
      <c r="AH21" s="22">
        <f t="shared" si="9"/>
        <v>100.11</v>
      </c>
      <c r="AI21" s="23">
        <f t="shared" si="10"/>
        <v>29.010000000000005</v>
      </c>
      <c r="AJ21" s="58"/>
      <c r="AK21" s="24">
        <f t="shared" si="11"/>
        <v>0</v>
      </c>
      <c r="AL21" s="25">
        <f t="shared" si="15"/>
        <v>129.12</v>
      </c>
      <c r="AM21" s="28">
        <f t="shared" si="16"/>
        <v>129.12</v>
      </c>
      <c r="AN21" s="79"/>
      <c r="AO21" s="112">
        <v>50</v>
      </c>
      <c r="AP21" s="112">
        <v>200</v>
      </c>
      <c r="AQ21" s="112">
        <v>0</v>
      </c>
      <c r="AR21" s="112">
        <v>16</v>
      </c>
      <c r="AS21" s="112">
        <v>54</v>
      </c>
      <c r="AT21" s="62">
        <f t="shared" si="21"/>
        <v>320</v>
      </c>
      <c r="AU21" s="64">
        <f t="shared" si="17"/>
        <v>304</v>
      </c>
      <c r="AV21" s="120">
        <v>6</v>
      </c>
      <c r="AW21" s="120">
        <v>20</v>
      </c>
      <c r="AX21" s="120">
        <v>8</v>
      </c>
      <c r="AY21" s="120">
        <v>1</v>
      </c>
      <c r="AZ21" s="81">
        <f t="shared" si="23"/>
        <v>35</v>
      </c>
      <c r="BA21" s="80">
        <f t="shared" si="24"/>
        <v>269</v>
      </c>
      <c r="BB21" s="36">
        <f t="shared" si="18"/>
        <v>129.12</v>
      </c>
      <c r="BC21" s="80">
        <f t="shared" si="25"/>
        <v>139.88</v>
      </c>
    </row>
    <row r="22" spans="1:55" ht="17.399999999999999">
      <c r="A22" s="27" t="s">
        <v>12</v>
      </c>
      <c r="B22" s="88">
        <v>540</v>
      </c>
      <c r="C22" s="88">
        <v>335</v>
      </c>
      <c r="D22" s="88">
        <v>621</v>
      </c>
      <c r="E22" s="88">
        <v>18</v>
      </c>
      <c r="F22" s="88">
        <v>12</v>
      </c>
      <c r="G22" s="89">
        <v>20</v>
      </c>
      <c r="H22" s="55">
        <f t="shared" si="6"/>
        <v>1496</v>
      </c>
      <c r="I22" s="55">
        <f t="shared" si="7"/>
        <v>50</v>
      </c>
      <c r="J22" s="89">
        <v>648</v>
      </c>
      <c r="K22" s="94">
        <v>268</v>
      </c>
      <c r="L22" s="94"/>
      <c r="M22" s="19">
        <v>21</v>
      </c>
      <c r="N22" s="93">
        <v>10</v>
      </c>
      <c r="O22" s="45"/>
      <c r="P22" s="55">
        <f t="shared" si="19"/>
        <v>916</v>
      </c>
      <c r="Q22" s="55">
        <f t="shared" si="8"/>
        <v>31</v>
      </c>
      <c r="R22" s="57">
        <f t="shared" si="20"/>
        <v>81</v>
      </c>
      <c r="S22" s="88">
        <v>4.04</v>
      </c>
      <c r="T22" s="98">
        <v>4</v>
      </c>
      <c r="U22" s="100">
        <v>7.3</v>
      </c>
      <c r="V22" s="88"/>
      <c r="W22" s="88"/>
      <c r="X22" s="88"/>
      <c r="Y22" s="44"/>
      <c r="Z22" s="44"/>
      <c r="AA22" s="68">
        <f t="shared" si="12"/>
        <v>0</v>
      </c>
      <c r="AB22" s="33"/>
      <c r="AC22" s="20">
        <f t="shared" si="13"/>
        <v>0</v>
      </c>
      <c r="AD22" s="85">
        <f t="shared" si="14"/>
        <v>96.34</v>
      </c>
      <c r="AE22" s="21">
        <f t="shared" si="22"/>
        <v>96.34</v>
      </c>
      <c r="AF22" s="82"/>
      <c r="AG22" s="78"/>
      <c r="AH22" s="22">
        <f t="shared" si="9"/>
        <v>96.34</v>
      </c>
      <c r="AI22" s="23">
        <f t="shared" si="10"/>
        <v>41.900000000000006</v>
      </c>
      <c r="AJ22" s="58"/>
      <c r="AK22" s="24">
        <f t="shared" si="11"/>
        <v>0</v>
      </c>
      <c r="AL22" s="25">
        <f t="shared" si="15"/>
        <v>138.24</v>
      </c>
      <c r="AM22" s="28">
        <f t="shared" si="16"/>
        <v>138.24</v>
      </c>
      <c r="AN22" s="79"/>
      <c r="AO22" s="112">
        <v>70</v>
      </c>
      <c r="AP22" s="112">
        <v>200</v>
      </c>
      <c r="AQ22" s="112">
        <v>0</v>
      </c>
      <c r="AR22" s="112">
        <v>16</v>
      </c>
      <c r="AS22" s="112">
        <v>54</v>
      </c>
      <c r="AT22" s="62">
        <f t="shared" si="21"/>
        <v>340</v>
      </c>
      <c r="AU22" s="64">
        <f t="shared" si="17"/>
        <v>323</v>
      </c>
      <c r="AV22" s="120">
        <v>6</v>
      </c>
      <c r="AW22" s="120">
        <v>20</v>
      </c>
      <c r="AX22" s="120">
        <v>8</v>
      </c>
      <c r="AY22" s="120">
        <v>1</v>
      </c>
      <c r="AZ22" s="81">
        <f t="shared" si="23"/>
        <v>35</v>
      </c>
      <c r="BA22" s="80">
        <f t="shared" si="24"/>
        <v>288</v>
      </c>
      <c r="BB22" s="36">
        <f t="shared" si="18"/>
        <v>138.24</v>
      </c>
      <c r="BC22" s="80">
        <f t="shared" si="25"/>
        <v>149.76</v>
      </c>
    </row>
    <row r="23" spans="1:55" ht="17.399999999999999">
      <c r="A23" s="27" t="s">
        <v>44</v>
      </c>
      <c r="B23" s="88">
        <v>526</v>
      </c>
      <c r="C23" s="88">
        <v>349</v>
      </c>
      <c r="D23" s="88">
        <v>608</v>
      </c>
      <c r="E23" s="88">
        <v>18</v>
      </c>
      <c r="F23" s="88">
        <v>12</v>
      </c>
      <c r="G23" s="89">
        <v>20</v>
      </c>
      <c r="H23" s="55">
        <f t="shared" si="6"/>
        <v>1483</v>
      </c>
      <c r="I23" s="55">
        <f t="shared" si="7"/>
        <v>50</v>
      </c>
      <c r="J23" s="89">
        <v>631</v>
      </c>
      <c r="K23" s="94">
        <v>261</v>
      </c>
      <c r="L23" s="94"/>
      <c r="M23" s="93">
        <v>21</v>
      </c>
      <c r="N23" s="93">
        <v>10</v>
      </c>
      <c r="O23" s="45"/>
      <c r="P23" s="55">
        <f t="shared" si="19"/>
        <v>892</v>
      </c>
      <c r="Q23" s="55">
        <f t="shared" si="8"/>
        <v>31</v>
      </c>
      <c r="R23" s="57">
        <f t="shared" si="20"/>
        <v>81</v>
      </c>
      <c r="S23" s="88">
        <v>4.04</v>
      </c>
      <c r="T23" s="88">
        <v>4</v>
      </c>
      <c r="U23" s="100">
        <v>7.3</v>
      </c>
      <c r="V23" s="88"/>
      <c r="W23" s="88"/>
      <c r="X23" s="88"/>
      <c r="Y23" s="44"/>
      <c r="Z23" s="44"/>
      <c r="AA23" s="68">
        <f t="shared" si="12"/>
        <v>0</v>
      </c>
      <c r="AB23" s="33"/>
      <c r="AC23" s="20">
        <f t="shared" si="13"/>
        <v>0</v>
      </c>
      <c r="AD23" s="85">
        <f t="shared" si="14"/>
        <v>96.34</v>
      </c>
      <c r="AE23" s="21">
        <f t="shared" si="22"/>
        <v>96.34</v>
      </c>
      <c r="AF23" s="82"/>
      <c r="AG23" s="78"/>
      <c r="AH23" s="22">
        <f t="shared" si="9"/>
        <v>96.34</v>
      </c>
      <c r="AI23" s="23">
        <f t="shared" si="10"/>
        <v>41.900000000000006</v>
      </c>
      <c r="AJ23" s="58"/>
      <c r="AK23" s="24">
        <f t="shared" si="11"/>
        <v>0</v>
      </c>
      <c r="AL23" s="25">
        <f t="shared" si="15"/>
        <v>138.24</v>
      </c>
      <c r="AM23" s="28">
        <f t="shared" si="16"/>
        <v>138.24</v>
      </c>
      <c r="AN23" s="79"/>
      <c r="AO23" s="112">
        <v>70</v>
      </c>
      <c r="AP23" s="112">
        <v>200</v>
      </c>
      <c r="AQ23" s="112">
        <v>0</v>
      </c>
      <c r="AR23" s="112">
        <v>16</v>
      </c>
      <c r="AS23" s="112">
        <v>54</v>
      </c>
      <c r="AT23" s="62">
        <f t="shared" si="21"/>
        <v>340</v>
      </c>
      <c r="AU23" s="64">
        <f t="shared" si="17"/>
        <v>323</v>
      </c>
      <c r="AV23" s="120">
        <v>6</v>
      </c>
      <c r="AW23" s="120">
        <v>20</v>
      </c>
      <c r="AX23" s="120">
        <v>8</v>
      </c>
      <c r="AY23" s="120">
        <v>1</v>
      </c>
      <c r="AZ23" s="81">
        <f t="shared" si="23"/>
        <v>35</v>
      </c>
      <c r="BA23" s="80">
        <f t="shared" si="24"/>
        <v>288</v>
      </c>
      <c r="BB23" s="36">
        <f t="shared" si="18"/>
        <v>138.24</v>
      </c>
      <c r="BC23" s="80">
        <f t="shared" si="25"/>
        <v>149.76</v>
      </c>
    </row>
    <row r="24" spans="1:55" ht="17.399999999999999">
      <c r="A24" s="29" t="s">
        <v>13</v>
      </c>
      <c r="B24" s="88">
        <v>516</v>
      </c>
      <c r="C24" s="88">
        <v>382</v>
      </c>
      <c r="D24" s="88">
        <v>616</v>
      </c>
      <c r="E24" s="88">
        <v>18</v>
      </c>
      <c r="F24" s="88">
        <v>14</v>
      </c>
      <c r="G24" s="89">
        <v>20</v>
      </c>
      <c r="H24" s="55">
        <f t="shared" si="6"/>
        <v>1514</v>
      </c>
      <c r="I24" s="55">
        <f t="shared" si="7"/>
        <v>52</v>
      </c>
      <c r="J24" s="89">
        <v>655</v>
      </c>
      <c r="K24" s="94">
        <v>300</v>
      </c>
      <c r="L24" s="94"/>
      <c r="M24" s="93">
        <v>21</v>
      </c>
      <c r="N24" s="93">
        <v>11</v>
      </c>
      <c r="O24" s="45"/>
      <c r="P24" s="55">
        <f t="shared" si="19"/>
        <v>955</v>
      </c>
      <c r="Q24" s="55">
        <f t="shared" si="8"/>
        <v>32</v>
      </c>
      <c r="R24" s="57">
        <f t="shared" si="20"/>
        <v>84</v>
      </c>
      <c r="S24" s="88">
        <v>3.6</v>
      </c>
      <c r="T24" s="88">
        <v>4</v>
      </c>
      <c r="U24" s="100">
        <v>3.4</v>
      </c>
      <c r="V24" s="88"/>
      <c r="W24" s="88"/>
      <c r="X24" s="88"/>
      <c r="Y24" s="44"/>
      <c r="Z24" s="44"/>
      <c r="AA24" s="68">
        <f t="shared" si="12"/>
        <v>0</v>
      </c>
      <c r="AB24" s="33"/>
      <c r="AC24" s="20">
        <f t="shared" si="13"/>
        <v>0</v>
      </c>
      <c r="AD24" s="85">
        <f t="shared" si="14"/>
        <v>95</v>
      </c>
      <c r="AE24" s="21">
        <f t="shared" si="22"/>
        <v>95</v>
      </c>
      <c r="AF24" s="82"/>
      <c r="AG24" s="78"/>
      <c r="AH24" s="22">
        <f t="shared" si="9"/>
        <v>95</v>
      </c>
      <c r="AI24" s="23">
        <f t="shared" si="10"/>
        <v>38.680000000000007</v>
      </c>
      <c r="AJ24" s="58"/>
      <c r="AK24" s="24">
        <f t="shared" si="11"/>
        <v>0</v>
      </c>
      <c r="AL24" s="25">
        <f t="shared" si="15"/>
        <v>133.68</v>
      </c>
      <c r="AM24" s="28">
        <f t="shared" si="16"/>
        <v>133.68</v>
      </c>
      <c r="AN24" s="79"/>
      <c r="AO24" s="112">
        <v>60</v>
      </c>
      <c r="AP24" s="112">
        <v>200</v>
      </c>
      <c r="AQ24" s="112">
        <v>0</v>
      </c>
      <c r="AR24" s="112">
        <v>16</v>
      </c>
      <c r="AS24" s="112">
        <v>54</v>
      </c>
      <c r="AT24" s="62">
        <f t="shared" si="21"/>
        <v>330</v>
      </c>
      <c r="AU24" s="64">
        <f t="shared" si="17"/>
        <v>313.5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23"/>
        <v>35</v>
      </c>
      <c r="BA24" s="80">
        <f t="shared" si="24"/>
        <v>278.5</v>
      </c>
      <c r="BB24" s="36">
        <f t="shared" si="18"/>
        <v>133.68</v>
      </c>
      <c r="BC24" s="80">
        <f t="shared" si="25"/>
        <v>144.82</v>
      </c>
    </row>
    <row r="25" spans="1:55" ht="17.399999999999999">
      <c r="A25" s="30" t="s">
        <v>30</v>
      </c>
      <c r="B25" s="88">
        <v>549</v>
      </c>
      <c r="C25" s="88">
        <v>446</v>
      </c>
      <c r="D25" s="88">
        <v>643</v>
      </c>
      <c r="E25" s="88">
        <v>19</v>
      </c>
      <c r="F25" s="88">
        <v>15</v>
      </c>
      <c r="G25" s="89">
        <v>21</v>
      </c>
      <c r="H25" s="55">
        <f t="shared" si="6"/>
        <v>1638</v>
      </c>
      <c r="I25" s="55">
        <f t="shared" si="7"/>
        <v>55</v>
      </c>
      <c r="J25" s="89">
        <v>672</v>
      </c>
      <c r="K25" s="94">
        <v>316</v>
      </c>
      <c r="L25" s="94"/>
      <c r="M25" s="93">
        <v>22</v>
      </c>
      <c r="N25" s="93">
        <v>11</v>
      </c>
      <c r="O25" s="45"/>
      <c r="P25" s="55">
        <f t="shared" si="19"/>
        <v>988</v>
      </c>
      <c r="Q25" s="55">
        <f t="shared" si="8"/>
        <v>33</v>
      </c>
      <c r="R25" s="57">
        <f t="shared" si="20"/>
        <v>88</v>
      </c>
      <c r="S25" s="88">
        <v>3.6</v>
      </c>
      <c r="T25" s="88">
        <v>3.5</v>
      </c>
      <c r="U25" s="100">
        <v>3.4</v>
      </c>
      <c r="V25" s="88"/>
      <c r="W25" s="88"/>
      <c r="X25" s="88"/>
      <c r="Y25" s="44"/>
      <c r="Z25" s="44"/>
      <c r="AA25" s="68">
        <f t="shared" si="12"/>
        <v>0</v>
      </c>
      <c r="AB25" s="33"/>
      <c r="AC25" s="20">
        <f t="shared" si="13"/>
        <v>0</v>
      </c>
      <c r="AD25" s="85">
        <f t="shared" si="14"/>
        <v>98.5</v>
      </c>
      <c r="AE25" s="21">
        <f t="shared" si="22"/>
        <v>98.5</v>
      </c>
      <c r="AF25" s="82"/>
      <c r="AG25" s="78"/>
      <c r="AH25" s="22">
        <f t="shared" si="9"/>
        <v>98.5</v>
      </c>
      <c r="AI25" s="23">
        <f t="shared" si="10"/>
        <v>35.180000000000007</v>
      </c>
      <c r="AJ25" s="58"/>
      <c r="AK25" s="24">
        <f t="shared" si="11"/>
        <v>0</v>
      </c>
      <c r="AL25" s="25">
        <f t="shared" si="15"/>
        <v>133.68</v>
      </c>
      <c r="AM25" s="28">
        <f t="shared" si="16"/>
        <v>133.68</v>
      </c>
      <c r="AN25" s="79"/>
      <c r="AO25" s="112">
        <v>60</v>
      </c>
      <c r="AP25" s="112">
        <v>200</v>
      </c>
      <c r="AQ25" s="112">
        <v>0</v>
      </c>
      <c r="AR25" s="112">
        <v>16</v>
      </c>
      <c r="AS25" s="112">
        <v>54</v>
      </c>
      <c r="AT25" s="62">
        <f t="shared" si="21"/>
        <v>330</v>
      </c>
      <c r="AU25" s="64">
        <f t="shared" si="17"/>
        <v>313.5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23"/>
        <v>35</v>
      </c>
      <c r="BA25" s="80">
        <f t="shared" si="24"/>
        <v>278.5</v>
      </c>
      <c r="BB25" s="36">
        <f t="shared" si="18"/>
        <v>133.68</v>
      </c>
      <c r="BC25" s="80">
        <f t="shared" si="25"/>
        <v>144.82</v>
      </c>
    </row>
    <row r="26" spans="1:55" ht="17.399999999999999">
      <c r="A26" s="30" t="s">
        <v>14</v>
      </c>
      <c r="B26" s="88">
        <v>693</v>
      </c>
      <c r="C26" s="88">
        <v>439</v>
      </c>
      <c r="D26" s="88">
        <v>698</v>
      </c>
      <c r="E26" s="88">
        <v>23</v>
      </c>
      <c r="F26" s="88">
        <v>15</v>
      </c>
      <c r="G26" s="89">
        <v>22</v>
      </c>
      <c r="H26" s="55">
        <f t="shared" si="6"/>
        <v>1830</v>
      </c>
      <c r="I26" s="55">
        <f t="shared" si="7"/>
        <v>60</v>
      </c>
      <c r="J26" s="88">
        <v>701</v>
      </c>
      <c r="K26" s="94">
        <v>357</v>
      </c>
      <c r="L26" s="94"/>
      <c r="M26" s="90">
        <v>23</v>
      </c>
      <c r="N26" s="93">
        <v>13</v>
      </c>
      <c r="O26" s="45"/>
      <c r="P26" s="55">
        <f t="shared" si="19"/>
        <v>1058</v>
      </c>
      <c r="Q26" s="55">
        <f t="shared" si="8"/>
        <v>36</v>
      </c>
      <c r="R26" s="57">
        <f t="shared" si="20"/>
        <v>96</v>
      </c>
      <c r="S26" s="88">
        <v>3.84</v>
      </c>
      <c r="T26" s="88">
        <v>3.5</v>
      </c>
      <c r="U26" s="100">
        <v>6.7</v>
      </c>
      <c r="V26" s="104"/>
      <c r="W26" s="88"/>
      <c r="X26" s="88"/>
      <c r="Y26" s="44"/>
      <c r="Z26" s="44"/>
      <c r="AA26" s="68">
        <f t="shared" si="12"/>
        <v>0</v>
      </c>
      <c r="AB26" s="33"/>
      <c r="AC26" s="20">
        <f t="shared" si="13"/>
        <v>0</v>
      </c>
      <c r="AD26" s="85">
        <f t="shared" si="14"/>
        <v>110.04</v>
      </c>
      <c r="AE26" s="21">
        <f t="shared" si="22"/>
        <v>110.04</v>
      </c>
      <c r="AF26" s="82"/>
      <c r="AG26" s="78"/>
      <c r="AH26" s="22">
        <f t="shared" si="9"/>
        <v>110.04</v>
      </c>
      <c r="AI26" s="23">
        <f t="shared" si="10"/>
        <v>23.64</v>
      </c>
      <c r="AJ26" s="58"/>
      <c r="AK26" s="24">
        <f t="shared" si="11"/>
        <v>0</v>
      </c>
      <c r="AL26" s="25">
        <f t="shared" si="15"/>
        <v>133.68</v>
      </c>
      <c r="AM26" s="28">
        <f t="shared" si="16"/>
        <v>133.68</v>
      </c>
      <c r="AN26" s="79"/>
      <c r="AO26" s="112">
        <v>60</v>
      </c>
      <c r="AP26" s="112">
        <v>200</v>
      </c>
      <c r="AQ26" s="112">
        <v>0</v>
      </c>
      <c r="AR26" s="112">
        <v>16</v>
      </c>
      <c r="AS26" s="112">
        <v>54</v>
      </c>
      <c r="AT26" s="62">
        <f t="shared" si="21"/>
        <v>330</v>
      </c>
      <c r="AU26" s="64">
        <f t="shared" si="17"/>
        <v>313.5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23"/>
        <v>35</v>
      </c>
      <c r="BA26" s="80">
        <f t="shared" si="24"/>
        <v>278.5</v>
      </c>
      <c r="BB26" s="36">
        <f t="shared" si="18"/>
        <v>133.68</v>
      </c>
      <c r="BC26" s="80">
        <f t="shared" si="25"/>
        <v>144.82</v>
      </c>
    </row>
    <row r="27" spans="1:55" ht="17.399999999999999">
      <c r="A27" s="30" t="s">
        <v>31</v>
      </c>
      <c r="B27" s="88">
        <v>641</v>
      </c>
      <c r="C27" s="88">
        <v>578</v>
      </c>
      <c r="D27" s="88">
        <v>803</v>
      </c>
      <c r="E27" s="88">
        <v>21</v>
      </c>
      <c r="F27" s="88">
        <v>20</v>
      </c>
      <c r="G27" s="89">
        <v>26</v>
      </c>
      <c r="H27" s="55">
        <f t="shared" si="6"/>
        <v>2022</v>
      </c>
      <c r="I27" s="55">
        <f t="shared" si="7"/>
        <v>67</v>
      </c>
      <c r="J27" s="88">
        <v>726</v>
      </c>
      <c r="K27" s="94">
        <v>259</v>
      </c>
      <c r="L27" s="94"/>
      <c r="M27" s="90">
        <v>23</v>
      </c>
      <c r="N27" s="93">
        <v>10</v>
      </c>
      <c r="O27" s="45"/>
      <c r="P27" s="55">
        <f t="shared" si="19"/>
        <v>985</v>
      </c>
      <c r="Q27" s="55">
        <f t="shared" ref="Q27:Q65" si="26">M27+N27+O27</f>
        <v>33</v>
      </c>
      <c r="R27" s="57">
        <f t="shared" si="20"/>
        <v>100</v>
      </c>
      <c r="S27" s="88">
        <v>3.84</v>
      </c>
      <c r="T27" s="88">
        <v>5</v>
      </c>
      <c r="U27" s="100">
        <v>6.7</v>
      </c>
      <c r="V27" s="88"/>
      <c r="W27" s="88"/>
      <c r="X27" s="88"/>
      <c r="Y27" s="44"/>
      <c r="Z27" s="44"/>
      <c r="AA27" s="68">
        <f t="shared" si="12"/>
        <v>0</v>
      </c>
      <c r="AB27" s="33"/>
      <c r="AC27" s="20">
        <f t="shared" si="13"/>
        <v>0</v>
      </c>
      <c r="AD27" s="85">
        <f t="shared" si="14"/>
        <v>115.54</v>
      </c>
      <c r="AE27" s="21">
        <f t="shared" si="22"/>
        <v>115.54</v>
      </c>
      <c r="AF27" s="82"/>
      <c r="AG27" s="78"/>
      <c r="AH27" s="22">
        <f t="shared" si="9"/>
        <v>115.54</v>
      </c>
      <c r="AI27" s="23">
        <f t="shared" si="10"/>
        <v>18.14</v>
      </c>
      <c r="AJ27" s="58"/>
      <c r="AK27" s="24">
        <f t="shared" si="11"/>
        <v>0</v>
      </c>
      <c r="AL27" s="25">
        <f t="shared" si="15"/>
        <v>133.68</v>
      </c>
      <c r="AM27" s="28">
        <f t="shared" si="16"/>
        <v>133.68</v>
      </c>
      <c r="AN27" s="79"/>
      <c r="AO27" s="112">
        <v>60</v>
      </c>
      <c r="AP27" s="112">
        <v>200</v>
      </c>
      <c r="AQ27" s="112">
        <v>0</v>
      </c>
      <c r="AR27" s="112">
        <v>16</v>
      </c>
      <c r="AS27" s="112">
        <v>54</v>
      </c>
      <c r="AT27" s="62">
        <f t="shared" si="21"/>
        <v>330</v>
      </c>
      <c r="AU27" s="64">
        <f t="shared" si="17"/>
        <v>313.5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23"/>
        <v>35</v>
      </c>
      <c r="BA27" s="80">
        <f t="shared" si="24"/>
        <v>278.5</v>
      </c>
      <c r="BB27" s="36">
        <f t="shared" si="18"/>
        <v>133.68</v>
      </c>
      <c r="BC27" s="80">
        <f t="shared" si="25"/>
        <v>144.82</v>
      </c>
    </row>
    <row r="28" spans="1:55" ht="17.399999999999999">
      <c r="A28" s="30" t="s">
        <v>15</v>
      </c>
      <c r="B28" s="88">
        <v>664</v>
      </c>
      <c r="C28" s="88">
        <v>601</v>
      </c>
      <c r="D28" s="88">
        <v>851</v>
      </c>
      <c r="E28" s="88">
        <v>22</v>
      </c>
      <c r="F28" s="88">
        <v>21</v>
      </c>
      <c r="G28" s="89">
        <v>28</v>
      </c>
      <c r="H28" s="55">
        <f t="shared" si="6"/>
        <v>2116</v>
      </c>
      <c r="I28" s="55">
        <f t="shared" si="7"/>
        <v>71</v>
      </c>
      <c r="J28" s="88">
        <v>677</v>
      </c>
      <c r="K28" s="94">
        <v>341</v>
      </c>
      <c r="L28" s="94"/>
      <c r="M28" s="90">
        <v>22</v>
      </c>
      <c r="N28" s="93">
        <v>13</v>
      </c>
      <c r="O28" s="45"/>
      <c r="P28" s="55">
        <f t="shared" si="19"/>
        <v>1018</v>
      </c>
      <c r="Q28" s="55">
        <f t="shared" si="26"/>
        <v>35</v>
      </c>
      <c r="R28" s="57">
        <f t="shared" si="20"/>
        <v>106</v>
      </c>
      <c r="S28" s="88">
        <v>4.2</v>
      </c>
      <c r="T28" s="88">
        <v>5</v>
      </c>
      <c r="U28" s="100">
        <v>7.5</v>
      </c>
      <c r="V28" s="88"/>
      <c r="W28" s="88"/>
      <c r="X28" s="88"/>
      <c r="Y28" s="44"/>
      <c r="Z28" s="44"/>
      <c r="AA28" s="68">
        <f t="shared" si="12"/>
        <v>0</v>
      </c>
      <c r="AB28" s="33"/>
      <c r="AC28" s="20">
        <f t="shared" si="13"/>
        <v>0</v>
      </c>
      <c r="AD28" s="85">
        <f t="shared" si="14"/>
        <v>122.7</v>
      </c>
      <c r="AE28" s="21">
        <f t="shared" si="22"/>
        <v>122.7</v>
      </c>
      <c r="AF28" s="82"/>
      <c r="AG28" s="78"/>
      <c r="AH28" s="22">
        <f t="shared" si="9"/>
        <v>122.7</v>
      </c>
      <c r="AI28" s="23">
        <f t="shared" si="10"/>
        <v>10.980000000000004</v>
      </c>
      <c r="AJ28" s="58"/>
      <c r="AK28" s="24">
        <f t="shared" si="11"/>
        <v>0</v>
      </c>
      <c r="AL28" s="25">
        <f t="shared" si="15"/>
        <v>133.68</v>
      </c>
      <c r="AM28" s="28">
        <f t="shared" si="16"/>
        <v>133.68</v>
      </c>
      <c r="AN28" s="79"/>
      <c r="AO28" s="112">
        <v>60</v>
      </c>
      <c r="AP28" s="112">
        <v>200</v>
      </c>
      <c r="AQ28" s="112">
        <v>0</v>
      </c>
      <c r="AR28" s="112">
        <v>16</v>
      </c>
      <c r="AS28" s="112">
        <v>54</v>
      </c>
      <c r="AT28" s="62">
        <f t="shared" si="21"/>
        <v>330</v>
      </c>
      <c r="AU28" s="64">
        <f t="shared" si="17"/>
        <v>313.5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23"/>
        <v>35</v>
      </c>
      <c r="BA28" s="80">
        <f t="shared" si="24"/>
        <v>278.5</v>
      </c>
      <c r="BB28" s="36">
        <f t="shared" si="18"/>
        <v>133.68</v>
      </c>
      <c r="BC28" s="80">
        <f t="shared" si="25"/>
        <v>144.82</v>
      </c>
    </row>
    <row r="29" spans="1:55" ht="17.399999999999999">
      <c r="A29" s="30" t="s">
        <v>32</v>
      </c>
      <c r="B29" s="88">
        <v>670</v>
      </c>
      <c r="C29" s="88">
        <v>614</v>
      </c>
      <c r="D29" s="88">
        <v>832</v>
      </c>
      <c r="E29" s="88">
        <v>23</v>
      </c>
      <c r="F29" s="88">
        <v>21</v>
      </c>
      <c r="G29" s="89">
        <v>27</v>
      </c>
      <c r="H29" s="55">
        <f t="shared" si="6"/>
        <v>2116</v>
      </c>
      <c r="I29" s="55">
        <f t="shared" si="7"/>
        <v>71</v>
      </c>
      <c r="J29" s="88">
        <v>671</v>
      </c>
      <c r="K29" s="94">
        <v>383</v>
      </c>
      <c r="L29" s="94"/>
      <c r="M29" s="90">
        <v>23</v>
      </c>
      <c r="N29" s="93">
        <v>13</v>
      </c>
      <c r="O29" s="45"/>
      <c r="P29" s="55">
        <f t="shared" si="19"/>
        <v>1054</v>
      </c>
      <c r="Q29" s="55">
        <f t="shared" si="26"/>
        <v>36</v>
      </c>
      <c r="R29" s="57">
        <f t="shared" si="20"/>
        <v>107</v>
      </c>
      <c r="S29" s="88">
        <v>4.2</v>
      </c>
      <c r="T29" s="88">
        <v>5</v>
      </c>
      <c r="U29" s="100">
        <v>7.5</v>
      </c>
      <c r="V29" s="88"/>
      <c r="W29" s="88"/>
      <c r="X29" s="88"/>
      <c r="Y29" s="44"/>
      <c r="Z29" s="44"/>
      <c r="AA29" s="68">
        <f t="shared" si="12"/>
        <v>0</v>
      </c>
      <c r="AB29" s="33"/>
      <c r="AC29" s="20">
        <f t="shared" si="13"/>
        <v>0</v>
      </c>
      <c r="AD29" s="85">
        <f t="shared" si="14"/>
        <v>123.7</v>
      </c>
      <c r="AE29" s="21">
        <f t="shared" si="22"/>
        <v>123.7</v>
      </c>
      <c r="AF29" s="82"/>
      <c r="AG29" s="78"/>
      <c r="AH29" s="22">
        <f t="shared" si="9"/>
        <v>123.7</v>
      </c>
      <c r="AI29" s="23">
        <f t="shared" si="10"/>
        <v>9.980000000000004</v>
      </c>
      <c r="AJ29" s="58"/>
      <c r="AK29" s="24">
        <f t="shared" si="11"/>
        <v>0</v>
      </c>
      <c r="AL29" s="25">
        <f t="shared" si="15"/>
        <v>133.68</v>
      </c>
      <c r="AM29" s="28">
        <f t="shared" si="16"/>
        <v>133.68</v>
      </c>
      <c r="AN29" s="79"/>
      <c r="AO29" s="112">
        <v>60</v>
      </c>
      <c r="AP29" s="112">
        <v>200</v>
      </c>
      <c r="AQ29" s="112">
        <v>0</v>
      </c>
      <c r="AR29" s="112">
        <v>16</v>
      </c>
      <c r="AS29" s="112">
        <v>54</v>
      </c>
      <c r="AT29" s="62">
        <f t="shared" si="21"/>
        <v>330</v>
      </c>
      <c r="AU29" s="64">
        <f t="shared" si="17"/>
        <v>313.5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23"/>
        <v>35</v>
      </c>
      <c r="BA29" s="80">
        <f t="shared" si="24"/>
        <v>278.5</v>
      </c>
      <c r="BB29" s="36">
        <f t="shared" si="18"/>
        <v>133.68</v>
      </c>
      <c r="BC29" s="80">
        <f t="shared" si="25"/>
        <v>144.82</v>
      </c>
    </row>
    <row r="30" spans="1:55" ht="17.399999999999999">
      <c r="A30" s="30" t="s">
        <v>16</v>
      </c>
      <c r="B30" s="88">
        <v>680</v>
      </c>
      <c r="C30" s="88">
        <v>615</v>
      </c>
      <c r="D30" s="88">
        <v>842</v>
      </c>
      <c r="E30" s="88">
        <v>23</v>
      </c>
      <c r="F30" s="88">
        <v>21</v>
      </c>
      <c r="G30" s="89">
        <v>27</v>
      </c>
      <c r="H30" s="55">
        <f t="shared" si="6"/>
        <v>2137</v>
      </c>
      <c r="I30" s="55">
        <f t="shared" si="7"/>
        <v>71</v>
      </c>
      <c r="J30" s="88">
        <v>628</v>
      </c>
      <c r="K30" s="94">
        <v>381</v>
      </c>
      <c r="L30" s="94"/>
      <c r="M30" s="90">
        <v>23</v>
      </c>
      <c r="N30" s="93">
        <v>13</v>
      </c>
      <c r="O30" s="45"/>
      <c r="P30" s="55">
        <f t="shared" si="19"/>
        <v>1009</v>
      </c>
      <c r="Q30" s="55">
        <f t="shared" si="26"/>
        <v>36</v>
      </c>
      <c r="R30" s="57">
        <f t="shared" si="20"/>
        <v>107</v>
      </c>
      <c r="S30" s="88">
        <v>4.32</v>
      </c>
      <c r="T30" s="88">
        <v>4</v>
      </c>
      <c r="U30" s="88">
        <v>7.2</v>
      </c>
      <c r="V30" s="88"/>
      <c r="W30" s="88"/>
      <c r="X30" s="88"/>
      <c r="Y30" s="44"/>
      <c r="Z30" s="44"/>
      <c r="AA30" s="68">
        <f t="shared" si="12"/>
        <v>0</v>
      </c>
      <c r="AB30" s="33"/>
      <c r="AC30" s="20">
        <f t="shared" si="13"/>
        <v>0</v>
      </c>
      <c r="AD30" s="85">
        <f t="shared" si="14"/>
        <v>122.52</v>
      </c>
      <c r="AE30" s="21">
        <f t="shared" si="22"/>
        <v>122.52</v>
      </c>
      <c r="AF30" s="82"/>
      <c r="AG30" s="78"/>
      <c r="AH30" s="22">
        <f t="shared" si="9"/>
        <v>122.52</v>
      </c>
      <c r="AI30" s="23">
        <f t="shared" si="10"/>
        <v>14.999999999999986</v>
      </c>
      <c r="AJ30" s="58"/>
      <c r="AK30" s="24">
        <f t="shared" si="11"/>
        <v>0</v>
      </c>
      <c r="AL30" s="25">
        <f t="shared" si="15"/>
        <v>137.51999999999998</v>
      </c>
      <c r="AM30" s="28">
        <f t="shared" si="16"/>
        <v>137.51999999999998</v>
      </c>
      <c r="AN30" s="79"/>
      <c r="AO30" s="112">
        <v>60</v>
      </c>
      <c r="AP30" s="112">
        <v>200</v>
      </c>
      <c r="AQ30" s="112">
        <v>0</v>
      </c>
      <c r="AR30" s="112">
        <v>16</v>
      </c>
      <c r="AS30" s="112">
        <v>54</v>
      </c>
      <c r="AT30" s="132">
        <f>SUM(AO30:AS30)</f>
        <v>330</v>
      </c>
      <c r="AU30" s="64">
        <f t="shared" si="17"/>
        <v>313.5</v>
      </c>
      <c r="AV30" s="120">
        <v>4</v>
      </c>
      <c r="AW30" s="120">
        <v>16</v>
      </c>
      <c r="AX30" s="120">
        <v>6</v>
      </c>
      <c r="AY30" s="120">
        <v>1</v>
      </c>
      <c r="AZ30" s="81">
        <f t="shared" si="23"/>
        <v>27</v>
      </c>
      <c r="BA30" s="80">
        <f t="shared" si="24"/>
        <v>286.5</v>
      </c>
      <c r="BB30" s="36">
        <f t="shared" si="18"/>
        <v>137.51999999999998</v>
      </c>
      <c r="BC30" s="80">
        <f t="shared" si="25"/>
        <v>148.98000000000002</v>
      </c>
    </row>
    <row r="31" spans="1:55" ht="17.399999999999999">
      <c r="A31" s="30" t="s">
        <v>45</v>
      </c>
      <c r="B31" s="88">
        <v>670</v>
      </c>
      <c r="C31" s="88">
        <v>618</v>
      </c>
      <c r="D31" s="88">
        <v>842</v>
      </c>
      <c r="E31" s="88">
        <v>23</v>
      </c>
      <c r="F31" s="88">
        <v>21</v>
      </c>
      <c r="G31" s="89">
        <v>27</v>
      </c>
      <c r="H31" s="55">
        <f t="shared" si="6"/>
        <v>2130</v>
      </c>
      <c r="I31" s="55">
        <f t="shared" si="7"/>
        <v>71</v>
      </c>
      <c r="J31" s="88">
        <v>675</v>
      </c>
      <c r="K31" s="94">
        <v>392</v>
      </c>
      <c r="L31" s="94"/>
      <c r="M31" s="90">
        <v>23</v>
      </c>
      <c r="N31" s="93">
        <v>13</v>
      </c>
      <c r="O31" s="45"/>
      <c r="P31" s="55">
        <f t="shared" si="19"/>
        <v>1067</v>
      </c>
      <c r="Q31" s="55">
        <f t="shared" si="26"/>
        <v>36</v>
      </c>
      <c r="R31" s="57">
        <f t="shared" si="20"/>
        <v>107</v>
      </c>
      <c r="S31" s="88">
        <v>4.32</v>
      </c>
      <c r="T31" s="88">
        <v>4</v>
      </c>
      <c r="U31" s="88">
        <v>7.2</v>
      </c>
      <c r="V31" s="88"/>
      <c r="W31" s="88"/>
      <c r="X31" s="88"/>
      <c r="Y31" s="44"/>
      <c r="Z31" s="44"/>
      <c r="AA31" s="68">
        <f t="shared" si="12"/>
        <v>0</v>
      </c>
      <c r="AB31" s="33"/>
      <c r="AC31" s="20">
        <f t="shared" si="13"/>
        <v>0</v>
      </c>
      <c r="AD31" s="85">
        <f t="shared" si="14"/>
        <v>122.52</v>
      </c>
      <c r="AE31" s="21">
        <f t="shared" si="22"/>
        <v>122.52</v>
      </c>
      <c r="AF31" s="82"/>
      <c r="AG31" s="78"/>
      <c r="AH31" s="22">
        <f t="shared" si="9"/>
        <v>122.52</v>
      </c>
      <c r="AI31" s="23">
        <f t="shared" si="10"/>
        <v>14.999999999999986</v>
      </c>
      <c r="AJ31" s="58"/>
      <c r="AK31" s="24">
        <f t="shared" si="11"/>
        <v>0</v>
      </c>
      <c r="AL31" s="25">
        <f t="shared" si="15"/>
        <v>137.51999999999998</v>
      </c>
      <c r="AM31" s="28">
        <f t="shared" si="16"/>
        <v>137.51999999999998</v>
      </c>
      <c r="AN31" s="79"/>
      <c r="AO31" s="112">
        <v>60</v>
      </c>
      <c r="AP31" s="112">
        <v>200</v>
      </c>
      <c r="AQ31" s="112">
        <v>0</v>
      </c>
      <c r="AR31" s="112">
        <v>16</v>
      </c>
      <c r="AS31" s="112">
        <v>54</v>
      </c>
      <c r="AT31" s="62">
        <f t="shared" si="21"/>
        <v>330</v>
      </c>
      <c r="AU31" s="64">
        <f t="shared" si="17"/>
        <v>313.5</v>
      </c>
      <c r="AV31" s="120">
        <v>4</v>
      </c>
      <c r="AW31" s="120">
        <v>16</v>
      </c>
      <c r="AX31" s="120">
        <v>6</v>
      </c>
      <c r="AY31" s="120">
        <v>1</v>
      </c>
      <c r="AZ31" s="81">
        <f t="shared" si="23"/>
        <v>27</v>
      </c>
      <c r="BA31" s="80">
        <f t="shared" si="24"/>
        <v>286.5</v>
      </c>
      <c r="BB31" s="36">
        <f t="shared" si="18"/>
        <v>137.51999999999998</v>
      </c>
      <c r="BC31" s="80">
        <f t="shared" si="25"/>
        <v>148.98000000000002</v>
      </c>
    </row>
    <row r="32" spans="1:55" ht="17.399999999999999">
      <c r="A32" s="30" t="s">
        <v>17</v>
      </c>
      <c r="B32" s="88">
        <v>674</v>
      </c>
      <c r="C32" s="88">
        <v>629</v>
      </c>
      <c r="D32" s="88">
        <v>836</v>
      </c>
      <c r="E32" s="88">
        <v>23</v>
      </c>
      <c r="F32" s="88">
        <v>22</v>
      </c>
      <c r="G32" s="89">
        <v>28</v>
      </c>
      <c r="H32" s="55">
        <f t="shared" si="6"/>
        <v>2139</v>
      </c>
      <c r="I32" s="55">
        <f t="shared" si="7"/>
        <v>73</v>
      </c>
      <c r="J32" s="88">
        <v>672</v>
      </c>
      <c r="K32" s="94">
        <v>409</v>
      </c>
      <c r="L32" s="94"/>
      <c r="M32" s="90">
        <v>22</v>
      </c>
      <c r="N32" s="93">
        <v>14</v>
      </c>
      <c r="O32" s="45"/>
      <c r="P32" s="55">
        <f t="shared" si="19"/>
        <v>1081</v>
      </c>
      <c r="Q32" s="55">
        <f t="shared" si="26"/>
        <v>36</v>
      </c>
      <c r="R32" s="57">
        <f t="shared" si="20"/>
        <v>109</v>
      </c>
      <c r="S32" s="88">
        <v>4.2</v>
      </c>
      <c r="T32" s="88">
        <v>4</v>
      </c>
      <c r="U32" s="88">
        <v>7.7</v>
      </c>
      <c r="V32" s="88"/>
      <c r="W32" s="88"/>
      <c r="X32" s="88"/>
      <c r="Y32" s="44"/>
      <c r="Z32" s="44"/>
      <c r="AA32" s="68">
        <f t="shared" si="12"/>
        <v>0</v>
      </c>
      <c r="AB32" s="33"/>
      <c r="AC32" s="20">
        <f t="shared" si="13"/>
        <v>0</v>
      </c>
      <c r="AD32" s="85">
        <f t="shared" si="14"/>
        <v>124.9</v>
      </c>
      <c r="AE32" s="21">
        <f t="shared" si="22"/>
        <v>124.9</v>
      </c>
      <c r="AF32" s="82"/>
      <c r="AG32" s="78"/>
      <c r="AH32" s="22">
        <f t="shared" si="9"/>
        <v>124.9</v>
      </c>
      <c r="AI32" s="23">
        <f t="shared" si="10"/>
        <v>12.619999999999976</v>
      </c>
      <c r="AJ32" s="58"/>
      <c r="AK32" s="24">
        <f t="shared" si="11"/>
        <v>0</v>
      </c>
      <c r="AL32" s="25">
        <f t="shared" si="15"/>
        <v>137.51999999999998</v>
      </c>
      <c r="AM32" s="28">
        <f t="shared" si="16"/>
        <v>137.51999999999998</v>
      </c>
      <c r="AN32" s="79"/>
      <c r="AO32" s="112">
        <v>60</v>
      </c>
      <c r="AP32" s="112">
        <v>200</v>
      </c>
      <c r="AQ32" s="112">
        <v>0</v>
      </c>
      <c r="AR32" s="112">
        <v>16</v>
      </c>
      <c r="AS32" s="112">
        <v>54</v>
      </c>
      <c r="AT32" s="62">
        <f t="shared" si="21"/>
        <v>330</v>
      </c>
      <c r="AU32" s="64">
        <f t="shared" si="17"/>
        <v>313.5</v>
      </c>
      <c r="AV32" s="120">
        <v>4</v>
      </c>
      <c r="AW32" s="120">
        <v>16</v>
      </c>
      <c r="AX32" s="120">
        <v>6</v>
      </c>
      <c r="AY32" s="120">
        <v>1</v>
      </c>
      <c r="AZ32" s="81">
        <f t="shared" si="23"/>
        <v>27</v>
      </c>
      <c r="BA32" s="80">
        <f t="shared" si="24"/>
        <v>286.5</v>
      </c>
      <c r="BB32" s="36">
        <f t="shared" si="18"/>
        <v>137.51999999999998</v>
      </c>
      <c r="BC32" s="80">
        <f t="shared" si="25"/>
        <v>148.98000000000002</v>
      </c>
    </row>
    <row r="33" spans="1:55" ht="17.399999999999999">
      <c r="A33" s="30" t="s">
        <v>46</v>
      </c>
      <c r="B33" s="88">
        <v>657</v>
      </c>
      <c r="C33" s="88">
        <v>632</v>
      </c>
      <c r="D33" s="88">
        <v>836</v>
      </c>
      <c r="E33" s="88">
        <v>23</v>
      </c>
      <c r="F33" s="88">
        <v>21</v>
      </c>
      <c r="G33" s="89">
        <v>27</v>
      </c>
      <c r="H33" s="55">
        <f t="shared" si="6"/>
        <v>2125</v>
      </c>
      <c r="I33" s="55">
        <f t="shared" si="7"/>
        <v>71</v>
      </c>
      <c r="J33" s="88">
        <v>663</v>
      </c>
      <c r="K33" s="94">
        <v>403</v>
      </c>
      <c r="L33" s="94"/>
      <c r="M33" s="90">
        <v>22</v>
      </c>
      <c r="N33" s="93">
        <v>14</v>
      </c>
      <c r="O33" s="45"/>
      <c r="P33" s="55">
        <f t="shared" si="19"/>
        <v>1066</v>
      </c>
      <c r="Q33" s="55">
        <f t="shared" si="26"/>
        <v>36</v>
      </c>
      <c r="R33" s="57">
        <f t="shared" si="20"/>
        <v>107</v>
      </c>
      <c r="S33" s="88">
        <v>4.2</v>
      </c>
      <c r="T33" s="88">
        <v>4</v>
      </c>
      <c r="U33" s="88">
        <v>7.7</v>
      </c>
      <c r="V33" s="88"/>
      <c r="W33" s="88"/>
      <c r="X33" s="88"/>
      <c r="Y33" s="44"/>
      <c r="Z33" s="44"/>
      <c r="AA33" s="68">
        <f t="shared" si="12"/>
        <v>0</v>
      </c>
      <c r="AB33" s="33"/>
      <c r="AC33" s="20">
        <f t="shared" si="13"/>
        <v>0</v>
      </c>
      <c r="AD33" s="85">
        <f t="shared" si="14"/>
        <v>122.9</v>
      </c>
      <c r="AE33" s="21">
        <f t="shared" si="22"/>
        <v>122.9</v>
      </c>
      <c r="AF33" s="82"/>
      <c r="AG33" s="78"/>
      <c r="AH33" s="22">
        <f t="shared" si="9"/>
        <v>122.9</v>
      </c>
      <c r="AI33" s="23">
        <f t="shared" si="10"/>
        <v>14.619999999999976</v>
      </c>
      <c r="AJ33" s="58"/>
      <c r="AK33" s="24">
        <f t="shared" si="11"/>
        <v>0</v>
      </c>
      <c r="AL33" s="25">
        <f t="shared" si="15"/>
        <v>137.51999999999998</v>
      </c>
      <c r="AM33" s="28">
        <f t="shared" si="16"/>
        <v>137.51999999999998</v>
      </c>
      <c r="AN33" s="79"/>
      <c r="AO33" s="112">
        <v>60</v>
      </c>
      <c r="AP33" s="112">
        <v>200</v>
      </c>
      <c r="AQ33" s="112">
        <v>0</v>
      </c>
      <c r="AR33" s="112">
        <v>16</v>
      </c>
      <c r="AS33" s="112">
        <v>54</v>
      </c>
      <c r="AT33" s="62">
        <f t="shared" si="21"/>
        <v>330</v>
      </c>
      <c r="AU33" s="64">
        <f t="shared" si="17"/>
        <v>313.5</v>
      </c>
      <c r="AV33" s="120">
        <v>4</v>
      </c>
      <c r="AW33" s="120">
        <v>16</v>
      </c>
      <c r="AX33" s="120">
        <v>6</v>
      </c>
      <c r="AY33" s="120">
        <v>1</v>
      </c>
      <c r="AZ33" s="81">
        <f t="shared" si="23"/>
        <v>27</v>
      </c>
      <c r="BA33" s="80">
        <f t="shared" si="24"/>
        <v>286.5</v>
      </c>
      <c r="BB33" s="36">
        <f t="shared" si="18"/>
        <v>137.51999999999998</v>
      </c>
      <c r="BC33" s="80">
        <f t="shared" si="25"/>
        <v>148.98000000000002</v>
      </c>
    </row>
    <row r="34" spans="1:55" ht="17.399999999999999">
      <c r="A34" s="30" t="s">
        <v>18</v>
      </c>
      <c r="B34" s="88">
        <v>668</v>
      </c>
      <c r="C34" s="88">
        <v>621</v>
      </c>
      <c r="D34" s="92">
        <v>829</v>
      </c>
      <c r="E34" s="88">
        <v>23</v>
      </c>
      <c r="F34" s="88">
        <v>21</v>
      </c>
      <c r="G34" s="89">
        <v>27</v>
      </c>
      <c r="H34" s="55">
        <f t="shared" si="6"/>
        <v>2118</v>
      </c>
      <c r="I34" s="55">
        <f t="shared" si="7"/>
        <v>71</v>
      </c>
      <c r="J34" s="89">
        <v>673</v>
      </c>
      <c r="K34" s="94">
        <v>394</v>
      </c>
      <c r="L34" s="94"/>
      <c r="M34" s="90">
        <v>22</v>
      </c>
      <c r="N34" s="93">
        <v>14</v>
      </c>
      <c r="O34" s="56"/>
      <c r="P34" s="55">
        <f t="shared" si="19"/>
        <v>1067</v>
      </c>
      <c r="Q34" s="55">
        <f t="shared" si="26"/>
        <v>36</v>
      </c>
      <c r="R34" s="57">
        <f t="shared" si="20"/>
        <v>107</v>
      </c>
      <c r="S34" s="89">
        <v>4.08</v>
      </c>
      <c r="T34" s="88">
        <v>4</v>
      </c>
      <c r="U34" s="88">
        <v>8</v>
      </c>
      <c r="V34" s="88"/>
      <c r="W34" s="88"/>
      <c r="X34" s="88"/>
      <c r="Y34" s="44"/>
      <c r="Z34" s="44"/>
      <c r="AA34" s="68">
        <f t="shared" si="12"/>
        <v>0</v>
      </c>
      <c r="AB34" s="33"/>
      <c r="AC34" s="20">
        <f t="shared" si="13"/>
        <v>0</v>
      </c>
      <c r="AD34" s="85">
        <f t="shared" si="14"/>
        <v>123.08</v>
      </c>
      <c r="AE34" s="21">
        <f t="shared" si="22"/>
        <v>123.08</v>
      </c>
      <c r="AF34" s="82"/>
      <c r="AG34" s="78"/>
      <c r="AH34" s="22">
        <f t="shared" si="9"/>
        <v>123.08</v>
      </c>
      <c r="AI34" s="23">
        <f t="shared" si="10"/>
        <v>14.439999999999984</v>
      </c>
      <c r="AJ34" s="58"/>
      <c r="AK34" s="24">
        <f t="shared" si="11"/>
        <v>0</v>
      </c>
      <c r="AL34" s="25">
        <f t="shared" si="15"/>
        <v>137.51999999999998</v>
      </c>
      <c r="AM34" s="28">
        <f t="shared" si="16"/>
        <v>137.51999999999998</v>
      </c>
      <c r="AN34" s="79"/>
      <c r="AO34" s="112">
        <v>60</v>
      </c>
      <c r="AP34" s="112">
        <v>200</v>
      </c>
      <c r="AQ34" s="112">
        <v>0</v>
      </c>
      <c r="AR34" s="112">
        <v>16</v>
      </c>
      <c r="AS34" s="112">
        <v>54</v>
      </c>
      <c r="AT34" s="62">
        <f t="shared" si="21"/>
        <v>330</v>
      </c>
      <c r="AU34" s="64">
        <f t="shared" si="17"/>
        <v>313.5</v>
      </c>
      <c r="AV34" s="120">
        <v>4</v>
      </c>
      <c r="AW34" s="120">
        <v>16</v>
      </c>
      <c r="AX34" s="120">
        <v>6</v>
      </c>
      <c r="AY34" s="120">
        <v>1</v>
      </c>
      <c r="AZ34" s="81">
        <f t="shared" si="23"/>
        <v>27</v>
      </c>
      <c r="BA34" s="80">
        <f t="shared" si="24"/>
        <v>286.5</v>
      </c>
      <c r="BB34" s="36">
        <f t="shared" si="18"/>
        <v>137.51999999999998</v>
      </c>
      <c r="BC34" s="80">
        <f t="shared" si="25"/>
        <v>148.98000000000002</v>
      </c>
    </row>
    <row r="35" spans="1:55" ht="17.399999999999999">
      <c r="A35" s="30" t="s">
        <v>47</v>
      </c>
      <c r="B35" s="88">
        <v>644</v>
      </c>
      <c r="C35" s="88">
        <v>590</v>
      </c>
      <c r="D35" s="92">
        <v>750</v>
      </c>
      <c r="E35" s="88">
        <v>22</v>
      </c>
      <c r="F35" s="88">
        <v>20</v>
      </c>
      <c r="G35" s="89">
        <v>25</v>
      </c>
      <c r="H35" s="55">
        <f t="shared" si="6"/>
        <v>1984</v>
      </c>
      <c r="I35" s="55">
        <f t="shared" si="7"/>
        <v>67</v>
      </c>
      <c r="J35" s="89">
        <v>664</v>
      </c>
      <c r="K35" s="94">
        <v>396</v>
      </c>
      <c r="L35" s="94"/>
      <c r="M35" s="90">
        <v>22</v>
      </c>
      <c r="N35" s="93">
        <v>14</v>
      </c>
      <c r="O35" s="56"/>
      <c r="P35" s="55">
        <f t="shared" si="19"/>
        <v>1060</v>
      </c>
      <c r="Q35" s="55">
        <f t="shared" si="26"/>
        <v>36</v>
      </c>
      <c r="R35" s="57">
        <f t="shared" si="20"/>
        <v>103</v>
      </c>
      <c r="S35" s="89">
        <v>4.08</v>
      </c>
      <c r="T35" s="88">
        <v>4</v>
      </c>
      <c r="U35" s="88">
        <v>8</v>
      </c>
      <c r="V35" s="88"/>
      <c r="W35" s="88"/>
      <c r="X35" s="88"/>
      <c r="Y35" s="44"/>
      <c r="Z35" s="44"/>
      <c r="AA35" s="68">
        <f t="shared" si="12"/>
        <v>0</v>
      </c>
      <c r="AB35" s="33"/>
      <c r="AC35" s="20">
        <f t="shared" si="13"/>
        <v>0</v>
      </c>
      <c r="AD35" s="85">
        <f t="shared" si="14"/>
        <v>119.08</v>
      </c>
      <c r="AE35" s="21">
        <f t="shared" si="22"/>
        <v>119.08</v>
      </c>
      <c r="AF35" s="82"/>
      <c r="AG35" s="78"/>
      <c r="AH35" s="22">
        <f t="shared" si="9"/>
        <v>119.08</v>
      </c>
      <c r="AI35" s="23">
        <f t="shared" si="10"/>
        <v>18.439999999999984</v>
      </c>
      <c r="AJ35" s="58"/>
      <c r="AK35" s="24">
        <f t="shared" si="11"/>
        <v>0</v>
      </c>
      <c r="AL35" s="25">
        <f t="shared" si="15"/>
        <v>137.51999999999998</v>
      </c>
      <c r="AM35" s="28">
        <f t="shared" si="16"/>
        <v>137.51999999999998</v>
      </c>
      <c r="AN35" s="79"/>
      <c r="AO35" s="112">
        <v>60</v>
      </c>
      <c r="AP35" s="112">
        <v>200</v>
      </c>
      <c r="AQ35" s="112">
        <v>0</v>
      </c>
      <c r="AR35" s="112">
        <v>16</v>
      </c>
      <c r="AS35" s="112">
        <v>54</v>
      </c>
      <c r="AT35" s="62">
        <f t="shared" si="21"/>
        <v>330</v>
      </c>
      <c r="AU35" s="64">
        <f t="shared" si="17"/>
        <v>313.5</v>
      </c>
      <c r="AV35" s="120">
        <v>4</v>
      </c>
      <c r="AW35" s="120">
        <v>16</v>
      </c>
      <c r="AX35" s="120">
        <v>6</v>
      </c>
      <c r="AY35" s="120">
        <v>1</v>
      </c>
      <c r="AZ35" s="81">
        <f t="shared" si="23"/>
        <v>27</v>
      </c>
      <c r="BA35" s="80">
        <f t="shared" si="24"/>
        <v>286.5</v>
      </c>
      <c r="BB35" s="36">
        <f t="shared" si="18"/>
        <v>137.51999999999998</v>
      </c>
      <c r="BC35" s="80">
        <f t="shared" si="25"/>
        <v>148.98000000000002</v>
      </c>
    </row>
    <row r="36" spans="1:55" ht="17.399999999999999">
      <c r="A36" s="30" t="s">
        <v>19</v>
      </c>
      <c r="B36" s="88">
        <v>650</v>
      </c>
      <c r="C36" s="88">
        <v>567</v>
      </c>
      <c r="D36" s="92">
        <v>805</v>
      </c>
      <c r="E36" s="88">
        <v>22</v>
      </c>
      <c r="F36" s="88">
        <v>19</v>
      </c>
      <c r="G36" s="89">
        <v>25</v>
      </c>
      <c r="H36" s="55">
        <f t="shared" si="6"/>
        <v>2022</v>
      </c>
      <c r="I36" s="55">
        <f t="shared" si="7"/>
        <v>66</v>
      </c>
      <c r="J36" s="89">
        <v>659</v>
      </c>
      <c r="K36" s="94">
        <v>390</v>
      </c>
      <c r="L36" s="94"/>
      <c r="M36" s="90">
        <v>21</v>
      </c>
      <c r="N36" s="93">
        <v>14</v>
      </c>
      <c r="O36" s="56"/>
      <c r="P36" s="55">
        <f t="shared" si="19"/>
        <v>1049</v>
      </c>
      <c r="Q36" s="55">
        <f t="shared" si="26"/>
        <v>35</v>
      </c>
      <c r="R36" s="57">
        <f t="shared" si="20"/>
        <v>101</v>
      </c>
      <c r="S36" s="89">
        <v>4.08</v>
      </c>
      <c r="T36" s="88">
        <v>3.2</v>
      </c>
      <c r="U36" s="88">
        <v>4.4000000000000004</v>
      </c>
      <c r="V36" s="88"/>
      <c r="W36" s="88"/>
      <c r="X36" s="88"/>
      <c r="Y36" s="44"/>
      <c r="Z36" s="44"/>
      <c r="AA36" s="68">
        <f t="shared" si="12"/>
        <v>0</v>
      </c>
      <c r="AB36" s="33"/>
      <c r="AC36" s="20">
        <f t="shared" si="13"/>
        <v>0</v>
      </c>
      <c r="AD36" s="85">
        <f t="shared" si="14"/>
        <v>112.68</v>
      </c>
      <c r="AE36" s="21">
        <f t="shared" si="22"/>
        <v>112.68</v>
      </c>
      <c r="AF36" s="82"/>
      <c r="AG36" s="78"/>
      <c r="AH36" s="22">
        <f t="shared" si="9"/>
        <v>112.68</v>
      </c>
      <c r="AI36" s="23">
        <f t="shared" si="10"/>
        <v>24.839999999999975</v>
      </c>
      <c r="AJ36" s="58"/>
      <c r="AK36" s="24">
        <f t="shared" si="11"/>
        <v>0</v>
      </c>
      <c r="AL36" s="25">
        <f t="shared" si="15"/>
        <v>137.51999999999998</v>
      </c>
      <c r="AM36" s="28">
        <f t="shared" si="16"/>
        <v>137.51999999999998</v>
      </c>
      <c r="AN36" s="79"/>
      <c r="AO36" s="112">
        <v>60</v>
      </c>
      <c r="AP36" s="112">
        <v>200</v>
      </c>
      <c r="AQ36" s="112">
        <v>0</v>
      </c>
      <c r="AR36" s="112">
        <v>16</v>
      </c>
      <c r="AS36" s="112">
        <v>54</v>
      </c>
      <c r="AT36" s="62">
        <f t="shared" si="21"/>
        <v>330</v>
      </c>
      <c r="AU36" s="64">
        <f t="shared" si="17"/>
        <v>313.5</v>
      </c>
      <c r="AV36" s="120">
        <v>4</v>
      </c>
      <c r="AW36" s="120">
        <v>16</v>
      </c>
      <c r="AX36" s="120">
        <v>6</v>
      </c>
      <c r="AY36" s="120">
        <v>1</v>
      </c>
      <c r="AZ36" s="81">
        <f t="shared" si="23"/>
        <v>27</v>
      </c>
      <c r="BA36" s="80">
        <f t="shared" si="24"/>
        <v>286.5</v>
      </c>
      <c r="BB36" s="36">
        <f t="shared" si="18"/>
        <v>137.51999999999998</v>
      </c>
      <c r="BC36" s="80">
        <f t="shared" si="25"/>
        <v>148.98000000000002</v>
      </c>
    </row>
    <row r="37" spans="1:55" ht="17.399999999999999">
      <c r="A37" s="30" t="s">
        <v>48</v>
      </c>
      <c r="B37" s="88">
        <v>655</v>
      </c>
      <c r="C37" s="88">
        <v>555</v>
      </c>
      <c r="D37" s="92">
        <v>809</v>
      </c>
      <c r="E37" s="88">
        <v>23</v>
      </c>
      <c r="F37" s="88">
        <v>19</v>
      </c>
      <c r="G37" s="89">
        <v>25</v>
      </c>
      <c r="H37" s="55">
        <f t="shared" si="6"/>
        <v>2019</v>
      </c>
      <c r="I37" s="55">
        <f t="shared" si="7"/>
        <v>67</v>
      </c>
      <c r="J37" s="89">
        <v>665</v>
      </c>
      <c r="K37" s="94">
        <v>384</v>
      </c>
      <c r="L37" s="94"/>
      <c r="M37" s="90">
        <v>21</v>
      </c>
      <c r="N37" s="93">
        <v>13</v>
      </c>
      <c r="O37" s="56"/>
      <c r="P37" s="55">
        <f t="shared" si="19"/>
        <v>1049</v>
      </c>
      <c r="Q37" s="55">
        <f t="shared" si="26"/>
        <v>34</v>
      </c>
      <c r="R37" s="57">
        <f t="shared" si="20"/>
        <v>101</v>
      </c>
      <c r="S37" s="89">
        <v>4.08</v>
      </c>
      <c r="T37" s="88">
        <v>3.2</v>
      </c>
      <c r="U37" s="88">
        <v>4.4000000000000004</v>
      </c>
      <c r="V37" s="88"/>
      <c r="W37" s="88"/>
      <c r="X37" s="88"/>
      <c r="Y37" s="44"/>
      <c r="Z37" s="44"/>
      <c r="AA37" s="68">
        <f t="shared" si="12"/>
        <v>0</v>
      </c>
      <c r="AB37" s="33"/>
      <c r="AC37" s="20">
        <f t="shared" si="13"/>
        <v>0</v>
      </c>
      <c r="AD37" s="85">
        <f t="shared" si="14"/>
        <v>112.68</v>
      </c>
      <c r="AE37" s="21">
        <f t="shared" si="22"/>
        <v>112.68</v>
      </c>
      <c r="AF37" s="82"/>
      <c r="AG37" s="78"/>
      <c r="AH37" s="22">
        <f t="shared" si="9"/>
        <v>112.68</v>
      </c>
      <c r="AI37" s="23">
        <f t="shared" si="10"/>
        <v>24.839999999999975</v>
      </c>
      <c r="AJ37" s="58"/>
      <c r="AK37" s="24">
        <f t="shared" si="11"/>
        <v>0</v>
      </c>
      <c r="AL37" s="25">
        <f t="shared" si="15"/>
        <v>137.51999999999998</v>
      </c>
      <c r="AM37" s="28">
        <f t="shared" si="16"/>
        <v>137.51999999999998</v>
      </c>
      <c r="AN37" s="79"/>
      <c r="AO37" s="112">
        <v>60</v>
      </c>
      <c r="AP37" s="112">
        <v>200</v>
      </c>
      <c r="AQ37" s="112">
        <v>0</v>
      </c>
      <c r="AR37" s="112">
        <v>16</v>
      </c>
      <c r="AS37" s="112">
        <v>54</v>
      </c>
      <c r="AT37" s="62">
        <f t="shared" si="21"/>
        <v>330</v>
      </c>
      <c r="AU37" s="64">
        <f t="shared" si="17"/>
        <v>313.5</v>
      </c>
      <c r="AV37" s="120">
        <v>4</v>
      </c>
      <c r="AW37" s="120">
        <v>16</v>
      </c>
      <c r="AX37" s="120">
        <v>6</v>
      </c>
      <c r="AY37" s="120">
        <v>1</v>
      </c>
      <c r="AZ37" s="81">
        <f t="shared" si="23"/>
        <v>27</v>
      </c>
      <c r="BA37" s="80">
        <f t="shared" si="24"/>
        <v>286.5</v>
      </c>
      <c r="BB37" s="36">
        <f t="shared" si="18"/>
        <v>137.51999999999998</v>
      </c>
      <c r="BC37" s="80">
        <f t="shared" si="25"/>
        <v>148.98000000000002</v>
      </c>
    </row>
    <row r="38" spans="1:55" ht="17.399999999999999">
      <c r="A38" s="30" t="s">
        <v>20</v>
      </c>
      <c r="B38" s="88">
        <v>655</v>
      </c>
      <c r="C38" s="88">
        <v>561</v>
      </c>
      <c r="D38" s="92">
        <v>792</v>
      </c>
      <c r="E38" s="88">
        <v>23</v>
      </c>
      <c r="F38" s="88">
        <v>18</v>
      </c>
      <c r="G38" s="89">
        <v>26</v>
      </c>
      <c r="H38" s="55">
        <f t="shared" si="6"/>
        <v>2008</v>
      </c>
      <c r="I38" s="55">
        <f t="shared" si="7"/>
        <v>67</v>
      </c>
      <c r="J38" s="89">
        <v>618</v>
      </c>
      <c r="K38" s="94">
        <v>414</v>
      </c>
      <c r="L38" s="94"/>
      <c r="M38" s="90">
        <v>20</v>
      </c>
      <c r="N38" s="93">
        <v>14</v>
      </c>
      <c r="O38" s="56"/>
      <c r="P38" s="55">
        <f t="shared" si="19"/>
        <v>1032</v>
      </c>
      <c r="Q38" s="55">
        <f t="shared" si="26"/>
        <v>34</v>
      </c>
      <c r="R38" s="57">
        <f t="shared" si="20"/>
        <v>101</v>
      </c>
      <c r="S38" s="89">
        <v>3.84</v>
      </c>
      <c r="T38" s="88">
        <v>3.2</v>
      </c>
      <c r="U38" s="88">
        <v>7.3</v>
      </c>
      <c r="V38" s="88"/>
      <c r="W38" s="88"/>
      <c r="X38" s="88"/>
      <c r="Y38" s="44"/>
      <c r="Z38" s="44"/>
      <c r="AA38" s="68">
        <f t="shared" si="12"/>
        <v>0</v>
      </c>
      <c r="AB38" s="33"/>
      <c r="AC38" s="20">
        <f>AA38+AB38</f>
        <v>0</v>
      </c>
      <c r="AD38" s="85">
        <f t="shared" si="14"/>
        <v>115.34</v>
      </c>
      <c r="AE38" s="21">
        <f t="shared" si="22"/>
        <v>115.34</v>
      </c>
      <c r="AF38" s="82"/>
      <c r="AG38" s="78"/>
      <c r="AH38" s="22">
        <f t="shared" si="9"/>
        <v>115.34</v>
      </c>
      <c r="AI38" s="23">
        <f t="shared" si="10"/>
        <v>22.179999999999978</v>
      </c>
      <c r="AJ38" s="58"/>
      <c r="AK38" s="24">
        <f t="shared" si="11"/>
        <v>0</v>
      </c>
      <c r="AL38" s="25">
        <f t="shared" si="15"/>
        <v>137.51999999999998</v>
      </c>
      <c r="AM38" s="28">
        <f t="shared" si="16"/>
        <v>137.51999999999998</v>
      </c>
      <c r="AN38" s="79"/>
      <c r="AO38" s="112">
        <v>60</v>
      </c>
      <c r="AP38" s="112">
        <v>200</v>
      </c>
      <c r="AQ38" s="112">
        <v>0</v>
      </c>
      <c r="AR38" s="112">
        <v>16</v>
      </c>
      <c r="AS38" s="112">
        <v>54</v>
      </c>
      <c r="AT38" s="62">
        <f t="shared" si="21"/>
        <v>330</v>
      </c>
      <c r="AU38" s="64">
        <f t="shared" si="17"/>
        <v>313.5</v>
      </c>
      <c r="AV38" s="120">
        <v>4</v>
      </c>
      <c r="AW38" s="120">
        <v>16</v>
      </c>
      <c r="AX38" s="120">
        <v>6</v>
      </c>
      <c r="AY38" s="120">
        <v>1</v>
      </c>
      <c r="AZ38" s="81">
        <f t="shared" si="23"/>
        <v>27</v>
      </c>
      <c r="BA38" s="80">
        <f t="shared" si="24"/>
        <v>286.5</v>
      </c>
      <c r="BB38" s="36">
        <f t="shared" si="18"/>
        <v>137.51999999999998</v>
      </c>
      <c r="BC38" s="80">
        <f t="shared" si="25"/>
        <v>148.98000000000002</v>
      </c>
    </row>
    <row r="39" spans="1:55" ht="17.399999999999999">
      <c r="A39" s="30" t="s">
        <v>33</v>
      </c>
      <c r="B39" s="88">
        <v>665</v>
      </c>
      <c r="C39" s="88">
        <v>594</v>
      </c>
      <c r="D39" s="92">
        <v>824</v>
      </c>
      <c r="E39" s="88">
        <v>23</v>
      </c>
      <c r="F39" s="88">
        <v>20</v>
      </c>
      <c r="G39" s="89">
        <v>27</v>
      </c>
      <c r="H39" s="55">
        <f t="shared" si="6"/>
        <v>2083</v>
      </c>
      <c r="I39" s="55">
        <f t="shared" si="7"/>
        <v>70</v>
      </c>
      <c r="J39" s="89">
        <v>670</v>
      </c>
      <c r="K39" s="94">
        <v>387</v>
      </c>
      <c r="L39" s="94"/>
      <c r="M39" s="90">
        <v>22</v>
      </c>
      <c r="N39" s="93">
        <v>13</v>
      </c>
      <c r="O39" s="56"/>
      <c r="P39" s="55">
        <f t="shared" si="19"/>
        <v>1057</v>
      </c>
      <c r="Q39" s="55">
        <f t="shared" si="26"/>
        <v>35</v>
      </c>
      <c r="R39" s="57">
        <f t="shared" si="20"/>
        <v>105</v>
      </c>
      <c r="S39" s="89">
        <v>3.84</v>
      </c>
      <c r="T39" s="88">
        <v>3.2</v>
      </c>
      <c r="U39" s="88">
        <v>7.3</v>
      </c>
      <c r="V39" s="88"/>
      <c r="W39" s="88"/>
      <c r="X39" s="88"/>
      <c r="Y39" s="44"/>
      <c r="Z39" s="44"/>
      <c r="AA39" s="68">
        <f t="shared" si="12"/>
        <v>0</v>
      </c>
      <c r="AB39" s="33"/>
      <c r="AC39" s="20">
        <f t="shared" si="13"/>
        <v>0</v>
      </c>
      <c r="AD39" s="85">
        <f t="shared" si="14"/>
        <v>119.34</v>
      </c>
      <c r="AE39" s="21">
        <f t="shared" si="22"/>
        <v>119.34</v>
      </c>
      <c r="AF39" s="82"/>
      <c r="AG39" s="78"/>
      <c r="AH39" s="22">
        <f t="shared" si="9"/>
        <v>119.34</v>
      </c>
      <c r="AI39" s="23">
        <f t="shared" si="10"/>
        <v>18.179999999999978</v>
      </c>
      <c r="AJ39" s="58"/>
      <c r="AK39" s="24">
        <f t="shared" si="11"/>
        <v>0</v>
      </c>
      <c r="AL39" s="25">
        <f t="shared" si="15"/>
        <v>137.51999999999998</v>
      </c>
      <c r="AM39" s="28">
        <f t="shared" si="16"/>
        <v>137.51999999999998</v>
      </c>
      <c r="AN39" s="79"/>
      <c r="AO39" s="112">
        <v>60</v>
      </c>
      <c r="AP39" s="112">
        <v>200</v>
      </c>
      <c r="AQ39" s="112">
        <v>0</v>
      </c>
      <c r="AR39" s="112">
        <v>16</v>
      </c>
      <c r="AS39" s="112">
        <v>54</v>
      </c>
      <c r="AT39" s="62">
        <f t="shared" si="21"/>
        <v>330</v>
      </c>
      <c r="AU39" s="64">
        <f t="shared" si="17"/>
        <v>313.5</v>
      </c>
      <c r="AV39" s="120">
        <v>4</v>
      </c>
      <c r="AW39" s="120">
        <v>16</v>
      </c>
      <c r="AX39" s="120">
        <v>6</v>
      </c>
      <c r="AY39" s="120">
        <v>1</v>
      </c>
      <c r="AZ39" s="81">
        <f t="shared" si="23"/>
        <v>27</v>
      </c>
      <c r="BA39" s="80">
        <f t="shared" si="24"/>
        <v>286.5</v>
      </c>
      <c r="BB39" s="36">
        <f t="shared" si="18"/>
        <v>137.51999999999998</v>
      </c>
      <c r="BC39" s="80">
        <f t="shared" si="25"/>
        <v>148.98000000000002</v>
      </c>
    </row>
    <row r="40" spans="1:55" ht="17.399999999999999">
      <c r="A40" s="30" t="s">
        <v>21</v>
      </c>
      <c r="B40" s="88">
        <v>700</v>
      </c>
      <c r="C40" s="88">
        <v>632</v>
      </c>
      <c r="D40" s="92">
        <v>860</v>
      </c>
      <c r="E40" s="88">
        <v>24</v>
      </c>
      <c r="F40" s="88">
        <v>21</v>
      </c>
      <c r="G40" s="89">
        <v>28</v>
      </c>
      <c r="H40" s="55">
        <f t="shared" si="6"/>
        <v>2192</v>
      </c>
      <c r="I40" s="55">
        <f t="shared" si="7"/>
        <v>73</v>
      </c>
      <c r="J40" s="89">
        <v>675</v>
      </c>
      <c r="K40" s="94">
        <v>416</v>
      </c>
      <c r="L40" s="94"/>
      <c r="M40" s="90">
        <v>22</v>
      </c>
      <c r="N40" s="93">
        <v>15</v>
      </c>
      <c r="O40" s="56"/>
      <c r="P40" s="55">
        <f t="shared" si="19"/>
        <v>1091</v>
      </c>
      <c r="Q40" s="55">
        <f t="shared" si="26"/>
        <v>37</v>
      </c>
      <c r="R40" s="57">
        <f t="shared" si="20"/>
        <v>110</v>
      </c>
      <c r="S40" s="89">
        <v>3.96</v>
      </c>
      <c r="T40" s="88">
        <v>3.2</v>
      </c>
      <c r="U40" s="88">
        <v>7.8</v>
      </c>
      <c r="V40" s="88"/>
      <c r="W40" s="88"/>
      <c r="X40" s="88"/>
      <c r="Y40" s="44"/>
      <c r="Z40" s="44"/>
      <c r="AA40" s="68">
        <f t="shared" si="12"/>
        <v>0</v>
      </c>
      <c r="AB40" s="33"/>
      <c r="AC40" s="20">
        <f t="shared" si="13"/>
        <v>0</v>
      </c>
      <c r="AD40" s="85">
        <f t="shared" si="14"/>
        <v>124.96</v>
      </c>
      <c r="AE40" s="21">
        <f t="shared" si="22"/>
        <v>124.96</v>
      </c>
      <c r="AF40" s="82"/>
      <c r="AG40" s="78"/>
      <c r="AH40" s="22">
        <f t="shared" si="9"/>
        <v>124.96</v>
      </c>
      <c r="AI40" s="23">
        <f t="shared" si="10"/>
        <v>12.559999999999988</v>
      </c>
      <c r="AJ40" s="58"/>
      <c r="AK40" s="24">
        <f t="shared" si="11"/>
        <v>0</v>
      </c>
      <c r="AL40" s="25">
        <f t="shared" si="15"/>
        <v>137.51999999999998</v>
      </c>
      <c r="AM40" s="28">
        <f t="shared" si="16"/>
        <v>137.51999999999998</v>
      </c>
      <c r="AN40" s="79"/>
      <c r="AO40" s="112">
        <v>60</v>
      </c>
      <c r="AP40" s="112">
        <v>200</v>
      </c>
      <c r="AQ40" s="112">
        <v>0</v>
      </c>
      <c r="AR40" s="112">
        <v>16</v>
      </c>
      <c r="AS40" s="112">
        <v>54</v>
      </c>
      <c r="AT40" s="62">
        <f t="shared" si="21"/>
        <v>330</v>
      </c>
      <c r="AU40" s="64">
        <f t="shared" si="17"/>
        <v>313.5</v>
      </c>
      <c r="AV40" s="120">
        <v>4</v>
      </c>
      <c r="AW40" s="120">
        <v>16</v>
      </c>
      <c r="AX40" s="120">
        <v>6</v>
      </c>
      <c r="AY40" s="120">
        <v>1</v>
      </c>
      <c r="AZ40" s="81">
        <f t="shared" si="23"/>
        <v>27</v>
      </c>
      <c r="BA40" s="80">
        <f t="shared" si="24"/>
        <v>286.5</v>
      </c>
      <c r="BB40" s="36">
        <f t="shared" si="18"/>
        <v>137.51999999999998</v>
      </c>
      <c r="BC40" s="80">
        <f t="shared" si="25"/>
        <v>148.98000000000002</v>
      </c>
    </row>
    <row r="41" spans="1:55" ht="17.399999999999999">
      <c r="A41" s="30" t="s">
        <v>34</v>
      </c>
      <c r="B41" s="88">
        <v>708</v>
      </c>
      <c r="C41" s="88">
        <v>452</v>
      </c>
      <c r="D41" s="92">
        <v>866</v>
      </c>
      <c r="E41" s="88">
        <v>24</v>
      </c>
      <c r="F41" s="88">
        <v>15</v>
      </c>
      <c r="G41" s="89">
        <v>28</v>
      </c>
      <c r="H41" s="55">
        <f t="shared" si="6"/>
        <v>2026</v>
      </c>
      <c r="I41" s="55">
        <f t="shared" si="7"/>
        <v>67</v>
      </c>
      <c r="J41" s="89">
        <v>703</v>
      </c>
      <c r="K41" s="94">
        <v>404</v>
      </c>
      <c r="L41" s="94"/>
      <c r="M41" s="90">
        <v>23</v>
      </c>
      <c r="N41" s="93">
        <v>14</v>
      </c>
      <c r="O41" s="56"/>
      <c r="P41" s="55">
        <f t="shared" si="19"/>
        <v>1107</v>
      </c>
      <c r="Q41" s="55">
        <f t="shared" si="26"/>
        <v>37</v>
      </c>
      <c r="R41" s="57">
        <f t="shared" si="20"/>
        <v>104</v>
      </c>
      <c r="S41" s="89">
        <v>3.96</v>
      </c>
      <c r="T41" s="88">
        <v>3.2</v>
      </c>
      <c r="U41" s="88">
        <v>7.8</v>
      </c>
      <c r="V41" s="88"/>
      <c r="W41" s="88"/>
      <c r="X41" s="88"/>
      <c r="Y41" s="44"/>
      <c r="Z41" s="44"/>
      <c r="AA41" s="68">
        <f t="shared" si="12"/>
        <v>0</v>
      </c>
      <c r="AB41" s="33"/>
      <c r="AC41" s="20">
        <f t="shared" si="13"/>
        <v>0</v>
      </c>
      <c r="AD41" s="85">
        <f t="shared" si="14"/>
        <v>118.96</v>
      </c>
      <c r="AE41" s="21">
        <f t="shared" si="22"/>
        <v>118.96</v>
      </c>
      <c r="AF41" s="82"/>
      <c r="AG41" s="78"/>
      <c r="AH41" s="22">
        <f t="shared" si="9"/>
        <v>118.96</v>
      </c>
      <c r="AI41" s="23">
        <f t="shared" si="10"/>
        <v>18.559999999999988</v>
      </c>
      <c r="AJ41" s="58"/>
      <c r="AK41" s="24">
        <f t="shared" si="11"/>
        <v>0</v>
      </c>
      <c r="AL41" s="25">
        <f t="shared" si="15"/>
        <v>137.51999999999998</v>
      </c>
      <c r="AM41" s="28">
        <f t="shared" si="16"/>
        <v>137.51999999999998</v>
      </c>
      <c r="AN41" s="79"/>
      <c r="AO41" s="112">
        <v>60</v>
      </c>
      <c r="AP41" s="112">
        <v>200</v>
      </c>
      <c r="AQ41" s="112">
        <v>0</v>
      </c>
      <c r="AR41" s="112">
        <v>16</v>
      </c>
      <c r="AS41" s="112">
        <v>54</v>
      </c>
      <c r="AT41" s="62">
        <f t="shared" si="21"/>
        <v>330</v>
      </c>
      <c r="AU41" s="64">
        <f t="shared" si="17"/>
        <v>313.5</v>
      </c>
      <c r="AV41" s="120">
        <v>4</v>
      </c>
      <c r="AW41" s="120">
        <v>16</v>
      </c>
      <c r="AX41" s="120">
        <v>6</v>
      </c>
      <c r="AY41" s="120">
        <v>1</v>
      </c>
      <c r="AZ41" s="81">
        <f t="shared" si="23"/>
        <v>27</v>
      </c>
      <c r="BA41" s="80">
        <f t="shared" si="24"/>
        <v>286.5</v>
      </c>
      <c r="BB41" s="36">
        <f t="shared" si="18"/>
        <v>137.51999999999998</v>
      </c>
      <c r="BC41" s="80">
        <f t="shared" si="25"/>
        <v>148.98000000000002</v>
      </c>
    </row>
    <row r="42" spans="1:55" ht="17.399999999999999">
      <c r="A42" s="30" t="s">
        <v>22</v>
      </c>
      <c r="B42" s="88">
        <v>708</v>
      </c>
      <c r="C42" s="88">
        <v>570</v>
      </c>
      <c r="D42" s="92">
        <v>795</v>
      </c>
      <c r="E42" s="88">
        <v>24</v>
      </c>
      <c r="F42" s="88">
        <v>20</v>
      </c>
      <c r="G42" s="89">
        <v>26</v>
      </c>
      <c r="H42" s="55">
        <f t="shared" si="6"/>
        <v>2073</v>
      </c>
      <c r="I42" s="55">
        <f>E42+F42+G42</f>
        <v>70</v>
      </c>
      <c r="J42" s="89">
        <v>692</v>
      </c>
      <c r="K42" s="94">
        <v>389</v>
      </c>
      <c r="L42" s="94"/>
      <c r="M42" s="90">
        <v>23</v>
      </c>
      <c r="N42" s="93">
        <v>13</v>
      </c>
      <c r="O42" s="56"/>
      <c r="P42" s="55">
        <f t="shared" si="19"/>
        <v>1081</v>
      </c>
      <c r="Q42" s="55">
        <f t="shared" si="26"/>
        <v>36</v>
      </c>
      <c r="R42" s="57">
        <f t="shared" si="20"/>
        <v>106</v>
      </c>
      <c r="S42" s="89">
        <v>4.2</v>
      </c>
      <c r="T42" s="88">
        <v>3.2</v>
      </c>
      <c r="U42" s="88">
        <v>9.1</v>
      </c>
      <c r="V42" s="88"/>
      <c r="W42" s="88"/>
      <c r="X42" s="88"/>
      <c r="Y42" s="44"/>
      <c r="Z42" s="44"/>
      <c r="AA42" s="68">
        <f t="shared" si="12"/>
        <v>0</v>
      </c>
      <c r="AB42" s="33"/>
      <c r="AC42" s="20">
        <f t="shared" si="13"/>
        <v>0</v>
      </c>
      <c r="AD42" s="85">
        <f t="shared" si="14"/>
        <v>122.5</v>
      </c>
      <c r="AE42" s="21">
        <f t="shared" si="22"/>
        <v>122.5</v>
      </c>
      <c r="AF42" s="82"/>
      <c r="AG42" s="78"/>
      <c r="AH42" s="22">
        <f t="shared" si="9"/>
        <v>122.5</v>
      </c>
      <c r="AI42" s="23">
        <f t="shared" si="10"/>
        <v>15.019999999999982</v>
      </c>
      <c r="AJ42" s="58"/>
      <c r="AK42" s="24">
        <f t="shared" si="11"/>
        <v>0</v>
      </c>
      <c r="AL42" s="25">
        <f t="shared" si="15"/>
        <v>137.51999999999998</v>
      </c>
      <c r="AM42" s="28">
        <f t="shared" si="16"/>
        <v>137.51999999999998</v>
      </c>
      <c r="AN42" s="79"/>
      <c r="AO42" s="112">
        <v>60</v>
      </c>
      <c r="AP42" s="112">
        <v>200</v>
      </c>
      <c r="AQ42" s="112">
        <v>0</v>
      </c>
      <c r="AR42" s="112">
        <v>16</v>
      </c>
      <c r="AS42" s="112">
        <v>54</v>
      </c>
      <c r="AT42" s="62">
        <f t="shared" si="21"/>
        <v>330</v>
      </c>
      <c r="AU42" s="64">
        <f t="shared" si="17"/>
        <v>313.5</v>
      </c>
      <c r="AV42" s="120">
        <v>4</v>
      </c>
      <c r="AW42" s="120">
        <v>16</v>
      </c>
      <c r="AX42" s="120">
        <v>6</v>
      </c>
      <c r="AY42" s="120">
        <v>1</v>
      </c>
      <c r="AZ42" s="81">
        <f t="shared" si="23"/>
        <v>27</v>
      </c>
      <c r="BA42" s="80">
        <f t="shared" si="24"/>
        <v>286.5</v>
      </c>
      <c r="BB42" s="36">
        <f t="shared" si="18"/>
        <v>137.51999999999998</v>
      </c>
      <c r="BC42" s="80">
        <f t="shared" si="25"/>
        <v>148.98000000000002</v>
      </c>
    </row>
    <row r="43" spans="1:55" ht="17.399999999999999">
      <c r="A43" s="30" t="s">
        <v>49</v>
      </c>
      <c r="B43" s="88">
        <v>697</v>
      </c>
      <c r="C43" s="88">
        <v>580</v>
      </c>
      <c r="D43" s="88">
        <v>771</v>
      </c>
      <c r="E43" s="88">
        <v>24</v>
      </c>
      <c r="F43" s="88">
        <v>20</v>
      </c>
      <c r="G43" s="89">
        <v>25</v>
      </c>
      <c r="H43" s="55">
        <f t="shared" si="6"/>
        <v>2048</v>
      </c>
      <c r="I43" s="55">
        <f t="shared" si="7"/>
        <v>69</v>
      </c>
      <c r="J43" s="89">
        <v>667</v>
      </c>
      <c r="K43" s="94">
        <v>422</v>
      </c>
      <c r="L43" s="94"/>
      <c r="M43" s="93">
        <v>22</v>
      </c>
      <c r="N43" s="93">
        <v>14</v>
      </c>
      <c r="O43" s="56"/>
      <c r="P43" s="55">
        <f t="shared" si="19"/>
        <v>1089</v>
      </c>
      <c r="Q43" s="55">
        <f t="shared" si="26"/>
        <v>36</v>
      </c>
      <c r="R43" s="57">
        <f t="shared" si="20"/>
        <v>105</v>
      </c>
      <c r="S43" s="89">
        <v>4.2</v>
      </c>
      <c r="T43" s="88">
        <v>3.2</v>
      </c>
      <c r="U43" s="88">
        <v>9.1</v>
      </c>
      <c r="V43" s="88"/>
      <c r="W43" s="88"/>
      <c r="X43" s="88"/>
      <c r="Y43" s="44"/>
      <c r="Z43" s="44"/>
      <c r="AA43" s="68">
        <f t="shared" si="12"/>
        <v>0</v>
      </c>
      <c r="AB43" s="33"/>
      <c r="AC43" s="20">
        <f t="shared" si="13"/>
        <v>0</v>
      </c>
      <c r="AD43" s="85">
        <f t="shared" si="14"/>
        <v>121.5</v>
      </c>
      <c r="AE43" s="21">
        <f t="shared" si="22"/>
        <v>121.5</v>
      </c>
      <c r="AF43" s="82"/>
      <c r="AG43" s="78"/>
      <c r="AH43" s="22">
        <f t="shared" si="9"/>
        <v>121.5</v>
      </c>
      <c r="AI43" s="23">
        <f t="shared" si="10"/>
        <v>16.019999999999982</v>
      </c>
      <c r="AJ43" s="58"/>
      <c r="AK43" s="24">
        <f t="shared" si="11"/>
        <v>0</v>
      </c>
      <c r="AL43" s="25">
        <f t="shared" si="15"/>
        <v>137.51999999999998</v>
      </c>
      <c r="AM43" s="28">
        <f t="shared" si="16"/>
        <v>137.51999999999998</v>
      </c>
      <c r="AN43" s="79"/>
      <c r="AO43" s="112">
        <v>60</v>
      </c>
      <c r="AP43" s="112">
        <v>200</v>
      </c>
      <c r="AQ43" s="112">
        <v>0</v>
      </c>
      <c r="AR43" s="112">
        <v>16</v>
      </c>
      <c r="AS43" s="112">
        <v>54</v>
      </c>
      <c r="AT43" s="62">
        <f t="shared" si="21"/>
        <v>330</v>
      </c>
      <c r="AU43" s="64">
        <f t="shared" si="17"/>
        <v>313.5</v>
      </c>
      <c r="AV43" s="120">
        <v>4</v>
      </c>
      <c r="AW43" s="120">
        <v>16</v>
      </c>
      <c r="AX43" s="120">
        <v>6</v>
      </c>
      <c r="AY43" s="120">
        <v>1</v>
      </c>
      <c r="AZ43" s="81">
        <f t="shared" si="23"/>
        <v>27</v>
      </c>
      <c r="BA43" s="80">
        <f t="shared" si="24"/>
        <v>286.5</v>
      </c>
      <c r="BB43" s="36">
        <f t="shared" si="18"/>
        <v>137.51999999999998</v>
      </c>
      <c r="BC43" s="80">
        <f t="shared" si="25"/>
        <v>148.98000000000002</v>
      </c>
    </row>
    <row r="44" spans="1:55" ht="17.399999999999999">
      <c r="A44" s="30" t="s">
        <v>23</v>
      </c>
      <c r="B44" s="88">
        <v>585</v>
      </c>
      <c r="C44" s="88">
        <v>578</v>
      </c>
      <c r="D44" s="88">
        <v>804</v>
      </c>
      <c r="E44" s="88">
        <v>20</v>
      </c>
      <c r="F44" s="88">
        <v>20</v>
      </c>
      <c r="G44" s="89">
        <v>26</v>
      </c>
      <c r="H44" s="55">
        <f t="shared" si="6"/>
        <v>1967</v>
      </c>
      <c r="I44" s="55">
        <f t="shared" si="7"/>
        <v>66</v>
      </c>
      <c r="J44" s="89">
        <v>643</v>
      </c>
      <c r="K44" s="94">
        <v>463</v>
      </c>
      <c r="L44" s="94"/>
      <c r="M44" s="93">
        <v>21</v>
      </c>
      <c r="N44" s="93">
        <v>16</v>
      </c>
      <c r="O44" s="56"/>
      <c r="P44" s="55">
        <f t="shared" si="19"/>
        <v>1106</v>
      </c>
      <c r="Q44" s="55">
        <f t="shared" si="26"/>
        <v>37</v>
      </c>
      <c r="R44" s="57">
        <f t="shared" si="20"/>
        <v>103</v>
      </c>
      <c r="S44" s="89">
        <v>4.09</v>
      </c>
      <c r="T44" s="88">
        <v>3.2</v>
      </c>
      <c r="U44" s="88">
        <v>7.8</v>
      </c>
      <c r="V44" s="88"/>
      <c r="W44" s="88"/>
      <c r="X44" s="88"/>
      <c r="Y44" s="44"/>
      <c r="Z44" s="44"/>
      <c r="AA44" s="68">
        <f t="shared" si="12"/>
        <v>0</v>
      </c>
      <c r="AB44" s="33"/>
      <c r="AC44" s="20">
        <f t="shared" si="13"/>
        <v>0</v>
      </c>
      <c r="AD44" s="85">
        <f t="shared" si="14"/>
        <v>118.09</v>
      </c>
      <c r="AE44" s="21">
        <f t="shared" si="22"/>
        <v>118.09</v>
      </c>
      <c r="AF44" s="82"/>
      <c r="AG44" s="78"/>
      <c r="AH44" s="22">
        <f t="shared" si="9"/>
        <v>118.09</v>
      </c>
      <c r="AI44" s="23">
        <f t="shared" si="10"/>
        <v>19.429999999999978</v>
      </c>
      <c r="AJ44" s="58"/>
      <c r="AK44" s="24">
        <f t="shared" si="11"/>
        <v>0</v>
      </c>
      <c r="AL44" s="25">
        <f t="shared" si="15"/>
        <v>137.51999999999998</v>
      </c>
      <c r="AM44" s="28">
        <f t="shared" si="16"/>
        <v>137.51999999999998</v>
      </c>
      <c r="AN44" s="79"/>
      <c r="AO44" s="112">
        <v>60</v>
      </c>
      <c r="AP44" s="112">
        <v>200</v>
      </c>
      <c r="AQ44" s="112">
        <v>0</v>
      </c>
      <c r="AR44" s="112">
        <v>16</v>
      </c>
      <c r="AS44" s="112">
        <v>54</v>
      </c>
      <c r="AT44" s="62">
        <f t="shared" si="21"/>
        <v>330</v>
      </c>
      <c r="AU44" s="64">
        <f t="shared" si="17"/>
        <v>313.5</v>
      </c>
      <c r="AV44" s="120">
        <v>4</v>
      </c>
      <c r="AW44" s="120">
        <v>16</v>
      </c>
      <c r="AX44" s="120">
        <v>6</v>
      </c>
      <c r="AY44" s="120">
        <v>1</v>
      </c>
      <c r="AZ44" s="81">
        <f t="shared" si="23"/>
        <v>27</v>
      </c>
      <c r="BA44" s="80">
        <f t="shared" si="24"/>
        <v>286.5</v>
      </c>
      <c r="BB44" s="36">
        <f t="shared" si="18"/>
        <v>137.51999999999998</v>
      </c>
      <c r="BC44" s="80">
        <f t="shared" si="25"/>
        <v>148.98000000000002</v>
      </c>
    </row>
    <row r="45" spans="1:55" ht="17.399999999999999">
      <c r="A45" s="30" t="s">
        <v>50</v>
      </c>
      <c r="B45" s="88">
        <v>611</v>
      </c>
      <c r="C45" s="88">
        <v>552</v>
      </c>
      <c r="D45" s="88">
        <v>805</v>
      </c>
      <c r="E45" s="88">
        <v>20</v>
      </c>
      <c r="F45" s="88">
        <v>19</v>
      </c>
      <c r="G45" s="89">
        <v>26</v>
      </c>
      <c r="H45" s="55">
        <f t="shared" si="6"/>
        <v>1968</v>
      </c>
      <c r="I45" s="55">
        <f t="shared" si="7"/>
        <v>65</v>
      </c>
      <c r="J45" s="89">
        <v>638</v>
      </c>
      <c r="K45" s="94">
        <v>507</v>
      </c>
      <c r="L45" s="94"/>
      <c r="M45" s="93">
        <v>21</v>
      </c>
      <c r="N45" s="93">
        <v>18</v>
      </c>
      <c r="O45" s="56"/>
      <c r="P45" s="55">
        <f t="shared" si="19"/>
        <v>1145</v>
      </c>
      <c r="Q45" s="55">
        <f t="shared" si="26"/>
        <v>39</v>
      </c>
      <c r="R45" s="57">
        <f t="shared" si="20"/>
        <v>104</v>
      </c>
      <c r="S45" s="89">
        <v>4.09</v>
      </c>
      <c r="T45" s="88">
        <v>4</v>
      </c>
      <c r="U45" s="88">
        <v>7.8</v>
      </c>
      <c r="V45" s="88"/>
      <c r="W45" s="88"/>
      <c r="X45" s="88"/>
      <c r="Y45" s="44"/>
      <c r="Z45" s="44"/>
      <c r="AA45" s="68">
        <f t="shared" si="12"/>
        <v>0</v>
      </c>
      <c r="AB45" s="33"/>
      <c r="AC45" s="20">
        <f t="shared" si="13"/>
        <v>0</v>
      </c>
      <c r="AD45" s="85">
        <f t="shared" si="14"/>
        <v>119.89</v>
      </c>
      <c r="AE45" s="83">
        <f t="shared" si="22"/>
        <v>119.89</v>
      </c>
      <c r="AF45" s="84"/>
      <c r="AG45" s="78"/>
      <c r="AH45" s="22">
        <f t="shared" si="9"/>
        <v>119.89</v>
      </c>
      <c r="AI45" s="23">
        <f t="shared" si="10"/>
        <v>17.629999999999981</v>
      </c>
      <c r="AJ45" s="58"/>
      <c r="AK45" s="24">
        <f t="shared" si="11"/>
        <v>0</v>
      </c>
      <c r="AL45" s="25">
        <f t="shared" si="15"/>
        <v>137.51999999999998</v>
      </c>
      <c r="AM45" s="28">
        <f t="shared" si="16"/>
        <v>137.51999999999998</v>
      </c>
      <c r="AN45" s="79"/>
      <c r="AO45" s="112">
        <v>60</v>
      </c>
      <c r="AP45" s="112">
        <v>200</v>
      </c>
      <c r="AQ45" s="112">
        <v>0</v>
      </c>
      <c r="AR45" s="112">
        <v>16</v>
      </c>
      <c r="AS45" s="112">
        <v>54</v>
      </c>
      <c r="AT45" s="62">
        <f t="shared" si="21"/>
        <v>330</v>
      </c>
      <c r="AU45" s="64">
        <f t="shared" si="17"/>
        <v>313.5</v>
      </c>
      <c r="AV45" s="120">
        <v>4</v>
      </c>
      <c r="AW45" s="120">
        <v>16</v>
      </c>
      <c r="AX45" s="120">
        <v>6</v>
      </c>
      <c r="AY45" s="120">
        <v>1</v>
      </c>
      <c r="AZ45" s="81">
        <f t="shared" si="23"/>
        <v>27</v>
      </c>
      <c r="BA45" s="80">
        <f t="shared" si="24"/>
        <v>286.5</v>
      </c>
      <c r="BB45" s="36">
        <f t="shared" si="18"/>
        <v>137.51999999999998</v>
      </c>
      <c r="BC45" s="80">
        <f t="shared" si="25"/>
        <v>148.98000000000002</v>
      </c>
    </row>
    <row r="46" spans="1:55" ht="17.399999999999999">
      <c r="A46" s="30" t="s">
        <v>24</v>
      </c>
      <c r="B46" s="88">
        <v>685</v>
      </c>
      <c r="C46" s="88">
        <v>594</v>
      </c>
      <c r="D46" s="88">
        <v>890</v>
      </c>
      <c r="E46" s="88">
        <v>23</v>
      </c>
      <c r="F46" s="88">
        <v>19</v>
      </c>
      <c r="G46" s="89">
        <v>28</v>
      </c>
      <c r="H46" s="55">
        <f t="shared" si="6"/>
        <v>2169</v>
      </c>
      <c r="I46" s="55">
        <f t="shared" si="7"/>
        <v>70</v>
      </c>
      <c r="J46" s="89">
        <v>740</v>
      </c>
      <c r="K46" s="94">
        <v>517</v>
      </c>
      <c r="L46" s="94"/>
      <c r="M46" s="93">
        <v>25</v>
      </c>
      <c r="N46" s="93">
        <v>18</v>
      </c>
      <c r="O46" s="56"/>
      <c r="P46" s="55">
        <f t="shared" si="19"/>
        <v>1257</v>
      </c>
      <c r="Q46" s="55">
        <f t="shared" si="26"/>
        <v>43</v>
      </c>
      <c r="R46" s="57">
        <f t="shared" si="20"/>
        <v>113</v>
      </c>
      <c r="S46" s="88">
        <v>4.75</v>
      </c>
      <c r="T46" s="88">
        <v>5.5</v>
      </c>
      <c r="U46" s="100">
        <v>10</v>
      </c>
      <c r="V46" s="88"/>
      <c r="W46" s="88"/>
      <c r="X46" s="88"/>
      <c r="Y46" s="44"/>
      <c r="Z46" s="44"/>
      <c r="AA46" s="68">
        <f t="shared" si="12"/>
        <v>0</v>
      </c>
      <c r="AB46" s="33"/>
      <c r="AC46" s="20">
        <f t="shared" si="13"/>
        <v>0</v>
      </c>
      <c r="AD46" s="85">
        <f t="shared" si="14"/>
        <v>133.25</v>
      </c>
      <c r="AE46" s="83">
        <f t="shared" si="22"/>
        <v>133.25</v>
      </c>
      <c r="AF46" s="84"/>
      <c r="AG46" s="78"/>
      <c r="AH46" s="22">
        <f t="shared" si="9"/>
        <v>133.25</v>
      </c>
      <c r="AI46" s="23">
        <f t="shared" si="10"/>
        <v>4.2699999999999818</v>
      </c>
      <c r="AJ46" s="58"/>
      <c r="AK46" s="24">
        <f t="shared" si="11"/>
        <v>0</v>
      </c>
      <c r="AL46" s="25">
        <f t="shared" si="15"/>
        <v>137.51999999999998</v>
      </c>
      <c r="AM46" s="28">
        <f t="shared" si="16"/>
        <v>137.51999999999998</v>
      </c>
      <c r="AN46" s="79"/>
      <c r="AO46" s="112">
        <v>60</v>
      </c>
      <c r="AP46" s="112">
        <v>200</v>
      </c>
      <c r="AQ46" s="112">
        <v>0</v>
      </c>
      <c r="AR46" s="112">
        <v>16</v>
      </c>
      <c r="AS46" s="112">
        <v>54</v>
      </c>
      <c r="AT46" s="62">
        <f t="shared" si="21"/>
        <v>330</v>
      </c>
      <c r="AU46" s="64">
        <f t="shared" si="17"/>
        <v>313.5</v>
      </c>
      <c r="AV46" s="120">
        <v>4</v>
      </c>
      <c r="AW46" s="120">
        <v>16</v>
      </c>
      <c r="AX46" s="120">
        <v>6</v>
      </c>
      <c r="AY46" s="120">
        <v>1</v>
      </c>
      <c r="AZ46" s="81">
        <f t="shared" si="23"/>
        <v>27</v>
      </c>
      <c r="BA46" s="80">
        <f t="shared" si="24"/>
        <v>286.5</v>
      </c>
      <c r="BB46" s="36">
        <f t="shared" si="18"/>
        <v>137.51999999999998</v>
      </c>
      <c r="BC46" s="80">
        <f t="shared" si="25"/>
        <v>148.98000000000002</v>
      </c>
    </row>
    <row r="47" spans="1:55" ht="17.399999999999999">
      <c r="A47" s="30" t="s">
        <v>35</v>
      </c>
      <c r="B47" s="88">
        <v>685</v>
      </c>
      <c r="C47" s="88">
        <v>594</v>
      </c>
      <c r="D47" s="88">
        <v>890</v>
      </c>
      <c r="E47" s="88">
        <v>23</v>
      </c>
      <c r="F47" s="88">
        <v>19</v>
      </c>
      <c r="G47" s="89">
        <v>28</v>
      </c>
      <c r="H47" s="55">
        <f>B47+C47+D47</f>
        <v>2169</v>
      </c>
      <c r="I47" s="55">
        <f>E47+F47+G47</f>
        <v>70</v>
      </c>
      <c r="J47" s="89">
        <v>740</v>
      </c>
      <c r="K47" s="94">
        <v>517</v>
      </c>
      <c r="L47" s="94"/>
      <c r="M47" s="93">
        <v>25</v>
      </c>
      <c r="N47" s="93">
        <v>18</v>
      </c>
      <c r="O47" s="56"/>
      <c r="P47" s="55">
        <f t="shared" si="19"/>
        <v>1257</v>
      </c>
      <c r="Q47" s="55">
        <f t="shared" si="26"/>
        <v>43</v>
      </c>
      <c r="R47" s="57">
        <f t="shared" si="20"/>
        <v>113</v>
      </c>
      <c r="S47" s="88">
        <v>5.25</v>
      </c>
      <c r="T47" s="88">
        <v>5.5</v>
      </c>
      <c r="U47" s="100">
        <v>10</v>
      </c>
      <c r="V47" s="88"/>
      <c r="W47" s="88"/>
      <c r="X47" s="88"/>
      <c r="Y47" s="44"/>
      <c r="Z47" s="44"/>
      <c r="AA47" s="68">
        <f t="shared" si="12"/>
        <v>0</v>
      </c>
      <c r="AB47" s="33"/>
      <c r="AC47" s="20">
        <f t="shared" si="13"/>
        <v>0</v>
      </c>
      <c r="AD47" s="85">
        <f t="shared" si="14"/>
        <v>133.75</v>
      </c>
      <c r="AE47" s="83">
        <f t="shared" si="22"/>
        <v>133.75</v>
      </c>
      <c r="AF47" s="84"/>
      <c r="AG47" s="78"/>
      <c r="AH47" s="22">
        <f t="shared" si="9"/>
        <v>133.75</v>
      </c>
      <c r="AI47" s="23">
        <f t="shared" si="10"/>
        <v>3.7699999999999818</v>
      </c>
      <c r="AJ47" s="58"/>
      <c r="AK47" s="24">
        <f t="shared" si="11"/>
        <v>0</v>
      </c>
      <c r="AL47" s="25">
        <f t="shared" si="15"/>
        <v>137.51999999999998</v>
      </c>
      <c r="AM47" s="28">
        <f t="shared" si="16"/>
        <v>137.51999999999998</v>
      </c>
      <c r="AN47" s="79"/>
      <c r="AO47" s="112">
        <v>60</v>
      </c>
      <c r="AP47" s="112">
        <v>200</v>
      </c>
      <c r="AQ47" s="112">
        <v>0</v>
      </c>
      <c r="AR47" s="112">
        <v>16</v>
      </c>
      <c r="AS47" s="112">
        <v>54</v>
      </c>
      <c r="AT47" s="62">
        <f t="shared" si="21"/>
        <v>330</v>
      </c>
      <c r="AU47" s="64">
        <f t="shared" si="17"/>
        <v>313.5</v>
      </c>
      <c r="AV47" s="120">
        <v>4</v>
      </c>
      <c r="AW47" s="120">
        <v>16</v>
      </c>
      <c r="AX47" s="120">
        <v>6</v>
      </c>
      <c r="AY47" s="120">
        <v>1</v>
      </c>
      <c r="AZ47" s="81">
        <f t="shared" si="23"/>
        <v>27</v>
      </c>
      <c r="BA47" s="80">
        <f t="shared" si="24"/>
        <v>286.5</v>
      </c>
      <c r="BB47" s="36">
        <f t="shared" si="18"/>
        <v>137.51999999999998</v>
      </c>
      <c r="BC47" s="80">
        <f t="shared" si="25"/>
        <v>148.98000000000002</v>
      </c>
    </row>
    <row r="48" spans="1:55" ht="17.399999999999999">
      <c r="A48" s="30" t="s">
        <v>36</v>
      </c>
      <c r="B48" s="88">
        <v>755</v>
      </c>
      <c r="C48" s="88">
        <v>592</v>
      </c>
      <c r="D48" s="88">
        <v>852</v>
      </c>
      <c r="E48" s="88">
        <v>25</v>
      </c>
      <c r="F48" s="88">
        <v>20</v>
      </c>
      <c r="G48" s="89">
        <v>28</v>
      </c>
      <c r="H48" s="55">
        <f t="shared" si="6"/>
        <v>2199</v>
      </c>
      <c r="I48" s="55">
        <f t="shared" si="7"/>
        <v>73</v>
      </c>
      <c r="J48" s="89">
        <v>730</v>
      </c>
      <c r="K48" s="94">
        <v>531</v>
      </c>
      <c r="L48" s="94"/>
      <c r="M48" s="93">
        <v>24</v>
      </c>
      <c r="N48" s="93">
        <v>19</v>
      </c>
      <c r="O48" s="56"/>
      <c r="P48" s="55">
        <f t="shared" si="19"/>
        <v>1261</v>
      </c>
      <c r="Q48" s="55">
        <f t="shared" si="26"/>
        <v>43</v>
      </c>
      <c r="R48" s="57">
        <f t="shared" si="20"/>
        <v>116</v>
      </c>
      <c r="S48" s="88">
        <v>5.25</v>
      </c>
      <c r="T48" s="88">
        <v>6</v>
      </c>
      <c r="U48" s="100">
        <v>10.199999999999999</v>
      </c>
      <c r="V48" s="88"/>
      <c r="W48" s="88"/>
      <c r="X48" s="88"/>
      <c r="Y48" s="44"/>
      <c r="Z48" s="44"/>
      <c r="AA48" s="68">
        <f t="shared" si="12"/>
        <v>0</v>
      </c>
      <c r="AB48" s="33">
        <v>15</v>
      </c>
      <c r="AC48" s="20">
        <f t="shared" si="13"/>
        <v>15</v>
      </c>
      <c r="AD48" s="85">
        <f t="shared" si="14"/>
        <v>137.44999999999999</v>
      </c>
      <c r="AE48" s="83">
        <f t="shared" si="22"/>
        <v>122.44999999999999</v>
      </c>
      <c r="AF48" s="84"/>
      <c r="AG48" s="78"/>
      <c r="AH48" s="22">
        <f t="shared" si="9"/>
        <v>137.44999999999999</v>
      </c>
      <c r="AI48" s="23">
        <f t="shared" si="10"/>
        <v>15.069999999999993</v>
      </c>
      <c r="AJ48" s="58"/>
      <c r="AK48" s="24">
        <f t="shared" si="11"/>
        <v>15</v>
      </c>
      <c r="AL48" s="25">
        <f t="shared" si="15"/>
        <v>137.51999999999998</v>
      </c>
      <c r="AM48" s="28">
        <f t="shared" si="16"/>
        <v>152.51999999999998</v>
      </c>
      <c r="AN48" s="79"/>
      <c r="AO48" s="112">
        <v>60</v>
      </c>
      <c r="AP48" s="112">
        <v>200</v>
      </c>
      <c r="AQ48" s="112">
        <v>0</v>
      </c>
      <c r="AR48" s="112">
        <v>16</v>
      </c>
      <c r="AS48" s="112">
        <v>54</v>
      </c>
      <c r="AT48" s="62">
        <f t="shared" si="21"/>
        <v>330</v>
      </c>
      <c r="AU48" s="64">
        <f t="shared" si="17"/>
        <v>313.5</v>
      </c>
      <c r="AV48" s="120">
        <v>4</v>
      </c>
      <c r="AW48" s="120">
        <v>16</v>
      </c>
      <c r="AX48" s="120">
        <v>6</v>
      </c>
      <c r="AY48" s="120">
        <v>1</v>
      </c>
      <c r="AZ48" s="81">
        <f t="shared" si="23"/>
        <v>27</v>
      </c>
      <c r="BA48" s="80">
        <f t="shared" si="24"/>
        <v>286.5</v>
      </c>
      <c r="BB48" s="36">
        <f t="shared" si="18"/>
        <v>137.51999999999998</v>
      </c>
      <c r="BC48" s="80">
        <f t="shared" si="25"/>
        <v>148.98000000000002</v>
      </c>
    </row>
    <row r="49" spans="1:55" ht="17.399999999999999">
      <c r="A49" s="30" t="s">
        <v>51</v>
      </c>
      <c r="B49" s="88">
        <v>755</v>
      </c>
      <c r="C49" s="88">
        <v>592</v>
      </c>
      <c r="D49" s="88">
        <v>852</v>
      </c>
      <c r="E49" s="88">
        <v>25</v>
      </c>
      <c r="F49" s="88">
        <v>20</v>
      </c>
      <c r="G49" s="89">
        <v>28</v>
      </c>
      <c r="H49" s="55">
        <f>B49+C49+D49</f>
        <v>2199</v>
      </c>
      <c r="I49" s="55">
        <f>E49+F49+G49</f>
        <v>73</v>
      </c>
      <c r="J49" s="89">
        <v>730</v>
      </c>
      <c r="K49" s="94">
        <v>531</v>
      </c>
      <c r="L49" s="94"/>
      <c r="M49" s="93">
        <v>24</v>
      </c>
      <c r="N49" s="93">
        <v>19</v>
      </c>
      <c r="O49" s="56"/>
      <c r="P49" s="55">
        <f t="shared" si="19"/>
        <v>1261</v>
      </c>
      <c r="Q49" s="55">
        <f t="shared" si="26"/>
        <v>43</v>
      </c>
      <c r="R49" s="57">
        <f t="shared" si="20"/>
        <v>116</v>
      </c>
      <c r="S49" s="88">
        <v>5.44</v>
      </c>
      <c r="T49" s="88">
        <v>6</v>
      </c>
      <c r="U49" s="100">
        <v>10.199999999999999</v>
      </c>
      <c r="V49" s="88"/>
      <c r="W49" s="88"/>
      <c r="X49" s="88"/>
      <c r="Y49" s="44"/>
      <c r="Z49" s="44"/>
      <c r="AA49" s="68">
        <f t="shared" si="12"/>
        <v>0</v>
      </c>
      <c r="AB49" s="33">
        <v>15</v>
      </c>
      <c r="AC49" s="20">
        <f t="shared" si="13"/>
        <v>15</v>
      </c>
      <c r="AD49" s="85">
        <f t="shared" si="14"/>
        <v>137.63999999999999</v>
      </c>
      <c r="AE49" s="83">
        <f t="shared" si="22"/>
        <v>122.63999999999999</v>
      </c>
      <c r="AF49" s="84"/>
      <c r="AG49" s="78"/>
      <c r="AH49" s="22">
        <f t="shared" si="9"/>
        <v>137.63999999999999</v>
      </c>
      <c r="AI49" s="23">
        <f t="shared" si="10"/>
        <v>14.879999999999995</v>
      </c>
      <c r="AJ49" s="58"/>
      <c r="AK49" s="24">
        <f t="shared" si="11"/>
        <v>15</v>
      </c>
      <c r="AL49" s="25">
        <f t="shared" si="15"/>
        <v>137.51999999999998</v>
      </c>
      <c r="AM49" s="28">
        <f t="shared" si="16"/>
        <v>152.51999999999998</v>
      </c>
      <c r="AN49" s="79"/>
      <c r="AO49" s="112">
        <v>60</v>
      </c>
      <c r="AP49" s="112">
        <v>200</v>
      </c>
      <c r="AQ49" s="112">
        <v>0</v>
      </c>
      <c r="AR49" s="112">
        <v>16</v>
      </c>
      <c r="AS49" s="112">
        <v>54</v>
      </c>
      <c r="AT49" s="62">
        <f t="shared" si="21"/>
        <v>330</v>
      </c>
      <c r="AU49" s="64">
        <f t="shared" si="17"/>
        <v>313.5</v>
      </c>
      <c r="AV49" s="120">
        <v>4</v>
      </c>
      <c r="AW49" s="120">
        <v>16</v>
      </c>
      <c r="AX49" s="120">
        <v>6</v>
      </c>
      <c r="AY49" s="120">
        <v>1</v>
      </c>
      <c r="AZ49" s="81">
        <f t="shared" si="23"/>
        <v>27</v>
      </c>
      <c r="BA49" s="80">
        <f t="shared" si="24"/>
        <v>286.5</v>
      </c>
      <c r="BB49" s="36">
        <f t="shared" si="18"/>
        <v>137.51999999999998</v>
      </c>
      <c r="BC49" s="80">
        <f t="shared" si="25"/>
        <v>148.98000000000002</v>
      </c>
    </row>
    <row r="50" spans="1:55" ht="17.399999999999999">
      <c r="A50" s="30" t="s">
        <v>25</v>
      </c>
      <c r="B50" s="88">
        <v>748</v>
      </c>
      <c r="C50" s="88">
        <v>566</v>
      </c>
      <c r="D50" s="88">
        <v>847</v>
      </c>
      <c r="E50" s="88">
        <v>25</v>
      </c>
      <c r="F50" s="88">
        <v>19</v>
      </c>
      <c r="G50" s="89">
        <v>27</v>
      </c>
      <c r="H50" s="55">
        <f t="shared" si="6"/>
        <v>2161</v>
      </c>
      <c r="I50" s="55">
        <f t="shared" si="7"/>
        <v>71</v>
      </c>
      <c r="J50" s="89">
        <v>744</v>
      </c>
      <c r="K50" s="94">
        <v>527</v>
      </c>
      <c r="L50" s="94"/>
      <c r="M50" s="93">
        <v>25</v>
      </c>
      <c r="N50" s="93">
        <v>18</v>
      </c>
      <c r="O50" s="56"/>
      <c r="P50" s="55">
        <f t="shared" si="19"/>
        <v>1271</v>
      </c>
      <c r="Q50" s="55">
        <f t="shared" si="26"/>
        <v>43</v>
      </c>
      <c r="R50" s="57">
        <f t="shared" si="20"/>
        <v>114</v>
      </c>
      <c r="S50" s="88">
        <v>6.36</v>
      </c>
      <c r="T50" s="88">
        <v>7</v>
      </c>
      <c r="U50" s="100">
        <v>11.9</v>
      </c>
      <c r="V50" s="88"/>
      <c r="W50" s="88"/>
      <c r="X50" s="88"/>
      <c r="Y50" s="44"/>
      <c r="Z50" s="44"/>
      <c r="AA50" s="68">
        <f t="shared" si="12"/>
        <v>0</v>
      </c>
      <c r="AB50" s="33">
        <v>15</v>
      </c>
      <c r="AC50" s="20">
        <f t="shared" si="13"/>
        <v>15</v>
      </c>
      <c r="AD50" s="85">
        <f t="shared" si="14"/>
        <v>139.26</v>
      </c>
      <c r="AE50" s="83">
        <f t="shared" si="22"/>
        <v>124.25999999999999</v>
      </c>
      <c r="AF50" s="84"/>
      <c r="AG50" s="78"/>
      <c r="AH50" s="22">
        <f t="shared" si="9"/>
        <v>139.26</v>
      </c>
      <c r="AI50" s="23">
        <f t="shared" si="10"/>
        <v>13.259999999999991</v>
      </c>
      <c r="AJ50" s="58"/>
      <c r="AK50" s="24">
        <f t="shared" si="11"/>
        <v>15</v>
      </c>
      <c r="AL50" s="25">
        <f t="shared" si="15"/>
        <v>137.51999999999998</v>
      </c>
      <c r="AM50" s="28">
        <f t="shared" si="16"/>
        <v>152.51999999999998</v>
      </c>
      <c r="AN50" s="79"/>
      <c r="AO50" s="112">
        <v>60</v>
      </c>
      <c r="AP50" s="112">
        <v>200</v>
      </c>
      <c r="AQ50" s="112">
        <v>0</v>
      </c>
      <c r="AR50" s="112">
        <v>16</v>
      </c>
      <c r="AS50" s="112">
        <v>54</v>
      </c>
      <c r="AT50" s="62">
        <f t="shared" si="21"/>
        <v>330</v>
      </c>
      <c r="AU50" s="64">
        <f t="shared" si="17"/>
        <v>313.5</v>
      </c>
      <c r="AV50" s="120">
        <v>4</v>
      </c>
      <c r="AW50" s="120">
        <v>16</v>
      </c>
      <c r="AX50" s="120">
        <v>6</v>
      </c>
      <c r="AY50" s="120">
        <v>1</v>
      </c>
      <c r="AZ50" s="81">
        <f t="shared" si="23"/>
        <v>27</v>
      </c>
      <c r="BA50" s="80">
        <f t="shared" si="24"/>
        <v>286.5</v>
      </c>
      <c r="BB50" s="36">
        <f t="shared" si="18"/>
        <v>137.51999999999998</v>
      </c>
      <c r="BC50" s="80">
        <f t="shared" si="25"/>
        <v>148.98000000000002</v>
      </c>
    </row>
    <row r="51" spans="1:55" ht="17.399999999999999">
      <c r="A51" s="30" t="s">
        <v>52</v>
      </c>
      <c r="B51" s="88">
        <v>748</v>
      </c>
      <c r="C51" s="88">
        <v>566</v>
      </c>
      <c r="D51" s="88">
        <v>847</v>
      </c>
      <c r="E51" s="88">
        <v>25</v>
      </c>
      <c r="F51" s="88">
        <v>19</v>
      </c>
      <c r="G51" s="89">
        <v>27</v>
      </c>
      <c r="H51" s="55">
        <f>B51+C51+D51</f>
        <v>2161</v>
      </c>
      <c r="I51" s="55">
        <f>E51+F51+G51</f>
        <v>71</v>
      </c>
      <c r="J51" s="89">
        <v>744</v>
      </c>
      <c r="K51" s="94">
        <v>527</v>
      </c>
      <c r="L51" s="94"/>
      <c r="M51" s="93">
        <v>25</v>
      </c>
      <c r="N51" s="93">
        <v>18</v>
      </c>
      <c r="O51" s="56"/>
      <c r="P51" s="55">
        <f t="shared" si="19"/>
        <v>1271</v>
      </c>
      <c r="Q51" s="55">
        <f t="shared" si="26"/>
        <v>43</v>
      </c>
      <c r="R51" s="57">
        <f t="shared" si="20"/>
        <v>114</v>
      </c>
      <c r="S51" s="88">
        <v>6.36</v>
      </c>
      <c r="T51" s="88">
        <v>7</v>
      </c>
      <c r="U51" s="100">
        <v>11.9</v>
      </c>
      <c r="V51" s="88"/>
      <c r="W51" s="88"/>
      <c r="X51" s="88"/>
      <c r="Y51" s="44"/>
      <c r="Z51" s="44"/>
      <c r="AA51" s="68">
        <f t="shared" si="12"/>
        <v>0</v>
      </c>
      <c r="AB51" s="33">
        <v>15</v>
      </c>
      <c r="AC51" s="20">
        <f t="shared" si="13"/>
        <v>15</v>
      </c>
      <c r="AD51" s="85">
        <f t="shared" si="14"/>
        <v>139.26</v>
      </c>
      <c r="AE51" s="83">
        <f t="shared" si="22"/>
        <v>124.25999999999999</v>
      </c>
      <c r="AF51" s="84"/>
      <c r="AG51" s="78"/>
      <c r="AH51" s="22">
        <f t="shared" si="9"/>
        <v>139.26</v>
      </c>
      <c r="AI51" s="23">
        <f t="shared" si="10"/>
        <v>13.259999999999991</v>
      </c>
      <c r="AJ51" s="58"/>
      <c r="AK51" s="24">
        <f t="shared" si="11"/>
        <v>15</v>
      </c>
      <c r="AL51" s="25">
        <f t="shared" si="15"/>
        <v>137.51999999999998</v>
      </c>
      <c r="AM51" s="28">
        <f t="shared" si="16"/>
        <v>152.51999999999998</v>
      </c>
      <c r="AN51" s="79"/>
      <c r="AO51" s="112">
        <v>60</v>
      </c>
      <c r="AP51" s="112">
        <v>200</v>
      </c>
      <c r="AQ51" s="112">
        <v>0</v>
      </c>
      <c r="AR51" s="112">
        <v>16</v>
      </c>
      <c r="AS51" s="112">
        <v>54</v>
      </c>
      <c r="AT51" s="62">
        <f t="shared" si="21"/>
        <v>330</v>
      </c>
      <c r="AU51" s="64">
        <f t="shared" si="17"/>
        <v>313.5</v>
      </c>
      <c r="AV51" s="120">
        <v>4</v>
      </c>
      <c r="AW51" s="120">
        <v>16</v>
      </c>
      <c r="AX51" s="120">
        <v>6</v>
      </c>
      <c r="AY51" s="120">
        <v>1</v>
      </c>
      <c r="AZ51" s="81">
        <f t="shared" si="23"/>
        <v>27</v>
      </c>
      <c r="BA51" s="80">
        <f t="shared" si="24"/>
        <v>286.5</v>
      </c>
      <c r="BB51" s="36">
        <f t="shared" si="18"/>
        <v>137.51999999999998</v>
      </c>
      <c r="BC51" s="80">
        <f t="shared" si="25"/>
        <v>148.98000000000002</v>
      </c>
    </row>
    <row r="52" spans="1:55" ht="17.399999999999999">
      <c r="A52" s="30" t="s">
        <v>37</v>
      </c>
      <c r="B52" s="88">
        <v>758</v>
      </c>
      <c r="C52" s="88">
        <v>501</v>
      </c>
      <c r="D52" s="88">
        <v>848</v>
      </c>
      <c r="E52" s="88">
        <v>26</v>
      </c>
      <c r="F52" s="88">
        <v>17</v>
      </c>
      <c r="G52" s="89">
        <v>27</v>
      </c>
      <c r="H52" s="55">
        <f t="shared" si="6"/>
        <v>2107</v>
      </c>
      <c r="I52" s="55">
        <f t="shared" si="7"/>
        <v>70</v>
      </c>
      <c r="J52" s="89">
        <v>819</v>
      </c>
      <c r="K52" s="94">
        <v>520</v>
      </c>
      <c r="L52" s="94"/>
      <c r="M52" s="93">
        <v>26</v>
      </c>
      <c r="N52" s="93">
        <v>18</v>
      </c>
      <c r="O52" s="56"/>
      <c r="P52" s="55">
        <f t="shared" si="19"/>
        <v>1339</v>
      </c>
      <c r="Q52" s="55">
        <f t="shared" si="26"/>
        <v>44</v>
      </c>
      <c r="R52" s="57">
        <f t="shared" si="20"/>
        <v>114</v>
      </c>
      <c r="S52" s="88">
        <v>6.36</v>
      </c>
      <c r="T52" s="88">
        <v>7</v>
      </c>
      <c r="U52" s="100">
        <v>11.9</v>
      </c>
      <c r="V52" s="88"/>
      <c r="W52" s="88"/>
      <c r="X52" s="88"/>
      <c r="Y52" s="44"/>
      <c r="Z52" s="44"/>
      <c r="AA52" s="68">
        <f t="shared" si="12"/>
        <v>0</v>
      </c>
      <c r="AB52" s="33">
        <v>15</v>
      </c>
      <c r="AC52" s="20">
        <f t="shared" si="13"/>
        <v>15</v>
      </c>
      <c r="AD52" s="85">
        <f t="shared" si="14"/>
        <v>139.26</v>
      </c>
      <c r="AE52" s="83">
        <f t="shared" si="22"/>
        <v>124.25999999999999</v>
      </c>
      <c r="AF52" s="84"/>
      <c r="AG52" s="78"/>
      <c r="AH52" s="22">
        <f t="shared" si="9"/>
        <v>139.26</v>
      </c>
      <c r="AI52" s="23">
        <f t="shared" si="10"/>
        <v>13.259999999999991</v>
      </c>
      <c r="AJ52" s="58"/>
      <c r="AK52" s="24">
        <f t="shared" si="11"/>
        <v>15</v>
      </c>
      <c r="AL52" s="25">
        <f t="shared" si="15"/>
        <v>137.51999999999998</v>
      </c>
      <c r="AM52" s="28">
        <f t="shared" si="16"/>
        <v>152.51999999999998</v>
      </c>
      <c r="AN52" s="79"/>
      <c r="AO52" s="112">
        <v>60</v>
      </c>
      <c r="AP52" s="112">
        <v>200</v>
      </c>
      <c r="AQ52" s="112">
        <v>0</v>
      </c>
      <c r="AR52" s="112">
        <v>16</v>
      </c>
      <c r="AS52" s="112">
        <v>54</v>
      </c>
      <c r="AT52" s="62">
        <f t="shared" si="21"/>
        <v>330</v>
      </c>
      <c r="AU52" s="64">
        <f t="shared" si="17"/>
        <v>313.5</v>
      </c>
      <c r="AV52" s="120">
        <v>4</v>
      </c>
      <c r="AW52" s="120">
        <v>16</v>
      </c>
      <c r="AX52" s="120">
        <v>6</v>
      </c>
      <c r="AY52" s="120">
        <v>1</v>
      </c>
      <c r="AZ52" s="81">
        <f t="shared" si="23"/>
        <v>27</v>
      </c>
      <c r="BA52" s="80">
        <f t="shared" si="24"/>
        <v>286.5</v>
      </c>
      <c r="BB52" s="36">
        <f t="shared" si="18"/>
        <v>137.51999999999998</v>
      </c>
      <c r="BC52" s="80">
        <f t="shared" si="25"/>
        <v>148.98000000000002</v>
      </c>
    </row>
    <row r="53" spans="1:55" ht="17.399999999999999">
      <c r="A53" s="30" t="s">
        <v>53</v>
      </c>
      <c r="B53" s="88">
        <v>758</v>
      </c>
      <c r="C53" s="88">
        <v>501</v>
      </c>
      <c r="D53" s="88">
        <v>848</v>
      </c>
      <c r="E53" s="88">
        <v>26</v>
      </c>
      <c r="F53" s="88">
        <v>17</v>
      </c>
      <c r="G53" s="89">
        <v>27</v>
      </c>
      <c r="H53" s="55">
        <f>B53+C53+D53</f>
        <v>2107</v>
      </c>
      <c r="I53" s="55">
        <f>E53+F53+G53</f>
        <v>70</v>
      </c>
      <c r="J53" s="89">
        <v>819</v>
      </c>
      <c r="K53" s="94">
        <v>520</v>
      </c>
      <c r="L53" s="94"/>
      <c r="M53" s="93">
        <v>26</v>
      </c>
      <c r="N53" s="93">
        <v>18</v>
      </c>
      <c r="O53" s="56"/>
      <c r="P53" s="55">
        <f t="shared" si="19"/>
        <v>1339</v>
      </c>
      <c r="Q53" s="55">
        <f t="shared" si="26"/>
        <v>44</v>
      </c>
      <c r="R53" s="57">
        <f t="shared" si="20"/>
        <v>114</v>
      </c>
      <c r="S53" s="88">
        <v>6.35</v>
      </c>
      <c r="T53" s="88">
        <v>7</v>
      </c>
      <c r="U53" s="100">
        <v>12</v>
      </c>
      <c r="V53" s="88"/>
      <c r="W53" s="88"/>
      <c r="X53" s="88"/>
      <c r="Y53" s="44"/>
      <c r="Z53" s="44"/>
      <c r="AA53" s="68">
        <f t="shared" si="12"/>
        <v>0</v>
      </c>
      <c r="AB53" s="33">
        <v>15</v>
      </c>
      <c r="AC53" s="20">
        <f t="shared" si="13"/>
        <v>15</v>
      </c>
      <c r="AD53" s="85">
        <f t="shared" si="14"/>
        <v>139.35</v>
      </c>
      <c r="AE53" s="83">
        <f t="shared" si="22"/>
        <v>124.35</v>
      </c>
      <c r="AF53" s="84"/>
      <c r="AG53" s="78"/>
      <c r="AH53" s="22">
        <f t="shared" si="9"/>
        <v>139.35</v>
      </c>
      <c r="AI53" s="23">
        <f t="shared" si="10"/>
        <v>13.169999999999987</v>
      </c>
      <c r="AJ53" s="58"/>
      <c r="AK53" s="24">
        <f t="shared" si="11"/>
        <v>15</v>
      </c>
      <c r="AL53" s="25">
        <f t="shared" si="15"/>
        <v>137.51999999999998</v>
      </c>
      <c r="AM53" s="28">
        <f t="shared" si="16"/>
        <v>152.51999999999998</v>
      </c>
      <c r="AN53" s="79"/>
      <c r="AO53" s="112">
        <v>60</v>
      </c>
      <c r="AP53" s="112">
        <v>200</v>
      </c>
      <c r="AQ53" s="112">
        <v>0</v>
      </c>
      <c r="AR53" s="112">
        <v>16</v>
      </c>
      <c r="AS53" s="112">
        <v>54</v>
      </c>
      <c r="AT53" s="62">
        <f t="shared" si="21"/>
        <v>330</v>
      </c>
      <c r="AU53" s="64">
        <f t="shared" si="17"/>
        <v>313.5</v>
      </c>
      <c r="AV53" s="120">
        <v>4</v>
      </c>
      <c r="AW53" s="120">
        <v>16</v>
      </c>
      <c r="AX53" s="120">
        <v>6</v>
      </c>
      <c r="AY53" s="120">
        <v>1</v>
      </c>
      <c r="AZ53" s="81">
        <f t="shared" si="23"/>
        <v>27</v>
      </c>
      <c r="BA53" s="80">
        <f t="shared" si="24"/>
        <v>286.5</v>
      </c>
      <c r="BB53" s="36">
        <f t="shared" si="18"/>
        <v>137.51999999999998</v>
      </c>
      <c r="BC53" s="80">
        <f t="shared" si="25"/>
        <v>148.98000000000002</v>
      </c>
    </row>
    <row r="54" spans="1:55" ht="17.399999999999999">
      <c r="A54" s="30" t="s">
        <v>26</v>
      </c>
      <c r="B54" s="88">
        <v>755</v>
      </c>
      <c r="C54" s="88">
        <v>494</v>
      </c>
      <c r="D54" s="88">
        <v>848</v>
      </c>
      <c r="E54" s="88">
        <v>26</v>
      </c>
      <c r="F54" s="88">
        <v>17</v>
      </c>
      <c r="G54" s="89">
        <v>27</v>
      </c>
      <c r="H54" s="55">
        <f t="shared" si="6"/>
        <v>2097</v>
      </c>
      <c r="I54" s="55">
        <f t="shared" si="7"/>
        <v>70</v>
      </c>
      <c r="J54" s="88">
        <v>803</v>
      </c>
      <c r="K54" s="94">
        <v>505</v>
      </c>
      <c r="L54" s="94"/>
      <c r="M54" s="93">
        <v>26</v>
      </c>
      <c r="N54" s="93">
        <v>18</v>
      </c>
      <c r="O54" s="56"/>
      <c r="P54" s="55">
        <f>SUM(J54+K54+L54)</f>
        <v>1308</v>
      </c>
      <c r="Q54" s="55">
        <f t="shared" si="26"/>
        <v>44</v>
      </c>
      <c r="R54" s="57">
        <f t="shared" si="20"/>
        <v>114</v>
      </c>
      <c r="S54" s="88">
        <v>6.35</v>
      </c>
      <c r="T54" s="88">
        <v>6.5</v>
      </c>
      <c r="U54" s="100">
        <v>12.3</v>
      </c>
      <c r="V54" s="88"/>
      <c r="W54" s="88"/>
      <c r="X54" s="88"/>
      <c r="Y54" s="44"/>
      <c r="Z54" s="44"/>
      <c r="AA54" s="68">
        <f t="shared" si="12"/>
        <v>0</v>
      </c>
      <c r="AB54" s="33">
        <v>15</v>
      </c>
      <c r="AC54" s="20">
        <f t="shared" si="13"/>
        <v>15</v>
      </c>
      <c r="AD54" s="85">
        <f t="shared" si="14"/>
        <v>139.15</v>
      </c>
      <c r="AE54" s="83">
        <f t="shared" si="22"/>
        <v>124.15</v>
      </c>
      <c r="AF54" s="84"/>
      <c r="AG54" s="78"/>
      <c r="AH54" s="22">
        <f t="shared" si="9"/>
        <v>139.15</v>
      </c>
      <c r="AI54" s="23">
        <f t="shared" si="10"/>
        <v>13.369999999999976</v>
      </c>
      <c r="AJ54" s="58"/>
      <c r="AK54" s="24">
        <f t="shared" si="11"/>
        <v>15</v>
      </c>
      <c r="AL54" s="25">
        <f t="shared" si="15"/>
        <v>137.51999999999998</v>
      </c>
      <c r="AM54" s="28">
        <f t="shared" si="16"/>
        <v>152.51999999999998</v>
      </c>
      <c r="AN54" s="79"/>
      <c r="AO54" s="112">
        <v>60</v>
      </c>
      <c r="AP54" s="112">
        <v>200</v>
      </c>
      <c r="AQ54" s="112">
        <v>0</v>
      </c>
      <c r="AR54" s="112">
        <v>16</v>
      </c>
      <c r="AS54" s="112">
        <v>54</v>
      </c>
      <c r="AT54" s="62">
        <f t="shared" si="21"/>
        <v>330</v>
      </c>
      <c r="AU54" s="64">
        <f t="shared" si="17"/>
        <v>313.5</v>
      </c>
      <c r="AV54" s="120">
        <v>4</v>
      </c>
      <c r="AW54" s="120">
        <v>16</v>
      </c>
      <c r="AX54" s="120">
        <v>6</v>
      </c>
      <c r="AY54" s="120">
        <v>1</v>
      </c>
      <c r="AZ54" s="81">
        <f t="shared" si="23"/>
        <v>27</v>
      </c>
      <c r="BA54" s="80">
        <f t="shared" si="24"/>
        <v>286.5</v>
      </c>
      <c r="BB54" s="36">
        <f t="shared" si="18"/>
        <v>137.51999999999998</v>
      </c>
      <c r="BC54" s="80">
        <f t="shared" si="25"/>
        <v>148.98000000000002</v>
      </c>
    </row>
    <row r="55" spans="1:55" ht="17.399999999999999">
      <c r="A55" s="30" t="s">
        <v>54</v>
      </c>
      <c r="B55" s="88">
        <v>755</v>
      </c>
      <c r="C55" s="88">
        <v>494</v>
      </c>
      <c r="D55" s="88">
        <v>848</v>
      </c>
      <c r="E55" s="88">
        <v>26</v>
      </c>
      <c r="F55" s="88">
        <v>17</v>
      </c>
      <c r="G55" s="89">
        <v>27</v>
      </c>
      <c r="H55" s="55">
        <f>B55+C55+D55</f>
        <v>2097</v>
      </c>
      <c r="I55" s="55">
        <f>E55+F55+G55</f>
        <v>70</v>
      </c>
      <c r="J55" s="88">
        <v>803</v>
      </c>
      <c r="K55" s="94">
        <v>505</v>
      </c>
      <c r="L55" s="94"/>
      <c r="M55" s="93">
        <v>26</v>
      </c>
      <c r="N55" s="93">
        <v>18</v>
      </c>
      <c r="O55" s="56"/>
      <c r="P55" s="55">
        <f>SUM(J55+K55+L55)</f>
        <v>1308</v>
      </c>
      <c r="Q55" s="55">
        <f t="shared" si="26"/>
        <v>44</v>
      </c>
      <c r="R55" s="57">
        <f t="shared" si="20"/>
        <v>114</v>
      </c>
      <c r="S55" s="88">
        <v>6.66</v>
      </c>
      <c r="T55" s="88">
        <v>6.5</v>
      </c>
      <c r="U55" s="100">
        <v>12.3</v>
      </c>
      <c r="V55" s="88"/>
      <c r="W55" s="88"/>
      <c r="X55" s="88"/>
      <c r="Y55" s="44"/>
      <c r="Z55" s="44"/>
      <c r="AA55" s="68">
        <f t="shared" si="12"/>
        <v>0</v>
      </c>
      <c r="AB55" s="33">
        <v>15</v>
      </c>
      <c r="AC55" s="20">
        <f t="shared" si="13"/>
        <v>15</v>
      </c>
      <c r="AD55" s="85">
        <f t="shared" si="14"/>
        <v>139.46</v>
      </c>
      <c r="AE55" s="83">
        <f t="shared" si="22"/>
        <v>124.46000000000001</v>
      </c>
      <c r="AF55" s="84"/>
      <c r="AG55" s="78"/>
      <c r="AH55" s="22">
        <f t="shared" si="9"/>
        <v>139.46</v>
      </c>
      <c r="AI55" s="23">
        <f t="shared" si="10"/>
        <v>13.059999999999974</v>
      </c>
      <c r="AJ55" s="58"/>
      <c r="AK55" s="24">
        <f t="shared" si="11"/>
        <v>15</v>
      </c>
      <c r="AL55" s="25">
        <f t="shared" si="15"/>
        <v>137.51999999999998</v>
      </c>
      <c r="AM55" s="28">
        <f t="shared" si="16"/>
        <v>152.51999999999998</v>
      </c>
      <c r="AN55" s="79"/>
      <c r="AO55" s="112">
        <v>60</v>
      </c>
      <c r="AP55" s="112">
        <v>200</v>
      </c>
      <c r="AQ55" s="112">
        <v>0</v>
      </c>
      <c r="AR55" s="112">
        <v>16</v>
      </c>
      <c r="AS55" s="112">
        <v>54</v>
      </c>
      <c r="AT55" s="62">
        <f t="shared" si="21"/>
        <v>330</v>
      </c>
      <c r="AU55" s="64">
        <f t="shared" si="17"/>
        <v>313.5</v>
      </c>
      <c r="AV55" s="120">
        <v>4</v>
      </c>
      <c r="AW55" s="120">
        <v>16</v>
      </c>
      <c r="AX55" s="120">
        <v>6</v>
      </c>
      <c r="AY55" s="120">
        <v>1</v>
      </c>
      <c r="AZ55" s="81">
        <f t="shared" si="23"/>
        <v>27</v>
      </c>
      <c r="BA55" s="80">
        <f t="shared" si="24"/>
        <v>286.5</v>
      </c>
      <c r="BB55" s="36">
        <f t="shared" si="18"/>
        <v>137.51999999999998</v>
      </c>
      <c r="BC55" s="80">
        <f t="shared" si="25"/>
        <v>148.98000000000002</v>
      </c>
    </row>
    <row r="56" spans="1:55" ht="17.399999999999999">
      <c r="A56" s="30" t="s">
        <v>55</v>
      </c>
      <c r="B56" s="88">
        <v>746</v>
      </c>
      <c r="C56" s="88">
        <v>528</v>
      </c>
      <c r="D56" s="88">
        <v>834</v>
      </c>
      <c r="E56" s="88">
        <v>25</v>
      </c>
      <c r="F56" s="88">
        <v>17</v>
      </c>
      <c r="G56" s="89">
        <v>26</v>
      </c>
      <c r="H56" s="55">
        <f t="shared" si="6"/>
        <v>2108</v>
      </c>
      <c r="I56" s="55">
        <f t="shared" si="7"/>
        <v>68</v>
      </c>
      <c r="J56" s="88">
        <v>789</v>
      </c>
      <c r="K56" s="94">
        <v>502</v>
      </c>
      <c r="L56" s="94"/>
      <c r="M56" s="93">
        <v>26</v>
      </c>
      <c r="N56" s="93">
        <v>18</v>
      </c>
      <c r="O56" s="56"/>
      <c r="P56" s="55">
        <f t="shared" si="19"/>
        <v>1291</v>
      </c>
      <c r="Q56" s="55">
        <f t="shared" si="26"/>
        <v>44</v>
      </c>
      <c r="R56" s="57">
        <f t="shared" si="20"/>
        <v>112</v>
      </c>
      <c r="S56" s="88">
        <v>6.66</v>
      </c>
      <c r="T56" s="88">
        <v>6.5</v>
      </c>
      <c r="U56" s="100">
        <v>12.3</v>
      </c>
      <c r="V56" s="88"/>
      <c r="W56" s="88"/>
      <c r="X56" s="88"/>
      <c r="Y56" s="44"/>
      <c r="Z56" s="44"/>
      <c r="AA56" s="68">
        <f t="shared" si="12"/>
        <v>0</v>
      </c>
      <c r="AB56" s="33">
        <v>15</v>
      </c>
      <c r="AC56" s="20">
        <f t="shared" si="13"/>
        <v>15</v>
      </c>
      <c r="AD56" s="85">
        <f t="shared" si="14"/>
        <v>137.46</v>
      </c>
      <c r="AE56" s="83">
        <f t="shared" si="22"/>
        <v>122.46000000000001</v>
      </c>
      <c r="AF56" s="84"/>
      <c r="AG56" s="78"/>
      <c r="AH56" s="22">
        <f t="shared" si="9"/>
        <v>137.46</v>
      </c>
      <c r="AI56" s="23">
        <f t="shared" si="10"/>
        <v>15.059999999999974</v>
      </c>
      <c r="AJ56" s="58"/>
      <c r="AK56" s="24">
        <f t="shared" si="11"/>
        <v>15</v>
      </c>
      <c r="AL56" s="25">
        <f t="shared" si="15"/>
        <v>137.51999999999998</v>
      </c>
      <c r="AM56" s="28">
        <f t="shared" si="16"/>
        <v>152.51999999999998</v>
      </c>
      <c r="AN56" s="79"/>
      <c r="AO56" s="112">
        <v>60</v>
      </c>
      <c r="AP56" s="112">
        <v>200</v>
      </c>
      <c r="AQ56" s="112">
        <v>0</v>
      </c>
      <c r="AR56" s="112">
        <v>16</v>
      </c>
      <c r="AS56" s="112">
        <v>54</v>
      </c>
      <c r="AT56" s="62">
        <f t="shared" si="21"/>
        <v>330</v>
      </c>
      <c r="AU56" s="64">
        <f t="shared" si="17"/>
        <v>313.5</v>
      </c>
      <c r="AV56" s="120">
        <v>4</v>
      </c>
      <c r="AW56" s="120">
        <v>16</v>
      </c>
      <c r="AX56" s="120">
        <v>6</v>
      </c>
      <c r="AY56" s="120">
        <v>1</v>
      </c>
      <c r="AZ56" s="81">
        <f t="shared" si="23"/>
        <v>27</v>
      </c>
      <c r="BA56" s="80">
        <f t="shared" si="24"/>
        <v>286.5</v>
      </c>
      <c r="BB56" s="36">
        <f t="shared" si="18"/>
        <v>137.51999999999998</v>
      </c>
      <c r="BC56" s="80">
        <f t="shared" si="25"/>
        <v>148.98000000000002</v>
      </c>
    </row>
    <row r="57" spans="1:55" ht="17.399999999999999">
      <c r="A57" s="30" t="s">
        <v>56</v>
      </c>
      <c r="B57" s="88">
        <v>746</v>
      </c>
      <c r="C57" s="88">
        <v>528</v>
      </c>
      <c r="D57" s="88">
        <v>834</v>
      </c>
      <c r="E57" s="88">
        <v>25</v>
      </c>
      <c r="F57" s="88">
        <v>17</v>
      </c>
      <c r="G57" s="89">
        <v>26</v>
      </c>
      <c r="H57" s="55">
        <f>B57+C57+D57</f>
        <v>2108</v>
      </c>
      <c r="I57" s="55">
        <f>E57+F57+G57</f>
        <v>68</v>
      </c>
      <c r="J57" s="88">
        <v>789</v>
      </c>
      <c r="K57" s="94">
        <v>502</v>
      </c>
      <c r="L57" s="94"/>
      <c r="M57" s="93">
        <v>26</v>
      </c>
      <c r="N57" s="93">
        <v>18</v>
      </c>
      <c r="O57" s="56"/>
      <c r="P57" s="55">
        <f t="shared" si="19"/>
        <v>1291</v>
      </c>
      <c r="Q57" s="55">
        <f t="shared" si="26"/>
        <v>44</v>
      </c>
      <c r="R57" s="57">
        <f t="shared" si="20"/>
        <v>112</v>
      </c>
      <c r="S57" s="88">
        <v>6.12</v>
      </c>
      <c r="T57" s="88">
        <v>6.5</v>
      </c>
      <c r="U57" s="100">
        <v>12.3</v>
      </c>
      <c r="V57" s="88"/>
      <c r="W57" s="88"/>
      <c r="X57" s="88"/>
      <c r="Y57" s="44"/>
      <c r="Z57" s="44"/>
      <c r="AA57" s="68">
        <f t="shared" si="12"/>
        <v>0</v>
      </c>
      <c r="AB57" s="33">
        <v>15</v>
      </c>
      <c r="AC57" s="20">
        <f t="shared" si="13"/>
        <v>15</v>
      </c>
      <c r="AD57" s="85">
        <f t="shared" si="14"/>
        <v>136.92000000000002</v>
      </c>
      <c r="AE57" s="83">
        <f t="shared" si="22"/>
        <v>121.92000000000002</v>
      </c>
      <c r="AF57" s="84"/>
      <c r="AG57" s="78"/>
      <c r="AH57" s="22">
        <f t="shared" si="9"/>
        <v>136.92000000000002</v>
      </c>
      <c r="AI57" s="23">
        <f t="shared" si="10"/>
        <v>15.599999999999966</v>
      </c>
      <c r="AJ57" s="58"/>
      <c r="AK57" s="24">
        <f t="shared" si="11"/>
        <v>15</v>
      </c>
      <c r="AL57" s="25">
        <f t="shared" si="15"/>
        <v>137.51999999999998</v>
      </c>
      <c r="AM57" s="28">
        <f t="shared" si="16"/>
        <v>152.51999999999998</v>
      </c>
      <c r="AN57" s="79"/>
      <c r="AO57" s="112">
        <v>60</v>
      </c>
      <c r="AP57" s="112">
        <v>200</v>
      </c>
      <c r="AQ57" s="112">
        <v>0</v>
      </c>
      <c r="AR57" s="112">
        <v>16</v>
      </c>
      <c r="AS57" s="112">
        <v>54</v>
      </c>
      <c r="AT57" s="62">
        <f t="shared" si="21"/>
        <v>330</v>
      </c>
      <c r="AU57" s="64">
        <f t="shared" si="17"/>
        <v>313.5</v>
      </c>
      <c r="AV57" s="120">
        <v>4</v>
      </c>
      <c r="AW57" s="120">
        <v>16</v>
      </c>
      <c r="AX57" s="120">
        <v>6</v>
      </c>
      <c r="AY57" s="120">
        <v>1</v>
      </c>
      <c r="AZ57" s="81">
        <f t="shared" si="23"/>
        <v>27</v>
      </c>
      <c r="BA57" s="80">
        <f t="shared" si="24"/>
        <v>286.5</v>
      </c>
      <c r="BB57" s="36">
        <f t="shared" si="18"/>
        <v>137.51999999999998</v>
      </c>
      <c r="BC57" s="80">
        <f t="shared" si="25"/>
        <v>148.98000000000002</v>
      </c>
    </row>
    <row r="58" spans="1:55" ht="17.399999999999999">
      <c r="A58" s="30" t="s">
        <v>27</v>
      </c>
      <c r="B58" s="88">
        <v>740</v>
      </c>
      <c r="C58" s="88">
        <v>528</v>
      </c>
      <c r="D58" s="88">
        <v>846</v>
      </c>
      <c r="E58" s="88">
        <v>25</v>
      </c>
      <c r="F58" s="88">
        <v>18</v>
      </c>
      <c r="G58" s="89">
        <v>28</v>
      </c>
      <c r="H58" s="55">
        <f t="shared" si="6"/>
        <v>2114</v>
      </c>
      <c r="I58" s="55">
        <f t="shared" si="7"/>
        <v>71</v>
      </c>
      <c r="J58" s="88">
        <v>777</v>
      </c>
      <c r="K58" s="94">
        <v>494</v>
      </c>
      <c r="L58" s="94"/>
      <c r="M58" s="93">
        <v>25</v>
      </c>
      <c r="N58" s="93">
        <v>17</v>
      </c>
      <c r="O58" s="56"/>
      <c r="P58" s="55">
        <f t="shared" si="19"/>
        <v>1271</v>
      </c>
      <c r="Q58" s="55">
        <f t="shared" si="26"/>
        <v>42</v>
      </c>
      <c r="R58" s="57">
        <f t="shared" si="20"/>
        <v>113</v>
      </c>
      <c r="S58" s="88">
        <v>6.12</v>
      </c>
      <c r="T58" s="88">
        <v>6.5</v>
      </c>
      <c r="U58" s="88">
        <v>11.7</v>
      </c>
      <c r="V58" s="88"/>
      <c r="W58" s="88"/>
      <c r="X58" s="88"/>
      <c r="Y58" s="44"/>
      <c r="Z58" s="44"/>
      <c r="AA58" s="68">
        <f t="shared" si="12"/>
        <v>0</v>
      </c>
      <c r="AB58" s="33">
        <v>15</v>
      </c>
      <c r="AC58" s="20">
        <f t="shared" si="13"/>
        <v>15</v>
      </c>
      <c r="AD58" s="85">
        <f t="shared" si="14"/>
        <v>137.32</v>
      </c>
      <c r="AE58" s="83">
        <f t="shared" si="22"/>
        <v>122.32</v>
      </c>
      <c r="AF58" s="84"/>
      <c r="AG58" s="78"/>
      <c r="AH58" s="22">
        <f t="shared" si="9"/>
        <v>137.32</v>
      </c>
      <c r="AI58" s="23">
        <f t="shared" si="10"/>
        <v>15.199999999999989</v>
      </c>
      <c r="AJ58" s="58"/>
      <c r="AK58" s="24">
        <f t="shared" si="11"/>
        <v>15</v>
      </c>
      <c r="AL58" s="25">
        <f t="shared" si="15"/>
        <v>137.51999999999998</v>
      </c>
      <c r="AM58" s="28">
        <f t="shared" si="16"/>
        <v>152.51999999999998</v>
      </c>
      <c r="AN58" s="79"/>
      <c r="AO58" s="112">
        <v>60</v>
      </c>
      <c r="AP58" s="112">
        <v>200</v>
      </c>
      <c r="AQ58" s="112">
        <v>0</v>
      </c>
      <c r="AR58" s="112">
        <v>16</v>
      </c>
      <c r="AS58" s="112">
        <v>54</v>
      </c>
      <c r="AT58" s="62">
        <f t="shared" si="21"/>
        <v>330</v>
      </c>
      <c r="AU58" s="64">
        <f t="shared" si="17"/>
        <v>313.5</v>
      </c>
      <c r="AV58" s="120">
        <v>4</v>
      </c>
      <c r="AW58" s="120">
        <v>16</v>
      </c>
      <c r="AX58" s="120">
        <v>6</v>
      </c>
      <c r="AY58" s="120">
        <v>1</v>
      </c>
      <c r="AZ58" s="81">
        <f t="shared" si="23"/>
        <v>27</v>
      </c>
      <c r="BA58" s="80">
        <f t="shared" si="24"/>
        <v>286.5</v>
      </c>
      <c r="BB58" s="36">
        <f t="shared" si="18"/>
        <v>137.51999999999998</v>
      </c>
      <c r="BC58" s="80">
        <f t="shared" si="25"/>
        <v>148.98000000000002</v>
      </c>
    </row>
    <row r="59" spans="1:55" ht="17.399999999999999">
      <c r="A59" s="30" t="s">
        <v>57</v>
      </c>
      <c r="B59" s="88">
        <v>740</v>
      </c>
      <c r="C59" s="88">
        <v>528</v>
      </c>
      <c r="D59" s="88">
        <v>846</v>
      </c>
      <c r="E59" s="88">
        <v>25</v>
      </c>
      <c r="F59" s="88">
        <v>18</v>
      </c>
      <c r="G59" s="89">
        <v>28</v>
      </c>
      <c r="H59" s="55">
        <f>B59+C59+D59</f>
        <v>2114</v>
      </c>
      <c r="I59" s="55">
        <f>E59+F59+G59</f>
        <v>71</v>
      </c>
      <c r="J59" s="88">
        <v>777</v>
      </c>
      <c r="K59" s="94">
        <v>494</v>
      </c>
      <c r="L59" s="94"/>
      <c r="M59" s="93">
        <v>25</v>
      </c>
      <c r="N59" s="93">
        <v>17</v>
      </c>
      <c r="O59" s="56"/>
      <c r="P59" s="55">
        <f t="shared" si="19"/>
        <v>1271</v>
      </c>
      <c r="Q59" s="55">
        <f t="shared" si="26"/>
        <v>42</v>
      </c>
      <c r="R59" s="57">
        <f t="shared" si="20"/>
        <v>113</v>
      </c>
      <c r="S59" s="88">
        <v>6.36</v>
      </c>
      <c r="T59" s="88">
        <v>6.5</v>
      </c>
      <c r="U59" s="88">
        <v>11.7</v>
      </c>
      <c r="V59" s="88"/>
      <c r="W59" s="88"/>
      <c r="X59" s="88"/>
      <c r="Y59" s="44"/>
      <c r="Z59" s="44"/>
      <c r="AA59" s="68">
        <f t="shared" si="12"/>
        <v>0</v>
      </c>
      <c r="AB59" s="33">
        <v>15</v>
      </c>
      <c r="AC59" s="20">
        <f t="shared" si="13"/>
        <v>15</v>
      </c>
      <c r="AD59" s="85">
        <f t="shared" si="14"/>
        <v>137.56</v>
      </c>
      <c r="AE59" s="83">
        <f t="shared" si="22"/>
        <v>122.56</v>
      </c>
      <c r="AF59" s="84"/>
      <c r="AG59" s="78"/>
      <c r="AH59" s="22">
        <f t="shared" si="9"/>
        <v>137.56</v>
      </c>
      <c r="AI59" s="23">
        <f t="shared" si="10"/>
        <v>14.95999999999998</v>
      </c>
      <c r="AJ59" s="58"/>
      <c r="AK59" s="24">
        <f t="shared" si="11"/>
        <v>15</v>
      </c>
      <c r="AL59" s="25">
        <f t="shared" si="15"/>
        <v>137.51999999999998</v>
      </c>
      <c r="AM59" s="28">
        <f t="shared" si="16"/>
        <v>152.51999999999998</v>
      </c>
      <c r="AN59" s="79"/>
      <c r="AO59" s="112">
        <v>60</v>
      </c>
      <c r="AP59" s="112">
        <v>200</v>
      </c>
      <c r="AQ59" s="112">
        <v>0</v>
      </c>
      <c r="AR59" s="112">
        <v>16</v>
      </c>
      <c r="AS59" s="112">
        <v>54</v>
      </c>
      <c r="AT59" s="62">
        <f t="shared" si="21"/>
        <v>330</v>
      </c>
      <c r="AU59" s="64">
        <f t="shared" si="17"/>
        <v>313.5</v>
      </c>
      <c r="AV59" s="120">
        <v>4</v>
      </c>
      <c r="AW59" s="120">
        <v>16</v>
      </c>
      <c r="AX59" s="120">
        <v>6</v>
      </c>
      <c r="AY59" s="120">
        <v>1</v>
      </c>
      <c r="AZ59" s="81">
        <f t="shared" si="23"/>
        <v>27</v>
      </c>
      <c r="BA59" s="80">
        <f t="shared" si="24"/>
        <v>286.5</v>
      </c>
      <c r="BB59" s="36">
        <f t="shared" si="18"/>
        <v>137.51999999999998</v>
      </c>
      <c r="BC59" s="80">
        <f t="shared" si="25"/>
        <v>148.98000000000002</v>
      </c>
    </row>
    <row r="60" spans="1:55" ht="17.399999999999999">
      <c r="A60" s="30" t="s">
        <v>58</v>
      </c>
      <c r="B60" s="88">
        <v>721</v>
      </c>
      <c r="C60" s="88">
        <v>504</v>
      </c>
      <c r="D60" s="88">
        <v>817</v>
      </c>
      <c r="E60" s="88">
        <v>25</v>
      </c>
      <c r="F60" s="88">
        <v>18</v>
      </c>
      <c r="G60" s="89">
        <v>27</v>
      </c>
      <c r="H60" s="55">
        <f t="shared" ref="H60:H65" si="27">B60+C60+D60</f>
        <v>2042</v>
      </c>
      <c r="I60" s="55">
        <f t="shared" ref="I60:I65" si="28">E60+F60+G60</f>
        <v>70</v>
      </c>
      <c r="J60" s="88">
        <v>761</v>
      </c>
      <c r="K60" s="94">
        <v>478</v>
      </c>
      <c r="L60" s="94"/>
      <c r="M60" s="93">
        <v>24</v>
      </c>
      <c r="N60" s="93">
        <v>17</v>
      </c>
      <c r="O60" s="56"/>
      <c r="P60" s="55">
        <f t="shared" si="19"/>
        <v>1239</v>
      </c>
      <c r="Q60" s="55">
        <f t="shared" si="26"/>
        <v>41</v>
      </c>
      <c r="R60" s="57">
        <f t="shared" si="20"/>
        <v>111</v>
      </c>
      <c r="S60" s="88">
        <v>6.36</v>
      </c>
      <c r="T60" s="88">
        <v>6</v>
      </c>
      <c r="U60" s="88">
        <v>11.7</v>
      </c>
      <c r="V60" s="88"/>
      <c r="W60" s="88"/>
      <c r="X60" s="88"/>
      <c r="Y60" s="44"/>
      <c r="Z60" s="44"/>
      <c r="AA60" s="68">
        <f t="shared" si="12"/>
        <v>0</v>
      </c>
      <c r="AB60" s="33">
        <v>15</v>
      </c>
      <c r="AC60" s="20">
        <f t="shared" si="13"/>
        <v>15</v>
      </c>
      <c r="AD60" s="85">
        <f t="shared" si="14"/>
        <v>135.06</v>
      </c>
      <c r="AE60" s="83">
        <f t="shared" si="22"/>
        <v>120.06</v>
      </c>
      <c r="AF60" s="84"/>
      <c r="AG60" s="78"/>
      <c r="AH60" s="22">
        <f t="shared" si="9"/>
        <v>135.06</v>
      </c>
      <c r="AI60" s="23">
        <f t="shared" si="10"/>
        <v>17.45999999999998</v>
      </c>
      <c r="AJ60" s="58"/>
      <c r="AK60" s="24">
        <f t="shared" si="11"/>
        <v>15</v>
      </c>
      <c r="AL60" s="25">
        <f t="shared" si="15"/>
        <v>137.51999999999998</v>
      </c>
      <c r="AM60" s="28">
        <f t="shared" si="16"/>
        <v>152.51999999999998</v>
      </c>
      <c r="AN60" s="79"/>
      <c r="AO60" s="112">
        <v>60</v>
      </c>
      <c r="AP60" s="112">
        <v>200</v>
      </c>
      <c r="AQ60" s="112">
        <v>0</v>
      </c>
      <c r="AR60" s="112">
        <v>16</v>
      </c>
      <c r="AS60" s="112">
        <v>54</v>
      </c>
      <c r="AT60" s="62">
        <f t="shared" si="21"/>
        <v>330</v>
      </c>
      <c r="AU60" s="64">
        <f t="shared" si="17"/>
        <v>313.5</v>
      </c>
      <c r="AV60" s="120">
        <v>4</v>
      </c>
      <c r="AW60" s="120">
        <v>16</v>
      </c>
      <c r="AX60" s="120">
        <v>6</v>
      </c>
      <c r="AY60" s="120">
        <v>1</v>
      </c>
      <c r="AZ60" s="81">
        <f t="shared" si="23"/>
        <v>27</v>
      </c>
      <c r="BA60" s="80">
        <f t="shared" si="24"/>
        <v>286.5</v>
      </c>
      <c r="BB60" s="36">
        <f t="shared" si="18"/>
        <v>137.51999999999998</v>
      </c>
      <c r="BC60" s="80">
        <f t="shared" si="25"/>
        <v>148.98000000000002</v>
      </c>
    </row>
    <row r="61" spans="1:55" ht="17.399999999999999">
      <c r="A61" s="30" t="s">
        <v>59</v>
      </c>
      <c r="B61" s="88">
        <v>721</v>
      </c>
      <c r="C61" s="88">
        <v>504</v>
      </c>
      <c r="D61" s="88">
        <v>817</v>
      </c>
      <c r="E61" s="88">
        <v>25</v>
      </c>
      <c r="F61" s="88">
        <v>18</v>
      </c>
      <c r="G61" s="89">
        <v>27</v>
      </c>
      <c r="H61" s="55">
        <f>B61+C61+D61</f>
        <v>2042</v>
      </c>
      <c r="I61" s="55">
        <f>E61+F61+G61</f>
        <v>70</v>
      </c>
      <c r="J61" s="88">
        <v>761</v>
      </c>
      <c r="K61" s="94">
        <v>478</v>
      </c>
      <c r="L61" s="94"/>
      <c r="M61" s="93">
        <v>24</v>
      </c>
      <c r="N61" s="93">
        <v>17</v>
      </c>
      <c r="O61" s="56"/>
      <c r="P61" s="55">
        <f t="shared" si="19"/>
        <v>1239</v>
      </c>
      <c r="Q61" s="55">
        <f t="shared" si="26"/>
        <v>41</v>
      </c>
      <c r="R61" s="57">
        <f t="shared" si="20"/>
        <v>111</v>
      </c>
      <c r="S61" s="88">
        <v>6.55</v>
      </c>
      <c r="T61" s="88">
        <v>6</v>
      </c>
      <c r="U61" s="88">
        <v>10.6</v>
      </c>
      <c r="V61" s="88"/>
      <c r="W61" s="88"/>
      <c r="X61" s="88"/>
      <c r="Y61" s="44"/>
      <c r="Z61" s="44"/>
      <c r="AA61" s="68">
        <f t="shared" si="12"/>
        <v>0</v>
      </c>
      <c r="AB61" s="33">
        <v>15</v>
      </c>
      <c r="AC61" s="20">
        <f t="shared" si="13"/>
        <v>15</v>
      </c>
      <c r="AD61" s="85">
        <f t="shared" si="14"/>
        <v>134.15</v>
      </c>
      <c r="AE61" s="83">
        <f t="shared" si="22"/>
        <v>119.15</v>
      </c>
      <c r="AF61" s="84"/>
      <c r="AG61" s="78"/>
      <c r="AH61" s="22">
        <f t="shared" si="9"/>
        <v>134.15</v>
      </c>
      <c r="AI61" s="23">
        <f t="shared" si="10"/>
        <v>18.369999999999976</v>
      </c>
      <c r="AJ61" s="58"/>
      <c r="AK61" s="24">
        <f t="shared" si="11"/>
        <v>15</v>
      </c>
      <c r="AL61" s="25">
        <f t="shared" si="15"/>
        <v>137.51999999999998</v>
      </c>
      <c r="AM61" s="28">
        <f t="shared" si="16"/>
        <v>152.51999999999998</v>
      </c>
      <c r="AN61" s="79"/>
      <c r="AO61" s="112">
        <v>60</v>
      </c>
      <c r="AP61" s="112">
        <v>200</v>
      </c>
      <c r="AQ61" s="112">
        <v>0</v>
      </c>
      <c r="AR61" s="112">
        <v>16</v>
      </c>
      <c r="AS61" s="112">
        <v>54</v>
      </c>
      <c r="AT61" s="62">
        <f t="shared" si="21"/>
        <v>330</v>
      </c>
      <c r="AU61" s="64">
        <f t="shared" si="17"/>
        <v>313.5</v>
      </c>
      <c r="AV61" s="120">
        <v>4</v>
      </c>
      <c r="AW61" s="120">
        <v>16</v>
      </c>
      <c r="AX61" s="120">
        <v>6</v>
      </c>
      <c r="AY61" s="120">
        <v>1</v>
      </c>
      <c r="AZ61" s="81">
        <f t="shared" si="23"/>
        <v>27</v>
      </c>
      <c r="BA61" s="80">
        <f t="shared" si="24"/>
        <v>286.5</v>
      </c>
      <c r="BB61" s="36">
        <f t="shared" si="18"/>
        <v>137.51999999999998</v>
      </c>
      <c r="BC61" s="80">
        <f t="shared" si="25"/>
        <v>148.98000000000002</v>
      </c>
    </row>
    <row r="62" spans="1:55" ht="17.399999999999999">
      <c r="A62" s="30" t="s">
        <v>28</v>
      </c>
      <c r="B62" s="88">
        <v>699</v>
      </c>
      <c r="C62" s="88">
        <v>494</v>
      </c>
      <c r="D62" s="88">
        <v>851</v>
      </c>
      <c r="E62" s="88">
        <v>24</v>
      </c>
      <c r="F62" s="88">
        <v>17</v>
      </c>
      <c r="G62" s="89">
        <v>28</v>
      </c>
      <c r="H62" s="55">
        <f t="shared" si="27"/>
        <v>2044</v>
      </c>
      <c r="I62" s="55">
        <f t="shared" si="28"/>
        <v>69</v>
      </c>
      <c r="J62" s="88">
        <v>724</v>
      </c>
      <c r="K62" s="94">
        <v>462</v>
      </c>
      <c r="L62" s="94"/>
      <c r="M62" s="93">
        <v>24</v>
      </c>
      <c r="N62" s="93">
        <v>16</v>
      </c>
      <c r="O62" s="56"/>
      <c r="P62" s="55">
        <f t="shared" si="19"/>
        <v>1186</v>
      </c>
      <c r="Q62" s="55">
        <f t="shared" si="26"/>
        <v>40</v>
      </c>
      <c r="R62" s="57">
        <f t="shared" si="20"/>
        <v>109</v>
      </c>
      <c r="S62" s="88">
        <v>6</v>
      </c>
      <c r="T62" s="88">
        <v>6</v>
      </c>
      <c r="U62" s="88">
        <v>10.6</v>
      </c>
      <c r="V62" s="88"/>
      <c r="W62" s="88"/>
      <c r="X62" s="88"/>
      <c r="Y62" s="44"/>
      <c r="Z62" s="44"/>
      <c r="AA62" s="68">
        <f t="shared" si="12"/>
        <v>0</v>
      </c>
      <c r="AB62" s="33">
        <v>15</v>
      </c>
      <c r="AC62" s="20">
        <f t="shared" si="13"/>
        <v>15</v>
      </c>
      <c r="AD62" s="85">
        <f t="shared" si="14"/>
        <v>131.6</v>
      </c>
      <c r="AE62" s="83">
        <f t="shared" si="22"/>
        <v>116.6</v>
      </c>
      <c r="AF62" s="84"/>
      <c r="AG62" s="78"/>
      <c r="AH62" s="22">
        <f t="shared" si="9"/>
        <v>131.6</v>
      </c>
      <c r="AI62" s="23">
        <f t="shared" si="10"/>
        <v>20.919999999999987</v>
      </c>
      <c r="AJ62" s="58"/>
      <c r="AK62" s="24">
        <f t="shared" si="11"/>
        <v>15</v>
      </c>
      <c r="AL62" s="25">
        <f t="shared" si="15"/>
        <v>137.51999999999998</v>
      </c>
      <c r="AM62" s="28">
        <f t="shared" si="16"/>
        <v>152.51999999999998</v>
      </c>
      <c r="AN62" s="79"/>
      <c r="AO62" s="112">
        <v>60</v>
      </c>
      <c r="AP62" s="112">
        <v>200</v>
      </c>
      <c r="AQ62" s="112">
        <v>0</v>
      </c>
      <c r="AR62" s="112">
        <v>16</v>
      </c>
      <c r="AS62" s="112">
        <v>54</v>
      </c>
      <c r="AT62" s="62">
        <f t="shared" si="21"/>
        <v>330</v>
      </c>
      <c r="AU62" s="64">
        <f t="shared" si="17"/>
        <v>313.5</v>
      </c>
      <c r="AV62" s="120">
        <v>4</v>
      </c>
      <c r="AW62" s="120">
        <v>16</v>
      </c>
      <c r="AX62" s="120">
        <v>6</v>
      </c>
      <c r="AY62" s="120">
        <v>1</v>
      </c>
      <c r="AZ62" s="81">
        <f t="shared" si="23"/>
        <v>27</v>
      </c>
      <c r="BA62" s="80">
        <f t="shared" si="24"/>
        <v>286.5</v>
      </c>
      <c r="BB62" s="36">
        <f t="shared" si="18"/>
        <v>137.51999999999998</v>
      </c>
      <c r="BC62" s="80">
        <f t="shared" si="25"/>
        <v>148.98000000000002</v>
      </c>
    </row>
    <row r="63" spans="1:55" ht="17.399999999999999">
      <c r="A63" s="31" t="s">
        <v>60</v>
      </c>
      <c r="B63" s="88">
        <v>678</v>
      </c>
      <c r="C63" s="88">
        <v>475</v>
      </c>
      <c r="D63" s="88">
        <v>839</v>
      </c>
      <c r="E63" s="88">
        <v>22</v>
      </c>
      <c r="F63" s="88">
        <v>17</v>
      </c>
      <c r="G63" s="89">
        <v>27</v>
      </c>
      <c r="H63" s="55">
        <f t="shared" si="27"/>
        <v>1992</v>
      </c>
      <c r="I63" s="55">
        <f t="shared" si="28"/>
        <v>66</v>
      </c>
      <c r="J63" s="88">
        <v>720</v>
      </c>
      <c r="K63" s="94">
        <v>461</v>
      </c>
      <c r="L63" s="94"/>
      <c r="M63" s="93">
        <v>24</v>
      </c>
      <c r="N63" s="93">
        <v>16</v>
      </c>
      <c r="O63" s="56"/>
      <c r="P63" s="55">
        <f t="shared" si="19"/>
        <v>1181</v>
      </c>
      <c r="Q63" s="55">
        <f t="shared" si="26"/>
        <v>40</v>
      </c>
      <c r="R63" s="57">
        <f t="shared" si="20"/>
        <v>106</v>
      </c>
      <c r="S63" s="88">
        <v>5.88</v>
      </c>
      <c r="T63" s="88">
        <v>6</v>
      </c>
      <c r="U63" s="88">
        <v>9</v>
      </c>
      <c r="V63" s="88"/>
      <c r="W63" s="88"/>
      <c r="X63" s="88"/>
      <c r="Y63" s="44"/>
      <c r="Z63" s="44"/>
      <c r="AA63" s="68">
        <f t="shared" si="12"/>
        <v>0</v>
      </c>
      <c r="AB63" s="33">
        <v>15</v>
      </c>
      <c r="AC63" s="20">
        <f t="shared" si="13"/>
        <v>15</v>
      </c>
      <c r="AD63" s="85">
        <f t="shared" si="14"/>
        <v>126.88</v>
      </c>
      <c r="AE63" s="83">
        <f t="shared" si="22"/>
        <v>111.88</v>
      </c>
      <c r="AF63" s="84"/>
      <c r="AG63" s="78"/>
      <c r="AH63" s="22">
        <f t="shared" si="9"/>
        <v>126.88</v>
      </c>
      <c r="AI63" s="23">
        <f t="shared" si="10"/>
        <v>25.639999999999986</v>
      </c>
      <c r="AJ63" s="58"/>
      <c r="AK63" s="24">
        <f t="shared" si="11"/>
        <v>15</v>
      </c>
      <c r="AL63" s="25">
        <f t="shared" si="15"/>
        <v>137.51999999999998</v>
      </c>
      <c r="AM63" s="28">
        <f t="shared" si="16"/>
        <v>152.51999999999998</v>
      </c>
      <c r="AN63" s="79"/>
      <c r="AO63" s="112">
        <v>60</v>
      </c>
      <c r="AP63" s="112">
        <v>200</v>
      </c>
      <c r="AQ63" s="112">
        <v>0</v>
      </c>
      <c r="AR63" s="112">
        <v>16</v>
      </c>
      <c r="AS63" s="112">
        <v>54</v>
      </c>
      <c r="AT63" s="62">
        <f t="shared" si="21"/>
        <v>330</v>
      </c>
      <c r="AU63" s="64">
        <f t="shared" si="17"/>
        <v>313.5</v>
      </c>
      <c r="AV63" s="120">
        <v>4</v>
      </c>
      <c r="AW63" s="120">
        <v>16</v>
      </c>
      <c r="AX63" s="120">
        <v>6</v>
      </c>
      <c r="AY63" s="120">
        <v>1</v>
      </c>
      <c r="AZ63" s="81">
        <f t="shared" si="23"/>
        <v>27</v>
      </c>
      <c r="BA63" s="80">
        <f t="shared" si="24"/>
        <v>286.5</v>
      </c>
      <c r="BB63" s="36">
        <f t="shared" si="18"/>
        <v>137.51999999999998</v>
      </c>
      <c r="BC63" s="80">
        <f t="shared" si="25"/>
        <v>148.98000000000002</v>
      </c>
    </row>
    <row r="64" spans="1:55" ht="17.399999999999999">
      <c r="A64" s="31" t="s">
        <v>29</v>
      </c>
      <c r="B64" s="88">
        <v>619</v>
      </c>
      <c r="C64" s="88">
        <v>443</v>
      </c>
      <c r="D64" s="88">
        <v>755</v>
      </c>
      <c r="E64" s="88">
        <v>21</v>
      </c>
      <c r="F64" s="88">
        <v>16</v>
      </c>
      <c r="G64" s="89">
        <v>26</v>
      </c>
      <c r="H64" s="55">
        <f t="shared" si="27"/>
        <v>1817</v>
      </c>
      <c r="I64" s="55">
        <f t="shared" si="28"/>
        <v>63</v>
      </c>
      <c r="J64" s="88">
        <v>711</v>
      </c>
      <c r="K64" s="94">
        <v>445</v>
      </c>
      <c r="L64" s="94"/>
      <c r="M64" s="90">
        <v>23</v>
      </c>
      <c r="N64" s="93">
        <v>15</v>
      </c>
      <c r="O64" s="56"/>
      <c r="P64" s="55">
        <f t="shared" si="19"/>
        <v>1156</v>
      </c>
      <c r="Q64" s="55">
        <f t="shared" si="26"/>
        <v>38</v>
      </c>
      <c r="R64" s="57">
        <f t="shared" si="20"/>
        <v>101</v>
      </c>
      <c r="S64" s="89">
        <v>5.65</v>
      </c>
      <c r="T64" s="88">
        <v>5.5</v>
      </c>
      <c r="U64" s="88">
        <v>9</v>
      </c>
      <c r="V64" s="88"/>
      <c r="W64" s="88"/>
      <c r="X64" s="88"/>
      <c r="Y64" s="44"/>
      <c r="Z64" s="44"/>
      <c r="AA64" s="68">
        <f t="shared" si="12"/>
        <v>0</v>
      </c>
      <c r="AB64" s="33"/>
      <c r="AC64" s="20">
        <f t="shared" si="13"/>
        <v>0</v>
      </c>
      <c r="AD64" s="85">
        <f t="shared" si="14"/>
        <v>121.15</v>
      </c>
      <c r="AE64" s="83">
        <f t="shared" si="22"/>
        <v>121.15</v>
      </c>
      <c r="AF64" s="84"/>
      <c r="AG64" s="78"/>
      <c r="AH64" s="22">
        <f t="shared" si="9"/>
        <v>121.15</v>
      </c>
      <c r="AI64" s="23">
        <f t="shared" si="10"/>
        <v>16.369999999999976</v>
      </c>
      <c r="AJ64" s="58"/>
      <c r="AK64" s="24">
        <f t="shared" si="11"/>
        <v>0</v>
      </c>
      <c r="AL64" s="25">
        <f t="shared" si="15"/>
        <v>137.51999999999998</v>
      </c>
      <c r="AM64" s="28">
        <f t="shared" si="16"/>
        <v>137.51999999999998</v>
      </c>
      <c r="AN64" s="79"/>
      <c r="AO64" s="112">
        <v>60</v>
      </c>
      <c r="AP64" s="112">
        <v>200</v>
      </c>
      <c r="AQ64" s="112">
        <v>0</v>
      </c>
      <c r="AR64" s="112">
        <v>16</v>
      </c>
      <c r="AS64" s="112">
        <v>54</v>
      </c>
      <c r="AT64" s="62">
        <f t="shared" si="21"/>
        <v>330</v>
      </c>
      <c r="AU64" s="64">
        <f t="shared" si="17"/>
        <v>313.5</v>
      </c>
      <c r="AV64" s="120">
        <v>4</v>
      </c>
      <c r="AW64" s="120">
        <v>16</v>
      </c>
      <c r="AX64" s="120">
        <v>6</v>
      </c>
      <c r="AY64" s="120">
        <v>1</v>
      </c>
      <c r="AZ64" s="81">
        <f t="shared" si="23"/>
        <v>27</v>
      </c>
      <c r="BA64" s="80">
        <f t="shared" si="24"/>
        <v>286.5</v>
      </c>
      <c r="BB64" s="36">
        <f t="shared" si="18"/>
        <v>137.51999999999998</v>
      </c>
      <c r="BC64" s="80">
        <f t="shared" si="25"/>
        <v>148.98000000000002</v>
      </c>
    </row>
    <row r="65" spans="1:55" ht="17.399999999999999">
      <c r="A65" s="32" t="s">
        <v>61</v>
      </c>
      <c r="B65" s="88">
        <v>588</v>
      </c>
      <c r="C65" s="88">
        <v>421</v>
      </c>
      <c r="D65" s="88">
        <v>729</v>
      </c>
      <c r="E65" s="88">
        <v>20</v>
      </c>
      <c r="F65" s="88">
        <v>15</v>
      </c>
      <c r="G65" s="89">
        <v>25</v>
      </c>
      <c r="H65" s="55">
        <f t="shared" si="27"/>
        <v>1738</v>
      </c>
      <c r="I65" s="55">
        <f t="shared" si="28"/>
        <v>60</v>
      </c>
      <c r="J65" s="88">
        <v>681</v>
      </c>
      <c r="K65" s="94">
        <v>448</v>
      </c>
      <c r="L65" s="94"/>
      <c r="M65" s="90">
        <v>23</v>
      </c>
      <c r="N65" s="93">
        <v>15</v>
      </c>
      <c r="O65" s="56"/>
      <c r="P65" s="55">
        <f t="shared" si="19"/>
        <v>1129</v>
      </c>
      <c r="Q65" s="55">
        <f t="shared" si="26"/>
        <v>38</v>
      </c>
      <c r="R65" s="57">
        <f t="shared" si="20"/>
        <v>98</v>
      </c>
      <c r="S65" s="89">
        <v>5.65</v>
      </c>
      <c r="T65" s="88">
        <v>5.5</v>
      </c>
      <c r="U65" s="88">
        <v>9</v>
      </c>
      <c r="V65" s="88"/>
      <c r="W65" s="88"/>
      <c r="X65" s="88"/>
      <c r="Y65" s="44"/>
      <c r="Z65" s="44"/>
      <c r="AA65" s="68">
        <f t="shared" si="12"/>
        <v>0</v>
      </c>
      <c r="AB65" s="33"/>
      <c r="AC65" s="20">
        <f t="shared" si="13"/>
        <v>0</v>
      </c>
      <c r="AD65" s="85">
        <f t="shared" si="14"/>
        <v>118.15</v>
      </c>
      <c r="AE65" s="83">
        <f t="shared" si="22"/>
        <v>118.15</v>
      </c>
      <c r="AF65" s="84"/>
      <c r="AG65" s="78"/>
      <c r="AH65" s="22">
        <f t="shared" si="9"/>
        <v>118.15</v>
      </c>
      <c r="AI65" s="23">
        <f t="shared" si="10"/>
        <v>19.369999999999976</v>
      </c>
      <c r="AJ65" s="58"/>
      <c r="AK65" s="24">
        <f t="shared" si="11"/>
        <v>0</v>
      </c>
      <c r="AL65" s="25">
        <f t="shared" si="15"/>
        <v>137.51999999999998</v>
      </c>
      <c r="AM65" s="28">
        <f t="shared" si="16"/>
        <v>137.51999999999998</v>
      </c>
      <c r="AN65" s="79"/>
      <c r="AO65" s="112">
        <v>60</v>
      </c>
      <c r="AP65" s="112">
        <v>200</v>
      </c>
      <c r="AQ65" s="112">
        <v>0</v>
      </c>
      <c r="AR65" s="112">
        <v>16</v>
      </c>
      <c r="AS65" s="112">
        <v>54</v>
      </c>
      <c r="AT65" s="62">
        <f t="shared" si="21"/>
        <v>330</v>
      </c>
      <c r="AU65" s="64">
        <f t="shared" si="17"/>
        <v>313.5</v>
      </c>
      <c r="AV65" s="120">
        <v>4</v>
      </c>
      <c r="AW65" s="120">
        <v>16</v>
      </c>
      <c r="AX65" s="120">
        <v>6</v>
      </c>
      <c r="AY65" s="120">
        <v>1</v>
      </c>
      <c r="AZ65" s="81">
        <f t="shared" si="23"/>
        <v>27</v>
      </c>
      <c r="BA65" s="80">
        <f t="shared" si="24"/>
        <v>286.5</v>
      </c>
      <c r="BB65" s="36">
        <f t="shared" si="18"/>
        <v>137.51999999999998</v>
      </c>
      <c r="BC65" s="80">
        <f t="shared" si="25"/>
        <v>148.98000000000002</v>
      </c>
    </row>
    <row r="66" spans="1:55">
      <c r="T66" s="149"/>
    </row>
  </sheetData>
  <mergeCells count="33">
    <mergeCell ref="AO8:AT8"/>
    <mergeCell ref="AV8:AZ8"/>
    <mergeCell ref="BA8:BC8"/>
    <mergeCell ref="AO7:BC7"/>
    <mergeCell ref="AU8:AU9"/>
    <mergeCell ref="B1:AI1"/>
    <mergeCell ref="B7:U7"/>
    <mergeCell ref="V7:AB7"/>
    <mergeCell ref="AC7:AC9"/>
    <mergeCell ref="AD7:AI7"/>
    <mergeCell ref="T8:T9"/>
    <mergeCell ref="U8:U9"/>
    <mergeCell ref="V8:V9"/>
    <mergeCell ref="W8:W9"/>
    <mergeCell ref="X8:X9"/>
    <mergeCell ref="Z8:Z9"/>
    <mergeCell ref="AA8:AA9"/>
    <mergeCell ref="AB8:AB9"/>
    <mergeCell ref="AD8:AD9"/>
    <mergeCell ref="AE8:AE9"/>
    <mergeCell ref="AF8:AF9"/>
    <mergeCell ref="AK7:AM7"/>
    <mergeCell ref="AL8:AL9"/>
    <mergeCell ref="B8:I8"/>
    <mergeCell ref="J8:Q8"/>
    <mergeCell ref="R8:R9"/>
    <mergeCell ref="S8:S9"/>
    <mergeCell ref="Y8:Y9"/>
    <mergeCell ref="AM8:AM9"/>
    <mergeCell ref="AG8:AG9"/>
    <mergeCell ref="AH8:AH9"/>
    <mergeCell ref="AI8:AI9"/>
    <mergeCell ref="AK8:AK9"/>
  </mergeCells>
  <conditionalFormatting sqref="AI5:AI6 AI10:AI65">
    <cfRule type="cellIs" dxfId="71" priority="2" operator="lessThan">
      <formula>0</formula>
    </cfRule>
  </conditionalFormatting>
  <conditionalFormatting sqref="AC6">
    <cfRule type="cellIs" dxfId="70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C65"/>
  <sheetViews>
    <sheetView zoomScale="80" zoomScaleNormal="80" workbookViewId="0">
      <pane xSplit="1" ySplit="9" topLeftCell="B51" activePane="bottomRight" state="frozen"/>
      <selection activeCell="M23" sqref="M23"/>
      <selection pane="topRight" activeCell="M23" sqref="M23"/>
      <selection pane="bottomLeft" activeCell="M23" sqref="M23"/>
      <selection pane="bottomRight" activeCell="Z59" sqref="Z59"/>
    </sheetView>
  </sheetViews>
  <sheetFormatPr baseColWidth="10" defaultRowHeight="14.4"/>
  <cols>
    <col min="1" max="1" width="9.44140625" customWidth="1"/>
    <col min="2" max="2" width="7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8" width="6.6640625" customWidth="1"/>
    <col min="19" max="19" width="6.8867187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3" t="s">
        <v>6</v>
      </c>
      <c r="C1" s="233"/>
      <c r="D1" s="233"/>
      <c r="E1" s="233"/>
      <c r="F1" s="233"/>
      <c r="G1" s="233"/>
      <c r="H1" s="233"/>
      <c r="I1" s="233"/>
      <c r="J1" s="233"/>
      <c r="K1" s="233"/>
      <c r="L1" s="233"/>
      <c r="M1" s="233"/>
      <c r="N1" s="233"/>
      <c r="O1" s="233"/>
      <c r="P1" s="233"/>
      <c r="Q1" s="233"/>
      <c r="R1" s="233"/>
      <c r="S1" s="233"/>
      <c r="T1" s="233"/>
      <c r="U1" s="233"/>
      <c r="V1" s="233"/>
      <c r="W1" s="233"/>
      <c r="X1" s="233"/>
      <c r="Y1" s="233"/>
      <c r="Z1" s="233"/>
      <c r="AA1" s="233"/>
      <c r="AB1" s="233"/>
      <c r="AC1" s="233"/>
      <c r="AD1" s="233"/>
      <c r="AE1" s="233"/>
      <c r="AF1" s="233"/>
      <c r="AG1" s="233"/>
      <c r="AH1" s="233"/>
      <c r="AI1" s="23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817</v>
      </c>
      <c r="C5" s="39">
        <f t="shared" ref="C5:AI5" si="0">MAX(C10:C65)</f>
        <v>560</v>
      </c>
      <c r="D5" s="39">
        <f t="shared" si="0"/>
        <v>913</v>
      </c>
      <c r="E5" s="43">
        <f t="shared" si="0"/>
        <v>27</v>
      </c>
      <c r="F5" s="43">
        <f t="shared" si="0"/>
        <v>19</v>
      </c>
      <c r="G5" s="43">
        <f t="shared" si="0"/>
        <v>31</v>
      </c>
      <c r="H5" s="39">
        <f t="shared" si="0"/>
        <v>2261</v>
      </c>
      <c r="I5" s="39">
        <f t="shared" si="0"/>
        <v>75</v>
      </c>
      <c r="J5" s="39">
        <f t="shared" si="0"/>
        <v>796</v>
      </c>
      <c r="K5" s="39">
        <f t="shared" si="0"/>
        <v>573</v>
      </c>
      <c r="L5" s="39">
        <f t="shared" si="0"/>
        <v>0</v>
      </c>
      <c r="M5" s="39">
        <f t="shared" si="0"/>
        <v>26</v>
      </c>
      <c r="N5" s="39">
        <f t="shared" si="0"/>
        <v>20</v>
      </c>
      <c r="O5" s="39">
        <f t="shared" si="0"/>
        <v>0</v>
      </c>
      <c r="P5" s="39">
        <f t="shared" si="0"/>
        <v>1304</v>
      </c>
      <c r="Q5" s="39">
        <f t="shared" si="0"/>
        <v>44</v>
      </c>
      <c r="R5" s="39">
        <f t="shared" si="0"/>
        <v>119</v>
      </c>
      <c r="S5" s="39">
        <f t="shared" si="0"/>
        <v>6.48</v>
      </c>
      <c r="T5" s="39">
        <f>MAX(T10:T65)</f>
        <v>8</v>
      </c>
      <c r="U5" s="39">
        <f t="shared" si="0"/>
        <v>11.8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145.18</v>
      </c>
      <c r="AE5" s="39">
        <f>MAX(AE10:AE65)</f>
        <v>131.84</v>
      </c>
      <c r="AF5" s="39">
        <f>MAX(AF10:AF65)</f>
        <v>0</v>
      </c>
      <c r="AG5" s="39">
        <f>MAX(AG10:AG65)</f>
        <v>0</v>
      </c>
      <c r="AH5" s="41">
        <f t="shared" si="0"/>
        <v>145.18</v>
      </c>
      <c r="AI5" s="42">
        <f t="shared" si="0"/>
        <v>36.840000000000003</v>
      </c>
      <c r="AJ5" s="15"/>
      <c r="AK5" s="39">
        <f>MAX(AK10:AK65)</f>
        <v>15</v>
      </c>
      <c r="AL5" s="39">
        <f>MAX(AL10:AL65)</f>
        <v>135.96</v>
      </c>
      <c r="AM5" s="39">
        <f>MAX(AM10:AM65)</f>
        <v>139.56</v>
      </c>
      <c r="AN5" s="79"/>
      <c r="AO5" s="39">
        <f t="shared" ref="AO5:BC5" si="1">MAX(AO10:AO65)</f>
        <v>75</v>
      </c>
      <c r="AP5" s="39">
        <f t="shared" si="1"/>
        <v>200</v>
      </c>
      <c r="AQ5" s="39">
        <f t="shared" si="1"/>
        <v>0</v>
      </c>
      <c r="AR5" s="39">
        <f t="shared" si="1"/>
        <v>20</v>
      </c>
      <c r="AS5" s="39">
        <f t="shared" si="1"/>
        <v>40</v>
      </c>
      <c r="AT5" s="39">
        <f t="shared" si="1"/>
        <v>335</v>
      </c>
      <c r="AU5" s="39">
        <f t="shared" si="1"/>
        <v>318.25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283.25</v>
      </c>
      <c r="BB5" s="39">
        <f t="shared" si="1"/>
        <v>135.96</v>
      </c>
      <c r="BC5" s="39">
        <f t="shared" si="1"/>
        <v>147.29</v>
      </c>
    </row>
    <row r="6" spans="1:55" ht="15" thickBot="1">
      <c r="A6" s="11" t="s">
        <v>66</v>
      </c>
      <c r="B6" s="39">
        <f>MIN(B10:B65)</f>
        <v>457</v>
      </c>
      <c r="C6" s="39">
        <f t="shared" ref="C6:AI6" si="2">MIN(C10:C65)</f>
        <v>254</v>
      </c>
      <c r="D6" s="39">
        <f t="shared" si="2"/>
        <v>542</v>
      </c>
      <c r="E6" s="43">
        <f t="shared" si="2"/>
        <v>16</v>
      </c>
      <c r="F6" s="43">
        <f t="shared" si="2"/>
        <v>9</v>
      </c>
      <c r="G6" s="43">
        <f t="shared" si="2"/>
        <v>18</v>
      </c>
      <c r="H6" s="39">
        <f t="shared" si="2"/>
        <v>1373</v>
      </c>
      <c r="I6" s="39">
        <f t="shared" si="2"/>
        <v>46</v>
      </c>
      <c r="J6" s="39">
        <f t="shared" si="2"/>
        <v>560</v>
      </c>
      <c r="K6" s="39">
        <f t="shared" si="2"/>
        <v>391</v>
      </c>
      <c r="L6" s="39">
        <f t="shared" si="2"/>
        <v>0</v>
      </c>
      <c r="M6" s="39">
        <f t="shared" si="2"/>
        <v>18</v>
      </c>
      <c r="N6" s="39">
        <f t="shared" si="2"/>
        <v>14</v>
      </c>
      <c r="O6" s="39">
        <f t="shared" si="2"/>
        <v>0</v>
      </c>
      <c r="P6" s="39">
        <f t="shared" si="2"/>
        <v>0</v>
      </c>
      <c r="Q6" s="39">
        <f t="shared" si="2"/>
        <v>32</v>
      </c>
      <c r="R6" s="39">
        <f t="shared" si="2"/>
        <v>79</v>
      </c>
      <c r="S6" s="39">
        <f t="shared" si="2"/>
        <v>2.35</v>
      </c>
      <c r="T6" s="39">
        <f>MIN(T10:T65)</f>
        <v>2.5</v>
      </c>
      <c r="U6" s="39">
        <f t="shared" si="2"/>
        <v>3.2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93.240000000000009</v>
      </c>
      <c r="AE6" s="39">
        <f>MIN(AE10:AE65)</f>
        <v>93.240000000000009</v>
      </c>
      <c r="AF6" s="39">
        <f>MIN(AF10:AF65)</f>
        <v>0</v>
      </c>
      <c r="AG6" s="39">
        <f>MIN(AG10:AG65)</f>
        <v>0</v>
      </c>
      <c r="AH6" s="41">
        <f t="shared" si="2"/>
        <v>93.240000000000009</v>
      </c>
      <c r="AI6" s="42">
        <f t="shared" si="2"/>
        <v>-11.840000000000003</v>
      </c>
      <c r="AJ6" s="15"/>
      <c r="AK6" s="40">
        <f>MIN(AK10:AK65)</f>
        <v>0</v>
      </c>
      <c r="AL6" s="40">
        <f>MIN(AL10:AL65)</f>
        <v>120</v>
      </c>
      <c r="AM6" s="40">
        <f>MIN(AM10:AM65)</f>
        <v>120</v>
      </c>
      <c r="AN6" s="79"/>
      <c r="AO6" s="40">
        <f t="shared" ref="AO6:BC6" si="3">MIN(AO10:AO65)</f>
        <v>60</v>
      </c>
      <c r="AP6" s="40">
        <f t="shared" si="3"/>
        <v>200</v>
      </c>
      <c r="AQ6" s="40">
        <f t="shared" si="3"/>
        <v>0</v>
      </c>
      <c r="AR6" s="40">
        <f t="shared" si="3"/>
        <v>0</v>
      </c>
      <c r="AS6" s="40">
        <f t="shared" si="3"/>
        <v>40</v>
      </c>
      <c r="AT6" s="40">
        <f t="shared" si="3"/>
        <v>300</v>
      </c>
      <c r="AU6" s="40">
        <f t="shared" si="3"/>
        <v>285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250</v>
      </c>
      <c r="BB6" s="40">
        <f t="shared" si="3"/>
        <v>120</v>
      </c>
      <c r="BC6" s="40">
        <f t="shared" si="3"/>
        <v>130</v>
      </c>
    </row>
    <row r="7" spans="1:55" ht="18" customHeight="1" thickBot="1">
      <c r="A7" s="11"/>
      <c r="B7" s="234" t="s">
        <v>91</v>
      </c>
      <c r="C7" s="235"/>
      <c r="D7" s="235"/>
      <c r="E7" s="235"/>
      <c r="F7" s="235"/>
      <c r="G7" s="235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6"/>
      <c r="V7" s="237" t="s">
        <v>82</v>
      </c>
      <c r="W7" s="238"/>
      <c r="X7" s="238"/>
      <c r="Y7" s="238"/>
      <c r="Z7" s="238"/>
      <c r="AA7" s="238"/>
      <c r="AB7" s="239"/>
      <c r="AC7" s="240" t="s">
        <v>84</v>
      </c>
      <c r="AD7" s="243" t="s">
        <v>83</v>
      </c>
      <c r="AE7" s="244"/>
      <c r="AF7" s="244"/>
      <c r="AG7" s="244"/>
      <c r="AH7" s="244"/>
      <c r="AI7" s="245"/>
      <c r="AJ7" s="15"/>
      <c r="AK7" s="263" t="s">
        <v>100</v>
      </c>
      <c r="AL7" s="264"/>
      <c r="AM7" s="265"/>
      <c r="AN7" s="79"/>
      <c r="AO7" s="253" t="s">
        <v>136</v>
      </c>
      <c r="AP7" s="254"/>
      <c r="AQ7" s="254"/>
      <c r="AR7" s="254"/>
      <c r="AS7" s="254"/>
      <c r="AT7" s="254"/>
      <c r="AU7" s="254"/>
      <c r="AV7" s="254"/>
      <c r="AW7" s="254"/>
      <c r="AX7" s="254"/>
      <c r="AY7" s="254"/>
      <c r="AZ7" s="254"/>
      <c r="BA7" s="254"/>
      <c r="BB7" s="254"/>
      <c r="BC7" s="255"/>
    </row>
    <row r="8" spans="1:55" ht="18" customHeight="1" thickBot="1">
      <c r="A8" s="11"/>
      <c r="B8" s="256" t="s">
        <v>2</v>
      </c>
      <c r="C8" s="257"/>
      <c r="D8" s="257"/>
      <c r="E8" s="257"/>
      <c r="F8" s="257"/>
      <c r="G8" s="257"/>
      <c r="H8" s="257"/>
      <c r="I8" s="258"/>
      <c r="J8" s="256" t="s">
        <v>3</v>
      </c>
      <c r="K8" s="257"/>
      <c r="L8" s="257"/>
      <c r="M8" s="257"/>
      <c r="N8" s="257"/>
      <c r="O8" s="257"/>
      <c r="P8" s="257"/>
      <c r="Q8" s="258"/>
      <c r="R8" s="259" t="s">
        <v>79</v>
      </c>
      <c r="S8" s="246" t="s">
        <v>4</v>
      </c>
      <c r="T8" s="246" t="s">
        <v>5</v>
      </c>
      <c r="U8" s="250" t="s">
        <v>80</v>
      </c>
      <c r="V8" s="261" t="s">
        <v>92</v>
      </c>
      <c r="W8" s="246" t="s">
        <v>93</v>
      </c>
      <c r="X8" s="246" t="s">
        <v>94</v>
      </c>
      <c r="Y8" s="246" t="s">
        <v>96</v>
      </c>
      <c r="Z8" s="246" t="s">
        <v>95</v>
      </c>
      <c r="AA8" s="248" t="s">
        <v>97</v>
      </c>
      <c r="AB8" s="250" t="s">
        <v>98</v>
      </c>
      <c r="AC8" s="241"/>
      <c r="AD8" s="266" t="s">
        <v>112</v>
      </c>
      <c r="AE8" s="268" t="s">
        <v>111</v>
      </c>
      <c r="AF8" s="268" t="s">
        <v>113</v>
      </c>
      <c r="AG8" s="270" t="s">
        <v>114</v>
      </c>
      <c r="AH8" s="270" t="s">
        <v>115</v>
      </c>
      <c r="AI8" s="252" t="s">
        <v>116</v>
      </c>
      <c r="AJ8" s="15"/>
      <c r="AK8" s="274" t="s">
        <v>101</v>
      </c>
      <c r="AL8" s="276" t="s">
        <v>117</v>
      </c>
      <c r="AM8" s="278" t="s">
        <v>99</v>
      </c>
      <c r="AN8" s="79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60"/>
      <c r="S9" s="247"/>
      <c r="T9" s="247"/>
      <c r="U9" s="251"/>
      <c r="V9" s="262"/>
      <c r="W9" s="247"/>
      <c r="X9" s="247"/>
      <c r="Y9" s="247"/>
      <c r="Z9" s="247"/>
      <c r="AA9" s="249"/>
      <c r="AB9" s="251"/>
      <c r="AC9" s="242"/>
      <c r="AD9" s="267"/>
      <c r="AE9" s="269"/>
      <c r="AF9" s="269"/>
      <c r="AG9" s="247"/>
      <c r="AH9" s="247"/>
      <c r="AI9" s="251"/>
      <c r="AJ9" s="17"/>
      <c r="AK9" s="275"/>
      <c r="AL9" s="277"/>
      <c r="AM9" s="27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8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547</v>
      </c>
      <c r="C10" s="44">
        <v>400</v>
      </c>
      <c r="D10" s="45">
        <v>699</v>
      </c>
      <c r="E10" s="45">
        <v>19</v>
      </c>
      <c r="F10" s="86">
        <v>14</v>
      </c>
      <c r="G10" s="87">
        <v>23</v>
      </c>
      <c r="H10" s="48">
        <f t="shared" ref="H10:H65" si="4">B10+C10+D10</f>
        <v>1646</v>
      </c>
      <c r="I10" s="48">
        <f t="shared" ref="I10:I65" si="5">E10+F10+G10</f>
        <v>56</v>
      </c>
      <c r="J10" s="44">
        <v>657</v>
      </c>
      <c r="K10" s="19">
        <v>435</v>
      </c>
      <c r="L10" s="19"/>
      <c r="M10" s="94">
        <v>21</v>
      </c>
      <c r="N10" s="45">
        <v>15</v>
      </c>
      <c r="O10" s="49"/>
      <c r="P10" s="48">
        <f>SUM(J10+K10+L10)</f>
        <v>1092</v>
      </c>
      <c r="Q10" s="48">
        <f t="shared" ref="Q10:Q41" si="6">M10+N10+O10</f>
        <v>36</v>
      </c>
      <c r="R10" s="50">
        <f>SUM(I10+Q10)</f>
        <v>92</v>
      </c>
      <c r="S10" s="88">
        <v>4.4400000000000004</v>
      </c>
      <c r="T10" s="44">
        <v>5</v>
      </c>
      <c r="U10" s="99">
        <v>8.8000000000000007</v>
      </c>
      <c r="V10" s="53"/>
      <c r="W10" s="53"/>
      <c r="X10" s="53"/>
      <c r="Y10" s="53"/>
      <c r="Z10" s="53"/>
      <c r="AA10" s="67">
        <f>SUM(V10:Z10)</f>
        <v>0</v>
      </c>
      <c r="AB10" s="133"/>
      <c r="AC10" s="20">
        <f>AA10+AB10</f>
        <v>0</v>
      </c>
      <c r="AD10" s="85">
        <f>R10+S10+T10+U10+V10+W10+X10+Y10+Z10</f>
        <v>110.24</v>
      </c>
      <c r="AE10" s="21">
        <f>+AD10-AK10</f>
        <v>110.24</v>
      </c>
      <c r="AF10" s="82"/>
      <c r="AG10" s="51"/>
      <c r="AH10" s="22">
        <f t="shared" ref="AH10:AH65" si="7">AD10+AG10</f>
        <v>110.24</v>
      </c>
      <c r="AI10" s="23">
        <f t="shared" ref="AI10:AI65" si="8">AM10-AD10</f>
        <v>25.720000000000013</v>
      </c>
      <c r="AJ10" s="54"/>
      <c r="AK10" s="24">
        <f t="shared" ref="AK10:AK65" si="9">AC10</f>
        <v>0</v>
      </c>
      <c r="AL10" s="25">
        <f>BB10</f>
        <v>135.96</v>
      </c>
      <c r="AM10" s="26">
        <f>AK10+AL10</f>
        <v>135.96</v>
      </c>
      <c r="AN10" s="79"/>
      <c r="AO10" s="112">
        <v>75</v>
      </c>
      <c r="AP10" s="112">
        <v>200</v>
      </c>
      <c r="AQ10" s="112">
        <v>0</v>
      </c>
      <c r="AR10" s="112">
        <v>20</v>
      </c>
      <c r="AS10" s="112">
        <v>40</v>
      </c>
      <c r="AT10" s="62">
        <f>SUM(AO10:AS10)</f>
        <v>335</v>
      </c>
      <c r="AU10" s="63">
        <f>AT10*0.95</f>
        <v>318.25</v>
      </c>
      <c r="AV10" s="120">
        <v>6</v>
      </c>
      <c r="AW10" s="120">
        <v>20</v>
      </c>
      <c r="AX10" s="120">
        <v>8</v>
      </c>
      <c r="AY10" s="120">
        <v>1</v>
      </c>
      <c r="AZ10" s="81">
        <f>SUM(AV10:AY10)</f>
        <v>35</v>
      </c>
      <c r="BA10" s="80">
        <f>AU10-AZ10</f>
        <v>283.25</v>
      </c>
      <c r="BB10" s="36">
        <f>BA10*0.48</f>
        <v>135.96</v>
      </c>
      <c r="BC10" s="80">
        <f>BA10*0.52</f>
        <v>147.29</v>
      </c>
    </row>
    <row r="11" spans="1:55" ht="17.399999999999999">
      <c r="A11" s="27" t="s">
        <v>38</v>
      </c>
      <c r="B11" s="88">
        <v>523</v>
      </c>
      <c r="C11" s="88">
        <v>379</v>
      </c>
      <c r="D11" s="88">
        <v>696</v>
      </c>
      <c r="E11" s="88">
        <v>18</v>
      </c>
      <c r="F11" s="88">
        <v>13</v>
      </c>
      <c r="G11" s="89">
        <v>23</v>
      </c>
      <c r="H11" s="55">
        <f t="shared" si="4"/>
        <v>1598</v>
      </c>
      <c r="I11" s="55">
        <f t="shared" si="5"/>
        <v>54</v>
      </c>
      <c r="J11" s="89">
        <v>647</v>
      </c>
      <c r="K11" s="94">
        <v>421</v>
      </c>
      <c r="L11" s="94"/>
      <c r="M11" s="94">
        <v>21</v>
      </c>
      <c r="N11" s="93">
        <v>14</v>
      </c>
      <c r="O11" s="56"/>
      <c r="P11" s="55">
        <f>SUM(J11+K11+L11)</f>
        <v>1068</v>
      </c>
      <c r="Q11" s="55">
        <f t="shared" si="6"/>
        <v>35</v>
      </c>
      <c r="R11" s="57">
        <f>SUM(I11+Q11)</f>
        <v>89</v>
      </c>
      <c r="S11" s="88">
        <v>4.4400000000000004</v>
      </c>
      <c r="T11" s="44">
        <v>4.5</v>
      </c>
      <c r="U11" s="99">
        <v>8.8000000000000007</v>
      </c>
      <c r="V11" s="44"/>
      <c r="W11" s="137"/>
      <c r="X11" s="53"/>
      <c r="Y11" s="44"/>
      <c r="Z11" s="44"/>
      <c r="AA11" s="68">
        <f t="shared" ref="AA11:AA65" si="10">SUM(V11:Z11)</f>
        <v>0</v>
      </c>
      <c r="AB11" s="33"/>
      <c r="AC11" s="20">
        <f t="shared" ref="AC11:AC65" si="11">AA11+AB11</f>
        <v>0</v>
      </c>
      <c r="AD11" s="85">
        <f t="shared" ref="AD11:AD65" si="12">R11+S11+T11+U11+V11+W11+X11+Y11+Z11</f>
        <v>106.74</v>
      </c>
      <c r="AE11" s="21">
        <f>+AD11-AK11</f>
        <v>106.74</v>
      </c>
      <c r="AF11" s="82"/>
      <c r="AG11" s="78"/>
      <c r="AH11" s="22">
        <f t="shared" si="7"/>
        <v>106.74</v>
      </c>
      <c r="AI11" s="23">
        <f t="shared" si="8"/>
        <v>29.220000000000013</v>
      </c>
      <c r="AJ11" s="54"/>
      <c r="AK11" s="24">
        <f t="shared" si="9"/>
        <v>0</v>
      </c>
      <c r="AL11" s="25">
        <f t="shared" ref="AL11:AL65" si="13">BB11</f>
        <v>135.96</v>
      </c>
      <c r="AM11" s="28">
        <f t="shared" ref="AM11:AM65" si="14">AK11+AL11</f>
        <v>135.96</v>
      </c>
      <c r="AN11" s="79"/>
      <c r="AO11" s="112">
        <v>75</v>
      </c>
      <c r="AP11" s="112">
        <v>200</v>
      </c>
      <c r="AQ11" s="112">
        <v>0</v>
      </c>
      <c r="AR11" s="112">
        <v>20</v>
      </c>
      <c r="AS11" s="112">
        <v>40</v>
      </c>
      <c r="AT11" s="62">
        <f t="shared" ref="AT11:AT65" si="15">SUM(AO11:AS11)</f>
        <v>335</v>
      </c>
      <c r="AU11" s="64">
        <f t="shared" ref="AU11:AU65" si="16">AT11*0.95</f>
        <v>318.25</v>
      </c>
      <c r="AV11" s="120">
        <v>6</v>
      </c>
      <c r="AW11" s="120">
        <v>20</v>
      </c>
      <c r="AX11" s="120">
        <v>8</v>
      </c>
      <c r="AY11" s="120">
        <v>1</v>
      </c>
      <c r="AZ11" s="81">
        <f t="shared" ref="AZ11:AZ65" si="17">SUM(AV11:AY11)</f>
        <v>35</v>
      </c>
      <c r="BA11" s="80">
        <f t="shared" ref="BA11:BA65" si="18">AU11-AZ11</f>
        <v>283.25</v>
      </c>
      <c r="BB11" s="36">
        <f t="shared" ref="BB11:BB65" si="19">BA11*0.48</f>
        <v>135.96</v>
      </c>
      <c r="BC11" s="80">
        <f t="shared" ref="BC11:BC65" si="20">BA11*0.52</f>
        <v>147.29</v>
      </c>
    </row>
    <row r="12" spans="1:55" ht="17.399999999999999">
      <c r="A12" s="18" t="s">
        <v>7</v>
      </c>
      <c r="B12" s="88">
        <v>507</v>
      </c>
      <c r="C12" s="90">
        <v>370</v>
      </c>
      <c r="D12" s="90">
        <v>683</v>
      </c>
      <c r="E12" s="88">
        <v>17</v>
      </c>
      <c r="F12" s="88">
        <v>13</v>
      </c>
      <c r="G12" s="89">
        <v>22</v>
      </c>
      <c r="H12" s="55">
        <f t="shared" si="4"/>
        <v>1560</v>
      </c>
      <c r="I12" s="55">
        <f t="shared" si="5"/>
        <v>52</v>
      </c>
      <c r="J12" s="89">
        <v>643</v>
      </c>
      <c r="K12" s="94">
        <v>414</v>
      </c>
      <c r="L12" s="94"/>
      <c r="M12" s="94">
        <v>21</v>
      </c>
      <c r="N12" s="93">
        <v>14</v>
      </c>
      <c r="O12" s="56"/>
      <c r="P12" s="55">
        <f t="shared" ref="P12:P65" si="21">SUM(J12+K12+L12)</f>
        <v>1057</v>
      </c>
      <c r="Q12" s="55">
        <f t="shared" si="6"/>
        <v>35</v>
      </c>
      <c r="R12" s="57">
        <f t="shared" ref="R12:R65" si="22">SUM(I12+Q12)</f>
        <v>87</v>
      </c>
      <c r="S12" s="88">
        <v>4.42</v>
      </c>
      <c r="T12" s="44">
        <v>4.5</v>
      </c>
      <c r="U12" s="88">
        <v>3.2</v>
      </c>
      <c r="V12" s="44"/>
      <c r="W12" s="137"/>
      <c r="X12" s="44"/>
      <c r="Y12" s="44"/>
      <c r="Z12" s="44"/>
      <c r="AA12" s="68">
        <f t="shared" si="10"/>
        <v>0</v>
      </c>
      <c r="AB12" s="33"/>
      <c r="AC12" s="20">
        <f t="shared" si="11"/>
        <v>0</v>
      </c>
      <c r="AD12" s="85">
        <f t="shared" si="12"/>
        <v>99.12</v>
      </c>
      <c r="AE12" s="21">
        <f>+AD12-AK12</f>
        <v>99.12</v>
      </c>
      <c r="AF12" s="82"/>
      <c r="AG12" s="78"/>
      <c r="AH12" s="22">
        <f t="shared" si="7"/>
        <v>99.12</v>
      </c>
      <c r="AI12" s="23">
        <f t="shared" si="8"/>
        <v>36.840000000000003</v>
      </c>
      <c r="AJ12" s="58"/>
      <c r="AK12" s="24">
        <f t="shared" si="9"/>
        <v>0</v>
      </c>
      <c r="AL12" s="25">
        <f t="shared" si="13"/>
        <v>135.96</v>
      </c>
      <c r="AM12" s="28">
        <f t="shared" si="14"/>
        <v>135.96</v>
      </c>
      <c r="AN12" s="79"/>
      <c r="AO12" s="112">
        <v>75</v>
      </c>
      <c r="AP12" s="112">
        <v>200</v>
      </c>
      <c r="AQ12" s="112">
        <v>0</v>
      </c>
      <c r="AR12" s="112">
        <v>20</v>
      </c>
      <c r="AS12" s="112">
        <v>40</v>
      </c>
      <c r="AT12" s="62">
        <f t="shared" si="15"/>
        <v>335</v>
      </c>
      <c r="AU12" s="64">
        <f t="shared" si="16"/>
        <v>318.25</v>
      </c>
      <c r="AV12" s="120">
        <v>6</v>
      </c>
      <c r="AW12" s="120">
        <v>20</v>
      </c>
      <c r="AX12" s="120">
        <v>8</v>
      </c>
      <c r="AY12" s="120">
        <v>1</v>
      </c>
      <c r="AZ12" s="81">
        <f t="shared" si="17"/>
        <v>35</v>
      </c>
      <c r="BA12" s="80">
        <f t="shared" si="18"/>
        <v>283.25</v>
      </c>
      <c r="BB12" s="36">
        <f t="shared" si="19"/>
        <v>135.96</v>
      </c>
      <c r="BC12" s="80">
        <f t="shared" si="20"/>
        <v>147.29</v>
      </c>
    </row>
    <row r="13" spans="1:55" ht="17.399999999999999">
      <c r="A13" s="18" t="s">
        <v>39</v>
      </c>
      <c r="B13" s="88">
        <v>505</v>
      </c>
      <c r="C13" s="88">
        <v>366</v>
      </c>
      <c r="D13" s="88">
        <v>675</v>
      </c>
      <c r="E13" s="88">
        <v>17</v>
      </c>
      <c r="F13" s="88">
        <v>13</v>
      </c>
      <c r="G13" s="89">
        <v>21</v>
      </c>
      <c r="H13" s="55">
        <f t="shared" si="4"/>
        <v>1546</v>
      </c>
      <c r="I13" s="55">
        <f t="shared" si="5"/>
        <v>51</v>
      </c>
      <c r="J13" s="89">
        <v>640</v>
      </c>
      <c r="K13" s="94">
        <v>420</v>
      </c>
      <c r="L13" s="94"/>
      <c r="M13" s="94">
        <v>21</v>
      </c>
      <c r="N13" s="93">
        <v>14</v>
      </c>
      <c r="O13" s="56"/>
      <c r="P13" s="55">
        <f t="shared" si="21"/>
        <v>1060</v>
      </c>
      <c r="Q13" s="55">
        <f t="shared" si="6"/>
        <v>35</v>
      </c>
      <c r="R13" s="57">
        <f t="shared" si="22"/>
        <v>86</v>
      </c>
      <c r="S13" s="88">
        <v>4.42</v>
      </c>
      <c r="T13" s="44">
        <v>4.5</v>
      </c>
      <c r="U13" s="88">
        <v>3.2</v>
      </c>
      <c r="V13" s="44"/>
      <c r="W13" s="137"/>
      <c r="X13" s="44"/>
      <c r="Y13" s="44"/>
      <c r="Z13" s="44"/>
      <c r="AA13" s="68">
        <f t="shared" si="10"/>
        <v>0</v>
      </c>
      <c r="AB13" s="33"/>
      <c r="AC13" s="20">
        <f t="shared" si="11"/>
        <v>0</v>
      </c>
      <c r="AD13" s="85">
        <f t="shared" si="12"/>
        <v>98.12</v>
      </c>
      <c r="AE13" s="21">
        <f>+AD13-AK13</f>
        <v>98.12</v>
      </c>
      <c r="AF13" s="82"/>
      <c r="AG13" s="78"/>
      <c r="AH13" s="22">
        <f t="shared" si="7"/>
        <v>98.12</v>
      </c>
      <c r="AI13" s="23">
        <f t="shared" si="8"/>
        <v>28.719999999999985</v>
      </c>
      <c r="AJ13" s="58"/>
      <c r="AK13" s="24">
        <f t="shared" si="9"/>
        <v>0</v>
      </c>
      <c r="AL13" s="25">
        <f t="shared" si="13"/>
        <v>126.83999999999999</v>
      </c>
      <c r="AM13" s="28">
        <f t="shared" si="14"/>
        <v>126.83999999999999</v>
      </c>
      <c r="AN13" s="79"/>
      <c r="AO13" s="112">
        <v>75</v>
      </c>
      <c r="AP13" s="112">
        <v>200</v>
      </c>
      <c r="AQ13" s="112">
        <v>0</v>
      </c>
      <c r="AR13" s="112">
        <v>0</v>
      </c>
      <c r="AS13" s="112">
        <v>40</v>
      </c>
      <c r="AT13" s="62">
        <f t="shared" si="15"/>
        <v>315</v>
      </c>
      <c r="AU13" s="64">
        <f t="shared" si="16"/>
        <v>299.25</v>
      </c>
      <c r="AV13" s="120">
        <v>6</v>
      </c>
      <c r="AW13" s="120">
        <v>20</v>
      </c>
      <c r="AX13" s="120">
        <v>8</v>
      </c>
      <c r="AY13" s="120">
        <v>1</v>
      </c>
      <c r="AZ13" s="81">
        <f t="shared" si="17"/>
        <v>35</v>
      </c>
      <c r="BA13" s="80">
        <f t="shared" si="18"/>
        <v>264.25</v>
      </c>
      <c r="BB13" s="36">
        <f t="shared" si="19"/>
        <v>126.83999999999999</v>
      </c>
      <c r="BC13" s="80">
        <f t="shared" si="20"/>
        <v>137.41</v>
      </c>
    </row>
    <row r="14" spans="1:55" ht="17.399999999999999">
      <c r="A14" s="27" t="s">
        <v>8</v>
      </c>
      <c r="B14" s="88">
        <v>500</v>
      </c>
      <c r="C14" s="88">
        <v>362</v>
      </c>
      <c r="D14" s="88">
        <v>670</v>
      </c>
      <c r="E14" s="88">
        <v>17</v>
      </c>
      <c r="F14" s="88">
        <v>13</v>
      </c>
      <c r="G14" s="89">
        <v>21</v>
      </c>
      <c r="H14" s="55">
        <f t="shared" si="4"/>
        <v>1532</v>
      </c>
      <c r="I14" s="55">
        <f t="shared" si="5"/>
        <v>51</v>
      </c>
      <c r="J14" s="89">
        <v>638</v>
      </c>
      <c r="K14" s="94">
        <v>433</v>
      </c>
      <c r="L14" s="94"/>
      <c r="M14" s="94">
        <v>21</v>
      </c>
      <c r="N14" s="93">
        <v>15</v>
      </c>
      <c r="O14" s="56"/>
      <c r="P14" s="55">
        <f t="shared" si="21"/>
        <v>1071</v>
      </c>
      <c r="Q14" s="55">
        <f t="shared" si="6"/>
        <v>36</v>
      </c>
      <c r="R14" s="57">
        <f t="shared" si="22"/>
        <v>87</v>
      </c>
      <c r="S14" s="88">
        <v>4.3499999999999996</v>
      </c>
      <c r="T14" s="44">
        <v>3.5</v>
      </c>
      <c r="U14" s="88">
        <v>7.2</v>
      </c>
      <c r="V14" s="44"/>
      <c r="W14" s="137"/>
      <c r="X14" s="44"/>
      <c r="Y14" s="44"/>
      <c r="Z14" s="44"/>
      <c r="AA14" s="68">
        <f t="shared" si="10"/>
        <v>0</v>
      </c>
      <c r="AB14" s="33"/>
      <c r="AC14" s="20">
        <f t="shared" si="11"/>
        <v>0</v>
      </c>
      <c r="AD14" s="85">
        <f t="shared" si="12"/>
        <v>102.05</v>
      </c>
      <c r="AE14" s="21">
        <f t="shared" ref="AE14:AE65" si="23">+AD14-AK14</f>
        <v>102.05</v>
      </c>
      <c r="AF14" s="82"/>
      <c r="AG14" s="78"/>
      <c r="AH14" s="22">
        <f t="shared" si="7"/>
        <v>102.05</v>
      </c>
      <c r="AI14" s="23">
        <f t="shared" si="8"/>
        <v>24.789999999999992</v>
      </c>
      <c r="AJ14" s="58"/>
      <c r="AK14" s="24">
        <f t="shared" si="9"/>
        <v>0</v>
      </c>
      <c r="AL14" s="25">
        <f t="shared" si="13"/>
        <v>126.83999999999999</v>
      </c>
      <c r="AM14" s="28">
        <f t="shared" si="14"/>
        <v>126.83999999999999</v>
      </c>
      <c r="AN14" s="79"/>
      <c r="AO14" s="112">
        <v>75</v>
      </c>
      <c r="AP14" s="112">
        <v>200</v>
      </c>
      <c r="AQ14" s="112">
        <v>0</v>
      </c>
      <c r="AR14" s="112">
        <v>0</v>
      </c>
      <c r="AS14" s="112">
        <v>40</v>
      </c>
      <c r="AT14" s="62">
        <f t="shared" si="15"/>
        <v>315</v>
      </c>
      <c r="AU14" s="64">
        <f t="shared" si="16"/>
        <v>299.25</v>
      </c>
      <c r="AV14" s="120">
        <v>6</v>
      </c>
      <c r="AW14" s="120">
        <v>20</v>
      </c>
      <c r="AX14" s="120">
        <v>8</v>
      </c>
      <c r="AY14" s="120">
        <v>1</v>
      </c>
      <c r="AZ14" s="81">
        <f t="shared" si="17"/>
        <v>35</v>
      </c>
      <c r="BA14" s="80">
        <f t="shared" si="18"/>
        <v>264.25</v>
      </c>
      <c r="BB14" s="36">
        <f t="shared" si="19"/>
        <v>126.83999999999999</v>
      </c>
      <c r="BC14" s="80">
        <f t="shared" si="20"/>
        <v>137.41</v>
      </c>
    </row>
    <row r="15" spans="1:55" ht="17.399999999999999">
      <c r="A15" s="27" t="s">
        <v>40</v>
      </c>
      <c r="B15" s="88">
        <v>485</v>
      </c>
      <c r="C15" s="88">
        <v>358</v>
      </c>
      <c r="D15" s="88">
        <v>666</v>
      </c>
      <c r="E15" s="88">
        <v>16</v>
      </c>
      <c r="F15" s="88">
        <v>12</v>
      </c>
      <c r="G15" s="89">
        <v>21</v>
      </c>
      <c r="H15" s="55">
        <f t="shared" si="4"/>
        <v>1509</v>
      </c>
      <c r="I15" s="55">
        <f t="shared" si="5"/>
        <v>49</v>
      </c>
      <c r="J15" s="89">
        <v>629</v>
      </c>
      <c r="K15" s="94">
        <v>421</v>
      </c>
      <c r="L15" s="94"/>
      <c r="M15" s="94">
        <v>21</v>
      </c>
      <c r="N15" s="93">
        <v>14</v>
      </c>
      <c r="O15" s="56"/>
      <c r="P15" s="55">
        <f t="shared" si="21"/>
        <v>1050</v>
      </c>
      <c r="Q15" s="55">
        <f t="shared" si="6"/>
        <v>35</v>
      </c>
      <c r="R15" s="57">
        <f t="shared" si="22"/>
        <v>84</v>
      </c>
      <c r="S15" s="88">
        <v>4.3499999999999996</v>
      </c>
      <c r="T15" s="44">
        <v>3.5</v>
      </c>
      <c r="U15" s="88">
        <v>7.2</v>
      </c>
      <c r="V15" s="44"/>
      <c r="W15" s="44"/>
      <c r="X15" s="44"/>
      <c r="Y15" s="44"/>
      <c r="Z15" s="44"/>
      <c r="AA15" s="68">
        <f t="shared" si="10"/>
        <v>0</v>
      </c>
      <c r="AB15" s="33"/>
      <c r="AC15" s="20">
        <f t="shared" si="11"/>
        <v>0</v>
      </c>
      <c r="AD15" s="85">
        <f t="shared" si="12"/>
        <v>99.05</v>
      </c>
      <c r="AE15" s="21">
        <f t="shared" si="23"/>
        <v>99.05</v>
      </c>
      <c r="AF15" s="82"/>
      <c r="AG15" s="78"/>
      <c r="AH15" s="22">
        <f t="shared" si="7"/>
        <v>99.05</v>
      </c>
      <c r="AI15" s="23">
        <f t="shared" si="8"/>
        <v>27.789999999999992</v>
      </c>
      <c r="AJ15" s="58"/>
      <c r="AK15" s="24">
        <f t="shared" si="9"/>
        <v>0</v>
      </c>
      <c r="AL15" s="25">
        <f t="shared" si="13"/>
        <v>126.83999999999999</v>
      </c>
      <c r="AM15" s="28">
        <f t="shared" si="14"/>
        <v>126.83999999999999</v>
      </c>
      <c r="AN15" s="79"/>
      <c r="AO15" s="112">
        <v>75</v>
      </c>
      <c r="AP15" s="112">
        <v>200</v>
      </c>
      <c r="AQ15" s="112">
        <v>0</v>
      </c>
      <c r="AR15" s="112">
        <v>0</v>
      </c>
      <c r="AS15" s="112">
        <v>40</v>
      </c>
      <c r="AT15" s="62">
        <f t="shared" si="15"/>
        <v>315</v>
      </c>
      <c r="AU15" s="64">
        <f t="shared" si="16"/>
        <v>299.25</v>
      </c>
      <c r="AV15" s="120">
        <v>6</v>
      </c>
      <c r="AW15" s="120">
        <v>20</v>
      </c>
      <c r="AX15" s="120">
        <v>8</v>
      </c>
      <c r="AY15" s="120">
        <v>1</v>
      </c>
      <c r="AZ15" s="81">
        <f t="shared" si="17"/>
        <v>35</v>
      </c>
      <c r="BA15" s="80">
        <f t="shared" si="18"/>
        <v>264.25</v>
      </c>
      <c r="BB15" s="36">
        <f t="shared" si="19"/>
        <v>126.83999999999999</v>
      </c>
      <c r="BC15" s="80">
        <f t="shared" si="20"/>
        <v>137.41</v>
      </c>
    </row>
    <row r="16" spans="1:55" ht="17.399999999999999">
      <c r="A16" s="27" t="s">
        <v>9</v>
      </c>
      <c r="B16" s="88">
        <v>479</v>
      </c>
      <c r="C16" s="45">
        <v>352</v>
      </c>
      <c r="D16" s="88">
        <v>542</v>
      </c>
      <c r="E16" s="88">
        <v>16</v>
      </c>
      <c r="F16" s="88">
        <v>12</v>
      </c>
      <c r="G16" s="89">
        <v>18</v>
      </c>
      <c r="H16" s="55">
        <f t="shared" si="4"/>
        <v>1373</v>
      </c>
      <c r="I16" s="55">
        <f t="shared" si="5"/>
        <v>46</v>
      </c>
      <c r="J16" s="89">
        <v>610</v>
      </c>
      <c r="K16" s="94">
        <v>404</v>
      </c>
      <c r="L16" s="94"/>
      <c r="M16" s="94">
        <v>21</v>
      </c>
      <c r="N16" s="93">
        <v>14</v>
      </c>
      <c r="O16" s="56"/>
      <c r="P16" s="55">
        <f t="shared" si="21"/>
        <v>1014</v>
      </c>
      <c r="Q16" s="55">
        <f t="shared" si="6"/>
        <v>35</v>
      </c>
      <c r="R16" s="57">
        <f t="shared" si="22"/>
        <v>81</v>
      </c>
      <c r="S16" s="88">
        <v>4.34</v>
      </c>
      <c r="T16" s="44">
        <v>3.5</v>
      </c>
      <c r="U16" s="88">
        <v>7.2</v>
      </c>
      <c r="V16" s="44"/>
      <c r="W16" s="44"/>
      <c r="X16" s="44"/>
      <c r="Y16" s="44"/>
      <c r="Z16" s="44"/>
      <c r="AA16" s="68">
        <f t="shared" si="10"/>
        <v>0</v>
      </c>
      <c r="AB16" s="33"/>
      <c r="AC16" s="20">
        <f t="shared" si="11"/>
        <v>0</v>
      </c>
      <c r="AD16" s="85">
        <f t="shared" si="12"/>
        <v>96.04</v>
      </c>
      <c r="AE16" s="21">
        <f t="shared" si="23"/>
        <v>96.04</v>
      </c>
      <c r="AF16" s="82"/>
      <c r="AG16" s="78"/>
      <c r="AH16" s="22">
        <f t="shared" si="7"/>
        <v>96.04</v>
      </c>
      <c r="AI16" s="23">
        <f t="shared" si="8"/>
        <v>30.799999999999983</v>
      </c>
      <c r="AJ16" s="58"/>
      <c r="AK16" s="24">
        <f t="shared" si="9"/>
        <v>0</v>
      </c>
      <c r="AL16" s="25">
        <f t="shared" si="13"/>
        <v>126.83999999999999</v>
      </c>
      <c r="AM16" s="28">
        <f t="shared" si="14"/>
        <v>126.83999999999999</v>
      </c>
      <c r="AN16" s="79"/>
      <c r="AO16" s="112">
        <v>75</v>
      </c>
      <c r="AP16" s="112">
        <v>200</v>
      </c>
      <c r="AQ16" s="112">
        <v>0</v>
      </c>
      <c r="AR16" s="112">
        <v>0</v>
      </c>
      <c r="AS16" s="112">
        <v>40</v>
      </c>
      <c r="AT16" s="62">
        <f t="shared" si="15"/>
        <v>315</v>
      </c>
      <c r="AU16" s="64">
        <f t="shared" si="16"/>
        <v>299.25</v>
      </c>
      <c r="AV16" s="120">
        <v>6</v>
      </c>
      <c r="AW16" s="120">
        <v>20</v>
      </c>
      <c r="AX16" s="120">
        <v>8</v>
      </c>
      <c r="AY16" s="120">
        <v>1</v>
      </c>
      <c r="AZ16" s="81">
        <f t="shared" si="17"/>
        <v>35</v>
      </c>
      <c r="BA16" s="80">
        <f t="shared" si="18"/>
        <v>264.25</v>
      </c>
      <c r="BB16" s="36">
        <f t="shared" si="19"/>
        <v>126.83999999999999</v>
      </c>
      <c r="BC16" s="80">
        <f t="shared" si="20"/>
        <v>137.41</v>
      </c>
    </row>
    <row r="17" spans="1:55" ht="17.399999999999999">
      <c r="A17" s="27" t="s">
        <v>41</v>
      </c>
      <c r="B17" s="88">
        <v>476</v>
      </c>
      <c r="C17" s="88">
        <v>350</v>
      </c>
      <c r="D17" s="88">
        <v>600</v>
      </c>
      <c r="E17" s="88">
        <v>16</v>
      </c>
      <c r="F17" s="88">
        <v>12</v>
      </c>
      <c r="G17" s="89">
        <v>20</v>
      </c>
      <c r="H17" s="55">
        <f t="shared" si="4"/>
        <v>1426</v>
      </c>
      <c r="I17" s="55">
        <f t="shared" si="5"/>
        <v>48</v>
      </c>
      <c r="J17" s="89">
        <v>614</v>
      </c>
      <c r="K17" s="94">
        <v>412</v>
      </c>
      <c r="L17" s="94"/>
      <c r="M17" s="94">
        <v>21</v>
      </c>
      <c r="N17" s="93">
        <v>14</v>
      </c>
      <c r="O17" s="56"/>
      <c r="P17" s="55">
        <f t="shared" si="21"/>
        <v>1026</v>
      </c>
      <c r="Q17" s="55">
        <f t="shared" si="6"/>
        <v>35</v>
      </c>
      <c r="R17" s="57">
        <f t="shared" si="22"/>
        <v>83</v>
      </c>
      <c r="S17" s="88">
        <v>4.34</v>
      </c>
      <c r="T17" s="44">
        <v>3.5</v>
      </c>
      <c r="U17" s="88">
        <v>7.2</v>
      </c>
      <c r="V17" s="44"/>
      <c r="W17" s="44"/>
      <c r="X17" s="44"/>
      <c r="Y17" s="44"/>
      <c r="Z17" s="44"/>
      <c r="AA17" s="68">
        <f t="shared" si="10"/>
        <v>0</v>
      </c>
      <c r="AB17" s="33"/>
      <c r="AC17" s="20">
        <f t="shared" si="11"/>
        <v>0</v>
      </c>
      <c r="AD17" s="85">
        <f t="shared" si="12"/>
        <v>98.04</v>
      </c>
      <c r="AE17" s="21">
        <f t="shared" si="23"/>
        <v>98.04</v>
      </c>
      <c r="AF17" s="82"/>
      <c r="AG17" s="78"/>
      <c r="AH17" s="22">
        <f t="shared" si="7"/>
        <v>98.04</v>
      </c>
      <c r="AI17" s="23">
        <f t="shared" si="8"/>
        <v>28.799999999999983</v>
      </c>
      <c r="AJ17" s="58"/>
      <c r="AK17" s="24">
        <f t="shared" si="9"/>
        <v>0</v>
      </c>
      <c r="AL17" s="25">
        <f t="shared" si="13"/>
        <v>126.83999999999999</v>
      </c>
      <c r="AM17" s="28">
        <f t="shared" si="14"/>
        <v>126.83999999999999</v>
      </c>
      <c r="AN17" s="79"/>
      <c r="AO17" s="112">
        <v>75</v>
      </c>
      <c r="AP17" s="112">
        <v>200</v>
      </c>
      <c r="AQ17" s="112">
        <v>0</v>
      </c>
      <c r="AR17" s="112">
        <v>0</v>
      </c>
      <c r="AS17" s="112">
        <v>40</v>
      </c>
      <c r="AT17" s="62">
        <f t="shared" si="15"/>
        <v>315</v>
      </c>
      <c r="AU17" s="64">
        <f t="shared" si="16"/>
        <v>299.25</v>
      </c>
      <c r="AV17" s="120">
        <v>6</v>
      </c>
      <c r="AW17" s="120">
        <v>20</v>
      </c>
      <c r="AX17" s="120">
        <v>8</v>
      </c>
      <c r="AY17" s="120">
        <v>1</v>
      </c>
      <c r="AZ17" s="81">
        <f t="shared" si="17"/>
        <v>35</v>
      </c>
      <c r="BA17" s="80">
        <f t="shared" si="18"/>
        <v>264.25</v>
      </c>
      <c r="BB17" s="36">
        <f t="shared" si="19"/>
        <v>126.83999999999999</v>
      </c>
      <c r="BC17" s="80">
        <f t="shared" si="20"/>
        <v>137.41</v>
      </c>
    </row>
    <row r="18" spans="1:55" ht="17.399999999999999">
      <c r="A18" s="27" t="s">
        <v>10</v>
      </c>
      <c r="B18" s="88">
        <v>471</v>
      </c>
      <c r="C18" s="90">
        <v>341</v>
      </c>
      <c r="D18" s="88">
        <v>648</v>
      </c>
      <c r="E18" s="88">
        <v>16</v>
      </c>
      <c r="F18" s="88">
        <v>12</v>
      </c>
      <c r="G18" s="89">
        <v>21</v>
      </c>
      <c r="H18" s="55">
        <f t="shared" si="4"/>
        <v>1460</v>
      </c>
      <c r="I18" s="55">
        <f t="shared" si="5"/>
        <v>49</v>
      </c>
      <c r="J18" s="89">
        <v>615</v>
      </c>
      <c r="K18" s="94">
        <v>410</v>
      </c>
      <c r="L18" s="94"/>
      <c r="M18" s="94">
        <v>21</v>
      </c>
      <c r="N18" s="93">
        <v>14</v>
      </c>
      <c r="O18" s="56"/>
      <c r="P18" s="55">
        <f t="shared" si="21"/>
        <v>1025</v>
      </c>
      <c r="Q18" s="55">
        <f t="shared" si="6"/>
        <v>35</v>
      </c>
      <c r="R18" s="57">
        <f t="shared" si="22"/>
        <v>84</v>
      </c>
      <c r="S18" s="88">
        <v>4.0199999999999996</v>
      </c>
      <c r="T18" s="44">
        <v>3.5</v>
      </c>
      <c r="U18" s="88">
        <v>7.4</v>
      </c>
      <c r="V18" s="44"/>
      <c r="W18" s="44"/>
      <c r="X18" s="44"/>
      <c r="Y18" s="44"/>
      <c r="Z18" s="44"/>
      <c r="AA18" s="68">
        <f t="shared" si="10"/>
        <v>0</v>
      </c>
      <c r="AB18" s="33"/>
      <c r="AC18" s="20">
        <f t="shared" si="11"/>
        <v>0</v>
      </c>
      <c r="AD18" s="85">
        <f t="shared" si="12"/>
        <v>98.92</v>
      </c>
      <c r="AE18" s="21">
        <f t="shared" si="23"/>
        <v>98.92</v>
      </c>
      <c r="AF18" s="82"/>
      <c r="AG18" s="78"/>
      <c r="AH18" s="22">
        <f t="shared" si="7"/>
        <v>98.92</v>
      </c>
      <c r="AI18" s="23">
        <f t="shared" si="8"/>
        <v>27.919999999999987</v>
      </c>
      <c r="AJ18" s="58"/>
      <c r="AK18" s="24">
        <f t="shared" si="9"/>
        <v>0</v>
      </c>
      <c r="AL18" s="25">
        <f t="shared" si="13"/>
        <v>126.83999999999999</v>
      </c>
      <c r="AM18" s="28">
        <f t="shared" si="14"/>
        <v>126.83999999999999</v>
      </c>
      <c r="AN18" s="79"/>
      <c r="AO18" s="112">
        <v>75</v>
      </c>
      <c r="AP18" s="112">
        <v>200</v>
      </c>
      <c r="AQ18" s="112">
        <v>0</v>
      </c>
      <c r="AR18" s="112">
        <v>0</v>
      </c>
      <c r="AS18" s="112">
        <v>40</v>
      </c>
      <c r="AT18" s="62">
        <f t="shared" si="15"/>
        <v>315</v>
      </c>
      <c r="AU18" s="64">
        <f t="shared" si="16"/>
        <v>299.25</v>
      </c>
      <c r="AV18" s="120">
        <v>6</v>
      </c>
      <c r="AW18" s="120">
        <v>20</v>
      </c>
      <c r="AX18" s="120">
        <v>8</v>
      </c>
      <c r="AY18" s="120">
        <v>1</v>
      </c>
      <c r="AZ18" s="81">
        <f t="shared" si="17"/>
        <v>35</v>
      </c>
      <c r="BA18" s="80">
        <f t="shared" si="18"/>
        <v>264.25</v>
      </c>
      <c r="BB18" s="36">
        <f t="shared" si="19"/>
        <v>126.83999999999999</v>
      </c>
      <c r="BC18" s="80">
        <f t="shared" si="20"/>
        <v>137.41</v>
      </c>
    </row>
    <row r="19" spans="1:55" ht="17.399999999999999">
      <c r="A19" s="27" t="s">
        <v>42</v>
      </c>
      <c r="B19" s="88">
        <v>480</v>
      </c>
      <c r="C19" s="88">
        <v>348</v>
      </c>
      <c r="D19" s="88">
        <v>666</v>
      </c>
      <c r="E19" s="88">
        <v>16</v>
      </c>
      <c r="F19" s="88">
        <v>12</v>
      </c>
      <c r="G19" s="89">
        <v>21</v>
      </c>
      <c r="H19" s="55">
        <f t="shared" si="4"/>
        <v>1494</v>
      </c>
      <c r="I19" s="55">
        <f t="shared" si="5"/>
        <v>49</v>
      </c>
      <c r="J19" s="89">
        <v>607</v>
      </c>
      <c r="K19" s="94">
        <v>412</v>
      </c>
      <c r="L19" s="94"/>
      <c r="M19" s="94">
        <v>21</v>
      </c>
      <c r="N19" s="93">
        <v>14</v>
      </c>
      <c r="O19" s="56"/>
      <c r="P19" s="55">
        <f t="shared" si="21"/>
        <v>1019</v>
      </c>
      <c r="Q19" s="55">
        <f t="shared" si="6"/>
        <v>35</v>
      </c>
      <c r="R19" s="57">
        <f t="shared" si="22"/>
        <v>84</v>
      </c>
      <c r="S19" s="88">
        <v>4.0199999999999996</v>
      </c>
      <c r="T19" s="89">
        <v>4</v>
      </c>
      <c r="U19" s="88">
        <v>7.4</v>
      </c>
      <c r="V19" s="44"/>
      <c r="W19" s="44"/>
      <c r="X19" s="44"/>
      <c r="Y19" s="44"/>
      <c r="Z19" s="44"/>
      <c r="AA19" s="68">
        <f t="shared" si="10"/>
        <v>0</v>
      </c>
      <c r="AB19" s="33"/>
      <c r="AC19" s="20">
        <f t="shared" si="11"/>
        <v>0</v>
      </c>
      <c r="AD19" s="85">
        <f t="shared" si="12"/>
        <v>99.42</v>
      </c>
      <c r="AE19" s="21">
        <f t="shared" si="23"/>
        <v>99.42</v>
      </c>
      <c r="AF19" s="82"/>
      <c r="AG19" s="78"/>
      <c r="AH19" s="22">
        <f t="shared" si="7"/>
        <v>99.42</v>
      </c>
      <c r="AI19" s="23">
        <f t="shared" si="8"/>
        <v>27.419999999999987</v>
      </c>
      <c r="AJ19" s="58"/>
      <c r="AK19" s="24">
        <f t="shared" si="9"/>
        <v>0</v>
      </c>
      <c r="AL19" s="25">
        <f t="shared" si="13"/>
        <v>126.83999999999999</v>
      </c>
      <c r="AM19" s="28">
        <f t="shared" si="14"/>
        <v>126.83999999999999</v>
      </c>
      <c r="AN19" s="79"/>
      <c r="AO19" s="112">
        <v>75</v>
      </c>
      <c r="AP19" s="112">
        <v>200</v>
      </c>
      <c r="AQ19" s="112">
        <v>0</v>
      </c>
      <c r="AR19" s="112">
        <v>0</v>
      </c>
      <c r="AS19" s="112">
        <v>40</v>
      </c>
      <c r="AT19" s="62">
        <f t="shared" si="15"/>
        <v>315</v>
      </c>
      <c r="AU19" s="64">
        <f t="shared" si="16"/>
        <v>299.25</v>
      </c>
      <c r="AV19" s="120">
        <v>6</v>
      </c>
      <c r="AW19" s="120">
        <v>20</v>
      </c>
      <c r="AX19" s="120">
        <v>8</v>
      </c>
      <c r="AY19" s="120">
        <v>1</v>
      </c>
      <c r="AZ19" s="81">
        <f t="shared" si="17"/>
        <v>35</v>
      </c>
      <c r="BA19" s="80">
        <f t="shared" si="18"/>
        <v>264.25</v>
      </c>
      <c r="BB19" s="36">
        <f t="shared" si="19"/>
        <v>126.83999999999999</v>
      </c>
      <c r="BC19" s="80">
        <f t="shared" si="20"/>
        <v>137.41</v>
      </c>
    </row>
    <row r="20" spans="1:55" ht="17.399999999999999">
      <c r="A20" s="27" t="s">
        <v>11</v>
      </c>
      <c r="B20" s="88">
        <v>495</v>
      </c>
      <c r="C20" s="88">
        <v>254</v>
      </c>
      <c r="D20" s="88">
        <v>692</v>
      </c>
      <c r="E20" s="88">
        <v>17</v>
      </c>
      <c r="F20" s="88">
        <v>9</v>
      </c>
      <c r="G20" s="89">
        <v>22</v>
      </c>
      <c r="H20" s="55">
        <f t="shared" si="4"/>
        <v>1441</v>
      </c>
      <c r="I20" s="55">
        <f t="shared" si="5"/>
        <v>48</v>
      </c>
      <c r="J20" s="89">
        <v>619</v>
      </c>
      <c r="K20" s="94">
        <v>418</v>
      </c>
      <c r="L20" s="94"/>
      <c r="M20" s="94">
        <v>21</v>
      </c>
      <c r="N20" s="93">
        <v>14</v>
      </c>
      <c r="O20" s="56"/>
      <c r="P20" s="55">
        <f t="shared" si="21"/>
        <v>1037</v>
      </c>
      <c r="Q20" s="55">
        <f t="shared" si="6"/>
        <v>35</v>
      </c>
      <c r="R20" s="57">
        <f t="shared" si="22"/>
        <v>83</v>
      </c>
      <c r="S20" s="88">
        <v>4.0199999999999996</v>
      </c>
      <c r="T20" s="89">
        <v>4</v>
      </c>
      <c r="U20" s="88">
        <v>8</v>
      </c>
      <c r="V20" s="44"/>
      <c r="W20" s="44"/>
      <c r="X20" s="44"/>
      <c r="Y20" s="44"/>
      <c r="Z20" s="44"/>
      <c r="AA20" s="68">
        <f t="shared" si="10"/>
        <v>0</v>
      </c>
      <c r="AB20" s="33"/>
      <c r="AC20" s="20">
        <f t="shared" si="11"/>
        <v>0</v>
      </c>
      <c r="AD20" s="85">
        <f t="shared" si="12"/>
        <v>99.02</v>
      </c>
      <c r="AE20" s="21">
        <f t="shared" si="23"/>
        <v>99.02</v>
      </c>
      <c r="AF20" s="82"/>
      <c r="AG20" s="78"/>
      <c r="AH20" s="22">
        <f t="shared" si="7"/>
        <v>99.02</v>
      </c>
      <c r="AI20" s="23">
        <f t="shared" si="8"/>
        <v>27.819999999999993</v>
      </c>
      <c r="AJ20" s="58"/>
      <c r="AK20" s="24">
        <f t="shared" si="9"/>
        <v>0</v>
      </c>
      <c r="AL20" s="25">
        <f t="shared" si="13"/>
        <v>126.83999999999999</v>
      </c>
      <c r="AM20" s="28">
        <f t="shared" si="14"/>
        <v>126.83999999999999</v>
      </c>
      <c r="AN20" s="79"/>
      <c r="AO20" s="112">
        <v>75</v>
      </c>
      <c r="AP20" s="112">
        <v>200</v>
      </c>
      <c r="AQ20" s="112">
        <v>0</v>
      </c>
      <c r="AR20" s="112">
        <v>0</v>
      </c>
      <c r="AS20" s="112">
        <v>40</v>
      </c>
      <c r="AT20" s="62">
        <f t="shared" si="15"/>
        <v>315</v>
      </c>
      <c r="AU20" s="64">
        <f t="shared" si="16"/>
        <v>299.25</v>
      </c>
      <c r="AV20" s="120">
        <v>6</v>
      </c>
      <c r="AW20" s="120">
        <v>20</v>
      </c>
      <c r="AX20" s="120">
        <v>8</v>
      </c>
      <c r="AY20" s="120">
        <v>1</v>
      </c>
      <c r="AZ20" s="81">
        <f t="shared" si="17"/>
        <v>35</v>
      </c>
      <c r="BA20" s="80">
        <f t="shared" si="18"/>
        <v>264.25</v>
      </c>
      <c r="BB20" s="36">
        <f t="shared" si="19"/>
        <v>126.83999999999999</v>
      </c>
      <c r="BC20" s="80">
        <f t="shared" si="20"/>
        <v>137.41</v>
      </c>
    </row>
    <row r="21" spans="1:55" ht="17.399999999999999">
      <c r="A21" s="27" t="s">
        <v>43</v>
      </c>
      <c r="B21" s="89">
        <v>496</v>
      </c>
      <c r="C21" s="94">
        <v>310</v>
      </c>
      <c r="D21" s="94">
        <v>685</v>
      </c>
      <c r="E21" s="88">
        <v>17</v>
      </c>
      <c r="F21" s="93">
        <v>10</v>
      </c>
      <c r="G21" s="89">
        <v>22</v>
      </c>
      <c r="H21" s="55">
        <f t="shared" si="4"/>
        <v>1491</v>
      </c>
      <c r="I21" s="55">
        <f t="shared" si="5"/>
        <v>49</v>
      </c>
      <c r="J21" s="89">
        <v>604</v>
      </c>
      <c r="K21" s="94">
        <v>407</v>
      </c>
      <c r="L21" s="94"/>
      <c r="M21" s="94">
        <v>20</v>
      </c>
      <c r="N21" s="93">
        <v>14</v>
      </c>
      <c r="O21" s="45"/>
      <c r="P21" s="55">
        <f t="shared" si="21"/>
        <v>1011</v>
      </c>
      <c r="Q21" s="55">
        <f t="shared" si="6"/>
        <v>34</v>
      </c>
      <c r="R21" s="57">
        <f t="shared" si="22"/>
        <v>83</v>
      </c>
      <c r="S21" s="88">
        <v>4.12</v>
      </c>
      <c r="T21" s="89">
        <v>4</v>
      </c>
      <c r="U21" s="88">
        <v>8</v>
      </c>
      <c r="V21" s="44"/>
      <c r="W21" s="44"/>
      <c r="X21" s="44"/>
      <c r="Y21" s="44"/>
      <c r="Z21" s="44"/>
      <c r="AA21" s="68">
        <f t="shared" si="10"/>
        <v>0</v>
      </c>
      <c r="AB21" s="33"/>
      <c r="AC21" s="20">
        <f t="shared" si="11"/>
        <v>0</v>
      </c>
      <c r="AD21" s="85">
        <f t="shared" si="12"/>
        <v>99.12</v>
      </c>
      <c r="AE21" s="21">
        <f t="shared" si="23"/>
        <v>99.12</v>
      </c>
      <c r="AF21" s="82"/>
      <c r="AG21" s="78"/>
      <c r="AH21" s="22">
        <f t="shared" si="7"/>
        <v>99.12</v>
      </c>
      <c r="AI21" s="23">
        <f t="shared" si="8"/>
        <v>27.719999999999985</v>
      </c>
      <c r="AJ21" s="58"/>
      <c r="AK21" s="24">
        <f t="shared" si="9"/>
        <v>0</v>
      </c>
      <c r="AL21" s="25">
        <f t="shared" si="13"/>
        <v>126.83999999999999</v>
      </c>
      <c r="AM21" s="28">
        <f t="shared" si="14"/>
        <v>126.83999999999999</v>
      </c>
      <c r="AN21" s="79"/>
      <c r="AO21" s="112">
        <v>75</v>
      </c>
      <c r="AP21" s="112">
        <v>200</v>
      </c>
      <c r="AQ21" s="112">
        <v>0</v>
      </c>
      <c r="AR21" s="112">
        <v>0</v>
      </c>
      <c r="AS21" s="112">
        <v>40</v>
      </c>
      <c r="AT21" s="62">
        <f t="shared" si="15"/>
        <v>315</v>
      </c>
      <c r="AU21" s="64">
        <f t="shared" si="16"/>
        <v>299.25</v>
      </c>
      <c r="AV21" s="120">
        <v>6</v>
      </c>
      <c r="AW21" s="120">
        <v>20</v>
      </c>
      <c r="AX21" s="120">
        <v>8</v>
      </c>
      <c r="AY21" s="120">
        <v>1</v>
      </c>
      <c r="AZ21" s="81">
        <f t="shared" si="17"/>
        <v>35</v>
      </c>
      <c r="BA21" s="80">
        <f t="shared" si="18"/>
        <v>264.25</v>
      </c>
      <c r="BB21" s="36">
        <f t="shared" si="19"/>
        <v>126.83999999999999</v>
      </c>
      <c r="BC21" s="80">
        <f t="shared" si="20"/>
        <v>137.41</v>
      </c>
    </row>
    <row r="22" spans="1:55" ht="17.399999999999999">
      <c r="A22" s="27" t="s">
        <v>12</v>
      </c>
      <c r="B22" s="88">
        <v>457</v>
      </c>
      <c r="C22" s="88">
        <v>310</v>
      </c>
      <c r="D22" s="88">
        <v>635</v>
      </c>
      <c r="E22" s="88">
        <v>16</v>
      </c>
      <c r="F22" s="88">
        <v>10</v>
      </c>
      <c r="G22" s="89">
        <v>21</v>
      </c>
      <c r="H22" s="55">
        <f t="shared" si="4"/>
        <v>1402</v>
      </c>
      <c r="I22" s="55">
        <f>E22+F22+G22</f>
        <v>47</v>
      </c>
      <c r="J22" s="89">
        <v>563</v>
      </c>
      <c r="K22" s="94">
        <v>391</v>
      </c>
      <c r="L22" s="94"/>
      <c r="M22" s="94">
        <v>18</v>
      </c>
      <c r="N22" s="93">
        <v>14</v>
      </c>
      <c r="O22" s="45"/>
      <c r="P22" s="55">
        <f t="shared" si="21"/>
        <v>954</v>
      </c>
      <c r="Q22" s="55">
        <f t="shared" si="6"/>
        <v>32</v>
      </c>
      <c r="R22" s="57">
        <f t="shared" si="22"/>
        <v>79</v>
      </c>
      <c r="S22" s="88">
        <v>3.84</v>
      </c>
      <c r="T22" s="88">
        <v>3</v>
      </c>
      <c r="U22" s="100">
        <v>7.4</v>
      </c>
      <c r="V22" s="44"/>
      <c r="W22" s="44"/>
      <c r="X22" s="44"/>
      <c r="Y22" s="44"/>
      <c r="Z22" s="44"/>
      <c r="AA22" s="68">
        <f t="shared" si="10"/>
        <v>0</v>
      </c>
      <c r="AB22" s="33"/>
      <c r="AC22" s="20">
        <f t="shared" si="11"/>
        <v>0</v>
      </c>
      <c r="AD22" s="85">
        <f t="shared" si="12"/>
        <v>93.240000000000009</v>
      </c>
      <c r="AE22" s="21">
        <f t="shared" si="23"/>
        <v>93.240000000000009</v>
      </c>
      <c r="AF22" s="82"/>
      <c r="AG22" s="78"/>
      <c r="AH22" s="22">
        <f t="shared" si="7"/>
        <v>93.240000000000009</v>
      </c>
      <c r="AI22" s="23">
        <f t="shared" si="8"/>
        <v>31.319999999999993</v>
      </c>
      <c r="AJ22" s="58"/>
      <c r="AK22" s="24">
        <f t="shared" si="9"/>
        <v>0</v>
      </c>
      <c r="AL22" s="25">
        <f t="shared" si="13"/>
        <v>124.56</v>
      </c>
      <c r="AM22" s="28">
        <f t="shared" si="14"/>
        <v>124.56</v>
      </c>
      <c r="AN22" s="79"/>
      <c r="AO22" s="112">
        <v>70</v>
      </c>
      <c r="AP22" s="112">
        <v>200</v>
      </c>
      <c r="AQ22" s="112">
        <v>0</v>
      </c>
      <c r="AR22" s="112">
        <v>0</v>
      </c>
      <c r="AS22" s="112">
        <v>40</v>
      </c>
      <c r="AT22" s="62">
        <f t="shared" si="15"/>
        <v>310</v>
      </c>
      <c r="AU22" s="64">
        <f t="shared" si="16"/>
        <v>294.5</v>
      </c>
      <c r="AV22" s="120">
        <v>6</v>
      </c>
      <c r="AW22" s="120">
        <v>20</v>
      </c>
      <c r="AX22" s="120">
        <v>8</v>
      </c>
      <c r="AY22" s="120">
        <v>1</v>
      </c>
      <c r="AZ22" s="81">
        <f t="shared" si="17"/>
        <v>35</v>
      </c>
      <c r="BA22" s="80">
        <f t="shared" si="18"/>
        <v>259.5</v>
      </c>
      <c r="BB22" s="36">
        <f t="shared" si="19"/>
        <v>124.56</v>
      </c>
      <c r="BC22" s="80">
        <f t="shared" si="20"/>
        <v>134.94</v>
      </c>
    </row>
    <row r="23" spans="1:55" ht="17.399999999999999">
      <c r="A23" s="27" t="s">
        <v>44</v>
      </c>
      <c r="B23" s="88">
        <v>480</v>
      </c>
      <c r="C23" s="88">
        <v>299</v>
      </c>
      <c r="D23" s="88">
        <v>618</v>
      </c>
      <c r="E23" s="88">
        <v>16</v>
      </c>
      <c r="F23" s="88">
        <v>11</v>
      </c>
      <c r="G23" s="89">
        <v>20</v>
      </c>
      <c r="H23" s="55">
        <f t="shared" si="4"/>
        <v>1397</v>
      </c>
      <c r="I23" s="55">
        <f t="shared" si="5"/>
        <v>47</v>
      </c>
      <c r="J23" s="89">
        <v>566</v>
      </c>
      <c r="K23" s="94">
        <v>394</v>
      </c>
      <c r="L23" s="94"/>
      <c r="M23" s="93">
        <v>18</v>
      </c>
      <c r="N23" s="93">
        <v>14</v>
      </c>
      <c r="O23" s="45"/>
      <c r="P23" s="55">
        <f t="shared" si="21"/>
        <v>960</v>
      </c>
      <c r="Q23" s="55">
        <f t="shared" si="6"/>
        <v>32</v>
      </c>
      <c r="R23" s="57">
        <f t="shared" si="22"/>
        <v>79</v>
      </c>
      <c r="S23" s="88">
        <v>3.84</v>
      </c>
      <c r="T23" s="88">
        <v>3</v>
      </c>
      <c r="U23" s="100">
        <v>7.4</v>
      </c>
      <c r="V23" s="44"/>
      <c r="W23" s="44"/>
      <c r="X23" s="44"/>
      <c r="Y23" s="44"/>
      <c r="Z23" s="44"/>
      <c r="AA23" s="68">
        <f t="shared" si="10"/>
        <v>0</v>
      </c>
      <c r="AB23" s="33"/>
      <c r="AC23" s="20">
        <f t="shared" si="11"/>
        <v>0</v>
      </c>
      <c r="AD23" s="85">
        <f t="shared" si="12"/>
        <v>93.240000000000009</v>
      </c>
      <c r="AE23" s="21">
        <f t="shared" si="23"/>
        <v>93.240000000000009</v>
      </c>
      <c r="AF23" s="82"/>
      <c r="AG23" s="78"/>
      <c r="AH23" s="22">
        <f t="shared" si="7"/>
        <v>93.240000000000009</v>
      </c>
      <c r="AI23" s="23">
        <f t="shared" si="8"/>
        <v>33.59999999999998</v>
      </c>
      <c r="AJ23" s="58"/>
      <c r="AK23" s="24">
        <f t="shared" si="9"/>
        <v>0</v>
      </c>
      <c r="AL23" s="25">
        <f t="shared" si="13"/>
        <v>126.83999999999999</v>
      </c>
      <c r="AM23" s="28">
        <f t="shared" si="14"/>
        <v>126.83999999999999</v>
      </c>
      <c r="AN23" s="79"/>
      <c r="AO23" s="112">
        <v>75</v>
      </c>
      <c r="AP23" s="112">
        <v>200</v>
      </c>
      <c r="AQ23" s="112">
        <v>0</v>
      </c>
      <c r="AR23" s="112">
        <v>0</v>
      </c>
      <c r="AS23" s="112">
        <v>40</v>
      </c>
      <c r="AT23" s="62">
        <f t="shared" si="15"/>
        <v>315</v>
      </c>
      <c r="AU23" s="64">
        <f t="shared" si="16"/>
        <v>299.25</v>
      </c>
      <c r="AV23" s="120">
        <v>6</v>
      </c>
      <c r="AW23" s="120">
        <v>20</v>
      </c>
      <c r="AX23" s="120">
        <v>8</v>
      </c>
      <c r="AY23" s="120">
        <v>1</v>
      </c>
      <c r="AZ23" s="81">
        <f t="shared" si="17"/>
        <v>35</v>
      </c>
      <c r="BA23" s="80">
        <f t="shared" si="18"/>
        <v>264.25</v>
      </c>
      <c r="BB23" s="36">
        <f t="shared" si="19"/>
        <v>126.83999999999999</v>
      </c>
      <c r="BC23" s="80">
        <f t="shared" si="20"/>
        <v>137.41</v>
      </c>
    </row>
    <row r="24" spans="1:55" ht="17.399999999999999">
      <c r="A24" s="29" t="s">
        <v>13</v>
      </c>
      <c r="B24" s="89">
        <v>468</v>
      </c>
      <c r="C24" s="94">
        <v>343</v>
      </c>
      <c r="D24" s="94">
        <v>620</v>
      </c>
      <c r="E24" s="94">
        <v>16</v>
      </c>
      <c r="F24" s="93">
        <v>12</v>
      </c>
      <c r="G24" s="89">
        <v>20</v>
      </c>
      <c r="H24" s="55">
        <f t="shared" si="4"/>
        <v>1431</v>
      </c>
      <c r="I24" s="55">
        <f t="shared" si="5"/>
        <v>48</v>
      </c>
      <c r="J24" s="89">
        <v>583</v>
      </c>
      <c r="K24" s="94">
        <v>418</v>
      </c>
      <c r="L24" s="94"/>
      <c r="M24" s="93">
        <v>19</v>
      </c>
      <c r="N24" s="93">
        <v>14</v>
      </c>
      <c r="O24" s="45"/>
      <c r="P24" s="55">
        <f t="shared" si="21"/>
        <v>1001</v>
      </c>
      <c r="Q24" s="55">
        <f t="shared" si="6"/>
        <v>33</v>
      </c>
      <c r="R24" s="57">
        <f t="shared" si="22"/>
        <v>81</v>
      </c>
      <c r="S24" s="88">
        <v>3.84</v>
      </c>
      <c r="T24" s="88">
        <v>2.5</v>
      </c>
      <c r="U24" s="100">
        <v>6.7</v>
      </c>
      <c r="V24" s="44"/>
      <c r="W24" s="44"/>
      <c r="X24" s="44"/>
      <c r="Y24" s="44"/>
      <c r="Z24" s="44"/>
      <c r="AA24" s="68">
        <f t="shared" si="10"/>
        <v>0</v>
      </c>
      <c r="AB24" s="33"/>
      <c r="AC24" s="20">
        <f t="shared" si="11"/>
        <v>0</v>
      </c>
      <c r="AD24" s="85">
        <f t="shared" si="12"/>
        <v>94.04</v>
      </c>
      <c r="AE24" s="21">
        <f t="shared" si="23"/>
        <v>94.04</v>
      </c>
      <c r="AF24" s="82"/>
      <c r="AG24" s="78"/>
      <c r="AH24" s="22">
        <f t="shared" si="7"/>
        <v>94.04</v>
      </c>
      <c r="AI24" s="23">
        <f t="shared" si="8"/>
        <v>30.519999999999996</v>
      </c>
      <c r="AJ24" s="58"/>
      <c r="AK24" s="24">
        <f t="shared" si="9"/>
        <v>0</v>
      </c>
      <c r="AL24" s="25">
        <f t="shared" si="13"/>
        <v>124.56</v>
      </c>
      <c r="AM24" s="28">
        <f t="shared" si="14"/>
        <v>124.56</v>
      </c>
      <c r="AN24" s="79"/>
      <c r="AO24" s="112">
        <v>70</v>
      </c>
      <c r="AP24" s="112">
        <v>200</v>
      </c>
      <c r="AQ24" s="112">
        <v>0</v>
      </c>
      <c r="AR24" s="112">
        <v>0</v>
      </c>
      <c r="AS24" s="112">
        <v>40</v>
      </c>
      <c r="AT24" s="62">
        <f t="shared" si="15"/>
        <v>310</v>
      </c>
      <c r="AU24" s="64">
        <f t="shared" si="16"/>
        <v>294.5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17"/>
        <v>35</v>
      </c>
      <c r="BA24" s="80">
        <f t="shared" si="18"/>
        <v>259.5</v>
      </c>
      <c r="BB24" s="36">
        <f t="shared" si="19"/>
        <v>124.56</v>
      </c>
      <c r="BC24" s="80">
        <f t="shared" si="20"/>
        <v>134.94</v>
      </c>
    </row>
    <row r="25" spans="1:55" ht="17.399999999999999">
      <c r="A25" s="30" t="s">
        <v>30</v>
      </c>
      <c r="B25" s="88">
        <v>470</v>
      </c>
      <c r="C25" s="88">
        <v>437</v>
      </c>
      <c r="D25" s="88">
        <v>667</v>
      </c>
      <c r="E25" s="88">
        <v>16</v>
      </c>
      <c r="F25" s="88">
        <v>15</v>
      </c>
      <c r="G25" s="89">
        <v>21</v>
      </c>
      <c r="H25" s="55">
        <f t="shared" si="4"/>
        <v>1574</v>
      </c>
      <c r="I25" s="55">
        <f t="shared" si="5"/>
        <v>52</v>
      </c>
      <c r="J25" s="89">
        <v>588</v>
      </c>
      <c r="K25" s="94">
        <v>449</v>
      </c>
      <c r="L25" s="94"/>
      <c r="M25" s="93">
        <v>19</v>
      </c>
      <c r="N25" s="93">
        <v>15</v>
      </c>
      <c r="O25" s="45"/>
      <c r="P25" s="55">
        <f t="shared" si="21"/>
        <v>1037</v>
      </c>
      <c r="Q25" s="55">
        <f t="shared" si="6"/>
        <v>34</v>
      </c>
      <c r="R25" s="57">
        <f t="shared" si="22"/>
        <v>86</v>
      </c>
      <c r="S25" s="88">
        <v>3.84</v>
      </c>
      <c r="T25" s="88">
        <v>2.5</v>
      </c>
      <c r="U25" s="100">
        <v>6.7</v>
      </c>
      <c r="V25" s="44"/>
      <c r="W25" s="44"/>
      <c r="X25" s="44"/>
      <c r="Y25" s="44"/>
      <c r="Z25" s="44"/>
      <c r="AA25" s="68">
        <f t="shared" si="10"/>
        <v>0</v>
      </c>
      <c r="AB25" s="33"/>
      <c r="AC25" s="20">
        <f t="shared" si="11"/>
        <v>0</v>
      </c>
      <c r="AD25" s="85">
        <f t="shared" si="12"/>
        <v>99.04</v>
      </c>
      <c r="AE25" s="21">
        <f t="shared" si="23"/>
        <v>99.04</v>
      </c>
      <c r="AF25" s="82"/>
      <c r="AG25" s="78"/>
      <c r="AH25" s="22">
        <f t="shared" si="7"/>
        <v>99.04</v>
      </c>
      <c r="AI25" s="23">
        <f t="shared" si="8"/>
        <v>25.519999999999996</v>
      </c>
      <c r="AJ25" s="58"/>
      <c r="AK25" s="24">
        <f t="shared" si="9"/>
        <v>0</v>
      </c>
      <c r="AL25" s="25">
        <f t="shared" si="13"/>
        <v>124.56</v>
      </c>
      <c r="AM25" s="28">
        <f t="shared" si="14"/>
        <v>124.56</v>
      </c>
      <c r="AN25" s="79"/>
      <c r="AO25" s="112">
        <v>70</v>
      </c>
      <c r="AP25" s="112">
        <v>200</v>
      </c>
      <c r="AQ25" s="112">
        <v>0</v>
      </c>
      <c r="AR25" s="112">
        <v>0</v>
      </c>
      <c r="AS25" s="112">
        <v>40</v>
      </c>
      <c r="AT25" s="62">
        <f t="shared" si="15"/>
        <v>310</v>
      </c>
      <c r="AU25" s="64">
        <f t="shared" si="16"/>
        <v>294.5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17"/>
        <v>35</v>
      </c>
      <c r="BA25" s="80">
        <f t="shared" si="18"/>
        <v>259.5</v>
      </c>
      <c r="BB25" s="36">
        <f t="shared" si="19"/>
        <v>124.56</v>
      </c>
      <c r="BC25" s="80">
        <f t="shared" si="20"/>
        <v>134.94</v>
      </c>
    </row>
    <row r="26" spans="1:55" ht="17.399999999999999">
      <c r="A26" s="30" t="s">
        <v>14</v>
      </c>
      <c r="B26" s="88">
        <v>525</v>
      </c>
      <c r="C26" s="88">
        <v>521</v>
      </c>
      <c r="D26" s="88">
        <v>721</v>
      </c>
      <c r="E26" s="88">
        <v>18</v>
      </c>
      <c r="F26" s="88">
        <v>18</v>
      </c>
      <c r="G26" s="89">
        <v>24</v>
      </c>
      <c r="H26" s="55">
        <f t="shared" si="4"/>
        <v>1767</v>
      </c>
      <c r="I26" s="55">
        <f t="shared" si="5"/>
        <v>60</v>
      </c>
      <c r="J26" s="88">
        <v>560</v>
      </c>
      <c r="K26" s="94">
        <v>517</v>
      </c>
      <c r="L26" s="94"/>
      <c r="M26" s="93">
        <v>18</v>
      </c>
      <c r="N26" s="93">
        <v>18</v>
      </c>
      <c r="O26" s="45"/>
      <c r="P26" s="55">
        <f t="shared" si="21"/>
        <v>1077</v>
      </c>
      <c r="Q26" s="55">
        <f t="shared" si="6"/>
        <v>36</v>
      </c>
      <c r="R26" s="57">
        <f t="shared" si="22"/>
        <v>96</v>
      </c>
      <c r="S26" s="89">
        <v>3.96</v>
      </c>
      <c r="T26" s="88">
        <v>2.5</v>
      </c>
      <c r="U26" s="100">
        <v>7.4</v>
      </c>
      <c r="V26" s="60"/>
      <c r="W26" s="44"/>
      <c r="X26" s="44"/>
      <c r="Y26" s="44"/>
      <c r="Z26" s="44"/>
      <c r="AA26" s="68">
        <f t="shared" si="10"/>
        <v>0</v>
      </c>
      <c r="AB26" s="33"/>
      <c r="AC26" s="20">
        <f t="shared" si="11"/>
        <v>0</v>
      </c>
      <c r="AD26" s="85">
        <f t="shared" si="12"/>
        <v>109.86</v>
      </c>
      <c r="AE26" s="21">
        <f t="shared" si="23"/>
        <v>109.86</v>
      </c>
      <c r="AF26" s="82"/>
      <c r="AG26" s="78"/>
      <c r="AH26" s="22">
        <f t="shared" si="7"/>
        <v>109.86</v>
      </c>
      <c r="AI26" s="23">
        <f t="shared" si="8"/>
        <v>14.700000000000003</v>
      </c>
      <c r="AJ26" s="58"/>
      <c r="AK26" s="24">
        <f t="shared" si="9"/>
        <v>0</v>
      </c>
      <c r="AL26" s="25">
        <f t="shared" si="13"/>
        <v>124.56</v>
      </c>
      <c r="AM26" s="28">
        <f t="shared" si="14"/>
        <v>124.56</v>
      </c>
      <c r="AN26" s="79"/>
      <c r="AO26" s="112">
        <v>70</v>
      </c>
      <c r="AP26" s="112">
        <v>200</v>
      </c>
      <c r="AQ26" s="112">
        <v>0</v>
      </c>
      <c r="AR26" s="112">
        <v>0</v>
      </c>
      <c r="AS26" s="112">
        <v>40</v>
      </c>
      <c r="AT26" s="62">
        <f t="shared" si="15"/>
        <v>310</v>
      </c>
      <c r="AU26" s="64">
        <f t="shared" si="16"/>
        <v>294.5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17"/>
        <v>35</v>
      </c>
      <c r="BA26" s="80">
        <f t="shared" si="18"/>
        <v>259.5</v>
      </c>
      <c r="BB26" s="36">
        <f t="shared" si="19"/>
        <v>124.56</v>
      </c>
      <c r="BC26" s="80">
        <f t="shared" si="20"/>
        <v>134.94</v>
      </c>
    </row>
    <row r="27" spans="1:55" ht="18" customHeight="1">
      <c r="A27" s="30" t="s">
        <v>31</v>
      </c>
      <c r="B27" s="88">
        <v>636</v>
      </c>
      <c r="C27" s="88">
        <v>560</v>
      </c>
      <c r="D27" s="88">
        <v>783</v>
      </c>
      <c r="E27" s="88">
        <v>21</v>
      </c>
      <c r="F27" s="88">
        <v>19</v>
      </c>
      <c r="G27" s="89">
        <v>25</v>
      </c>
      <c r="H27" s="55">
        <f t="shared" si="4"/>
        <v>1979</v>
      </c>
      <c r="I27" s="55">
        <f t="shared" si="5"/>
        <v>65</v>
      </c>
      <c r="J27" s="88">
        <v>603</v>
      </c>
      <c r="K27" s="94">
        <v>483</v>
      </c>
      <c r="L27" s="94"/>
      <c r="M27" s="93">
        <v>20</v>
      </c>
      <c r="N27" s="93">
        <v>17</v>
      </c>
      <c r="O27" s="45"/>
      <c r="P27" s="55">
        <f t="shared" si="21"/>
        <v>1086</v>
      </c>
      <c r="Q27" s="55">
        <f t="shared" si="6"/>
        <v>37</v>
      </c>
      <c r="R27" s="57">
        <f t="shared" si="22"/>
        <v>102</v>
      </c>
      <c r="S27" s="89">
        <v>3.96</v>
      </c>
      <c r="T27" s="88">
        <v>2.5</v>
      </c>
      <c r="U27" s="100">
        <v>7.4</v>
      </c>
      <c r="V27" s="44"/>
      <c r="W27" s="44"/>
      <c r="X27" s="44"/>
      <c r="Y27" s="44"/>
      <c r="Z27" s="44"/>
      <c r="AA27" s="68">
        <f t="shared" si="10"/>
        <v>0</v>
      </c>
      <c r="AB27" s="33"/>
      <c r="AC27" s="20">
        <f t="shared" si="11"/>
        <v>0</v>
      </c>
      <c r="AD27" s="85">
        <f t="shared" si="12"/>
        <v>115.86</v>
      </c>
      <c r="AE27" s="21">
        <f t="shared" si="23"/>
        <v>115.86</v>
      </c>
      <c r="AF27" s="82"/>
      <c r="AG27" s="78"/>
      <c r="AH27" s="22">
        <f t="shared" si="7"/>
        <v>115.86</v>
      </c>
      <c r="AI27" s="23">
        <f t="shared" si="8"/>
        <v>8.7000000000000028</v>
      </c>
      <c r="AJ27" s="58"/>
      <c r="AK27" s="24">
        <f t="shared" si="9"/>
        <v>0</v>
      </c>
      <c r="AL27" s="25">
        <f t="shared" si="13"/>
        <v>124.56</v>
      </c>
      <c r="AM27" s="28">
        <f t="shared" si="14"/>
        <v>124.56</v>
      </c>
      <c r="AN27" s="79"/>
      <c r="AO27" s="112">
        <v>70</v>
      </c>
      <c r="AP27" s="112">
        <v>200</v>
      </c>
      <c r="AQ27" s="112">
        <v>0</v>
      </c>
      <c r="AR27" s="112">
        <v>0</v>
      </c>
      <c r="AS27" s="112">
        <v>40</v>
      </c>
      <c r="AT27" s="62">
        <f t="shared" si="15"/>
        <v>310</v>
      </c>
      <c r="AU27" s="64">
        <f t="shared" si="16"/>
        <v>294.5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17"/>
        <v>35</v>
      </c>
      <c r="BA27" s="80">
        <f t="shared" si="18"/>
        <v>259.5</v>
      </c>
      <c r="BB27" s="36">
        <f t="shared" si="19"/>
        <v>124.56</v>
      </c>
      <c r="BC27" s="80">
        <f t="shared" si="20"/>
        <v>134.94</v>
      </c>
    </row>
    <row r="28" spans="1:55" ht="17.399999999999999">
      <c r="A28" s="30" t="s">
        <v>15</v>
      </c>
      <c r="B28" s="88">
        <v>491</v>
      </c>
      <c r="C28" s="88">
        <v>327</v>
      </c>
      <c r="D28" s="88">
        <v>795</v>
      </c>
      <c r="E28" s="88">
        <v>17</v>
      </c>
      <c r="F28" s="88">
        <v>11</v>
      </c>
      <c r="G28" s="89">
        <v>26</v>
      </c>
      <c r="H28" s="55">
        <f t="shared" si="4"/>
        <v>1613</v>
      </c>
      <c r="I28" s="55">
        <f t="shared" si="5"/>
        <v>54</v>
      </c>
      <c r="J28" s="88">
        <v>606</v>
      </c>
      <c r="K28" s="94">
        <v>488</v>
      </c>
      <c r="L28" s="94"/>
      <c r="M28" s="93">
        <v>20</v>
      </c>
      <c r="N28" s="93">
        <v>17</v>
      </c>
      <c r="O28" s="45"/>
      <c r="P28" s="55">
        <f t="shared" si="21"/>
        <v>1094</v>
      </c>
      <c r="Q28" s="55">
        <f t="shared" si="6"/>
        <v>37</v>
      </c>
      <c r="R28" s="57">
        <f t="shared" si="22"/>
        <v>91</v>
      </c>
      <c r="S28" s="89">
        <v>4.2</v>
      </c>
      <c r="T28" s="88">
        <v>3.5</v>
      </c>
      <c r="U28" s="88">
        <v>8</v>
      </c>
      <c r="V28" s="44"/>
      <c r="W28" s="44"/>
      <c r="X28" s="44"/>
      <c r="Y28" s="44"/>
      <c r="Z28" s="44"/>
      <c r="AA28" s="68">
        <f t="shared" si="10"/>
        <v>0</v>
      </c>
      <c r="AB28" s="33"/>
      <c r="AC28" s="20">
        <f t="shared" si="11"/>
        <v>0</v>
      </c>
      <c r="AD28" s="85">
        <f t="shared" si="12"/>
        <v>106.7</v>
      </c>
      <c r="AE28" s="21">
        <f t="shared" si="23"/>
        <v>106.7</v>
      </c>
      <c r="AF28" s="82"/>
      <c r="AG28" s="78"/>
      <c r="AH28" s="22">
        <f t="shared" si="7"/>
        <v>106.7</v>
      </c>
      <c r="AI28" s="23">
        <f t="shared" si="8"/>
        <v>17.86</v>
      </c>
      <c r="AJ28" s="58"/>
      <c r="AK28" s="24">
        <f t="shared" si="9"/>
        <v>0</v>
      </c>
      <c r="AL28" s="25">
        <f t="shared" si="13"/>
        <v>124.56</v>
      </c>
      <c r="AM28" s="28">
        <f t="shared" si="14"/>
        <v>124.56</v>
      </c>
      <c r="AN28" s="79"/>
      <c r="AO28" s="112">
        <v>70</v>
      </c>
      <c r="AP28" s="112">
        <v>200</v>
      </c>
      <c r="AQ28" s="112">
        <v>0</v>
      </c>
      <c r="AR28" s="112">
        <v>0</v>
      </c>
      <c r="AS28" s="112">
        <v>40</v>
      </c>
      <c r="AT28" s="62">
        <f t="shared" si="15"/>
        <v>310</v>
      </c>
      <c r="AU28" s="64">
        <f t="shared" si="16"/>
        <v>294.5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17"/>
        <v>35</v>
      </c>
      <c r="BA28" s="80">
        <f t="shared" si="18"/>
        <v>259.5</v>
      </c>
      <c r="BB28" s="36">
        <f t="shared" si="19"/>
        <v>124.56</v>
      </c>
      <c r="BC28" s="80">
        <f t="shared" si="20"/>
        <v>134.94</v>
      </c>
    </row>
    <row r="29" spans="1:55" ht="17.399999999999999">
      <c r="A29" s="30" t="s">
        <v>32</v>
      </c>
      <c r="B29" s="88">
        <v>674</v>
      </c>
      <c r="C29" s="88">
        <v>330</v>
      </c>
      <c r="D29" s="88">
        <v>796</v>
      </c>
      <c r="E29" s="88">
        <v>23</v>
      </c>
      <c r="F29" s="88">
        <v>11</v>
      </c>
      <c r="G29" s="89">
        <v>26</v>
      </c>
      <c r="H29" s="55">
        <f t="shared" si="4"/>
        <v>1800</v>
      </c>
      <c r="I29" s="55">
        <f t="shared" si="5"/>
        <v>60</v>
      </c>
      <c r="J29" s="88">
        <v>659</v>
      </c>
      <c r="K29" s="94">
        <v>493</v>
      </c>
      <c r="L29" s="94"/>
      <c r="M29" s="93">
        <v>22</v>
      </c>
      <c r="N29" s="93">
        <v>17</v>
      </c>
      <c r="O29" s="45"/>
      <c r="P29" s="55">
        <f t="shared" si="21"/>
        <v>1152</v>
      </c>
      <c r="Q29" s="55">
        <f t="shared" si="6"/>
        <v>39</v>
      </c>
      <c r="R29" s="57">
        <f t="shared" si="22"/>
        <v>99</v>
      </c>
      <c r="S29" s="89">
        <v>4.2</v>
      </c>
      <c r="T29" s="88">
        <v>3.5</v>
      </c>
      <c r="U29" s="88">
        <v>8</v>
      </c>
      <c r="V29" s="44"/>
      <c r="W29" s="44"/>
      <c r="X29" s="44"/>
      <c r="Y29" s="44"/>
      <c r="Z29" s="44"/>
      <c r="AA29" s="68">
        <f t="shared" si="10"/>
        <v>0</v>
      </c>
      <c r="AB29" s="33"/>
      <c r="AC29" s="20">
        <f t="shared" si="11"/>
        <v>0</v>
      </c>
      <c r="AD29" s="85">
        <f t="shared" si="12"/>
        <v>114.7</v>
      </c>
      <c r="AE29" s="21">
        <f t="shared" si="23"/>
        <v>114.7</v>
      </c>
      <c r="AF29" s="82"/>
      <c r="AG29" s="78"/>
      <c r="AH29" s="22">
        <f t="shared" si="7"/>
        <v>114.7</v>
      </c>
      <c r="AI29" s="23">
        <f t="shared" si="8"/>
        <v>9.86</v>
      </c>
      <c r="AJ29" s="58"/>
      <c r="AK29" s="24">
        <f t="shared" si="9"/>
        <v>0</v>
      </c>
      <c r="AL29" s="25">
        <f t="shared" si="13"/>
        <v>124.56</v>
      </c>
      <c r="AM29" s="28">
        <f t="shared" si="14"/>
        <v>124.56</v>
      </c>
      <c r="AN29" s="79"/>
      <c r="AO29" s="112">
        <v>70</v>
      </c>
      <c r="AP29" s="112">
        <v>200</v>
      </c>
      <c r="AQ29" s="112">
        <v>0</v>
      </c>
      <c r="AR29" s="112">
        <v>0</v>
      </c>
      <c r="AS29" s="112">
        <v>40</v>
      </c>
      <c r="AT29" s="62">
        <f t="shared" si="15"/>
        <v>310</v>
      </c>
      <c r="AU29" s="64">
        <f t="shared" si="16"/>
        <v>294.5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17"/>
        <v>35</v>
      </c>
      <c r="BA29" s="80">
        <f t="shared" si="18"/>
        <v>259.5</v>
      </c>
      <c r="BB29" s="36">
        <f t="shared" si="19"/>
        <v>124.56</v>
      </c>
      <c r="BC29" s="80">
        <f t="shared" si="20"/>
        <v>134.94</v>
      </c>
    </row>
    <row r="30" spans="1:55" ht="17.399999999999999">
      <c r="A30" s="30" t="s">
        <v>16</v>
      </c>
      <c r="B30" s="88">
        <v>692</v>
      </c>
      <c r="C30" s="88">
        <v>448</v>
      </c>
      <c r="D30" s="88">
        <v>795</v>
      </c>
      <c r="E30" s="88">
        <v>24</v>
      </c>
      <c r="F30" s="88">
        <v>15</v>
      </c>
      <c r="G30" s="89">
        <v>26</v>
      </c>
      <c r="H30" s="55">
        <f t="shared" si="4"/>
        <v>1935</v>
      </c>
      <c r="I30" s="55">
        <f t="shared" si="5"/>
        <v>65</v>
      </c>
      <c r="J30" s="88">
        <v>668</v>
      </c>
      <c r="K30" s="94">
        <v>489</v>
      </c>
      <c r="L30" s="94"/>
      <c r="M30" s="93">
        <v>22</v>
      </c>
      <c r="N30" s="93">
        <v>17</v>
      </c>
      <c r="O30" s="45"/>
      <c r="P30" s="55">
        <f t="shared" si="21"/>
        <v>1157</v>
      </c>
      <c r="Q30" s="55">
        <f t="shared" si="6"/>
        <v>39</v>
      </c>
      <c r="R30" s="57">
        <f t="shared" si="22"/>
        <v>104</v>
      </c>
      <c r="S30" s="89">
        <v>4.32</v>
      </c>
      <c r="T30" s="88">
        <v>3.5</v>
      </c>
      <c r="U30" s="88">
        <v>8.4</v>
      </c>
      <c r="V30" s="44"/>
      <c r="W30" s="44"/>
      <c r="X30" s="44"/>
      <c r="Y30" s="44"/>
      <c r="Z30" s="44"/>
      <c r="AA30" s="68">
        <f t="shared" si="10"/>
        <v>0</v>
      </c>
      <c r="AB30" s="33"/>
      <c r="AC30" s="20">
        <f t="shared" si="11"/>
        <v>0</v>
      </c>
      <c r="AD30" s="85">
        <f t="shared" si="12"/>
        <v>120.22</v>
      </c>
      <c r="AE30" s="21">
        <f t="shared" si="23"/>
        <v>120.22</v>
      </c>
      <c r="AF30" s="82"/>
      <c r="AG30" s="78"/>
      <c r="AH30" s="22">
        <f t="shared" si="7"/>
        <v>120.22</v>
      </c>
      <c r="AI30" s="23">
        <f t="shared" si="8"/>
        <v>4.3400000000000034</v>
      </c>
      <c r="AJ30" s="58"/>
      <c r="AK30" s="24">
        <f t="shared" si="9"/>
        <v>0</v>
      </c>
      <c r="AL30" s="25">
        <f t="shared" si="13"/>
        <v>124.56</v>
      </c>
      <c r="AM30" s="28">
        <f t="shared" si="14"/>
        <v>124.56</v>
      </c>
      <c r="AN30" s="79"/>
      <c r="AO30" s="112">
        <v>70</v>
      </c>
      <c r="AP30" s="112">
        <v>200</v>
      </c>
      <c r="AQ30" s="112">
        <v>0</v>
      </c>
      <c r="AR30" s="112">
        <v>0</v>
      </c>
      <c r="AS30" s="112">
        <v>40</v>
      </c>
      <c r="AT30" s="62">
        <f t="shared" si="15"/>
        <v>310</v>
      </c>
      <c r="AU30" s="64">
        <f t="shared" si="16"/>
        <v>294.5</v>
      </c>
      <c r="AV30" s="120">
        <v>6</v>
      </c>
      <c r="AW30" s="120">
        <v>20</v>
      </c>
      <c r="AX30" s="120">
        <v>8</v>
      </c>
      <c r="AY30" s="120">
        <v>1</v>
      </c>
      <c r="AZ30" s="81">
        <f t="shared" si="17"/>
        <v>35</v>
      </c>
      <c r="BA30" s="80">
        <f t="shared" si="18"/>
        <v>259.5</v>
      </c>
      <c r="BB30" s="36">
        <f t="shared" si="19"/>
        <v>124.56</v>
      </c>
      <c r="BC30" s="80">
        <f t="shared" si="20"/>
        <v>134.94</v>
      </c>
    </row>
    <row r="31" spans="1:55" ht="17.399999999999999">
      <c r="A31" s="30" t="s">
        <v>45</v>
      </c>
      <c r="B31" s="88">
        <v>628</v>
      </c>
      <c r="C31" s="88">
        <v>449</v>
      </c>
      <c r="D31" s="88">
        <v>780</v>
      </c>
      <c r="E31" s="88">
        <v>22</v>
      </c>
      <c r="F31" s="88">
        <v>16</v>
      </c>
      <c r="G31" s="89">
        <v>25</v>
      </c>
      <c r="H31" s="55">
        <f t="shared" si="4"/>
        <v>1857</v>
      </c>
      <c r="I31" s="55">
        <f t="shared" si="5"/>
        <v>63</v>
      </c>
      <c r="J31" s="88">
        <v>661</v>
      </c>
      <c r="K31" s="94">
        <v>493</v>
      </c>
      <c r="L31" s="94"/>
      <c r="M31" s="93">
        <v>22</v>
      </c>
      <c r="N31" s="93">
        <v>17</v>
      </c>
      <c r="O31" s="45"/>
      <c r="P31" s="55">
        <f t="shared" si="21"/>
        <v>1154</v>
      </c>
      <c r="Q31" s="55">
        <f t="shared" si="6"/>
        <v>39</v>
      </c>
      <c r="R31" s="57">
        <f t="shared" si="22"/>
        <v>102</v>
      </c>
      <c r="S31" s="89">
        <v>4.32</v>
      </c>
      <c r="T31" s="88">
        <v>3.5</v>
      </c>
      <c r="U31" s="88">
        <v>8.4</v>
      </c>
      <c r="V31" s="44"/>
      <c r="W31" s="44"/>
      <c r="X31" s="44"/>
      <c r="Y31" s="44"/>
      <c r="Z31" s="44"/>
      <c r="AA31" s="68">
        <f t="shared" si="10"/>
        <v>0</v>
      </c>
      <c r="AB31" s="33"/>
      <c r="AC31" s="20">
        <f t="shared" si="11"/>
        <v>0</v>
      </c>
      <c r="AD31" s="85">
        <f t="shared" si="12"/>
        <v>118.22</v>
      </c>
      <c r="AE31" s="21">
        <f t="shared" si="23"/>
        <v>118.22</v>
      </c>
      <c r="AF31" s="82"/>
      <c r="AG31" s="78"/>
      <c r="AH31" s="22">
        <f t="shared" si="7"/>
        <v>118.22</v>
      </c>
      <c r="AI31" s="23">
        <f t="shared" si="8"/>
        <v>6.3400000000000034</v>
      </c>
      <c r="AJ31" s="58"/>
      <c r="AK31" s="24">
        <f t="shared" si="9"/>
        <v>0</v>
      </c>
      <c r="AL31" s="25">
        <f t="shared" si="13"/>
        <v>124.56</v>
      </c>
      <c r="AM31" s="28">
        <f t="shared" si="14"/>
        <v>124.56</v>
      </c>
      <c r="AN31" s="79"/>
      <c r="AO31" s="112">
        <v>70</v>
      </c>
      <c r="AP31" s="112">
        <v>200</v>
      </c>
      <c r="AQ31" s="112">
        <v>0</v>
      </c>
      <c r="AR31" s="112">
        <v>0</v>
      </c>
      <c r="AS31" s="112">
        <v>40</v>
      </c>
      <c r="AT31" s="62">
        <f t="shared" si="15"/>
        <v>310</v>
      </c>
      <c r="AU31" s="64">
        <f t="shared" si="16"/>
        <v>294.5</v>
      </c>
      <c r="AV31" s="120">
        <v>6</v>
      </c>
      <c r="AW31" s="120">
        <v>20</v>
      </c>
      <c r="AX31" s="120">
        <v>8</v>
      </c>
      <c r="AY31" s="120">
        <v>1</v>
      </c>
      <c r="AZ31" s="81">
        <f t="shared" si="17"/>
        <v>35</v>
      </c>
      <c r="BA31" s="80">
        <f t="shared" si="18"/>
        <v>259.5</v>
      </c>
      <c r="BB31" s="36">
        <f t="shared" si="19"/>
        <v>124.56</v>
      </c>
      <c r="BC31" s="80">
        <f t="shared" si="20"/>
        <v>134.94</v>
      </c>
    </row>
    <row r="32" spans="1:55" ht="17.399999999999999">
      <c r="A32" s="30" t="s">
        <v>17</v>
      </c>
      <c r="B32" s="88">
        <v>654</v>
      </c>
      <c r="C32" s="88">
        <v>503</v>
      </c>
      <c r="D32" s="88">
        <v>818</v>
      </c>
      <c r="E32" s="88">
        <v>23</v>
      </c>
      <c r="F32" s="88">
        <v>17</v>
      </c>
      <c r="G32" s="89">
        <v>28</v>
      </c>
      <c r="H32" s="55">
        <f t="shared" si="4"/>
        <v>1975</v>
      </c>
      <c r="I32" s="55">
        <f t="shared" si="5"/>
        <v>68</v>
      </c>
      <c r="J32" s="88">
        <v>659</v>
      </c>
      <c r="K32" s="94">
        <v>496</v>
      </c>
      <c r="L32" s="94"/>
      <c r="M32" s="93">
        <v>22</v>
      </c>
      <c r="N32" s="93">
        <v>17</v>
      </c>
      <c r="O32" s="45"/>
      <c r="P32" s="55">
        <f t="shared" si="21"/>
        <v>1155</v>
      </c>
      <c r="Q32" s="55">
        <f t="shared" si="6"/>
        <v>39</v>
      </c>
      <c r="R32" s="57">
        <f t="shared" si="22"/>
        <v>107</v>
      </c>
      <c r="S32" s="89">
        <v>4.2</v>
      </c>
      <c r="T32" s="88">
        <v>3.5</v>
      </c>
      <c r="U32" s="88">
        <v>7.2</v>
      </c>
      <c r="V32" s="44"/>
      <c r="W32" s="44"/>
      <c r="X32" s="44"/>
      <c r="Y32" s="44"/>
      <c r="Z32" s="44"/>
      <c r="AA32" s="68">
        <f t="shared" si="10"/>
        <v>0</v>
      </c>
      <c r="AB32" s="33"/>
      <c r="AC32" s="20">
        <f t="shared" si="11"/>
        <v>0</v>
      </c>
      <c r="AD32" s="85">
        <f t="shared" si="12"/>
        <v>121.9</v>
      </c>
      <c r="AE32" s="21">
        <f t="shared" si="23"/>
        <v>121.9</v>
      </c>
      <c r="AF32" s="82"/>
      <c r="AG32" s="78"/>
      <c r="AH32" s="22">
        <f t="shared" si="7"/>
        <v>121.9</v>
      </c>
      <c r="AI32" s="23">
        <f t="shared" si="8"/>
        <v>2.6599999999999966</v>
      </c>
      <c r="AJ32" s="58"/>
      <c r="AK32" s="24">
        <f t="shared" si="9"/>
        <v>0</v>
      </c>
      <c r="AL32" s="25">
        <f t="shared" si="13"/>
        <v>124.56</v>
      </c>
      <c r="AM32" s="28">
        <f t="shared" si="14"/>
        <v>124.56</v>
      </c>
      <c r="AN32" s="79"/>
      <c r="AO32" s="112">
        <v>70</v>
      </c>
      <c r="AP32" s="112">
        <v>200</v>
      </c>
      <c r="AQ32" s="112">
        <v>0</v>
      </c>
      <c r="AR32" s="112">
        <v>0</v>
      </c>
      <c r="AS32" s="112">
        <v>40</v>
      </c>
      <c r="AT32" s="62">
        <f t="shared" si="15"/>
        <v>310</v>
      </c>
      <c r="AU32" s="64">
        <f t="shared" si="16"/>
        <v>294.5</v>
      </c>
      <c r="AV32" s="120">
        <v>6</v>
      </c>
      <c r="AW32" s="120">
        <v>20</v>
      </c>
      <c r="AX32" s="120">
        <v>8</v>
      </c>
      <c r="AY32" s="120">
        <v>1</v>
      </c>
      <c r="AZ32" s="81">
        <f t="shared" si="17"/>
        <v>35</v>
      </c>
      <c r="BA32" s="80">
        <f t="shared" si="18"/>
        <v>259.5</v>
      </c>
      <c r="BB32" s="36">
        <f t="shared" si="19"/>
        <v>124.56</v>
      </c>
      <c r="BC32" s="80">
        <f t="shared" si="20"/>
        <v>134.94</v>
      </c>
    </row>
    <row r="33" spans="1:55" ht="17.399999999999999">
      <c r="A33" s="30" t="s">
        <v>46</v>
      </c>
      <c r="B33" s="88">
        <v>698</v>
      </c>
      <c r="C33" s="88">
        <v>511</v>
      </c>
      <c r="D33" s="88">
        <v>864</v>
      </c>
      <c r="E33" s="88">
        <v>24</v>
      </c>
      <c r="F33" s="88">
        <v>17</v>
      </c>
      <c r="G33" s="89">
        <v>28</v>
      </c>
      <c r="H33" s="55">
        <f t="shared" si="4"/>
        <v>2073</v>
      </c>
      <c r="I33" s="55">
        <f t="shared" si="5"/>
        <v>69</v>
      </c>
      <c r="J33" s="88">
        <v>654</v>
      </c>
      <c r="K33" s="94">
        <v>494</v>
      </c>
      <c r="L33" s="94"/>
      <c r="M33" s="93">
        <v>22</v>
      </c>
      <c r="N33" s="93">
        <v>17</v>
      </c>
      <c r="O33" s="45"/>
      <c r="P33" s="55">
        <f t="shared" si="21"/>
        <v>1148</v>
      </c>
      <c r="Q33" s="55">
        <f t="shared" si="6"/>
        <v>39</v>
      </c>
      <c r="R33" s="57">
        <f t="shared" si="22"/>
        <v>108</v>
      </c>
      <c r="S33" s="89">
        <v>4.2</v>
      </c>
      <c r="T33" s="88">
        <v>3.5</v>
      </c>
      <c r="U33" s="88">
        <v>7.2</v>
      </c>
      <c r="V33" s="44"/>
      <c r="W33" s="44"/>
      <c r="X33" s="44"/>
      <c r="Y33" s="44"/>
      <c r="Z33" s="44"/>
      <c r="AA33" s="68">
        <f t="shared" si="10"/>
        <v>0</v>
      </c>
      <c r="AB33" s="33"/>
      <c r="AC33" s="20">
        <f t="shared" si="11"/>
        <v>0</v>
      </c>
      <c r="AD33" s="85">
        <f t="shared" si="12"/>
        <v>122.9</v>
      </c>
      <c r="AE33" s="21">
        <f t="shared" si="23"/>
        <v>122.9</v>
      </c>
      <c r="AF33" s="82"/>
      <c r="AG33" s="78"/>
      <c r="AH33" s="22">
        <f t="shared" si="7"/>
        <v>122.9</v>
      </c>
      <c r="AI33" s="23">
        <f t="shared" si="8"/>
        <v>1.6599999999999966</v>
      </c>
      <c r="AJ33" s="58"/>
      <c r="AK33" s="24">
        <f t="shared" si="9"/>
        <v>0</v>
      </c>
      <c r="AL33" s="25">
        <f t="shared" si="13"/>
        <v>124.56</v>
      </c>
      <c r="AM33" s="28">
        <f t="shared" si="14"/>
        <v>124.56</v>
      </c>
      <c r="AN33" s="79"/>
      <c r="AO33" s="112">
        <v>70</v>
      </c>
      <c r="AP33" s="112">
        <v>200</v>
      </c>
      <c r="AQ33" s="112">
        <v>0</v>
      </c>
      <c r="AR33" s="112">
        <v>0</v>
      </c>
      <c r="AS33" s="112">
        <v>40</v>
      </c>
      <c r="AT33" s="62">
        <f t="shared" si="15"/>
        <v>310</v>
      </c>
      <c r="AU33" s="64">
        <f t="shared" si="16"/>
        <v>294.5</v>
      </c>
      <c r="AV33" s="120">
        <v>6</v>
      </c>
      <c r="AW33" s="120">
        <v>20</v>
      </c>
      <c r="AX33" s="120">
        <v>8</v>
      </c>
      <c r="AY33" s="120">
        <v>1</v>
      </c>
      <c r="AZ33" s="81">
        <f t="shared" si="17"/>
        <v>35</v>
      </c>
      <c r="BA33" s="80">
        <f t="shared" si="18"/>
        <v>259.5</v>
      </c>
      <c r="BB33" s="36">
        <f t="shared" si="19"/>
        <v>124.56</v>
      </c>
      <c r="BC33" s="80">
        <f t="shared" si="20"/>
        <v>134.94</v>
      </c>
    </row>
    <row r="34" spans="1:55" ht="17.399999999999999">
      <c r="A34" s="30" t="s">
        <v>18</v>
      </c>
      <c r="B34" s="88">
        <v>702</v>
      </c>
      <c r="C34" s="88">
        <v>504</v>
      </c>
      <c r="D34" s="92">
        <v>864</v>
      </c>
      <c r="E34" s="88">
        <v>24</v>
      </c>
      <c r="F34" s="88">
        <v>17</v>
      </c>
      <c r="G34" s="89">
        <v>28</v>
      </c>
      <c r="H34" s="55">
        <f t="shared" si="4"/>
        <v>2070</v>
      </c>
      <c r="I34" s="55">
        <f t="shared" si="5"/>
        <v>69</v>
      </c>
      <c r="J34" s="88">
        <v>667</v>
      </c>
      <c r="K34" s="94">
        <v>503</v>
      </c>
      <c r="L34" s="94"/>
      <c r="M34" s="90">
        <v>22</v>
      </c>
      <c r="N34" s="93">
        <v>18</v>
      </c>
      <c r="O34" s="56"/>
      <c r="P34" s="55">
        <f t="shared" si="21"/>
        <v>1170</v>
      </c>
      <c r="Q34" s="55">
        <f t="shared" si="6"/>
        <v>40</v>
      </c>
      <c r="R34" s="57">
        <f t="shared" si="22"/>
        <v>109</v>
      </c>
      <c r="S34" s="89">
        <v>4.2</v>
      </c>
      <c r="T34" s="88">
        <v>3.5</v>
      </c>
      <c r="U34" s="88">
        <v>8.1</v>
      </c>
      <c r="V34" s="44"/>
      <c r="W34" s="44"/>
      <c r="X34" s="44"/>
      <c r="Y34" s="44"/>
      <c r="Z34" s="44"/>
      <c r="AA34" s="68">
        <f t="shared" si="10"/>
        <v>0</v>
      </c>
      <c r="AB34" s="33"/>
      <c r="AC34" s="20">
        <f t="shared" si="11"/>
        <v>0</v>
      </c>
      <c r="AD34" s="85">
        <f t="shared" si="12"/>
        <v>124.8</v>
      </c>
      <c r="AE34" s="21">
        <f t="shared" si="23"/>
        <v>124.8</v>
      </c>
      <c r="AF34" s="82"/>
      <c r="AG34" s="78"/>
      <c r="AH34" s="22">
        <f t="shared" si="7"/>
        <v>124.8</v>
      </c>
      <c r="AI34" s="23">
        <f t="shared" si="8"/>
        <v>-0.23999999999999488</v>
      </c>
      <c r="AJ34" s="58"/>
      <c r="AK34" s="24">
        <f t="shared" si="9"/>
        <v>0</v>
      </c>
      <c r="AL34" s="25">
        <f t="shared" si="13"/>
        <v>124.56</v>
      </c>
      <c r="AM34" s="28">
        <f t="shared" si="14"/>
        <v>124.56</v>
      </c>
      <c r="AN34" s="79"/>
      <c r="AO34" s="112">
        <v>70</v>
      </c>
      <c r="AP34" s="112">
        <v>200</v>
      </c>
      <c r="AQ34" s="112">
        <v>0</v>
      </c>
      <c r="AR34" s="112">
        <v>0</v>
      </c>
      <c r="AS34" s="112">
        <v>40</v>
      </c>
      <c r="AT34" s="62">
        <f t="shared" si="15"/>
        <v>310</v>
      </c>
      <c r="AU34" s="64">
        <f t="shared" si="16"/>
        <v>294.5</v>
      </c>
      <c r="AV34" s="120">
        <v>6</v>
      </c>
      <c r="AW34" s="120">
        <v>20</v>
      </c>
      <c r="AX34" s="120">
        <v>8</v>
      </c>
      <c r="AY34" s="120">
        <v>1</v>
      </c>
      <c r="AZ34" s="81">
        <f t="shared" si="17"/>
        <v>35</v>
      </c>
      <c r="BA34" s="80">
        <f t="shared" si="18"/>
        <v>259.5</v>
      </c>
      <c r="BB34" s="36">
        <f t="shared" si="19"/>
        <v>124.56</v>
      </c>
      <c r="BC34" s="80">
        <f t="shared" si="20"/>
        <v>134.94</v>
      </c>
    </row>
    <row r="35" spans="1:55" ht="17.399999999999999">
      <c r="A35" s="30" t="s">
        <v>47</v>
      </c>
      <c r="B35" s="88">
        <v>702</v>
      </c>
      <c r="C35" s="88">
        <v>474</v>
      </c>
      <c r="D35" s="92">
        <v>850</v>
      </c>
      <c r="E35" s="88">
        <v>24</v>
      </c>
      <c r="F35" s="88">
        <v>16</v>
      </c>
      <c r="G35" s="89">
        <v>27</v>
      </c>
      <c r="H35" s="55">
        <f t="shared" si="4"/>
        <v>2026</v>
      </c>
      <c r="I35" s="55">
        <f t="shared" si="5"/>
        <v>67</v>
      </c>
      <c r="J35" s="89">
        <v>639</v>
      </c>
      <c r="K35" s="94">
        <v>493</v>
      </c>
      <c r="L35" s="94"/>
      <c r="M35" s="90">
        <v>21</v>
      </c>
      <c r="N35" s="93">
        <v>17</v>
      </c>
      <c r="O35" s="56"/>
      <c r="P35" s="55">
        <f t="shared" si="21"/>
        <v>1132</v>
      </c>
      <c r="Q35" s="55">
        <f t="shared" si="6"/>
        <v>38</v>
      </c>
      <c r="R35" s="57">
        <f t="shared" si="22"/>
        <v>105</v>
      </c>
      <c r="S35" s="89">
        <v>4.2</v>
      </c>
      <c r="T35" s="88">
        <v>3.5</v>
      </c>
      <c r="U35" s="88">
        <v>8.1</v>
      </c>
      <c r="V35" s="44"/>
      <c r="W35" s="44"/>
      <c r="X35" s="44"/>
      <c r="Y35" s="44"/>
      <c r="Z35" s="44"/>
      <c r="AA35" s="68">
        <f t="shared" si="10"/>
        <v>0</v>
      </c>
      <c r="AB35" s="33"/>
      <c r="AC35" s="20">
        <f t="shared" si="11"/>
        <v>0</v>
      </c>
      <c r="AD35" s="85">
        <f t="shared" si="12"/>
        <v>120.8</v>
      </c>
      <c r="AE35" s="21">
        <f t="shared" si="23"/>
        <v>120.8</v>
      </c>
      <c r="AF35" s="82"/>
      <c r="AG35" s="78"/>
      <c r="AH35" s="22">
        <f t="shared" si="7"/>
        <v>120.8</v>
      </c>
      <c r="AI35" s="23">
        <f t="shared" si="8"/>
        <v>3.7600000000000051</v>
      </c>
      <c r="AJ35" s="58"/>
      <c r="AK35" s="24">
        <f t="shared" si="9"/>
        <v>0</v>
      </c>
      <c r="AL35" s="25">
        <f t="shared" si="13"/>
        <v>124.56</v>
      </c>
      <c r="AM35" s="28">
        <f t="shared" si="14"/>
        <v>124.56</v>
      </c>
      <c r="AN35" s="79"/>
      <c r="AO35" s="112">
        <v>70</v>
      </c>
      <c r="AP35" s="112">
        <v>200</v>
      </c>
      <c r="AQ35" s="112">
        <v>0</v>
      </c>
      <c r="AR35" s="112">
        <v>0</v>
      </c>
      <c r="AS35" s="112">
        <v>40</v>
      </c>
      <c r="AT35" s="62">
        <f t="shared" si="15"/>
        <v>310</v>
      </c>
      <c r="AU35" s="64">
        <f t="shared" si="16"/>
        <v>294.5</v>
      </c>
      <c r="AV35" s="120">
        <v>6</v>
      </c>
      <c r="AW35" s="120">
        <v>20</v>
      </c>
      <c r="AX35" s="120">
        <v>8</v>
      </c>
      <c r="AY35" s="120">
        <v>1</v>
      </c>
      <c r="AZ35" s="81">
        <f t="shared" si="17"/>
        <v>35</v>
      </c>
      <c r="BA35" s="80">
        <f t="shared" si="18"/>
        <v>259.5</v>
      </c>
      <c r="BB35" s="36">
        <f t="shared" si="19"/>
        <v>124.56</v>
      </c>
      <c r="BC35" s="80">
        <f t="shared" si="20"/>
        <v>134.94</v>
      </c>
    </row>
    <row r="36" spans="1:55" ht="17.399999999999999">
      <c r="A36" s="30" t="s">
        <v>19</v>
      </c>
      <c r="B36" s="88">
        <v>604</v>
      </c>
      <c r="C36" s="88">
        <v>458</v>
      </c>
      <c r="D36" s="92">
        <v>836</v>
      </c>
      <c r="E36" s="88">
        <v>21</v>
      </c>
      <c r="F36" s="88">
        <v>16</v>
      </c>
      <c r="G36" s="89">
        <v>28</v>
      </c>
      <c r="H36" s="55">
        <f t="shared" si="4"/>
        <v>1898</v>
      </c>
      <c r="I36" s="55">
        <f t="shared" si="5"/>
        <v>65</v>
      </c>
      <c r="J36" s="89">
        <v>658</v>
      </c>
      <c r="K36" s="94">
        <v>573</v>
      </c>
      <c r="L36" s="94"/>
      <c r="M36" s="90">
        <v>22</v>
      </c>
      <c r="N36" s="93">
        <v>20</v>
      </c>
      <c r="O36" s="56"/>
      <c r="P36" s="55">
        <f t="shared" si="21"/>
        <v>1231</v>
      </c>
      <c r="Q36" s="55">
        <f t="shared" si="6"/>
        <v>42</v>
      </c>
      <c r="R36" s="57">
        <f t="shared" si="22"/>
        <v>107</v>
      </c>
      <c r="S36" s="89">
        <v>4.2</v>
      </c>
      <c r="T36" s="88">
        <v>3.5</v>
      </c>
      <c r="U36" s="88">
        <v>7.5</v>
      </c>
      <c r="V36" s="44"/>
      <c r="W36" s="44"/>
      <c r="X36" s="44"/>
      <c r="Y36" s="44"/>
      <c r="Z36" s="44"/>
      <c r="AA36" s="68">
        <f t="shared" si="10"/>
        <v>0</v>
      </c>
      <c r="AB36" s="33"/>
      <c r="AC36" s="20">
        <f t="shared" si="11"/>
        <v>0</v>
      </c>
      <c r="AD36" s="85">
        <f t="shared" si="12"/>
        <v>122.2</v>
      </c>
      <c r="AE36" s="21">
        <f t="shared" si="23"/>
        <v>122.2</v>
      </c>
      <c r="AF36" s="82"/>
      <c r="AG36" s="78"/>
      <c r="AH36" s="22">
        <f t="shared" si="7"/>
        <v>122.2</v>
      </c>
      <c r="AI36" s="23">
        <f t="shared" si="8"/>
        <v>2.3599999999999994</v>
      </c>
      <c r="AJ36" s="58"/>
      <c r="AK36" s="24">
        <f t="shared" si="9"/>
        <v>0</v>
      </c>
      <c r="AL36" s="25">
        <f t="shared" si="13"/>
        <v>124.56</v>
      </c>
      <c r="AM36" s="28">
        <f t="shared" si="14"/>
        <v>124.56</v>
      </c>
      <c r="AN36" s="79"/>
      <c r="AO36" s="112">
        <v>70</v>
      </c>
      <c r="AP36" s="112">
        <v>200</v>
      </c>
      <c r="AQ36" s="112">
        <v>0</v>
      </c>
      <c r="AR36" s="112">
        <v>0</v>
      </c>
      <c r="AS36" s="112">
        <v>40</v>
      </c>
      <c r="AT36" s="62">
        <f t="shared" si="15"/>
        <v>310</v>
      </c>
      <c r="AU36" s="64">
        <f t="shared" si="16"/>
        <v>294.5</v>
      </c>
      <c r="AV36" s="120">
        <v>6</v>
      </c>
      <c r="AW36" s="120">
        <v>20</v>
      </c>
      <c r="AX36" s="120">
        <v>8</v>
      </c>
      <c r="AY36" s="120">
        <v>1</v>
      </c>
      <c r="AZ36" s="81">
        <f t="shared" si="17"/>
        <v>35</v>
      </c>
      <c r="BA36" s="80">
        <f t="shared" si="18"/>
        <v>259.5</v>
      </c>
      <c r="BB36" s="36">
        <f t="shared" si="19"/>
        <v>124.56</v>
      </c>
      <c r="BC36" s="80">
        <f t="shared" si="20"/>
        <v>134.94</v>
      </c>
    </row>
    <row r="37" spans="1:55" ht="17.399999999999999">
      <c r="A37" s="30" t="s">
        <v>48</v>
      </c>
      <c r="B37" s="88">
        <v>610</v>
      </c>
      <c r="C37" s="88">
        <v>443</v>
      </c>
      <c r="D37" s="92">
        <v>842</v>
      </c>
      <c r="E37" s="88">
        <v>21</v>
      </c>
      <c r="F37" s="88">
        <v>15</v>
      </c>
      <c r="G37" s="89">
        <v>27</v>
      </c>
      <c r="H37" s="55">
        <f t="shared" si="4"/>
        <v>1895</v>
      </c>
      <c r="I37" s="55">
        <f t="shared" si="5"/>
        <v>63</v>
      </c>
      <c r="J37" s="89">
        <v>654</v>
      </c>
      <c r="K37" s="94">
        <v>572</v>
      </c>
      <c r="L37" s="94"/>
      <c r="M37" s="90">
        <v>22</v>
      </c>
      <c r="N37" s="93">
        <v>20</v>
      </c>
      <c r="O37" s="56"/>
      <c r="P37" s="55">
        <f t="shared" si="21"/>
        <v>1226</v>
      </c>
      <c r="Q37" s="55">
        <f t="shared" si="6"/>
        <v>42</v>
      </c>
      <c r="R37" s="57">
        <f t="shared" si="22"/>
        <v>105</v>
      </c>
      <c r="S37" s="89">
        <v>4.2</v>
      </c>
      <c r="T37" s="88">
        <v>3.5</v>
      </c>
      <c r="U37" s="88">
        <v>7.5</v>
      </c>
      <c r="V37" s="44"/>
      <c r="W37" s="44"/>
      <c r="X37" s="44"/>
      <c r="Y37" s="44"/>
      <c r="Z37" s="44"/>
      <c r="AA37" s="68">
        <f t="shared" si="10"/>
        <v>0</v>
      </c>
      <c r="AB37" s="33"/>
      <c r="AC37" s="20">
        <f t="shared" si="11"/>
        <v>0</v>
      </c>
      <c r="AD37" s="85">
        <f t="shared" si="12"/>
        <v>120.2</v>
      </c>
      <c r="AE37" s="21">
        <f t="shared" si="23"/>
        <v>120.2</v>
      </c>
      <c r="AF37" s="82"/>
      <c r="AG37" s="78"/>
      <c r="AH37" s="22">
        <f t="shared" si="7"/>
        <v>120.2</v>
      </c>
      <c r="AI37" s="23">
        <f t="shared" si="8"/>
        <v>4.3599999999999994</v>
      </c>
      <c r="AJ37" s="58"/>
      <c r="AK37" s="24">
        <f t="shared" si="9"/>
        <v>0</v>
      </c>
      <c r="AL37" s="25">
        <f t="shared" si="13"/>
        <v>124.56</v>
      </c>
      <c r="AM37" s="28">
        <f t="shared" si="14"/>
        <v>124.56</v>
      </c>
      <c r="AN37" s="79"/>
      <c r="AO37" s="112">
        <v>70</v>
      </c>
      <c r="AP37" s="112">
        <v>200</v>
      </c>
      <c r="AQ37" s="112">
        <v>0</v>
      </c>
      <c r="AR37" s="112">
        <v>0</v>
      </c>
      <c r="AS37" s="112">
        <v>40</v>
      </c>
      <c r="AT37" s="62">
        <f t="shared" si="15"/>
        <v>310</v>
      </c>
      <c r="AU37" s="64">
        <f t="shared" si="16"/>
        <v>294.5</v>
      </c>
      <c r="AV37" s="120">
        <v>6</v>
      </c>
      <c r="AW37" s="120">
        <v>20</v>
      </c>
      <c r="AX37" s="120">
        <v>8</v>
      </c>
      <c r="AY37" s="120">
        <v>1</v>
      </c>
      <c r="AZ37" s="81">
        <f t="shared" si="17"/>
        <v>35</v>
      </c>
      <c r="BA37" s="80">
        <f t="shared" si="18"/>
        <v>259.5</v>
      </c>
      <c r="BB37" s="36">
        <f t="shared" si="19"/>
        <v>124.56</v>
      </c>
      <c r="BC37" s="80">
        <f t="shared" si="20"/>
        <v>134.94</v>
      </c>
    </row>
    <row r="38" spans="1:55" ht="17.399999999999999">
      <c r="A38" s="30" t="s">
        <v>20</v>
      </c>
      <c r="B38" s="88">
        <v>615</v>
      </c>
      <c r="C38" s="88">
        <v>462</v>
      </c>
      <c r="D38" s="92">
        <v>794</v>
      </c>
      <c r="E38" s="88">
        <v>21</v>
      </c>
      <c r="F38" s="88">
        <v>16</v>
      </c>
      <c r="G38" s="89">
        <v>27</v>
      </c>
      <c r="H38" s="55">
        <f t="shared" si="4"/>
        <v>1871</v>
      </c>
      <c r="I38" s="55">
        <f t="shared" si="5"/>
        <v>64</v>
      </c>
      <c r="J38" s="89">
        <v>649</v>
      </c>
      <c r="K38" s="94">
        <v>566</v>
      </c>
      <c r="L38" s="94"/>
      <c r="M38" s="90">
        <v>21</v>
      </c>
      <c r="N38" s="93">
        <v>20</v>
      </c>
      <c r="O38" s="56"/>
      <c r="P38" s="55">
        <f t="shared" si="21"/>
        <v>1215</v>
      </c>
      <c r="Q38" s="55">
        <f t="shared" si="6"/>
        <v>41</v>
      </c>
      <c r="R38" s="57">
        <f t="shared" si="22"/>
        <v>105</v>
      </c>
      <c r="S38" s="89">
        <v>4.08</v>
      </c>
      <c r="T38" s="88">
        <v>3.5</v>
      </c>
      <c r="U38" s="88">
        <v>7.2</v>
      </c>
      <c r="V38" s="44"/>
      <c r="W38" s="44"/>
      <c r="X38" s="44"/>
      <c r="Y38" s="44"/>
      <c r="Z38" s="44"/>
      <c r="AA38" s="68">
        <f t="shared" si="10"/>
        <v>0</v>
      </c>
      <c r="AB38" s="33"/>
      <c r="AC38" s="20">
        <f>AA38+AB38</f>
        <v>0</v>
      </c>
      <c r="AD38" s="85">
        <f t="shared" si="12"/>
        <v>119.78</v>
      </c>
      <c r="AE38" s="21">
        <f t="shared" si="23"/>
        <v>119.78</v>
      </c>
      <c r="AF38" s="82"/>
      <c r="AG38" s="78"/>
      <c r="AH38" s="22">
        <f t="shared" si="7"/>
        <v>119.78</v>
      </c>
      <c r="AI38" s="23">
        <f t="shared" si="8"/>
        <v>4.7800000000000011</v>
      </c>
      <c r="AJ38" s="58"/>
      <c r="AK38" s="24">
        <f t="shared" si="9"/>
        <v>0</v>
      </c>
      <c r="AL38" s="25">
        <f t="shared" si="13"/>
        <v>124.56</v>
      </c>
      <c r="AM38" s="28">
        <f t="shared" si="14"/>
        <v>124.56</v>
      </c>
      <c r="AN38" s="79"/>
      <c r="AO38" s="112">
        <v>70</v>
      </c>
      <c r="AP38" s="112">
        <v>200</v>
      </c>
      <c r="AQ38" s="112">
        <v>0</v>
      </c>
      <c r="AR38" s="112">
        <v>0</v>
      </c>
      <c r="AS38" s="112">
        <v>40</v>
      </c>
      <c r="AT38" s="62">
        <f t="shared" si="15"/>
        <v>310</v>
      </c>
      <c r="AU38" s="64">
        <f t="shared" si="16"/>
        <v>294.5</v>
      </c>
      <c r="AV38" s="120">
        <v>6</v>
      </c>
      <c r="AW38" s="120">
        <v>20</v>
      </c>
      <c r="AX38" s="120">
        <v>8</v>
      </c>
      <c r="AY38" s="120">
        <v>1</v>
      </c>
      <c r="AZ38" s="81">
        <f t="shared" si="17"/>
        <v>35</v>
      </c>
      <c r="BA38" s="80">
        <f t="shared" si="18"/>
        <v>259.5</v>
      </c>
      <c r="BB38" s="36">
        <f t="shared" si="19"/>
        <v>124.56</v>
      </c>
      <c r="BC38" s="80">
        <f t="shared" si="20"/>
        <v>134.94</v>
      </c>
    </row>
    <row r="39" spans="1:55" ht="17.399999999999999">
      <c r="A39" s="30" t="s">
        <v>33</v>
      </c>
      <c r="B39" s="88">
        <v>638</v>
      </c>
      <c r="C39" s="88">
        <v>489</v>
      </c>
      <c r="D39" s="92">
        <v>809</v>
      </c>
      <c r="E39" s="88">
        <v>22</v>
      </c>
      <c r="F39" s="88">
        <v>17</v>
      </c>
      <c r="G39" s="89">
        <v>26</v>
      </c>
      <c r="H39" s="55">
        <f t="shared" si="4"/>
        <v>1936</v>
      </c>
      <c r="I39" s="55">
        <f t="shared" si="5"/>
        <v>65</v>
      </c>
      <c r="J39" s="89">
        <v>668</v>
      </c>
      <c r="K39" s="94">
        <v>564</v>
      </c>
      <c r="L39" s="94"/>
      <c r="M39" s="90">
        <v>22</v>
      </c>
      <c r="N39" s="93">
        <v>20</v>
      </c>
      <c r="O39" s="56"/>
      <c r="P39" s="55">
        <f t="shared" si="21"/>
        <v>1232</v>
      </c>
      <c r="Q39" s="55">
        <f t="shared" si="6"/>
        <v>42</v>
      </c>
      <c r="R39" s="57">
        <f t="shared" si="22"/>
        <v>107</v>
      </c>
      <c r="S39" s="89">
        <v>4.08</v>
      </c>
      <c r="T39" s="88">
        <v>3.5</v>
      </c>
      <c r="U39" s="88">
        <v>7.2</v>
      </c>
      <c r="V39" s="44"/>
      <c r="W39" s="44"/>
      <c r="X39" s="44"/>
      <c r="Y39" s="44"/>
      <c r="Z39" s="44"/>
      <c r="AA39" s="68">
        <f t="shared" si="10"/>
        <v>0</v>
      </c>
      <c r="AB39" s="33"/>
      <c r="AC39" s="20">
        <f t="shared" si="11"/>
        <v>0</v>
      </c>
      <c r="AD39" s="85">
        <f t="shared" si="12"/>
        <v>121.78</v>
      </c>
      <c r="AE39" s="21">
        <f t="shared" si="23"/>
        <v>121.78</v>
      </c>
      <c r="AF39" s="82"/>
      <c r="AG39" s="78"/>
      <c r="AH39" s="22">
        <f t="shared" si="7"/>
        <v>121.78</v>
      </c>
      <c r="AI39" s="23">
        <f t="shared" si="8"/>
        <v>2.7800000000000011</v>
      </c>
      <c r="AJ39" s="58"/>
      <c r="AK39" s="24">
        <f t="shared" si="9"/>
        <v>0</v>
      </c>
      <c r="AL39" s="25">
        <f t="shared" si="13"/>
        <v>124.56</v>
      </c>
      <c r="AM39" s="28">
        <f t="shared" si="14"/>
        <v>124.56</v>
      </c>
      <c r="AN39" s="79"/>
      <c r="AO39" s="112">
        <v>70</v>
      </c>
      <c r="AP39" s="112">
        <v>200</v>
      </c>
      <c r="AQ39" s="112">
        <v>0</v>
      </c>
      <c r="AR39" s="112">
        <v>0</v>
      </c>
      <c r="AS39" s="112">
        <v>40</v>
      </c>
      <c r="AT39" s="62">
        <f t="shared" si="15"/>
        <v>310</v>
      </c>
      <c r="AU39" s="64">
        <f t="shared" si="16"/>
        <v>294.5</v>
      </c>
      <c r="AV39" s="120">
        <v>6</v>
      </c>
      <c r="AW39" s="120">
        <v>20</v>
      </c>
      <c r="AX39" s="120">
        <v>8</v>
      </c>
      <c r="AY39" s="120">
        <v>1</v>
      </c>
      <c r="AZ39" s="81">
        <f t="shared" si="17"/>
        <v>35</v>
      </c>
      <c r="BA39" s="80">
        <f t="shared" si="18"/>
        <v>259.5</v>
      </c>
      <c r="BB39" s="36">
        <f t="shared" si="19"/>
        <v>124.56</v>
      </c>
      <c r="BC39" s="80">
        <f t="shared" si="20"/>
        <v>134.94</v>
      </c>
    </row>
    <row r="40" spans="1:55" ht="17.399999999999999">
      <c r="A40" s="30" t="s">
        <v>21</v>
      </c>
      <c r="B40" s="88">
        <v>655</v>
      </c>
      <c r="C40" s="94">
        <v>514</v>
      </c>
      <c r="D40" s="94">
        <v>866</v>
      </c>
      <c r="E40" s="90">
        <v>22</v>
      </c>
      <c r="F40" s="93">
        <v>18</v>
      </c>
      <c r="G40" s="89">
        <v>28</v>
      </c>
      <c r="H40" s="55">
        <f>B40+C40+D40</f>
        <v>2035</v>
      </c>
      <c r="I40" s="55">
        <f>E40+F40+G40</f>
        <v>68</v>
      </c>
      <c r="J40" s="89">
        <v>694</v>
      </c>
      <c r="K40" s="94">
        <v>568</v>
      </c>
      <c r="L40" s="94"/>
      <c r="M40" s="90">
        <v>23</v>
      </c>
      <c r="N40" s="93">
        <v>20</v>
      </c>
      <c r="O40" s="56"/>
      <c r="P40" s="55">
        <f>SUM(J40+K40+L40)</f>
        <v>1262</v>
      </c>
      <c r="Q40" s="55">
        <f t="shared" si="6"/>
        <v>43</v>
      </c>
      <c r="R40" s="57">
        <f>SUM(I40+Q40)</f>
        <v>111</v>
      </c>
      <c r="S40" s="89">
        <v>2.35</v>
      </c>
      <c r="T40" s="88">
        <v>4</v>
      </c>
      <c r="U40" s="88">
        <v>6.8</v>
      </c>
      <c r="V40" s="44"/>
      <c r="W40" s="44"/>
      <c r="X40" s="44"/>
      <c r="Y40" s="44"/>
      <c r="Z40" s="44"/>
      <c r="AA40" s="68">
        <f t="shared" si="10"/>
        <v>0</v>
      </c>
      <c r="AB40" s="33"/>
      <c r="AC40" s="20">
        <f t="shared" si="11"/>
        <v>0</v>
      </c>
      <c r="AD40" s="85">
        <f t="shared" si="12"/>
        <v>124.14999999999999</v>
      </c>
      <c r="AE40" s="21">
        <f t="shared" si="23"/>
        <v>124.14999999999999</v>
      </c>
      <c r="AF40" s="82"/>
      <c r="AG40" s="78"/>
      <c r="AH40" s="22">
        <f t="shared" si="7"/>
        <v>124.14999999999999</v>
      </c>
      <c r="AI40" s="23">
        <f t="shared" si="8"/>
        <v>0.4100000000000108</v>
      </c>
      <c r="AJ40" s="58"/>
      <c r="AK40" s="24">
        <f t="shared" si="9"/>
        <v>0</v>
      </c>
      <c r="AL40" s="25">
        <f t="shared" si="13"/>
        <v>124.56</v>
      </c>
      <c r="AM40" s="28">
        <f t="shared" si="14"/>
        <v>124.56</v>
      </c>
      <c r="AN40" s="79"/>
      <c r="AO40" s="112">
        <v>70</v>
      </c>
      <c r="AP40" s="112">
        <v>200</v>
      </c>
      <c r="AQ40" s="112">
        <v>0</v>
      </c>
      <c r="AR40" s="112">
        <v>0</v>
      </c>
      <c r="AS40" s="112">
        <v>40</v>
      </c>
      <c r="AT40" s="62">
        <f t="shared" si="15"/>
        <v>310</v>
      </c>
      <c r="AU40" s="64">
        <f t="shared" si="16"/>
        <v>294.5</v>
      </c>
      <c r="AV40" s="120">
        <v>6</v>
      </c>
      <c r="AW40" s="120">
        <v>20</v>
      </c>
      <c r="AX40" s="120">
        <v>8</v>
      </c>
      <c r="AY40" s="120">
        <v>1</v>
      </c>
      <c r="AZ40" s="81">
        <f t="shared" si="17"/>
        <v>35</v>
      </c>
      <c r="BA40" s="80">
        <f t="shared" si="18"/>
        <v>259.5</v>
      </c>
      <c r="BB40" s="36">
        <f t="shared" si="19"/>
        <v>124.56</v>
      </c>
      <c r="BC40" s="80">
        <f t="shared" si="20"/>
        <v>134.94</v>
      </c>
    </row>
    <row r="41" spans="1:55" ht="17.399999999999999">
      <c r="A41" s="30" t="s">
        <v>34</v>
      </c>
      <c r="B41" s="88">
        <v>662</v>
      </c>
      <c r="C41" s="88">
        <v>526</v>
      </c>
      <c r="D41" s="92">
        <v>842</v>
      </c>
      <c r="E41" s="88">
        <v>22</v>
      </c>
      <c r="F41" s="88">
        <v>18</v>
      </c>
      <c r="G41" s="89">
        <v>27</v>
      </c>
      <c r="H41" s="55">
        <f t="shared" si="4"/>
        <v>2030</v>
      </c>
      <c r="I41" s="55">
        <f t="shared" si="5"/>
        <v>67</v>
      </c>
      <c r="J41" s="89">
        <v>682</v>
      </c>
      <c r="K41" s="94">
        <v>564</v>
      </c>
      <c r="L41" s="94"/>
      <c r="M41" s="90">
        <v>23</v>
      </c>
      <c r="N41" s="93">
        <v>20</v>
      </c>
      <c r="O41" s="56"/>
      <c r="P41" s="55">
        <f t="shared" si="21"/>
        <v>1246</v>
      </c>
      <c r="Q41" s="55">
        <f t="shared" si="6"/>
        <v>43</v>
      </c>
      <c r="R41" s="57">
        <f t="shared" si="22"/>
        <v>110</v>
      </c>
      <c r="S41" s="89">
        <v>2.35</v>
      </c>
      <c r="T41" s="88">
        <v>4.5</v>
      </c>
      <c r="U41" s="88">
        <v>6.8</v>
      </c>
      <c r="V41" s="44"/>
      <c r="W41" s="44"/>
      <c r="X41" s="44"/>
      <c r="Y41" s="44"/>
      <c r="Z41" s="44"/>
      <c r="AA41" s="68">
        <f t="shared" si="10"/>
        <v>0</v>
      </c>
      <c r="AB41" s="33"/>
      <c r="AC41" s="20">
        <f t="shared" si="11"/>
        <v>0</v>
      </c>
      <c r="AD41" s="85">
        <f t="shared" si="12"/>
        <v>123.64999999999999</v>
      </c>
      <c r="AE41" s="21">
        <f t="shared" si="23"/>
        <v>123.64999999999999</v>
      </c>
      <c r="AF41" s="82"/>
      <c r="AG41" s="78"/>
      <c r="AH41" s="22">
        <f t="shared" si="7"/>
        <v>123.64999999999999</v>
      </c>
      <c r="AI41" s="23">
        <f t="shared" si="8"/>
        <v>0.9100000000000108</v>
      </c>
      <c r="AJ41" s="58"/>
      <c r="AK41" s="24">
        <f t="shared" si="9"/>
        <v>0</v>
      </c>
      <c r="AL41" s="25">
        <f t="shared" si="13"/>
        <v>124.56</v>
      </c>
      <c r="AM41" s="28">
        <f t="shared" si="14"/>
        <v>124.56</v>
      </c>
      <c r="AN41" s="79"/>
      <c r="AO41" s="112">
        <v>70</v>
      </c>
      <c r="AP41" s="112">
        <v>200</v>
      </c>
      <c r="AQ41" s="112">
        <v>0</v>
      </c>
      <c r="AR41" s="112">
        <v>0</v>
      </c>
      <c r="AS41" s="112">
        <v>40</v>
      </c>
      <c r="AT41" s="62">
        <f t="shared" si="15"/>
        <v>310</v>
      </c>
      <c r="AU41" s="64">
        <f t="shared" si="16"/>
        <v>294.5</v>
      </c>
      <c r="AV41" s="120">
        <v>6</v>
      </c>
      <c r="AW41" s="120">
        <v>20</v>
      </c>
      <c r="AX41" s="120">
        <v>8</v>
      </c>
      <c r="AY41" s="120">
        <v>1</v>
      </c>
      <c r="AZ41" s="81">
        <f t="shared" si="17"/>
        <v>35</v>
      </c>
      <c r="BA41" s="80">
        <f t="shared" si="18"/>
        <v>259.5</v>
      </c>
      <c r="BB41" s="36">
        <f t="shared" si="19"/>
        <v>124.56</v>
      </c>
      <c r="BC41" s="80">
        <f t="shared" si="20"/>
        <v>134.94</v>
      </c>
    </row>
    <row r="42" spans="1:55" ht="17.399999999999999">
      <c r="A42" s="30" t="s">
        <v>22</v>
      </c>
      <c r="B42" s="88">
        <v>692</v>
      </c>
      <c r="C42" s="88">
        <v>513</v>
      </c>
      <c r="D42" s="92">
        <v>820</v>
      </c>
      <c r="E42" s="88">
        <v>23</v>
      </c>
      <c r="F42" s="88">
        <v>18</v>
      </c>
      <c r="G42" s="89">
        <v>27</v>
      </c>
      <c r="H42" s="55">
        <f>B42+C42+D42</f>
        <v>2025</v>
      </c>
      <c r="I42" s="55">
        <f>E42+F42+G42</f>
        <v>68</v>
      </c>
      <c r="J42" s="89">
        <v>677</v>
      </c>
      <c r="K42" s="94">
        <v>556</v>
      </c>
      <c r="L42" s="94"/>
      <c r="M42" s="90">
        <v>23</v>
      </c>
      <c r="N42" s="93">
        <v>20</v>
      </c>
      <c r="O42" s="56"/>
      <c r="P42" s="55">
        <f t="shared" si="21"/>
        <v>1233</v>
      </c>
      <c r="Q42" s="55">
        <f t="shared" ref="Q42:Q65" si="24">M42+N42+O42</f>
        <v>43</v>
      </c>
      <c r="R42" s="57">
        <f t="shared" si="22"/>
        <v>111</v>
      </c>
      <c r="S42" s="89">
        <v>3.85</v>
      </c>
      <c r="T42" s="88">
        <v>5</v>
      </c>
      <c r="U42" s="88">
        <v>8</v>
      </c>
      <c r="V42" s="44"/>
      <c r="W42" s="44"/>
      <c r="X42" s="44"/>
      <c r="Y42" s="44"/>
      <c r="Z42" s="44"/>
      <c r="AA42" s="68">
        <f t="shared" si="10"/>
        <v>0</v>
      </c>
      <c r="AB42" s="33"/>
      <c r="AC42" s="20">
        <f t="shared" si="11"/>
        <v>0</v>
      </c>
      <c r="AD42" s="85">
        <f t="shared" si="12"/>
        <v>127.85</v>
      </c>
      <c r="AE42" s="21">
        <f t="shared" si="23"/>
        <v>127.85</v>
      </c>
      <c r="AF42" s="82"/>
      <c r="AG42" s="78"/>
      <c r="AH42" s="22">
        <f t="shared" si="7"/>
        <v>127.85</v>
      </c>
      <c r="AI42" s="23">
        <f t="shared" si="8"/>
        <v>-3.289999999999992</v>
      </c>
      <c r="AJ42" s="58"/>
      <c r="AK42" s="24">
        <f t="shared" si="9"/>
        <v>0</v>
      </c>
      <c r="AL42" s="25">
        <f t="shared" si="13"/>
        <v>124.56</v>
      </c>
      <c r="AM42" s="28">
        <f t="shared" si="14"/>
        <v>124.56</v>
      </c>
      <c r="AN42" s="79"/>
      <c r="AO42" s="112">
        <v>70</v>
      </c>
      <c r="AP42" s="112">
        <v>200</v>
      </c>
      <c r="AQ42" s="112">
        <v>0</v>
      </c>
      <c r="AR42" s="112">
        <v>0</v>
      </c>
      <c r="AS42" s="112">
        <v>40</v>
      </c>
      <c r="AT42" s="62">
        <f t="shared" si="15"/>
        <v>310</v>
      </c>
      <c r="AU42" s="64">
        <f t="shared" si="16"/>
        <v>294.5</v>
      </c>
      <c r="AV42" s="120">
        <v>6</v>
      </c>
      <c r="AW42" s="120">
        <v>20</v>
      </c>
      <c r="AX42" s="120">
        <v>8</v>
      </c>
      <c r="AY42" s="120">
        <v>1</v>
      </c>
      <c r="AZ42" s="81">
        <f t="shared" si="17"/>
        <v>35</v>
      </c>
      <c r="BA42" s="80">
        <f t="shared" si="18"/>
        <v>259.5</v>
      </c>
      <c r="BB42" s="36">
        <f t="shared" si="19"/>
        <v>124.56</v>
      </c>
      <c r="BC42" s="80">
        <f t="shared" si="20"/>
        <v>134.94</v>
      </c>
    </row>
    <row r="43" spans="1:55" ht="17.399999999999999">
      <c r="A43" s="30" t="s">
        <v>49</v>
      </c>
      <c r="B43" s="88">
        <v>687</v>
      </c>
      <c r="C43" s="88">
        <v>498</v>
      </c>
      <c r="D43" s="88">
        <v>812</v>
      </c>
      <c r="E43" s="88">
        <v>23</v>
      </c>
      <c r="F43" s="88">
        <v>17</v>
      </c>
      <c r="G43" s="89">
        <v>26</v>
      </c>
      <c r="H43" s="55">
        <f t="shared" si="4"/>
        <v>1997</v>
      </c>
      <c r="I43" s="55">
        <f t="shared" si="5"/>
        <v>66</v>
      </c>
      <c r="J43" s="89">
        <v>674</v>
      </c>
      <c r="K43" s="94">
        <v>551</v>
      </c>
      <c r="L43" s="94"/>
      <c r="M43" s="90">
        <v>23</v>
      </c>
      <c r="N43" s="93">
        <v>20</v>
      </c>
      <c r="O43" s="56"/>
      <c r="P43" s="55">
        <f t="shared" si="21"/>
        <v>1225</v>
      </c>
      <c r="Q43" s="55">
        <f t="shared" si="24"/>
        <v>43</v>
      </c>
      <c r="R43" s="57">
        <f t="shared" si="22"/>
        <v>109</v>
      </c>
      <c r="S43" s="89">
        <v>3.85</v>
      </c>
      <c r="T43" s="88">
        <v>5</v>
      </c>
      <c r="U43" s="88">
        <v>8</v>
      </c>
      <c r="V43" s="44"/>
      <c r="W43" s="44"/>
      <c r="X43" s="44"/>
      <c r="Y43" s="44"/>
      <c r="Z43" s="44"/>
      <c r="AA43" s="68">
        <f t="shared" si="10"/>
        <v>0</v>
      </c>
      <c r="AB43" s="33"/>
      <c r="AC43" s="20">
        <f t="shared" si="11"/>
        <v>0</v>
      </c>
      <c r="AD43" s="85">
        <f t="shared" si="12"/>
        <v>125.85</v>
      </c>
      <c r="AE43" s="21">
        <f t="shared" si="23"/>
        <v>125.85</v>
      </c>
      <c r="AF43" s="82"/>
      <c r="AG43" s="78"/>
      <c r="AH43" s="22">
        <f t="shared" si="7"/>
        <v>125.85</v>
      </c>
      <c r="AI43" s="23">
        <f t="shared" si="8"/>
        <v>-1.289999999999992</v>
      </c>
      <c r="AJ43" s="58"/>
      <c r="AK43" s="24">
        <f t="shared" si="9"/>
        <v>0</v>
      </c>
      <c r="AL43" s="25">
        <f t="shared" si="13"/>
        <v>124.56</v>
      </c>
      <c r="AM43" s="28">
        <f t="shared" si="14"/>
        <v>124.56</v>
      </c>
      <c r="AN43" s="79"/>
      <c r="AO43" s="112">
        <v>70</v>
      </c>
      <c r="AP43" s="112">
        <v>200</v>
      </c>
      <c r="AQ43" s="112">
        <v>0</v>
      </c>
      <c r="AR43" s="112">
        <v>0</v>
      </c>
      <c r="AS43" s="112">
        <v>40</v>
      </c>
      <c r="AT43" s="62">
        <f t="shared" si="15"/>
        <v>310</v>
      </c>
      <c r="AU43" s="64">
        <f t="shared" si="16"/>
        <v>294.5</v>
      </c>
      <c r="AV43" s="120">
        <v>6</v>
      </c>
      <c r="AW43" s="120">
        <v>20</v>
      </c>
      <c r="AX43" s="120">
        <v>8</v>
      </c>
      <c r="AY43" s="120">
        <v>1</v>
      </c>
      <c r="AZ43" s="81">
        <f t="shared" si="17"/>
        <v>35</v>
      </c>
      <c r="BA43" s="80">
        <f t="shared" si="18"/>
        <v>259.5</v>
      </c>
      <c r="BB43" s="36">
        <f t="shared" si="19"/>
        <v>124.56</v>
      </c>
      <c r="BC43" s="80">
        <f t="shared" si="20"/>
        <v>134.94</v>
      </c>
    </row>
    <row r="44" spans="1:55" ht="17.399999999999999">
      <c r="A44" s="30" t="s">
        <v>23</v>
      </c>
      <c r="B44" s="88">
        <v>631</v>
      </c>
      <c r="C44" s="88">
        <v>529</v>
      </c>
      <c r="D44" s="88">
        <v>803</v>
      </c>
      <c r="E44" s="88">
        <v>21</v>
      </c>
      <c r="F44" s="88">
        <v>18</v>
      </c>
      <c r="G44" s="89">
        <v>26</v>
      </c>
      <c r="H44" s="55">
        <f t="shared" si="4"/>
        <v>1963</v>
      </c>
      <c r="I44" s="55">
        <f t="shared" si="5"/>
        <v>65</v>
      </c>
      <c r="J44" s="89">
        <v>660</v>
      </c>
      <c r="K44" s="94">
        <v>518</v>
      </c>
      <c r="L44" s="94"/>
      <c r="M44" s="90">
        <v>22</v>
      </c>
      <c r="N44" s="93">
        <v>18</v>
      </c>
      <c r="O44" s="56"/>
      <c r="P44" s="55">
        <f t="shared" si="21"/>
        <v>1178</v>
      </c>
      <c r="Q44" s="55">
        <f t="shared" si="24"/>
        <v>40</v>
      </c>
      <c r="R44" s="57">
        <f t="shared" si="22"/>
        <v>105</v>
      </c>
      <c r="S44" s="89">
        <v>4.32</v>
      </c>
      <c r="T44" s="88">
        <v>5</v>
      </c>
      <c r="U44" s="88">
        <v>8.3000000000000007</v>
      </c>
      <c r="V44" s="44"/>
      <c r="W44" s="44"/>
      <c r="X44" s="44"/>
      <c r="Y44" s="44"/>
      <c r="Z44" s="44"/>
      <c r="AA44" s="68">
        <f t="shared" si="10"/>
        <v>0</v>
      </c>
      <c r="AB44" s="33"/>
      <c r="AC44" s="20">
        <f t="shared" si="11"/>
        <v>0</v>
      </c>
      <c r="AD44" s="85">
        <f t="shared" si="12"/>
        <v>122.61999999999999</v>
      </c>
      <c r="AE44" s="21">
        <f t="shared" si="23"/>
        <v>122.61999999999999</v>
      </c>
      <c r="AF44" s="82"/>
      <c r="AG44" s="78"/>
      <c r="AH44" s="22">
        <f t="shared" si="7"/>
        <v>122.61999999999999</v>
      </c>
      <c r="AI44" s="23">
        <f t="shared" si="8"/>
        <v>1.9400000000000119</v>
      </c>
      <c r="AJ44" s="58"/>
      <c r="AK44" s="24">
        <f t="shared" si="9"/>
        <v>0</v>
      </c>
      <c r="AL44" s="25">
        <f t="shared" si="13"/>
        <v>124.56</v>
      </c>
      <c r="AM44" s="28">
        <f t="shared" si="14"/>
        <v>124.56</v>
      </c>
      <c r="AN44" s="79"/>
      <c r="AO44" s="112">
        <v>70</v>
      </c>
      <c r="AP44" s="112">
        <v>200</v>
      </c>
      <c r="AQ44" s="112">
        <v>0</v>
      </c>
      <c r="AR44" s="112">
        <v>0</v>
      </c>
      <c r="AS44" s="112">
        <v>40</v>
      </c>
      <c r="AT44" s="62">
        <f t="shared" si="15"/>
        <v>310</v>
      </c>
      <c r="AU44" s="64">
        <f t="shared" si="16"/>
        <v>294.5</v>
      </c>
      <c r="AV44" s="120">
        <v>6</v>
      </c>
      <c r="AW44" s="120">
        <v>20</v>
      </c>
      <c r="AX44" s="120">
        <v>8</v>
      </c>
      <c r="AY44" s="120">
        <v>1</v>
      </c>
      <c r="AZ44" s="81">
        <f t="shared" si="17"/>
        <v>35</v>
      </c>
      <c r="BA44" s="80">
        <f t="shared" si="18"/>
        <v>259.5</v>
      </c>
      <c r="BB44" s="36">
        <f t="shared" si="19"/>
        <v>124.56</v>
      </c>
      <c r="BC44" s="80">
        <f t="shared" si="20"/>
        <v>134.94</v>
      </c>
    </row>
    <row r="45" spans="1:55" ht="17.399999999999999">
      <c r="A45" s="30" t="s">
        <v>50</v>
      </c>
      <c r="B45" s="88">
        <v>636</v>
      </c>
      <c r="C45" s="88">
        <v>515</v>
      </c>
      <c r="D45" s="88">
        <v>796</v>
      </c>
      <c r="E45" s="88">
        <v>21</v>
      </c>
      <c r="F45" s="88">
        <v>18</v>
      </c>
      <c r="G45" s="89">
        <v>26</v>
      </c>
      <c r="H45" s="55">
        <f t="shared" si="4"/>
        <v>1947</v>
      </c>
      <c r="I45" s="55">
        <f t="shared" si="5"/>
        <v>65</v>
      </c>
      <c r="J45" s="89">
        <v>669</v>
      </c>
      <c r="K45" s="94">
        <v>516</v>
      </c>
      <c r="L45" s="94"/>
      <c r="M45" s="93">
        <v>22</v>
      </c>
      <c r="N45" s="93">
        <v>18</v>
      </c>
      <c r="O45" s="56"/>
      <c r="P45" s="55">
        <v>0</v>
      </c>
      <c r="Q45" s="55">
        <f t="shared" si="24"/>
        <v>40</v>
      </c>
      <c r="R45" s="57">
        <f t="shared" si="22"/>
        <v>105</v>
      </c>
      <c r="S45" s="89">
        <v>4.32</v>
      </c>
      <c r="T45" s="88">
        <v>5</v>
      </c>
      <c r="U45" s="88">
        <v>8.3000000000000007</v>
      </c>
      <c r="V45" s="44"/>
      <c r="W45" s="44"/>
      <c r="X45" s="44"/>
      <c r="Y45" s="44"/>
      <c r="Z45" s="44"/>
      <c r="AA45" s="68">
        <f t="shared" si="10"/>
        <v>0</v>
      </c>
      <c r="AB45" s="33"/>
      <c r="AC45" s="20">
        <f t="shared" si="11"/>
        <v>0</v>
      </c>
      <c r="AD45" s="85">
        <f t="shared" si="12"/>
        <v>122.61999999999999</v>
      </c>
      <c r="AE45" s="83">
        <f t="shared" si="23"/>
        <v>122.61999999999999</v>
      </c>
      <c r="AF45" s="84"/>
      <c r="AG45" s="78"/>
      <c r="AH45" s="22">
        <f t="shared" si="7"/>
        <v>122.61999999999999</v>
      </c>
      <c r="AI45" s="23">
        <f t="shared" si="8"/>
        <v>1.9400000000000119</v>
      </c>
      <c r="AJ45" s="58"/>
      <c r="AK45" s="24">
        <f t="shared" si="9"/>
        <v>0</v>
      </c>
      <c r="AL45" s="25">
        <f t="shared" si="13"/>
        <v>124.56</v>
      </c>
      <c r="AM45" s="28">
        <f t="shared" si="14"/>
        <v>124.56</v>
      </c>
      <c r="AN45" s="79"/>
      <c r="AO45" s="112">
        <v>70</v>
      </c>
      <c r="AP45" s="112">
        <v>200</v>
      </c>
      <c r="AQ45" s="112">
        <v>0</v>
      </c>
      <c r="AR45" s="112">
        <v>0</v>
      </c>
      <c r="AS45" s="112">
        <v>40</v>
      </c>
      <c r="AT45" s="62">
        <f t="shared" si="15"/>
        <v>310</v>
      </c>
      <c r="AU45" s="64">
        <f t="shared" si="16"/>
        <v>294.5</v>
      </c>
      <c r="AV45" s="120">
        <v>6</v>
      </c>
      <c r="AW45" s="120">
        <v>20</v>
      </c>
      <c r="AX45" s="120">
        <v>8</v>
      </c>
      <c r="AY45" s="120">
        <v>1</v>
      </c>
      <c r="AZ45" s="81">
        <f t="shared" si="17"/>
        <v>35</v>
      </c>
      <c r="BA45" s="80">
        <f t="shared" si="18"/>
        <v>259.5</v>
      </c>
      <c r="BB45" s="36">
        <f t="shared" si="19"/>
        <v>124.56</v>
      </c>
      <c r="BC45" s="80">
        <f t="shared" si="20"/>
        <v>134.94</v>
      </c>
    </row>
    <row r="46" spans="1:55" ht="17.399999999999999">
      <c r="A46" s="30" t="s">
        <v>24</v>
      </c>
      <c r="B46" s="88">
        <v>708</v>
      </c>
      <c r="C46" s="88">
        <v>518</v>
      </c>
      <c r="D46" s="88">
        <v>864</v>
      </c>
      <c r="E46" s="88">
        <v>24</v>
      </c>
      <c r="F46" s="88">
        <v>18</v>
      </c>
      <c r="G46" s="89">
        <v>28</v>
      </c>
      <c r="H46" s="55">
        <f t="shared" si="4"/>
        <v>2090</v>
      </c>
      <c r="I46" s="55">
        <f t="shared" si="5"/>
        <v>70</v>
      </c>
      <c r="J46" s="89">
        <v>740</v>
      </c>
      <c r="K46" s="94">
        <v>530</v>
      </c>
      <c r="L46" s="94"/>
      <c r="M46" s="93">
        <v>24</v>
      </c>
      <c r="N46" s="93">
        <v>18</v>
      </c>
      <c r="O46" s="56"/>
      <c r="P46" s="55">
        <f t="shared" si="21"/>
        <v>1270</v>
      </c>
      <c r="Q46" s="55">
        <f t="shared" si="24"/>
        <v>42</v>
      </c>
      <c r="R46" s="57">
        <f t="shared" si="22"/>
        <v>112</v>
      </c>
      <c r="S46" s="88">
        <v>4.84</v>
      </c>
      <c r="T46" s="89">
        <v>5</v>
      </c>
      <c r="U46" s="100">
        <v>10</v>
      </c>
      <c r="V46" s="44"/>
      <c r="W46" s="44"/>
      <c r="X46" s="44"/>
      <c r="Y46" s="44"/>
      <c r="Z46" s="44"/>
      <c r="AA46" s="68">
        <f t="shared" si="10"/>
        <v>0</v>
      </c>
      <c r="AB46" s="33"/>
      <c r="AC46" s="20">
        <f t="shared" si="11"/>
        <v>0</v>
      </c>
      <c r="AD46" s="85">
        <f t="shared" si="12"/>
        <v>131.84</v>
      </c>
      <c r="AE46" s="83">
        <f t="shared" si="23"/>
        <v>131.84</v>
      </c>
      <c r="AF46" s="84"/>
      <c r="AG46" s="78"/>
      <c r="AH46" s="22">
        <f t="shared" si="7"/>
        <v>131.84</v>
      </c>
      <c r="AI46" s="23">
        <f t="shared" si="8"/>
        <v>-11.840000000000003</v>
      </c>
      <c r="AJ46" s="58"/>
      <c r="AK46" s="24">
        <f t="shared" si="9"/>
        <v>0</v>
      </c>
      <c r="AL46" s="25">
        <f t="shared" si="13"/>
        <v>120</v>
      </c>
      <c r="AM46" s="28">
        <f t="shared" si="14"/>
        <v>120</v>
      </c>
      <c r="AN46" s="79"/>
      <c r="AO46" s="112">
        <v>60</v>
      </c>
      <c r="AP46" s="112">
        <v>200</v>
      </c>
      <c r="AQ46" s="112">
        <v>0</v>
      </c>
      <c r="AR46" s="112">
        <v>0</v>
      </c>
      <c r="AS46" s="112">
        <v>40</v>
      </c>
      <c r="AT46" s="62">
        <f t="shared" si="15"/>
        <v>300</v>
      </c>
      <c r="AU46" s="64">
        <f t="shared" si="16"/>
        <v>285</v>
      </c>
      <c r="AV46" s="120">
        <v>6</v>
      </c>
      <c r="AW46" s="120">
        <v>20</v>
      </c>
      <c r="AX46" s="120">
        <v>8</v>
      </c>
      <c r="AY46" s="120">
        <v>1</v>
      </c>
      <c r="AZ46" s="81">
        <f t="shared" si="17"/>
        <v>35</v>
      </c>
      <c r="BA46" s="80">
        <f t="shared" si="18"/>
        <v>250</v>
      </c>
      <c r="BB46" s="36">
        <f t="shared" si="19"/>
        <v>120</v>
      </c>
      <c r="BC46" s="80">
        <f t="shared" si="20"/>
        <v>130</v>
      </c>
    </row>
    <row r="47" spans="1:55" ht="17.399999999999999">
      <c r="A47" s="30" t="s">
        <v>35</v>
      </c>
      <c r="B47" s="88">
        <v>810</v>
      </c>
      <c r="C47" s="88">
        <v>548</v>
      </c>
      <c r="D47" s="88">
        <v>903</v>
      </c>
      <c r="E47" s="88">
        <v>27</v>
      </c>
      <c r="F47" s="88">
        <v>18</v>
      </c>
      <c r="G47" s="89">
        <v>30</v>
      </c>
      <c r="H47" s="55">
        <f t="shared" si="4"/>
        <v>2261</v>
      </c>
      <c r="I47" s="55">
        <f t="shared" si="5"/>
        <v>75</v>
      </c>
      <c r="J47" s="89">
        <v>714</v>
      </c>
      <c r="K47" s="94">
        <v>529</v>
      </c>
      <c r="L47" s="94"/>
      <c r="M47" s="93">
        <v>23</v>
      </c>
      <c r="N47" s="93">
        <v>18</v>
      </c>
      <c r="O47" s="56"/>
      <c r="P47" s="55">
        <f t="shared" si="21"/>
        <v>1243</v>
      </c>
      <c r="Q47" s="55">
        <f t="shared" si="24"/>
        <v>41</v>
      </c>
      <c r="R47" s="57">
        <f t="shared" si="22"/>
        <v>116</v>
      </c>
      <c r="S47" s="88">
        <v>4.84</v>
      </c>
      <c r="T47" s="89">
        <v>8</v>
      </c>
      <c r="U47" s="100">
        <v>10</v>
      </c>
      <c r="V47" s="44"/>
      <c r="W47" s="44"/>
      <c r="X47" s="44"/>
      <c r="Y47" s="44"/>
      <c r="Z47" s="44"/>
      <c r="AA47" s="68">
        <f t="shared" si="10"/>
        <v>0</v>
      </c>
      <c r="AB47" s="33">
        <v>15</v>
      </c>
      <c r="AC47" s="20">
        <f t="shared" si="11"/>
        <v>15</v>
      </c>
      <c r="AD47" s="85">
        <f t="shared" si="12"/>
        <v>138.84</v>
      </c>
      <c r="AE47" s="83">
        <f t="shared" si="23"/>
        <v>123.84</v>
      </c>
      <c r="AF47" s="84"/>
      <c r="AG47" s="78"/>
      <c r="AH47" s="22">
        <f t="shared" si="7"/>
        <v>138.84</v>
      </c>
      <c r="AI47" s="23">
        <f t="shared" si="8"/>
        <v>0.71999999999999886</v>
      </c>
      <c r="AJ47" s="58"/>
      <c r="AK47" s="24">
        <f t="shared" si="9"/>
        <v>15</v>
      </c>
      <c r="AL47" s="25">
        <f t="shared" si="13"/>
        <v>124.56</v>
      </c>
      <c r="AM47" s="28">
        <f t="shared" si="14"/>
        <v>139.56</v>
      </c>
      <c r="AN47" s="79"/>
      <c r="AO47" s="112">
        <v>70</v>
      </c>
      <c r="AP47" s="112">
        <v>200</v>
      </c>
      <c r="AQ47" s="112">
        <v>0</v>
      </c>
      <c r="AR47" s="112">
        <v>0</v>
      </c>
      <c r="AS47" s="112">
        <v>40</v>
      </c>
      <c r="AT47" s="62">
        <f t="shared" si="15"/>
        <v>310</v>
      </c>
      <c r="AU47" s="64">
        <f t="shared" si="16"/>
        <v>294.5</v>
      </c>
      <c r="AV47" s="120">
        <v>6</v>
      </c>
      <c r="AW47" s="120">
        <v>20</v>
      </c>
      <c r="AX47" s="120">
        <v>8</v>
      </c>
      <c r="AY47" s="120">
        <v>1</v>
      </c>
      <c r="AZ47" s="81">
        <f t="shared" si="17"/>
        <v>35</v>
      </c>
      <c r="BA47" s="80">
        <f t="shared" si="18"/>
        <v>259.5</v>
      </c>
      <c r="BB47" s="36">
        <f t="shared" si="19"/>
        <v>124.56</v>
      </c>
      <c r="BC47" s="80">
        <f t="shared" si="20"/>
        <v>134.94</v>
      </c>
    </row>
    <row r="48" spans="1:55" ht="17.399999999999999">
      <c r="A48" s="30" t="s">
        <v>36</v>
      </c>
      <c r="B48" s="88">
        <v>814</v>
      </c>
      <c r="C48" s="88">
        <v>539</v>
      </c>
      <c r="D48" s="88">
        <v>900</v>
      </c>
      <c r="E48" s="88">
        <v>27</v>
      </c>
      <c r="F48" s="88">
        <v>18</v>
      </c>
      <c r="G48" s="89">
        <v>30</v>
      </c>
      <c r="H48" s="55">
        <f t="shared" si="4"/>
        <v>2253</v>
      </c>
      <c r="I48" s="55">
        <f t="shared" si="5"/>
        <v>75</v>
      </c>
      <c r="J48" s="89">
        <v>730</v>
      </c>
      <c r="K48" s="94">
        <v>534</v>
      </c>
      <c r="L48" s="94"/>
      <c r="M48" s="93">
        <v>23</v>
      </c>
      <c r="N48" s="93">
        <v>18</v>
      </c>
      <c r="O48" s="56"/>
      <c r="P48" s="55">
        <f t="shared" si="21"/>
        <v>1264</v>
      </c>
      <c r="Q48" s="55">
        <f t="shared" si="24"/>
        <v>41</v>
      </c>
      <c r="R48" s="57">
        <f t="shared" si="22"/>
        <v>116</v>
      </c>
      <c r="S48" s="88">
        <v>4.84</v>
      </c>
      <c r="T48" s="89">
        <v>8</v>
      </c>
      <c r="U48" s="100">
        <v>10</v>
      </c>
      <c r="V48" s="44"/>
      <c r="W48" s="44"/>
      <c r="X48" s="44"/>
      <c r="Y48" s="44"/>
      <c r="Z48" s="44"/>
      <c r="AA48" s="68">
        <f t="shared" si="10"/>
        <v>0</v>
      </c>
      <c r="AB48" s="33">
        <v>15</v>
      </c>
      <c r="AC48" s="20">
        <f t="shared" si="11"/>
        <v>15</v>
      </c>
      <c r="AD48" s="85">
        <f t="shared" si="12"/>
        <v>138.84</v>
      </c>
      <c r="AE48" s="83">
        <f t="shared" si="23"/>
        <v>123.84</v>
      </c>
      <c r="AF48" s="84"/>
      <c r="AG48" s="78"/>
      <c r="AH48" s="22">
        <f t="shared" si="7"/>
        <v>138.84</v>
      </c>
      <c r="AI48" s="23">
        <f t="shared" si="8"/>
        <v>0.71999999999999886</v>
      </c>
      <c r="AJ48" s="58"/>
      <c r="AK48" s="24">
        <f t="shared" si="9"/>
        <v>15</v>
      </c>
      <c r="AL48" s="25">
        <f t="shared" si="13"/>
        <v>124.56</v>
      </c>
      <c r="AM48" s="28">
        <f t="shared" si="14"/>
        <v>139.56</v>
      </c>
      <c r="AN48" s="79"/>
      <c r="AO48" s="112">
        <v>70</v>
      </c>
      <c r="AP48" s="112">
        <v>200</v>
      </c>
      <c r="AQ48" s="112">
        <v>0</v>
      </c>
      <c r="AR48" s="112">
        <v>0</v>
      </c>
      <c r="AS48" s="112">
        <v>40</v>
      </c>
      <c r="AT48" s="62">
        <f t="shared" si="15"/>
        <v>310</v>
      </c>
      <c r="AU48" s="64">
        <f t="shared" si="16"/>
        <v>294.5</v>
      </c>
      <c r="AV48" s="120">
        <v>6</v>
      </c>
      <c r="AW48" s="120">
        <v>20</v>
      </c>
      <c r="AX48" s="120">
        <v>8</v>
      </c>
      <c r="AY48" s="120">
        <v>1</v>
      </c>
      <c r="AZ48" s="81">
        <f t="shared" si="17"/>
        <v>35</v>
      </c>
      <c r="BA48" s="80">
        <f t="shared" si="18"/>
        <v>259.5</v>
      </c>
      <c r="BB48" s="36">
        <f t="shared" si="19"/>
        <v>124.56</v>
      </c>
      <c r="BC48" s="80">
        <f t="shared" si="20"/>
        <v>134.94</v>
      </c>
    </row>
    <row r="49" spans="1:55" ht="17.399999999999999">
      <c r="A49" s="30" t="s">
        <v>51</v>
      </c>
      <c r="B49" s="88">
        <v>814</v>
      </c>
      <c r="C49" s="88">
        <v>536</v>
      </c>
      <c r="D49" s="88">
        <v>905</v>
      </c>
      <c r="E49" s="88">
        <v>27</v>
      </c>
      <c r="F49" s="88">
        <v>18</v>
      </c>
      <c r="G49" s="89">
        <v>30</v>
      </c>
      <c r="H49" s="55">
        <f>B49+C49+D49</f>
        <v>2255</v>
      </c>
      <c r="I49" s="55">
        <f>E49+F49+G49</f>
        <v>75</v>
      </c>
      <c r="J49" s="89">
        <v>729</v>
      </c>
      <c r="K49" s="94">
        <v>521</v>
      </c>
      <c r="L49" s="94"/>
      <c r="M49" s="93">
        <v>23</v>
      </c>
      <c r="N49" s="93">
        <v>18</v>
      </c>
      <c r="O49" s="56"/>
      <c r="P49" s="55">
        <f t="shared" si="21"/>
        <v>1250</v>
      </c>
      <c r="Q49" s="55">
        <f t="shared" si="24"/>
        <v>41</v>
      </c>
      <c r="R49" s="57">
        <f t="shared" si="22"/>
        <v>116</v>
      </c>
      <c r="S49" s="88">
        <v>4.84</v>
      </c>
      <c r="T49" s="89">
        <v>8</v>
      </c>
      <c r="U49" s="100">
        <v>10</v>
      </c>
      <c r="V49" s="44"/>
      <c r="W49" s="44"/>
      <c r="X49" s="44"/>
      <c r="Y49" s="44"/>
      <c r="Z49" s="44"/>
      <c r="AA49" s="68">
        <f t="shared" si="10"/>
        <v>0</v>
      </c>
      <c r="AB49" s="33">
        <v>15</v>
      </c>
      <c r="AC49" s="20">
        <f t="shared" si="11"/>
        <v>15</v>
      </c>
      <c r="AD49" s="85">
        <f t="shared" si="12"/>
        <v>138.84</v>
      </c>
      <c r="AE49" s="83">
        <f t="shared" si="23"/>
        <v>123.84</v>
      </c>
      <c r="AF49" s="84"/>
      <c r="AG49" s="78"/>
      <c r="AH49" s="22">
        <f t="shared" si="7"/>
        <v>138.84</v>
      </c>
      <c r="AI49" s="23">
        <f t="shared" si="8"/>
        <v>0.71999999999999886</v>
      </c>
      <c r="AJ49" s="58"/>
      <c r="AK49" s="24">
        <f t="shared" si="9"/>
        <v>15</v>
      </c>
      <c r="AL49" s="25">
        <f t="shared" si="13"/>
        <v>124.56</v>
      </c>
      <c r="AM49" s="28">
        <f t="shared" si="14"/>
        <v>139.56</v>
      </c>
      <c r="AN49" s="79"/>
      <c r="AO49" s="112">
        <v>70</v>
      </c>
      <c r="AP49" s="112">
        <v>200</v>
      </c>
      <c r="AQ49" s="112">
        <v>0</v>
      </c>
      <c r="AR49" s="112">
        <v>0</v>
      </c>
      <c r="AS49" s="112">
        <v>40</v>
      </c>
      <c r="AT49" s="62">
        <f t="shared" si="15"/>
        <v>310</v>
      </c>
      <c r="AU49" s="64">
        <f t="shared" si="16"/>
        <v>294.5</v>
      </c>
      <c r="AV49" s="120">
        <v>6</v>
      </c>
      <c r="AW49" s="120">
        <v>20</v>
      </c>
      <c r="AX49" s="120">
        <v>8</v>
      </c>
      <c r="AY49" s="120">
        <v>1</v>
      </c>
      <c r="AZ49" s="81">
        <f t="shared" si="17"/>
        <v>35</v>
      </c>
      <c r="BA49" s="80">
        <f t="shared" si="18"/>
        <v>259.5</v>
      </c>
      <c r="BB49" s="36">
        <f t="shared" si="19"/>
        <v>124.56</v>
      </c>
      <c r="BC49" s="80">
        <f t="shared" si="20"/>
        <v>134.94</v>
      </c>
    </row>
    <row r="50" spans="1:55" ht="17.399999999999999">
      <c r="A50" s="30" t="s">
        <v>25</v>
      </c>
      <c r="B50" s="88">
        <v>816</v>
      </c>
      <c r="C50" s="88">
        <v>539</v>
      </c>
      <c r="D50" s="88">
        <v>902</v>
      </c>
      <c r="E50" s="88">
        <v>27</v>
      </c>
      <c r="F50" s="88">
        <v>18</v>
      </c>
      <c r="G50" s="89">
        <v>30</v>
      </c>
      <c r="H50" s="55">
        <f t="shared" si="4"/>
        <v>2257</v>
      </c>
      <c r="I50" s="55">
        <f t="shared" si="5"/>
        <v>75</v>
      </c>
      <c r="J50" s="89">
        <v>735</v>
      </c>
      <c r="K50" s="94">
        <v>509</v>
      </c>
      <c r="L50" s="94"/>
      <c r="M50" s="93">
        <v>23</v>
      </c>
      <c r="N50" s="93">
        <v>18</v>
      </c>
      <c r="O50" s="56"/>
      <c r="P50" s="55">
        <f t="shared" si="21"/>
        <v>1244</v>
      </c>
      <c r="Q50" s="55">
        <f t="shared" si="24"/>
        <v>41</v>
      </c>
      <c r="R50" s="57">
        <f t="shared" si="22"/>
        <v>116</v>
      </c>
      <c r="S50" s="88">
        <v>6.48</v>
      </c>
      <c r="T50" s="89">
        <v>8</v>
      </c>
      <c r="U50" s="100">
        <v>11.7</v>
      </c>
      <c r="V50" s="44"/>
      <c r="W50" s="44"/>
      <c r="X50" s="44"/>
      <c r="Y50" s="44"/>
      <c r="Z50" s="44"/>
      <c r="AA50" s="68">
        <f t="shared" si="10"/>
        <v>0</v>
      </c>
      <c r="AB50" s="33">
        <v>15</v>
      </c>
      <c r="AC50" s="20">
        <f t="shared" si="11"/>
        <v>15</v>
      </c>
      <c r="AD50" s="85">
        <f t="shared" si="12"/>
        <v>142.18</v>
      </c>
      <c r="AE50" s="83">
        <f t="shared" si="23"/>
        <v>127.18</v>
      </c>
      <c r="AF50" s="84"/>
      <c r="AG50" s="78"/>
      <c r="AH50" s="22">
        <f t="shared" si="7"/>
        <v>142.18</v>
      </c>
      <c r="AI50" s="23">
        <f t="shared" si="8"/>
        <v>-2.6200000000000045</v>
      </c>
      <c r="AJ50" s="58"/>
      <c r="AK50" s="24">
        <f t="shared" si="9"/>
        <v>15</v>
      </c>
      <c r="AL50" s="25">
        <f t="shared" si="13"/>
        <v>124.56</v>
      </c>
      <c r="AM50" s="28">
        <f t="shared" si="14"/>
        <v>139.56</v>
      </c>
      <c r="AN50" s="79"/>
      <c r="AO50" s="112">
        <v>70</v>
      </c>
      <c r="AP50" s="112">
        <v>200</v>
      </c>
      <c r="AQ50" s="112">
        <v>0</v>
      </c>
      <c r="AR50" s="112">
        <v>0</v>
      </c>
      <c r="AS50" s="112">
        <v>40</v>
      </c>
      <c r="AT50" s="62">
        <f t="shared" si="15"/>
        <v>310</v>
      </c>
      <c r="AU50" s="64">
        <f t="shared" si="16"/>
        <v>294.5</v>
      </c>
      <c r="AV50" s="120">
        <v>6</v>
      </c>
      <c r="AW50" s="120">
        <v>20</v>
      </c>
      <c r="AX50" s="120">
        <v>8</v>
      </c>
      <c r="AY50" s="120">
        <v>1</v>
      </c>
      <c r="AZ50" s="81">
        <f t="shared" si="17"/>
        <v>35</v>
      </c>
      <c r="BA50" s="80">
        <f t="shared" si="18"/>
        <v>259.5</v>
      </c>
      <c r="BB50" s="36">
        <f t="shared" si="19"/>
        <v>124.56</v>
      </c>
      <c r="BC50" s="80">
        <f t="shared" si="20"/>
        <v>134.94</v>
      </c>
    </row>
    <row r="51" spans="1:55" ht="17.399999999999999">
      <c r="A51" s="30" t="s">
        <v>52</v>
      </c>
      <c r="B51" s="88">
        <v>817</v>
      </c>
      <c r="C51" s="88">
        <v>516</v>
      </c>
      <c r="D51" s="88">
        <v>897</v>
      </c>
      <c r="E51" s="88">
        <v>27</v>
      </c>
      <c r="F51" s="88">
        <v>18</v>
      </c>
      <c r="G51" s="89">
        <v>30</v>
      </c>
      <c r="H51" s="55">
        <f>B51+C51+D51</f>
        <v>2230</v>
      </c>
      <c r="I51" s="55">
        <f>E51+F51+G51</f>
        <v>75</v>
      </c>
      <c r="J51" s="89">
        <v>796</v>
      </c>
      <c r="K51" s="94">
        <v>506</v>
      </c>
      <c r="L51" s="94"/>
      <c r="M51" s="93">
        <v>26</v>
      </c>
      <c r="N51" s="93">
        <v>18</v>
      </c>
      <c r="O51" s="56"/>
      <c r="P51" s="55">
        <f t="shared" si="21"/>
        <v>1302</v>
      </c>
      <c r="Q51" s="55">
        <f t="shared" si="24"/>
        <v>44</v>
      </c>
      <c r="R51" s="57">
        <f t="shared" si="22"/>
        <v>119</v>
      </c>
      <c r="S51" s="88">
        <v>6.48</v>
      </c>
      <c r="T51" s="89">
        <v>8</v>
      </c>
      <c r="U51" s="100">
        <v>11.7</v>
      </c>
      <c r="V51" s="44"/>
      <c r="W51" s="44"/>
      <c r="X51" s="44"/>
      <c r="Y51" s="44"/>
      <c r="Z51" s="44"/>
      <c r="AA51" s="68">
        <f t="shared" si="10"/>
        <v>0</v>
      </c>
      <c r="AB51" s="33">
        <v>15</v>
      </c>
      <c r="AC51" s="20">
        <f t="shared" si="11"/>
        <v>15</v>
      </c>
      <c r="AD51" s="85">
        <f t="shared" si="12"/>
        <v>145.18</v>
      </c>
      <c r="AE51" s="83">
        <f t="shared" si="23"/>
        <v>130.18</v>
      </c>
      <c r="AF51" s="84"/>
      <c r="AG51" s="78"/>
      <c r="AH51" s="22">
        <f t="shared" si="7"/>
        <v>145.18</v>
      </c>
      <c r="AI51" s="23">
        <f t="shared" si="8"/>
        <v>-5.6200000000000045</v>
      </c>
      <c r="AJ51" s="58"/>
      <c r="AK51" s="24">
        <f t="shared" si="9"/>
        <v>15</v>
      </c>
      <c r="AL51" s="25">
        <f t="shared" si="13"/>
        <v>124.56</v>
      </c>
      <c r="AM51" s="28">
        <f t="shared" si="14"/>
        <v>139.56</v>
      </c>
      <c r="AN51" s="79"/>
      <c r="AO51" s="112">
        <v>70</v>
      </c>
      <c r="AP51" s="112">
        <v>200</v>
      </c>
      <c r="AQ51" s="112">
        <v>0</v>
      </c>
      <c r="AR51" s="112">
        <v>0</v>
      </c>
      <c r="AS51" s="112">
        <v>40</v>
      </c>
      <c r="AT51" s="62">
        <f t="shared" si="15"/>
        <v>310</v>
      </c>
      <c r="AU51" s="64">
        <f t="shared" si="16"/>
        <v>294.5</v>
      </c>
      <c r="AV51" s="120">
        <v>6</v>
      </c>
      <c r="AW51" s="120">
        <v>20</v>
      </c>
      <c r="AX51" s="120">
        <v>8</v>
      </c>
      <c r="AY51" s="120">
        <v>1</v>
      </c>
      <c r="AZ51" s="81">
        <f t="shared" si="17"/>
        <v>35</v>
      </c>
      <c r="BA51" s="80">
        <f t="shared" si="18"/>
        <v>259.5</v>
      </c>
      <c r="BB51" s="36">
        <f t="shared" si="19"/>
        <v>124.56</v>
      </c>
      <c r="BC51" s="80">
        <f t="shared" si="20"/>
        <v>134.94</v>
      </c>
    </row>
    <row r="52" spans="1:55" ht="17.399999999999999">
      <c r="A52" s="30" t="s">
        <v>37</v>
      </c>
      <c r="B52" s="88">
        <v>558</v>
      </c>
      <c r="C52" s="88">
        <v>362</v>
      </c>
      <c r="D52" s="88">
        <v>897</v>
      </c>
      <c r="E52" s="88">
        <v>27</v>
      </c>
      <c r="F52" s="88">
        <v>10</v>
      </c>
      <c r="G52" s="89">
        <v>30</v>
      </c>
      <c r="H52" s="55">
        <f t="shared" si="4"/>
        <v>1817</v>
      </c>
      <c r="I52" s="55">
        <f t="shared" si="5"/>
        <v>67</v>
      </c>
      <c r="J52" s="89">
        <v>796</v>
      </c>
      <c r="K52" s="94">
        <v>506</v>
      </c>
      <c r="L52" s="94"/>
      <c r="M52" s="93">
        <v>26</v>
      </c>
      <c r="N52" s="93">
        <v>18</v>
      </c>
      <c r="O52" s="56"/>
      <c r="P52" s="55">
        <f t="shared" si="21"/>
        <v>1302</v>
      </c>
      <c r="Q52" s="55">
        <f t="shared" si="24"/>
        <v>44</v>
      </c>
      <c r="R52" s="57">
        <f t="shared" si="22"/>
        <v>111</v>
      </c>
      <c r="S52" s="88">
        <v>6.48</v>
      </c>
      <c r="T52" s="89">
        <v>8</v>
      </c>
      <c r="U52" s="100">
        <v>11.7</v>
      </c>
      <c r="V52" s="44"/>
      <c r="W52" s="44"/>
      <c r="X52" s="44"/>
      <c r="Y52" s="44"/>
      <c r="Z52" s="44"/>
      <c r="AA52" s="68">
        <f t="shared" si="10"/>
        <v>0</v>
      </c>
      <c r="AB52" s="33">
        <v>15</v>
      </c>
      <c r="AC52" s="20">
        <f t="shared" si="11"/>
        <v>15</v>
      </c>
      <c r="AD52" s="85">
        <f t="shared" si="12"/>
        <v>137.18</v>
      </c>
      <c r="AE52" s="83">
        <f t="shared" si="23"/>
        <v>122.18</v>
      </c>
      <c r="AF52" s="84"/>
      <c r="AG52" s="78"/>
      <c r="AH52" s="22">
        <f t="shared" si="7"/>
        <v>137.18</v>
      </c>
      <c r="AI52" s="23">
        <f t="shared" si="8"/>
        <v>2.3799999999999955</v>
      </c>
      <c r="AJ52" s="58"/>
      <c r="AK52" s="24">
        <f t="shared" si="9"/>
        <v>15</v>
      </c>
      <c r="AL52" s="25">
        <f t="shared" si="13"/>
        <v>124.56</v>
      </c>
      <c r="AM52" s="28">
        <f t="shared" si="14"/>
        <v>139.56</v>
      </c>
      <c r="AN52" s="79"/>
      <c r="AO52" s="112">
        <v>70</v>
      </c>
      <c r="AP52" s="112">
        <v>200</v>
      </c>
      <c r="AQ52" s="112">
        <v>0</v>
      </c>
      <c r="AR52" s="112">
        <v>0</v>
      </c>
      <c r="AS52" s="112">
        <v>40</v>
      </c>
      <c r="AT52" s="62">
        <f t="shared" si="15"/>
        <v>310</v>
      </c>
      <c r="AU52" s="64">
        <f t="shared" si="16"/>
        <v>294.5</v>
      </c>
      <c r="AV52" s="120">
        <v>6</v>
      </c>
      <c r="AW52" s="120">
        <v>20</v>
      </c>
      <c r="AX52" s="120">
        <v>8</v>
      </c>
      <c r="AY52" s="120">
        <v>1</v>
      </c>
      <c r="AZ52" s="81">
        <f t="shared" si="17"/>
        <v>35</v>
      </c>
      <c r="BA52" s="80">
        <f t="shared" si="18"/>
        <v>259.5</v>
      </c>
      <c r="BB52" s="36">
        <f t="shared" si="19"/>
        <v>124.56</v>
      </c>
      <c r="BC52" s="80">
        <f t="shared" si="20"/>
        <v>134.94</v>
      </c>
    </row>
    <row r="53" spans="1:55" ht="17.399999999999999">
      <c r="A53" s="30" t="s">
        <v>53</v>
      </c>
      <c r="B53" s="88">
        <v>558</v>
      </c>
      <c r="C53" s="88">
        <v>362</v>
      </c>
      <c r="D53" s="88">
        <v>897</v>
      </c>
      <c r="E53" s="88">
        <v>27</v>
      </c>
      <c r="F53" s="88">
        <v>10</v>
      </c>
      <c r="G53" s="89">
        <v>30</v>
      </c>
      <c r="H53" s="55">
        <f t="shared" si="4"/>
        <v>1817</v>
      </c>
      <c r="I53" s="55">
        <f>E53+F53+G53</f>
        <v>67</v>
      </c>
      <c r="J53" s="89">
        <v>794</v>
      </c>
      <c r="K53" s="94">
        <v>510</v>
      </c>
      <c r="L53" s="94"/>
      <c r="M53" s="93">
        <v>26</v>
      </c>
      <c r="N53" s="93">
        <v>18</v>
      </c>
      <c r="O53" s="56"/>
      <c r="P53" s="55">
        <f t="shared" si="21"/>
        <v>1304</v>
      </c>
      <c r="Q53" s="55">
        <f t="shared" si="24"/>
        <v>44</v>
      </c>
      <c r="R53" s="57">
        <f t="shared" si="22"/>
        <v>111</v>
      </c>
      <c r="S53" s="88">
        <v>6.48</v>
      </c>
      <c r="T53" s="89">
        <v>8</v>
      </c>
      <c r="U53" s="100">
        <v>11.7</v>
      </c>
      <c r="V53" s="44"/>
      <c r="W53" s="44"/>
      <c r="X53" s="44"/>
      <c r="Y53" s="44"/>
      <c r="Z53" s="44"/>
      <c r="AA53" s="68">
        <f t="shared" si="10"/>
        <v>0</v>
      </c>
      <c r="AB53" s="33">
        <v>15</v>
      </c>
      <c r="AC53" s="20">
        <f t="shared" si="11"/>
        <v>15</v>
      </c>
      <c r="AD53" s="85">
        <f t="shared" si="12"/>
        <v>137.18</v>
      </c>
      <c r="AE53" s="83">
        <f t="shared" si="23"/>
        <v>122.18</v>
      </c>
      <c r="AF53" s="84"/>
      <c r="AG53" s="78"/>
      <c r="AH53" s="22">
        <f t="shared" si="7"/>
        <v>137.18</v>
      </c>
      <c r="AI53" s="23">
        <f t="shared" si="8"/>
        <v>2.3799999999999955</v>
      </c>
      <c r="AJ53" s="58"/>
      <c r="AK53" s="24">
        <f t="shared" si="9"/>
        <v>15</v>
      </c>
      <c r="AL53" s="25">
        <f t="shared" si="13"/>
        <v>124.56</v>
      </c>
      <c r="AM53" s="28">
        <f t="shared" si="14"/>
        <v>139.56</v>
      </c>
      <c r="AN53" s="79"/>
      <c r="AO53" s="112">
        <v>70</v>
      </c>
      <c r="AP53" s="112">
        <v>200</v>
      </c>
      <c r="AQ53" s="112">
        <v>0</v>
      </c>
      <c r="AR53" s="112">
        <v>0</v>
      </c>
      <c r="AS53" s="112">
        <v>40</v>
      </c>
      <c r="AT53" s="62">
        <f t="shared" si="15"/>
        <v>310</v>
      </c>
      <c r="AU53" s="64">
        <f t="shared" si="16"/>
        <v>294.5</v>
      </c>
      <c r="AV53" s="120">
        <v>6</v>
      </c>
      <c r="AW53" s="120">
        <v>20</v>
      </c>
      <c r="AX53" s="120">
        <v>8</v>
      </c>
      <c r="AY53" s="120">
        <v>1</v>
      </c>
      <c r="AZ53" s="81">
        <f t="shared" si="17"/>
        <v>35</v>
      </c>
      <c r="BA53" s="80">
        <f t="shared" si="18"/>
        <v>259.5</v>
      </c>
      <c r="BB53" s="36">
        <f t="shared" si="19"/>
        <v>124.56</v>
      </c>
      <c r="BC53" s="80">
        <f t="shared" si="20"/>
        <v>134.94</v>
      </c>
    </row>
    <row r="54" spans="1:55" ht="17.399999999999999">
      <c r="A54" s="30" t="s">
        <v>26</v>
      </c>
      <c r="B54" s="88">
        <v>799</v>
      </c>
      <c r="C54" s="88">
        <v>350</v>
      </c>
      <c r="D54" s="88">
        <v>888</v>
      </c>
      <c r="E54" s="88">
        <v>26</v>
      </c>
      <c r="F54" s="88">
        <v>12</v>
      </c>
      <c r="G54" s="89">
        <v>29</v>
      </c>
      <c r="H54" s="55">
        <f t="shared" si="4"/>
        <v>2037</v>
      </c>
      <c r="I54" s="55">
        <f t="shared" si="5"/>
        <v>67</v>
      </c>
      <c r="J54" s="89">
        <v>794</v>
      </c>
      <c r="K54" s="94">
        <v>510</v>
      </c>
      <c r="L54" s="94"/>
      <c r="M54" s="93">
        <v>26</v>
      </c>
      <c r="N54" s="93">
        <v>18</v>
      </c>
      <c r="O54" s="56"/>
      <c r="P54" s="55">
        <f>SUM(J54+K54+L54)</f>
        <v>1304</v>
      </c>
      <c r="Q54" s="55">
        <f t="shared" si="24"/>
        <v>44</v>
      </c>
      <c r="R54" s="57">
        <f>SUM(I54+Q54)</f>
        <v>111</v>
      </c>
      <c r="S54" s="88">
        <v>6.36</v>
      </c>
      <c r="T54" s="89">
        <v>8</v>
      </c>
      <c r="U54" s="100">
        <v>11.8</v>
      </c>
      <c r="V54" s="44"/>
      <c r="W54" s="44"/>
      <c r="X54" s="44"/>
      <c r="Y54" s="44"/>
      <c r="Z54" s="44"/>
      <c r="AA54" s="68">
        <f t="shared" si="10"/>
        <v>0</v>
      </c>
      <c r="AB54" s="33">
        <v>15</v>
      </c>
      <c r="AC54" s="20">
        <f t="shared" si="11"/>
        <v>15</v>
      </c>
      <c r="AD54" s="85">
        <f t="shared" si="12"/>
        <v>137.16</v>
      </c>
      <c r="AE54" s="83">
        <f t="shared" si="23"/>
        <v>122.16</v>
      </c>
      <c r="AF54" s="84"/>
      <c r="AG54" s="78"/>
      <c r="AH54" s="22">
        <f t="shared" si="7"/>
        <v>137.16</v>
      </c>
      <c r="AI54" s="23">
        <f t="shared" si="8"/>
        <v>2.4000000000000057</v>
      </c>
      <c r="AJ54" s="58"/>
      <c r="AK54" s="24">
        <f t="shared" si="9"/>
        <v>15</v>
      </c>
      <c r="AL54" s="25">
        <f t="shared" si="13"/>
        <v>124.56</v>
      </c>
      <c r="AM54" s="28">
        <f t="shared" si="14"/>
        <v>139.56</v>
      </c>
      <c r="AN54" s="79"/>
      <c r="AO54" s="112">
        <v>70</v>
      </c>
      <c r="AP54" s="112">
        <v>200</v>
      </c>
      <c r="AQ54" s="112">
        <v>0</v>
      </c>
      <c r="AR54" s="112">
        <v>0</v>
      </c>
      <c r="AS54" s="112">
        <v>40</v>
      </c>
      <c r="AT54" s="62">
        <f t="shared" si="15"/>
        <v>310</v>
      </c>
      <c r="AU54" s="64">
        <f t="shared" si="16"/>
        <v>294.5</v>
      </c>
      <c r="AV54" s="120">
        <v>6</v>
      </c>
      <c r="AW54" s="120">
        <v>20</v>
      </c>
      <c r="AX54" s="120">
        <v>8</v>
      </c>
      <c r="AY54" s="120">
        <v>1</v>
      </c>
      <c r="AZ54" s="81">
        <f t="shared" si="17"/>
        <v>35</v>
      </c>
      <c r="BA54" s="80">
        <f t="shared" si="18"/>
        <v>259.5</v>
      </c>
      <c r="BB54" s="36">
        <f t="shared" si="19"/>
        <v>124.56</v>
      </c>
      <c r="BC54" s="80">
        <f t="shared" si="20"/>
        <v>134.94</v>
      </c>
    </row>
    <row r="55" spans="1:55" ht="17.399999999999999">
      <c r="A55" s="30" t="s">
        <v>54</v>
      </c>
      <c r="B55" s="88">
        <v>799</v>
      </c>
      <c r="C55" s="88">
        <v>350</v>
      </c>
      <c r="D55" s="88">
        <v>888</v>
      </c>
      <c r="E55" s="88">
        <v>26</v>
      </c>
      <c r="F55" s="88">
        <v>12</v>
      </c>
      <c r="G55" s="89">
        <v>29</v>
      </c>
      <c r="H55" s="55">
        <f>B55+C55+D55</f>
        <v>2037</v>
      </c>
      <c r="I55" s="55">
        <f>E55+F55+G55</f>
        <v>67</v>
      </c>
      <c r="J55" s="89">
        <v>794</v>
      </c>
      <c r="K55" s="94">
        <v>510</v>
      </c>
      <c r="L55" s="94"/>
      <c r="M55" s="93">
        <v>26</v>
      </c>
      <c r="N55" s="93">
        <v>18</v>
      </c>
      <c r="O55" s="56"/>
      <c r="P55" s="55">
        <f>SUM(J55+K55+L55)</f>
        <v>1304</v>
      </c>
      <c r="Q55" s="55">
        <f t="shared" si="24"/>
        <v>44</v>
      </c>
      <c r="R55" s="57">
        <f t="shared" si="22"/>
        <v>111</v>
      </c>
      <c r="S55" s="88">
        <v>6.36</v>
      </c>
      <c r="T55" s="89">
        <v>8</v>
      </c>
      <c r="U55" s="100">
        <v>11.8</v>
      </c>
      <c r="V55" s="44"/>
      <c r="W55" s="44"/>
      <c r="X55" s="44"/>
      <c r="Y55" s="44"/>
      <c r="Z55" s="44"/>
      <c r="AA55" s="68">
        <f t="shared" si="10"/>
        <v>0</v>
      </c>
      <c r="AB55" s="33">
        <v>15</v>
      </c>
      <c r="AC55" s="20">
        <f t="shared" si="11"/>
        <v>15</v>
      </c>
      <c r="AD55" s="85">
        <f t="shared" si="12"/>
        <v>137.16</v>
      </c>
      <c r="AE55" s="83">
        <f t="shared" si="23"/>
        <v>122.16</v>
      </c>
      <c r="AF55" s="84"/>
      <c r="AG55" s="78"/>
      <c r="AH55" s="22">
        <f t="shared" si="7"/>
        <v>137.16</v>
      </c>
      <c r="AI55" s="23">
        <f t="shared" si="8"/>
        <v>2.4000000000000057</v>
      </c>
      <c r="AJ55" s="58"/>
      <c r="AK55" s="24">
        <f t="shared" si="9"/>
        <v>15</v>
      </c>
      <c r="AL55" s="25">
        <f t="shared" si="13"/>
        <v>124.56</v>
      </c>
      <c r="AM55" s="28">
        <f t="shared" si="14"/>
        <v>139.56</v>
      </c>
      <c r="AN55" s="79"/>
      <c r="AO55" s="112">
        <v>70</v>
      </c>
      <c r="AP55" s="112">
        <v>200</v>
      </c>
      <c r="AQ55" s="112">
        <v>0</v>
      </c>
      <c r="AR55" s="112">
        <v>0</v>
      </c>
      <c r="AS55" s="112">
        <v>40</v>
      </c>
      <c r="AT55" s="62">
        <f t="shared" si="15"/>
        <v>310</v>
      </c>
      <c r="AU55" s="64">
        <f t="shared" si="16"/>
        <v>294.5</v>
      </c>
      <c r="AV55" s="120">
        <v>6</v>
      </c>
      <c r="AW55" s="120">
        <v>20</v>
      </c>
      <c r="AX55" s="120">
        <v>8</v>
      </c>
      <c r="AY55" s="120">
        <v>1</v>
      </c>
      <c r="AZ55" s="81">
        <f t="shared" si="17"/>
        <v>35</v>
      </c>
      <c r="BA55" s="80">
        <f t="shared" si="18"/>
        <v>259.5</v>
      </c>
      <c r="BB55" s="36">
        <f t="shared" si="19"/>
        <v>124.56</v>
      </c>
      <c r="BC55" s="80">
        <f t="shared" si="20"/>
        <v>134.94</v>
      </c>
    </row>
    <row r="56" spans="1:55" ht="17.399999999999999">
      <c r="A56" s="30" t="s">
        <v>55</v>
      </c>
      <c r="B56" s="88">
        <v>545</v>
      </c>
      <c r="C56" s="88">
        <v>348</v>
      </c>
      <c r="D56" s="88">
        <v>913</v>
      </c>
      <c r="E56" s="88">
        <v>19</v>
      </c>
      <c r="F56" s="88">
        <v>14</v>
      </c>
      <c r="G56" s="89">
        <v>31</v>
      </c>
      <c r="H56" s="55">
        <f t="shared" si="4"/>
        <v>1806</v>
      </c>
      <c r="I56" s="55">
        <f t="shared" si="5"/>
        <v>64</v>
      </c>
      <c r="J56" s="88">
        <v>780</v>
      </c>
      <c r="K56" s="94">
        <v>494</v>
      </c>
      <c r="L56" s="94"/>
      <c r="M56" s="93">
        <v>26</v>
      </c>
      <c r="N56" s="93">
        <v>17</v>
      </c>
      <c r="O56" s="56"/>
      <c r="P56" s="55">
        <f t="shared" si="21"/>
        <v>1274</v>
      </c>
      <c r="Q56" s="55">
        <f t="shared" si="24"/>
        <v>43</v>
      </c>
      <c r="R56" s="57">
        <f t="shared" si="22"/>
        <v>107</v>
      </c>
      <c r="S56" s="88">
        <v>6.36</v>
      </c>
      <c r="T56" s="89">
        <v>8</v>
      </c>
      <c r="U56" s="100">
        <v>11.8</v>
      </c>
      <c r="V56" s="44"/>
      <c r="W56" s="44"/>
      <c r="X56" s="44"/>
      <c r="Y56" s="44"/>
      <c r="Z56" s="44"/>
      <c r="AA56" s="68">
        <f t="shared" si="10"/>
        <v>0</v>
      </c>
      <c r="AB56" s="33">
        <v>15</v>
      </c>
      <c r="AC56" s="20">
        <f t="shared" si="11"/>
        <v>15</v>
      </c>
      <c r="AD56" s="85">
        <f t="shared" si="12"/>
        <v>133.16</v>
      </c>
      <c r="AE56" s="83">
        <f t="shared" si="23"/>
        <v>118.16</v>
      </c>
      <c r="AF56" s="84"/>
      <c r="AG56" s="78"/>
      <c r="AH56" s="22">
        <f t="shared" si="7"/>
        <v>133.16</v>
      </c>
      <c r="AI56" s="23">
        <f t="shared" si="8"/>
        <v>6.4000000000000057</v>
      </c>
      <c r="AJ56" s="58"/>
      <c r="AK56" s="24">
        <f t="shared" si="9"/>
        <v>15</v>
      </c>
      <c r="AL56" s="25">
        <f t="shared" si="13"/>
        <v>124.56</v>
      </c>
      <c r="AM56" s="28">
        <f t="shared" si="14"/>
        <v>139.56</v>
      </c>
      <c r="AN56" s="79"/>
      <c r="AO56" s="112">
        <v>70</v>
      </c>
      <c r="AP56" s="112">
        <v>200</v>
      </c>
      <c r="AQ56" s="112">
        <v>0</v>
      </c>
      <c r="AR56" s="112">
        <v>0</v>
      </c>
      <c r="AS56" s="112">
        <v>40</v>
      </c>
      <c r="AT56" s="62">
        <f t="shared" si="15"/>
        <v>310</v>
      </c>
      <c r="AU56" s="64">
        <f t="shared" si="16"/>
        <v>294.5</v>
      </c>
      <c r="AV56" s="120">
        <v>6</v>
      </c>
      <c r="AW56" s="120">
        <v>20</v>
      </c>
      <c r="AX56" s="120">
        <v>8</v>
      </c>
      <c r="AY56" s="120">
        <v>1</v>
      </c>
      <c r="AZ56" s="81">
        <f t="shared" si="17"/>
        <v>35</v>
      </c>
      <c r="BA56" s="80">
        <f t="shared" si="18"/>
        <v>259.5</v>
      </c>
      <c r="BB56" s="36">
        <f t="shared" si="19"/>
        <v>124.56</v>
      </c>
      <c r="BC56" s="80">
        <f t="shared" si="20"/>
        <v>134.94</v>
      </c>
    </row>
    <row r="57" spans="1:55" ht="17.399999999999999">
      <c r="A57" s="30" t="s">
        <v>56</v>
      </c>
      <c r="B57" s="88">
        <v>545</v>
      </c>
      <c r="C57" s="88">
        <v>348</v>
      </c>
      <c r="D57" s="88">
        <v>913</v>
      </c>
      <c r="E57" s="88">
        <v>19</v>
      </c>
      <c r="F57" s="88">
        <v>14</v>
      </c>
      <c r="G57" s="89">
        <v>31</v>
      </c>
      <c r="H57" s="55">
        <f>B57+C57+D57</f>
        <v>1806</v>
      </c>
      <c r="I57" s="55">
        <f>E57+F57+G57</f>
        <v>64</v>
      </c>
      <c r="J57" s="88">
        <v>780</v>
      </c>
      <c r="K57" s="94">
        <v>494</v>
      </c>
      <c r="L57" s="94"/>
      <c r="M57" s="93">
        <v>26</v>
      </c>
      <c r="N57" s="93">
        <v>17</v>
      </c>
      <c r="O57" s="56"/>
      <c r="P57" s="55">
        <f t="shared" si="21"/>
        <v>1274</v>
      </c>
      <c r="Q57" s="55">
        <f t="shared" si="24"/>
        <v>43</v>
      </c>
      <c r="R57" s="57">
        <f t="shared" si="22"/>
        <v>107</v>
      </c>
      <c r="S57" s="88">
        <v>6.36</v>
      </c>
      <c r="T57" s="89">
        <v>8</v>
      </c>
      <c r="U57" s="100">
        <v>11.8</v>
      </c>
      <c r="V57" s="44"/>
      <c r="W57" s="44"/>
      <c r="X57" s="44"/>
      <c r="Y57" s="44"/>
      <c r="Z57" s="44"/>
      <c r="AA57" s="68">
        <f t="shared" si="10"/>
        <v>0</v>
      </c>
      <c r="AB57" s="33">
        <v>15</v>
      </c>
      <c r="AC57" s="20">
        <f>AA57+AB57</f>
        <v>15</v>
      </c>
      <c r="AD57" s="85">
        <f t="shared" si="12"/>
        <v>133.16</v>
      </c>
      <c r="AE57" s="83">
        <f t="shared" si="23"/>
        <v>118.16</v>
      </c>
      <c r="AF57" s="84"/>
      <c r="AG57" s="78"/>
      <c r="AH57" s="22">
        <f t="shared" si="7"/>
        <v>133.16</v>
      </c>
      <c r="AI57" s="23">
        <f t="shared" si="8"/>
        <v>6.4000000000000057</v>
      </c>
      <c r="AJ57" s="58"/>
      <c r="AK57" s="24">
        <f t="shared" si="9"/>
        <v>15</v>
      </c>
      <c r="AL57" s="25">
        <f t="shared" si="13"/>
        <v>124.56</v>
      </c>
      <c r="AM57" s="28">
        <f t="shared" si="14"/>
        <v>139.56</v>
      </c>
      <c r="AN57" s="79"/>
      <c r="AO57" s="112">
        <v>70</v>
      </c>
      <c r="AP57" s="112">
        <v>200</v>
      </c>
      <c r="AQ57" s="112">
        <v>0</v>
      </c>
      <c r="AR57" s="112">
        <v>0</v>
      </c>
      <c r="AS57" s="112">
        <v>40</v>
      </c>
      <c r="AT57" s="62">
        <f t="shared" si="15"/>
        <v>310</v>
      </c>
      <c r="AU57" s="64">
        <f t="shared" si="16"/>
        <v>294.5</v>
      </c>
      <c r="AV57" s="120">
        <v>6</v>
      </c>
      <c r="AW57" s="120">
        <v>20</v>
      </c>
      <c r="AX57" s="120">
        <v>8</v>
      </c>
      <c r="AY57" s="120">
        <v>1</v>
      </c>
      <c r="AZ57" s="81">
        <f t="shared" si="17"/>
        <v>35</v>
      </c>
      <c r="BA57" s="80">
        <f t="shared" si="18"/>
        <v>259.5</v>
      </c>
      <c r="BB57" s="36">
        <f t="shared" si="19"/>
        <v>124.56</v>
      </c>
      <c r="BC57" s="80">
        <f t="shared" si="20"/>
        <v>134.94</v>
      </c>
    </row>
    <row r="58" spans="1:55" ht="17.399999999999999">
      <c r="A58" s="30" t="s">
        <v>27</v>
      </c>
      <c r="B58" s="88">
        <v>510</v>
      </c>
      <c r="C58" s="88">
        <v>400</v>
      </c>
      <c r="D58" s="88">
        <v>875</v>
      </c>
      <c r="E58" s="88">
        <v>17</v>
      </c>
      <c r="F58" s="88">
        <v>14</v>
      </c>
      <c r="G58" s="89">
        <v>29</v>
      </c>
      <c r="H58" s="55">
        <f t="shared" si="4"/>
        <v>1785</v>
      </c>
      <c r="I58" s="55">
        <f t="shared" si="5"/>
        <v>60</v>
      </c>
      <c r="J58" s="88">
        <v>791</v>
      </c>
      <c r="K58" s="94">
        <v>491</v>
      </c>
      <c r="L58" s="94"/>
      <c r="M58" s="93">
        <v>26</v>
      </c>
      <c r="N58" s="93">
        <v>17</v>
      </c>
      <c r="O58" s="56"/>
      <c r="P58" s="55">
        <f t="shared" si="21"/>
        <v>1282</v>
      </c>
      <c r="Q58" s="55">
        <f t="shared" si="24"/>
        <v>43</v>
      </c>
      <c r="R58" s="57">
        <f t="shared" si="22"/>
        <v>103</v>
      </c>
      <c r="S58" s="88">
        <v>6.08</v>
      </c>
      <c r="T58" s="88">
        <v>7.5</v>
      </c>
      <c r="U58" s="88">
        <v>11.2</v>
      </c>
      <c r="V58" s="44"/>
      <c r="W58" s="44"/>
      <c r="X58" s="44"/>
      <c r="Y58" s="44"/>
      <c r="Z58" s="44"/>
      <c r="AA58" s="68">
        <f t="shared" si="10"/>
        <v>0</v>
      </c>
      <c r="AB58" s="33">
        <v>15</v>
      </c>
      <c r="AC58" s="20">
        <f>AA58+AB58</f>
        <v>15</v>
      </c>
      <c r="AD58" s="85">
        <f t="shared" si="12"/>
        <v>127.78</v>
      </c>
      <c r="AE58" s="83">
        <f t="shared" si="23"/>
        <v>112.78</v>
      </c>
      <c r="AF58" s="84"/>
      <c r="AG58" s="78"/>
      <c r="AH58" s="22">
        <f t="shared" si="7"/>
        <v>127.78</v>
      </c>
      <c r="AI58" s="23">
        <f t="shared" si="8"/>
        <v>11.780000000000001</v>
      </c>
      <c r="AJ58" s="58"/>
      <c r="AK58" s="24">
        <f t="shared" si="9"/>
        <v>15</v>
      </c>
      <c r="AL58" s="25">
        <f t="shared" si="13"/>
        <v>124.56</v>
      </c>
      <c r="AM58" s="28">
        <f t="shared" si="14"/>
        <v>139.56</v>
      </c>
      <c r="AN58" s="79"/>
      <c r="AO58" s="112">
        <v>70</v>
      </c>
      <c r="AP58" s="112">
        <v>200</v>
      </c>
      <c r="AQ58" s="112">
        <v>0</v>
      </c>
      <c r="AR58" s="112">
        <v>0</v>
      </c>
      <c r="AS58" s="112">
        <v>40</v>
      </c>
      <c r="AT58" s="62">
        <f t="shared" si="15"/>
        <v>310</v>
      </c>
      <c r="AU58" s="64">
        <f t="shared" si="16"/>
        <v>294.5</v>
      </c>
      <c r="AV58" s="120">
        <v>6</v>
      </c>
      <c r="AW58" s="120">
        <v>20</v>
      </c>
      <c r="AX58" s="120">
        <v>8</v>
      </c>
      <c r="AY58" s="120">
        <v>1</v>
      </c>
      <c r="AZ58" s="81">
        <f t="shared" si="17"/>
        <v>35</v>
      </c>
      <c r="BA58" s="80">
        <f t="shared" si="18"/>
        <v>259.5</v>
      </c>
      <c r="BB58" s="36">
        <f t="shared" si="19"/>
        <v>124.56</v>
      </c>
      <c r="BC58" s="80">
        <f t="shared" si="20"/>
        <v>134.94</v>
      </c>
    </row>
    <row r="59" spans="1:55" ht="17.399999999999999">
      <c r="A59" s="30" t="s">
        <v>57</v>
      </c>
      <c r="B59" s="88">
        <v>510</v>
      </c>
      <c r="C59" s="88">
        <v>400</v>
      </c>
      <c r="D59" s="88">
        <v>875</v>
      </c>
      <c r="E59" s="88">
        <v>17</v>
      </c>
      <c r="F59" s="88">
        <v>14</v>
      </c>
      <c r="G59" s="89">
        <v>29</v>
      </c>
      <c r="H59" s="55">
        <f>B59+C59+D59</f>
        <v>1785</v>
      </c>
      <c r="I59" s="55">
        <f>E59+F59+G59</f>
        <v>60</v>
      </c>
      <c r="J59" s="88">
        <v>791</v>
      </c>
      <c r="K59" s="94">
        <v>491</v>
      </c>
      <c r="L59" s="94"/>
      <c r="M59" s="93">
        <v>26</v>
      </c>
      <c r="N59" s="93">
        <v>17</v>
      </c>
      <c r="O59" s="56"/>
      <c r="P59" s="55">
        <f t="shared" si="21"/>
        <v>1282</v>
      </c>
      <c r="Q59" s="55">
        <f t="shared" si="24"/>
        <v>43</v>
      </c>
      <c r="R59" s="57">
        <f t="shared" si="22"/>
        <v>103</v>
      </c>
      <c r="S59" s="88">
        <v>6.08</v>
      </c>
      <c r="T59" s="88">
        <v>7.5</v>
      </c>
      <c r="U59" s="88">
        <v>11.2</v>
      </c>
      <c r="V59" s="44"/>
      <c r="W59" s="44"/>
      <c r="X59" s="44"/>
      <c r="Y59" s="44"/>
      <c r="Z59" s="44"/>
      <c r="AA59" s="68">
        <f t="shared" si="10"/>
        <v>0</v>
      </c>
      <c r="AB59" s="33">
        <v>15</v>
      </c>
      <c r="AC59" s="20">
        <f t="shared" si="11"/>
        <v>15</v>
      </c>
      <c r="AD59" s="85">
        <f t="shared" si="12"/>
        <v>127.78</v>
      </c>
      <c r="AE59" s="83">
        <f t="shared" si="23"/>
        <v>112.78</v>
      </c>
      <c r="AF59" s="84"/>
      <c r="AG59" s="78"/>
      <c r="AH59" s="22">
        <f t="shared" si="7"/>
        <v>127.78</v>
      </c>
      <c r="AI59" s="23">
        <f t="shared" si="8"/>
        <v>11.780000000000001</v>
      </c>
      <c r="AJ59" s="58"/>
      <c r="AK59" s="24">
        <f t="shared" si="9"/>
        <v>15</v>
      </c>
      <c r="AL59" s="25">
        <f t="shared" si="13"/>
        <v>124.56</v>
      </c>
      <c r="AM59" s="28">
        <f t="shared" si="14"/>
        <v>139.56</v>
      </c>
      <c r="AN59" s="79"/>
      <c r="AO59" s="112">
        <v>70</v>
      </c>
      <c r="AP59" s="112">
        <v>200</v>
      </c>
      <c r="AQ59" s="112">
        <v>0</v>
      </c>
      <c r="AR59" s="112">
        <v>0</v>
      </c>
      <c r="AS59" s="112">
        <v>40</v>
      </c>
      <c r="AT59" s="62">
        <f t="shared" si="15"/>
        <v>310</v>
      </c>
      <c r="AU59" s="64">
        <f t="shared" si="16"/>
        <v>294.5</v>
      </c>
      <c r="AV59" s="120">
        <v>6</v>
      </c>
      <c r="AW59" s="120">
        <v>20</v>
      </c>
      <c r="AX59" s="120">
        <v>8</v>
      </c>
      <c r="AY59" s="120">
        <v>1</v>
      </c>
      <c r="AZ59" s="81">
        <f t="shared" si="17"/>
        <v>35</v>
      </c>
      <c r="BA59" s="80">
        <f t="shared" si="18"/>
        <v>259.5</v>
      </c>
      <c r="BB59" s="36">
        <f t="shared" si="19"/>
        <v>124.56</v>
      </c>
      <c r="BC59" s="80">
        <f t="shared" si="20"/>
        <v>134.94</v>
      </c>
    </row>
    <row r="60" spans="1:55" ht="17.399999999999999">
      <c r="A60" s="30" t="s">
        <v>58</v>
      </c>
      <c r="B60" s="88">
        <v>561</v>
      </c>
      <c r="C60" s="88">
        <v>317</v>
      </c>
      <c r="D60" s="88">
        <v>882</v>
      </c>
      <c r="E60" s="88">
        <v>19</v>
      </c>
      <c r="F60" s="88">
        <v>12</v>
      </c>
      <c r="G60" s="89">
        <v>29</v>
      </c>
      <c r="H60" s="55">
        <f t="shared" si="4"/>
        <v>1760</v>
      </c>
      <c r="I60" s="55">
        <f t="shared" si="5"/>
        <v>60</v>
      </c>
      <c r="J60" s="88">
        <v>787</v>
      </c>
      <c r="K60" s="94">
        <v>490</v>
      </c>
      <c r="L60" s="94"/>
      <c r="M60" s="93">
        <v>26</v>
      </c>
      <c r="N60" s="93">
        <v>17</v>
      </c>
      <c r="O60" s="56"/>
      <c r="P60" s="55">
        <f t="shared" si="21"/>
        <v>1277</v>
      </c>
      <c r="Q60" s="55">
        <f t="shared" si="24"/>
        <v>43</v>
      </c>
      <c r="R60" s="57">
        <f t="shared" si="22"/>
        <v>103</v>
      </c>
      <c r="S60" s="88">
        <v>6.08</v>
      </c>
      <c r="T60" s="88">
        <v>7.5</v>
      </c>
      <c r="U60" s="88">
        <v>11.2</v>
      </c>
      <c r="V60" s="44"/>
      <c r="W60" s="44"/>
      <c r="X60" s="44"/>
      <c r="Y60" s="44"/>
      <c r="Z60" s="44"/>
      <c r="AA60" s="68">
        <f t="shared" si="10"/>
        <v>0</v>
      </c>
      <c r="AB60" s="33">
        <v>15</v>
      </c>
      <c r="AC60" s="20">
        <f t="shared" si="11"/>
        <v>15</v>
      </c>
      <c r="AD60" s="85">
        <f t="shared" si="12"/>
        <v>127.78</v>
      </c>
      <c r="AE60" s="83">
        <f t="shared" si="23"/>
        <v>112.78</v>
      </c>
      <c r="AF60" s="84"/>
      <c r="AG60" s="78"/>
      <c r="AH60" s="22">
        <f t="shared" si="7"/>
        <v>127.78</v>
      </c>
      <c r="AI60" s="23">
        <f t="shared" si="8"/>
        <v>11.780000000000001</v>
      </c>
      <c r="AJ60" s="58"/>
      <c r="AK60" s="24">
        <f t="shared" si="9"/>
        <v>15</v>
      </c>
      <c r="AL60" s="25">
        <f t="shared" si="13"/>
        <v>124.56</v>
      </c>
      <c r="AM60" s="28">
        <f t="shared" si="14"/>
        <v>139.56</v>
      </c>
      <c r="AN60" s="79"/>
      <c r="AO60" s="112">
        <v>70</v>
      </c>
      <c r="AP60" s="112">
        <v>200</v>
      </c>
      <c r="AQ60" s="112">
        <v>0</v>
      </c>
      <c r="AR60" s="112">
        <v>0</v>
      </c>
      <c r="AS60" s="112">
        <v>40</v>
      </c>
      <c r="AT60" s="62">
        <f t="shared" si="15"/>
        <v>310</v>
      </c>
      <c r="AU60" s="64">
        <f t="shared" si="16"/>
        <v>294.5</v>
      </c>
      <c r="AV60" s="120">
        <v>6</v>
      </c>
      <c r="AW60" s="120">
        <v>20</v>
      </c>
      <c r="AX60" s="120">
        <v>8</v>
      </c>
      <c r="AY60" s="120">
        <v>1</v>
      </c>
      <c r="AZ60" s="81">
        <f t="shared" si="17"/>
        <v>35</v>
      </c>
      <c r="BA60" s="80">
        <f t="shared" si="18"/>
        <v>259.5</v>
      </c>
      <c r="BB60" s="36">
        <f t="shared" si="19"/>
        <v>124.56</v>
      </c>
      <c r="BC60" s="80">
        <f t="shared" si="20"/>
        <v>134.94</v>
      </c>
    </row>
    <row r="61" spans="1:55" ht="17.399999999999999">
      <c r="A61" s="30" t="s">
        <v>59</v>
      </c>
      <c r="B61" s="88">
        <v>561</v>
      </c>
      <c r="C61" s="88">
        <v>317</v>
      </c>
      <c r="D61" s="88">
        <v>882</v>
      </c>
      <c r="E61" s="88">
        <v>19</v>
      </c>
      <c r="F61" s="88">
        <v>12</v>
      </c>
      <c r="G61" s="89">
        <v>29</v>
      </c>
      <c r="H61" s="55">
        <f>B61+C61+D61</f>
        <v>1760</v>
      </c>
      <c r="I61" s="55">
        <f>E61+F61+G61</f>
        <v>60</v>
      </c>
      <c r="J61" s="88">
        <v>787</v>
      </c>
      <c r="K61" s="94">
        <v>490</v>
      </c>
      <c r="L61" s="94"/>
      <c r="M61" s="93">
        <v>26</v>
      </c>
      <c r="N61" s="93">
        <v>17</v>
      </c>
      <c r="O61" s="56"/>
      <c r="P61" s="55">
        <f t="shared" si="21"/>
        <v>1277</v>
      </c>
      <c r="Q61" s="55">
        <f t="shared" si="24"/>
        <v>43</v>
      </c>
      <c r="R61" s="57">
        <f t="shared" si="22"/>
        <v>103</v>
      </c>
      <c r="S61" s="88">
        <v>6.08</v>
      </c>
      <c r="T61" s="88">
        <v>7.5</v>
      </c>
      <c r="U61" s="88">
        <v>11.2</v>
      </c>
      <c r="V61" s="44"/>
      <c r="W61" s="44"/>
      <c r="X61" s="44"/>
      <c r="Y61" s="44"/>
      <c r="Z61" s="44"/>
      <c r="AA61" s="68">
        <f t="shared" si="10"/>
        <v>0</v>
      </c>
      <c r="AB61" s="33">
        <v>15</v>
      </c>
      <c r="AC61" s="20">
        <f t="shared" si="11"/>
        <v>15</v>
      </c>
      <c r="AD61" s="85">
        <f t="shared" si="12"/>
        <v>127.78</v>
      </c>
      <c r="AE61" s="83">
        <f t="shared" si="23"/>
        <v>112.78</v>
      </c>
      <c r="AF61" s="84"/>
      <c r="AG61" s="78"/>
      <c r="AH61" s="22">
        <f t="shared" si="7"/>
        <v>127.78</v>
      </c>
      <c r="AI61" s="23">
        <f t="shared" si="8"/>
        <v>11.780000000000001</v>
      </c>
      <c r="AJ61" s="58"/>
      <c r="AK61" s="24">
        <f t="shared" si="9"/>
        <v>15</v>
      </c>
      <c r="AL61" s="25">
        <f t="shared" si="13"/>
        <v>124.56</v>
      </c>
      <c r="AM61" s="28">
        <f t="shared" si="14"/>
        <v>139.56</v>
      </c>
      <c r="AN61" s="79"/>
      <c r="AO61" s="112">
        <v>70</v>
      </c>
      <c r="AP61" s="112">
        <v>200</v>
      </c>
      <c r="AQ61" s="112">
        <v>0</v>
      </c>
      <c r="AR61" s="112">
        <v>0</v>
      </c>
      <c r="AS61" s="112">
        <v>40</v>
      </c>
      <c r="AT61" s="62">
        <f t="shared" si="15"/>
        <v>310</v>
      </c>
      <c r="AU61" s="64">
        <f t="shared" si="16"/>
        <v>294.5</v>
      </c>
      <c r="AV61" s="120">
        <v>6</v>
      </c>
      <c r="AW61" s="120">
        <v>20</v>
      </c>
      <c r="AX61" s="120">
        <v>8</v>
      </c>
      <c r="AY61" s="120">
        <v>1</v>
      </c>
      <c r="AZ61" s="81">
        <f t="shared" si="17"/>
        <v>35</v>
      </c>
      <c r="BA61" s="80">
        <f t="shared" si="18"/>
        <v>259.5</v>
      </c>
      <c r="BB61" s="36">
        <f t="shared" si="19"/>
        <v>124.56</v>
      </c>
      <c r="BC61" s="80">
        <f t="shared" si="20"/>
        <v>134.94</v>
      </c>
    </row>
    <row r="62" spans="1:55" ht="17.399999999999999">
      <c r="A62" s="30" t="s">
        <v>28</v>
      </c>
      <c r="B62" s="88">
        <v>725</v>
      </c>
      <c r="C62" s="88">
        <v>400</v>
      </c>
      <c r="D62" s="88">
        <v>816</v>
      </c>
      <c r="E62" s="88">
        <v>25</v>
      </c>
      <c r="F62" s="88">
        <v>14</v>
      </c>
      <c r="G62" s="89">
        <v>27</v>
      </c>
      <c r="H62" s="55">
        <f t="shared" si="4"/>
        <v>1941</v>
      </c>
      <c r="I62" s="55">
        <f t="shared" si="5"/>
        <v>66</v>
      </c>
      <c r="J62" s="88">
        <v>783</v>
      </c>
      <c r="K62" s="94">
        <v>488</v>
      </c>
      <c r="L62" s="94"/>
      <c r="M62" s="93">
        <v>26</v>
      </c>
      <c r="N62" s="93">
        <v>17</v>
      </c>
      <c r="O62" s="56"/>
      <c r="P62" s="55">
        <f t="shared" si="21"/>
        <v>1271</v>
      </c>
      <c r="Q62" s="55">
        <f t="shared" si="24"/>
        <v>43</v>
      </c>
      <c r="R62" s="57">
        <f t="shared" si="22"/>
        <v>109</v>
      </c>
      <c r="S62" s="88">
        <v>5.52</v>
      </c>
      <c r="T62" s="88">
        <v>7.5</v>
      </c>
      <c r="U62" s="88">
        <v>9.9</v>
      </c>
      <c r="V62" s="44"/>
      <c r="W62" s="44"/>
      <c r="X62" s="44"/>
      <c r="Y62" s="44"/>
      <c r="Z62" s="44"/>
      <c r="AA62" s="68">
        <f t="shared" si="10"/>
        <v>0</v>
      </c>
      <c r="AB62" s="33">
        <v>15</v>
      </c>
      <c r="AC62" s="20">
        <f t="shared" si="11"/>
        <v>15</v>
      </c>
      <c r="AD62" s="85">
        <f t="shared" si="12"/>
        <v>131.91999999999999</v>
      </c>
      <c r="AE62" s="83">
        <f t="shared" si="23"/>
        <v>116.91999999999999</v>
      </c>
      <c r="AF62" s="84"/>
      <c r="AG62" s="78"/>
      <c r="AH62" s="22">
        <f t="shared" si="7"/>
        <v>131.91999999999999</v>
      </c>
      <c r="AI62" s="23">
        <f t="shared" si="8"/>
        <v>7.6400000000000148</v>
      </c>
      <c r="AJ62" s="58"/>
      <c r="AK62" s="24">
        <f t="shared" si="9"/>
        <v>15</v>
      </c>
      <c r="AL62" s="25">
        <f t="shared" si="13"/>
        <v>124.56</v>
      </c>
      <c r="AM62" s="28">
        <f t="shared" si="14"/>
        <v>139.56</v>
      </c>
      <c r="AN62" s="79"/>
      <c r="AO62" s="112">
        <v>70</v>
      </c>
      <c r="AP62" s="112">
        <v>200</v>
      </c>
      <c r="AQ62" s="112">
        <v>0</v>
      </c>
      <c r="AR62" s="112">
        <v>0</v>
      </c>
      <c r="AS62" s="112">
        <v>40</v>
      </c>
      <c r="AT62" s="62">
        <f t="shared" si="15"/>
        <v>310</v>
      </c>
      <c r="AU62" s="64">
        <f t="shared" si="16"/>
        <v>294.5</v>
      </c>
      <c r="AV62" s="120">
        <v>6</v>
      </c>
      <c r="AW62" s="120">
        <v>20</v>
      </c>
      <c r="AX62" s="120">
        <v>8</v>
      </c>
      <c r="AY62" s="120">
        <v>1</v>
      </c>
      <c r="AZ62" s="81">
        <f t="shared" si="17"/>
        <v>35</v>
      </c>
      <c r="BA62" s="80">
        <f t="shared" si="18"/>
        <v>259.5</v>
      </c>
      <c r="BB62" s="36">
        <f t="shared" si="19"/>
        <v>124.56</v>
      </c>
      <c r="BC62" s="80">
        <f t="shared" si="20"/>
        <v>134.94</v>
      </c>
    </row>
    <row r="63" spans="1:55" ht="17.399999999999999">
      <c r="A63" s="31" t="s">
        <v>60</v>
      </c>
      <c r="B63" s="88">
        <v>744</v>
      </c>
      <c r="C63" s="88">
        <v>377</v>
      </c>
      <c r="D63" s="88">
        <v>795</v>
      </c>
      <c r="E63" s="88">
        <v>26</v>
      </c>
      <c r="F63" s="88">
        <v>13</v>
      </c>
      <c r="G63" s="89">
        <v>26</v>
      </c>
      <c r="H63" s="55">
        <f t="shared" si="4"/>
        <v>1916</v>
      </c>
      <c r="I63" s="55">
        <f t="shared" si="5"/>
        <v>65</v>
      </c>
      <c r="J63" s="88">
        <v>775</v>
      </c>
      <c r="K63" s="94">
        <v>476</v>
      </c>
      <c r="L63" s="94"/>
      <c r="M63" s="90">
        <v>25</v>
      </c>
      <c r="N63" s="93">
        <v>16</v>
      </c>
      <c r="O63" s="56"/>
      <c r="P63" s="55">
        <f t="shared" si="21"/>
        <v>1251</v>
      </c>
      <c r="Q63" s="55">
        <f t="shared" si="24"/>
        <v>41</v>
      </c>
      <c r="R63" s="57">
        <f t="shared" si="22"/>
        <v>106</v>
      </c>
      <c r="S63" s="88">
        <v>5.52</v>
      </c>
      <c r="T63" s="88">
        <v>6</v>
      </c>
      <c r="U63" s="88">
        <v>9.9</v>
      </c>
      <c r="V63" s="44"/>
      <c r="W63" s="44"/>
      <c r="X63" s="44"/>
      <c r="Y63" s="44"/>
      <c r="Z63" s="44"/>
      <c r="AA63" s="68">
        <f t="shared" si="10"/>
        <v>0</v>
      </c>
      <c r="AB63" s="33">
        <v>15</v>
      </c>
      <c r="AC63" s="20">
        <f>AA63+AB63</f>
        <v>15</v>
      </c>
      <c r="AD63" s="85">
        <f t="shared" si="12"/>
        <v>127.42</v>
      </c>
      <c r="AE63" s="83">
        <f t="shared" si="23"/>
        <v>112.42</v>
      </c>
      <c r="AF63" s="84"/>
      <c r="AG63" s="78"/>
      <c r="AH63" s="22">
        <f t="shared" si="7"/>
        <v>127.42</v>
      </c>
      <c r="AI63" s="23">
        <f t="shared" si="8"/>
        <v>12.14</v>
      </c>
      <c r="AJ63" s="58"/>
      <c r="AK63" s="24">
        <f t="shared" si="9"/>
        <v>15</v>
      </c>
      <c r="AL63" s="25">
        <f t="shared" si="13"/>
        <v>124.56</v>
      </c>
      <c r="AM63" s="28">
        <f t="shared" si="14"/>
        <v>139.56</v>
      </c>
      <c r="AN63" s="79"/>
      <c r="AO63" s="112">
        <v>70</v>
      </c>
      <c r="AP63" s="112">
        <v>200</v>
      </c>
      <c r="AQ63" s="112">
        <v>0</v>
      </c>
      <c r="AR63" s="112">
        <v>0</v>
      </c>
      <c r="AS63" s="112">
        <v>40</v>
      </c>
      <c r="AT63" s="62">
        <f t="shared" si="15"/>
        <v>310</v>
      </c>
      <c r="AU63" s="64">
        <f t="shared" si="16"/>
        <v>294.5</v>
      </c>
      <c r="AV63" s="120">
        <v>6</v>
      </c>
      <c r="AW63" s="120">
        <v>20</v>
      </c>
      <c r="AX63" s="120">
        <v>8</v>
      </c>
      <c r="AY63" s="120">
        <v>1</v>
      </c>
      <c r="AZ63" s="81">
        <f t="shared" si="17"/>
        <v>35</v>
      </c>
      <c r="BA63" s="80">
        <f t="shared" si="18"/>
        <v>259.5</v>
      </c>
      <c r="BB63" s="36">
        <f t="shared" si="19"/>
        <v>124.56</v>
      </c>
      <c r="BC63" s="80">
        <f t="shared" si="20"/>
        <v>134.94</v>
      </c>
    </row>
    <row r="64" spans="1:55" ht="17.399999999999999">
      <c r="A64" s="31" t="s">
        <v>29</v>
      </c>
      <c r="B64" s="88">
        <v>671</v>
      </c>
      <c r="C64" s="88">
        <v>342</v>
      </c>
      <c r="D64" s="88">
        <v>740</v>
      </c>
      <c r="E64" s="88">
        <v>23</v>
      </c>
      <c r="F64" s="88">
        <v>12</v>
      </c>
      <c r="G64" s="89">
        <v>25</v>
      </c>
      <c r="H64" s="55">
        <f t="shared" si="4"/>
        <v>1753</v>
      </c>
      <c r="I64" s="55">
        <f t="shared" si="5"/>
        <v>60</v>
      </c>
      <c r="J64" s="88">
        <v>690</v>
      </c>
      <c r="K64" s="94">
        <v>435</v>
      </c>
      <c r="L64" s="94"/>
      <c r="M64" s="90">
        <v>23</v>
      </c>
      <c r="N64" s="93">
        <v>16</v>
      </c>
      <c r="O64" s="56"/>
      <c r="P64" s="55">
        <f t="shared" si="21"/>
        <v>1125</v>
      </c>
      <c r="Q64" s="55">
        <f t="shared" si="24"/>
        <v>39</v>
      </c>
      <c r="R64" s="57">
        <f t="shared" si="22"/>
        <v>99</v>
      </c>
      <c r="S64" s="89">
        <v>4.93</v>
      </c>
      <c r="T64" s="88">
        <v>6</v>
      </c>
      <c r="U64" s="88">
        <v>9</v>
      </c>
      <c r="V64" s="44"/>
      <c r="W64" s="44"/>
      <c r="X64" s="44"/>
      <c r="Y64" s="44"/>
      <c r="Z64" s="44"/>
      <c r="AA64" s="68">
        <f t="shared" si="10"/>
        <v>0</v>
      </c>
      <c r="AB64" s="33">
        <v>15</v>
      </c>
      <c r="AC64" s="20">
        <f>AA64+AB64</f>
        <v>15</v>
      </c>
      <c r="AD64" s="85">
        <f t="shared" si="12"/>
        <v>118.93</v>
      </c>
      <c r="AE64" s="83">
        <f t="shared" si="23"/>
        <v>103.93</v>
      </c>
      <c r="AF64" s="84"/>
      <c r="AG64" s="78"/>
      <c r="AH64" s="22">
        <f t="shared" si="7"/>
        <v>118.93</v>
      </c>
      <c r="AI64" s="23">
        <f t="shared" si="8"/>
        <v>20.629999999999995</v>
      </c>
      <c r="AJ64" s="58"/>
      <c r="AK64" s="24">
        <f t="shared" si="9"/>
        <v>15</v>
      </c>
      <c r="AL64" s="25">
        <f t="shared" si="13"/>
        <v>124.56</v>
      </c>
      <c r="AM64" s="28">
        <f t="shared" si="14"/>
        <v>139.56</v>
      </c>
      <c r="AN64" s="79"/>
      <c r="AO64" s="112">
        <v>70</v>
      </c>
      <c r="AP64" s="112">
        <v>200</v>
      </c>
      <c r="AQ64" s="112">
        <v>0</v>
      </c>
      <c r="AR64" s="112">
        <v>0</v>
      </c>
      <c r="AS64" s="112">
        <v>40</v>
      </c>
      <c r="AT64" s="62">
        <f t="shared" si="15"/>
        <v>310</v>
      </c>
      <c r="AU64" s="64">
        <f t="shared" si="16"/>
        <v>294.5</v>
      </c>
      <c r="AV64" s="120">
        <v>6</v>
      </c>
      <c r="AW64" s="120">
        <v>20</v>
      </c>
      <c r="AX64" s="120">
        <v>8</v>
      </c>
      <c r="AY64" s="120">
        <v>1</v>
      </c>
      <c r="AZ64" s="81">
        <f t="shared" si="17"/>
        <v>35</v>
      </c>
      <c r="BA64" s="80">
        <f t="shared" si="18"/>
        <v>259.5</v>
      </c>
      <c r="BB64" s="36">
        <f t="shared" si="19"/>
        <v>124.56</v>
      </c>
      <c r="BC64" s="80">
        <f t="shared" si="20"/>
        <v>134.94</v>
      </c>
    </row>
    <row r="65" spans="1:55" ht="17.399999999999999">
      <c r="A65" s="32" t="s">
        <v>61</v>
      </c>
      <c r="B65" s="88">
        <v>662</v>
      </c>
      <c r="C65" s="88">
        <v>337</v>
      </c>
      <c r="D65" s="88">
        <v>720</v>
      </c>
      <c r="E65" s="88">
        <v>23</v>
      </c>
      <c r="F65" s="88">
        <v>12</v>
      </c>
      <c r="G65" s="89">
        <v>24</v>
      </c>
      <c r="H65" s="55">
        <f t="shared" si="4"/>
        <v>1719</v>
      </c>
      <c r="I65" s="55">
        <f t="shared" si="5"/>
        <v>59</v>
      </c>
      <c r="J65" s="88">
        <v>674</v>
      </c>
      <c r="K65" s="94">
        <v>429</v>
      </c>
      <c r="L65" s="94"/>
      <c r="M65" s="90">
        <v>22</v>
      </c>
      <c r="N65" s="93">
        <v>15</v>
      </c>
      <c r="O65" s="56"/>
      <c r="P65" s="55">
        <f t="shared" si="21"/>
        <v>1103</v>
      </c>
      <c r="Q65" s="55">
        <f t="shared" si="24"/>
        <v>37</v>
      </c>
      <c r="R65" s="57">
        <f t="shared" si="22"/>
        <v>96</v>
      </c>
      <c r="S65" s="89">
        <v>4.93</v>
      </c>
      <c r="T65" s="88">
        <v>6</v>
      </c>
      <c r="U65" s="88">
        <v>9</v>
      </c>
      <c r="V65" s="44"/>
      <c r="W65" s="44"/>
      <c r="X65" s="44"/>
      <c r="Y65" s="44"/>
      <c r="Z65" s="44"/>
      <c r="AA65" s="68">
        <f t="shared" si="10"/>
        <v>0</v>
      </c>
      <c r="AB65" s="33">
        <v>15</v>
      </c>
      <c r="AC65" s="20">
        <f t="shared" si="11"/>
        <v>15</v>
      </c>
      <c r="AD65" s="85">
        <f t="shared" si="12"/>
        <v>115.93</v>
      </c>
      <c r="AE65" s="83">
        <f t="shared" si="23"/>
        <v>100.93</v>
      </c>
      <c r="AF65" s="84"/>
      <c r="AG65" s="78"/>
      <c r="AH65" s="22">
        <f t="shared" si="7"/>
        <v>115.93</v>
      </c>
      <c r="AI65" s="23">
        <f t="shared" si="8"/>
        <v>23.629999999999995</v>
      </c>
      <c r="AJ65" s="58"/>
      <c r="AK65" s="24">
        <f t="shared" si="9"/>
        <v>15</v>
      </c>
      <c r="AL65" s="25">
        <f t="shared" si="13"/>
        <v>124.56</v>
      </c>
      <c r="AM65" s="28">
        <f t="shared" si="14"/>
        <v>139.56</v>
      </c>
      <c r="AN65" s="79"/>
      <c r="AO65" s="112">
        <v>70</v>
      </c>
      <c r="AP65" s="112">
        <v>200</v>
      </c>
      <c r="AQ65" s="112">
        <v>0</v>
      </c>
      <c r="AR65" s="112">
        <v>0</v>
      </c>
      <c r="AS65" s="112">
        <v>40</v>
      </c>
      <c r="AT65" s="62">
        <f t="shared" si="15"/>
        <v>310</v>
      </c>
      <c r="AU65" s="64">
        <f t="shared" si="16"/>
        <v>294.5</v>
      </c>
      <c r="AV65" s="120">
        <v>6</v>
      </c>
      <c r="AW65" s="120">
        <v>20</v>
      </c>
      <c r="AX65" s="120">
        <v>8</v>
      </c>
      <c r="AY65" s="120">
        <v>1</v>
      </c>
      <c r="AZ65" s="81">
        <f t="shared" si="17"/>
        <v>35</v>
      </c>
      <c r="BA65" s="80">
        <f t="shared" si="18"/>
        <v>259.5</v>
      </c>
      <c r="BB65" s="36">
        <f t="shared" si="19"/>
        <v>124.56</v>
      </c>
      <c r="BC65" s="80">
        <f t="shared" si="20"/>
        <v>134.94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69" priority="2" operator="lessThan">
      <formula>0</formula>
    </cfRule>
  </conditionalFormatting>
  <conditionalFormatting sqref="AC6">
    <cfRule type="cellIs" dxfId="68" priority="1" operator="greaterThan">
      <formula>0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C65"/>
  <sheetViews>
    <sheetView zoomScale="80" zoomScaleNormal="80" workbookViewId="0">
      <pane xSplit="1" ySplit="9" topLeftCell="B51" activePane="bottomRight" state="frozen"/>
      <selection activeCell="M23" sqref="M23"/>
      <selection pane="topRight" activeCell="M23" sqref="M23"/>
      <selection pane="bottomLeft" activeCell="M23" sqref="M23"/>
      <selection pane="bottomRight" activeCell="AD10" sqref="AD10:AD65"/>
    </sheetView>
  </sheetViews>
  <sheetFormatPr baseColWidth="10" defaultRowHeight="14.4"/>
  <cols>
    <col min="1" max="1" width="9.44140625" customWidth="1"/>
    <col min="2" max="2" width="6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3" t="s">
        <v>6</v>
      </c>
      <c r="C1" s="233"/>
      <c r="D1" s="233"/>
      <c r="E1" s="233"/>
      <c r="F1" s="233"/>
      <c r="G1" s="233"/>
      <c r="H1" s="233"/>
      <c r="I1" s="233"/>
      <c r="J1" s="233"/>
      <c r="K1" s="233"/>
      <c r="L1" s="233"/>
      <c r="M1" s="233"/>
      <c r="N1" s="233"/>
      <c r="O1" s="233"/>
      <c r="P1" s="233"/>
      <c r="Q1" s="233"/>
      <c r="R1" s="233"/>
      <c r="S1" s="233"/>
      <c r="T1" s="233"/>
      <c r="U1" s="233"/>
      <c r="V1" s="233"/>
      <c r="W1" s="233"/>
      <c r="X1" s="233"/>
      <c r="Y1" s="233"/>
      <c r="Z1" s="233"/>
      <c r="AA1" s="233"/>
      <c r="AB1" s="233"/>
      <c r="AC1" s="233"/>
      <c r="AD1" s="233"/>
      <c r="AE1" s="233"/>
      <c r="AF1" s="233"/>
      <c r="AG1" s="233"/>
      <c r="AH1" s="233"/>
      <c r="AI1" s="23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740</v>
      </c>
      <c r="C5" s="39">
        <f t="shared" ref="C5:AI5" si="0">MAX(C10:C65)</f>
        <v>617</v>
      </c>
      <c r="D5" s="39">
        <f t="shared" si="0"/>
        <v>905</v>
      </c>
      <c r="E5" s="43">
        <f t="shared" si="0"/>
        <v>25</v>
      </c>
      <c r="F5" s="43">
        <f t="shared" si="0"/>
        <v>18</v>
      </c>
      <c r="G5" s="43">
        <f t="shared" si="0"/>
        <v>33</v>
      </c>
      <c r="H5" s="39">
        <f t="shared" si="0"/>
        <v>2174</v>
      </c>
      <c r="I5" s="39">
        <f t="shared" si="0"/>
        <v>73</v>
      </c>
      <c r="J5" s="39">
        <f t="shared" si="0"/>
        <v>687</v>
      </c>
      <c r="K5" s="39">
        <f t="shared" si="0"/>
        <v>422</v>
      </c>
      <c r="L5" s="39">
        <f t="shared" si="0"/>
        <v>0</v>
      </c>
      <c r="M5" s="39">
        <f t="shared" si="0"/>
        <v>23</v>
      </c>
      <c r="N5" s="39">
        <f t="shared" si="0"/>
        <v>14</v>
      </c>
      <c r="O5" s="39">
        <f t="shared" si="0"/>
        <v>0</v>
      </c>
      <c r="P5" s="39">
        <f t="shared" si="0"/>
        <v>1099</v>
      </c>
      <c r="Q5" s="39">
        <f t="shared" si="0"/>
        <v>37</v>
      </c>
      <c r="R5" s="39">
        <f t="shared" si="0"/>
        <v>110</v>
      </c>
      <c r="S5" s="39">
        <f t="shared" si="0"/>
        <v>6.03</v>
      </c>
      <c r="T5" s="39">
        <f>MAX(T10:T65)</f>
        <v>7.5</v>
      </c>
      <c r="U5" s="39">
        <f t="shared" si="0"/>
        <v>11.3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134.33000000000001</v>
      </c>
      <c r="AE5" s="39">
        <f>MAX(AE10:AE65)</f>
        <v>133.83000000000001</v>
      </c>
      <c r="AF5" s="39">
        <f>MAX(AF10:AF65)</f>
        <v>0</v>
      </c>
      <c r="AG5" s="39">
        <f>MAX(AG10:AG65)</f>
        <v>0</v>
      </c>
      <c r="AH5" s="41">
        <f t="shared" si="0"/>
        <v>134.33000000000001</v>
      </c>
      <c r="AI5" s="42">
        <f t="shared" si="0"/>
        <v>0</v>
      </c>
      <c r="AJ5" s="15"/>
      <c r="AK5" s="39">
        <f>MAX(AK10:AK65)</f>
        <v>15</v>
      </c>
      <c r="AL5" s="39">
        <f>MAX(AL10:AL65)</f>
        <v>124.56</v>
      </c>
      <c r="AM5" s="39">
        <f>MAX(AM10:AM65)</f>
        <v>136.68</v>
      </c>
      <c r="AN5" s="79"/>
      <c r="AO5" s="39">
        <f t="shared" ref="AO5:BC5" si="1">MAX(AO10:AO65)</f>
        <v>60</v>
      </c>
      <c r="AP5" s="39">
        <f t="shared" si="1"/>
        <v>200</v>
      </c>
      <c r="AQ5" s="39">
        <f t="shared" si="1"/>
        <v>0</v>
      </c>
      <c r="AR5" s="39">
        <f t="shared" si="1"/>
        <v>0</v>
      </c>
      <c r="AS5" s="39">
        <f t="shared" si="1"/>
        <v>50</v>
      </c>
      <c r="AT5" s="39">
        <f t="shared" si="1"/>
        <v>310</v>
      </c>
      <c r="AU5" s="39">
        <f t="shared" si="1"/>
        <v>294.5</v>
      </c>
      <c r="AV5" s="39">
        <f t="shared" si="1"/>
        <v>8</v>
      </c>
      <c r="AW5" s="39">
        <f t="shared" si="1"/>
        <v>22</v>
      </c>
      <c r="AX5" s="39">
        <f t="shared" si="1"/>
        <v>10</v>
      </c>
      <c r="AY5" s="39">
        <f t="shared" si="1"/>
        <v>1</v>
      </c>
      <c r="AZ5" s="39">
        <f t="shared" si="1"/>
        <v>41</v>
      </c>
      <c r="BA5" s="39">
        <f t="shared" si="1"/>
        <v>259.5</v>
      </c>
      <c r="BB5" s="39">
        <f t="shared" si="1"/>
        <v>124.56</v>
      </c>
      <c r="BC5" s="39">
        <f t="shared" si="1"/>
        <v>134.94</v>
      </c>
    </row>
    <row r="6" spans="1:55" ht="15" thickBot="1">
      <c r="A6" s="11" t="s">
        <v>66</v>
      </c>
      <c r="B6" s="39">
        <f>MIN(B10:B65)</f>
        <v>0</v>
      </c>
      <c r="C6" s="39">
        <f t="shared" ref="C6:AI6" si="2">MIN(C10:C65)</f>
        <v>0</v>
      </c>
      <c r="D6" s="39">
        <f t="shared" si="2"/>
        <v>237</v>
      </c>
      <c r="E6" s="43">
        <f t="shared" si="2"/>
        <v>0</v>
      </c>
      <c r="F6" s="43">
        <f t="shared" si="2"/>
        <v>0</v>
      </c>
      <c r="G6" s="43">
        <f t="shared" si="2"/>
        <v>8</v>
      </c>
      <c r="H6" s="39">
        <f t="shared" si="2"/>
        <v>237</v>
      </c>
      <c r="I6" s="39">
        <f t="shared" si="2"/>
        <v>8</v>
      </c>
      <c r="J6" s="39">
        <f t="shared" si="2"/>
        <v>270</v>
      </c>
      <c r="K6" s="39">
        <f t="shared" si="2"/>
        <v>319</v>
      </c>
      <c r="L6" s="39">
        <f t="shared" si="2"/>
        <v>0</v>
      </c>
      <c r="M6" s="39">
        <f t="shared" si="2"/>
        <v>9</v>
      </c>
      <c r="N6" s="39">
        <f t="shared" si="2"/>
        <v>11</v>
      </c>
      <c r="O6" s="39">
        <f t="shared" si="2"/>
        <v>0</v>
      </c>
      <c r="P6" s="39">
        <f t="shared" si="2"/>
        <v>617</v>
      </c>
      <c r="Q6" s="39">
        <f t="shared" si="2"/>
        <v>22</v>
      </c>
      <c r="R6" s="39">
        <f t="shared" si="2"/>
        <v>39</v>
      </c>
      <c r="S6" s="39">
        <f t="shared" si="2"/>
        <v>2.5</v>
      </c>
      <c r="T6" s="39">
        <f>MIN(T10:T65)</f>
        <v>3.5</v>
      </c>
      <c r="U6" s="39">
        <f t="shared" si="2"/>
        <v>6.2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53.940000000000005</v>
      </c>
      <c r="AE6" s="39">
        <f>MIN(AE10:AE65)</f>
        <v>53.940000000000005</v>
      </c>
      <c r="AF6" s="39">
        <f>MIN(AF10:AF65)</f>
        <v>0</v>
      </c>
      <c r="AG6" s="39">
        <f>MIN(AG10:AG65)</f>
        <v>0</v>
      </c>
      <c r="AH6" s="41">
        <f t="shared" si="2"/>
        <v>53.940000000000005</v>
      </c>
      <c r="AI6" s="42">
        <f t="shared" si="2"/>
        <v>0</v>
      </c>
      <c r="AJ6" s="15"/>
      <c r="AK6" s="40">
        <f>MIN(AK10:AK65)</f>
        <v>0</v>
      </c>
      <c r="AL6" s="40">
        <f>MIN(AL10:AL65)</f>
        <v>121.67999999999999</v>
      </c>
      <c r="AM6" s="40">
        <f>MIN(AM10:AM65)</f>
        <v>121.67999999999999</v>
      </c>
      <c r="AN6" s="79"/>
      <c r="AO6" s="40">
        <f t="shared" ref="AO6:BC6" si="3">MIN(AO10:AO65)</f>
        <v>60</v>
      </c>
      <c r="AP6" s="40">
        <f t="shared" si="3"/>
        <v>200</v>
      </c>
      <c r="AQ6" s="40">
        <f t="shared" si="3"/>
        <v>0</v>
      </c>
      <c r="AR6" s="40">
        <f t="shared" si="3"/>
        <v>0</v>
      </c>
      <c r="AS6" s="40">
        <f t="shared" si="3"/>
        <v>50</v>
      </c>
      <c r="AT6" s="40">
        <f t="shared" si="3"/>
        <v>310</v>
      </c>
      <c r="AU6" s="40">
        <f t="shared" si="3"/>
        <v>294.5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253.5</v>
      </c>
      <c r="BB6" s="40">
        <f t="shared" si="3"/>
        <v>121.67999999999999</v>
      </c>
      <c r="BC6" s="40">
        <f t="shared" si="3"/>
        <v>131.82</v>
      </c>
    </row>
    <row r="7" spans="1:55" ht="18" customHeight="1" thickBot="1">
      <c r="A7" s="11"/>
      <c r="B7" s="234" t="s">
        <v>91</v>
      </c>
      <c r="C7" s="235"/>
      <c r="D7" s="235"/>
      <c r="E7" s="235"/>
      <c r="F7" s="235"/>
      <c r="G7" s="235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6"/>
      <c r="V7" s="237" t="s">
        <v>82</v>
      </c>
      <c r="W7" s="238"/>
      <c r="X7" s="238"/>
      <c r="Y7" s="238"/>
      <c r="Z7" s="238"/>
      <c r="AA7" s="238"/>
      <c r="AB7" s="239"/>
      <c r="AC7" s="240" t="s">
        <v>84</v>
      </c>
      <c r="AD7" s="243" t="s">
        <v>83</v>
      </c>
      <c r="AE7" s="244"/>
      <c r="AF7" s="244"/>
      <c r="AG7" s="244"/>
      <c r="AH7" s="244"/>
      <c r="AI7" s="245"/>
      <c r="AJ7" s="15"/>
      <c r="AK7" s="263" t="s">
        <v>100</v>
      </c>
      <c r="AL7" s="264"/>
      <c r="AM7" s="265"/>
      <c r="AN7" s="79"/>
      <c r="AO7" s="253" t="s">
        <v>136</v>
      </c>
      <c r="AP7" s="254"/>
      <c r="AQ7" s="254"/>
      <c r="AR7" s="254"/>
      <c r="AS7" s="254"/>
      <c r="AT7" s="254"/>
      <c r="AU7" s="254"/>
      <c r="AV7" s="254"/>
      <c r="AW7" s="254"/>
      <c r="AX7" s="254"/>
      <c r="AY7" s="254"/>
      <c r="AZ7" s="254"/>
      <c r="BA7" s="254"/>
      <c r="BB7" s="254"/>
      <c r="BC7" s="255"/>
    </row>
    <row r="8" spans="1:55" ht="18" customHeight="1" thickBot="1">
      <c r="A8" s="11"/>
      <c r="B8" s="256" t="s">
        <v>2</v>
      </c>
      <c r="C8" s="257"/>
      <c r="D8" s="257"/>
      <c r="E8" s="257"/>
      <c r="F8" s="257"/>
      <c r="G8" s="257"/>
      <c r="H8" s="257"/>
      <c r="I8" s="258"/>
      <c r="J8" s="256" t="s">
        <v>3</v>
      </c>
      <c r="K8" s="257"/>
      <c r="L8" s="257"/>
      <c r="M8" s="257"/>
      <c r="N8" s="257"/>
      <c r="O8" s="257"/>
      <c r="P8" s="257"/>
      <c r="Q8" s="258"/>
      <c r="R8" s="259" t="s">
        <v>79</v>
      </c>
      <c r="S8" s="246" t="s">
        <v>4</v>
      </c>
      <c r="T8" s="246" t="s">
        <v>5</v>
      </c>
      <c r="U8" s="250" t="s">
        <v>80</v>
      </c>
      <c r="V8" s="261" t="s">
        <v>92</v>
      </c>
      <c r="W8" s="246" t="s">
        <v>93</v>
      </c>
      <c r="X8" s="246" t="s">
        <v>94</v>
      </c>
      <c r="Y8" s="246" t="s">
        <v>96</v>
      </c>
      <c r="Z8" s="246" t="s">
        <v>95</v>
      </c>
      <c r="AA8" s="248" t="s">
        <v>97</v>
      </c>
      <c r="AB8" s="250" t="s">
        <v>98</v>
      </c>
      <c r="AC8" s="241"/>
      <c r="AD8" s="266" t="s">
        <v>112</v>
      </c>
      <c r="AE8" s="268" t="s">
        <v>111</v>
      </c>
      <c r="AF8" s="268" t="s">
        <v>113</v>
      </c>
      <c r="AG8" s="270" t="s">
        <v>114</v>
      </c>
      <c r="AH8" s="270" t="s">
        <v>115</v>
      </c>
      <c r="AI8" s="252" t="s">
        <v>116</v>
      </c>
      <c r="AJ8" s="15"/>
      <c r="AK8" s="274" t="s">
        <v>101</v>
      </c>
      <c r="AL8" s="276" t="s">
        <v>117</v>
      </c>
      <c r="AM8" s="278" t="s">
        <v>99</v>
      </c>
      <c r="AN8" s="79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60"/>
      <c r="S9" s="247"/>
      <c r="T9" s="247"/>
      <c r="U9" s="251"/>
      <c r="V9" s="262"/>
      <c r="W9" s="247"/>
      <c r="X9" s="247"/>
      <c r="Y9" s="247"/>
      <c r="Z9" s="247"/>
      <c r="AA9" s="249"/>
      <c r="AB9" s="251"/>
      <c r="AC9" s="242"/>
      <c r="AD9" s="267"/>
      <c r="AE9" s="269"/>
      <c r="AF9" s="269"/>
      <c r="AG9" s="247"/>
      <c r="AH9" s="247"/>
      <c r="AI9" s="251"/>
      <c r="AJ9" s="17"/>
      <c r="AK9" s="275"/>
      <c r="AL9" s="277"/>
      <c r="AM9" s="27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8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646</v>
      </c>
      <c r="C10" s="44">
        <v>329</v>
      </c>
      <c r="D10" s="45">
        <v>692</v>
      </c>
      <c r="E10" s="45">
        <v>22</v>
      </c>
      <c r="F10" s="86">
        <v>11</v>
      </c>
      <c r="G10" s="87">
        <v>33</v>
      </c>
      <c r="H10" s="48">
        <f>B10+C10+D10</f>
        <v>1667</v>
      </c>
      <c r="I10" s="48">
        <f>E10+F10+G10</f>
        <v>66</v>
      </c>
      <c r="J10" s="44">
        <v>663</v>
      </c>
      <c r="K10" s="19">
        <v>422</v>
      </c>
      <c r="L10" s="19"/>
      <c r="M10" s="19">
        <v>22</v>
      </c>
      <c r="N10" s="19">
        <v>14</v>
      </c>
      <c r="O10" s="49"/>
      <c r="P10" s="48">
        <f>SUM(J10+K10+L10)</f>
        <v>1085</v>
      </c>
      <c r="Q10" s="48">
        <f>M10+N10+O10</f>
        <v>36</v>
      </c>
      <c r="R10" s="50">
        <f>SUM(I10+Q10)</f>
        <v>102</v>
      </c>
      <c r="S10" s="97">
        <v>4.68</v>
      </c>
      <c r="T10" s="44">
        <v>6</v>
      </c>
      <c r="U10" s="99">
        <v>7.9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120.58000000000001</v>
      </c>
      <c r="AE10" s="21">
        <f>+AD10-AK10</f>
        <v>120.58000000000001</v>
      </c>
      <c r="AF10" s="82"/>
      <c r="AG10" s="51"/>
      <c r="AH10" s="22">
        <f t="shared" ref="AH10:AH65" si="4">AD10+AG10</f>
        <v>120.58000000000001</v>
      </c>
      <c r="AI10" s="23"/>
      <c r="AJ10" s="54"/>
      <c r="AK10" s="24">
        <f>AC10</f>
        <v>0</v>
      </c>
      <c r="AL10" s="25">
        <f>BB10</f>
        <v>124.56</v>
      </c>
      <c r="AM10" s="26">
        <f>AK10+AL10</f>
        <v>124.56</v>
      </c>
      <c r="AN10" s="79"/>
      <c r="AO10" s="112">
        <v>60</v>
      </c>
      <c r="AP10" s="112">
        <v>200</v>
      </c>
      <c r="AQ10" s="112">
        <v>0</v>
      </c>
      <c r="AR10" s="112">
        <v>0</v>
      </c>
      <c r="AS10" s="112">
        <v>50</v>
      </c>
      <c r="AT10" s="62">
        <f>SUM(AO10:AS10)</f>
        <v>310</v>
      </c>
      <c r="AU10" s="64">
        <f>AT10*0.95</f>
        <v>294.5</v>
      </c>
      <c r="AV10" s="120">
        <v>6</v>
      </c>
      <c r="AW10" s="120">
        <v>20</v>
      </c>
      <c r="AX10" s="120">
        <v>8</v>
      </c>
      <c r="AY10" s="120">
        <v>1</v>
      </c>
      <c r="AZ10" s="81">
        <f>SUM(AV10:AY10)</f>
        <v>35</v>
      </c>
      <c r="BA10" s="80">
        <f>AU10-AZ10</f>
        <v>259.5</v>
      </c>
      <c r="BB10" s="36">
        <f>BA10*0.48</f>
        <v>124.56</v>
      </c>
      <c r="BC10" s="80">
        <f>BA10*0.52</f>
        <v>134.94</v>
      </c>
    </row>
    <row r="11" spans="1:55" ht="17.399999999999999">
      <c r="A11" s="27" t="s">
        <v>38</v>
      </c>
      <c r="B11" s="88">
        <v>625</v>
      </c>
      <c r="C11" s="88">
        <v>322</v>
      </c>
      <c r="D11" s="88">
        <v>704</v>
      </c>
      <c r="E11" s="45">
        <v>22</v>
      </c>
      <c r="F11" s="88">
        <v>11</v>
      </c>
      <c r="G11" s="89">
        <v>23</v>
      </c>
      <c r="H11" s="48">
        <f t="shared" ref="H11:H65" si="5">B11+C11+D11</f>
        <v>1651</v>
      </c>
      <c r="I11" s="48">
        <f t="shared" ref="I11:I65" si="6">E11+F11+G11</f>
        <v>56</v>
      </c>
      <c r="J11" s="44">
        <v>640</v>
      </c>
      <c r="K11" s="19">
        <v>420</v>
      </c>
      <c r="L11" s="19"/>
      <c r="M11" s="19">
        <v>22</v>
      </c>
      <c r="N11" s="19">
        <v>14</v>
      </c>
      <c r="O11" s="49"/>
      <c r="P11" s="48">
        <f t="shared" ref="P11:P65" si="7">SUM(J11+K11+L11)</f>
        <v>1060</v>
      </c>
      <c r="Q11" s="48">
        <f t="shared" ref="Q11:Q65" si="8">M11+N11+O11</f>
        <v>36</v>
      </c>
      <c r="R11" s="50">
        <f t="shared" ref="R11:R65" si="9">SUM(I11+Q11)</f>
        <v>92</v>
      </c>
      <c r="S11" s="97">
        <v>4.68</v>
      </c>
      <c r="T11" s="44">
        <v>5</v>
      </c>
      <c r="U11" s="99">
        <v>7.9</v>
      </c>
      <c r="V11" s="53"/>
      <c r="W11" s="53"/>
      <c r="X11" s="53"/>
      <c r="Y11" s="53"/>
      <c r="Z11" s="53"/>
      <c r="AA11" s="67">
        <f t="shared" ref="AA11:AA65" si="10">SUM(V11:Z11)</f>
        <v>0</v>
      </c>
      <c r="AB11" s="51"/>
      <c r="AC11" s="20">
        <f t="shared" ref="AC11:AC65" si="11">AA11+AB11</f>
        <v>0</v>
      </c>
      <c r="AD11" s="85">
        <f t="shared" ref="AD11:AD65" si="12">R11+S11+T11+U11+V11+W11+X11+Y11+Z11</f>
        <v>109.58000000000001</v>
      </c>
      <c r="AE11" s="21">
        <f t="shared" ref="AE11:AE65" si="13">+AD11-AK11</f>
        <v>109.58000000000001</v>
      </c>
      <c r="AF11" s="82"/>
      <c r="AG11" s="78"/>
      <c r="AH11" s="22">
        <f t="shared" si="4"/>
        <v>109.58000000000001</v>
      </c>
      <c r="AI11" s="23"/>
      <c r="AJ11" s="54"/>
      <c r="AK11" s="24">
        <f t="shared" ref="AK11:AK46" si="14">AC11</f>
        <v>0</v>
      </c>
      <c r="AL11" s="25">
        <f t="shared" ref="AL11:AL46" si="15">BB11</f>
        <v>124.56</v>
      </c>
      <c r="AM11" s="26">
        <f t="shared" ref="AM11:AM46" si="16">AK11+AL11</f>
        <v>124.56</v>
      </c>
      <c r="AN11" s="79"/>
      <c r="AO11" s="112">
        <v>60</v>
      </c>
      <c r="AP11" s="112">
        <v>200</v>
      </c>
      <c r="AQ11" s="112">
        <v>0</v>
      </c>
      <c r="AR11" s="112">
        <v>0</v>
      </c>
      <c r="AS11" s="112">
        <v>50</v>
      </c>
      <c r="AT11" s="62">
        <f t="shared" ref="AT11:AT17" si="17">SUM(AO11:AS11)</f>
        <v>310</v>
      </c>
      <c r="AU11" s="64">
        <f t="shared" ref="AU11:AU17" si="18">AT11*0.95</f>
        <v>294.5</v>
      </c>
      <c r="AV11" s="120">
        <v>6</v>
      </c>
      <c r="AW11" s="120">
        <v>20</v>
      </c>
      <c r="AX11" s="120">
        <v>8</v>
      </c>
      <c r="AY11" s="120">
        <v>1</v>
      </c>
      <c r="AZ11" s="81">
        <f t="shared" ref="AZ11:AZ65" si="19">SUM(AV11:AY11)</f>
        <v>35</v>
      </c>
      <c r="BA11" s="80">
        <f t="shared" ref="BA11:BA65" si="20">AU11-AZ11</f>
        <v>259.5</v>
      </c>
      <c r="BB11" s="36">
        <f t="shared" ref="BB11:BB65" si="21">BA11*0.48</f>
        <v>124.56</v>
      </c>
      <c r="BC11" s="80">
        <f t="shared" ref="BC11:BC65" si="22">BA11*0.52</f>
        <v>134.94</v>
      </c>
    </row>
    <row r="12" spans="1:55" ht="17.399999999999999">
      <c r="A12" s="18" t="s">
        <v>7</v>
      </c>
      <c r="B12" s="88">
        <v>601</v>
      </c>
      <c r="C12" s="90">
        <v>312</v>
      </c>
      <c r="D12" s="90">
        <v>662</v>
      </c>
      <c r="E12" s="45">
        <v>21</v>
      </c>
      <c r="F12" s="88">
        <v>11</v>
      </c>
      <c r="G12" s="89">
        <v>23</v>
      </c>
      <c r="H12" s="48">
        <f t="shared" si="5"/>
        <v>1575</v>
      </c>
      <c r="I12" s="48">
        <f t="shared" si="6"/>
        <v>55</v>
      </c>
      <c r="J12" s="44">
        <v>635</v>
      </c>
      <c r="K12" s="19">
        <v>422</v>
      </c>
      <c r="L12" s="19"/>
      <c r="M12" s="19">
        <v>21</v>
      </c>
      <c r="N12" s="19">
        <v>14</v>
      </c>
      <c r="O12" s="49"/>
      <c r="P12" s="48">
        <f t="shared" si="7"/>
        <v>1057</v>
      </c>
      <c r="Q12" s="48">
        <f t="shared" si="8"/>
        <v>35</v>
      </c>
      <c r="R12" s="50">
        <f t="shared" si="9"/>
        <v>90</v>
      </c>
      <c r="S12" s="97">
        <v>4.4400000000000004</v>
      </c>
      <c r="T12" s="44">
        <v>5</v>
      </c>
      <c r="U12" s="99">
        <v>7.9</v>
      </c>
      <c r="V12" s="53"/>
      <c r="W12" s="53"/>
      <c r="X12" s="53"/>
      <c r="Y12" s="53"/>
      <c r="Z12" s="53"/>
      <c r="AA12" s="67">
        <f t="shared" si="10"/>
        <v>0</v>
      </c>
      <c r="AB12" s="51"/>
      <c r="AC12" s="20">
        <f t="shared" si="11"/>
        <v>0</v>
      </c>
      <c r="AD12" s="85">
        <f t="shared" si="12"/>
        <v>107.34</v>
      </c>
      <c r="AE12" s="21">
        <f t="shared" si="13"/>
        <v>107.34</v>
      </c>
      <c r="AF12" s="82"/>
      <c r="AG12" s="78"/>
      <c r="AH12" s="22">
        <f t="shared" si="4"/>
        <v>107.34</v>
      </c>
      <c r="AI12" s="23"/>
      <c r="AJ12" s="58"/>
      <c r="AK12" s="24">
        <f t="shared" si="14"/>
        <v>0</v>
      </c>
      <c r="AL12" s="25">
        <f t="shared" si="15"/>
        <v>124.56</v>
      </c>
      <c r="AM12" s="26">
        <f t="shared" si="16"/>
        <v>124.56</v>
      </c>
      <c r="AN12" s="79"/>
      <c r="AO12" s="112">
        <v>60</v>
      </c>
      <c r="AP12" s="112">
        <v>200</v>
      </c>
      <c r="AQ12" s="112">
        <v>0</v>
      </c>
      <c r="AR12" s="112">
        <v>0</v>
      </c>
      <c r="AS12" s="112">
        <v>50</v>
      </c>
      <c r="AT12" s="62">
        <f t="shared" si="17"/>
        <v>310</v>
      </c>
      <c r="AU12" s="64">
        <f t="shared" si="18"/>
        <v>294.5</v>
      </c>
      <c r="AV12" s="120">
        <v>6</v>
      </c>
      <c r="AW12" s="120">
        <v>20</v>
      </c>
      <c r="AX12" s="120">
        <v>8</v>
      </c>
      <c r="AY12" s="120">
        <v>1</v>
      </c>
      <c r="AZ12" s="81">
        <f t="shared" si="19"/>
        <v>35</v>
      </c>
      <c r="BA12" s="80">
        <f t="shared" si="20"/>
        <v>259.5</v>
      </c>
      <c r="BB12" s="36">
        <f t="shared" si="21"/>
        <v>124.56</v>
      </c>
      <c r="BC12" s="80">
        <f t="shared" si="22"/>
        <v>134.94</v>
      </c>
    </row>
    <row r="13" spans="1:55" ht="17.399999999999999">
      <c r="A13" s="18" t="s">
        <v>39</v>
      </c>
      <c r="B13" s="88">
        <v>589</v>
      </c>
      <c r="C13" s="88">
        <v>305</v>
      </c>
      <c r="D13" s="88">
        <v>652</v>
      </c>
      <c r="E13" s="45">
        <v>21</v>
      </c>
      <c r="F13" s="88">
        <v>11</v>
      </c>
      <c r="G13" s="89">
        <v>22</v>
      </c>
      <c r="H13" s="48">
        <f t="shared" si="5"/>
        <v>1546</v>
      </c>
      <c r="I13" s="48">
        <f t="shared" si="6"/>
        <v>54</v>
      </c>
      <c r="J13" s="44">
        <v>630</v>
      </c>
      <c r="K13" s="19">
        <v>408</v>
      </c>
      <c r="L13" s="19"/>
      <c r="M13" s="19">
        <v>21</v>
      </c>
      <c r="N13" s="19">
        <v>14</v>
      </c>
      <c r="O13" s="49"/>
      <c r="P13" s="48">
        <f t="shared" si="7"/>
        <v>1038</v>
      </c>
      <c r="Q13" s="48">
        <f t="shared" si="8"/>
        <v>35</v>
      </c>
      <c r="R13" s="50">
        <f t="shared" si="9"/>
        <v>89</v>
      </c>
      <c r="S13" s="97">
        <v>4.4400000000000004</v>
      </c>
      <c r="T13" s="44">
        <v>5</v>
      </c>
      <c r="U13" s="99">
        <v>7.9</v>
      </c>
      <c r="V13" s="53"/>
      <c r="W13" s="53"/>
      <c r="X13" s="53"/>
      <c r="Y13" s="53"/>
      <c r="Z13" s="53"/>
      <c r="AA13" s="67">
        <f t="shared" si="10"/>
        <v>0</v>
      </c>
      <c r="AB13" s="51"/>
      <c r="AC13" s="20">
        <f t="shared" si="11"/>
        <v>0</v>
      </c>
      <c r="AD13" s="85">
        <f t="shared" si="12"/>
        <v>106.34</v>
      </c>
      <c r="AE13" s="21">
        <f t="shared" si="13"/>
        <v>106.34</v>
      </c>
      <c r="AF13" s="82"/>
      <c r="AG13" s="78"/>
      <c r="AH13" s="22">
        <f t="shared" si="4"/>
        <v>106.34</v>
      </c>
      <c r="AI13" s="23"/>
      <c r="AJ13" s="58"/>
      <c r="AK13" s="24">
        <f t="shared" si="14"/>
        <v>0</v>
      </c>
      <c r="AL13" s="25">
        <f t="shared" si="15"/>
        <v>124.56</v>
      </c>
      <c r="AM13" s="26">
        <f t="shared" si="16"/>
        <v>124.56</v>
      </c>
      <c r="AN13" s="79"/>
      <c r="AO13" s="112">
        <v>60</v>
      </c>
      <c r="AP13" s="112">
        <v>200</v>
      </c>
      <c r="AQ13" s="112">
        <v>0</v>
      </c>
      <c r="AR13" s="112">
        <v>0</v>
      </c>
      <c r="AS13" s="112">
        <v>50</v>
      </c>
      <c r="AT13" s="62">
        <f t="shared" si="17"/>
        <v>310</v>
      </c>
      <c r="AU13" s="64">
        <f t="shared" si="18"/>
        <v>294.5</v>
      </c>
      <c r="AV13" s="120">
        <v>6</v>
      </c>
      <c r="AW13" s="120">
        <v>20</v>
      </c>
      <c r="AX13" s="120">
        <v>8</v>
      </c>
      <c r="AY13" s="120">
        <v>1</v>
      </c>
      <c r="AZ13" s="81">
        <f t="shared" si="19"/>
        <v>35</v>
      </c>
      <c r="BA13" s="80">
        <f t="shared" si="20"/>
        <v>259.5</v>
      </c>
      <c r="BB13" s="36">
        <f t="shared" si="21"/>
        <v>124.56</v>
      </c>
      <c r="BC13" s="80">
        <f t="shared" si="22"/>
        <v>134.94</v>
      </c>
    </row>
    <row r="14" spans="1:55" ht="17.399999999999999">
      <c r="A14" s="27" t="s">
        <v>8</v>
      </c>
      <c r="B14" s="88">
        <v>575</v>
      </c>
      <c r="C14" s="88">
        <v>303</v>
      </c>
      <c r="D14" s="88">
        <v>663</v>
      </c>
      <c r="E14" s="45">
        <v>20</v>
      </c>
      <c r="F14" s="88">
        <v>11</v>
      </c>
      <c r="G14" s="89">
        <v>22</v>
      </c>
      <c r="H14" s="48">
        <f t="shared" si="5"/>
        <v>1541</v>
      </c>
      <c r="I14" s="48">
        <f t="shared" si="6"/>
        <v>53</v>
      </c>
      <c r="J14" s="44">
        <v>620</v>
      </c>
      <c r="K14" s="19">
        <v>410</v>
      </c>
      <c r="L14" s="19"/>
      <c r="M14" s="19">
        <v>21</v>
      </c>
      <c r="N14" s="19">
        <v>14</v>
      </c>
      <c r="O14" s="49"/>
      <c r="P14" s="48">
        <f t="shared" si="7"/>
        <v>1030</v>
      </c>
      <c r="Q14" s="48">
        <f t="shared" si="8"/>
        <v>35</v>
      </c>
      <c r="R14" s="50">
        <f t="shared" si="9"/>
        <v>88</v>
      </c>
      <c r="S14" s="97">
        <v>3</v>
      </c>
      <c r="T14" s="44">
        <v>5</v>
      </c>
      <c r="U14" s="99">
        <v>7.5</v>
      </c>
      <c r="V14" s="53"/>
      <c r="W14" s="53"/>
      <c r="X14" s="53"/>
      <c r="Y14" s="53"/>
      <c r="Z14" s="53"/>
      <c r="AA14" s="67">
        <f t="shared" si="10"/>
        <v>0</v>
      </c>
      <c r="AB14" s="51"/>
      <c r="AC14" s="20">
        <f t="shared" si="11"/>
        <v>0</v>
      </c>
      <c r="AD14" s="85">
        <f t="shared" si="12"/>
        <v>103.5</v>
      </c>
      <c r="AE14" s="21">
        <f t="shared" si="13"/>
        <v>103.5</v>
      </c>
      <c r="AF14" s="82"/>
      <c r="AG14" s="78"/>
      <c r="AH14" s="22">
        <f t="shared" si="4"/>
        <v>103.5</v>
      </c>
      <c r="AI14" s="23"/>
      <c r="AJ14" s="58"/>
      <c r="AK14" s="24">
        <f t="shared" si="14"/>
        <v>0</v>
      </c>
      <c r="AL14" s="25">
        <f t="shared" si="15"/>
        <v>124.56</v>
      </c>
      <c r="AM14" s="26">
        <f t="shared" si="16"/>
        <v>124.56</v>
      </c>
      <c r="AN14" s="79"/>
      <c r="AO14" s="112">
        <v>60</v>
      </c>
      <c r="AP14" s="112">
        <v>200</v>
      </c>
      <c r="AQ14" s="112">
        <v>0</v>
      </c>
      <c r="AR14" s="112">
        <v>0</v>
      </c>
      <c r="AS14" s="112">
        <v>50</v>
      </c>
      <c r="AT14" s="62">
        <f t="shared" si="17"/>
        <v>310</v>
      </c>
      <c r="AU14" s="64">
        <f t="shared" si="18"/>
        <v>294.5</v>
      </c>
      <c r="AV14" s="120">
        <v>6</v>
      </c>
      <c r="AW14" s="120">
        <v>20</v>
      </c>
      <c r="AX14" s="120">
        <v>8</v>
      </c>
      <c r="AY14" s="120">
        <v>1</v>
      </c>
      <c r="AZ14" s="81">
        <f t="shared" si="19"/>
        <v>35</v>
      </c>
      <c r="BA14" s="80">
        <f t="shared" si="20"/>
        <v>259.5</v>
      </c>
      <c r="BB14" s="36">
        <f t="shared" si="21"/>
        <v>124.56</v>
      </c>
      <c r="BC14" s="80">
        <f t="shared" si="22"/>
        <v>134.94</v>
      </c>
    </row>
    <row r="15" spans="1:55" ht="17.399999999999999">
      <c r="A15" s="27" t="s">
        <v>40</v>
      </c>
      <c r="B15" s="88">
        <v>567</v>
      </c>
      <c r="C15" s="88">
        <v>300</v>
      </c>
      <c r="D15" s="88">
        <v>660</v>
      </c>
      <c r="E15" s="45">
        <v>20</v>
      </c>
      <c r="F15" s="88">
        <v>12</v>
      </c>
      <c r="G15" s="89">
        <v>22</v>
      </c>
      <c r="H15" s="48">
        <f t="shared" si="5"/>
        <v>1527</v>
      </c>
      <c r="I15" s="48">
        <f t="shared" si="6"/>
        <v>54</v>
      </c>
      <c r="J15" s="44">
        <v>615</v>
      </c>
      <c r="K15" s="19">
        <v>411</v>
      </c>
      <c r="L15" s="19"/>
      <c r="M15" s="19">
        <v>20</v>
      </c>
      <c r="N15" s="19">
        <v>14</v>
      </c>
      <c r="O15" s="49"/>
      <c r="P15" s="48">
        <f t="shared" si="7"/>
        <v>1026</v>
      </c>
      <c r="Q15" s="48">
        <f t="shared" si="8"/>
        <v>34</v>
      </c>
      <c r="R15" s="50">
        <f t="shared" si="9"/>
        <v>88</v>
      </c>
      <c r="S15" s="97">
        <v>3</v>
      </c>
      <c r="T15" s="44">
        <v>5</v>
      </c>
      <c r="U15" s="99">
        <v>7.5</v>
      </c>
      <c r="V15" s="53"/>
      <c r="W15" s="53"/>
      <c r="X15" s="53"/>
      <c r="Y15" s="53"/>
      <c r="Z15" s="53"/>
      <c r="AA15" s="67">
        <f t="shared" si="10"/>
        <v>0</v>
      </c>
      <c r="AB15" s="51"/>
      <c r="AC15" s="20">
        <f t="shared" si="11"/>
        <v>0</v>
      </c>
      <c r="AD15" s="85">
        <f t="shared" si="12"/>
        <v>103.5</v>
      </c>
      <c r="AE15" s="21">
        <f t="shared" si="13"/>
        <v>103.5</v>
      </c>
      <c r="AF15" s="82"/>
      <c r="AG15" s="78"/>
      <c r="AH15" s="22">
        <f t="shared" si="4"/>
        <v>103.5</v>
      </c>
      <c r="AI15" s="23"/>
      <c r="AJ15" s="58"/>
      <c r="AK15" s="24">
        <f t="shared" si="14"/>
        <v>0</v>
      </c>
      <c r="AL15" s="25">
        <f t="shared" si="15"/>
        <v>124.56</v>
      </c>
      <c r="AM15" s="26">
        <f t="shared" si="16"/>
        <v>124.56</v>
      </c>
      <c r="AN15" s="79"/>
      <c r="AO15" s="112">
        <v>60</v>
      </c>
      <c r="AP15" s="112">
        <v>200</v>
      </c>
      <c r="AQ15" s="112">
        <v>0</v>
      </c>
      <c r="AR15" s="112">
        <v>0</v>
      </c>
      <c r="AS15" s="112">
        <v>50</v>
      </c>
      <c r="AT15" s="62">
        <f t="shared" si="17"/>
        <v>310</v>
      </c>
      <c r="AU15" s="64">
        <f t="shared" si="18"/>
        <v>294.5</v>
      </c>
      <c r="AV15" s="120">
        <v>6</v>
      </c>
      <c r="AW15" s="120">
        <v>20</v>
      </c>
      <c r="AX15" s="120">
        <v>8</v>
      </c>
      <c r="AY15" s="120">
        <v>1</v>
      </c>
      <c r="AZ15" s="81">
        <f t="shared" si="19"/>
        <v>35</v>
      </c>
      <c r="BA15" s="80">
        <f t="shared" si="20"/>
        <v>259.5</v>
      </c>
      <c r="BB15" s="36">
        <f t="shared" si="21"/>
        <v>124.56</v>
      </c>
      <c r="BC15" s="80">
        <f t="shared" si="22"/>
        <v>134.94</v>
      </c>
    </row>
    <row r="16" spans="1:55" ht="17.399999999999999">
      <c r="A16" s="27" t="s">
        <v>9</v>
      </c>
      <c r="B16" s="88">
        <v>561</v>
      </c>
      <c r="C16" s="45">
        <v>297</v>
      </c>
      <c r="D16" s="88">
        <v>648</v>
      </c>
      <c r="E16" s="45">
        <v>20</v>
      </c>
      <c r="F16" s="88">
        <v>12</v>
      </c>
      <c r="G16" s="89">
        <v>22</v>
      </c>
      <c r="H16" s="48">
        <f t="shared" si="5"/>
        <v>1506</v>
      </c>
      <c r="I16" s="48">
        <f t="shared" si="6"/>
        <v>54</v>
      </c>
      <c r="J16" s="44">
        <v>598</v>
      </c>
      <c r="K16" s="19">
        <v>409</v>
      </c>
      <c r="L16" s="19"/>
      <c r="M16" s="19">
        <v>20</v>
      </c>
      <c r="N16" s="19">
        <v>14</v>
      </c>
      <c r="O16" s="49"/>
      <c r="P16" s="48">
        <f t="shared" si="7"/>
        <v>1007</v>
      </c>
      <c r="Q16" s="48">
        <f t="shared" si="8"/>
        <v>34</v>
      </c>
      <c r="R16" s="50">
        <f t="shared" si="9"/>
        <v>88</v>
      </c>
      <c r="S16" s="97">
        <v>2.97</v>
      </c>
      <c r="T16" s="44">
        <v>5</v>
      </c>
      <c r="U16" s="99">
        <v>7.4</v>
      </c>
      <c r="V16" s="53"/>
      <c r="W16" s="53"/>
      <c r="X16" s="53"/>
      <c r="Y16" s="53"/>
      <c r="Z16" s="53"/>
      <c r="AA16" s="67">
        <f t="shared" si="10"/>
        <v>0</v>
      </c>
      <c r="AB16" s="51"/>
      <c r="AC16" s="20">
        <f t="shared" si="11"/>
        <v>0</v>
      </c>
      <c r="AD16" s="85">
        <f t="shared" si="12"/>
        <v>103.37</v>
      </c>
      <c r="AE16" s="21">
        <f t="shared" si="13"/>
        <v>103.37</v>
      </c>
      <c r="AF16" s="82"/>
      <c r="AG16" s="78"/>
      <c r="AH16" s="22">
        <f t="shared" si="4"/>
        <v>103.37</v>
      </c>
      <c r="AI16" s="23"/>
      <c r="AJ16" s="58"/>
      <c r="AK16" s="24">
        <f t="shared" si="14"/>
        <v>0</v>
      </c>
      <c r="AL16" s="25">
        <f t="shared" si="15"/>
        <v>124.56</v>
      </c>
      <c r="AM16" s="26">
        <f t="shared" si="16"/>
        <v>124.56</v>
      </c>
      <c r="AN16" s="79"/>
      <c r="AO16" s="112">
        <v>60</v>
      </c>
      <c r="AP16" s="112">
        <v>200</v>
      </c>
      <c r="AQ16" s="112">
        <v>0</v>
      </c>
      <c r="AR16" s="112">
        <v>0</v>
      </c>
      <c r="AS16" s="112">
        <v>50</v>
      </c>
      <c r="AT16" s="62">
        <f t="shared" si="17"/>
        <v>310</v>
      </c>
      <c r="AU16" s="64">
        <f t="shared" si="18"/>
        <v>294.5</v>
      </c>
      <c r="AV16" s="120">
        <v>6</v>
      </c>
      <c r="AW16" s="120">
        <v>20</v>
      </c>
      <c r="AX16" s="120">
        <v>8</v>
      </c>
      <c r="AY16" s="120">
        <v>1</v>
      </c>
      <c r="AZ16" s="81">
        <f t="shared" si="19"/>
        <v>35</v>
      </c>
      <c r="BA16" s="80">
        <f t="shared" si="20"/>
        <v>259.5</v>
      </c>
      <c r="BB16" s="36">
        <f t="shared" si="21"/>
        <v>124.56</v>
      </c>
      <c r="BC16" s="80">
        <f t="shared" si="22"/>
        <v>134.94</v>
      </c>
    </row>
    <row r="17" spans="1:55" ht="17.399999999999999">
      <c r="A17" s="27" t="s">
        <v>41</v>
      </c>
      <c r="B17" s="88">
        <v>548</v>
      </c>
      <c r="C17" s="88">
        <v>292</v>
      </c>
      <c r="D17" s="88">
        <v>639</v>
      </c>
      <c r="E17" s="45">
        <v>20</v>
      </c>
      <c r="F17" s="88">
        <v>11</v>
      </c>
      <c r="G17" s="89">
        <v>22</v>
      </c>
      <c r="H17" s="48">
        <f t="shared" si="5"/>
        <v>1479</v>
      </c>
      <c r="I17" s="48">
        <f t="shared" si="6"/>
        <v>53</v>
      </c>
      <c r="J17" s="44">
        <v>604</v>
      </c>
      <c r="K17" s="19">
        <v>407</v>
      </c>
      <c r="L17" s="19"/>
      <c r="M17" s="19">
        <v>20</v>
      </c>
      <c r="N17" s="19">
        <v>14</v>
      </c>
      <c r="O17" s="49"/>
      <c r="P17" s="48">
        <f t="shared" si="7"/>
        <v>1011</v>
      </c>
      <c r="Q17" s="48">
        <f t="shared" si="8"/>
        <v>34</v>
      </c>
      <c r="R17" s="50">
        <f t="shared" si="9"/>
        <v>87</v>
      </c>
      <c r="S17" s="97">
        <v>2.97</v>
      </c>
      <c r="T17" s="44">
        <v>4.5</v>
      </c>
      <c r="U17" s="99">
        <v>7.4</v>
      </c>
      <c r="V17" s="53"/>
      <c r="W17" s="53"/>
      <c r="X17" s="53"/>
      <c r="Y17" s="53"/>
      <c r="Z17" s="53"/>
      <c r="AA17" s="67">
        <f t="shared" si="10"/>
        <v>0</v>
      </c>
      <c r="AB17" s="51"/>
      <c r="AC17" s="20">
        <f t="shared" si="11"/>
        <v>0</v>
      </c>
      <c r="AD17" s="85">
        <f t="shared" si="12"/>
        <v>101.87</v>
      </c>
      <c r="AE17" s="21">
        <f t="shared" si="13"/>
        <v>101.87</v>
      </c>
      <c r="AF17" s="82"/>
      <c r="AG17" s="78"/>
      <c r="AH17" s="22">
        <f t="shared" si="4"/>
        <v>101.87</v>
      </c>
      <c r="AI17" s="23"/>
      <c r="AJ17" s="58"/>
      <c r="AK17" s="24">
        <f t="shared" si="14"/>
        <v>0</v>
      </c>
      <c r="AL17" s="25">
        <f t="shared" si="15"/>
        <v>124.56</v>
      </c>
      <c r="AM17" s="26">
        <f t="shared" si="16"/>
        <v>124.56</v>
      </c>
      <c r="AN17" s="79"/>
      <c r="AO17" s="112">
        <v>60</v>
      </c>
      <c r="AP17" s="112">
        <v>200</v>
      </c>
      <c r="AQ17" s="112">
        <v>0</v>
      </c>
      <c r="AR17" s="112">
        <v>0</v>
      </c>
      <c r="AS17" s="112">
        <v>50</v>
      </c>
      <c r="AT17" s="62">
        <f t="shared" si="17"/>
        <v>310</v>
      </c>
      <c r="AU17" s="64">
        <f t="shared" si="18"/>
        <v>294.5</v>
      </c>
      <c r="AV17" s="120">
        <v>6</v>
      </c>
      <c r="AW17" s="120">
        <v>20</v>
      </c>
      <c r="AX17" s="120">
        <v>8</v>
      </c>
      <c r="AY17" s="120">
        <v>1</v>
      </c>
      <c r="AZ17" s="81">
        <f t="shared" si="19"/>
        <v>35</v>
      </c>
      <c r="BA17" s="80">
        <f t="shared" si="20"/>
        <v>259.5</v>
      </c>
      <c r="BB17" s="36">
        <f t="shared" si="21"/>
        <v>124.56</v>
      </c>
      <c r="BC17" s="80">
        <f t="shared" si="22"/>
        <v>134.94</v>
      </c>
    </row>
    <row r="18" spans="1:55" ht="17.399999999999999">
      <c r="A18" s="27" t="s">
        <v>10</v>
      </c>
      <c r="B18" s="88">
        <v>539</v>
      </c>
      <c r="C18" s="90">
        <v>284</v>
      </c>
      <c r="D18" s="88">
        <v>631</v>
      </c>
      <c r="E18" s="45">
        <v>19</v>
      </c>
      <c r="F18" s="88">
        <v>10</v>
      </c>
      <c r="G18" s="89">
        <v>21</v>
      </c>
      <c r="H18" s="48">
        <f t="shared" si="5"/>
        <v>1454</v>
      </c>
      <c r="I18" s="48">
        <f t="shared" si="6"/>
        <v>50</v>
      </c>
      <c r="J18" s="44">
        <v>612</v>
      </c>
      <c r="K18" s="19">
        <v>400</v>
      </c>
      <c r="L18" s="19"/>
      <c r="M18" s="19">
        <v>20</v>
      </c>
      <c r="N18" s="19">
        <v>14</v>
      </c>
      <c r="O18" s="49"/>
      <c r="P18" s="48">
        <f t="shared" si="7"/>
        <v>1012</v>
      </c>
      <c r="Q18" s="48">
        <f t="shared" si="8"/>
        <v>34</v>
      </c>
      <c r="R18" s="50">
        <f t="shared" si="9"/>
        <v>84</v>
      </c>
      <c r="S18" s="97">
        <v>2.76</v>
      </c>
      <c r="T18" s="44">
        <v>4.5</v>
      </c>
      <c r="U18" s="99">
        <v>7.3</v>
      </c>
      <c r="V18" s="53"/>
      <c r="W18" s="53"/>
      <c r="X18" s="53"/>
      <c r="Y18" s="53"/>
      <c r="Z18" s="53"/>
      <c r="AA18" s="67">
        <f t="shared" si="10"/>
        <v>0</v>
      </c>
      <c r="AB18" s="51"/>
      <c r="AC18" s="20">
        <f t="shared" si="11"/>
        <v>0</v>
      </c>
      <c r="AD18" s="85">
        <f t="shared" si="12"/>
        <v>98.56</v>
      </c>
      <c r="AE18" s="21">
        <f t="shared" si="13"/>
        <v>98.56</v>
      </c>
      <c r="AF18" s="82"/>
      <c r="AG18" s="78"/>
      <c r="AH18" s="22">
        <f t="shared" si="4"/>
        <v>98.56</v>
      </c>
      <c r="AI18" s="23"/>
      <c r="AJ18" s="58"/>
      <c r="AK18" s="24">
        <f t="shared" si="14"/>
        <v>0</v>
      </c>
      <c r="AL18" s="25">
        <f t="shared" si="15"/>
        <v>124.56</v>
      </c>
      <c r="AM18" s="26">
        <f t="shared" si="16"/>
        <v>124.56</v>
      </c>
      <c r="AN18" s="79"/>
      <c r="AO18" s="112">
        <v>60</v>
      </c>
      <c r="AP18" s="112">
        <v>200</v>
      </c>
      <c r="AQ18" s="112">
        <v>0</v>
      </c>
      <c r="AR18" s="112">
        <v>0</v>
      </c>
      <c r="AS18" s="112">
        <v>50</v>
      </c>
      <c r="AT18" s="62">
        <f t="shared" ref="AT18:AT24" si="23">SUM(AO18:AS18)</f>
        <v>310</v>
      </c>
      <c r="AU18" s="64">
        <f t="shared" ref="AU18:AU24" si="24">AT18*0.95</f>
        <v>294.5</v>
      </c>
      <c r="AV18" s="120">
        <v>6</v>
      </c>
      <c r="AW18" s="120">
        <v>20</v>
      </c>
      <c r="AX18" s="120">
        <v>8</v>
      </c>
      <c r="AY18" s="120">
        <v>1</v>
      </c>
      <c r="AZ18" s="81">
        <f t="shared" si="19"/>
        <v>35</v>
      </c>
      <c r="BA18" s="80">
        <f t="shared" si="20"/>
        <v>259.5</v>
      </c>
      <c r="BB18" s="36">
        <f t="shared" si="21"/>
        <v>124.56</v>
      </c>
      <c r="BC18" s="80">
        <f t="shared" si="22"/>
        <v>134.94</v>
      </c>
    </row>
    <row r="19" spans="1:55" ht="17.399999999999999">
      <c r="A19" s="27" t="s">
        <v>42</v>
      </c>
      <c r="B19" s="88">
        <v>540</v>
      </c>
      <c r="C19" s="88">
        <v>279</v>
      </c>
      <c r="D19" s="88">
        <v>650</v>
      </c>
      <c r="E19" s="45">
        <v>19</v>
      </c>
      <c r="F19" s="88">
        <v>10</v>
      </c>
      <c r="G19" s="89">
        <v>21</v>
      </c>
      <c r="H19" s="48">
        <f t="shared" si="5"/>
        <v>1469</v>
      </c>
      <c r="I19" s="48">
        <f t="shared" si="6"/>
        <v>50</v>
      </c>
      <c r="J19" s="44">
        <v>601</v>
      </c>
      <c r="K19" s="19">
        <v>390</v>
      </c>
      <c r="L19" s="19"/>
      <c r="M19" s="19">
        <v>20</v>
      </c>
      <c r="N19" s="19">
        <v>13</v>
      </c>
      <c r="O19" s="49"/>
      <c r="P19" s="48">
        <f t="shared" si="7"/>
        <v>991</v>
      </c>
      <c r="Q19" s="48">
        <f t="shared" si="8"/>
        <v>33</v>
      </c>
      <c r="R19" s="50">
        <f t="shared" si="9"/>
        <v>83</v>
      </c>
      <c r="S19" s="97">
        <v>2.76</v>
      </c>
      <c r="T19" s="44">
        <v>4.5</v>
      </c>
      <c r="U19" s="99">
        <v>7.3</v>
      </c>
      <c r="V19" s="53"/>
      <c r="W19" s="53"/>
      <c r="X19" s="53"/>
      <c r="Y19" s="53"/>
      <c r="Z19" s="53"/>
      <c r="AA19" s="67">
        <f t="shared" si="10"/>
        <v>0</v>
      </c>
      <c r="AB19" s="51"/>
      <c r="AC19" s="20">
        <f t="shared" si="11"/>
        <v>0</v>
      </c>
      <c r="AD19" s="85">
        <f t="shared" si="12"/>
        <v>97.56</v>
      </c>
      <c r="AE19" s="21">
        <f t="shared" si="13"/>
        <v>97.56</v>
      </c>
      <c r="AF19" s="82"/>
      <c r="AG19" s="78"/>
      <c r="AH19" s="22">
        <f t="shared" si="4"/>
        <v>97.56</v>
      </c>
      <c r="AI19" s="23"/>
      <c r="AJ19" s="58"/>
      <c r="AK19" s="24">
        <f t="shared" si="14"/>
        <v>0</v>
      </c>
      <c r="AL19" s="25">
        <f t="shared" si="15"/>
        <v>124.56</v>
      </c>
      <c r="AM19" s="26">
        <f t="shared" si="16"/>
        <v>124.56</v>
      </c>
      <c r="AN19" s="79"/>
      <c r="AO19" s="112">
        <v>60</v>
      </c>
      <c r="AP19" s="112">
        <v>200</v>
      </c>
      <c r="AQ19" s="112">
        <v>0</v>
      </c>
      <c r="AR19" s="112">
        <v>0</v>
      </c>
      <c r="AS19" s="112">
        <v>50</v>
      </c>
      <c r="AT19" s="62">
        <f t="shared" si="23"/>
        <v>310</v>
      </c>
      <c r="AU19" s="64">
        <f t="shared" si="24"/>
        <v>294.5</v>
      </c>
      <c r="AV19" s="120">
        <v>6</v>
      </c>
      <c r="AW19" s="120">
        <v>20</v>
      </c>
      <c r="AX19" s="120">
        <v>8</v>
      </c>
      <c r="AY19" s="120">
        <v>1</v>
      </c>
      <c r="AZ19" s="81">
        <f t="shared" si="19"/>
        <v>35</v>
      </c>
      <c r="BA19" s="80">
        <f t="shared" si="20"/>
        <v>259.5</v>
      </c>
      <c r="BB19" s="36">
        <f t="shared" si="21"/>
        <v>124.56</v>
      </c>
      <c r="BC19" s="80">
        <f t="shared" si="22"/>
        <v>134.94</v>
      </c>
    </row>
    <row r="20" spans="1:55" ht="17.399999999999999">
      <c r="A20" s="27" t="s">
        <v>11</v>
      </c>
      <c r="B20" s="88">
        <v>540</v>
      </c>
      <c r="C20" s="88">
        <v>271</v>
      </c>
      <c r="D20" s="88">
        <v>645</v>
      </c>
      <c r="E20" s="88">
        <v>18</v>
      </c>
      <c r="F20" s="88">
        <v>10</v>
      </c>
      <c r="G20" s="89">
        <v>21</v>
      </c>
      <c r="H20" s="48">
        <f t="shared" si="5"/>
        <v>1456</v>
      </c>
      <c r="I20" s="48">
        <f t="shared" si="6"/>
        <v>49</v>
      </c>
      <c r="J20" s="44">
        <v>577</v>
      </c>
      <c r="K20" s="19">
        <v>380</v>
      </c>
      <c r="L20" s="19"/>
      <c r="M20" s="19">
        <v>19</v>
      </c>
      <c r="N20" s="19">
        <v>13</v>
      </c>
      <c r="O20" s="49"/>
      <c r="P20" s="48">
        <f t="shared" si="7"/>
        <v>957</v>
      </c>
      <c r="Q20" s="48">
        <f t="shared" si="8"/>
        <v>32</v>
      </c>
      <c r="R20" s="50">
        <f t="shared" si="9"/>
        <v>81</v>
      </c>
      <c r="S20" s="97">
        <v>2.82</v>
      </c>
      <c r="T20" s="44">
        <v>4.5</v>
      </c>
      <c r="U20" s="99">
        <v>7.2</v>
      </c>
      <c r="V20" s="53"/>
      <c r="W20" s="53"/>
      <c r="X20" s="53"/>
      <c r="Y20" s="53"/>
      <c r="Z20" s="53"/>
      <c r="AA20" s="67">
        <f t="shared" si="10"/>
        <v>0</v>
      </c>
      <c r="AB20" s="51"/>
      <c r="AC20" s="20">
        <f t="shared" si="11"/>
        <v>0</v>
      </c>
      <c r="AD20" s="85">
        <f t="shared" si="12"/>
        <v>95.52</v>
      </c>
      <c r="AE20" s="21">
        <f t="shared" si="13"/>
        <v>95.52</v>
      </c>
      <c r="AF20" s="82"/>
      <c r="AG20" s="78"/>
      <c r="AH20" s="22">
        <f t="shared" si="4"/>
        <v>95.52</v>
      </c>
      <c r="AI20" s="23"/>
      <c r="AJ20" s="58"/>
      <c r="AK20" s="24">
        <f t="shared" si="14"/>
        <v>0</v>
      </c>
      <c r="AL20" s="25">
        <f t="shared" si="15"/>
        <v>124.56</v>
      </c>
      <c r="AM20" s="26">
        <f t="shared" si="16"/>
        <v>124.56</v>
      </c>
      <c r="AN20" s="79"/>
      <c r="AO20" s="112">
        <v>60</v>
      </c>
      <c r="AP20" s="112">
        <v>200</v>
      </c>
      <c r="AQ20" s="112">
        <v>0</v>
      </c>
      <c r="AR20" s="112">
        <v>0</v>
      </c>
      <c r="AS20" s="112">
        <v>50</v>
      </c>
      <c r="AT20" s="62">
        <f t="shared" si="23"/>
        <v>310</v>
      </c>
      <c r="AU20" s="64">
        <f t="shared" si="24"/>
        <v>294.5</v>
      </c>
      <c r="AV20" s="120">
        <v>6</v>
      </c>
      <c r="AW20" s="120">
        <v>20</v>
      </c>
      <c r="AX20" s="120">
        <v>8</v>
      </c>
      <c r="AY20" s="120">
        <v>1</v>
      </c>
      <c r="AZ20" s="81">
        <f t="shared" si="19"/>
        <v>35</v>
      </c>
      <c r="BA20" s="80">
        <f t="shared" si="20"/>
        <v>259.5</v>
      </c>
      <c r="BB20" s="36">
        <f t="shared" si="21"/>
        <v>124.56</v>
      </c>
      <c r="BC20" s="80">
        <f t="shared" si="22"/>
        <v>134.94</v>
      </c>
    </row>
    <row r="21" spans="1:55" ht="17.399999999999999">
      <c r="A21" s="27" t="s">
        <v>43</v>
      </c>
      <c r="B21" s="88">
        <v>537</v>
      </c>
      <c r="C21" s="88">
        <v>264</v>
      </c>
      <c r="D21" s="88">
        <v>653</v>
      </c>
      <c r="E21" s="88">
        <v>18</v>
      </c>
      <c r="F21" s="88">
        <v>9</v>
      </c>
      <c r="G21" s="89">
        <v>21</v>
      </c>
      <c r="H21" s="48">
        <f t="shared" si="5"/>
        <v>1454</v>
      </c>
      <c r="I21" s="48">
        <f t="shared" si="6"/>
        <v>48</v>
      </c>
      <c r="J21" s="44">
        <v>575</v>
      </c>
      <c r="K21" s="19">
        <v>374</v>
      </c>
      <c r="L21" s="19"/>
      <c r="M21" s="19">
        <v>19</v>
      </c>
      <c r="N21" s="19">
        <v>13</v>
      </c>
      <c r="O21" s="49"/>
      <c r="P21" s="48">
        <f t="shared" si="7"/>
        <v>949</v>
      </c>
      <c r="Q21" s="48">
        <f t="shared" si="8"/>
        <v>32</v>
      </c>
      <c r="R21" s="50">
        <f t="shared" si="9"/>
        <v>80</v>
      </c>
      <c r="S21" s="97">
        <v>2.82</v>
      </c>
      <c r="T21" s="44">
        <v>4.5</v>
      </c>
      <c r="U21" s="99">
        <v>7.2</v>
      </c>
      <c r="V21" s="53"/>
      <c r="W21" s="53"/>
      <c r="X21" s="53"/>
      <c r="Y21" s="53"/>
      <c r="Z21" s="53"/>
      <c r="AA21" s="67">
        <f t="shared" si="10"/>
        <v>0</v>
      </c>
      <c r="AB21" s="51"/>
      <c r="AC21" s="20">
        <f t="shared" si="11"/>
        <v>0</v>
      </c>
      <c r="AD21" s="85">
        <f t="shared" si="12"/>
        <v>94.52</v>
      </c>
      <c r="AE21" s="21">
        <f t="shared" si="13"/>
        <v>94.52</v>
      </c>
      <c r="AF21" s="82"/>
      <c r="AG21" s="78"/>
      <c r="AH21" s="22">
        <f t="shared" si="4"/>
        <v>94.52</v>
      </c>
      <c r="AI21" s="23"/>
      <c r="AJ21" s="58"/>
      <c r="AK21" s="24">
        <f t="shared" si="14"/>
        <v>0</v>
      </c>
      <c r="AL21" s="25">
        <f t="shared" si="15"/>
        <v>124.56</v>
      </c>
      <c r="AM21" s="26">
        <f t="shared" si="16"/>
        <v>124.56</v>
      </c>
      <c r="AN21" s="79"/>
      <c r="AO21" s="112">
        <v>60</v>
      </c>
      <c r="AP21" s="112">
        <v>200</v>
      </c>
      <c r="AQ21" s="112">
        <v>0</v>
      </c>
      <c r="AR21" s="112">
        <v>0</v>
      </c>
      <c r="AS21" s="112">
        <v>50</v>
      </c>
      <c r="AT21" s="62">
        <f t="shared" si="23"/>
        <v>310</v>
      </c>
      <c r="AU21" s="64">
        <f t="shared" si="24"/>
        <v>294.5</v>
      </c>
      <c r="AV21" s="120">
        <v>6</v>
      </c>
      <c r="AW21" s="120">
        <v>20</v>
      </c>
      <c r="AX21" s="120">
        <v>8</v>
      </c>
      <c r="AY21" s="120">
        <v>1</v>
      </c>
      <c r="AZ21" s="81">
        <f t="shared" si="19"/>
        <v>35</v>
      </c>
      <c r="BA21" s="80">
        <f t="shared" si="20"/>
        <v>259.5</v>
      </c>
      <c r="BB21" s="36">
        <f t="shared" si="21"/>
        <v>124.56</v>
      </c>
      <c r="BC21" s="80">
        <f t="shared" si="22"/>
        <v>134.94</v>
      </c>
    </row>
    <row r="22" spans="1:55" ht="17.399999999999999">
      <c r="A22" s="27" t="s">
        <v>12</v>
      </c>
      <c r="B22" s="88">
        <v>483</v>
      </c>
      <c r="C22" s="88">
        <v>237</v>
      </c>
      <c r="D22" s="88">
        <v>597</v>
      </c>
      <c r="E22" s="88">
        <v>18</v>
      </c>
      <c r="F22" s="89">
        <v>9</v>
      </c>
      <c r="G22" s="89">
        <v>19</v>
      </c>
      <c r="H22" s="48">
        <f t="shared" si="5"/>
        <v>1317</v>
      </c>
      <c r="I22" s="48">
        <f t="shared" si="6"/>
        <v>46</v>
      </c>
      <c r="J22" s="44">
        <v>538</v>
      </c>
      <c r="K22" s="19">
        <v>380</v>
      </c>
      <c r="L22" s="19"/>
      <c r="M22" s="19">
        <v>18</v>
      </c>
      <c r="N22" s="19">
        <v>12</v>
      </c>
      <c r="O22" s="49"/>
      <c r="P22" s="48">
        <f t="shared" si="7"/>
        <v>918</v>
      </c>
      <c r="Q22" s="48">
        <f t="shared" si="8"/>
        <v>30</v>
      </c>
      <c r="R22" s="50">
        <f t="shared" si="9"/>
        <v>76</v>
      </c>
      <c r="S22" s="97">
        <v>2.82</v>
      </c>
      <c r="T22" s="44">
        <v>4</v>
      </c>
      <c r="U22" s="99">
        <v>7.5</v>
      </c>
      <c r="V22" s="53"/>
      <c r="W22" s="53"/>
      <c r="X22" s="53"/>
      <c r="Y22" s="53"/>
      <c r="Z22" s="53"/>
      <c r="AA22" s="67">
        <f t="shared" si="10"/>
        <v>0</v>
      </c>
      <c r="AB22" s="51"/>
      <c r="AC22" s="20">
        <f t="shared" si="11"/>
        <v>0</v>
      </c>
      <c r="AD22" s="85">
        <f t="shared" si="12"/>
        <v>90.32</v>
      </c>
      <c r="AE22" s="21">
        <f t="shared" si="13"/>
        <v>90.32</v>
      </c>
      <c r="AF22" s="82"/>
      <c r="AG22" s="78"/>
      <c r="AH22" s="22">
        <f t="shared" si="4"/>
        <v>90.32</v>
      </c>
      <c r="AI22" s="23"/>
      <c r="AJ22" s="58"/>
      <c r="AK22" s="24">
        <f t="shared" si="14"/>
        <v>0</v>
      </c>
      <c r="AL22" s="25">
        <f t="shared" si="15"/>
        <v>124.56</v>
      </c>
      <c r="AM22" s="26">
        <f t="shared" si="16"/>
        <v>124.56</v>
      </c>
      <c r="AN22" s="79"/>
      <c r="AO22" s="112">
        <v>60</v>
      </c>
      <c r="AP22" s="112">
        <v>200</v>
      </c>
      <c r="AQ22" s="112">
        <v>0</v>
      </c>
      <c r="AR22" s="112">
        <v>0</v>
      </c>
      <c r="AS22" s="112">
        <v>50</v>
      </c>
      <c r="AT22" s="62">
        <f t="shared" si="23"/>
        <v>310</v>
      </c>
      <c r="AU22" s="64">
        <f t="shared" si="24"/>
        <v>294.5</v>
      </c>
      <c r="AV22" s="120">
        <v>6</v>
      </c>
      <c r="AW22" s="120">
        <v>20</v>
      </c>
      <c r="AX22" s="120">
        <v>8</v>
      </c>
      <c r="AY22" s="120">
        <v>1</v>
      </c>
      <c r="AZ22" s="81">
        <f t="shared" si="19"/>
        <v>35</v>
      </c>
      <c r="BA22" s="80">
        <f t="shared" si="20"/>
        <v>259.5</v>
      </c>
      <c r="BB22" s="36">
        <f t="shared" si="21"/>
        <v>124.56</v>
      </c>
      <c r="BC22" s="80">
        <f t="shared" si="22"/>
        <v>134.94</v>
      </c>
    </row>
    <row r="23" spans="1:55" ht="17.399999999999999">
      <c r="A23" s="27" t="s">
        <v>44</v>
      </c>
      <c r="B23" s="88">
        <v>468</v>
      </c>
      <c r="C23" s="88">
        <v>231</v>
      </c>
      <c r="D23" s="88">
        <v>592</v>
      </c>
      <c r="E23" s="88">
        <v>16</v>
      </c>
      <c r="F23" s="89">
        <v>8</v>
      </c>
      <c r="G23" s="89">
        <v>19</v>
      </c>
      <c r="H23" s="48">
        <f t="shared" si="5"/>
        <v>1291</v>
      </c>
      <c r="I23" s="48">
        <f t="shared" si="6"/>
        <v>43</v>
      </c>
      <c r="J23" s="44">
        <v>555</v>
      </c>
      <c r="K23" s="19">
        <v>338</v>
      </c>
      <c r="L23" s="19"/>
      <c r="M23" s="19">
        <v>18</v>
      </c>
      <c r="N23" s="19">
        <v>12</v>
      </c>
      <c r="O23" s="49"/>
      <c r="P23" s="48">
        <f t="shared" si="7"/>
        <v>893</v>
      </c>
      <c r="Q23" s="48">
        <f t="shared" si="8"/>
        <v>30</v>
      </c>
      <c r="R23" s="50">
        <f t="shared" si="9"/>
        <v>73</v>
      </c>
      <c r="S23" s="97">
        <v>2.82</v>
      </c>
      <c r="T23" s="44">
        <v>4</v>
      </c>
      <c r="U23" s="99">
        <v>7.5</v>
      </c>
      <c r="V23" s="53"/>
      <c r="W23" s="53"/>
      <c r="X23" s="53"/>
      <c r="Y23" s="53"/>
      <c r="Z23" s="53"/>
      <c r="AA23" s="67">
        <f t="shared" si="10"/>
        <v>0</v>
      </c>
      <c r="AB23" s="51"/>
      <c r="AC23" s="20">
        <f t="shared" si="11"/>
        <v>0</v>
      </c>
      <c r="AD23" s="85">
        <f t="shared" si="12"/>
        <v>87.32</v>
      </c>
      <c r="AE23" s="21">
        <f t="shared" si="13"/>
        <v>87.32</v>
      </c>
      <c r="AF23" s="82"/>
      <c r="AG23" s="78"/>
      <c r="AH23" s="22">
        <f t="shared" si="4"/>
        <v>87.32</v>
      </c>
      <c r="AI23" s="23"/>
      <c r="AJ23" s="58"/>
      <c r="AK23" s="24">
        <f t="shared" si="14"/>
        <v>0</v>
      </c>
      <c r="AL23" s="25">
        <f t="shared" si="15"/>
        <v>124.56</v>
      </c>
      <c r="AM23" s="26">
        <f t="shared" si="16"/>
        <v>124.56</v>
      </c>
      <c r="AN23" s="79"/>
      <c r="AO23" s="112">
        <v>60</v>
      </c>
      <c r="AP23" s="112">
        <v>200</v>
      </c>
      <c r="AQ23" s="112">
        <v>0</v>
      </c>
      <c r="AR23" s="112">
        <v>0</v>
      </c>
      <c r="AS23" s="112">
        <v>50</v>
      </c>
      <c r="AT23" s="62">
        <f t="shared" si="23"/>
        <v>310</v>
      </c>
      <c r="AU23" s="64">
        <f t="shared" si="24"/>
        <v>294.5</v>
      </c>
      <c r="AV23" s="120">
        <v>6</v>
      </c>
      <c r="AW23" s="120">
        <v>20</v>
      </c>
      <c r="AX23" s="120">
        <v>8</v>
      </c>
      <c r="AY23" s="120">
        <v>1</v>
      </c>
      <c r="AZ23" s="81">
        <f t="shared" si="19"/>
        <v>35</v>
      </c>
      <c r="BA23" s="80">
        <f t="shared" si="20"/>
        <v>259.5</v>
      </c>
      <c r="BB23" s="36">
        <f t="shared" si="21"/>
        <v>124.56</v>
      </c>
      <c r="BC23" s="80">
        <f t="shared" si="22"/>
        <v>134.94</v>
      </c>
    </row>
    <row r="24" spans="1:55" ht="17.399999999999999">
      <c r="A24" s="29" t="s">
        <v>13</v>
      </c>
      <c r="B24" s="88">
        <v>470</v>
      </c>
      <c r="C24" s="88">
        <v>238</v>
      </c>
      <c r="D24" s="88">
        <v>598</v>
      </c>
      <c r="E24" s="88">
        <v>16</v>
      </c>
      <c r="F24" s="89">
        <v>8</v>
      </c>
      <c r="G24" s="89">
        <v>19</v>
      </c>
      <c r="H24" s="48">
        <f t="shared" si="5"/>
        <v>1306</v>
      </c>
      <c r="I24" s="48">
        <f t="shared" si="6"/>
        <v>43</v>
      </c>
      <c r="J24" s="44">
        <v>552</v>
      </c>
      <c r="K24" s="19">
        <v>319</v>
      </c>
      <c r="L24" s="19"/>
      <c r="M24" s="19">
        <v>18</v>
      </c>
      <c r="N24" s="19">
        <v>11</v>
      </c>
      <c r="O24" s="49"/>
      <c r="P24" s="48">
        <f t="shared" si="7"/>
        <v>871</v>
      </c>
      <c r="Q24" s="48">
        <f t="shared" si="8"/>
        <v>29</v>
      </c>
      <c r="R24" s="50">
        <f t="shared" si="9"/>
        <v>72</v>
      </c>
      <c r="S24" s="97">
        <v>2.76</v>
      </c>
      <c r="T24" s="44">
        <v>3.5</v>
      </c>
      <c r="U24" s="99">
        <v>6.3</v>
      </c>
      <c r="V24" s="53"/>
      <c r="W24" s="53"/>
      <c r="X24" s="53"/>
      <c r="Y24" s="53"/>
      <c r="Z24" s="53"/>
      <c r="AA24" s="67">
        <f t="shared" si="10"/>
        <v>0</v>
      </c>
      <c r="AB24" s="51"/>
      <c r="AC24" s="20">
        <f t="shared" si="11"/>
        <v>0</v>
      </c>
      <c r="AD24" s="85">
        <f t="shared" si="12"/>
        <v>84.56</v>
      </c>
      <c r="AE24" s="21">
        <f t="shared" si="13"/>
        <v>84.56</v>
      </c>
      <c r="AF24" s="82"/>
      <c r="AG24" s="78"/>
      <c r="AH24" s="22">
        <f t="shared" si="4"/>
        <v>84.56</v>
      </c>
      <c r="AI24" s="23"/>
      <c r="AJ24" s="58"/>
      <c r="AK24" s="24">
        <f t="shared" si="14"/>
        <v>0</v>
      </c>
      <c r="AL24" s="25">
        <f t="shared" si="15"/>
        <v>124.56</v>
      </c>
      <c r="AM24" s="26">
        <f t="shared" si="16"/>
        <v>124.56</v>
      </c>
      <c r="AN24" s="79"/>
      <c r="AO24" s="112">
        <v>60</v>
      </c>
      <c r="AP24" s="112">
        <v>200</v>
      </c>
      <c r="AQ24" s="112">
        <v>0</v>
      </c>
      <c r="AR24" s="112">
        <v>0</v>
      </c>
      <c r="AS24" s="112">
        <v>50</v>
      </c>
      <c r="AT24" s="62">
        <f t="shared" si="23"/>
        <v>310</v>
      </c>
      <c r="AU24" s="64">
        <f t="shared" si="24"/>
        <v>294.5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19"/>
        <v>35</v>
      </c>
      <c r="BA24" s="80">
        <f t="shared" si="20"/>
        <v>259.5</v>
      </c>
      <c r="BB24" s="36">
        <f t="shared" si="21"/>
        <v>124.56</v>
      </c>
      <c r="BC24" s="80">
        <f t="shared" si="22"/>
        <v>134.94</v>
      </c>
    </row>
    <row r="25" spans="1:55" ht="17.399999999999999">
      <c r="A25" s="30" t="s">
        <v>30</v>
      </c>
      <c r="B25" s="88">
        <v>480</v>
      </c>
      <c r="C25" s="88">
        <v>246</v>
      </c>
      <c r="D25" s="88">
        <v>597</v>
      </c>
      <c r="E25" s="88">
        <v>16</v>
      </c>
      <c r="F25" s="89">
        <v>8</v>
      </c>
      <c r="G25" s="89">
        <v>19</v>
      </c>
      <c r="H25" s="48">
        <f t="shared" si="5"/>
        <v>1323</v>
      </c>
      <c r="I25" s="48">
        <f t="shared" si="6"/>
        <v>43</v>
      </c>
      <c r="J25" s="44">
        <v>557</v>
      </c>
      <c r="K25" s="19">
        <v>340</v>
      </c>
      <c r="L25" s="19"/>
      <c r="M25" s="19">
        <v>18</v>
      </c>
      <c r="N25" s="19">
        <v>13</v>
      </c>
      <c r="O25" s="49"/>
      <c r="P25" s="48">
        <f t="shared" si="7"/>
        <v>897</v>
      </c>
      <c r="Q25" s="48">
        <f t="shared" si="8"/>
        <v>31</v>
      </c>
      <c r="R25" s="50">
        <f t="shared" si="9"/>
        <v>74</v>
      </c>
      <c r="S25" s="97">
        <v>2.76</v>
      </c>
      <c r="T25" s="44">
        <v>3.5</v>
      </c>
      <c r="U25" s="99">
        <v>6.3</v>
      </c>
      <c r="V25" s="53"/>
      <c r="W25" s="53"/>
      <c r="X25" s="53"/>
      <c r="Y25" s="53"/>
      <c r="Z25" s="53"/>
      <c r="AA25" s="67">
        <f t="shared" si="10"/>
        <v>0</v>
      </c>
      <c r="AB25" s="51"/>
      <c r="AC25" s="20">
        <f t="shared" si="11"/>
        <v>0</v>
      </c>
      <c r="AD25" s="85">
        <f t="shared" si="12"/>
        <v>86.56</v>
      </c>
      <c r="AE25" s="21">
        <f t="shared" si="13"/>
        <v>86.56</v>
      </c>
      <c r="AF25" s="82"/>
      <c r="AG25" s="78"/>
      <c r="AH25" s="22">
        <f t="shared" si="4"/>
        <v>86.56</v>
      </c>
      <c r="AI25" s="23"/>
      <c r="AJ25" s="58"/>
      <c r="AK25" s="24">
        <f t="shared" si="14"/>
        <v>0</v>
      </c>
      <c r="AL25" s="25">
        <f t="shared" si="15"/>
        <v>124.56</v>
      </c>
      <c r="AM25" s="26">
        <f t="shared" si="16"/>
        <v>124.56</v>
      </c>
      <c r="AN25" s="79"/>
      <c r="AO25" s="112">
        <v>60</v>
      </c>
      <c r="AP25" s="112">
        <v>200</v>
      </c>
      <c r="AQ25" s="112">
        <v>0</v>
      </c>
      <c r="AR25" s="112">
        <v>0</v>
      </c>
      <c r="AS25" s="112">
        <v>50</v>
      </c>
      <c r="AT25" s="62">
        <f t="shared" ref="AT25:AT65" si="25">SUM(AO25:AS25)</f>
        <v>310</v>
      </c>
      <c r="AU25" s="64">
        <f t="shared" ref="AU25:AU65" si="26">AT25*0.95</f>
        <v>294.5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19"/>
        <v>35</v>
      </c>
      <c r="BA25" s="80">
        <f t="shared" si="20"/>
        <v>259.5</v>
      </c>
      <c r="BB25" s="36">
        <f t="shared" si="21"/>
        <v>124.56</v>
      </c>
      <c r="BC25" s="80">
        <f t="shared" si="22"/>
        <v>134.94</v>
      </c>
    </row>
    <row r="26" spans="1:55" ht="17.399999999999999">
      <c r="A26" s="30" t="s">
        <v>14</v>
      </c>
      <c r="B26" s="88">
        <v>487</v>
      </c>
      <c r="C26" s="88">
        <v>260</v>
      </c>
      <c r="D26" s="88">
        <v>611</v>
      </c>
      <c r="E26" s="88">
        <v>16</v>
      </c>
      <c r="F26" s="89">
        <v>9</v>
      </c>
      <c r="G26" s="89">
        <v>20</v>
      </c>
      <c r="H26" s="48">
        <f t="shared" si="5"/>
        <v>1358</v>
      </c>
      <c r="I26" s="48">
        <f t="shared" si="6"/>
        <v>45</v>
      </c>
      <c r="J26" s="44">
        <v>270</v>
      </c>
      <c r="K26" s="19">
        <v>347</v>
      </c>
      <c r="L26" s="19"/>
      <c r="M26" s="19">
        <v>9</v>
      </c>
      <c r="N26" s="19">
        <v>13</v>
      </c>
      <c r="O26" s="49"/>
      <c r="P26" s="48">
        <f t="shared" si="7"/>
        <v>617</v>
      </c>
      <c r="Q26" s="48">
        <f t="shared" si="8"/>
        <v>22</v>
      </c>
      <c r="R26" s="50">
        <f t="shared" si="9"/>
        <v>67</v>
      </c>
      <c r="S26" s="97">
        <v>2.76</v>
      </c>
      <c r="T26" s="44">
        <v>3.5</v>
      </c>
      <c r="U26" s="99">
        <v>6.6</v>
      </c>
      <c r="V26" s="53"/>
      <c r="W26" s="53"/>
      <c r="X26" s="53"/>
      <c r="Y26" s="53"/>
      <c r="Z26" s="53"/>
      <c r="AA26" s="67">
        <f t="shared" si="10"/>
        <v>0</v>
      </c>
      <c r="AB26" s="35"/>
      <c r="AC26" s="20">
        <f t="shared" si="11"/>
        <v>0</v>
      </c>
      <c r="AD26" s="85">
        <f t="shared" si="12"/>
        <v>79.86</v>
      </c>
      <c r="AE26" s="21">
        <f t="shared" si="13"/>
        <v>79.86</v>
      </c>
      <c r="AF26" s="82"/>
      <c r="AG26" s="78"/>
      <c r="AH26" s="22">
        <f t="shared" si="4"/>
        <v>79.86</v>
      </c>
      <c r="AI26" s="23"/>
      <c r="AJ26" s="58"/>
      <c r="AK26" s="24">
        <f t="shared" si="14"/>
        <v>0</v>
      </c>
      <c r="AL26" s="25">
        <f t="shared" si="15"/>
        <v>124.56</v>
      </c>
      <c r="AM26" s="26">
        <f t="shared" si="16"/>
        <v>124.56</v>
      </c>
      <c r="AN26" s="79"/>
      <c r="AO26" s="112">
        <v>60</v>
      </c>
      <c r="AP26" s="112">
        <v>200</v>
      </c>
      <c r="AQ26" s="112">
        <v>0</v>
      </c>
      <c r="AR26" s="112">
        <v>0</v>
      </c>
      <c r="AS26" s="112">
        <v>50</v>
      </c>
      <c r="AT26" s="62">
        <f t="shared" si="25"/>
        <v>310</v>
      </c>
      <c r="AU26" s="64">
        <f t="shared" si="26"/>
        <v>294.5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19"/>
        <v>35</v>
      </c>
      <c r="BA26" s="80">
        <f t="shared" si="20"/>
        <v>259.5</v>
      </c>
      <c r="BB26" s="36">
        <f t="shared" si="21"/>
        <v>124.56</v>
      </c>
      <c r="BC26" s="80">
        <f t="shared" si="22"/>
        <v>134.94</v>
      </c>
    </row>
    <row r="27" spans="1:55" ht="17.399999999999999">
      <c r="A27" s="30" t="s">
        <v>31</v>
      </c>
      <c r="B27" s="88">
        <v>507</v>
      </c>
      <c r="C27" s="88">
        <v>285</v>
      </c>
      <c r="D27" s="88">
        <v>543</v>
      </c>
      <c r="E27" s="88">
        <v>17</v>
      </c>
      <c r="F27" s="88">
        <v>10</v>
      </c>
      <c r="G27" s="89">
        <v>18</v>
      </c>
      <c r="H27" s="48">
        <f t="shared" si="5"/>
        <v>1335</v>
      </c>
      <c r="I27" s="48">
        <f t="shared" si="6"/>
        <v>45</v>
      </c>
      <c r="J27" s="44">
        <v>407</v>
      </c>
      <c r="K27" s="19">
        <v>364</v>
      </c>
      <c r="L27" s="19"/>
      <c r="M27" s="19">
        <v>13</v>
      </c>
      <c r="N27" s="19">
        <v>13</v>
      </c>
      <c r="O27" s="49"/>
      <c r="P27" s="48">
        <f t="shared" si="7"/>
        <v>771</v>
      </c>
      <c r="Q27" s="48">
        <f t="shared" si="8"/>
        <v>26</v>
      </c>
      <c r="R27" s="50">
        <f t="shared" si="9"/>
        <v>71</v>
      </c>
      <c r="S27" s="97">
        <v>2.76</v>
      </c>
      <c r="T27" s="44">
        <v>4</v>
      </c>
      <c r="U27" s="99">
        <v>6.6</v>
      </c>
      <c r="V27" s="53"/>
      <c r="W27" s="53"/>
      <c r="X27" s="53"/>
      <c r="Y27" s="53"/>
      <c r="Z27" s="53"/>
      <c r="AA27" s="67">
        <f t="shared" si="10"/>
        <v>0</v>
      </c>
      <c r="AB27" s="35"/>
      <c r="AC27" s="20">
        <f t="shared" si="11"/>
        <v>0</v>
      </c>
      <c r="AD27" s="85">
        <f t="shared" si="12"/>
        <v>84.36</v>
      </c>
      <c r="AE27" s="21">
        <f t="shared" si="13"/>
        <v>84.36</v>
      </c>
      <c r="AF27" s="82"/>
      <c r="AG27" s="78"/>
      <c r="AH27" s="22">
        <f t="shared" si="4"/>
        <v>84.36</v>
      </c>
      <c r="AI27" s="23"/>
      <c r="AJ27" s="58"/>
      <c r="AK27" s="24">
        <f t="shared" si="14"/>
        <v>0</v>
      </c>
      <c r="AL27" s="25">
        <f t="shared" si="15"/>
        <v>124.56</v>
      </c>
      <c r="AM27" s="26">
        <f t="shared" si="16"/>
        <v>124.56</v>
      </c>
      <c r="AN27" s="79"/>
      <c r="AO27" s="112">
        <v>60</v>
      </c>
      <c r="AP27" s="112">
        <v>200</v>
      </c>
      <c r="AQ27" s="112">
        <v>0</v>
      </c>
      <c r="AR27" s="112">
        <v>0</v>
      </c>
      <c r="AS27" s="112">
        <v>50</v>
      </c>
      <c r="AT27" s="62">
        <f t="shared" si="25"/>
        <v>310</v>
      </c>
      <c r="AU27" s="64">
        <f t="shared" si="26"/>
        <v>294.5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19"/>
        <v>35</v>
      </c>
      <c r="BA27" s="80">
        <f t="shared" si="20"/>
        <v>259.5</v>
      </c>
      <c r="BB27" s="36">
        <f t="shared" si="21"/>
        <v>124.56</v>
      </c>
      <c r="BC27" s="80">
        <f t="shared" si="22"/>
        <v>134.94</v>
      </c>
    </row>
    <row r="28" spans="1:55" ht="17.399999999999999">
      <c r="A28" s="30" t="s">
        <v>15</v>
      </c>
      <c r="B28" s="88">
        <v>512</v>
      </c>
      <c r="C28" s="88">
        <v>291</v>
      </c>
      <c r="D28" s="88">
        <v>545</v>
      </c>
      <c r="E28" s="88">
        <v>17</v>
      </c>
      <c r="F28" s="88">
        <v>10</v>
      </c>
      <c r="G28" s="89">
        <v>18</v>
      </c>
      <c r="H28" s="48">
        <f t="shared" si="5"/>
        <v>1348</v>
      </c>
      <c r="I28" s="48">
        <f t="shared" si="6"/>
        <v>45</v>
      </c>
      <c r="J28" s="44">
        <v>402</v>
      </c>
      <c r="K28" s="19">
        <v>355</v>
      </c>
      <c r="L28" s="19"/>
      <c r="M28" s="19">
        <v>13</v>
      </c>
      <c r="N28" s="19">
        <v>12</v>
      </c>
      <c r="O28" s="49"/>
      <c r="P28" s="48">
        <f t="shared" si="7"/>
        <v>757</v>
      </c>
      <c r="Q28" s="48">
        <f t="shared" si="8"/>
        <v>25</v>
      </c>
      <c r="R28" s="50">
        <f t="shared" si="9"/>
        <v>70</v>
      </c>
      <c r="S28" s="97">
        <v>2.88</v>
      </c>
      <c r="T28" s="44">
        <v>4</v>
      </c>
      <c r="U28" s="99">
        <v>6.4</v>
      </c>
      <c r="V28" s="53"/>
      <c r="W28" s="53"/>
      <c r="X28" s="53"/>
      <c r="Y28" s="53"/>
      <c r="Z28" s="53"/>
      <c r="AA28" s="67">
        <f t="shared" si="10"/>
        <v>0</v>
      </c>
      <c r="AB28" s="35"/>
      <c r="AC28" s="20">
        <f t="shared" si="11"/>
        <v>0</v>
      </c>
      <c r="AD28" s="85">
        <f t="shared" si="12"/>
        <v>83.28</v>
      </c>
      <c r="AE28" s="21">
        <f t="shared" si="13"/>
        <v>83.28</v>
      </c>
      <c r="AF28" s="82"/>
      <c r="AG28" s="78"/>
      <c r="AH28" s="22">
        <f t="shared" si="4"/>
        <v>83.28</v>
      </c>
      <c r="AI28" s="23"/>
      <c r="AJ28" s="58"/>
      <c r="AK28" s="24">
        <f t="shared" si="14"/>
        <v>0</v>
      </c>
      <c r="AL28" s="25">
        <f t="shared" si="15"/>
        <v>124.56</v>
      </c>
      <c r="AM28" s="26">
        <f t="shared" si="16"/>
        <v>124.56</v>
      </c>
      <c r="AN28" s="79"/>
      <c r="AO28" s="112">
        <v>60</v>
      </c>
      <c r="AP28" s="112">
        <v>200</v>
      </c>
      <c r="AQ28" s="112">
        <v>0</v>
      </c>
      <c r="AR28" s="112">
        <v>0</v>
      </c>
      <c r="AS28" s="112">
        <v>50</v>
      </c>
      <c r="AT28" s="62">
        <f t="shared" si="25"/>
        <v>310</v>
      </c>
      <c r="AU28" s="64">
        <f t="shared" si="26"/>
        <v>294.5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19"/>
        <v>35</v>
      </c>
      <c r="BA28" s="80">
        <f t="shared" si="20"/>
        <v>259.5</v>
      </c>
      <c r="BB28" s="36">
        <f t="shared" si="21"/>
        <v>124.56</v>
      </c>
      <c r="BC28" s="80">
        <f t="shared" si="22"/>
        <v>134.94</v>
      </c>
    </row>
    <row r="29" spans="1:55" ht="17.399999999999999">
      <c r="A29" s="30" t="s">
        <v>32</v>
      </c>
      <c r="B29" s="88">
        <v>524</v>
      </c>
      <c r="C29" s="88">
        <v>601</v>
      </c>
      <c r="D29" s="88">
        <v>550</v>
      </c>
      <c r="E29" s="88">
        <v>17</v>
      </c>
      <c r="F29" s="88">
        <v>10</v>
      </c>
      <c r="G29" s="89">
        <v>18</v>
      </c>
      <c r="H29" s="48">
        <f t="shared" si="5"/>
        <v>1675</v>
      </c>
      <c r="I29" s="48">
        <f t="shared" si="6"/>
        <v>45</v>
      </c>
      <c r="J29" s="44">
        <v>496</v>
      </c>
      <c r="K29" s="19">
        <v>400</v>
      </c>
      <c r="L29" s="19"/>
      <c r="M29" s="19">
        <v>17</v>
      </c>
      <c r="N29" s="19">
        <v>14</v>
      </c>
      <c r="O29" s="49"/>
      <c r="P29" s="48">
        <f t="shared" si="7"/>
        <v>896</v>
      </c>
      <c r="Q29" s="48">
        <f t="shared" si="8"/>
        <v>31</v>
      </c>
      <c r="R29" s="50">
        <f t="shared" si="9"/>
        <v>76</v>
      </c>
      <c r="S29" s="97">
        <v>2.88</v>
      </c>
      <c r="T29" s="44">
        <v>4</v>
      </c>
      <c r="U29" s="99">
        <v>6.4</v>
      </c>
      <c r="V29" s="53"/>
      <c r="W29" s="53"/>
      <c r="X29" s="53"/>
      <c r="Y29" s="53"/>
      <c r="Z29" s="53"/>
      <c r="AA29" s="67">
        <f t="shared" si="10"/>
        <v>0</v>
      </c>
      <c r="AB29" s="35"/>
      <c r="AC29" s="20">
        <f t="shared" si="11"/>
        <v>0</v>
      </c>
      <c r="AD29" s="85">
        <f t="shared" si="12"/>
        <v>89.28</v>
      </c>
      <c r="AE29" s="21">
        <f t="shared" si="13"/>
        <v>89.28</v>
      </c>
      <c r="AF29" s="82"/>
      <c r="AG29" s="78"/>
      <c r="AH29" s="22">
        <f t="shared" si="4"/>
        <v>89.28</v>
      </c>
      <c r="AI29" s="23"/>
      <c r="AJ29" s="58"/>
      <c r="AK29" s="24">
        <f t="shared" si="14"/>
        <v>0</v>
      </c>
      <c r="AL29" s="25">
        <f t="shared" si="15"/>
        <v>124.56</v>
      </c>
      <c r="AM29" s="26">
        <f t="shared" si="16"/>
        <v>124.56</v>
      </c>
      <c r="AN29" s="79"/>
      <c r="AO29" s="112">
        <v>60</v>
      </c>
      <c r="AP29" s="112">
        <v>200</v>
      </c>
      <c r="AQ29" s="112">
        <v>0</v>
      </c>
      <c r="AR29" s="112">
        <v>0</v>
      </c>
      <c r="AS29" s="112">
        <v>50</v>
      </c>
      <c r="AT29" s="62">
        <f t="shared" si="25"/>
        <v>310</v>
      </c>
      <c r="AU29" s="64">
        <f t="shared" si="26"/>
        <v>294.5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19"/>
        <v>35</v>
      </c>
      <c r="BA29" s="80">
        <f t="shared" si="20"/>
        <v>259.5</v>
      </c>
      <c r="BB29" s="36">
        <f t="shared" si="21"/>
        <v>124.56</v>
      </c>
      <c r="BC29" s="80">
        <f t="shared" si="22"/>
        <v>134.94</v>
      </c>
    </row>
    <row r="30" spans="1:55" ht="17.399999999999999">
      <c r="A30" s="30" t="s">
        <v>16</v>
      </c>
      <c r="B30" s="88">
        <v>531</v>
      </c>
      <c r="C30" s="88">
        <v>617</v>
      </c>
      <c r="D30" s="88">
        <v>562</v>
      </c>
      <c r="E30" s="88">
        <v>18</v>
      </c>
      <c r="F30" s="88">
        <v>11</v>
      </c>
      <c r="G30" s="89">
        <v>19</v>
      </c>
      <c r="H30" s="48">
        <f t="shared" si="5"/>
        <v>1710</v>
      </c>
      <c r="I30" s="48">
        <f t="shared" si="6"/>
        <v>48</v>
      </c>
      <c r="J30" s="44">
        <v>542</v>
      </c>
      <c r="K30" s="19">
        <v>399</v>
      </c>
      <c r="L30" s="19"/>
      <c r="M30" s="19">
        <v>18</v>
      </c>
      <c r="N30" s="19">
        <v>13</v>
      </c>
      <c r="O30" s="49"/>
      <c r="P30" s="48">
        <f t="shared" si="7"/>
        <v>941</v>
      </c>
      <c r="Q30" s="48">
        <f t="shared" si="8"/>
        <v>31</v>
      </c>
      <c r="R30" s="50">
        <f t="shared" si="9"/>
        <v>79</v>
      </c>
      <c r="S30" s="97">
        <v>2.88</v>
      </c>
      <c r="T30" s="44">
        <v>4</v>
      </c>
      <c r="U30" s="99">
        <v>6.2</v>
      </c>
      <c r="V30" s="53"/>
      <c r="W30" s="53"/>
      <c r="X30" s="53"/>
      <c r="Y30" s="53"/>
      <c r="Z30" s="53"/>
      <c r="AA30" s="67">
        <f t="shared" si="10"/>
        <v>0</v>
      </c>
      <c r="AB30" s="35"/>
      <c r="AC30" s="20">
        <f t="shared" si="11"/>
        <v>0</v>
      </c>
      <c r="AD30" s="85">
        <f t="shared" si="12"/>
        <v>92.08</v>
      </c>
      <c r="AE30" s="21">
        <f t="shared" si="13"/>
        <v>92.08</v>
      </c>
      <c r="AF30" s="82"/>
      <c r="AG30" s="78"/>
      <c r="AH30" s="22">
        <f t="shared" si="4"/>
        <v>92.08</v>
      </c>
      <c r="AI30" s="23"/>
      <c r="AJ30" s="58"/>
      <c r="AK30" s="24">
        <f t="shared" si="14"/>
        <v>0</v>
      </c>
      <c r="AL30" s="25">
        <f t="shared" si="15"/>
        <v>124.56</v>
      </c>
      <c r="AM30" s="26">
        <f t="shared" si="16"/>
        <v>124.56</v>
      </c>
      <c r="AN30" s="79"/>
      <c r="AO30" s="112">
        <v>60</v>
      </c>
      <c r="AP30" s="112">
        <v>200</v>
      </c>
      <c r="AQ30" s="112">
        <v>0</v>
      </c>
      <c r="AR30" s="112">
        <v>0</v>
      </c>
      <c r="AS30" s="112">
        <v>50</v>
      </c>
      <c r="AT30" s="62">
        <f t="shared" si="25"/>
        <v>310</v>
      </c>
      <c r="AU30" s="64">
        <f t="shared" si="26"/>
        <v>294.5</v>
      </c>
      <c r="AV30" s="120">
        <v>6</v>
      </c>
      <c r="AW30" s="120">
        <v>20</v>
      </c>
      <c r="AX30" s="120">
        <v>8</v>
      </c>
      <c r="AY30" s="120">
        <v>1</v>
      </c>
      <c r="AZ30" s="81">
        <f t="shared" si="19"/>
        <v>35</v>
      </c>
      <c r="BA30" s="80">
        <f t="shared" si="20"/>
        <v>259.5</v>
      </c>
      <c r="BB30" s="36">
        <f t="shared" si="21"/>
        <v>124.56</v>
      </c>
      <c r="BC30" s="80">
        <f t="shared" si="22"/>
        <v>134.94</v>
      </c>
    </row>
    <row r="31" spans="1:55" ht="17.399999999999999">
      <c r="A31" s="30" t="s">
        <v>45</v>
      </c>
      <c r="B31" s="88">
        <v>531</v>
      </c>
      <c r="C31" s="88">
        <v>321</v>
      </c>
      <c r="D31" s="88">
        <v>572</v>
      </c>
      <c r="E31" s="88">
        <v>18</v>
      </c>
      <c r="F31" s="88">
        <v>11</v>
      </c>
      <c r="G31" s="89">
        <v>19</v>
      </c>
      <c r="H31" s="48">
        <f t="shared" si="5"/>
        <v>1424</v>
      </c>
      <c r="I31" s="48">
        <f t="shared" si="6"/>
        <v>48</v>
      </c>
      <c r="J31" s="44">
        <v>541</v>
      </c>
      <c r="K31" s="19">
        <v>380</v>
      </c>
      <c r="L31" s="19"/>
      <c r="M31" s="19">
        <v>18</v>
      </c>
      <c r="N31" s="19">
        <v>13</v>
      </c>
      <c r="O31" s="49"/>
      <c r="P31" s="48">
        <f t="shared" si="7"/>
        <v>921</v>
      </c>
      <c r="Q31" s="48">
        <f t="shared" si="8"/>
        <v>31</v>
      </c>
      <c r="R31" s="50">
        <f t="shared" si="9"/>
        <v>79</v>
      </c>
      <c r="S31" s="97">
        <v>2.88</v>
      </c>
      <c r="T31" s="44">
        <v>4</v>
      </c>
      <c r="U31" s="99">
        <v>6.2</v>
      </c>
      <c r="V31" s="53"/>
      <c r="W31" s="53"/>
      <c r="X31" s="53"/>
      <c r="Y31" s="53"/>
      <c r="Z31" s="53"/>
      <c r="AA31" s="67">
        <f t="shared" si="10"/>
        <v>0</v>
      </c>
      <c r="AB31" s="33"/>
      <c r="AC31" s="20">
        <f t="shared" si="11"/>
        <v>0</v>
      </c>
      <c r="AD31" s="85">
        <f t="shared" si="12"/>
        <v>92.08</v>
      </c>
      <c r="AE31" s="21">
        <f t="shared" si="13"/>
        <v>92.08</v>
      </c>
      <c r="AF31" s="82"/>
      <c r="AG31" s="78"/>
      <c r="AH31" s="22">
        <f t="shared" si="4"/>
        <v>92.08</v>
      </c>
      <c r="AI31" s="23"/>
      <c r="AJ31" s="58"/>
      <c r="AK31" s="24">
        <f t="shared" si="14"/>
        <v>0</v>
      </c>
      <c r="AL31" s="25">
        <f t="shared" si="15"/>
        <v>124.56</v>
      </c>
      <c r="AM31" s="26">
        <f t="shared" si="16"/>
        <v>124.56</v>
      </c>
      <c r="AN31" s="79"/>
      <c r="AO31" s="112">
        <v>60</v>
      </c>
      <c r="AP31" s="112">
        <v>200</v>
      </c>
      <c r="AQ31" s="112">
        <v>0</v>
      </c>
      <c r="AR31" s="112">
        <v>0</v>
      </c>
      <c r="AS31" s="112">
        <v>50</v>
      </c>
      <c r="AT31" s="62">
        <f t="shared" si="25"/>
        <v>310</v>
      </c>
      <c r="AU31" s="64">
        <f t="shared" si="26"/>
        <v>294.5</v>
      </c>
      <c r="AV31" s="120">
        <v>6</v>
      </c>
      <c r="AW31" s="120">
        <v>20</v>
      </c>
      <c r="AX31" s="120">
        <v>8</v>
      </c>
      <c r="AY31" s="120">
        <v>1</v>
      </c>
      <c r="AZ31" s="81">
        <f t="shared" si="19"/>
        <v>35</v>
      </c>
      <c r="BA31" s="80">
        <f t="shared" si="20"/>
        <v>259.5</v>
      </c>
      <c r="BB31" s="36">
        <f t="shared" si="21"/>
        <v>124.56</v>
      </c>
      <c r="BC31" s="80">
        <f t="shared" si="22"/>
        <v>134.94</v>
      </c>
    </row>
    <row r="32" spans="1:55" ht="17.399999999999999">
      <c r="A32" s="30" t="s">
        <v>17</v>
      </c>
      <c r="B32" s="88">
        <v>535</v>
      </c>
      <c r="C32" s="88">
        <v>330</v>
      </c>
      <c r="D32" s="88">
        <v>587</v>
      </c>
      <c r="E32" s="88">
        <v>18</v>
      </c>
      <c r="F32" s="88">
        <v>11</v>
      </c>
      <c r="G32" s="89">
        <v>20</v>
      </c>
      <c r="H32" s="48">
        <f t="shared" si="5"/>
        <v>1452</v>
      </c>
      <c r="I32" s="48">
        <f t="shared" si="6"/>
        <v>49</v>
      </c>
      <c r="J32" s="44">
        <v>536</v>
      </c>
      <c r="K32" s="19">
        <v>393</v>
      </c>
      <c r="L32" s="19"/>
      <c r="M32" s="19">
        <v>18</v>
      </c>
      <c r="N32" s="19">
        <v>14</v>
      </c>
      <c r="O32" s="49"/>
      <c r="P32" s="48">
        <f t="shared" si="7"/>
        <v>929</v>
      </c>
      <c r="Q32" s="48">
        <f t="shared" si="8"/>
        <v>32</v>
      </c>
      <c r="R32" s="50">
        <f t="shared" si="9"/>
        <v>81</v>
      </c>
      <c r="S32" s="97">
        <v>2.88</v>
      </c>
      <c r="T32" s="44">
        <v>4</v>
      </c>
      <c r="U32" s="99">
        <v>6.3</v>
      </c>
      <c r="V32" s="53"/>
      <c r="W32" s="53"/>
      <c r="X32" s="53"/>
      <c r="Y32" s="53"/>
      <c r="Z32" s="53"/>
      <c r="AA32" s="67">
        <f t="shared" si="10"/>
        <v>0</v>
      </c>
      <c r="AB32" s="33"/>
      <c r="AC32" s="20">
        <f t="shared" si="11"/>
        <v>0</v>
      </c>
      <c r="AD32" s="85">
        <f t="shared" si="12"/>
        <v>94.179999999999993</v>
      </c>
      <c r="AE32" s="21">
        <f t="shared" si="13"/>
        <v>94.179999999999993</v>
      </c>
      <c r="AF32" s="82"/>
      <c r="AG32" s="78"/>
      <c r="AH32" s="22">
        <f t="shared" si="4"/>
        <v>94.179999999999993</v>
      </c>
      <c r="AI32" s="23"/>
      <c r="AJ32" s="58"/>
      <c r="AK32" s="24">
        <f t="shared" si="14"/>
        <v>0</v>
      </c>
      <c r="AL32" s="25">
        <f t="shared" si="15"/>
        <v>124.56</v>
      </c>
      <c r="AM32" s="26">
        <f t="shared" si="16"/>
        <v>124.56</v>
      </c>
      <c r="AN32" s="79"/>
      <c r="AO32" s="112">
        <v>60</v>
      </c>
      <c r="AP32" s="112">
        <v>200</v>
      </c>
      <c r="AQ32" s="112">
        <v>0</v>
      </c>
      <c r="AR32" s="112">
        <v>0</v>
      </c>
      <c r="AS32" s="112">
        <v>50</v>
      </c>
      <c r="AT32" s="62">
        <f t="shared" si="25"/>
        <v>310</v>
      </c>
      <c r="AU32" s="64">
        <f t="shared" si="26"/>
        <v>294.5</v>
      </c>
      <c r="AV32" s="120">
        <v>6</v>
      </c>
      <c r="AW32" s="120">
        <v>20</v>
      </c>
      <c r="AX32" s="120">
        <v>8</v>
      </c>
      <c r="AY32" s="120">
        <v>1</v>
      </c>
      <c r="AZ32" s="81">
        <f t="shared" si="19"/>
        <v>35</v>
      </c>
      <c r="BA32" s="80">
        <f t="shared" si="20"/>
        <v>259.5</v>
      </c>
      <c r="BB32" s="36">
        <f t="shared" si="21"/>
        <v>124.56</v>
      </c>
      <c r="BC32" s="80">
        <f t="shared" si="22"/>
        <v>134.94</v>
      </c>
    </row>
    <row r="33" spans="1:55" ht="17.399999999999999">
      <c r="A33" s="30" t="s">
        <v>46</v>
      </c>
      <c r="B33" s="88">
        <v>537</v>
      </c>
      <c r="C33" s="88">
        <v>332</v>
      </c>
      <c r="D33" s="88">
        <v>593</v>
      </c>
      <c r="E33" s="88">
        <v>18</v>
      </c>
      <c r="F33" s="88">
        <v>11</v>
      </c>
      <c r="G33" s="89">
        <v>20</v>
      </c>
      <c r="H33" s="48">
        <f t="shared" si="5"/>
        <v>1462</v>
      </c>
      <c r="I33" s="48">
        <f t="shared" si="6"/>
        <v>49</v>
      </c>
      <c r="J33" s="44">
        <v>517</v>
      </c>
      <c r="K33" s="19">
        <v>368</v>
      </c>
      <c r="L33" s="19"/>
      <c r="M33" s="19">
        <v>18</v>
      </c>
      <c r="N33" s="19">
        <v>14</v>
      </c>
      <c r="O33" s="49"/>
      <c r="P33" s="48">
        <f t="shared" si="7"/>
        <v>885</v>
      </c>
      <c r="Q33" s="48">
        <f t="shared" si="8"/>
        <v>32</v>
      </c>
      <c r="R33" s="50">
        <f t="shared" si="9"/>
        <v>81</v>
      </c>
      <c r="S33" s="97">
        <v>2.88</v>
      </c>
      <c r="T33" s="44">
        <v>4</v>
      </c>
      <c r="U33" s="99">
        <v>6.3</v>
      </c>
      <c r="V33" s="53"/>
      <c r="W33" s="53"/>
      <c r="X33" s="53"/>
      <c r="Y33" s="53"/>
      <c r="Z33" s="53"/>
      <c r="AA33" s="67">
        <f t="shared" si="10"/>
        <v>0</v>
      </c>
      <c r="AB33" s="33"/>
      <c r="AC33" s="20">
        <f t="shared" si="11"/>
        <v>0</v>
      </c>
      <c r="AD33" s="85">
        <f t="shared" si="12"/>
        <v>94.179999999999993</v>
      </c>
      <c r="AE33" s="21">
        <f t="shared" si="13"/>
        <v>94.179999999999993</v>
      </c>
      <c r="AF33" s="82"/>
      <c r="AG33" s="78"/>
      <c r="AH33" s="22">
        <f t="shared" si="4"/>
        <v>94.179999999999993</v>
      </c>
      <c r="AI33" s="23"/>
      <c r="AJ33" s="58"/>
      <c r="AK33" s="24">
        <f t="shared" si="14"/>
        <v>0</v>
      </c>
      <c r="AL33" s="25">
        <f t="shared" si="15"/>
        <v>124.56</v>
      </c>
      <c r="AM33" s="26">
        <f t="shared" si="16"/>
        <v>124.56</v>
      </c>
      <c r="AN33" s="79"/>
      <c r="AO33" s="112">
        <v>60</v>
      </c>
      <c r="AP33" s="112">
        <v>200</v>
      </c>
      <c r="AQ33" s="112">
        <v>0</v>
      </c>
      <c r="AR33" s="112">
        <v>0</v>
      </c>
      <c r="AS33" s="112">
        <v>50</v>
      </c>
      <c r="AT33" s="62">
        <f t="shared" si="25"/>
        <v>310</v>
      </c>
      <c r="AU33" s="64">
        <f t="shared" si="26"/>
        <v>294.5</v>
      </c>
      <c r="AV33" s="120">
        <v>6</v>
      </c>
      <c r="AW33" s="120">
        <v>20</v>
      </c>
      <c r="AX33" s="120">
        <v>8</v>
      </c>
      <c r="AY33" s="120">
        <v>1</v>
      </c>
      <c r="AZ33" s="81">
        <f t="shared" si="19"/>
        <v>35</v>
      </c>
      <c r="BA33" s="80">
        <f t="shared" si="20"/>
        <v>259.5</v>
      </c>
      <c r="BB33" s="36">
        <f t="shared" si="21"/>
        <v>124.56</v>
      </c>
      <c r="BC33" s="80">
        <f t="shared" si="22"/>
        <v>134.94</v>
      </c>
    </row>
    <row r="34" spans="1:55" ht="17.399999999999999">
      <c r="A34" s="30" t="s">
        <v>18</v>
      </c>
      <c r="B34" s="88">
        <v>545</v>
      </c>
      <c r="C34" s="88">
        <v>391</v>
      </c>
      <c r="D34" s="92">
        <v>530</v>
      </c>
      <c r="E34" s="88">
        <v>18</v>
      </c>
      <c r="F34" s="88">
        <v>13</v>
      </c>
      <c r="G34" s="89">
        <v>18</v>
      </c>
      <c r="H34" s="48">
        <f t="shared" si="5"/>
        <v>1466</v>
      </c>
      <c r="I34" s="48">
        <f t="shared" si="6"/>
        <v>49</v>
      </c>
      <c r="J34" s="44">
        <v>525</v>
      </c>
      <c r="K34" s="19">
        <v>370</v>
      </c>
      <c r="L34" s="19"/>
      <c r="M34" s="19">
        <v>17</v>
      </c>
      <c r="N34" s="19">
        <v>14</v>
      </c>
      <c r="O34" s="49"/>
      <c r="P34" s="48">
        <f t="shared" si="7"/>
        <v>895</v>
      </c>
      <c r="Q34" s="48">
        <f t="shared" si="8"/>
        <v>31</v>
      </c>
      <c r="R34" s="50">
        <f t="shared" si="9"/>
        <v>80</v>
      </c>
      <c r="S34" s="97">
        <v>3.84</v>
      </c>
      <c r="T34" s="44">
        <v>4</v>
      </c>
      <c r="U34" s="99">
        <v>7.1</v>
      </c>
      <c r="V34" s="53"/>
      <c r="W34" s="53"/>
      <c r="X34" s="53"/>
      <c r="Y34" s="53"/>
      <c r="Z34" s="53"/>
      <c r="AA34" s="67">
        <f t="shared" si="10"/>
        <v>0</v>
      </c>
      <c r="AB34" s="33"/>
      <c r="AC34" s="20">
        <f t="shared" si="11"/>
        <v>0</v>
      </c>
      <c r="AD34" s="85">
        <f t="shared" si="12"/>
        <v>94.94</v>
      </c>
      <c r="AE34" s="21">
        <f t="shared" si="13"/>
        <v>94.94</v>
      </c>
      <c r="AF34" s="82"/>
      <c r="AG34" s="78"/>
      <c r="AH34" s="22">
        <f t="shared" si="4"/>
        <v>94.94</v>
      </c>
      <c r="AI34" s="23"/>
      <c r="AJ34" s="58"/>
      <c r="AK34" s="24">
        <f t="shared" si="14"/>
        <v>0</v>
      </c>
      <c r="AL34" s="25">
        <f t="shared" si="15"/>
        <v>124.56</v>
      </c>
      <c r="AM34" s="26">
        <f t="shared" si="16"/>
        <v>124.56</v>
      </c>
      <c r="AN34" s="79"/>
      <c r="AO34" s="112">
        <v>60</v>
      </c>
      <c r="AP34" s="112">
        <v>200</v>
      </c>
      <c r="AQ34" s="112">
        <v>0</v>
      </c>
      <c r="AR34" s="112">
        <v>0</v>
      </c>
      <c r="AS34" s="112">
        <v>50</v>
      </c>
      <c r="AT34" s="62">
        <f t="shared" si="25"/>
        <v>310</v>
      </c>
      <c r="AU34" s="64">
        <f t="shared" si="26"/>
        <v>294.5</v>
      </c>
      <c r="AV34" s="120">
        <v>6</v>
      </c>
      <c r="AW34" s="120">
        <v>20</v>
      </c>
      <c r="AX34" s="120">
        <v>8</v>
      </c>
      <c r="AY34" s="120">
        <v>1</v>
      </c>
      <c r="AZ34" s="81">
        <f t="shared" si="19"/>
        <v>35</v>
      </c>
      <c r="BA34" s="80">
        <f t="shared" si="20"/>
        <v>259.5</v>
      </c>
      <c r="BB34" s="36">
        <f t="shared" si="21"/>
        <v>124.56</v>
      </c>
      <c r="BC34" s="80">
        <f t="shared" si="22"/>
        <v>134.94</v>
      </c>
    </row>
    <row r="35" spans="1:55" ht="17.399999999999999">
      <c r="A35" s="30" t="s">
        <v>47</v>
      </c>
      <c r="B35" s="88">
        <v>0</v>
      </c>
      <c r="C35" s="88">
        <v>0</v>
      </c>
      <c r="D35" s="92">
        <v>237</v>
      </c>
      <c r="E35" s="88">
        <v>0</v>
      </c>
      <c r="F35" s="88">
        <v>0</v>
      </c>
      <c r="G35" s="89">
        <v>8</v>
      </c>
      <c r="H35" s="48">
        <f t="shared" si="5"/>
        <v>237</v>
      </c>
      <c r="I35" s="48">
        <f t="shared" si="6"/>
        <v>8</v>
      </c>
      <c r="J35" s="44">
        <v>527</v>
      </c>
      <c r="K35" s="19">
        <v>372</v>
      </c>
      <c r="L35" s="19"/>
      <c r="M35" s="19">
        <v>17</v>
      </c>
      <c r="N35" s="19">
        <v>14</v>
      </c>
      <c r="O35" s="49"/>
      <c r="P35" s="48">
        <f t="shared" si="7"/>
        <v>899</v>
      </c>
      <c r="Q35" s="48">
        <f t="shared" si="8"/>
        <v>31</v>
      </c>
      <c r="R35" s="50">
        <f t="shared" si="9"/>
        <v>39</v>
      </c>
      <c r="S35" s="97">
        <v>3.84</v>
      </c>
      <c r="T35" s="44">
        <v>4</v>
      </c>
      <c r="U35" s="99">
        <v>7.1</v>
      </c>
      <c r="V35" s="53"/>
      <c r="W35" s="53"/>
      <c r="X35" s="53"/>
      <c r="Y35" s="53"/>
      <c r="Z35" s="53"/>
      <c r="AA35" s="67">
        <f t="shared" si="10"/>
        <v>0</v>
      </c>
      <c r="AB35" s="33"/>
      <c r="AC35" s="20">
        <f t="shared" si="11"/>
        <v>0</v>
      </c>
      <c r="AD35" s="85">
        <f t="shared" si="12"/>
        <v>53.940000000000005</v>
      </c>
      <c r="AE35" s="21">
        <f t="shared" si="13"/>
        <v>53.940000000000005</v>
      </c>
      <c r="AF35" s="82"/>
      <c r="AG35" s="78"/>
      <c r="AH35" s="22">
        <f t="shared" si="4"/>
        <v>53.940000000000005</v>
      </c>
      <c r="AI35" s="23"/>
      <c r="AJ35" s="58"/>
      <c r="AK35" s="24">
        <f t="shared" si="14"/>
        <v>0</v>
      </c>
      <c r="AL35" s="25">
        <f t="shared" si="15"/>
        <v>124.56</v>
      </c>
      <c r="AM35" s="26">
        <f t="shared" si="16"/>
        <v>124.56</v>
      </c>
      <c r="AN35" s="79"/>
      <c r="AO35" s="112">
        <v>60</v>
      </c>
      <c r="AP35" s="112">
        <v>200</v>
      </c>
      <c r="AQ35" s="112">
        <v>0</v>
      </c>
      <c r="AR35" s="112">
        <v>0</v>
      </c>
      <c r="AS35" s="112">
        <v>50</v>
      </c>
      <c r="AT35" s="62">
        <f t="shared" si="25"/>
        <v>310</v>
      </c>
      <c r="AU35" s="64">
        <f t="shared" si="26"/>
        <v>294.5</v>
      </c>
      <c r="AV35" s="120">
        <v>6</v>
      </c>
      <c r="AW35" s="120">
        <v>20</v>
      </c>
      <c r="AX35" s="120">
        <v>8</v>
      </c>
      <c r="AY35" s="120">
        <v>1</v>
      </c>
      <c r="AZ35" s="81">
        <f t="shared" si="19"/>
        <v>35</v>
      </c>
      <c r="BA35" s="80">
        <f t="shared" si="20"/>
        <v>259.5</v>
      </c>
      <c r="BB35" s="36">
        <f t="shared" si="21"/>
        <v>124.56</v>
      </c>
      <c r="BC35" s="80">
        <f t="shared" si="22"/>
        <v>134.94</v>
      </c>
    </row>
    <row r="36" spans="1:55" ht="17.399999999999999">
      <c r="A36" s="30" t="s">
        <v>19</v>
      </c>
      <c r="B36" s="88">
        <v>0</v>
      </c>
      <c r="C36" s="88">
        <v>0</v>
      </c>
      <c r="D36" s="92">
        <v>675</v>
      </c>
      <c r="E36" s="88">
        <v>0</v>
      </c>
      <c r="F36" s="88">
        <v>0</v>
      </c>
      <c r="G36" s="89">
        <v>23</v>
      </c>
      <c r="H36" s="48">
        <f t="shared" si="5"/>
        <v>675</v>
      </c>
      <c r="I36" s="48">
        <f t="shared" si="6"/>
        <v>23</v>
      </c>
      <c r="J36" s="44">
        <v>528</v>
      </c>
      <c r="K36" s="19">
        <v>370</v>
      </c>
      <c r="L36" s="19"/>
      <c r="M36" s="19">
        <v>17</v>
      </c>
      <c r="N36" s="19">
        <v>14</v>
      </c>
      <c r="O36" s="49"/>
      <c r="P36" s="48">
        <f t="shared" si="7"/>
        <v>898</v>
      </c>
      <c r="Q36" s="48">
        <f t="shared" si="8"/>
        <v>31</v>
      </c>
      <c r="R36" s="50">
        <f t="shared" si="9"/>
        <v>54</v>
      </c>
      <c r="S36" s="97">
        <v>3.96</v>
      </c>
      <c r="T36" s="44">
        <v>4</v>
      </c>
      <c r="U36" s="99">
        <v>7.2</v>
      </c>
      <c r="V36" s="53"/>
      <c r="W36" s="53"/>
      <c r="X36" s="53"/>
      <c r="Y36" s="53"/>
      <c r="Z36" s="53"/>
      <c r="AA36" s="67">
        <f t="shared" si="10"/>
        <v>0</v>
      </c>
      <c r="AB36" s="33"/>
      <c r="AC36" s="20">
        <f t="shared" si="11"/>
        <v>0</v>
      </c>
      <c r="AD36" s="85">
        <f t="shared" si="12"/>
        <v>69.16</v>
      </c>
      <c r="AE36" s="21">
        <f t="shared" si="13"/>
        <v>69.16</v>
      </c>
      <c r="AF36" s="82"/>
      <c r="AG36" s="78"/>
      <c r="AH36" s="22">
        <f t="shared" si="4"/>
        <v>69.16</v>
      </c>
      <c r="AI36" s="23"/>
      <c r="AJ36" s="58"/>
      <c r="AK36" s="24">
        <f t="shared" si="14"/>
        <v>0</v>
      </c>
      <c r="AL36" s="25">
        <f t="shared" si="15"/>
        <v>124.56</v>
      </c>
      <c r="AM36" s="26">
        <f t="shared" si="16"/>
        <v>124.56</v>
      </c>
      <c r="AN36" s="79"/>
      <c r="AO36" s="112">
        <v>60</v>
      </c>
      <c r="AP36" s="112">
        <v>200</v>
      </c>
      <c r="AQ36" s="112">
        <v>0</v>
      </c>
      <c r="AR36" s="112">
        <v>0</v>
      </c>
      <c r="AS36" s="112">
        <v>50</v>
      </c>
      <c r="AT36" s="62">
        <f t="shared" si="25"/>
        <v>310</v>
      </c>
      <c r="AU36" s="64">
        <f t="shared" si="26"/>
        <v>294.5</v>
      </c>
      <c r="AV36" s="120">
        <v>6</v>
      </c>
      <c r="AW36" s="120">
        <v>20</v>
      </c>
      <c r="AX36" s="120">
        <v>8</v>
      </c>
      <c r="AY36" s="120">
        <v>1</v>
      </c>
      <c r="AZ36" s="81">
        <f t="shared" si="19"/>
        <v>35</v>
      </c>
      <c r="BA36" s="80">
        <f t="shared" si="20"/>
        <v>259.5</v>
      </c>
      <c r="BB36" s="36">
        <f t="shared" si="21"/>
        <v>124.56</v>
      </c>
      <c r="BC36" s="80">
        <f t="shared" si="22"/>
        <v>134.94</v>
      </c>
    </row>
    <row r="37" spans="1:55" ht="17.399999999999999">
      <c r="A37" s="30" t="s">
        <v>48</v>
      </c>
      <c r="B37" s="88">
        <v>0</v>
      </c>
      <c r="C37" s="88">
        <v>0</v>
      </c>
      <c r="D37" s="92">
        <v>825</v>
      </c>
      <c r="E37" s="88">
        <v>0</v>
      </c>
      <c r="F37" s="88">
        <v>0</v>
      </c>
      <c r="G37" s="89">
        <v>28</v>
      </c>
      <c r="H37" s="48">
        <f t="shared" si="5"/>
        <v>825</v>
      </c>
      <c r="I37" s="48">
        <f t="shared" si="6"/>
        <v>28</v>
      </c>
      <c r="J37" s="44">
        <v>514</v>
      </c>
      <c r="K37" s="19">
        <v>368</v>
      </c>
      <c r="L37" s="19"/>
      <c r="M37" s="19">
        <v>17</v>
      </c>
      <c r="N37" s="19">
        <v>13</v>
      </c>
      <c r="O37" s="49"/>
      <c r="P37" s="48">
        <f t="shared" si="7"/>
        <v>882</v>
      </c>
      <c r="Q37" s="48">
        <f t="shared" si="8"/>
        <v>30</v>
      </c>
      <c r="R37" s="50">
        <f t="shared" si="9"/>
        <v>58</v>
      </c>
      <c r="S37" s="97">
        <v>3.96</v>
      </c>
      <c r="T37" s="44">
        <v>4</v>
      </c>
      <c r="U37" s="99">
        <v>7.2</v>
      </c>
      <c r="V37" s="53"/>
      <c r="W37" s="53"/>
      <c r="X37" s="53"/>
      <c r="Y37" s="53"/>
      <c r="Z37" s="53"/>
      <c r="AA37" s="67">
        <f t="shared" si="10"/>
        <v>0</v>
      </c>
      <c r="AB37" s="33"/>
      <c r="AC37" s="20">
        <f t="shared" si="11"/>
        <v>0</v>
      </c>
      <c r="AD37" s="85">
        <f t="shared" si="12"/>
        <v>73.160000000000011</v>
      </c>
      <c r="AE37" s="21">
        <f t="shared" si="13"/>
        <v>73.160000000000011</v>
      </c>
      <c r="AF37" s="82"/>
      <c r="AG37" s="78"/>
      <c r="AH37" s="22">
        <f t="shared" si="4"/>
        <v>73.160000000000011</v>
      </c>
      <c r="AI37" s="23"/>
      <c r="AJ37" s="58"/>
      <c r="AK37" s="24">
        <f t="shared" si="14"/>
        <v>0</v>
      </c>
      <c r="AL37" s="25">
        <f t="shared" si="15"/>
        <v>124.56</v>
      </c>
      <c r="AM37" s="26">
        <f t="shared" si="16"/>
        <v>124.56</v>
      </c>
      <c r="AN37" s="79"/>
      <c r="AO37" s="112">
        <v>60</v>
      </c>
      <c r="AP37" s="112">
        <v>200</v>
      </c>
      <c r="AQ37" s="112">
        <v>0</v>
      </c>
      <c r="AR37" s="112">
        <v>0</v>
      </c>
      <c r="AS37" s="112">
        <v>50</v>
      </c>
      <c r="AT37" s="62">
        <f t="shared" si="25"/>
        <v>310</v>
      </c>
      <c r="AU37" s="64">
        <f t="shared" si="26"/>
        <v>294.5</v>
      </c>
      <c r="AV37" s="120">
        <v>6</v>
      </c>
      <c r="AW37" s="120">
        <v>20</v>
      </c>
      <c r="AX37" s="120">
        <v>8</v>
      </c>
      <c r="AY37" s="120">
        <v>1</v>
      </c>
      <c r="AZ37" s="81">
        <f t="shared" si="19"/>
        <v>35</v>
      </c>
      <c r="BA37" s="80">
        <f t="shared" si="20"/>
        <v>259.5</v>
      </c>
      <c r="BB37" s="36">
        <f t="shared" si="21"/>
        <v>124.56</v>
      </c>
      <c r="BC37" s="80">
        <f t="shared" si="22"/>
        <v>134.94</v>
      </c>
    </row>
    <row r="38" spans="1:55" ht="17.399999999999999">
      <c r="A38" s="30" t="s">
        <v>20</v>
      </c>
      <c r="B38" s="88">
        <v>0</v>
      </c>
      <c r="C38" s="88">
        <v>0</v>
      </c>
      <c r="D38" s="92">
        <v>854</v>
      </c>
      <c r="E38" s="88">
        <v>0</v>
      </c>
      <c r="F38" s="88">
        <v>0</v>
      </c>
      <c r="G38" s="89">
        <v>28</v>
      </c>
      <c r="H38" s="48">
        <f t="shared" si="5"/>
        <v>854</v>
      </c>
      <c r="I38" s="48">
        <f t="shared" si="6"/>
        <v>28</v>
      </c>
      <c r="J38" s="44">
        <v>502</v>
      </c>
      <c r="K38" s="19">
        <v>365</v>
      </c>
      <c r="L38" s="19"/>
      <c r="M38" s="19">
        <v>16</v>
      </c>
      <c r="N38" s="19">
        <v>13</v>
      </c>
      <c r="O38" s="49"/>
      <c r="P38" s="48">
        <f t="shared" si="7"/>
        <v>867</v>
      </c>
      <c r="Q38" s="48">
        <f t="shared" si="8"/>
        <v>29</v>
      </c>
      <c r="R38" s="50">
        <f t="shared" si="9"/>
        <v>57</v>
      </c>
      <c r="S38" s="97">
        <v>3.96</v>
      </c>
      <c r="T38" s="44">
        <v>4</v>
      </c>
      <c r="U38" s="99">
        <v>7.3</v>
      </c>
      <c r="V38" s="53"/>
      <c r="W38" s="53"/>
      <c r="X38" s="53"/>
      <c r="Y38" s="53"/>
      <c r="Z38" s="53"/>
      <c r="AA38" s="67">
        <f t="shared" si="10"/>
        <v>0</v>
      </c>
      <c r="AB38" s="33"/>
      <c r="AC38" s="20">
        <f t="shared" si="11"/>
        <v>0</v>
      </c>
      <c r="AD38" s="85">
        <f t="shared" si="12"/>
        <v>72.260000000000005</v>
      </c>
      <c r="AE38" s="21">
        <f t="shared" si="13"/>
        <v>72.260000000000005</v>
      </c>
      <c r="AF38" s="82"/>
      <c r="AG38" s="78"/>
      <c r="AH38" s="22">
        <f t="shared" si="4"/>
        <v>72.260000000000005</v>
      </c>
      <c r="AI38" s="23"/>
      <c r="AJ38" s="58"/>
      <c r="AK38" s="24">
        <f t="shared" si="14"/>
        <v>0</v>
      </c>
      <c r="AL38" s="25">
        <f t="shared" si="15"/>
        <v>124.56</v>
      </c>
      <c r="AM38" s="26">
        <f t="shared" si="16"/>
        <v>124.56</v>
      </c>
      <c r="AN38" s="79"/>
      <c r="AO38" s="112">
        <v>60</v>
      </c>
      <c r="AP38" s="112">
        <v>200</v>
      </c>
      <c r="AQ38" s="112">
        <v>0</v>
      </c>
      <c r="AR38" s="112">
        <v>0</v>
      </c>
      <c r="AS38" s="112">
        <v>50</v>
      </c>
      <c r="AT38" s="62">
        <f t="shared" si="25"/>
        <v>310</v>
      </c>
      <c r="AU38" s="64">
        <f t="shared" si="26"/>
        <v>294.5</v>
      </c>
      <c r="AV38" s="120">
        <v>6</v>
      </c>
      <c r="AW38" s="120">
        <v>20</v>
      </c>
      <c r="AX38" s="120">
        <v>8</v>
      </c>
      <c r="AY38" s="120">
        <v>1</v>
      </c>
      <c r="AZ38" s="81">
        <f t="shared" si="19"/>
        <v>35</v>
      </c>
      <c r="BA38" s="80">
        <f t="shared" si="20"/>
        <v>259.5</v>
      </c>
      <c r="BB38" s="36">
        <f t="shared" si="21"/>
        <v>124.56</v>
      </c>
      <c r="BC38" s="80">
        <f t="shared" si="22"/>
        <v>134.94</v>
      </c>
    </row>
    <row r="39" spans="1:55" ht="17.399999999999999">
      <c r="A39" s="30" t="s">
        <v>33</v>
      </c>
      <c r="B39" s="88">
        <v>0</v>
      </c>
      <c r="C39" s="88">
        <v>0</v>
      </c>
      <c r="D39" s="92">
        <v>857</v>
      </c>
      <c r="E39" s="88">
        <v>0</v>
      </c>
      <c r="F39" s="88">
        <v>0</v>
      </c>
      <c r="G39" s="89">
        <v>28</v>
      </c>
      <c r="H39" s="48">
        <f t="shared" si="5"/>
        <v>857</v>
      </c>
      <c r="I39" s="48">
        <f t="shared" si="6"/>
        <v>28</v>
      </c>
      <c r="J39" s="44">
        <v>514</v>
      </c>
      <c r="K39" s="19">
        <v>360</v>
      </c>
      <c r="L39" s="19"/>
      <c r="M39" s="19">
        <v>17</v>
      </c>
      <c r="N39" s="19">
        <v>13</v>
      </c>
      <c r="O39" s="49"/>
      <c r="P39" s="48">
        <f t="shared" si="7"/>
        <v>874</v>
      </c>
      <c r="Q39" s="48">
        <f t="shared" si="8"/>
        <v>30</v>
      </c>
      <c r="R39" s="50">
        <f t="shared" si="9"/>
        <v>58</v>
      </c>
      <c r="S39" s="97">
        <v>3.96</v>
      </c>
      <c r="T39" s="44">
        <v>4</v>
      </c>
      <c r="U39" s="99">
        <v>7.3</v>
      </c>
      <c r="V39" s="53"/>
      <c r="W39" s="53"/>
      <c r="X39" s="53"/>
      <c r="Y39" s="53"/>
      <c r="Z39" s="53"/>
      <c r="AA39" s="67">
        <f t="shared" si="10"/>
        <v>0</v>
      </c>
      <c r="AB39" s="33"/>
      <c r="AC39" s="20">
        <f t="shared" si="11"/>
        <v>0</v>
      </c>
      <c r="AD39" s="85">
        <f t="shared" si="12"/>
        <v>73.260000000000005</v>
      </c>
      <c r="AE39" s="21">
        <f t="shared" si="13"/>
        <v>73.260000000000005</v>
      </c>
      <c r="AF39" s="82"/>
      <c r="AG39" s="78"/>
      <c r="AH39" s="22">
        <f t="shared" si="4"/>
        <v>73.260000000000005</v>
      </c>
      <c r="AI39" s="23"/>
      <c r="AJ39" s="58"/>
      <c r="AK39" s="24">
        <f t="shared" si="14"/>
        <v>0</v>
      </c>
      <c r="AL39" s="25">
        <f t="shared" si="15"/>
        <v>124.56</v>
      </c>
      <c r="AM39" s="26">
        <f t="shared" si="16"/>
        <v>124.56</v>
      </c>
      <c r="AN39" s="79"/>
      <c r="AO39" s="112">
        <v>60</v>
      </c>
      <c r="AP39" s="112">
        <v>200</v>
      </c>
      <c r="AQ39" s="112">
        <v>0</v>
      </c>
      <c r="AR39" s="112">
        <v>0</v>
      </c>
      <c r="AS39" s="112">
        <v>50</v>
      </c>
      <c r="AT39" s="62">
        <f t="shared" si="25"/>
        <v>310</v>
      </c>
      <c r="AU39" s="64">
        <f t="shared" si="26"/>
        <v>294.5</v>
      </c>
      <c r="AV39" s="120">
        <v>6</v>
      </c>
      <c r="AW39" s="120">
        <v>20</v>
      </c>
      <c r="AX39" s="120">
        <v>8</v>
      </c>
      <c r="AY39" s="120">
        <v>1</v>
      </c>
      <c r="AZ39" s="81">
        <f t="shared" si="19"/>
        <v>35</v>
      </c>
      <c r="BA39" s="80">
        <f t="shared" si="20"/>
        <v>259.5</v>
      </c>
      <c r="BB39" s="36">
        <f t="shared" si="21"/>
        <v>124.56</v>
      </c>
      <c r="BC39" s="80">
        <f t="shared" si="22"/>
        <v>134.94</v>
      </c>
    </row>
    <row r="40" spans="1:55" ht="17.399999999999999">
      <c r="A40" s="30" t="s">
        <v>21</v>
      </c>
      <c r="B40" s="88">
        <v>0</v>
      </c>
      <c r="C40" s="88">
        <v>0</v>
      </c>
      <c r="D40" s="92">
        <v>860</v>
      </c>
      <c r="E40" s="88">
        <v>0</v>
      </c>
      <c r="F40" s="88">
        <v>0</v>
      </c>
      <c r="G40" s="89">
        <v>29</v>
      </c>
      <c r="H40" s="48">
        <f t="shared" si="5"/>
        <v>860</v>
      </c>
      <c r="I40" s="48">
        <f t="shared" si="6"/>
        <v>29</v>
      </c>
      <c r="J40" s="44">
        <v>525</v>
      </c>
      <c r="K40" s="19">
        <v>357</v>
      </c>
      <c r="L40" s="19"/>
      <c r="M40" s="19">
        <v>17</v>
      </c>
      <c r="N40" s="19">
        <v>13</v>
      </c>
      <c r="O40" s="49"/>
      <c r="P40" s="48">
        <f t="shared" si="7"/>
        <v>882</v>
      </c>
      <c r="Q40" s="48">
        <f t="shared" si="8"/>
        <v>30</v>
      </c>
      <c r="R40" s="50">
        <f t="shared" si="9"/>
        <v>59</v>
      </c>
      <c r="S40" s="97">
        <v>3.88</v>
      </c>
      <c r="T40" s="44">
        <v>4</v>
      </c>
      <c r="U40" s="99">
        <v>7.6</v>
      </c>
      <c r="V40" s="53"/>
      <c r="W40" s="53"/>
      <c r="X40" s="53"/>
      <c r="Y40" s="53"/>
      <c r="Z40" s="53"/>
      <c r="AA40" s="67">
        <f t="shared" si="10"/>
        <v>0</v>
      </c>
      <c r="AB40" s="33"/>
      <c r="AC40" s="20">
        <f t="shared" si="11"/>
        <v>0</v>
      </c>
      <c r="AD40" s="85">
        <f t="shared" si="12"/>
        <v>74.47999999999999</v>
      </c>
      <c r="AE40" s="21">
        <f t="shared" si="13"/>
        <v>74.47999999999999</v>
      </c>
      <c r="AF40" s="82"/>
      <c r="AG40" s="78"/>
      <c r="AH40" s="22">
        <f t="shared" si="4"/>
        <v>74.47999999999999</v>
      </c>
      <c r="AI40" s="23"/>
      <c r="AJ40" s="58"/>
      <c r="AK40" s="24">
        <f t="shared" si="14"/>
        <v>0</v>
      </c>
      <c r="AL40" s="25">
        <f t="shared" si="15"/>
        <v>124.56</v>
      </c>
      <c r="AM40" s="26">
        <f t="shared" si="16"/>
        <v>124.56</v>
      </c>
      <c r="AN40" s="79"/>
      <c r="AO40" s="112">
        <v>60</v>
      </c>
      <c r="AP40" s="112">
        <v>200</v>
      </c>
      <c r="AQ40" s="112">
        <v>0</v>
      </c>
      <c r="AR40" s="112">
        <v>0</v>
      </c>
      <c r="AS40" s="112">
        <v>50</v>
      </c>
      <c r="AT40" s="62">
        <f t="shared" si="25"/>
        <v>310</v>
      </c>
      <c r="AU40" s="64">
        <f t="shared" si="26"/>
        <v>294.5</v>
      </c>
      <c r="AV40" s="120">
        <v>6</v>
      </c>
      <c r="AW40" s="120">
        <v>20</v>
      </c>
      <c r="AX40" s="120">
        <v>8</v>
      </c>
      <c r="AY40" s="120">
        <v>1</v>
      </c>
      <c r="AZ40" s="81">
        <f t="shared" si="19"/>
        <v>35</v>
      </c>
      <c r="BA40" s="80">
        <f t="shared" si="20"/>
        <v>259.5</v>
      </c>
      <c r="BB40" s="36">
        <f t="shared" si="21"/>
        <v>124.56</v>
      </c>
      <c r="BC40" s="80">
        <f t="shared" si="22"/>
        <v>134.94</v>
      </c>
    </row>
    <row r="41" spans="1:55" ht="17.399999999999999">
      <c r="A41" s="30" t="s">
        <v>34</v>
      </c>
      <c r="B41" s="88">
        <v>0</v>
      </c>
      <c r="C41" s="88">
        <v>0</v>
      </c>
      <c r="D41" s="92">
        <v>855</v>
      </c>
      <c r="E41" s="88">
        <v>0</v>
      </c>
      <c r="F41" s="88">
        <v>0</v>
      </c>
      <c r="G41" s="89">
        <v>28</v>
      </c>
      <c r="H41" s="48">
        <f t="shared" si="5"/>
        <v>855</v>
      </c>
      <c r="I41" s="48">
        <f t="shared" si="6"/>
        <v>28</v>
      </c>
      <c r="J41" s="44">
        <v>525</v>
      </c>
      <c r="K41" s="19">
        <v>350</v>
      </c>
      <c r="L41" s="19"/>
      <c r="M41" s="19">
        <v>17</v>
      </c>
      <c r="N41" s="19">
        <v>13</v>
      </c>
      <c r="O41" s="49"/>
      <c r="P41" s="48">
        <f t="shared" si="7"/>
        <v>875</v>
      </c>
      <c r="Q41" s="48">
        <f t="shared" si="8"/>
        <v>30</v>
      </c>
      <c r="R41" s="50">
        <f t="shared" si="9"/>
        <v>58</v>
      </c>
      <c r="S41" s="97">
        <v>3.88</v>
      </c>
      <c r="T41" s="44">
        <v>4</v>
      </c>
      <c r="U41" s="99">
        <v>7.6</v>
      </c>
      <c r="V41" s="53"/>
      <c r="W41" s="53"/>
      <c r="X41" s="53"/>
      <c r="Y41" s="53"/>
      <c r="Z41" s="53"/>
      <c r="AA41" s="67">
        <f t="shared" si="10"/>
        <v>0</v>
      </c>
      <c r="AB41" s="33"/>
      <c r="AC41" s="20">
        <f t="shared" si="11"/>
        <v>0</v>
      </c>
      <c r="AD41" s="85">
        <f t="shared" si="12"/>
        <v>73.47999999999999</v>
      </c>
      <c r="AE41" s="21">
        <f t="shared" si="13"/>
        <v>73.47999999999999</v>
      </c>
      <c r="AF41" s="82"/>
      <c r="AG41" s="78"/>
      <c r="AH41" s="22">
        <f t="shared" si="4"/>
        <v>73.47999999999999</v>
      </c>
      <c r="AI41" s="23"/>
      <c r="AJ41" s="58"/>
      <c r="AK41" s="24">
        <f t="shared" si="14"/>
        <v>0</v>
      </c>
      <c r="AL41" s="25">
        <f t="shared" si="15"/>
        <v>124.56</v>
      </c>
      <c r="AM41" s="26">
        <f t="shared" si="16"/>
        <v>124.56</v>
      </c>
      <c r="AN41" s="79"/>
      <c r="AO41" s="112">
        <v>60</v>
      </c>
      <c r="AP41" s="112">
        <v>200</v>
      </c>
      <c r="AQ41" s="112">
        <v>0</v>
      </c>
      <c r="AR41" s="112">
        <v>0</v>
      </c>
      <c r="AS41" s="112">
        <v>50</v>
      </c>
      <c r="AT41" s="62">
        <f t="shared" si="25"/>
        <v>310</v>
      </c>
      <c r="AU41" s="64">
        <f t="shared" si="26"/>
        <v>294.5</v>
      </c>
      <c r="AV41" s="120">
        <v>6</v>
      </c>
      <c r="AW41" s="120">
        <v>20</v>
      </c>
      <c r="AX41" s="120">
        <v>8</v>
      </c>
      <c r="AY41" s="120">
        <v>1</v>
      </c>
      <c r="AZ41" s="81">
        <f t="shared" si="19"/>
        <v>35</v>
      </c>
      <c r="BA41" s="80">
        <f t="shared" si="20"/>
        <v>259.5</v>
      </c>
      <c r="BB41" s="36">
        <f t="shared" si="21"/>
        <v>124.56</v>
      </c>
      <c r="BC41" s="80">
        <f t="shared" si="22"/>
        <v>134.94</v>
      </c>
    </row>
    <row r="42" spans="1:55" ht="17.399999999999999">
      <c r="A42" s="30" t="s">
        <v>22</v>
      </c>
      <c r="B42" s="88">
        <v>0</v>
      </c>
      <c r="C42" s="88">
        <v>0</v>
      </c>
      <c r="D42" s="92">
        <v>844</v>
      </c>
      <c r="E42" s="88">
        <v>0</v>
      </c>
      <c r="F42" s="88">
        <v>0</v>
      </c>
      <c r="G42" s="89">
        <v>28</v>
      </c>
      <c r="H42" s="48">
        <f t="shared" si="5"/>
        <v>844</v>
      </c>
      <c r="I42" s="48">
        <f t="shared" si="6"/>
        <v>28</v>
      </c>
      <c r="J42" s="44">
        <v>525</v>
      </c>
      <c r="K42" s="19">
        <v>346</v>
      </c>
      <c r="L42" s="19"/>
      <c r="M42" s="19">
        <v>17</v>
      </c>
      <c r="N42" s="19">
        <v>12</v>
      </c>
      <c r="O42" s="49"/>
      <c r="P42" s="48">
        <f t="shared" si="7"/>
        <v>871</v>
      </c>
      <c r="Q42" s="48">
        <f t="shared" si="8"/>
        <v>29</v>
      </c>
      <c r="R42" s="50">
        <f t="shared" si="9"/>
        <v>57</v>
      </c>
      <c r="S42" s="97">
        <v>3.96</v>
      </c>
      <c r="T42" s="44">
        <v>4</v>
      </c>
      <c r="U42" s="99">
        <v>7.7</v>
      </c>
      <c r="V42" s="53"/>
      <c r="W42" s="53"/>
      <c r="X42" s="53"/>
      <c r="Y42" s="53"/>
      <c r="Z42" s="53"/>
      <c r="AA42" s="67">
        <f t="shared" si="10"/>
        <v>0</v>
      </c>
      <c r="AB42" s="33"/>
      <c r="AC42" s="20">
        <f t="shared" si="11"/>
        <v>0</v>
      </c>
      <c r="AD42" s="85">
        <f t="shared" si="12"/>
        <v>72.660000000000011</v>
      </c>
      <c r="AE42" s="21">
        <f t="shared" si="13"/>
        <v>72.660000000000011</v>
      </c>
      <c r="AF42" s="82"/>
      <c r="AG42" s="78"/>
      <c r="AH42" s="22">
        <f t="shared" si="4"/>
        <v>72.660000000000011</v>
      </c>
      <c r="AI42" s="23"/>
      <c r="AJ42" s="58"/>
      <c r="AK42" s="24">
        <f t="shared" si="14"/>
        <v>0</v>
      </c>
      <c r="AL42" s="25">
        <f t="shared" si="15"/>
        <v>124.56</v>
      </c>
      <c r="AM42" s="26">
        <f t="shared" si="16"/>
        <v>124.56</v>
      </c>
      <c r="AN42" s="79"/>
      <c r="AO42" s="112">
        <v>60</v>
      </c>
      <c r="AP42" s="112">
        <v>200</v>
      </c>
      <c r="AQ42" s="112">
        <v>0</v>
      </c>
      <c r="AR42" s="112">
        <v>0</v>
      </c>
      <c r="AS42" s="112">
        <v>50</v>
      </c>
      <c r="AT42" s="62">
        <f t="shared" si="25"/>
        <v>310</v>
      </c>
      <c r="AU42" s="64">
        <f t="shared" si="26"/>
        <v>294.5</v>
      </c>
      <c r="AV42" s="120">
        <v>6</v>
      </c>
      <c r="AW42" s="120">
        <v>20</v>
      </c>
      <c r="AX42" s="120">
        <v>8</v>
      </c>
      <c r="AY42" s="120">
        <v>1</v>
      </c>
      <c r="AZ42" s="81">
        <f t="shared" si="19"/>
        <v>35</v>
      </c>
      <c r="BA42" s="80">
        <f t="shared" si="20"/>
        <v>259.5</v>
      </c>
      <c r="BB42" s="36">
        <f t="shared" si="21"/>
        <v>124.56</v>
      </c>
      <c r="BC42" s="80">
        <f t="shared" si="22"/>
        <v>134.94</v>
      </c>
    </row>
    <row r="43" spans="1:55" ht="17.399999999999999">
      <c r="A43" s="30" t="s">
        <v>49</v>
      </c>
      <c r="B43" s="88">
        <v>276</v>
      </c>
      <c r="C43" s="88">
        <v>0</v>
      </c>
      <c r="D43" s="88">
        <v>792</v>
      </c>
      <c r="E43" s="88">
        <v>9</v>
      </c>
      <c r="F43" s="88">
        <v>0</v>
      </c>
      <c r="G43" s="89">
        <v>26</v>
      </c>
      <c r="H43" s="48">
        <f t="shared" si="5"/>
        <v>1068</v>
      </c>
      <c r="I43" s="48">
        <f t="shared" si="6"/>
        <v>35</v>
      </c>
      <c r="J43" s="44">
        <v>519</v>
      </c>
      <c r="K43" s="19">
        <v>335</v>
      </c>
      <c r="L43" s="19"/>
      <c r="M43" s="19">
        <v>17</v>
      </c>
      <c r="N43" s="19">
        <v>12</v>
      </c>
      <c r="O43" s="49"/>
      <c r="P43" s="48">
        <f t="shared" si="7"/>
        <v>854</v>
      </c>
      <c r="Q43" s="48">
        <f t="shared" si="8"/>
        <v>29</v>
      </c>
      <c r="R43" s="50">
        <f t="shared" si="9"/>
        <v>64</v>
      </c>
      <c r="S43" s="97">
        <v>3.96</v>
      </c>
      <c r="T43" s="44">
        <v>4</v>
      </c>
      <c r="U43" s="99">
        <v>7.7</v>
      </c>
      <c r="V43" s="53"/>
      <c r="W43" s="53"/>
      <c r="X43" s="53"/>
      <c r="Y43" s="53"/>
      <c r="Z43" s="53"/>
      <c r="AA43" s="67">
        <f t="shared" si="10"/>
        <v>0</v>
      </c>
      <c r="AB43" s="33"/>
      <c r="AC43" s="20">
        <f t="shared" si="11"/>
        <v>0</v>
      </c>
      <c r="AD43" s="85">
        <f t="shared" si="12"/>
        <v>79.66</v>
      </c>
      <c r="AE43" s="21">
        <f t="shared" si="13"/>
        <v>79.66</v>
      </c>
      <c r="AF43" s="82"/>
      <c r="AG43" s="78"/>
      <c r="AH43" s="22">
        <f t="shared" si="4"/>
        <v>79.66</v>
      </c>
      <c r="AI43" s="23"/>
      <c r="AJ43" s="58"/>
      <c r="AK43" s="24">
        <f t="shared" si="14"/>
        <v>0</v>
      </c>
      <c r="AL43" s="25">
        <f t="shared" si="15"/>
        <v>121.67999999999999</v>
      </c>
      <c r="AM43" s="26">
        <f t="shared" si="16"/>
        <v>121.67999999999999</v>
      </c>
      <c r="AN43" s="79"/>
      <c r="AO43" s="112">
        <v>60</v>
      </c>
      <c r="AP43" s="112">
        <v>200</v>
      </c>
      <c r="AQ43" s="112">
        <v>0</v>
      </c>
      <c r="AR43" s="112">
        <v>0</v>
      </c>
      <c r="AS43" s="112">
        <v>50</v>
      </c>
      <c r="AT43" s="62">
        <f t="shared" si="25"/>
        <v>310</v>
      </c>
      <c r="AU43" s="64">
        <f t="shared" si="26"/>
        <v>294.5</v>
      </c>
      <c r="AV43" s="120">
        <v>8</v>
      </c>
      <c r="AW43" s="120">
        <v>22</v>
      </c>
      <c r="AX43" s="120">
        <v>10</v>
      </c>
      <c r="AY43" s="120">
        <v>1</v>
      </c>
      <c r="AZ43" s="81">
        <f t="shared" si="19"/>
        <v>41</v>
      </c>
      <c r="BA43" s="80">
        <f t="shared" si="20"/>
        <v>253.5</v>
      </c>
      <c r="BB43" s="36">
        <f t="shared" si="21"/>
        <v>121.67999999999999</v>
      </c>
      <c r="BC43" s="80">
        <f t="shared" si="22"/>
        <v>131.82</v>
      </c>
    </row>
    <row r="44" spans="1:55" ht="17.399999999999999">
      <c r="A44" s="30" t="s">
        <v>23</v>
      </c>
      <c r="B44" s="88">
        <v>502</v>
      </c>
      <c r="C44" s="88">
        <v>368</v>
      </c>
      <c r="D44" s="88">
        <v>570</v>
      </c>
      <c r="E44" s="88">
        <v>17</v>
      </c>
      <c r="F44" s="88">
        <v>12</v>
      </c>
      <c r="G44" s="89">
        <v>19</v>
      </c>
      <c r="H44" s="48">
        <f t="shared" si="5"/>
        <v>1440</v>
      </c>
      <c r="I44" s="48">
        <f t="shared" si="6"/>
        <v>48</v>
      </c>
      <c r="J44" s="44">
        <v>494</v>
      </c>
      <c r="K44" s="19">
        <v>340</v>
      </c>
      <c r="L44" s="19"/>
      <c r="M44" s="19">
        <v>16</v>
      </c>
      <c r="N44" s="19">
        <v>12</v>
      </c>
      <c r="O44" s="49"/>
      <c r="P44" s="48">
        <f t="shared" si="7"/>
        <v>834</v>
      </c>
      <c r="Q44" s="48">
        <f t="shared" si="8"/>
        <v>28</v>
      </c>
      <c r="R44" s="50">
        <f t="shared" si="9"/>
        <v>76</v>
      </c>
      <c r="S44" s="97">
        <v>2.5</v>
      </c>
      <c r="T44" s="44">
        <v>4</v>
      </c>
      <c r="U44" s="99">
        <v>7.3</v>
      </c>
      <c r="V44" s="53"/>
      <c r="W44" s="53"/>
      <c r="X44" s="53"/>
      <c r="Y44" s="53"/>
      <c r="Z44" s="53"/>
      <c r="AA44" s="67">
        <f t="shared" si="10"/>
        <v>0</v>
      </c>
      <c r="AB44" s="33"/>
      <c r="AC44" s="20">
        <f t="shared" si="11"/>
        <v>0</v>
      </c>
      <c r="AD44" s="85">
        <f t="shared" si="12"/>
        <v>89.8</v>
      </c>
      <c r="AE44" s="21">
        <f t="shared" si="13"/>
        <v>89.8</v>
      </c>
      <c r="AF44" s="82"/>
      <c r="AG44" s="78"/>
      <c r="AH44" s="22">
        <f t="shared" si="4"/>
        <v>89.8</v>
      </c>
      <c r="AI44" s="23"/>
      <c r="AJ44" s="58"/>
      <c r="AK44" s="24">
        <f t="shared" si="14"/>
        <v>0</v>
      </c>
      <c r="AL44" s="25">
        <f t="shared" si="15"/>
        <v>121.67999999999999</v>
      </c>
      <c r="AM44" s="26">
        <f t="shared" si="16"/>
        <v>121.67999999999999</v>
      </c>
      <c r="AN44" s="79"/>
      <c r="AO44" s="112">
        <v>60</v>
      </c>
      <c r="AP44" s="112">
        <v>200</v>
      </c>
      <c r="AQ44" s="112">
        <v>0</v>
      </c>
      <c r="AR44" s="112">
        <v>0</v>
      </c>
      <c r="AS44" s="112">
        <v>50</v>
      </c>
      <c r="AT44" s="62">
        <f>SUM(AO44:AS44)</f>
        <v>310</v>
      </c>
      <c r="AU44" s="64">
        <f t="shared" si="26"/>
        <v>294.5</v>
      </c>
      <c r="AV44" s="120">
        <v>8</v>
      </c>
      <c r="AW44" s="120">
        <v>22</v>
      </c>
      <c r="AX44" s="120">
        <v>10</v>
      </c>
      <c r="AY44" s="120">
        <v>1</v>
      </c>
      <c r="AZ44" s="81">
        <f t="shared" si="19"/>
        <v>41</v>
      </c>
      <c r="BA44" s="80">
        <f t="shared" si="20"/>
        <v>253.5</v>
      </c>
      <c r="BB44" s="36">
        <f t="shared" si="21"/>
        <v>121.67999999999999</v>
      </c>
      <c r="BC44" s="80">
        <f t="shared" si="22"/>
        <v>131.82</v>
      </c>
    </row>
    <row r="45" spans="1:55" ht="17.399999999999999">
      <c r="A45" s="30" t="s">
        <v>50</v>
      </c>
      <c r="B45" s="88">
        <v>538</v>
      </c>
      <c r="C45" s="88">
        <v>398</v>
      </c>
      <c r="D45" s="88">
        <v>617</v>
      </c>
      <c r="E45" s="88">
        <v>18</v>
      </c>
      <c r="F45" s="88">
        <v>13</v>
      </c>
      <c r="G45" s="89">
        <v>21</v>
      </c>
      <c r="H45" s="48">
        <f t="shared" si="5"/>
        <v>1553</v>
      </c>
      <c r="I45" s="48">
        <f t="shared" si="6"/>
        <v>52</v>
      </c>
      <c r="J45" s="44">
        <v>667</v>
      </c>
      <c r="K45" s="19">
        <v>369</v>
      </c>
      <c r="L45" s="19"/>
      <c r="M45" s="19">
        <v>21</v>
      </c>
      <c r="N45" s="19">
        <v>13</v>
      </c>
      <c r="O45" s="49"/>
      <c r="P45" s="48">
        <f t="shared" si="7"/>
        <v>1036</v>
      </c>
      <c r="Q45" s="48">
        <f t="shared" si="8"/>
        <v>34</v>
      </c>
      <c r="R45" s="50">
        <f t="shared" si="9"/>
        <v>86</v>
      </c>
      <c r="S45" s="97">
        <v>2.5</v>
      </c>
      <c r="T45" s="44">
        <v>6</v>
      </c>
      <c r="U45" s="99">
        <v>7.3</v>
      </c>
      <c r="V45" s="53"/>
      <c r="W45" s="53"/>
      <c r="X45" s="53"/>
      <c r="Y45" s="53"/>
      <c r="Z45" s="53"/>
      <c r="AA45" s="67">
        <f t="shared" si="10"/>
        <v>0</v>
      </c>
      <c r="AB45" s="33"/>
      <c r="AC45" s="20">
        <f t="shared" si="11"/>
        <v>0</v>
      </c>
      <c r="AD45" s="85">
        <f t="shared" si="12"/>
        <v>101.8</v>
      </c>
      <c r="AE45" s="21">
        <f t="shared" si="13"/>
        <v>101.8</v>
      </c>
      <c r="AF45" s="84"/>
      <c r="AG45" s="78"/>
      <c r="AH45" s="22">
        <f t="shared" si="4"/>
        <v>101.8</v>
      </c>
      <c r="AI45" s="23"/>
      <c r="AJ45" s="58"/>
      <c r="AK45" s="24">
        <f t="shared" si="14"/>
        <v>0</v>
      </c>
      <c r="AL45" s="25">
        <f t="shared" si="15"/>
        <v>121.67999999999999</v>
      </c>
      <c r="AM45" s="26">
        <f t="shared" si="16"/>
        <v>121.67999999999999</v>
      </c>
      <c r="AN45" s="79"/>
      <c r="AO45" s="112">
        <v>60</v>
      </c>
      <c r="AP45" s="112">
        <v>200</v>
      </c>
      <c r="AQ45" s="112">
        <v>0</v>
      </c>
      <c r="AR45" s="112">
        <v>0</v>
      </c>
      <c r="AS45" s="112">
        <v>50</v>
      </c>
      <c r="AT45" s="62">
        <f t="shared" si="25"/>
        <v>310</v>
      </c>
      <c r="AU45" s="64">
        <f t="shared" si="26"/>
        <v>294.5</v>
      </c>
      <c r="AV45" s="120">
        <v>8</v>
      </c>
      <c r="AW45" s="120">
        <v>22</v>
      </c>
      <c r="AX45" s="120">
        <v>10</v>
      </c>
      <c r="AY45" s="120">
        <v>1</v>
      </c>
      <c r="AZ45" s="81">
        <f t="shared" si="19"/>
        <v>41</v>
      </c>
      <c r="BA45" s="80">
        <f t="shared" si="20"/>
        <v>253.5</v>
      </c>
      <c r="BB45" s="36">
        <f t="shared" si="21"/>
        <v>121.67999999999999</v>
      </c>
      <c r="BC45" s="80">
        <f t="shared" si="22"/>
        <v>131.82</v>
      </c>
    </row>
    <row r="46" spans="1:55" ht="17.399999999999999">
      <c r="A46" s="30" t="s">
        <v>24</v>
      </c>
      <c r="B46" s="88">
        <v>661</v>
      </c>
      <c r="C46" s="88">
        <v>488</v>
      </c>
      <c r="D46" s="88">
        <v>830</v>
      </c>
      <c r="E46" s="88">
        <v>22</v>
      </c>
      <c r="F46" s="88">
        <v>16</v>
      </c>
      <c r="G46" s="89">
        <v>27</v>
      </c>
      <c r="H46" s="48">
        <f t="shared" si="5"/>
        <v>1979</v>
      </c>
      <c r="I46" s="48">
        <f t="shared" si="6"/>
        <v>65</v>
      </c>
      <c r="J46" s="44">
        <v>642</v>
      </c>
      <c r="K46" s="19">
        <v>402</v>
      </c>
      <c r="L46" s="19"/>
      <c r="M46" s="19">
        <v>21</v>
      </c>
      <c r="N46" s="19">
        <v>14</v>
      </c>
      <c r="O46" s="49"/>
      <c r="P46" s="48">
        <f t="shared" si="7"/>
        <v>1044</v>
      </c>
      <c r="Q46" s="48">
        <f t="shared" si="8"/>
        <v>35</v>
      </c>
      <c r="R46" s="50">
        <f t="shared" si="9"/>
        <v>100</v>
      </c>
      <c r="S46" s="97">
        <v>4.95</v>
      </c>
      <c r="T46" s="44">
        <v>6</v>
      </c>
      <c r="U46" s="99">
        <v>10.4</v>
      </c>
      <c r="V46" s="53"/>
      <c r="W46" s="53"/>
      <c r="X46" s="53"/>
      <c r="Y46" s="53"/>
      <c r="Z46" s="53"/>
      <c r="AA46" s="67">
        <f t="shared" si="10"/>
        <v>0</v>
      </c>
      <c r="AB46" s="33">
        <v>15</v>
      </c>
      <c r="AC46" s="20">
        <f t="shared" si="11"/>
        <v>15</v>
      </c>
      <c r="AD46" s="85">
        <f t="shared" si="12"/>
        <v>121.35000000000001</v>
      </c>
      <c r="AE46" s="21">
        <f t="shared" si="13"/>
        <v>106.35000000000001</v>
      </c>
      <c r="AF46" s="84"/>
      <c r="AG46" s="78"/>
      <c r="AH46" s="22">
        <f t="shared" si="4"/>
        <v>121.35000000000001</v>
      </c>
      <c r="AI46" s="23"/>
      <c r="AJ46" s="58"/>
      <c r="AK46" s="24">
        <f t="shared" si="14"/>
        <v>15</v>
      </c>
      <c r="AL46" s="25">
        <f t="shared" si="15"/>
        <v>121.67999999999999</v>
      </c>
      <c r="AM46" s="26">
        <f t="shared" si="16"/>
        <v>136.68</v>
      </c>
      <c r="AN46" s="79"/>
      <c r="AO46" s="112">
        <v>60</v>
      </c>
      <c r="AP46" s="112">
        <v>200</v>
      </c>
      <c r="AQ46" s="112">
        <v>0</v>
      </c>
      <c r="AR46" s="112">
        <v>0</v>
      </c>
      <c r="AS46" s="112">
        <v>50</v>
      </c>
      <c r="AT46" s="62">
        <f t="shared" si="25"/>
        <v>310</v>
      </c>
      <c r="AU46" s="64">
        <f t="shared" si="26"/>
        <v>294.5</v>
      </c>
      <c r="AV46" s="120">
        <v>8</v>
      </c>
      <c r="AW46" s="120">
        <v>22</v>
      </c>
      <c r="AX46" s="120">
        <v>10</v>
      </c>
      <c r="AY46" s="120">
        <v>1</v>
      </c>
      <c r="AZ46" s="81">
        <f t="shared" si="19"/>
        <v>41</v>
      </c>
      <c r="BA46" s="80">
        <f t="shared" si="20"/>
        <v>253.5</v>
      </c>
      <c r="BB46" s="36">
        <f t="shared" si="21"/>
        <v>121.67999999999999</v>
      </c>
      <c r="BC46" s="80">
        <f t="shared" si="22"/>
        <v>131.82</v>
      </c>
    </row>
    <row r="47" spans="1:55" ht="17.399999999999999">
      <c r="A47" s="30" t="s">
        <v>35</v>
      </c>
      <c r="B47" s="88">
        <v>711</v>
      </c>
      <c r="C47" s="88">
        <v>523</v>
      </c>
      <c r="D47" s="88">
        <v>850</v>
      </c>
      <c r="E47" s="88">
        <v>22</v>
      </c>
      <c r="F47" s="88">
        <v>16</v>
      </c>
      <c r="G47" s="89">
        <v>27</v>
      </c>
      <c r="H47" s="48">
        <f t="shared" si="5"/>
        <v>2084</v>
      </c>
      <c r="I47" s="48">
        <f t="shared" si="6"/>
        <v>65</v>
      </c>
      <c r="J47" s="44">
        <v>670</v>
      </c>
      <c r="K47" s="19">
        <v>417</v>
      </c>
      <c r="L47" s="19"/>
      <c r="M47" s="19">
        <v>22</v>
      </c>
      <c r="N47" s="19">
        <v>14</v>
      </c>
      <c r="O47" s="49"/>
      <c r="P47" s="48">
        <f t="shared" si="7"/>
        <v>1087</v>
      </c>
      <c r="Q47" s="48">
        <f t="shared" si="8"/>
        <v>36</v>
      </c>
      <c r="R47" s="50">
        <f t="shared" si="9"/>
        <v>101</v>
      </c>
      <c r="S47" s="97">
        <v>4.95</v>
      </c>
      <c r="T47" s="44">
        <v>6</v>
      </c>
      <c r="U47" s="99">
        <v>10.4</v>
      </c>
      <c r="V47" s="53"/>
      <c r="W47" s="53"/>
      <c r="X47" s="53"/>
      <c r="Y47" s="53"/>
      <c r="Z47" s="53"/>
      <c r="AA47" s="67">
        <f t="shared" si="10"/>
        <v>0</v>
      </c>
      <c r="AB47" s="33">
        <v>15</v>
      </c>
      <c r="AC47" s="20">
        <f t="shared" si="11"/>
        <v>15</v>
      </c>
      <c r="AD47" s="85">
        <f t="shared" si="12"/>
        <v>122.35000000000001</v>
      </c>
      <c r="AE47" s="21">
        <f t="shared" si="13"/>
        <v>107.35000000000001</v>
      </c>
      <c r="AF47" s="84"/>
      <c r="AG47" s="78"/>
      <c r="AH47" s="22">
        <f t="shared" si="4"/>
        <v>122.35000000000001</v>
      </c>
      <c r="AI47" s="23"/>
      <c r="AJ47" s="58"/>
      <c r="AK47" s="24">
        <f t="shared" ref="AK47:AK65" si="27">AC47</f>
        <v>15</v>
      </c>
      <c r="AL47" s="25">
        <f t="shared" ref="AL47:AL65" si="28">BB47</f>
        <v>121.67999999999999</v>
      </c>
      <c r="AM47" s="26">
        <f t="shared" ref="AM47:AM65" si="29">AK47+AL47</f>
        <v>136.68</v>
      </c>
      <c r="AN47" s="79"/>
      <c r="AO47" s="112">
        <v>60</v>
      </c>
      <c r="AP47" s="112">
        <v>200</v>
      </c>
      <c r="AQ47" s="112">
        <v>0</v>
      </c>
      <c r="AR47" s="112">
        <v>0</v>
      </c>
      <c r="AS47" s="112">
        <v>50</v>
      </c>
      <c r="AT47" s="62">
        <f t="shared" si="25"/>
        <v>310</v>
      </c>
      <c r="AU47" s="64">
        <f t="shared" si="26"/>
        <v>294.5</v>
      </c>
      <c r="AV47" s="120">
        <v>8</v>
      </c>
      <c r="AW47" s="120">
        <v>22</v>
      </c>
      <c r="AX47" s="120">
        <v>10</v>
      </c>
      <c r="AY47" s="120">
        <v>1</v>
      </c>
      <c r="AZ47" s="81">
        <f t="shared" si="19"/>
        <v>41</v>
      </c>
      <c r="BA47" s="80">
        <f t="shared" si="20"/>
        <v>253.5</v>
      </c>
      <c r="BB47" s="36">
        <f t="shared" si="21"/>
        <v>121.67999999999999</v>
      </c>
      <c r="BC47" s="80">
        <f t="shared" si="22"/>
        <v>131.82</v>
      </c>
    </row>
    <row r="48" spans="1:55" ht="17.399999999999999">
      <c r="A48" s="30" t="s">
        <v>36</v>
      </c>
      <c r="B48" s="88">
        <v>731</v>
      </c>
      <c r="C48" s="88">
        <v>570</v>
      </c>
      <c r="D48" s="88">
        <v>872</v>
      </c>
      <c r="E48" s="88">
        <v>24</v>
      </c>
      <c r="F48" s="88">
        <v>13</v>
      </c>
      <c r="G48" s="89">
        <v>29</v>
      </c>
      <c r="H48" s="48">
        <f t="shared" si="5"/>
        <v>2173</v>
      </c>
      <c r="I48" s="48">
        <f t="shared" si="6"/>
        <v>66</v>
      </c>
      <c r="J48" s="44">
        <v>671</v>
      </c>
      <c r="K48" s="19">
        <v>413</v>
      </c>
      <c r="L48" s="19"/>
      <c r="M48" s="19">
        <v>22</v>
      </c>
      <c r="N48" s="19">
        <v>14</v>
      </c>
      <c r="O48" s="49"/>
      <c r="P48" s="48">
        <f t="shared" si="7"/>
        <v>1084</v>
      </c>
      <c r="Q48" s="48">
        <f t="shared" si="8"/>
        <v>36</v>
      </c>
      <c r="R48" s="50">
        <f t="shared" si="9"/>
        <v>102</v>
      </c>
      <c r="S48" s="97">
        <v>4.95</v>
      </c>
      <c r="T48" s="44">
        <v>7</v>
      </c>
      <c r="U48" s="99">
        <v>10.4</v>
      </c>
      <c r="V48" s="53"/>
      <c r="W48" s="53"/>
      <c r="X48" s="53"/>
      <c r="Y48" s="53"/>
      <c r="Z48" s="53"/>
      <c r="AA48" s="67">
        <f t="shared" si="10"/>
        <v>0</v>
      </c>
      <c r="AB48" s="33">
        <v>15</v>
      </c>
      <c r="AC48" s="20">
        <f t="shared" si="11"/>
        <v>15</v>
      </c>
      <c r="AD48" s="85">
        <f t="shared" si="12"/>
        <v>124.35000000000001</v>
      </c>
      <c r="AE48" s="21">
        <f t="shared" si="13"/>
        <v>109.35000000000001</v>
      </c>
      <c r="AF48" s="84"/>
      <c r="AG48" s="78"/>
      <c r="AH48" s="22">
        <f t="shared" si="4"/>
        <v>124.35000000000001</v>
      </c>
      <c r="AI48" s="23"/>
      <c r="AJ48" s="58"/>
      <c r="AK48" s="24">
        <f t="shared" si="27"/>
        <v>15</v>
      </c>
      <c r="AL48" s="25">
        <f t="shared" si="28"/>
        <v>121.67999999999999</v>
      </c>
      <c r="AM48" s="26">
        <f t="shared" si="29"/>
        <v>136.68</v>
      </c>
      <c r="AN48" s="79"/>
      <c r="AO48" s="112">
        <v>60</v>
      </c>
      <c r="AP48" s="112">
        <v>200</v>
      </c>
      <c r="AQ48" s="112">
        <v>0</v>
      </c>
      <c r="AR48" s="112">
        <v>0</v>
      </c>
      <c r="AS48" s="112">
        <v>50</v>
      </c>
      <c r="AT48" s="62">
        <f t="shared" si="25"/>
        <v>310</v>
      </c>
      <c r="AU48" s="64">
        <f t="shared" si="26"/>
        <v>294.5</v>
      </c>
      <c r="AV48" s="120">
        <v>8</v>
      </c>
      <c r="AW48" s="120">
        <v>22</v>
      </c>
      <c r="AX48" s="120">
        <v>10</v>
      </c>
      <c r="AY48" s="120">
        <v>1</v>
      </c>
      <c r="AZ48" s="81">
        <f t="shared" si="19"/>
        <v>41</v>
      </c>
      <c r="BA48" s="80">
        <f t="shared" si="20"/>
        <v>253.5</v>
      </c>
      <c r="BB48" s="36">
        <f t="shared" si="21"/>
        <v>121.67999999999999</v>
      </c>
      <c r="BC48" s="80">
        <f t="shared" si="22"/>
        <v>131.82</v>
      </c>
    </row>
    <row r="49" spans="1:55" ht="17.399999999999999">
      <c r="A49" s="30" t="s">
        <v>51</v>
      </c>
      <c r="B49" s="88">
        <v>731</v>
      </c>
      <c r="C49" s="88">
        <v>570</v>
      </c>
      <c r="D49" s="88">
        <v>872</v>
      </c>
      <c r="E49" s="88">
        <v>24</v>
      </c>
      <c r="F49" s="88">
        <v>13</v>
      </c>
      <c r="G49" s="89">
        <v>29</v>
      </c>
      <c r="H49" s="48">
        <f>B49+C49+D49</f>
        <v>2173</v>
      </c>
      <c r="I49" s="48">
        <f>E49+F49+G49</f>
        <v>66</v>
      </c>
      <c r="J49" s="44">
        <v>671</v>
      </c>
      <c r="K49" s="19">
        <v>413</v>
      </c>
      <c r="L49" s="19"/>
      <c r="M49" s="19">
        <v>22</v>
      </c>
      <c r="N49" s="19">
        <v>14</v>
      </c>
      <c r="O49" s="49"/>
      <c r="P49" s="48">
        <f t="shared" si="7"/>
        <v>1084</v>
      </c>
      <c r="Q49" s="48">
        <f t="shared" si="8"/>
        <v>36</v>
      </c>
      <c r="R49" s="50">
        <f t="shared" si="9"/>
        <v>102</v>
      </c>
      <c r="S49" s="97">
        <v>4.95</v>
      </c>
      <c r="T49" s="44">
        <v>7</v>
      </c>
      <c r="U49" s="99">
        <v>10.4</v>
      </c>
      <c r="V49" s="53"/>
      <c r="W49" s="53"/>
      <c r="X49" s="53"/>
      <c r="Y49" s="53"/>
      <c r="Z49" s="53"/>
      <c r="AA49" s="67">
        <f t="shared" si="10"/>
        <v>0</v>
      </c>
      <c r="AB49" s="33">
        <v>15</v>
      </c>
      <c r="AC49" s="20">
        <f t="shared" si="11"/>
        <v>15</v>
      </c>
      <c r="AD49" s="85">
        <f t="shared" si="12"/>
        <v>124.35000000000001</v>
      </c>
      <c r="AE49" s="21">
        <f t="shared" si="13"/>
        <v>109.35000000000001</v>
      </c>
      <c r="AF49" s="84"/>
      <c r="AG49" s="78"/>
      <c r="AH49" s="22">
        <f t="shared" si="4"/>
        <v>124.35000000000001</v>
      </c>
      <c r="AI49" s="23"/>
      <c r="AJ49" s="58"/>
      <c r="AK49" s="24">
        <f t="shared" si="27"/>
        <v>15</v>
      </c>
      <c r="AL49" s="25">
        <f t="shared" si="28"/>
        <v>121.67999999999999</v>
      </c>
      <c r="AM49" s="26">
        <f t="shared" si="29"/>
        <v>136.68</v>
      </c>
      <c r="AN49" s="79"/>
      <c r="AO49" s="112">
        <v>60</v>
      </c>
      <c r="AP49" s="112">
        <v>200</v>
      </c>
      <c r="AQ49" s="112">
        <v>0</v>
      </c>
      <c r="AR49" s="112">
        <v>0</v>
      </c>
      <c r="AS49" s="112">
        <v>50</v>
      </c>
      <c r="AT49" s="62">
        <f t="shared" si="25"/>
        <v>310</v>
      </c>
      <c r="AU49" s="64">
        <f t="shared" si="26"/>
        <v>294.5</v>
      </c>
      <c r="AV49" s="120">
        <v>8</v>
      </c>
      <c r="AW49" s="120">
        <v>22</v>
      </c>
      <c r="AX49" s="120">
        <v>10</v>
      </c>
      <c r="AY49" s="120">
        <v>1</v>
      </c>
      <c r="AZ49" s="81">
        <f t="shared" si="19"/>
        <v>41</v>
      </c>
      <c r="BA49" s="80">
        <f t="shared" si="20"/>
        <v>253.5</v>
      </c>
      <c r="BB49" s="36">
        <f t="shared" si="21"/>
        <v>121.67999999999999</v>
      </c>
      <c r="BC49" s="80">
        <f t="shared" si="22"/>
        <v>131.82</v>
      </c>
    </row>
    <row r="50" spans="1:55" ht="17.399999999999999">
      <c r="A50" s="30" t="s">
        <v>25</v>
      </c>
      <c r="B50" s="88">
        <v>740</v>
      </c>
      <c r="C50" s="88">
        <v>529</v>
      </c>
      <c r="D50" s="88">
        <v>905</v>
      </c>
      <c r="E50" s="88">
        <v>25</v>
      </c>
      <c r="F50" s="88">
        <v>18</v>
      </c>
      <c r="G50" s="89">
        <v>30</v>
      </c>
      <c r="H50" s="48">
        <f t="shared" si="5"/>
        <v>2174</v>
      </c>
      <c r="I50" s="48">
        <f t="shared" si="6"/>
        <v>73</v>
      </c>
      <c r="J50" s="44">
        <v>681</v>
      </c>
      <c r="K50" s="19">
        <v>410</v>
      </c>
      <c r="L50" s="19"/>
      <c r="M50" s="19">
        <v>23</v>
      </c>
      <c r="N50" s="19">
        <v>14</v>
      </c>
      <c r="O50" s="49"/>
      <c r="P50" s="48">
        <f t="shared" si="7"/>
        <v>1091</v>
      </c>
      <c r="Q50" s="48">
        <f t="shared" si="8"/>
        <v>37</v>
      </c>
      <c r="R50" s="50">
        <f t="shared" si="9"/>
        <v>110</v>
      </c>
      <c r="S50" s="97">
        <v>6.03</v>
      </c>
      <c r="T50" s="44">
        <v>7</v>
      </c>
      <c r="U50" s="99">
        <v>11.3</v>
      </c>
      <c r="V50" s="53"/>
      <c r="W50" s="53"/>
      <c r="X50" s="53"/>
      <c r="Y50" s="53"/>
      <c r="Z50" s="53"/>
      <c r="AA50" s="67">
        <f t="shared" si="10"/>
        <v>0</v>
      </c>
      <c r="AB50" s="33">
        <v>15</v>
      </c>
      <c r="AC50" s="20">
        <f t="shared" si="11"/>
        <v>15</v>
      </c>
      <c r="AD50" s="85">
        <f t="shared" si="12"/>
        <v>134.33000000000001</v>
      </c>
      <c r="AE50" s="21">
        <f t="shared" si="13"/>
        <v>119.33000000000001</v>
      </c>
      <c r="AF50" s="84"/>
      <c r="AG50" s="78"/>
      <c r="AH50" s="22">
        <f t="shared" si="4"/>
        <v>134.33000000000001</v>
      </c>
      <c r="AI50" s="23"/>
      <c r="AJ50" s="58"/>
      <c r="AK50" s="24">
        <f t="shared" si="27"/>
        <v>15</v>
      </c>
      <c r="AL50" s="25">
        <f t="shared" si="28"/>
        <v>121.67999999999999</v>
      </c>
      <c r="AM50" s="26">
        <f t="shared" si="29"/>
        <v>136.68</v>
      </c>
      <c r="AN50" s="79"/>
      <c r="AO50" s="112">
        <v>60</v>
      </c>
      <c r="AP50" s="112">
        <v>200</v>
      </c>
      <c r="AQ50" s="112">
        <v>0</v>
      </c>
      <c r="AR50" s="112">
        <v>0</v>
      </c>
      <c r="AS50" s="112">
        <v>50</v>
      </c>
      <c r="AT50" s="62">
        <f t="shared" si="25"/>
        <v>310</v>
      </c>
      <c r="AU50" s="64">
        <f t="shared" si="26"/>
        <v>294.5</v>
      </c>
      <c r="AV50" s="120">
        <v>8</v>
      </c>
      <c r="AW50" s="120">
        <v>22</v>
      </c>
      <c r="AX50" s="120">
        <v>10</v>
      </c>
      <c r="AY50" s="120">
        <v>1</v>
      </c>
      <c r="AZ50" s="81">
        <f t="shared" si="19"/>
        <v>41</v>
      </c>
      <c r="BA50" s="80">
        <f t="shared" si="20"/>
        <v>253.5</v>
      </c>
      <c r="BB50" s="36">
        <f t="shared" si="21"/>
        <v>121.67999999999999</v>
      </c>
      <c r="BC50" s="80">
        <f t="shared" si="22"/>
        <v>131.82</v>
      </c>
    </row>
    <row r="51" spans="1:55" ht="17.399999999999999">
      <c r="A51" s="30" t="s">
        <v>52</v>
      </c>
      <c r="B51" s="88">
        <v>740</v>
      </c>
      <c r="C51" s="88">
        <v>529</v>
      </c>
      <c r="D51" s="88">
        <v>905</v>
      </c>
      <c r="E51" s="88">
        <v>25</v>
      </c>
      <c r="F51" s="88">
        <v>18</v>
      </c>
      <c r="G51" s="89">
        <v>30</v>
      </c>
      <c r="H51" s="48">
        <f t="shared" si="5"/>
        <v>2174</v>
      </c>
      <c r="I51" s="48">
        <f t="shared" si="6"/>
        <v>73</v>
      </c>
      <c r="J51" s="44">
        <v>681</v>
      </c>
      <c r="K51" s="19">
        <v>410</v>
      </c>
      <c r="L51" s="19"/>
      <c r="M51" s="19">
        <v>23</v>
      </c>
      <c r="N51" s="19">
        <v>14</v>
      </c>
      <c r="O51" s="49"/>
      <c r="P51" s="48">
        <f t="shared" si="7"/>
        <v>1091</v>
      </c>
      <c r="Q51" s="48">
        <f t="shared" si="8"/>
        <v>37</v>
      </c>
      <c r="R51" s="50">
        <f t="shared" si="9"/>
        <v>110</v>
      </c>
      <c r="S51" s="97">
        <v>6.03</v>
      </c>
      <c r="T51" s="44">
        <v>7</v>
      </c>
      <c r="U51" s="99">
        <v>11.3</v>
      </c>
      <c r="V51" s="53"/>
      <c r="W51" s="53"/>
      <c r="X51" s="53"/>
      <c r="Y51" s="53"/>
      <c r="Z51" s="53"/>
      <c r="AA51" s="67">
        <f t="shared" si="10"/>
        <v>0</v>
      </c>
      <c r="AB51" s="33">
        <v>15</v>
      </c>
      <c r="AC51" s="20">
        <f t="shared" si="11"/>
        <v>15</v>
      </c>
      <c r="AD51" s="85">
        <f t="shared" si="12"/>
        <v>134.33000000000001</v>
      </c>
      <c r="AE51" s="21">
        <f t="shared" si="13"/>
        <v>119.33000000000001</v>
      </c>
      <c r="AF51" s="84"/>
      <c r="AG51" s="78"/>
      <c r="AH51" s="22">
        <f t="shared" si="4"/>
        <v>134.33000000000001</v>
      </c>
      <c r="AI51" s="23"/>
      <c r="AJ51" s="58"/>
      <c r="AK51" s="24">
        <f t="shared" si="27"/>
        <v>15</v>
      </c>
      <c r="AL51" s="25">
        <f t="shared" si="28"/>
        <v>121.67999999999999</v>
      </c>
      <c r="AM51" s="26">
        <f t="shared" si="29"/>
        <v>136.68</v>
      </c>
      <c r="AN51" s="79"/>
      <c r="AO51" s="112">
        <v>60</v>
      </c>
      <c r="AP51" s="112">
        <v>200</v>
      </c>
      <c r="AQ51" s="112">
        <v>0</v>
      </c>
      <c r="AR51" s="112">
        <v>0</v>
      </c>
      <c r="AS51" s="112">
        <v>50</v>
      </c>
      <c r="AT51" s="62">
        <f t="shared" si="25"/>
        <v>310</v>
      </c>
      <c r="AU51" s="64">
        <f t="shared" si="26"/>
        <v>294.5</v>
      </c>
      <c r="AV51" s="120">
        <v>8</v>
      </c>
      <c r="AW51" s="120">
        <v>22</v>
      </c>
      <c r="AX51" s="120">
        <v>10</v>
      </c>
      <c r="AY51" s="120">
        <v>1</v>
      </c>
      <c r="AZ51" s="81">
        <f t="shared" si="19"/>
        <v>41</v>
      </c>
      <c r="BA51" s="80">
        <f t="shared" si="20"/>
        <v>253.5</v>
      </c>
      <c r="BB51" s="36">
        <f t="shared" si="21"/>
        <v>121.67999999999999</v>
      </c>
      <c r="BC51" s="80">
        <f t="shared" si="22"/>
        <v>131.82</v>
      </c>
    </row>
    <row r="52" spans="1:55" ht="17.399999999999999">
      <c r="A52" s="30" t="s">
        <v>37</v>
      </c>
      <c r="B52" s="88">
        <v>722</v>
      </c>
      <c r="C52" s="88">
        <v>524</v>
      </c>
      <c r="D52" s="88">
        <v>846</v>
      </c>
      <c r="E52" s="88">
        <v>25</v>
      </c>
      <c r="F52" s="88">
        <v>17</v>
      </c>
      <c r="G52" s="89">
        <v>28</v>
      </c>
      <c r="H52" s="48">
        <f t="shared" si="5"/>
        <v>2092</v>
      </c>
      <c r="I52" s="48">
        <f t="shared" si="6"/>
        <v>70</v>
      </c>
      <c r="J52" s="44">
        <v>673</v>
      </c>
      <c r="K52" s="19">
        <v>403</v>
      </c>
      <c r="L52" s="19"/>
      <c r="M52" s="19">
        <v>22</v>
      </c>
      <c r="N52" s="19">
        <v>14</v>
      </c>
      <c r="O52" s="49"/>
      <c r="P52" s="48">
        <f t="shared" si="7"/>
        <v>1076</v>
      </c>
      <c r="Q52" s="48">
        <f t="shared" si="8"/>
        <v>36</v>
      </c>
      <c r="R52" s="50">
        <f t="shared" si="9"/>
        <v>106</v>
      </c>
      <c r="S52" s="97">
        <v>6.03</v>
      </c>
      <c r="T52" s="44">
        <v>7</v>
      </c>
      <c r="U52" s="99">
        <v>11.3</v>
      </c>
      <c r="V52" s="53"/>
      <c r="W52" s="53"/>
      <c r="X52" s="53"/>
      <c r="Y52" s="53"/>
      <c r="Z52" s="53"/>
      <c r="AA52" s="67">
        <f t="shared" si="10"/>
        <v>0</v>
      </c>
      <c r="AB52" s="33"/>
      <c r="AC52" s="20">
        <f t="shared" si="11"/>
        <v>0</v>
      </c>
      <c r="AD52" s="85">
        <f t="shared" si="12"/>
        <v>130.33000000000001</v>
      </c>
      <c r="AE52" s="21">
        <f t="shared" si="13"/>
        <v>130.33000000000001</v>
      </c>
      <c r="AF52" s="84"/>
      <c r="AG52" s="78"/>
      <c r="AH52" s="22">
        <f t="shared" si="4"/>
        <v>130.33000000000001</v>
      </c>
      <c r="AI52" s="23"/>
      <c r="AJ52" s="58"/>
      <c r="AK52" s="24">
        <f t="shared" si="27"/>
        <v>0</v>
      </c>
      <c r="AL52" s="25">
        <f t="shared" si="28"/>
        <v>121.67999999999999</v>
      </c>
      <c r="AM52" s="26">
        <f t="shared" si="29"/>
        <v>121.67999999999999</v>
      </c>
      <c r="AN52" s="79"/>
      <c r="AO52" s="112">
        <v>60</v>
      </c>
      <c r="AP52" s="112">
        <v>200</v>
      </c>
      <c r="AQ52" s="112">
        <v>0</v>
      </c>
      <c r="AR52" s="112">
        <v>0</v>
      </c>
      <c r="AS52" s="112">
        <v>50</v>
      </c>
      <c r="AT52" s="62">
        <f t="shared" si="25"/>
        <v>310</v>
      </c>
      <c r="AU52" s="64">
        <f t="shared" si="26"/>
        <v>294.5</v>
      </c>
      <c r="AV52" s="120">
        <v>8</v>
      </c>
      <c r="AW52" s="120">
        <v>22</v>
      </c>
      <c r="AX52" s="120">
        <v>10</v>
      </c>
      <c r="AY52" s="120">
        <v>1</v>
      </c>
      <c r="AZ52" s="81">
        <f t="shared" si="19"/>
        <v>41</v>
      </c>
      <c r="BA52" s="80">
        <f t="shared" si="20"/>
        <v>253.5</v>
      </c>
      <c r="BB52" s="36">
        <f t="shared" si="21"/>
        <v>121.67999999999999</v>
      </c>
      <c r="BC52" s="80">
        <f t="shared" si="22"/>
        <v>131.82</v>
      </c>
    </row>
    <row r="53" spans="1:55" ht="17.399999999999999">
      <c r="A53" s="30" t="s">
        <v>53</v>
      </c>
      <c r="B53" s="88">
        <v>722</v>
      </c>
      <c r="C53" s="88">
        <v>524</v>
      </c>
      <c r="D53" s="88">
        <v>846</v>
      </c>
      <c r="E53" s="88">
        <v>25</v>
      </c>
      <c r="F53" s="88">
        <v>17</v>
      </c>
      <c r="G53" s="89">
        <v>28</v>
      </c>
      <c r="H53" s="48">
        <f t="shared" si="5"/>
        <v>2092</v>
      </c>
      <c r="I53" s="48">
        <f t="shared" si="6"/>
        <v>70</v>
      </c>
      <c r="J53" s="44">
        <v>673</v>
      </c>
      <c r="K53" s="19">
        <v>403</v>
      </c>
      <c r="L53" s="19"/>
      <c r="M53" s="19">
        <v>22</v>
      </c>
      <c r="N53" s="19">
        <v>14</v>
      </c>
      <c r="O53" s="49"/>
      <c r="P53" s="48">
        <f t="shared" si="7"/>
        <v>1076</v>
      </c>
      <c r="Q53" s="48">
        <f t="shared" si="8"/>
        <v>36</v>
      </c>
      <c r="R53" s="50">
        <f t="shared" si="9"/>
        <v>106</v>
      </c>
      <c r="S53" s="97">
        <v>6.03</v>
      </c>
      <c r="T53" s="44">
        <v>7</v>
      </c>
      <c r="U53" s="99">
        <v>11.3</v>
      </c>
      <c r="V53" s="53"/>
      <c r="W53" s="53"/>
      <c r="X53" s="53"/>
      <c r="Y53" s="53"/>
      <c r="Z53" s="53"/>
      <c r="AA53" s="67">
        <f t="shared" si="10"/>
        <v>0</v>
      </c>
      <c r="AB53" s="33"/>
      <c r="AC53" s="20">
        <f t="shared" si="11"/>
        <v>0</v>
      </c>
      <c r="AD53" s="85">
        <f t="shared" si="12"/>
        <v>130.33000000000001</v>
      </c>
      <c r="AE53" s="21">
        <f t="shared" si="13"/>
        <v>130.33000000000001</v>
      </c>
      <c r="AF53" s="84"/>
      <c r="AG53" s="78"/>
      <c r="AH53" s="22">
        <f t="shared" si="4"/>
        <v>130.33000000000001</v>
      </c>
      <c r="AI53" s="23"/>
      <c r="AJ53" s="58"/>
      <c r="AK53" s="24">
        <f t="shared" si="27"/>
        <v>0</v>
      </c>
      <c r="AL53" s="25">
        <f t="shared" si="28"/>
        <v>121.67999999999999</v>
      </c>
      <c r="AM53" s="26">
        <f t="shared" si="29"/>
        <v>121.67999999999999</v>
      </c>
      <c r="AN53" s="79"/>
      <c r="AO53" s="112">
        <v>60</v>
      </c>
      <c r="AP53" s="112">
        <v>200</v>
      </c>
      <c r="AQ53" s="112">
        <v>0</v>
      </c>
      <c r="AR53" s="112">
        <v>0</v>
      </c>
      <c r="AS53" s="112">
        <v>50</v>
      </c>
      <c r="AT53" s="62">
        <f t="shared" si="25"/>
        <v>310</v>
      </c>
      <c r="AU53" s="64">
        <f t="shared" si="26"/>
        <v>294.5</v>
      </c>
      <c r="AV53" s="120">
        <v>8</v>
      </c>
      <c r="AW53" s="120">
        <v>22</v>
      </c>
      <c r="AX53" s="120">
        <v>10</v>
      </c>
      <c r="AY53" s="120">
        <v>1</v>
      </c>
      <c r="AZ53" s="81">
        <f t="shared" si="19"/>
        <v>41</v>
      </c>
      <c r="BA53" s="80">
        <f t="shared" si="20"/>
        <v>253.5</v>
      </c>
      <c r="BB53" s="36">
        <f t="shared" si="21"/>
        <v>121.67999999999999</v>
      </c>
      <c r="BC53" s="80">
        <f t="shared" si="22"/>
        <v>131.82</v>
      </c>
    </row>
    <row r="54" spans="1:55" ht="17.399999999999999">
      <c r="A54" s="30" t="s">
        <v>26</v>
      </c>
      <c r="B54" s="88">
        <v>730</v>
      </c>
      <c r="C54" s="88">
        <v>528</v>
      </c>
      <c r="D54" s="88">
        <v>885</v>
      </c>
      <c r="E54" s="88">
        <v>25</v>
      </c>
      <c r="F54" s="88">
        <v>18</v>
      </c>
      <c r="G54" s="89">
        <v>30</v>
      </c>
      <c r="H54" s="48">
        <f t="shared" si="5"/>
        <v>2143</v>
      </c>
      <c r="I54" s="48">
        <f t="shared" si="6"/>
        <v>73</v>
      </c>
      <c r="J54" s="44">
        <v>680</v>
      </c>
      <c r="K54" s="19">
        <v>407</v>
      </c>
      <c r="L54" s="19"/>
      <c r="M54" s="19">
        <v>22</v>
      </c>
      <c r="N54" s="19">
        <v>14</v>
      </c>
      <c r="O54" s="49"/>
      <c r="P54" s="48">
        <f t="shared" si="7"/>
        <v>1087</v>
      </c>
      <c r="Q54" s="48">
        <f t="shared" si="8"/>
        <v>36</v>
      </c>
      <c r="R54" s="50">
        <f t="shared" si="9"/>
        <v>109</v>
      </c>
      <c r="S54" s="97">
        <v>6.03</v>
      </c>
      <c r="T54" s="44">
        <v>7.5</v>
      </c>
      <c r="U54" s="99">
        <v>11.3</v>
      </c>
      <c r="V54" s="53"/>
      <c r="W54" s="53"/>
      <c r="X54" s="53"/>
      <c r="Y54" s="53"/>
      <c r="Z54" s="53"/>
      <c r="AA54" s="67">
        <f t="shared" si="10"/>
        <v>0</v>
      </c>
      <c r="AB54" s="33"/>
      <c r="AC54" s="20">
        <f t="shared" si="11"/>
        <v>0</v>
      </c>
      <c r="AD54" s="85">
        <f t="shared" si="12"/>
        <v>133.83000000000001</v>
      </c>
      <c r="AE54" s="21">
        <f t="shared" si="13"/>
        <v>133.83000000000001</v>
      </c>
      <c r="AF54" s="84"/>
      <c r="AG54" s="78"/>
      <c r="AH54" s="22">
        <f t="shared" si="4"/>
        <v>133.83000000000001</v>
      </c>
      <c r="AI54" s="23"/>
      <c r="AJ54" s="58"/>
      <c r="AK54" s="24">
        <f t="shared" si="27"/>
        <v>0</v>
      </c>
      <c r="AL54" s="25">
        <f t="shared" si="28"/>
        <v>121.67999999999999</v>
      </c>
      <c r="AM54" s="26">
        <f t="shared" si="29"/>
        <v>121.67999999999999</v>
      </c>
      <c r="AN54" s="79"/>
      <c r="AO54" s="112">
        <v>60</v>
      </c>
      <c r="AP54" s="112">
        <v>200</v>
      </c>
      <c r="AQ54" s="112">
        <v>0</v>
      </c>
      <c r="AR54" s="112">
        <v>0</v>
      </c>
      <c r="AS54" s="112">
        <v>50</v>
      </c>
      <c r="AT54" s="62">
        <f t="shared" si="25"/>
        <v>310</v>
      </c>
      <c r="AU54" s="64">
        <f t="shared" si="26"/>
        <v>294.5</v>
      </c>
      <c r="AV54" s="120">
        <v>8</v>
      </c>
      <c r="AW54" s="120">
        <v>22</v>
      </c>
      <c r="AX54" s="120">
        <v>10</v>
      </c>
      <c r="AY54" s="120">
        <v>1</v>
      </c>
      <c r="AZ54" s="81">
        <f t="shared" si="19"/>
        <v>41</v>
      </c>
      <c r="BA54" s="80">
        <f t="shared" si="20"/>
        <v>253.5</v>
      </c>
      <c r="BB54" s="36">
        <f t="shared" si="21"/>
        <v>121.67999999999999</v>
      </c>
      <c r="BC54" s="80">
        <f t="shared" si="22"/>
        <v>131.82</v>
      </c>
    </row>
    <row r="55" spans="1:55" ht="17.399999999999999">
      <c r="A55" s="30" t="s">
        <v>54</v>
      </c>
      <c r="B55" s="88">
        <v>730</v>
      </c>
      <c r="C55" s="88">
        <v>528</v>
      </c>
      <c r="D55" s="88">
        <v>885</v>
      </c>
      <c r="E55" s="88">
        <v>25</v>
      </c>
      <c r="F55" s="88">
        <v>18</v>
      </c>
      <c r="G55" s="89">
        <v>30</v>
      </c>
      <c r="H55" s="48">
        <f t="shared" si="5"/>
        <v>2143</v>
      </c>
      <c r="I55" s="48">
        <f t="shared" si="6"/>
        <v>73</v>
      </c>
      <c r="J55" s="44">
        <v>680</v>
      </c>
      <c r="K55" s="19">
        <v>407</v>
      </c>
      <c r="L55" s="19"/>
      <c r="M55" s="19">
        <v>22</v>
      </c>
      <c r="N55" s="19">
        <v>14</v>
      </c>
      <c r="O55" s="49"/>
      <c r="P55" s="48">
        <f t="shared" si="7"/>
        <v>1087</v>
      </c>
      <c r="Q55" s="48">
        <f t="shared" si="8"/>
        <v>36</v>
      </c>
      <c r="R55" s="50">
        <f t="shared" si="9"/>
        <v>109</v>
      </c>
      <c r="S55" s="97">
        <v>6.03</v>
      </c>
      <c r="T55" s="44">
        <v>7.5</v>
      </c>
      <c r="U55" s="99">
        <v>11.3</v>
      </c>
      <c r="V55" s="53"/>
      <c r="W55" s="53"/>
      <c r="X55" s="53"/>
      <c r="Y55" s="53"/>
      <c r="Z55" s="53"/>
      <c r="AA55" s="67">
        <f t="shared" si="10"/>
        <v>0</v>
      </c>
      <c r="AB55" s="33"/>
      <c r="AC55" s="20">
        <f t="shared" si="11"/>
        <v>0</v>
      </c>
      <c r="AD55" s="85">
        <f t="shared" si="12"/>
        <v>133.83000000000001</v>
      </c>
      <c r="AE55" s="21">
        <f t="shared" si="13"/>
        <v>133.83000000000001</v>
      </c>
      <c r="AF55" s="84"/>
      <c r="AG55" s="78"/>
      <c r="AH55" s="22">
        <f t="shared" si="4"/>
        <v>133.83000000000001</v>
      </c>
      <c r="AI55" s="23"/>
      <c r="AJ55" s="58"/>
      <c r="AK55" s="24">
        <f t="shared" si="27"/>
        <v>0</v>
      </c>
      <c r="AL55" s="25">
        <f t="shared" si="28"/>
        <v>121.67999999999999</v>
      </c>
      <c r="AM55" s="26">
        <f t="shared" si="29"/>
        <v>121.67999999999999</v>
      </c>
      <c r="AN55" s="79"/>
      <c r="AO55" s="112">
        <v>60</v>
      </c>
      <c r="AP55" s="112">
        <v>200</v>
      </c>
      <c r="AQ55" s="112">
        <v>0</v>
      </c>
      <c r="AR55" s="112">
        <v>0</v>
      </c>
      <c r="AS55" s="112">
        <v>50</v>
      </c>
      <c r="AT55" s="62">
        <f t="shared" si="25"/>
        <v>310</v>
      </c>
      <c r="AU55" s="64">
        <f t="shared" si="26"/>
        <v>294.5</v>
      </c>
      <c r="AV55" s="120">
        <v>8</v>
      </c>
      <c r="AW55" s="120">
        <v>22</v>
      </c>
      <c r="AX55" s="120">
        <v>10</v>
      </c>
      <c r="AY55" s="120">
        <v>1</v>
      </c>
      <c r="AZ55" s="81">
        <f t="shared" si="19"/>
        <v>41</v>
      </c>
      <c r="BA55" s="80">
        <f t="shared" si="20"/>
        <v>253.5</v>
      </c>
      <c r="BB55" s="36">
        <f t="shared" si="21"/>
        <v>121.67999999999999</v>
      </c>
      <c r="BC55" s="80">
        <f t="shared" si="22"/>
        <v>131.82</v>
      </c>
    </row>
    <row r="56" spans="1:55" ht="17.399999999999999">
      <c r="A56" s="30" t="s">
        <v>55</v>
      </c>
      <c r="B56" s="88">
        <v>725</v>
      </c>
      <c r="C56" s="88">
        <v>530</v>
      </c>
      <c r="D56" s="88">
        <v>859</v>
      </c>
      <c r="E56" s="88">
        <v>25</v>
      </c>
      <c r="F56" s="88">
        <v>18</v>
      </c>
      <c r="G56" s="89">
        <v>29</v>
      </c>
      <c r="H56" s="48">
        <f t="shared" si="5"/>
        <v>2114</v>
      </c>
      <c r="I56" s="48">
        <f t="shared" si="6"/>
        <v>72</v>
      </c>
      <c r="J56" s="44">
        <v>687</v>
      </c>
      <c r="K56" s="19">
        <v>412</v>
      </c>
      <c r="L56" s="19"/>
      <c r="M56" s="19">
        <v>23</v>
      </c>
      <c r="N56" s="19">
        <v>14</v>
      </c>
      <c r="O56" s="49"/>
      <c r="P56" s="48">
        <f t="shared" si="7"/>
        <v>1099</v>
      </c>
      <c r="Q56" s="48">
        <f t="shared" si="8"/>
        <v>37</v>
      </c>
      <c r="R56" s="50">
        <f t="shared" si="9"/>
        <v>109</v>
      </c>
      <c r="S56" s="97">
        <v>6.03</v>
      </c>
      <c r="T56" s="44">
        <v>7.5</v>
      </c>
      <c r="U56" s="99">
        <v>11.3</v>
      </c>
      <c r="V56" s="53"/>
      <c r="W56" s="53"/>
      <c r="X56" s="53"/>
      <c r="Y56" s="53"/>
      <c r="Z56" s="53"/>
      <c r="AA56" s="67">
        <f t="shared" si="10"/>
        <v>0</v>
      </c>
      <c r="AB56" s="33"/>
      <c r="AC56" s="20">
        <f t="shared" si="11"/>
        <v>0</v>
      </c>
      <c r="AD56" s="85">
        <f t="shared" si="12"/>
        <v>133.83000000000001</v>
      </c>
      <c r="AE56" s="21">
        <f t="shared" si="13"/>
        <v>133.83000000000001</v>
      </c>
      <c r="AF56" s="84"/>
      <c r="AG56" s="78"/>
      <c r="AH56" s="22">
        <f t="shared" si="4"/>
        <v>133.83000000000001</v>
      </c>
      <c r="AI56" s="23"/>
      <c r="AJ56" s="58"/>
      <c r="AK56" s="24">
        <f t="shared" si="27"/>
        <v>0</v>
      </c>
      <c r="AL56" s="25">
        <f t="shared" si="28"/>
        <v>121.67999999999999</v>
      </c>
      <c r="AM56" s="26">
        <f t="shared" si="29"/>
        <v>121.67999999999999</v>
      </c>
      <c r="AN56" s="79"/>
      <c r="AO56" s="112">
        <v>60</v>
      </c>
      <c r="AP56" s="112">
        <v>200</v>
      </c>
      <c r="AQ56" s="112">
        <v>0</v>
      </c>
      <c r="AR56" s="112">
        <v>0</v>
      </c>
      <c r="AS56" s="112">
        <v>50</v>
      </c>
      <c r="AT56" s="62">
        <f t="shared" si="25"/>
        <v>310</v>
      </c>
      <c r="AU56" s="64">
        <f t="shared" si="26"/>
        <v>294.5</v>
      </c>
      <c r="AV56" s="120">
        <v>8</v>
      </c>
      <c r="AW56" s="120">
        <v>22</v>
      </c>
      <c r="AX56" s="120">
        <v>10</v>
      </c>
      <c r="AY56" s="120">
        <v>1</v>
      </c>
      <c r="AZ56" s="81">
        <f t="shared" si="19"/>
        <v>41</v>
      </c>
      <c r="BA56" s="80">
        <f t="shared" si="20"/>
        <v>253.5</v>
      </c>
      <c r="BB56" s="36">
        <f t="shared" si="21"/>
        <v>121.67999999999999</v>
      </c>
      <c r="BC56" s="80">
        <f t="shared" si="22"/>
        <v>131.82</v>
      </c>
    </row>
    <row r="57" spans="1:55" ht="17.399999999999999">
      <c r="A57" s="30" t="s">
        <v>56</v>
      </c>
      <c r="B57" s="88">
        <v>725</v>
      </c>
      <c r="C57" s="88">
        <v>530</v>
      </c>
      <c r="D57" s="88">
        <v>859</v>
      </c>
      <c r="E57" s="88">
        <v>25</v>
      </c>
      <c r="F57" s="88">
        <v>18</v>
      </c>
      <c r="G57" s="89">
        <v>29</v>
      </c>
      <c r="H57" s="48">
        <f t="shared" si="5"/>
        <v>2114</v>
      </c>
      <c r="I57" s="48">
        <f t="shared" si="6"/>
        <v>72</v>
      </c>
      <c r="J57" s="44">
        <v>687</v>
      </c>
      <c r="K57" s="19">
        <v>412</v>
      </c>
      <c r="L57" s="19"/>
      <c r="M57" s="19">
        <v>23</v>
      </c>
      <c r="N57" s="19">
        <v>14</v>
      </c>
      <c r="O57" s="49"/>
      <c r="P57" s="48">
        <f t="shared" si="7"/>
        <v>1099</v>
      </c>
      <c r="Q57" s="48">
        <f t="shared" si="8"/>
        <v>37</v>
      </c>
      <c r="R57" s="50">
        <f t="shared" si="9"/>
        <v>109</v>
      </c>
      <c r="S57" s="97">
        <v>6.03</v>
      </c>
      <c r="T57" s="44">
        <v>7.5</v>
      </c>
      <c r="U57" s="99">
        <v>11.3</v>
      </c>
      <c r="V57" s="53"/>
      <c r="W57" s="53"/>
      <c r="X57" s="53"/>
      <c r="Z57" s="53"/>
      <c r="AA57" s="67">
        <f t="shared" si="10"/>
        <v>0</v>
      </c>
      <c r="AB57" s="33"/>
      <c r="AC57" s="20">
        <f t="shared" si="11"/>
        <v>0</v>
      </c>
      <c r="AD57" s="85">
        <f t="shared" si="12"/>
        <v>133.83000000000001</v>
      </c>
      <c r="AE57" s="21">
        <f t="shared" si="13"/>
        <v>133.83000000000001</v>
      </c>
      <c r="AF57" s="84"/>
      <c r="AG57" s="78"/>
      <c r="AH57" s="22">
        <f t="shared" si="4"/>
        <v>133.83000000000001</v>
      </c>
      <c r="AI57" s="23"/>
      <c r="AJ57" s="58"/>
      <c r="AK57" s="24">
        <f t="shared" si="27"/>
        <v>0</v>
      </c>
      <c r="AL57" s="25">
        <f t="shared" si="28"/>
        <v>121.67999999999999</v>
      </c>
      <c r="AM57" s="26">
        <f t="shared" si="29"/>
        <v>121.67999999999999</v>
      </c>
      <c r="AN57" s="79"/>
      <c r="AO57" s="112">
        <v>60</v>
      </c>
      <c r="AP57" s="112">
        <v>200</v>
      </c>
      <c r="AQ57" s="112">
        <v>0</v>
      </c>
      <c r="AR57" s="112">
        <v>0</v>
      </c>
      <c r="AS57" s="112">
        <v>50</v>
      </c>
      <c r="AT57" s="62">
        <f t="shared" si="25"/>
        <v>310</v>
      </c>
      <c r="AU57" s="64">
        <f t="shared" si="26"/>
        <v>294.5</v>
      </c>
      <c r="AV57" s="120">
        <v>8</v>
      </c>
      <c r="AW57" s="120">
        <v>22</v>
      </c>
      <c r="AX57" s="120">
        <v>10</v>
      </c>
      <c r="AY57" s="120">
        <v>1</v>
      </c>
      <c r="AZ57" s="81">
        <f t="shared" si="19"/>
        <v>41</v>
      </c>
      <c r="BA57" s="80">
        <f t="shared" si="20"/>
        <v>253.5</v>
      </c>
      <c r="BB57" s="36">
        <f t="shared" si="21"/>
        <v>121.67999999999999</v>
      </c>
      <c r="BC57" s="80">
        <f t="shared" si="22"/>
        <v>131.82</v>
      </c>
    </row>
    <row r="58" spans="1:55" ht="17.399999999999999">
      <c r="A58" s="30" t="s">
        <v>27</v>
      </c>
      <c r="B58" s="88">
        <v>715</v>
      </c>
      <c r="C58" s="88">
        <v>519</v>
      </c>
      <c r="D58" s="88">
        <v>859</v>
      </c>
      <c r="E58" s="88">
        <v>25</v>
      </c>
      <c r="F58" s="88">
        <v>18</v>
      </c>
      <c r="G58" s="89">
        <v>29</v>
      </c>
      <c r="H58" s="48">
        <f t="shared" si="5"/>
        <v>2093</v>
      </c>
      <c r="I58" s="48">
        <f t="shared" si="6"/>
        <v>72</v>
      </c>
      <c r="J58" s="44">
        <v>624</v>
      </c>
      <c r="K58" s="19">
        <v>417</v>
      </c>
      <c r="L58" s="19"/>
      <c r="M58" s="19">
        <v>20</v>
      </c>
      <c r="N58" s="19">
        <v>14</v>
      </c>
      <c r="O58" s="49"/>
      <c r="P58" s="48">
        <f t="shared" si="7"/>
        <v>1041</v>
      </c>
      <c r="Q58" s="48">
        <f t="shared" si="8"/>
        <v>34</v>
      </c>
      <c r="R58" s="50">
        <f t="shared" si="9"/>
        <v>106</v>
      </c>
      <c r="S58" s="97">
        <v>5.72</v>
      </c>
      <c r="T58" s="44">
        <v>7</v>
      </c>
      <c r="U58" s="99">
        <v>10.6</v>
      </c>
      <c r="V58" s="53"/>
      <c r="W58" s="53"/>
      <c r="X58" s="53"/>
      <c r="Y58" s="53"/>
      <c r="Z58" s="53"/>
      <c r="AA58" s="67">
        <f t="shared" si="10"/>
        <v>0</v>
      </c>
      <c r="AB58" s="33"/>
      <c r="AC58" s="20">
        <f t="shared" si="11"/>
        <v>0</v>
      </c>
      <c r="AD58" s="85">
        <f t="shared" si="12"/>
        <v>129.32</v>
      </c>
      <c r="AE58" s="21">
        <f t="shared" si="13"/>
        <v>129.32</v>
      </c>
      <c r="AF58" s="84"/>
      <c r="AG58" s="78"/>
      <c r="AH58" s="22">
        <f t="shared" si="4"/>
        <v>129.32</v>
      </c>
      <c r="AI58" s="23"/>
      <c r="AJ58" s="58"/>
      <c r="AK58" s="24">
        <f t="shared" si="27"/>
        <v>0</v>
      </c>
      <c r="AL58" s="25">
        <f t="shared" si="28"/>
        <v>121.67999999999999</v>
      </c>
      <c r="AM58" s="26">
        <f t="shared" si="29"/>
        <v>121.67999999999999</v>
      </c>
      <c r="AN58" s="79"/>
      <c r="AO58" s="112">
        <v>60</v>
      </c>
      <c r="AP58" s="112">
        <v>200</v>
      </c>
      <c r="AQ58" s="112">
        <v>0</v>
      </c>
      <c r="AR58" s="112">
        <v>0</v>
      </c>
      <c r="AS58" s="112">
        <v>50</v>
      </c>
      <c r="AT58" s="62">
        <f t="shared" si="25"/>
        <v>310</v>
      </c>
      <c r="AU58" s="64">
        <f t="shared" si="26"/>
        <v>294.5</v>
      </c>
      <c r="AV58" s="120">
        <v>8</v>
      </c>
      <c r="AW58" s="120">
        <v>22</v>
      </c>
      <c r="AX58" s="120">
        <v>10</v>
      </c>
      <c r="AY58" s="120">
        <v>1</v>
      </c>
      <c r="AZ58" s="81">
        <f t="shared" si="19"/>
        <v>41</v>
      </c>
      <c r="BA58" s="80">
        <f t="shared" si="20"/>
        <v>253.5</v>
      </c>
      <c r="BB58" s="36">
        <f t="shared" si="21"/>
        <v>121.67999999999999</v>
      </c>
      <c r="BC58" s="80">
        <f t="shared" si="22"/>
        <v>131.82</v>
      </c>
    </row>
    <row r="59" spans="1:55" ht="17.399999999999999">
      <c r="A59" s="30" t="s">
        <v>57</v>
      </c>
      <c r="B59" s="88">
        <v>715</v>
      </c>
      <c r="C59" s="88">
        <v>519</v>
      </c>
      <c r="D59" s="88">
        <v>859</v>
      </c>
      <c r="E59" s="88">
        <v>25</v>
      </c>
      <c r="F59" s="88">
        <v>18</v>
      </c>
      <c r="G59" s="89">
        <v>29</v>
      </c>
      <c r="H59" s="48">
        <f t="shared" si="5"/>
        <v>2093</v>
      </c>
      <c r="I59" s="48">
        <f t="shared" si="6"/>
        <v>72</v>
      </c>
      <c r="J59" s="44">
        <v>624</v>
      </c>
      <c r="K59" s="19">
        <v>417</v>
      </c>
      <c r="L59" s="19"/>
      <c r="M59" s="19">
        <v>20</v>
      </c>
      <c r="N59" s="19">
        <v>14</v>
      </c>
      <c r="O59" s="49"/>
      <c r="P59" s="48">
        <f t="shared" si="7"/>
        <v>1041</v>
      </c>
      <c r="Q59" s="48">
        <f t="shared" si="8"/>
        <v>34</v>
      </c>
      <c r="R59" s="50">
        <f t="shared" si="9"/>
        <v>106</v>
      </c>
      <c r="S59" s="97">
        <v>5.72</v>
      </c>
      <c r="T59" s="44">
        <v>7</v>
      </c>
      <c r="U59" s="99">
        <v>10.6</v>
      </c>
      <c r="V59" s="53"/>
      <c r="W59" s="53"/>
      <c r="X59" s="53"/>
      <c r="Y59" s="53"/>
      <c r="Z59" s="53"/>
      <c r="AA59" s="67">
        <f t="shared" si="10"/>
        <v>0</v>
      </c>
      <c r="AB59" s="33"/>
      <c r="AC59" s="20">
        <f t="shared" si="11"/>
        <v>0</v>
      </c>
      <c r="AD59" s="85">
        <f t="shared" si="12"/>
        <v>129.32</v>
      </c>
      <c r="AE59" s="21">
        <f t="shared" si="13"/>
        <v>129.32</v>
      </c>
      <c r="AF59" s="84"/>
      <c r="AG59" s="78"/>
      <c r="AH59" s="22">
        <f t="shared" si="4"/>
        <v>129.32</v>
      </c>
      <c r="AI59" s="23"/>
      <c r="AJ59" s="58"/>
      <c r="AK59" s="24">
        <f t="shared" si="27"/>
        <v>0</v>
      </c>
      <c r="AL59" s="25">
        <f t="shared" si="28"/>
        <v>121.67999999999999</v>
      </c>
      <c r="AM59" s="26">
        <f t="shared" si="29"/>
        <v>121.67999999999999</v>
      </c>
      <c r="AN59" s="79"/>
      <c r="AO59" s="112">
        <v>60</v>
      </c>
      <c r="AP59" s="112">
        <v>200</v>
      </c>
      <c r="AQ59" s="112">
        <v>0</v>
      </c>
      <c r="AR59" s="112">
        <v>0</v>
      </c>
      <c r="AS59" s="112">
        <v>50</v>
      </c>
      <c r="AT59" s="62">
        <f t="shared" si="25"/>
        <v>310</v>
      </c>
      <c r="AU59" s="64">
        <f t="shared" si="26"/>
        <v>294.5</v>
      </c>
      <c r="AV59" s="120">
        <v>8</v>
      </c>
      <c r="AW59" s="120">
        <v>22</v>
      </c>
      <c r="AX59" s="120">
        <v>10</v>
      </c>
      <c r="AY59" s="120">
        <v>1</v>
      </c>
      <c r="AZ59" s="81">
        <f t="shared" si="19"/>
        <v>41</v>
      </c>
      <c r="BA59" s="80">
        <f t="shared" si="20"/>
        <v>253.5</v>
      </c>
      <c r="BB59" s="36">
        <f t="shared" si="21"/>
        <v>121.67999999999999</v>
      </c>
      <c r="BC59" s="80">
        <f t="shared" si="22"/>
        <v>131.82</v>
      </c>
    </row>
    <row r="60" spans="1:55" ht="17.399999999999999">
      <c r="A60" s="30" t="s">
        <v>58</v>
      </c>
      <c r="B60" s="88">
        <v>710</v>
      </c>
      <c r="C60" s="88">
        <v>516</v>
      </c>
      <c r="D60" s="88">
        <v>830</v>
      </c>
      <c r="E60" s="88">
        <v>25</v>
      </c>
      <c r="F60" s="88">
        <v>18</v>
      </c>
      <c r="G60" s="89">
        <v>27</v>
      </c>
      <c r="H60" s="48">
        <f t="shared" si="5"/>
        <v>2056</v>
      </c>
      <c r="I60" s="48">
        <f t="shared" si="6"/>
        <v>70</v>
      </c>
      <c r="J60" s="44">
        <v>612</v>
      </c>
      <c r="K60" s="19">
        <v>408</v>
      </c>
      <c r="L60" s="19"/>
      <c r="M60" s="19">
        <v>20</v>
      </c>
      <c r="N60" s="19">
        <v>14</v>
      </c>
      <c r="O60" s="49"/>
      <c r="P60" s="48">
        <f t="shared" si="7"/>
        <v>1020</v>
      </c>
      <c r="Q60" s="48">
        <f t="shared" si="8"/>
        <v>34</v>
      </c>
      <c r="R60" s="50">
        <f t="shared" si="9"/>
        <v>104</v>
      </c>
      <c r="S60" s="97">
        <v>5.72</v>
      </c>
      <c r="T60" s="44">
        <v>6.5</v>
      </c>
      <c r="U60" s="99">
        <v>10.6</v>
      </c>
      <c r="V60" s="53"/>
      <c r="W60" s="53"/>
      <c r="X60" s="53"/>
      <c r="Y60" s="53"/>
      <c r="Z60" s="53"/>
      <c r="AA60" s="67">
        <f t="shared" si="10"/>
        <v>0</v>
      </c>
      <c r="AB60" s="33"/>
      <c r="AC60" s="20">
        <f t="shared" si="11"/>
        <v>0</v>
      </c>
      <c r="AD60" s="85">
        <f t="shared" si="12"/>
        <v>126.82</v>
      </c>
      <c r="AE60" s="21">
        <f t="shared" si="13"/>
        <v>126.82</v>
      </c>
      <c r="AF60" s="84"/>
      <c r="AG60" s="78"/>
      <c r="AH60" s="22">
        <f t="shared" si="4"/>
        <v>126.82</v>
      </c>
      <c r="AI60" s="23"/>
      <c r="AJ60" s="58"/>
      <c r="AK60" s="24">
        <f t="shared" si="27"/>
        <v>0</v>
      </c>
      <c r="AL60" s="25">
        <f t="shared" si="28"/>
        <v>121.67999999999999</v>
      </c>
      <c r="AM60" s="26">
        <f t="shared" si="29"/>
        <v>121.67999999999999</v>
      </c>
      <c r="AN60" s="79"/>
      <c r="AO60" s="112">
        <v>60</v>
      </c>
      <c r="AP60" s="112">
        <v>200</v>
      </c>
      <c r="AQ60" s="112">
        <v>0</v>
      </c>
      <c r="AR60" s="112">
        <v>0</v>
      </c>
      <c r="AS60" s="112">
        <v>50</v>
      </c>
      <c r="AT60" s="62">
        <f t="shared" si="25"/>
        <v>310</v>
      </c>
      <c r="AU60" s="64">
        <f t="shared" si="26"/>
        <v>294.5</v>
      </c>
      <c r="AV60" s="120">
        <v>8</v>
      </c>
      <c r="AW60" s="120">
        <v>22</v>
      </c>
      <c r="AX60" s="120">
        <v>10</v>
      </c>
      <c r="AY60" s="120">
        <v>1</v>
      </c>
      <c r="AZ60" s="81">
        <f t="shared" si="19"/>
        <v>41</v>
      </c>
      <c r="BA60" s="80">
        <f t="shared" si="20"/>
        <v>253.5</v>
      </c>
      <c r="BB60" s="36">
        <f t="shared" si="21"/>
        <v>121.67999999999999</v>
      </c>
      <c r="BC60" s="80">
        <f t="shared" si="22"/>
        <v>131.82</v>
      </c>
    </row>
    <row r="61" spans="1:55" ht="17.399999999999999">
      <c r="A61" s="30" t="s">
        <v>59</v>
      </c>
      <c r="B61" s="88">
        <v>710</v>
      </c>
      <c r="C61" s="88">
        <v>516</v>
      </c>
      <c r="D61" s="88">
        <v>830</v>
      </c>
      <c r="E61" s="88">
        <v>25</v>
      </c>
      <c r="F61" s="88">
        <v>18</v>
      </c>
      <c r="G61" s="89">
        <v>27</v>
      </c>
      <c r="H61" s="48">
        <f t="shared" si="5"/>
        <v>2056</v>
      </c>
      <c r="I61" s="48">
        <f t="shared" si="6"/>
        <v>70</v>
      </c>
      <c r="J61" s="44">
        <v>612</v>
      </c>
      <c r="K61" s="19">
        <v>408</v>
      </c>
      <c r="L61" s="19"/>
      <c r="M61" s="19">
        <v>20</v>
      </c>
      <c r="N61" s="19">
        <v>14</v>
      </c>
      <c r="O61" s="49"/>
      <c r="P61" s="48">
        <f t="shared" si="7"/>
        <v>1020</v>
      </c>
      <c r="Q61" s="48">
        <f t="shared" si="8"/>
        <v>34</v>
      </c>
      <c r="R61" s="50">
        <f t="shared" si="9"/>
        <v>104</v>
      </c>
      <c r="S61" s="97">
        <v>5.72</v>
      </c>
      <c r="T61" s="44">
        <v>6.5</v>
      </c>
      <c r="U61" s="99">
        <v>10.6</v>
      </c>
      <c r="V61" s="53"/>
      <c r="W61" s="53"/>
      <c r="X61" s="53"/>
      <c r="Y61" s="53"/>
      <c r="Z61" s="53"/>
      <c r="AA61" s="67">
        <f t="shared" si="10"/>
        <v>0</v>
      </c>
      <c r="AB61" s="33"/>
      <c r="AC61" s="20">
        <f t="shared" si="11"/>
        <v>0</v>
      </c>
      <c r="AD61" s="85">
        <f t="shared" si="12"/>
        <v>126.82</v>
      </c>
      <c r="AE61" s="21">
        <f t="shared" si="13"/>
        <v>126.82</v>
      </c>
      <c r="AF61" s="84"/>
      <c r="AG61" s="78"/>
      <c r="AH61" s="22">
        <f t="shared" si="4"/>
        <v>126.82</v>
      </c>
      <c r="AI61" s="23"/>
      <c r="AJ61" s="58"/>
      <c r="AK61" s="24">
        <f t="shared" si="27"/>
        <v>0</v>
      </c>
      <c r="AL61" s="25">
        <f t="shared" si="28"/>
        <v>121.67999999999999</v>
      </c>
      <c r="AM61" s="26">
        <f t="shared" si="29"/>
        <v>121.67999999999999</v>
      </c>
      <c r="AN61" s="79"/>
      <c r="AO61" s="112">
        <v>60</v>
      </c>
      <c r="AP61" s="112">
        <v>200</v>
      </c>
      <c r="AQ61" s="112">
        <v>0</v>
      </c>
      <c r="AR61" s="112">
        <v>0</v>
      </c>
      <c r="AS61" s="112">
        <v>50</v>
      </c>
      <c r="AT61" s="62">
        <f t="shared" si="25"/>
        <v>310</v>
      </c>
      <c r="AU61" s="64">
        <f t="shared" si="26"/>
        <v>294.5</v>
      </c>
      <c r="AV61" s="120">
        <v>8</v>
      </c>
      <c r="AW61" s="120">
        <v>22</v>
      </c>
      <c r="AX61" s="120">
        <v>10</v>
      </c>
      <c r="AY61" s="120">
        <v>1</v>
      </c>
      <c r="AZ61" s="81">
        <f t="shared" si="19"/>
        <v>41</v>
      </c>
      <c r="BA61" s="80">
        <f t="shared" si="20"/>
        <v>253.5</v>
      </c>
      <c r="BB61" s="36">
        <f t="shared" si="21"/>
        <v>121.67999999999999</v>
      </c>
      <c r="BC61" s="80">
        <f t="shared" si="22"/>
        <v>131.82</v>
      </c>
    </row>
    <row r="62" spans="1:55" ht="17.399999999999999">
      <c r="A62" s="30" t="s">
        <v>28</v>
      </c>
      <c r="B62" s="88">
        <v>660</v>
      </c>
      <c r="C62" s="88">
        <v>495</v>
      </c>
      <c r="D62" s="88">
        <v>794</v>
      </c>
      <c r="E62" s="88">
        <v>22</v>
      </c>
      <c r="F62" s="88">
        <v>16</v>
      </c>
      <c r="G62" s="89">
        <v>27</v>
      </c>
      <c r="H62" s="48">
        <f t="shared" si="5"/>
        <v>1949</v>
      </c>
      <c r="I62" s="48">
        <f t="shared" si="6"/>
        <v>65</v>
      </c>
      <c r="J62" s="44">
        <v>602</v>
      </c>
      <c r="K62" s="19">
        <v>403</v>
      </c>
      <c r="L62" s="19"/>
      <c r="M62" s="19">
        <v>20</v>
      </c>
      <c r="N62" s="19">
        <v>14</v>
      </c>
      <c r="O62" s="49"/>
      <c r="P62" s="48">
        <f t="shared" si="7"/>
        <v>1005</v>
      </c>
      <c r="Q62" s="48">
        <f t="shared" si="8"/>
        <v>34</v>
      </c>
      <c r="R62" s="50">
        <f t="shared" si="9"/>
        <v>99</v>
      </c>
      <c r="S62" s="97">
        <v>5.04</v>
      </c>
      <c r="T62" s="44">
        <v>6.5</v>
      </c>
      <c r="U62" s="99">
        <v>10</v>
      </c>
      <c r="V62" s="53"/>
      <c r="W62" s="53"/>
      <c r="X62" s="53"/>
      <c r="Y62" s="53"/>
      <c r="Z62" s="53"/>
      <c r="AA62" s="67">
        <f t="shared" si="10"/>
        <v>0</v>
      </c>
      <c r="AB62" s="33"/>
      <c r="AC62" s="20">
        <f t="shared" si="11"/>
        <v>0</v>
      </c>
      <c r="AD62" s="85">
        <f t="shared" si="12"/>
        <v>120.54</v>
      </c>
      <c r="AE62" s="21">
        <f t="shared" si="13"/>
        <v>120.54</v>
      </c>
      <c r="AF62" s="84"/>
      <c r="AG62" s="78"/>
      <c r="AH62" s="22">
        <f t="shared" si="4"/>
        <v>120.54</v>
      </c>
      <c r="AI62" s="23"/>
      <c r="AJ62" s="58"/>
      <c r="AK62" s="24">
        <f t="shared" si="27"/>
        <v>0</v>
      </c>
      <c r="AL62" s="25">
        <f t="shared" si="28"/>
        <v>121.67999999999999</v>
      </c>
      <c r="AM62" s="26">
        <f t="shared" si="29"/>
        <v>121.67999999999999</v>
      </c>
      <c r="AN62" s="79"/>
      <c r="AO62" s="112">
        <v>60</v>
      </c>
      <c r="AP62" s="112">
        <v>200</v>
      </c>
      <c r="AQ62" s="112">
        <v>0</v>
      </c>
      <c r="AR62" s="112">
        <v>0</v>
      </c>
      <c r="AS62" s="112">
        <v>50</v>
      </c>
      <c r="AT62" s="62">
        <f t="shared" si="25"/>
        <v>310</v>
      </c>
      <c r="AU62" s="64">
        <f t="shared" si="26"/>
        <v>294.5</v>
      </c>
      <c r="AV62" s="120">
        <v>8</v>
      </c>
      <c r="AW62" s="120">
        <v>22</v>
      </c>
      <c r="AX62" s="120">
        <v>10</v>
      </c>
      <c r="AY62" s="120">
        <v>1</v>
      </c>
      <c r="AZ62" s="81">
        <f t="shared" si="19"/>
        <v>41</v>
      </c>
      <c r="BA62" s="80">
        <f t="shared" si="20"/>
        <v>253.5</v>
      </c>
      <c r="BB62" s="36">
        <f t="shared" si="21"/>
        <v>121.67999999999999</v>
      </c>
      <c r="BC62" s="80">
        <f t="shared" si="22"/>
        <v>131.82</v>
      </c>
    </row>
    <row r="63" spans="1:55" ht="17.399999999999999">
      <c r="A63" s="31" t="s">
        <v>60</v>
      </c>
      <c r="B63" s="88">
        <v>642</v>
      </c>
      <c r="C63" s="88">
        <v>470</v>
      </c>
      <c r="D63" s="88">
        <v>725</v>
      </c>
      <c r="E63" s="88">
        <v>22</v>
      </c>
      <c r="F63" s="88">
        <v>17</v>
      </c>
      <c r="G63" s="89">
        <v>25</v>
      </c>
      <c r="H63" s="48">
        <f t="shared" si="5"/>
        <v>1837</v>
      </c>
      <c r="I63" s="48">
        <f t="shared" si="6"/>
        <v>64</v>
      </c>
      <c r="J63" s="44">
        <v>589</v>
      </c>
      <c r="K63" s="19">
        <v>402</v>
      </c>
      <c r="L63" s="19"/>
      <c r="M63" s="19">
        <v>19</v>
      </c>
      <c r="N63" s="19">
        <v>14</v>
      </c>
      <c r="O63" s="49"/>
      <c r="P63" s="48">
        <f t="shared" si="7"/>
        <v>991</v>
      </c>
      <c r="Q63" s="48">
        <f t="shared" si="8"/>
        <v>33</v>
      </c>
      <c r="R63" s="50">
        <f t="shared" si="9"/>
        <v>97</v>
      </c>
      <c r="S63" s="97">
        <v>5.04</v>
      </c>
      <c r="T63" s="44">
        <v>6.5</v>
      </c>
      <c r="U63" s="99">
        <v>10</v>
      </c>
      <c r="V63" s="53"/>
      <c r="W63" s="53"/>
      <c r="X63" s="53"/>
      <c r="Y63" s="53"/>
      <c r="Z63" s="53"/>
      <c r="AA63" s="67">
        <f t="shared" si="10"/>
        <v>0</v>
      </c>
      <c r="AB63" s="33"/>
      <c r="AC63" s="20">
        <f t="shared" si="11"/>
        <v>0</v>
      </c>
      <c r="AD63" s="85">
        <f t="shared" si="12"/>
        <v>118.54</v>
      </c>
      <c r="AE63" s="21">
        <f t="shared" si="13"/>
        <v>118.54</v>
      </c>
      <c r="AF63" s="84"/>
      <c r="AG63" s="78"/>
      <c r="AH63" s="22">
        <f t="shared" si="4"/>
        <v>118.54</v>
      </c>
      <c r="AI63" s="23"/>
      <c r="AJ63" s="58"/>
      <c r="AK63" s="24">
        <f t="shared" si="27"/>
        <v>0</v>
      </c>
      <c r="AL63" s="25">
        <f t="shared" si="28"/>
        <v>121.67999999999999</v>
      </c>
      <c r="AM63" s="26">
        <f t="shared" si="29"/>
        <v>121.67999999999999</v>
      </c>
      <c r="AN63" s="79"/>
      <c r="AO63" s="112">
        <v>60</v>
      </c>
      <c r="AP63" s="112">
        <v>200</v>
      </c>
      <c r="AQ63" s="112">
        <v>0</v>
      </c>
      <c r="AR63" s="112">
        <v>0</v>
      </c>
      <c r="AS63" s="112">
        <v>50</v>
      </c>
      <c r="AT63" s="62">
        <f t="shared" si="25"/>
        <v>310</v>
      </c>
      <c r="AU63" s="64">
        <f t="shared" si="26"/>
        <v>294.5</v>
      </c>
      <c r="AV63" s="120">
        <v>8</v>
      </c>
      <c r="AW63" s="120">
        <v>22</v>
      </c>
      <c r="AX63" s="120">
        <v>10</v>
      </c>
      <c r="AY63" s="120">
        <v>1</v>
      </c>
      <c r="AZ63" s="81">
        <f t="shared" si="19"/>
        <v>41</v>
      </c>
      <c r="BA63" s="80">
        <f t="shared" si="20"/>
        <v>253.5</v>
      </c>
      <c r="BB63" s="36">
        <f t="shared" si="21"/>
        <v>121.67999999999999</v>
      </c>
      <c r="BC63" s="80">
        <f t="shared" si="22"/>
        <v>131.82</v>
      </c>
    </row>
    <row r="64" spans="1:55" ht="17.399999999999999">
      <c r="A64" s="31" t="s">
        <v>29</v>
      </c>
      <c r="B64" s="88">
        <v>611</v>
      </c>
      <c r="C64" s="88">
        <v>455</v>
      </c>
      <c r="D64" s="88">
        <v>727</v>
      </c>
      <c r="E64" s="88">
        <v>21</v>
      </c>
      <c r="F64" s="88">
        <v>16</v>
      </c>
      <c r="G64" s="89">
        <v>24</v>
      </c>
      <c r="H64" s="48">
        <f t="shared" si="5"/>
        <v>1793</v>
      </c>
      <c r="I64" s="48">
        <f t="shared" si="6"/>
        <v>61</v>
      </c>
      <c r="J64" s="44">
        <v>549</v>
      </c>
      <c r="K64" s="19">
        <v>379</v>
      </c>
      <c r="L64" s="19"/>
      <c r="M64" s="19">
        <v>18</v>
      </c>
      <c r="N64" s="19">
        <v>13</v>
      </c>
      <c r="O64" s="49"/>
      <c r="P64" s="48">
        <f t="shared" si="7"/>
        <v>928</v>
      </c>
      <c r="Q64" s="48">
        <f t="shared" si="8"/>
        <v>31</v>
      </c>
      <c r="R64" s="50">
        <f t="shared" si="9"/>
        <v>92</v>
      </c>
      <c r="S64" s="97">
        <v>4.58</v>
      </c>
      <c r="T64" s="44">
        <v>5.5</v>
      </c>
      <c r="U64" s="99">
        <v>6.9</v>
      </c>
      <c r="V64" s="53"/>
      <c r="W64" s="53"/>
      <c r="X64" s="53"/>
      <c r="Y64" s="53"/>
      <c r="Z64" s="53"/>
      <c r="AA64" s="67">
        <f t="shared" si="10"/>
        <v>0</v>
      </c>
      <c r="AB64" s="33"/>
      <c r="AC64" s="20">
        <f t="shared" si="11"/>
        <v>0</v>
      </c>
      <c r="AD64" s="85">
        <f t="shared" si="12"/>
        <v>108.98</v>
      </c>
      <c r="AE64" s="21">
        <f t="shared" si="13"/>
        <v>108.98</v>
      </c>
      <c r="AF64" s="84"/>
      <c r="AG64" s="78"/>
      <c r="AH64" s="22">
        <f t="shared" si="4"/>
        <v>108.98</v>
      </c>
      <c r="AI64" s="23"/>
      <c r="AJ64" s="58"/>
      <c r="AK64" s="24">
        <f t="shared" si="27"/>
        <v>0</v>
      </c>
      <c r="AL64" s="25">
        <f t="shared" si="28"/>
        <v>121.67999999999999</v>
      </c>
      <c r="AM64" s="26">
        <f t="shared" si="29"/>
        <v>121.67999999999999</v>
      </c>
      <c r="AN64" s="79"/>
      <c r="AO64" s="112">
        <v>60</v>
      </c>
      <c r="AP64" s="112">
        <v>200</v>
      </c>
      <c r="AQ64" s="112">
        <v>0</v>
      </c>
      <c r="AR64" s="112">
        <v>0</v>
      </c>
      <c r="AS64" s="112">
        <v>50</v>
      </c>
      <c r="AT64" s="62">
        <f t="shared" si="25"/>
        <v>310</v>
      </c>
      <c r="AU64" s="64">
        <f t="shared" si="26"/>
        <v>294.5</v>
      </c>
      <c r="AV64" s="120">
        <v>8</v>
      </c>
      <c r="AW64" s="120">
        <v>22</v>
      </c>
      <c r="AX64" s="120">
        <v>10</v>
      </c>
      <c r="AY64" s="120">
        <v>1</v>
      </c>
      <c r="AZ64" s="81">
        <f t="shared" si="19"/>
        <v>41</v>
      </c>
      <c r="BA64" s="80">
        <f t="shared" si="20"/>
        <v>253.5</v>
      </c>
      <c r="BB64" s="36">
        <f t="shared" si="21"/>
        <v>121.67999999999999</v>
      </c>
      <c r="BC64" s="80">
        <f t="shared" si="22"/>
        <v>131.82</v>
      </c>
    </row>
    <row r="65" spans="1:55" ht="17.399999999999999">
      <c r="A65" s="32" t="s">
        <v>61</v>
      </c>
      <c r="B65" s="88">
        <v>551</v>
      </c>
      <c r="C65" s="88">
        <v>420</v>
      </c>
      <c r="D65" s="88">
        <v>666</v>
      </c>
      <c r="E65" s="88">
        <v>19</v>
      </c>
      <c r="F65" s="88">
        <v>15</v>
      </c>
      <c r="G65" s="89">
        <v>22</v>
      </c>
      <c r="H65" s="48">
        <f t="shared" si="5"/>
        <v>1637</v>
      </c>
      <c r="I65" s="48">
        <f t="shared" si="6"/>
        <v>56</v>
      </c>
      <c r="J65" s="44">
        <v>507</v>
      </c>
      <c r="K65" s="19">
        <v>365</v>
      </c>
      <c r="L65" s="19"/>
      <c r="M65" s="19">
        <v>17</v>
      </c>
      <c r="N65" s="19">
        <v>13</v>
      </c>
      <c r="O65" s="49"/>
      <c r="P65" s="48">
        <f t="shared" si="7"/>
        <v>872</v>
      </c>
      <c r="Q65" s="48">
        <f t="shared" si="8"/>
        <v>30</v>
      </c>
      <c r="R65" s="50">
        <f t="shared" si="9"/>
        <v>86</v>
      </c>
      <c r="S65" s="97">
        <v>4.58</v>
      </c>
      <c r="T65" s="44">
        <v>5.5</v>
      </c>
      <c r="U65" s="99">
        <v>6.9</v>
      </c>
      <c r="V65" s="53"/>
      <c r="W65" s="53"/>
      <c r="X65" s="53"/>
      <c r="Y65" s="53"/>
      <c r="Z65" s="53"/>
      <c r="AA65" s="67">
        <f t="shared" si="10"/>
        <v>0</v>
      </c>
      <c r="AB65" s="33"/>
      <c r="AC65" s="20">
        <f t="shared" si="11"/>
        <v>0</v>
      </c>
      <c r="AD65" s="85">
        <f t="shared" si="12"/>
        <v>102.98</v>
      </c>
      <c r="AE65" s="21">
        <f t="shared" si="13"/>
        <v>102.98</v>
      </c>
      <c r="AF65" s="84"/>
      <c r="AG65" s="78"/>
      <c r="AH65" s="22">
        <f t="shared" si="4"/>
        <v>102.98</v>
      </c>
      <c r="AI65" s="23"/>
      <c r="AJ65" s="58"/>
      <c r="AK65" s="24">
        <f t="shared" si="27"/>
        <v>0</v>
      </c>
      <c r="AL65" s="25">
        <f t="shared" si="28"/>
        <v>121.67999999999999</v>
      </c>
      <c r="AM65" s="26">
        <f t="shared" si="29"/>
        <v>121.67999999999999</v>
      </c>
      <c r="AN65" s="79"/>
      <c r="AO65" s="112">
        <v>60</v>
      </c>
      <c r="AP65" s="112">
        <v>200</v>
      </c>
      <c r="AQ65" s="112">
        <v>0</v>
      </c>
      <c r="AR65" s="112">
        <v>0</v>
      </c>
      <c r="AS65" s="112">
        <v>50</v>
      </c>
      <c r="AT65" s="62">
        <f t="shared" si="25"/>
        <v>310</v>
      </c>
      <c r="AU65" s="64">
        <f t="shared" si="26"/>
        <v>294.5</v>
      </c>
      <c r="AV65" s="120">
        <v>8</v>
      </c>
      <c r="AW65" s="120">
        <v>22</v>
      </c>
      <c r="AX65" s="120">
        <v>10</v>
      </c>
      <c r="AY65" s="120">
        <v>1</v>
      </c>
      <c r="AZ65" s="81">
        <f t="shared" si="19"/>
        <v>41</v>
      </c>
      <c r="BA65" s="80">
        <f t="shared" si="20"/>
        <v>253.5</v>
      </c>
      <c r="BB65" s="36">
        <f t="shared" si="21"/>
        <v>121.67999999999999</v>
      </c>
      <c r="BC65" s="80">
        <f t="shared" si="22"/>
        <v>131.82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67" priority="2" operator="lessThan">
      <formula>0</formula>
    </cfRule>
  </conditionalFormatting>
  <conditionalFormatting sqref="AC6">
    <cfRule type="cellIs" dxfId="66" priority="1" operator="greaterThan">
      <formula>0</formula>
    </cfRule>
  </conditionalFormatting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C65"/>
  <sheetViews>
    <sheetView zoomScale="80" zoomScaleNormal="80" workbookViewId="0">
      <pane xSplit="1" ySplit="9" topLeftCell="B52" activePane="bottomRight" state="frozen"/>
      <selection activeCell="M23" sqref="M23"/>
      <selection pane="topRight" activeCell="M23" sqref="M23"/>
      <selection pane="bottomLeft" activeCell="M23" sqref="M23"/>
      <selection pane="bottomRight" activeCell="X58" sqref="X58"/>
    </sheetView>
  </sheetViews>
  <sheetFormatPr baseColWidth="10" defaultRowHeight="14.4"/>
  <cols>
    <col min="1" max="1" width="9.44140625" customWidth="1"/>
    <col min="2" max="2" width="7.3320312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3" t="s">
        <v>6</v>
      </c>
      <c r="C1" s="233"/>
      <c r="D1" s="233"/>
      <c r="E1" s="233"/>
      <c r="F1" s="233"/>
      <c r="G1" s="233"/>
      <c r="H1" s="233"/>
      <c r="I1" s="233"/>
      <c r="J1" s="233"/>
      <c r="K1" s="233"/>
      <c r="L1" s="233"/>
      <c r="M1" s="233"/>
      <c r="N1" s="233"/>
      <c r="O1" s="233"/>
      <c r="P1" s="233"/>
      <c r="Q1" s="233"/>
      <c r="R1" s="233"/>
      <c r="S1" s="233"/>
      <c r="T1" s="233"/>
      <c r="U1" s="233"/>
      <c r="V1" s="233"/>
      <c r="W1" s="233"/>
      <c r="X1" s="233"/>
      <c r="Y1" s="233"/>
      <c r="Z1" s="233"/>
      <c r="AA1" s="233"/>
      <c r="AB1" s="233"/>
      <c r="AC1" s="233"/>
      <c r="AD1" s="233"/>
      <c r="AE1" s="233"/>
      <c r="AF1" s="233"/>
      <c r="AG1" s="233"/>
      <c r="AH1" s="233"/>
      <c r="AI1" s="23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738</v>
      </c>
      <c r="C5" s="39">
        <f t="shared" ref="C5:AI5" si="0">MAX(C10:C65)</f>
        <v>532</v>
      </c>
      <c r="D5" s="39">
        <f t="shared" si="0"/>
        <v>847</v>
      </c>
      <c r="E5" s="43">
        <f t="shared" si="0"/>
        <v>25</v>
      </c>
      <c r="F5" s="43">
        <f t="shared" si="0"/>
        <v>18</v>
      </c>
      <c r="G5" s="43">
        <f t="shared" si="0"/>
        <v>28</v>
      </c>
      <c r="H5" s="39">
        <f t="shared" si="0"/>
        <v>2101</v>
      </c>
      <c r="I5" s="39">
        <f t="shared" si="0"/>
        <v>70</v>
      </c>
      <c r="J5" s="39">
        <f t="shared" si="0"/>
        <v>668</v>
      </c>
      <c r="K5" s="39">
        <f t="shared" si="0"/>
        <v>360</v>
      </c>
      <c r="L5" s="39">
        <f t="shared" si="0"/>
        <v>0</v>
      </c>
      <c r="M5" s="39">
        <f t="shared" si="0"/>
        <v>22</v>
      </c>
      <c r="N5" s="39">
        <f t="shared" si="0"/>
        <v>13</v>
      </c>
      <c r="O5" s="39">
        <f t="shared" si="0"/>
        <v>0</v>
      </c>
      <c r="P5" s="39">
        <f t="shared" si="0"/>
        <v>1015</v>
      </c>
      <c r="Q5" s="39">
        <f t="shared" si="0"/>
        <v>35</v>
      </c>
      <c r="R5" s="39">
        <f t="shared" si="0"/>
        <v>105</v>
      </c>
      <c r="S5" s="39">
        <f t="shared" si="0"/>
        <v>5.52</v>
      </c>
      <c r="T5" s="39">
        <f>MAX(T10:T65)</f>
        <v>7.5</v>
      </c>
      <c r="U5" s="39">
        <f t="shared" si="0"/>
        <v>11.2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127.7</v>
      </c>
      <c r="AE5" s="39">
        <f>MAX(AE10:AE65)</f>
        <v>127.7</v>
      </c>
      <c r="AF5" s="39">
        <f>MAX(AF10:AF65)</f>
        <v>0</v>
      </c>
      <c r="AG5" s="39">
        <f>MAX(AG10:AG65)</f>
        <v>0</v>
      </c>
      <c r="AH5" s="41">
        <f t="shared" si="0"/>
        <v>127.7</v>
      </c>
      <c r="AI5" s="42">
        <f t="shared" si="0"/>
        <v>56.7</v>
      </c>
      <c r="AJ5" s="15"/>
      <c r="AK5" s="39">
        <f>MAX(AK10:AK65)</f>
        <v>0</v>
      </c>
      <c r="AL5" s="39">
        <f>MAX(AL10:AL65)</f>
        <v>135.6</v>
      </c>
      <c r="AM5" s="39">
        <f>MAX(AM10:AM65)</f>
        <v>135.6</v>
      </c>
      <c r="AN5" s="79"/>
      <c r="AO5" s="39">
        <f>MAX(AO10:AO66)</f>
        <v>60</v>
      </c>
      <c r="AP5" s="39">
        <f>MAX(AP10:AP66)</f>
        <v>200</v>
      </c>
      <c r="AQ5" s="39">
        <f>MAX(AQ10:AQ66)</f>
        <v>0</v>
      </c>
      <c r="AR5" s="39">
        <f>MAX(AR10:AR66)</f>
        <v>16</v>
      </c>
      <c r="AS5" s="39">
        <f>MAX(AS10:AS66)</f>
        <v>54</v>
      </c>
      <c r="AT5" s="39">
        <f t="shared" ref="AT5:BC5" si="1">MAX(AT10:AT65)</f>
        <v>330</v>
      </c>
      <c r="AU5" s="39">
        <f t="shared" si="1"/>
        <v>313.5</v>
      </c>
      <c r="AV5" s="39">
        <f t="shared" si="1"/>
        <v>6</v>
      </c>
      <c r="AW5" s="39">
        <f t="shared" si="1"/>
        <v>20</v>
      </c>
      <c r="AX5" s="39">
        <f t="shared" si="1"/>
        <v>4</v>
      </c>
      <c r="AY5" s="39">
        <f t="shared" si="1"/>
        <v>1</v>
      </c>
      <c r="AZ5" s="39">
        <f t="shared" si="1"/>
        <v>31</v>
      </c>
      <c r="BA5" s="39">
        <f t="shared" si="1"/>
        <v>282.5</v>
      </c>
      <c r="BB5" s="39">
        <f t="shared" si="1"/>
        <v>135.6</v>
      </c>
      <c r="BC5" s="39">
        <f t="shared" si="1"/>
        <v>146.9</v>
      </c>
    </row>
    <row r="6" spans="1:55" ht="15" thickBot="1">
      <c r="A6" s="11" t="s">
        <v>66</v>
      </c>
      <c r="B6" s="39">
        <f>MIN(B10:B65)</f>
        <v>404</v>
      </c>
      <c r="C6" s="39">
        <f t="shared" ref="C6:AI6" si="2">MIN(C10:C65)</f>
        <v>275</v>
      </c>
      <c r="D6" s="39">
        <f t="shared" si="2"/>
        <v>523</v>
      </c>
      <c r="E6" s="43">
        <f t="shared" si="2"/>
        <v>14</v>
      </c>
      <c r="F6" s="43">
        <f t="shared" si="2"/>
        <v>10</v>
      </c>
      <c r="G6" s="43">
        <f t="shared" si="2"/>
        <v>17</v>
      </c>
      <c r="H6" s="39">
        <f t="shared" si="2"/>
        <v>1220</v>
      </c>
      <c r="I6" s="39">
        <f t="shared" si="2"/>
        <v>41</v>
      </c>
      <c r="J6" s="39">
        <f t="shared" si="2"/>
        <v>436</v>
      </c>
      <c r="K6" s="39">
        <f t="shared" si="2"/>
        <v>257</v>
      </c>
      <c r="L6" s="39">
        <f t="shared" si="2"/>
        <v>0</v>
      </c>
      <c r="M6" s="39">
        <f t="shared" si="2"/>
        <v>14</v>
      </c>
      <c r="N6" s="39">
        <f t="shared" si="2"/>
        <v>9</v>
      </c>
      <c r="O6" s="39">
        <f t="shared" si="2"/>
        <v>0</v>
      </c>
      <c r="P6" s="39">
        <f t="shared" si="2"/>
        <v>703</v>
      </c>
      <c r="Q6" s="39">
        <f t="shared" si="2"/>
        <v>23</v>
      </c>
      <c r="R6" s="39">
        <f t="shared" si="2"/>
        <v>66</v>
      </c>
      <c r="S6" s="39">
        <f t="shared" si="2"/>
        <v>0</v>
      </c>
      <c r="T6" s="39">
        <f>MIN(T10:T65)</f>
        <v>3.5</v>
      </c>
      <c r="U6" s="39">
        <f t="shared" si="2"/>
        <v>5.8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78.899999999999991</v>
      </c>
      <c r="AE6" s="39">
        <f>MIN(AE10:AE65)</f>
        <v>78.899999999999991</v>
      </c>
      <c r="AF6" s="39">
        <f>MIN(AF10:AF65)</f>
        <v>0</v>
      </c>
      <c r="AG6" s="39">
        <f>MIN(AG10:AG65)</f>
        <v>0</v>
      </c>
      <c r="AH6" s="41">
        <f t="shared" si="2"/>
        <v>78.899999999999991</v>
      </c>
      <c r="AI6" s="42">
        <f t="shared" si="2"/>
        <v>-118.75</v>
      </c>
      <c r="AJ6" s="15"/>
      <c r="AK6" s="40">
        <f>MIN(AK10:AK65)</f>
        <v>0</v>
      </c>
      <c r="AL6" s="40">
        <f>MIN(AL10:AL65)</f>
        <v>-14.879999999999999</v>
      </c>
      <c r="AM6" s="40">
        <f>MIN(AM10:AM65)</f>
        <v>-14.879999999999999</v>
      </c>
      <c r="AN6" s="79"/>
      <c r="AO6" s="40">
        <f>MIN(AO10:AO66)</f>
        <v>60</v>
      </c>
      <c r="AP6" s="40">
        <f>MIN(AP10:AP66)</f>
        <v>200</v>
      </c>
      <c r="AQ6" s="40">
        <f>MIN(AQ10:AQ66)</f>
        <v>0</v>
      </c>
      <c r="AR6" s="40">
        <f>MIN(AR10:AR66)</f>
        <v>15</v>
      </c>
      <c r="AS6" s="40">
        <f>MIN(AS10:AS66)</f>
        <v>50</v>
      </c>
      <c r="AT6" s="40">
        <f t="shared" ref="AT6:BC6" si="3">MIN(AT10:AT65)</f>
        <v>0</v>
      </c>
      <c r="AU6" s="40">
        <f t="shared" si="3"/>
        <v>0</v>
      </c>
      <c r="AV6" s="40">
        <f t="shared" si="3"/>
        <v>6</v>
      </c>
      <c r="AW6" s="40">
        <f t="shared" si="3"/>
        <v>20</v>
      </c>
      <c r="AX6" s="40">
        <f t="shared" si="3"/>
        <v>4</v>
      </c>
      <c r="AY6" s="40">
        <f t="shared" si="3"/>
        <v>1</v>
      </c>
      <c r="AZ6" s="40">
        <f t="shared" si="3"/>
        <v>31</v>
      </c>
      <c r="BA6" s="40">
        <f t="shared" si="3"/>
        <v>-31</v>
      </c>
      <c r="BB6" s="40">
        <f t="shared" si="3"/>
        <v>-14.879999999999999</v>
      </c>
      <c r="BC6" s="40">
        <f t="shared" si="3"/>
        <v>-16.12</v>
      </c>
    </row>
    <row r="7" spans="1:55" ht="18" customHeight="1" thickBot="1">
      <c r="A7" s="11"/>
      <c r="B7" s="234" t="s">
        <v>91</v>
      </c>
      <c r="C7" s="235"/>
      <c r="D7" s="235"/>
      <c r="E7" s="235"/>
      <c r="F7" s="235"/>
      <c r="G7" s="235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6"/>
      <c r="V7" s="237" t="s">
        <v>82</v>
      </c>
      <c r="W7" s="238"/>
      <c r="X7" s="238"/>
      <c r="Y7" s="238"/>
      <c r="Z7" s="238"/>
      <c r="AA7" s="238"/>
      <c r="AB7" s="239"/>
      <c r="AC7" s="240" t="s">
        <v>84</v>
      </c>
      <c r="AD7" s="243" t="s">
        <v>83</v>
      </c>
      <c r="AE7" s="244"/>
      <c r="AF7" s="244"/>
      <c r="AG7" s="244"/>
      <c r="AH7" s="244"/>
      <c r="AI7" s="245"/>
      <c r="AJ7" s="15"/>
      <c r="AK7" s="263" t="s">
        <v>100</v>
      </c>
      <c r="AL7" s="264"/>
      <c r="AM7" s="265"/>
      <c r="AN7" s="79"/>
      <c r="AO7" s="253" t="s">
        <v>136</v>
      </c>
      <c r="AP7" s="254"/>
      <c r="AQ7" s="254"/>
      <c r="AR7" s="254"/>
      <c r="AS7" s="254"/>
      <c r="AT7" s="254"/>
      <c r="AU7" s="254"/>
      <c r="AV7" s="254"/>
      <c r="AW7" s="254"/>
      <c r="AX7" s="254"/>
      <c r="AY7" s="254"/>
      <c r="AZ7" s="254"/>
      <c r="BA7" s="254"/>
      <c r="BB7" s="254"/>
      <c r="BC7" s="255"/>
    </row>
    <row r="8" spans="1:55" ht="18" customHeight="1" thickBot="1">
      <c r="A8" s="11"/>
      <c r="B8" s="256" t="s">
        <v>2</v>
      </c>
      <c r="C8" s="257"/>
      <c r="D8" s="257"/>
      <c r="E8" s="257"/>
      <c r="F8" s="257"/>
      <c r="G8" s="257"/>
      <c r="H8" s="257"/>
      <c r="I8" s="258"/>
      <c r="J8" s="256" t="s">
        <v>3</v>
      </c>
      <c r="K8" s="257"/>
      <c r="L8" s="257"/>
      <c r="M8" s="257"/>
      <c r="N8" s="257"/>
      <c r="O8" s="257"/>
      <c r="P8" s="257"/>
      <c r="Q8" s="258"/>
      <c r="R8" s="259" t="s">
        <v>79</v>
      </c>
      <c r="S8" s="246" t="s">
        <v>4</v>
      </c>
      <c r="T8" s="246" t="s">
        <v>5</v>
      </c>
      <c r="U8" s="250" t="s">
        <v>80</v>
      </c>
      <c r="V8" s="261" t="s">
        <v>92</v>
      </c>
      <c r="W8" s="246" t="s">
        <v>93</v>
      </c>
      <c r="X8" s="246" t="s">
        <v>94</v>
      </c>
      <c r="Y8" s="246" t="s">
        <v>96</v>
      </c>
      <c r="Z8" s="246" t="s">
        <v>95</v>
      </c>
      <c r="AA8" s="248" t="s">
        <v>97</v>
      </c>
      <c r="AB8" s="250" t="s">
        <v>98</v>
      </c>
      <c r="AC8" s="241"/>
      <c r="AD8" s="266" t="s">
        <v>112</v>
      </c>
      <c r="AE8" s="268" t="s">
        <v>111</v>
      </c>
      <c r="AF8" s="268" t="s">
        <v>113</v>
      </c>
      <c r="AG8" s="270" t="s">
        <v>114</v>
      </c>
      <c r="AH8" s="270" t="s">
        <v>115</v>
      </c>
      <c r="AI8" s="252" t="s">
        <v>116</v>
      </c>
      <c r="AJ8" s="15"/>
      <c r="AK8" s="274" t="s">
        <v>101</v>
      </c>
      <c r="AL8" s="276" t="s">
        <v>117</v>
      </c>
      <c r="AM8" s="278" t="s">
        <v>99</v>
      </c>
      <c r="AN8" s="79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60"/>
      <c r="S9" s="247"/>
      <c r="T9" s="247"/>
      <c r="U9" s="251"/>
      <c r="V9" s="262"/>
      <c r="W9" s="247"/>
      <c r="X9" s="247"/>
      <c r="Y9" s="247"/>
      <c r="Z9" s="247"/>
      <c r="AA9" s="249"/>
      <c r="AB9" s="251"/>
      <c r="AC9" s="242"/>
      <c r="AD9" s="267"/>
      <c r="AE9" s="269"/>
      <c r="AF9" s="269"/>
      <c r="AG9" s="247"/>
      <c r="AH9" s="247"/>
      <c r="AI9" s="251"/>
      <c r="AJ9" s="17"/>
      <c r="AK9" s="275"/>
      <c r="AL9" s="277"/>
      <c r="AM9" s="27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8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523</v>
      </c>
      <c r="C10" s="44">
        <v>402</v>
      </c>
      <c r="D10" s="88">
        <v>649</v>
      </c>
      <c r="E10" s="88">
        <v>17</v>
      </c>
      <c r="F10" s="88">
        <v>14</v>
      </c>
      <c r="G10" s="89">
        <v>22</v>
      </c>
      <c r="H10" s="48">
        <f>B10+C10+D10</f>
        <v>1574</v>
      </c>
      <c r="I10" s="48">
        <f>E10+F10+G10</f>
        <v>53</v>
      </c>
      <c r="J10" s="44">
        <v>509</v>
      </c>
      <c r="K10" s="19">
        <v>360</v>
      </c>
      <c r="L10" s="19"/>
      <c r="M10" s="19">
        <v>17</v>
      </c>
      <c r="N10" s="45">
        <v>13</v>
      </c>
      <c r="O10" s="49"/>
      <c r="P10" s="48">
        <f>SUM(J10+K10+L10)</f>
        <v>869</v>
      </c>
      <c r="Q10" s="48">
        <f>M10+N10+O10</f>
        <v>30</v>
      </c>
      <c r="R10" s="50">
        <f>SUM(I10+Q10)</f>
        <v>83</v>
      </c>
      <c r="S10" s="88">
        <v>4.2</v>
      </c>
      <c r="T10" s="88">
        <v>5.5</v>
      </c>
      <c r="U10" s="99">
        <v>7.9</v>
      </c>
      <c r="V10" s="99"/>
      <c r="W10" s="99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100.60000000000001</v>
      </c>
      <c r="AE10" s="21">
        <f>+AD10-AK10</f>
        <v>100.60000000000001</v>
      </c>
      <c r="AF10" s="82"/>
      <c r="AG10" s="51"/>
      <c r="AH10" s="22">
        <f>AD10+AG10</f>
        <v>100.60000000000001</v>
      </c>
      <c r="AI10" s="23">
        <f t="shared" ref="AI10:AI65" si="4">AM10-AD10</f>
        <v>34.999999999999986</v>
      </c>
      <c r="AJ10" s="54"/>
      <c r="AK10" s="24">
        <f>AC10</f>
        <v>0</v>
      </c>
      <c r="AL10" s="25">
        <f>BB10</f>
        <v>135.6</v>
      </c>
      <c r="AM10" s="26">
        <f>AK10+AL10</f>
        <v>135.6</v>
      </c>
      <c r="AN10" s="79"/>
      <c r="AO10" s="24">
        <v>60</v>
      </c>
      <c r="AP10" s="25">
        <v>200</v>
      </c>
      <c r="AQ10" s="25">
        <v>0</v>
      </c>
      <c r="AR10" s="25">
        <v>16</v>
      </c>
      <c r="AS10" s="25">
        <v>54</v>
      </c>
      <c r="AT10" s="62">
        <f>SUM(AO10:AS10)</f>
        <v>330</v>
      </c>
      <c r="AU10" s="63">
        <f>AT10*0.95</f>
        <v>313.5</v>
      </c>
      <c r="AV10" s="113">
        <v>6</v>
      </c>
      <c r="AW10" s="113">
        <v>20</v>
      </c>
      <c r="AX10" s="113">
        <v>4</v>
      </c>
      <c r="AY10" s="113">
        <v>1</v>
      </c>
      <c r="AZ10" s="81">
        <f>SUM(AV10:AY10)</f>
        <v>31</v>
      </c>
      <c r="BA10" s="80">
        <f>AU10-AZ10</f>
        <v>282.5</v>
      </c>
      <c r="BB10" s="36">
        <f>BA10*0.48</f>
        <v>135.6</v>
      </c>
      <c r="BC10" s="80">
        <f>BA10*0.52</f>
        <v>146.9</v>
      </c>
    </row>
    <row r="11" spans="1:55" ht="18" thickBot="1">
      <c r="A11" s="27" t="s">
        <v>38</v>
      </c>
      <c r="B11" s="88">
        <v>502</v>
      </c>
      <c r="C11" s="88">
        <v>385</v>
      </c>
      <c r="D11" s="88">
        <v>643</v>
      </c>
      <c r="E11" s="88">
        <v>17</v>
      </c>
      <c r="F11" s="88">
        <v>14</v>
      </c>
      <c r="G11" s="89">
        <v>21</v>
      </c>
      <c r="H11" s="48">
        <f t="shared" ref="H11:H65" si="5">B11+C11+D11</f>
        <v>1530</v>
      </c>
      <c r="I11" s="48">
        <f t="shared" ref="I11:I65" si="6">E11+F11+G11</f>
        <v>52</v>
      </c>
      <c r="J11" s="44">
        <v>502</v>
      </c>
      <c r="K11" s="19">
        <v>356</v>
      </c>
      <c r="L11" s="19"/>
      <c r="M11" s="19">
        <v>17</v>
      </c>
      <c r="N11" s="45">
        <v>13</v>
      </c>
      <c r="O11" s="49"/>
      <c r="P11" s="48">
        <f t="shared" ref="P11:P65" si="7">SUM(J11+K11+L11)</f>
        <v>858</v>
      </c>
      <c r="Q11" s="48">
        <f t="shared" ref="Q11:Q65" si="8">M11+N11+O11</f>
        <v>30</v>
      </c>
      <c r="R11" s="50">
        <f t="shared" ref="R11:R65" si="9">SUM(I11+Q11)</f>
        <v>82</v>
      </c>
      <c r="S11" s="88">
        <v>4.2</v>
      </c>
      <c r="T11" s="88">
        <v>4.5</v>
      </c>
      <c r="U11" s="99">
        <v>7.9</v>
      </c>
      <c r="V11" s="99"/>
      <c r="W11" s="99"/>
      <c r="X11" s="53"/>
      <c r="Y11" s="53"/>
      <c r="Z11" s="53"/>
      <c r="AA11" s="67">
        <f t="shared" ref="AA11:AA65" si="10">SUM(V11:Z11)</f>
        <v>0</v>
      </c>
      <c r="AB11" s="51"/>
      <c r="AC11" s="20">
        <f t="shared" ref="AC11:AC65" si="11">AA11+AB11</f>
        <v>0</v>
      </c>
      <c r="AD11" s="85">
        <f t="shared" ref="AD11:AD65" si="12">R11+S11+T11+U11+V11+W11+X11+Y11+Z11</f>
        <v>98.600000000000009</v>
      </c>
      <c r="AE11" s="21">
        <f t="shared" ref="AE11:AE65" si="13">+AD11-AK11</f>
        <v>98.600000000000009</v>
      </c>
      <c r="AF11" s="82"/>
      <c r="AG11" s="51"/>
      <c r="AH11" s="22">
        <f t="shared" ref="AH11:AH65" si="14">AD11+AG11</f>
        <v>98.600000000000009</v>
      </c>
      <c r="AI11" s="23">
        <f t="shared" si="4"/>
        <v>36.999999999999986</v>
      </c>
      <c r="AJ11" s="54"/>
      <c r="AK11" s="24">
        <f t="shared" ref="AK11:AK65" si="15">AC11</f>
        <v>0</v>
      </c>
      <c r="AL11" s="25">
        <f t="shared" ref="AL11:AL65" si="16">BB11</f>
        <v>135.6</v>
      </c>
      <c r="AM11" s="26">
        <f t="shared" ref="AM11:AM65" si="17">AK11+AL11</f>
        <v>135.6</v>
      </c>
      <c r="AN11" s="79"/>
      <c r="AO11" s="24">
        <v>60</v>
      </c>
      <c r="AP11" s="25">
        <v>200</v>
      </c>
      <c r="AQ11" s="25">
        <v>0</v>
      </c>
      <c r="AR11" s="25">
        <v>16</v>
      </c>
      <c r="AS11" s="25">
        <v>54</v>
      </c>
      <c r="AT11" s="62">
        <f>SUM(AO11:AS11)</f>
        <v>330</v>
      </c>
      <c r="AU11" s="63">
        <f t="shared" ref="AU11:AU65" si="18">AT11*0.95</f>
        <v>313.5</v>
      </c>
      <c r="AV11" s="113">
        <v>6</v>
      </c>
      <c r="AW11" s="113">
        <v>20</v>
      </c>
      <c r="AX11" s="113">
        <v>4</v>
      </c>
      <c r="AY11" s="113">
        <v>1</v>
      </c>
      <c r="AZ11" s="81">
        <f t="shared" ref="AZ11:AZ65" si="19">SUM(AV11:AY11)</f>
        <v>31</v>
      </c>
      <c r="BA11" s="80">
        <f t="shared" ref="BA11:BA65" si="20">AU11-AZ11</f>
        <v>282.5</v>
      </c>
      <c r="BB11" s="36">
        <f t="shared" ref="BB11:BB65" si="21">BA11*0.48</f>
        <v>135.6</v>
      </c>
      <c r="BC11" s="80">
        <f t="shared" ref="BC11:BC65" si="22">BA11*0.52</f>
        <v>146.9</v>
      </c>
    </row>
    <row r="12" spans="1:55" ht="18" thickBot="1">
      <c r="A12" s="18" t="s">
        <v>7</v>
      </c>
      <c r="B12" s="88">
        <v>485</v>
      </c>
      <c r="C12" s="90">
        <v>372</v>
      </c>
      <c r="D12" s="88">
        <v>629</v>
      </c>
      <c r="E12" s="88">
        <v>16</v>
      </c>
      <c r="F12" s="88">
        <v>13</v>
      </c>
      <c r="G12" s="89">
        <v>21</v>
      </c>
      <c r="H12" s="48">
        <f t="shared" si="5"/>
        <v>1486</v>
      </c>
      <c r="I12" s="48">
        <f t="shared" si="6"/>
        <v>50</v>
      </c>
      <c r="J12" s="44">
        <v>509</v>
      </c>
      <c r="K12" s="19">
        <v>354</v>
      </c>
      <c r="L12" s="19"/>
      <c r="M12" s="19">
        <v>17</v>
      </c>
      <c r="N12" s="45">
        <v>13</v>
      </c>
      <c r="O12" s="49"/>
      <c r="P12" s="48">
        <f t="shared" si="7"/>
        <v>863</v>
      </c>
      <c r="Q12" s="48">
        <f t="shared" si="8"/>
        <v>30</v>
      </c>
      <c r="R12" s="50">
        <f t="shared" si="9"/>
        <v>80</v>
      </c>
      <c r="S12" s="88">
        <v>4.1100000000000003</v>
      </c>
      <c r="T12" s="88">
        <v>4.5</v>
      </c>
      <c r="U12" s="99">
        <v>7.6</v>
      </c>
      <c r="V12" s="99"/>
      <c r="W12" s="99"/>
      <c r="X12" s="53"/>
      <c r="Y12" s="53"/>
      <c r="Z12" s="53"/>
      <c r="AA12" s="67">
        <f t="shared" si="10"/>
        <v>0</v>
      </c>
      <c r="AB12" s="51"/>
      <c r="AC12" s="20">
        <f t="shared" si="11"/>
        <v>0</v>
      </c>
      <c r="AD12" s="85">
        <f t="shared" si="12"/>
        <v>96.21</v>
      </c>
      <c r="AE12" s="21">
        <f t="shared" si="13"/>
        <v>96.21</v>
      </c>
      <c r="AF12" s="82"/>
      <c r="AG12" s="51"/>
      <c r="AH12" s="22">
        <f t="shared" si="14"/>
        <v>96.21</v>
      </c>
      <c r="AI12" s="23">
        <f t="shared" si="4"/>
        <v>39.39</v>
      </c>
      <c r="AJ12" s="58"/>
      <c r="AK12" s="24">
        <f t="shared" si="15"/>
        <v>0</v>
      </c>
      <c r="AL12" s="25">
        <f t="shared" si="16"/>
        <v>135.6</v>
      </c>
      <c r="AM12" s="26">
        <f t="shared" si="17"/>
        <v>135.6</v>
      </c>
      <c r="AN12" s="79"/>
      <c r="AO12" s="24">
        <v>60</v>
      </c>
      <c r="AP12" s="25">
        <v>200</v>
      </c>
      <c r="AQ12" s="25">
        <v>0</v>
      </c>
      <c r="AR12" s="25">
        <v>16</v>
      </c>
      <c r="AS12" s="25">
        <v>54</v>
      </c>
      <c r="AT12" s="62">
        <f>SUM(AO12:AS12)</f>
        <v>330</v>
      </c>
      <c r="AU12" s="63">
        <f t="shared" si="18"/>
        <v>313.5</v>
      </c>
      <c r="AV12" s="113">
        <v>6</v>
      </c>
      <c r="AW12" s="113">
        <v>20</v>
      </c>
      <c r="AX12" s="113">
        <v>4</v>
      </c>
      <c r="AY12" s="113">
        <v>1</v>
      </c>
      <c r="AZ12" s="81">
        <f t="shared" si="19"/>
        <v>31</v>
      </c>
      <c r="BA12" s="80">
        <f t="shared" si="20"/>
        <v>282.5</v>
      </c>
      <c r="BB12" s="36">
        <f t="shared" si="21"/>
        <v>135.6</v>
      </c>
      <c r="BC12" s="80">
        <f t="shared" si="22"/>
        <v>146.9</v>
      </c>
    </row>
    <row r="13" spans="1:55" ht="18" thickBot="1">
      <c r="A13" s="18" t="s">
        <v>39</v>
      </c>
      <c r="B13" s="88">
        <v>480</v>
      </c>
      <c r="C13" s="88">
        <v>370</v>
      </c>
      <c r="D13" s="88">
        <v>625</v>
      </c>
      <c r="E13" s="88">
        <v>16</v>
      </c>
      <c r="F13" s="88">
        <v>13</v>
      </c>
      <c r="G13" s="89">
        <v>21</v>
      </c>
      <c r="H13" s="48">
        <f t="shared" si="5"/>
        <v>1475</v>
      </c>
      <c r="I13" s="48">
        <f t="shared" si="6"/>
        <v>50</v>
      </c>
      <c r="J13" s="44">
        <v>504</v>
      </c>
      <c r="K13" s="19">
        <v>352</v>
      </c>
      <c r="L13" s="19"/>
      <c r="M13" s="19">
        <v>17</v>
      </c>
      <c r="N13" s="45">
        <v>13</v>
      </c>
      <c r="O13" s="49"/>
      <c r="P13" s="48">
        <f t="shared" si="7"/>
        <v>856</v>
      </c>
      <c r="Q13" s="48">
        <f t="shared" si="8"/>
        <v>30</v>
      </c>
      <c r="R13" s="50">
        <f t="shared" si="9"/>
        <v>80</v>
      </c>
      <c r="S13" s="88">
        <v>4.1100000000000003</v>
      </c>
      <c r="T13" s="88">
        <v>4.5</v>
      </c>
      <c r="U13" s="99">
        <v>7.6</v>
      </c>
      <c r="V13" s="99"/>
      <c r="W13" s="99"/>
      <c r="X13" s="53"/>
      <c r="Y13" s="53"/>
      <c r="Z13" s="53"/>
      <c r="AA13" s="67">
        <f t="shared" si="10"/>
        <v>0</v>
      </c>
      <c r="AB13" s="51"/>
      <c r="AC13" s="20">
        <f t="shared" si="11"/>
        <v>0</v>
      </c>
      <c r="AD13" s="85">
        <f t="shared" si="12"/>
        <v>96.21</v>
      </c>
      <c r="AE13" s="21">
        <f t="shared" si="13"/>
        <v>96.21</v>
      </c>
      <c r="AF13" s="82"/>
      <c r="AG13" s="51"/>
      <c r="AH13" s="22">
        <f t="shared" si="14"/>
        <v>96.21</v>
      </c>
      <c r="AI13" s="23">
        <f t="shared" si="4"/>
        <v>39.39</v>
      </c>
      <c r="AJ13" s="58"/>
      <c r="AK13" s="24">
        <f t="shared" si="15"/>
        <v>0</v>
      </c>
      <c r="AL13" s="25">
        <f t="shared" si="16"/>
        <v>135.6</v>
      </c>
      <c r="AM13" s="26">
        <f t="shared" si="17"/>
        <v>135.6</v>
      </c>
      <c r="AN13" s="79"/>
      <c r="AO13" s="24">
        <v>60</v>
      </c>
      <c r="AP13" s="25">
        <v>200</v>
      </c>
      <c r="AQ13" s="25">
        <v>0</v>
      </c>
      <c r="AR13" s="25">
        <v>16</v>
      </c>
      <c r="AS13" s="25">
        <v>54</v>
      </c>
      <c r="AT13" s="62">
        <f t="shared" ref="AT13:AT44" si="23">SUM(AO14:AS14)</f>
        <v>330</v>
      </c>
      <c r="AU13" s="63">
        <f t="shared" si="18"/>
        <v>313.5</v>
      </c>
      <c r="AV13" s="113">
        <v>6</v>
      </c>
      <c r="AW13" s="113">
        <v>20</v>
      </c>
      <c r="AX13" s="113">
        <v>4</v>
      </c>
      <c r="AY13" s="113">
        <v>1</v>
      </c>
      <c r="AZ13" s="81">
        <f t="shared" si="19"/>
        <v>31</v>
      </c>
      <c r="BA13" s="80">
        <f t="shared" si="20"/>
        <v>282.5</v>
      </c>
      <c r="BB13" s="36">
        <f t="shared" si="21"/>
        <v>135.6</v>
      </c>
      <c r="BC13" s="80">
        <f t="shared" si="22"/>
        <v>146.9</v>
      </c>
    </row>
    <row r="14" spans="1:55" ht="18" thickBot="1">
      <c r="A14" s="27" t="s">
        <v>8</v>
      </c>
      <c r="B14" s="88">
        <v>475</v>
      </c>
      <c r="C14" s="88">
        <v>365</v>
      </c>
      <c r="D14" s="88">
        <v>620</v>
      </c>
      <c r="E14" s="88">
        <v>15</v>
      </c>
      <c r="F14" s="88">
        <v>13</v>
      </c>
      <c r="G14" s="89">
        <v>21</v>
      </c>
      <c r="H14" s="48">
        <f t="shared" si="5"/>
        <v>1460</v>
      </c>
      <c r="I14" s="48">
        <f t="shared" si="6"/>
        <v>49</v>
      </c>
      <c r="J14" s="44">
        <v>500</v>
      </c>
      <c r="K14" s="19">
        <v>350</v>
      </c>
      <c r="L14" s="19"/>
      <c r="M14" s="19">
        <v>17</v>
      </c>
      <c r="N14" s="45">
        <v>13</v>
      </c>
      <c r="O14" s="49"/>
      <c r="P14" s="48">
        <f t="shared" si="7"/>
        <v>850</v>
      </c>
      <c r="Q14" s="48">
        <f t="shared" si="8"/>
        <v>30</v>
      </c>
      <c r="R14" s="50">
        <f t="shared" si="9"/>
        <v>79</v>
      </c>
      <c r="S14" s="88">
        <v>3.96</v>
      </c>
      <c r="T14" s="88">
        <v>4.5</v>
      </c>
      <c r="U14" s="99">
        <v>7.2</v>
      </c>
      <c r="V14" s="99"/>
      <c r="W14" s="99"/>
      <c r="X14" s="53"/>
      <c r="Y14" s="53"/>
      <c r="Z14" s="53"/>
      <c r="AA14" s="67">
        <f t="shared" si="10"/>
        <v>0</v>
      </c>
      <c r="AB14" s="51"/>
      <c r="AC14" s="20">
        <f t="shared" si="11"/>
        <v>0</v>
      </c>
      <c r="AD14" s="85">
        <f t="shared" si="12"/>
        <v>94.66</v>
      </c>
      <c r="AE14" s="21">
        <f t="shared" si="13"/>
        <v>94.66</v>
      </c>
      <c r="AF14" s="82"/>
      <c r="AG14" s="51"/>
      <c r="AH14" s="22">
        <f t="shared" si="14"/>
        <v>94.66</v>
      </c>
      <c r="AI14" s="23">
        <f t="shared" si="4"/>
        <v>40.94</v>
      </c>
      <c r="AJ14" s="58"/>
      <c r="AK14" s="24">
        <f t="shared" si="15"/>
        <v>0</v>
      </c>
      <c r="AL14" s="25">
        <f t="shared" si="16"/>
        <v>135.6</v>
      </c>
      <c r="AM14" s="26">
        <f t="shared" si="17"/>
        <v>135.6</v>
      </c>
      <c r="AN14" s="79"/>
      <c r="AO14" s="24">
        <v>60</v>
      </c>
      <c r="AP14" s="25">
        <v>200</v>
      </c>
      <c r="AQ14" s="25">
        <v>0</v>
      </c>
      <c r="AR14" s="25">
        <v>16</v>
      </c>
      <c r="AS14" s="25">
        <v>54</v>
      </c>
      <c r="AT14" s="62">
        <f t="shared" si="23"/>
        <v>330</v>
      </c>
      <c r="AU14" s="63">
        <f t="shared" si="18"/>
        <v>313.5</v>
      </c>
      <c r="AV14" s="113">
        <v>6</v>
      </c>
      <c r="AW14" s="113">
        <v>20</v>
      </c>
      <c r="AX14" s="113">
        <v>4</v>
      </c>
      <c r="AY14" s="113">
        <v>1</v>
      </c>
      <c r="AZ14" s="81">
        <f t="shared" si="19"/>
        <v>31</v>
      </c>
      <c r="BA14" s="80">
        <f t="shared" si="20"/>
        <v>282.5</v>
      </c>
      <c r="BB14" s="36">
        <f t="shared" si="21"/>
        <v>135.6</v>
      </c>
      <c r="BC14" s="80">
        <f t="shared" si="22"/>
        <v>146.9</v>
      </c>
    </row>
    <row r="15" spans="1:55" ht="18" thickBot="1">
      <c r="A15" s="27" t="s">
        <v>40</v>
      </c>
      <c r="B15" s="88">
        <v>460</v>
      </c>
      <c r="C15" s="88">
        <v>358</v>
      </c>
      <c r="D15" s="88">
        <v>615</v>
      </c>
      <c r="E15" s="88">
        <v>15</v>
      </c>
      <c r="F15" s="88">
        <v>12</v>
      </c>
      <c r="G15" s="89">
        <v>21</v>
      </c>
      <c r="H15" s="48">
        <f t="shared" si="5"/>
        <v>1433</v>
      </c>
      <c r="I15" s="48">
        <f t="shared" si="6"/>
        <v>48</v>
      </c>
      <c r="J15" s="44">
        <v>480</v>
      </c>
      <c r="K15" s="19">
        <v>346</v>
      </c>
      <c r="L15" s="19"/>
      <c r="M15" s="19">
        <v>16</v>
      </c>
      <c r="N15" s="45">
        <v>12</v>
      </c>
      <c r="O15" s="49"/>
      <c r="P15" s="48">
        <f t="shared" si="7"/>
        <v>826</v>
      </c>
      <c r="Q15" s="48">
        <f t="shared" si="8"/>
        <v>28</v>
      </c>
      <c r="R15" s="50">
        <f t="shared" si="9"/>
        <v>76</v>
      </c>
      <c r="S15" s="88">
        <v>3.96</v>
      </c>
      <c r="T15" s="88">
        <v>4.5</v>
      </c>
      <c r="U15" s="99">
        <v>7.2</v>
      </c>
      <c r="V15" s="99"/>
      <c r="W15" s="99"/>
      <c r="X15" s="53"/>
      <c r="Y15" s="53"/>
      <c r="Z15" s="53"/>
      <c r="AA15" s="67">
        <f t="shared" si="10"/>
        <v>0</v>
      </c>
      <c r="AB15" s="51"/>
      <c r="AC15" s="20">
        <f t="shared" si="11"/>
        <v>0</v>
      </c>
      <c r="AD15" s="85">
        <f t="shared" si="12"/>
        <v>91.66</v>
      </c>
      <c r="AE15" s="21">
        <f t="shared" si="13"/>
        <v>91.66</v>
      </c>
      <c r="AF15" s="82"/>
      <c r="AG15" s="51"/>
      <c r="AH15" s="22">
        <f t="shared" si="14"/>
        <v>91.66</v>
      </c>
      <c r="AI15" s="23">
        <f t="shared" si="4"/>
        <v>43.94</v>
      </c>
      <c r="AJ15" s="58"/>
      <c r="AK15" s="24">
        <f t="shared" si="15"/>
        <v>0</v>
      </c>
      <c r="AL15" s="25">
        <f t="shared" si="16"/>
        <v>135.6</v>
      </c>
      <c r="AM15" s="26">
        <f t="shared" si="17"/>
        <v>135.6</v>
      </c>
      <c r="AN15" s="79"/>
      <c r="AO15" s="24">
        <v>60</v>
      </c>
      <c r="AP15" s="25">
        <v>200</v>
      </c>
      <c r="AQ15" s="25">
        <v>0</v>
      </c>
      <c r="AR15" s="25">
        <v>16</v>
      </c>
      <c r="AS15" s="25">
        <v>54</v>
      </c>
      <c r="AT15" s="62">
        <f t="shared" si="23"/>
        <v>330</v>
      </c>
      <c r="AU15" s="63">
        <f t="shared" si="18"/>
        <v>313.5</v>
      </c>
      <c r="AV15" s="113">
        <v>6</v>
      </c>
      <c r="AW15" s="113">
        <v>20</v>
      </c>
      <c r="AX15" s="113">
        <v>4</v>
      </c>
      <c r="AY15" s="113">
        <v>1</v>
      </c>
      <c r="AZ15" s="81">
        <f t="shared" si="19"/>
        <v>31</v>
      </c>
      <c r="BA15" s="80">
        <f t="shared" si="20"/>
        <v>282.5</v>
      </c>
      <c r="BB15" s="36">
        <f t="shared" si="21"/>
        <v>135.6</v>
      </c>
      <c r="BC15" s="80">
        <f t="shared" si="22"/>
        <v>146.9</v>
      </c>
    </row>
    <row r="16" spans="1:55" ht="18" thickBot="1">
      <c r="A16" s="27" t="s">
        <v>9</v>
      </c>
      <c r="B16" s="88">
        <v>453</v>
      </c>
      <c r="C16" s="45">
        <v>351</v>
      </c>
      <c r="D16" s="88">
        <v>604</v>
      </c>
      <c r="E16" s="88">
        <v>15</v>
      </c>
      <c r="F16" s="88">
        <v>12</v>
      </c>
      <c r="G16" s="89">
        <v>20</v>
      </c>
      <c r="H16" s="48">
        <f t="shared" si="5"/>
        <v>1408</v>
      </c>
      <c r="I16" s="48">
        <f t="shared" si="6"/>
        <v>47</v>
      </c>
      <c r="J16" s="44">
        <v>470</v>
      </c>
      <c r="K16" s="19">
        <v>342</v>
      </c>
      <c r="L16" s="19"/>
      <c r="M16" s="19">
        <v>15</v>
      </c>
      <c r="N16" s="45">
        <v>12</v>
      </c>
      <c r="O16" s="49"/>
      <c r="P16" s="48">
        <f t="shared" si="7"/>
        <v>812</v>
      </c>
      <c r="Q16" s="48">
        <f t="shared" si="8"/>
        <v>27</v>
      </c>
      <c r="R16" s="50">
        <f t="shared" si="9"/>
        <v>74</v>
      </c>
      <c r="S16" s="88">
        <v>3.96</v>
      </c>
      <c r="T16" s="88">
        <v>4</v>
      </c>
      <c r="U16" s="99">
        <v>7.2</v>
      </c>
      <c r="V16" s="99"/>
      <c r="W16" s="99"/>
      <c r="X16" s="53"/>
      <c r="Y16" s="53"/>
      <c r="Z16" s="53"/>
      <c r="AA16" s="67">
        <f t="shared" si="10"/>
        <v>0</v>
      </c>
      <c r="AB16" s="51"/>
      <c r="AC16" s="20">
        <f t="shared" si="11"/>
        <v>0</v>
      </c>
      <c r="AD16" s="85">
        <f t="shared" si="12"/>
        <v>89.16</v>
      </c>
      <c r="AE16" s="21">
        <f t="shared" si="13"/>
        <v>89.16</v>
      </c>
      <c r="AF16" s="82"/>
      <c r="AG16" s="51"/>
      <c r="AH16" s="22">
        <f t="shared" si="14"/>
        <v>89.16</v>
      </c>
      <c r="AI16" s="23">
        <f t="shared" si="4"/>
        <v>46.44</v>
      </c>
      <c r="AJ16" s="58"/>
      <c r="AK16" s="24">
        <f t="shared" si="15"/>
        <v>0</v>
      </c>
      <c r="AL16" s="25">
        <f t="shared" si="16"/>
        <v>135.6</v>
      </c>
      <c r="AM16" s="26">
        <f t="shared" si="17"/>
        <v>135.6</v>
      </c>
      <c r="AN16" s="79"/>
      <c r="AO16" s="24">
        <v>60</v>
      </c>
      <c r="AP16" s="25">
        <v>200</v>
      </c>
      <c r="AQ16" s="25">
        <v>0</v>
      </c>
      <c r="AR16" s="25">
        <v>16</v>
      </c>
      <c r="AS16" s="25">
        <v>54</v>
      </c>
      <c r="AT16" s="62">
        <f t="shared" si="23"/>
        <v>330</v>
      </c>
      <c r="AU16" s="63">
        <f t="shared" si="18"/>
        <v>313.5</v>
      </c>
      <c r="AV16" s="113">
        <v>6</v>
      </c>
      <c r="AW16" s="113">
        <v>20</v>
      </c>
      <c r="AX16" s="113">
        <v>4</v>
      </c>
      <c r="AY16" s="113">
        <v>1</v>
      </c>
      <c r="AZ16" s="81">
        <f t="shared" si="19"/>
        <v>31</v>
      </c>
      <c r="BA16" s="80">
        <f t="shared" si="20"/>
        <v>282.5</v>
      </c>
      <c r="BB16" s="36">
        <f t="shared" si="21"/>
        <v>135.6</v>
      </c>
      <c r="BC16" s="80">
        <f t="shared" si="22"/>
        <v>146.9</v>
      </c>
    </row>
    <row r="17" spans="1:55" ht="18" thickBot="1">
      <c r="A17" s="27" t="s">
        <v>41</v>
      </c>
      <c r="B17" s="88">
        <v>453</v>
      </c>
      <c r="C17" s="88">
        <v>350</v>
      </c>
      <c r="D17" s="88">
        <v>605</v>
      </c>
      <c r="E17" s="88">
        <v>15</v>
      </c>
      <c r="F17" s="88">
        <v>12</v>
      </c>
      <c r="G17" s="89">
        <v>20</v>
      </c>
      <c r="H17" s="48">
        <f t="shared" si="5"/>
        <v>1408</v>
      </c>
      <c r="I17" s="48">
        <f t="shared" si="6"/>
        <v>47</v>
      </c>
      <c r="J17" s="44">
        <v>468</v>
      </c>
      <c r="K17" s="19">
        <v>340</v>
      </c>
      <c r="L17" s="19"/>
      <c r="M17" s="19">
        <v>15</v>
      </c>
      <c r="N17" s="45">
        <v>12</v>
      </c>
      <c r="O17" s="49"/>
      <c r="P17" s="48">
        <f t="shared" si="7"/>
        <v>808</v>
      </c>
      <c r="Q17" s="48">
        <f t="shared" si="8"/>
        <v>27</v>
      </c>
      <c r="R17" s="50">
        <f t="shared" si="9"/>
        <v>74</v>
      </c>
      <c r="S17" s="88">
        <v>3.96</v>
      </c>
      <c r="T17" s="88">
        <v>4</v>
      </c>
      <c r="U17" s="99">
        <v>7.2</v>
      </c>
      <c r="V17" s="99"/>
      <c r="W17" s="99"/>
      <c r="X17" s="53"/>
      <c r="Y17" s="53"/>
      <c r="Z17" s="53"/>
      <c r="AA17" s="67">
        <f t="shared" si="10"/>
        <v>0</v>
      </c>
      <c r="AB17" s="51"/>
      <c r="AC17" s="20">
        <f t="shared" si="11"/>
        <v>0</v>
      </c>
      <c r="AD17" s="85">
        <f t="shared" si="12"/>
        <v>89.16</v>
      </c>
      <c r="AE17" s="21">
        <f t="shared" si="13"/>
        <v>89.16</v>
      </c>
      <c r="AF17" s="82"/>
      <c r="AG17" s="51"/>
      <c r="AH17" s="22">
        <f t="shared" si="14"/>
        <v>89.16</v>
      </c>
      <c r="AI17" s="23">
        <f t="shared" si="4"/>
        <v>46.44</v>
      </c>
      <c r="AJ17" s="58"/>
      <c r="AK17" s="24">
        <f t="shared" si="15"/>
        <v>0</v>
      </c>
      <c r="AL17" s="25">
        <f t="shared" si="16"/>
        <v>135.6</v>
      </c>
      <c r="AM17" s="26">
        <f t="shared" si="17"/>
        <v>135.6</v>
      </c>
      <c r="AN17" s="79"/>
      <c r="AO17" s="24">
        <v>60</v>
      </c>
      <c r="AP17" s="25">
        <v>200</v>
      </c>
      <c r="AQ17" s="25">
        <v>0</v>
      </c>
      <c r="AR17" s="25">
        <v>16</v>
      </c>
      <c r="AS17" s="25">
        <v>54</v>
      </c>
      <c r="AT17" s="62">
        <f t="shared" si="23"/>
        <v>330</v>
      </c>
      <c r="AU17" s="63">
        <f t="shared" si="18"/>
        <v>313.5</v>
      </c>
      <c r="AV17" s="113">
        <v>6</v>
      </c>
      <c r="AW17" s="113">
        <v>20</v>
      </c>
      <c r="AX17" s="113">
        <v>4</v>
      </c>
      <c r="AY17" s="113">
        <v>1</v>
      </c>
      <c r="AZ17" s="81">
        <f t="shared" si="19"/>
        <v>31</v>
      </c>
      <c r="BA17" s="80">
        <f t="shared" si="20"/>
        <v>282.5</v>
      </c>
      <c r="BB17" s="36">
        <f t="shared" si="21"/>
        <v>135.6</v>
      </c>
      <c r="BC17" s="80">
        <f t="shared" si="22"/>
        <v>146.9</v>
      </c>
    </row>
    <row r="18" spans="1:55" ht="18" thickBot="1">
      <c r="A18" s="27" t="s">
        <v>10</v>
      </c>
      <c r="B18" s="88">
        <v>452</v>
      </c>
      <c r="C18" s="90">
        <v>351</v>
      </c>
      <c r="D18" s="88">
        <v>608</v>
      </c>
      <c r="E18" s="88">
        <v>15</v>
      </c>
      <c r="F18" s="88">
        <v>12</v>
      </c>
      <c r="G18" s="89">
        <v>20</v>
      </c>
      <c r="H18" s="48">
        <f t="shared" si="5"/>
        <v>1411</v>
      </c>
      <c r="I18" s="48">
        <f t="shared" si="6"/>
        <v>47</v>
      </c>
      <c r="J18" s="44">
        <v>465</v>
      </c>
      <c r="K18" s="19">
        <v>332</v>
      </c>
      <c r="L18" s="19"/>
      <c r="M18" s="19">
        <v>15</v>
      </c>
      <c r="N18" s="45">
        <v>12</v>
      </c>
      <c r="O18" s="49"/>
      <c r="P18" s="48">
        <f t="shared" si="7"/>
        <v>797</v>
      </c>
      <c r="Q18" s="48">
        <f t="shared" si="8"/>
        <v>27</v>
      </c>
      <c r="R18" s="50">
        <f t="shared" si="9"/>
        <v>74</v>
      </c>
      <c r="S18" s="88">
        <v>3.96</v>
      </c>
      <c r="T18" s="88">
        <v>4</v>
      </c>
      <c r="U18" s="99">
        <v>7.2</v>
      </c>
      <c r="V18" s="99"/>
      <c r="W18" s="99"/>
      <c r="X18" s="53"/>
      <c r="Y18" s="53"/>
      <c r="Z18" s="53"/>
      <c r="AA18" s="67">
        <f t="shared" si="10"/>
        <v>0</v>
      </c>
      <c r="AB18" s="51"/>
      <c r="AC18" s="20">
        <f t="shared" si="11"/>
        <v>0</v>
      </c>
      <c r="AD18" s="85">
        <f t="shared" si="12"/>
        <v>89.16</v>
      </c>
      <c r="AE18" s="21">
        <f t="shared" si="13"/>
        <v>89.16</v>
      </c>
      <c r="AF18" s="82"/>
      <c r="AG18" s="51"/>
      <c r="AH18" s="22">
        <f t="shared" si="14"/>
        <v>89.16</v>
      </c>
      <c r="AI18" s="23">
        <f t="shared" si="4"/>
        <v>46.44</v>
      </c>
      <c r="AJ18" s="58"/>
      <c r="AK18" s="24">
        <f t="shared" si="15"/>
        <v>0</v>
      </c>
      <c r="AL18" s="25">
        <f t="shared" si="16"/>
        <v>135.6</v>
      </c>
      <c r="AM18" s="26">
        <f t="shared" si="17"/>
        <v>135.6</v>
      </c>
      <c r="AN18" s="79"/>
      <c r="AO18" s="24">
        <v>60</v>
      </c>
      <c r="AP18" s="25">
        <v>200</v>
      </c>
      <c r="AQ18" s="25">
        <v>0</v>
      </c>
      <c r="AR18" s="25">
        <v>16</v>
      </c>
      <c r="AS18" s="25">
        <v>54</v>
      </c>
      <c r="AT18" s="62">
        <f t="shared" si="23"/>
        <v>330</v>
      </c>
      <c r="AU18" s="63">
        <f t="shared" si="18"/>
        <v>313.5</v>
      </c>
      <c r="AV18" s="113">
        <v>6</v>
      </c>
      <c r="AW18" s="113">
        <v>20</v>
      </c>
      <c r="AX18" s="113">
        <v>4</v>
      </c>
      <c r="AY18" s="113">
        <v>1</v>
      </c>
      <c r="AZ18" s="81">
        <f t="shared" si="19"/>
        <v>31</v>
      </c>
      <c r="BA18" s="80">
        <f t="shared" si="20"/>
        <v>282.5</v>
      </c>
      <c r="BB18" s="36">
        <f t="shared" si="21"/>
        <v>135.6</v>
      </c>
      <c r="BC18" s="80">
        <f t="shared" si="22"/>
        <v>146.9</v>
      </c>
    </row>
    <row r="19" spans="1:55" ht="18" thickBot="1">
      <c r="A19" s="27" t="s">
        <v>42</v>
      </c>
      <c r="B19" s="88">
        <v>450</v>
      </c>
      <c r="C19" s="88">
        <v>348</v>
      </c>
      <c r="D19" s="88">
        <v>604</v>
      </c>
      <c r="E19" s="88">
        <v>15</v>
      </c>
      <c r="F19" s="88">
        <v>12</v>
      </c>
      <c r="G19" s="89">
        <v>20</v>
      </c>
      <c r="H19" s="48">
        <f t="shared" si="5"/>
        <v>1402</v>
      </c>
      <c r="I19" s="48">
        <f t="shared" si="6"/>
        <v>47</v>
      </c>
      <c r="J19" s="44">
        <v>470</v>
      </c>
      <c r="K19" s="19">
        <v>336</v>
      </c>
      <c r="L19" s="19"/>
      <c r="M19" s="19">
        <v>15</v>
      </c>
      <c r="N19" s="45">
        <v>12</v>
      </c>
      <c r="O19" s="49"/>
      <c r="P19" s="48">
        <f t="shared" si="7"/>
        <v>806</v>
      </c>
      <c r="Q19" s="48">
        <f t="shared" si="8"/>
        <v>27</v>
      </c>
      <c r="R19" s="50">
        <f t="shared" si="9"/>
        <v>74</v>
      </c>
      <c r="S19" s="88">
        <v>3.96</v>
      </c>
      <c r="T19" s="88">
        <v>4</v>
      </c>
      <c r="U19" s="99">
        <v>7.2</v>
      </c>
      <c r="V19" s="99"/>
      <c r="W19" s="99"/>
      <c r="X19" s="53"/>
      <c r="Y19" s="53"/>
      <c r="Z19" s="53"/>
      <c r="AA19" s="67">
        <f t="shared" si="10"/>
        <v>0</v>
      </c>
      <c r="AB19" s="51"/>
      <c r="AC19" s="20">
        <f t="shared" si="11"/>
        <v>0</v>
      </c>
      <c r="AD19" s="85">
        <f t="shared" si="12"/>
        <v>89.16</v>
      </c>
      <c r="AE19" s="21">
        <f t="shared" si="13"/>
        <v>89.16</v>
      </c>
      <c r="AF19" s="82"/>
      <c r="AG19" s="51"/>
      <c r="AH19" s="22">
        <f t="shared" si="14"/>
        <v>89.16</v>
      </c>
      <c r="AI19" s="23">
        <f t="shared" si="4"/>
        <v>46.44</v>
      </c>
      <c r="AJ19" s="58"/>
      <c r="AK19" s="24">
        <f t="shared" si="15"/>
        <v>0</v>
      </c>
      <c r="AL19" s="25">
        <f t="shared" si="16"/>
        <v>135.6</v>
      </c>
      <c r="AM19" s="26">
        <f t="shared" si="17"/>
        <v>135.6</v>
      </c>
      <c r="AN19" s="79"/>
      <c r="AO19" s="24">
        <v>60</v>
      </c>
      <c r="AP19" s="25">
        <v>200</v>
      </c>
      <c r="AQ19" s="25">
        <v>0</v>
      </c>
      <c r="AR19" s="25">
        <v>16</v>
      </c>
      <c r="AS19" s="25">
        <v>54</v>
      </c>
      <c r="AT19" s="62">
        <f t="shared" si="23"/>
        <v>330</v>
      </c>
      <c r="AU19" s="63">
        <f t="shared" si="18"/>
        <v>313.5</v>
      </c>
      <c r="AV19" s="113">
        <v>6</v>
      </c>
      <c r="AW19" s="113">
        <v>20</v>
      </c>
      <c r="AX19" s="113">
        <v>4</v>
      </c>
      <c r="AY19" s="113">
        <v>1</v>
      </c>
      <c r="AZ19" s="81">
        <f t="shared" si="19"/>
        <v>31</v>
      </c>
      <c r="BA19" s="80">
        <f t="shared" si="20"/>
        <v>282.5</v>
      </c>
      <c r="BB19" s="36">
        <f t="shared" si="21"/>
        <v>135.6</v>
      </c>
      <c r="BC19" s="80">
        <f t="shared" si="22"/>
        <v>146.9</v>
      </c>
    </row>
    <row r="20" spans="1:55" ht="18" thickBot="1">
      <c r="A20" s="27" t="s">
        <v>11</v>
      </c>
      <c r="B20" s="88">
        <v>446</v>
      </c>
      <c r="C20" s="88">
        <v>346</v>
      </c>
      <c r="D20" s="88">
        <v>606</v>
      </c>
      <c r="E20" s="88">
        <v>15</v>
      </c>
      <c r="F20" s="88">
        <v>12</v>
      </c>
      <c r="G20" s="89">
        <v>20</v>
      </c>
      <c r="H20" s="48">
        <f t="shared" si="5"/>
        <v>1398</v>
      </c>
      <c r="I20" s="48">
        <f t="shared" si="6"/>
        <v>47</v>
      </c>
      <c r="J20" s="44">
        <v>480</v>
      </c>
      <c r="K20" s="19">
        <v>332</v>
      </c>
      <c r="L20" s="19"/>
      <c r="M20" s="19">
        <v>16</v>
      </c>
      <c r="N20" s="45">
        <v>12</v>
      </c>
      <c r="O20" s="49"/>
      <c r="P20" s="48">
        <f t="shared" si="7"/>
        <v>812</v>
      </c>
      <c r="Q20" s="48">
        <f t="shared" si="8"/>
        <v>28</v>
      </c>
      <c r="R20" s="50">
        <f t="shared" si="9"/>
        <v>75</v>
      </c>
      <c r="S20" s="88">
        <v>3.96</v>
      </c>
      <c r="T20" s="88">
        <v>4.5</v>
      </c>
      <c r="U20" s="99">
        <v>7.8</v>
      </c>
      <c r="V20" s="99"/>
      <c r="W20" s="99"/>
      <c r="X20" s="53"/>
      <c r="Y20" s="53"/>
      <c r="Z20" s="53"/>
      <c r="AA20" s="67">
        <f t="shared" si="10"/>
        <v>0</v>
      </c>
      <c r="AB20" s="51"/>
      <c r="AC20" s="20">
        <f t="shared" si="11"/>
        <v>0</v>
      </c>
      <c r="AD20" s="85">
        <f t="shared" si="12"/>
        <v>91.259999999999991</v>
      </c>
      <c r="AE20" s="21">
        <f t="shared" si="13"/>
        <v>91.259999999999991</v>
      </c>
      <c r="AF20" s="82"/>
      <c r="AG20" s="51"/>
      <c r="AH20" s="22">
        <f t="shared" si="14"/>
        <v>91.259999999999991</v>
      </c>
      <c r="AI20" s="23">
        <f t="shared" si="4"/>
        <v>44.34</v>
      </c>
      <c r="AJ20" s="58"/>
      <c r="AK20" s="24">
        <f t="shared" si="15"/>
        <v>0</v>
      </c>
      <c r="AL20" s="25">
        <f t="shared" si="16"/>
        <v>135.6</v>
      </c>
      <c r="AM20" s="26">
        <f t="shared" si="17"/>
        <v>135.6</v>
      </c>
      <c r="AN20" s="79"/>
      <c r="AO20" s="24">
        <v>60</v>
      </c>
      <c r="AP20" s="25">
        <v>200</v>
      </c>
      <c r="AQ20" s="25">
        <v>0</v>
      </c>
      <c r="AR20" s="25">
        <v>16</v>
      </c>
      <c r="AS20" s="25">
        <v>54</v>
      </c>
      <c r="AT20" s="62">
        <f t="shared" si="23"/>
        <v>330</v>
      </c>
      <c r="AU20" s="63">
        <f t="shared" si="18"/>
        <v>313.5</v>
      </c>
      <c r="AV20" s="113">
        <v>6</v>
      </c>
      <c r="AW20" s="113">
        <v>20</v>
      </c>
      <c r="AX20" s="113">
        <v>4</v>
      </c>
      <c r="AY20" s="113">
        <v>1</v>
      </c>
      <c r="AZ20" s="81">
        <f t="shared" si="19"/>
        <v>31</v>
      </c>
      <c r="BA20" s="80">
        <f t="shared" si="20"/>
        <v>282.5</v>
      </c>
      <c r="BB20" s="36">
        <f t="shared" si="21"/>
        <v>135.6</v>
      </c>
      <c r="BC20" s="80">
        <f t="shared" si="22"/>
        <v>146.9</v>
      </c>
    </row>
    <row r="21" spans="1:55" ht="18" thickBot="1">
      <c r="A21" s="27" t="s">
        <v>43</v>
      </c>
      <c r="B21" s="88">
        <v>459</v>
      </c>
      <c r="C21" s="88">
        <v>346</v>
      </c>
      <c r="D21" s="88">
        <v>603</v>
      </c>
      <c r="E21" s="88">
        <v>15</v>
      </c>
      <c r="F21" s="88">
        <v>12</v>
      </c>
      <c r="G21" s="89">
        <v>20</v>
      </c>
      <c r="H21" s="48">
        <f t="shared" si="5"/>
        <v>1408</v>
      </c>
      <c r="I21" s="48">
        <f t="shared" si="6"/>
        <v>47</v>
      </c>
      <c r="J21" s="44">
        <v>477</v>
      </c>
      <c r="K21" s="19">
        <v>323</v>
      </c>
      <c r="L21" s="19"/>
      <c r="M21" s="19">
        <v>15</v>
      </c>
      <c r="N21" s="45">
        <v>12</v>
      </c>
      <c r="O21" s="49"/>
      <c r="P21" s="48">
        <f t="shared" si="7"/>
        <v>800</v>
      </c>
      <c r="Q21" s="48">
        <f t="shared" si="8"/>
        <v>27</v>
      </c>
      <c r="R21" s="50">
        <f t="shared" si="9"/>
        <v>74</v>
      </c>
      <c r="S21" s="88">
        <v>3.96</v>
      </c>
      <c r="T21" s="88">
        <v>4.5</v>
      </c>
      <c r="U21" s="99">
        <v>7.8</v>
      </c>
      <c r="V21" s="99"/>
      <c r="W21" s="99"/>
      <c r="X21" s="53"/>
      <c r="Y21" s="53"/>
      <c r="Z21" s="53"/>
      <c r="AA21" s="67">
        <f t="shared" si="10"/>
        <v>0</v>
      </c>
      <c r="AB21" s="51"/>
      <c r="AC21" s="20">
        <f t="shared" si="11"/>
        <v>0</v>
      </c>
      <c r="AD21" s="85">
        <f t="shared" si="12"/>
        <v>90.259999999999991</v>
      </c>
      <c r="AE21" s="21">
        <f t="shared" si="13"/>
        <v>90.259999999999991</v>
      </c>
      <c r="AF21" s="82"/>
      <c r="AG21" s="51"/>
      <c r="AH21" s="22">
        <f t="shared" si="14"/>
        <v>90.259999999999991</v>
      </c>
      <c r="AI21" s="23">
        <f t="shared" si="4"/>
        <v>45.34</v>
      </c>
      <c r="AJ21" s="58"/>
      <c r="AK21" s="24">
        <f t="shared" si="15"/>
        <v>0</v>
      </c>
      <c r="AL21" s="25">
        <f t="shared" si="16"/>
        <v>135.6</v>
      </c>
      <c r="AM21" s="26">
        <f t="shared" si="17"/>
        <v>135.6</v>
      </c>
      <c r="AN21" s="79"/>
      <c r="AO21" s="24">
        <v>60</v>
      </c>
      <c r="AP21" s="25">
        <v>200</v>
      </c>
      <c r="AQ21" s="25">
        <v>0</v>
      </c>
      <c r="AR21" s="25">
        <v>16</v>
      </c>
      <c r="AS21" s="25">
        <v>54</v>
      </c>
      <c r="AT21" s="62">
        <f t="shared" si="23"/>
        <v>330</v>
      </c>
      <c r="AU21" s="63">
        <f t="shared" si="18"/>
        <v>313.5</v>
      </c>
      <c r="AV21" s="113">
        <v>6</v>
      </c>
      <c r="AW21" s="113">
        <v>20</v>
      </c>
      <c r="AX21" s="113">
        <v>4</v>
      </c>
      <c r="AY21" s="113">
        <v>1</v>
      </c>
      <c r="AZ21" s="81">
        <f t="shared" si="19"/>
        <v>31</v>
      </c>
      <c r="BA21" s="80">
        <f t="shared" si="20"/>
        <v>282.5</v>
      </c>
      <c r="BB21" s="36">
        <f t="shared" si="21"/>
        <v>135.6</v>
      </c>
      <c r="BC21" s="80">
        <f t="shared" si="22"/>
        <v>146.9</v>
      </c>
    </row>
    <row r="22" spans="1:55" ht="18" thickBot="1">
      <c r="A22" s="27" t="s">
        <v>12</v>
      </c>
      <c r="B22" s="88">
        <v>419</v>
      </c>
      <c r="C22" s="88">
        <v>311</v>
      </c>
      <c r="D22" s="88">
        <v>569</v>
      </c>
      <c r="E22" s="88">
        <v>14</v>
      </c>
      <c r="F22" s="88">
        <v>11</v>
      </c>
      <c r="G22" s="89">
        <v>19</v>
      </c>
      <c r="H22" s="48">
        <f t="shared" si="5"/>
        <v>1299</v>
      </c>
      <c r="I22" s="48">
        <f t="shared" si="6"/>
        <v>44</v>
      </c>
      <c r="J22" s="44">
        <v>449</v>
      </c>
      <c r="K22" s="19">
        <v>294</v>
      </c>
      <c r="L22" s="19"/>
      <c r="M22" s="19">
        <v>14</v>
      </c>
      <c r="N22" s="45">
        <v>10</v>
      </c>
      <c r="O22" s="49"/>
      <c r="P22" s="48">
        <f t="shared" si="7"/>
        <v>743</v>
      </c>
      <c r="Q22" s="48">
        <f t="shared" si="8"/>
        <v>24</v>
      </c>
      <c r="R22" s="50">
        <f t="shared" si="9"/>
        <v>68</v>
      </c>
      <c r="S22" s="88">
        <v>3.56</v>
      </c>
      <c r="T22" s="88">
        <v>3.5</v>
      </c>
      <c r="U22" s="99">
        <v>6.9</v>
      </c>
      <c r="V22" s="99"/>
      <c r="W22" s="99"/>
      <c r="X22" s="53"/>
      <c r="Y22" s="53"/>
      <c r="Z22" s="53"/>
      <c r="AA22" s="67">
        <f t="shared" si="10"/>
        <v>0</v>
      </c>
      <c r="AB22" s="51"/>
      <c r="AC22" s="20">
        <f t="shared" si="11"/>
        <v>0</v>
      </c>
      <c r="AD22" s="85">
        <f t="shared" si="12"/>
        <v>81.960000000000008</v>
      </c>
      <c r="AE22" s="21">
        <f t="shared" si="13"/>
        <v>81.960000000000008</v>
      </c>
      <c r="AF22" s="82"/>
      <c r="AG22" s="51"/>
      <c r="AH22" s="22">
        <f t="shared" si="14"/>
        <v>81.960000000000008</v>
      </c>
      <c r="AI22" s="23">
        <f t="shared" si="4"/>
        <v>53.639999999999986</v>
      </c>
      <c r="AJ22" s="58"/>
      <c r="AK22" s="24">
        <f t="shared" si="15"/>
        <v>0</v>
      </c>
      <c r="AL22" s="25">
        <f t="shared" si="16"/>
        <v>135.6</v>
      </c>
      <c r="AM22" s="26">
        <f t="shared" si="17"/>
        <v>135.6</v>
      </c>
      <c r="AN22" s="79"/>
      <c r="AO22" s="24">
        <v>60</v>
      </c>
      <c r="AP22" s="25">
        <v>200</v>
      </c>
      <c r="AQ22" s="25">
        <v>0</v>
      </c>
      <c r="AR22" s="25">
        <v>16</v>
      </c>
      <c r="AS22" s="25">
        <v>54</v>
      </c>
      <c r="AT22" s="62">
        <f t="shared" si="23"/>
        <v>330</v>
      </c>
      <c r="AU22" s="63">
        <f t="shared" si="18"/>
        <v>313.5</v>
      </c>
      <c r="AV22" s="113">
        <v>6</v>
      </c>
      <c r="AW22" s="113">
        <v>20</v>
      </c>
      <c r="AX22" s="113">
        <v>4</v>
      </c>
      <c r="AY22" s="113">
        <v>1</v>
      </c>
      <c r="AZ22" s="81">
        <f t="shared" si="19"/>
        <v>31</v>
      </c>
      <c r="BA22" s="80">
        <f t="shared" si="20"/>
        <v>282.5</v>
      </c>
      <c r="BB22" s="36">
        <f t="shared" si="21"/>
        <v>135.6</v>
      </c>
      <c r="BC22" s="80">
        <f t="shared" si="22"/>
        <v>146.9</v>
      </c>
    </row>
    <row r="23" spans="1:55" ht="18" thickBot="1">
      <c r="A23" s="27" t="s">
        <v>44</v>
      </c>
      <c r="B23" s="88">
        <v>409</v>
      </c>
      <c r="C23" s="88">
        <v>301</v>
      </c>
      <c r="D23" s="88">
        <v>554</v>
      </c>
      <c r="E23" s="88">
        <v>14</v>
      </c>
      <c r="F23" s="88">
        <v>11</v>
      </c>
      <c r="G23" s="89">
        <v>18</v>
      </c>
      <c r="H23" s="48">
        <f t="shared" si="5"/>
        <v>1264</v>
      </c>
      <c r="I23" s="48">
        <f t="shared" si="6"/>
        <v>43</v>
      </c>
      <c r="J23" s="44">
        <v>478</v>
      </c>
      <c r="K23" s="19">
        <v>282</v>
      </c>
      <c r="L23" s="19"/>
      <c r="M23" s="19">
        <v>14</v>
      </c>
      <c r="N23" s="45">
        <v>10</v>
      </c>
      <c r="O23" s="49"/>
      <c r="P23" s="48">
        <f t="shared" si="7"/>
        <v>760</v>
      </c>
      <c r="Q23" s="48">
        <f t="shared" si="8"/>
        <v>24</v>
      </c>
      <c r="R23" s="50">
        <f t="shared" si="9"/>
        <v>67</v>
      </c>
      <c r="S23" s="88">
        <v>3.56</v>
      </c>
      <c r="T23" s="88">
        <v>3.5</v>
      </c>
      <c r="U23" s="99">
        <v>6.9</v>
      </c>
      <c r="V23" s="99"/>
      <c r="W23" s="99"/>
      <c r="X23" s="53"/>
      <c r="Y23" s="53"/>
      <c r="Z23" s="53"/>
      <c r="AA23" s="67">
        <f t="shared" si="10"/>
        <v>0</v>
      </c>
      <c r="AB23" s="51"/>
      <c r="AC23" s="20">
        <f t="shared" si="11"/>
        <v>0</v>
      </c>
      <c r="AD23" s="85">
        <f t="shared" si="12"/>
        <v>80.960000000000008</v>
      </c>
      <c r="AE23" s="21">
        <f t="shared" si="13"/>
        <v>80.960000000000008</v>
      </c>
      <c r="AF23" s="82"/>
      <c r="AG23" s="51"/>
      <c r="AH23" s="22">
        <f t="shared" si="14"/>
        <v>80.960000000000008</v>
      </c>
      <c r="AI23" s="23">
        <f t="shared" si="4"/>
        <v>54.639999999999986</v>
      </c>
      <c r="AJ23" s="58"/>
      <c r="AK23" s="24">
        <f t="shared" si="15"/>
        <v>0</v>
      </c>
      <c r="AL23" s="25">
        <f t="shared" si="16"/>
        <v>135.6</v>
      </c>
      <c r="AM23" s="26">
        <f t="shared" si="17"/>
        <v>135.6</v>
      </c>
      <c r="AN23" s="79"/>
      <c r="AO23" s="24">
        <v>60</v>
      </c>
      <c r="AP23" s="25">
        <v>200</v>
      </c>
      <c r="AQ23" s="25">
        <v>0</v>
      </c>
      <c r="AR23" s="25">
        <v>16</v>
      </c>
      <c r="AS23" s="25">
        <v>54</v>
      </c>
      <c r="AT23" s="62">
        <f t="shared" si="23"/>
        <v>330</v>
      </c>
      <c r="AU23" s="63">
        <f t="shared" si="18"/>
        <v>313.5</v>
      </c>
      <c r="AV23" s="113">
        <v>6</v>
      </c>
      <c r="AW23" s="113">
        <v>20</v>
      </c>
      <c r="AX23" s="113">
        <v>4</v>
      </c>
      <c r="AY23" s="113">
        <v>1</v>
      </c>
      <c r="AZ23" s="81">
        <f t="shared" si="19"/>
        <v>31</v>
      </c>
      <c r="BA23" s="80">
        <f t="shared" si="20"/>
        <v>282.5</v>
      </c>
      <c r="BB23" s="36">
        <f t="shared" si="21"/>
        <v>135.6</v>
      </c>
      <c r="BC23" s="80">
        <f t="shared" si="22"/>
        <v>146.9</v>
      </c>
    </row>
    <row r="24" spans="1:55" ht="18" thickBot="1">
      <c r="A24" s="29" t="s">
        <v>13</v>
      </c>
      <c r="B24" s="88">
        <v>406</v>
      </c>
      <c r="C24" s="88">
        <v>304</v>
      </c>
      <c r="D24" s="88">
        <v>541</v>
      </c>
      <c r="E24" s="88">
        <v>14</v>
      </c>
      <c r="F24" s="88">
        <v>11</v>
      </c>
      <c r="G24" s="89">
        <v>18</v>
      </c>
      <c r="H24" s="48">
        <f t="shared" si="5"/>
        <v>1251</v>
      </c>
      <c r="I24" s="48">
        <f t="shared" si="6"/>
        <v>43</v>
      </c>
      <c r="J24" s="44">
        <v>475</v>
      </c>
      <c r="K24" s="19">
        <v>284</v>
      </c>
      <c r="L24" s="19"/>
      <c r="M24" s="19">
        <v>15</v>
      </c>
      <c r="N24" s="45">
        <v>10</v>
      </c>
      <c r="O24" s="49"/>
      <c r="P24" s="48">
        <f t="shared" si="7"/>
        <v>759</v>
      </c>
      <c r="Q24" s="48">
        <f t="shared" si="8"/>
        <v>25</v>
      </c>
      <c r="R24" s="50">
        <f t="shared" si="9"/>
        <v>68</v>
      </c>
      <c r="S24" s="88">
        <v>3.6</v>
      </c>
      <c r="T24" s="88">
        <v>3.5</v>
      </c>
      <c r="U24" s="99">
        <v>6.1</v>
      </c>
      <c r="V24" s="99"/>
      <c r="W24" s="99"/>
      <c r="X24" s="53"/>
      <c r="Y24" s="53"/>
      <c r="Z24" s="53"/>
      <c r="AA24" s="67">
        <f t="shared" si="10"/>
        <v>0</v>
      </c>
      <c r="AB24" s="51"/>
      <c r="AC24" s="20">
        <f t="shared" si="11"/>
        <v>0</v>
      </c>
      <c r="AD24" s="85">
        <f t="shared" si="12"/>
        <v>81.199999999999989</v>
      </c>
      <c r="AE24" s="21">
        <f t="shared" si="13"/>
        <v>81.199999999999989</v>
      </c>
      <c r="AF24" s="82"/>
      <c r="AG24" s="51"/>
      <c r="AH24" s="22">
        <f t="shared" si="14"/>
        <v>81.199999999999989</v>
      </c>
      <c r="AI24" s="23">
        <f t="shared" si="4"/>
        <v>54.400000000000006</v>
      </c>
      <c r="AJ24" s="58"/>
      <c r="AK24" s="24">
        <f t="shared" si="15"/>
        <v>0</v>
      </c>
      <c r="AL24" s="25">
        <f t="shared" si="16"/>
        <v>135.6</v>
      </c>
      <c r="AM24" s="26">
        <f t="shared" si="17"/>
        <v>135.6</v>
      </c>
      <c r="AN24" s="79"/>
      <c r="AO24" s="24">
        <v>60</v>
      </c>
      <c r="AP24" s="25">
        <v>200</v>
      </c>
      <c r="AQ24" s="25">
        <v>0</v>
      </c>
      <c r="AR24" s="25">
        <v>16</v>
      </c>
      <c r="AS24" s="25">
        <v>54</v>
      </c>
      <c r="AT24" s="62">
        <f t="shared" si="23"/>
        <v>330</v>
      </c>
      <c r="AU24" s="63">
        <f t="shared" si="18"/>
        <v>313.5</v>
      </c>
      <c r="AV24" s="113">
        <v>6</v>
      </c>
      <c r="AW24" s="113">
        <v>20</v>
      </c>
      <c r="AX24" s="113">
        <v>4</v>
      </c>
      <c r="AY24" s="113">
        <v>1</v>
      </c>
      <c r="AZ24" s="81">
        <f t="shared" si="19"/>
        <v>31</v>
      </c>
      <c r="BA24" s="80">
        <f t="shared" si="20"/>
        <v>282.5</v>
      </c>
      <c r="BB24" s="36">
        <f t="shared" si="21"/>
        <v>135.6</v>
      </c>
      <c r="BC24" s="80">
        <f t="shared" si="22"/>
        <v>146.9</v>
      </c>
    </row>
    <row r="25" spans="1:55" ht="18" thickBot="1">
      <c r="A25" s="30" t="s">
        <v>30</v>
      </c>
      <c r="B25" s="88">
        <v>406</v>
      </c>
      <c r="C25" s="88">
        <v>312</v>
      </c>
      <c r="D25" s="88">
        <v>545</v>
      </c>
      <c r="E25" s="88">
        <v>14</v>
      </c>
      <c r="F25" s="88">
        <v>11</v>
      </c>
      <c r="G25" s="89">
        <v>18</v>
      </c>
      <c r="H25" s="48">
        <f t="shared" si="5"/>
        <v>1263</v>
      </c>
      <c r="I25" s="48">
        <f t="shared" si="6"/>
        <v>43</v>
      </c>
      <c r="J25" s="44">
        <v>462</v>
      </c>
      <c r="K25" s="19">
        <v>286</v>
      </c>
      <c r="L25" s="19"/>
      <c r="M25" s="19">
        <v>15</v>
      </c>
      <c r="N25" s="45">
        <v>10</v>
      </c>
      <c r="O25" s="49"/>
      <c r="P25" s="48">
        <f t="shared" si="7"/>
        <v>748</v>
      </c>
      <c r="Q25" s="48">
        <f t="shared" si="8"/>
        <v>25</v>
      </c>
      <c r="R25" s="50">
        <f t="shared" si="9"/>
        <v>68</v>
      </c>
      <c r="S25" s="88">
        <v>3.6</v>
      </c>
      <c r="T25" s="88">
        <v>3.5</v>
      </c>
      <c r="U25" s="99">
        <v>6.1</v>
      </c>
      <c r="V25" s="99"/>
      <c r="W25" s="99"/>
      <c r="X25" s="53"/>
      <c r="Y25" s="53"/>
      <c r="Z25" s="53"/>
      <c r="AA25" s="67">
        <f t="shared" si="10"/>
        <v>0</v>
      </c>
      <c r="AB25" s="51"/>
      <c r="AC25" s="20">
        <f t="shared" si="11"/>
        <v>0</v>
      </c>
      <c r="AD25" s="85">
        <f t="shared" si="12"/>
        <v>81.199999999999989</v>
      </c>
      <c r="AE25" s="21">
        <f t="shared" si="13"/>
        <v>81.199999999999989</v>
      </c>
      <c r="AF25" s="82"/>
      <c r="AG25" s="51"/>
      <c r="AH25" s="22">
        <f t="shared" si="14"/>
        <v>81.199999999999989</v>
      </c>
      <c r="AI25" s="23">
        <f t="shared" si="4"/>
        <v>54.400000000000006</v>
      </c>
      <c r="AJ25" s="58"/>
      <c r="AK25" s="24">
        <f t="shared" si="15"/>
        <v>0</v>
      </c>
      <c r="AL25" s="25">
        <f t="shared" si="16"/>
        <v>135.6</v>
      </c>
      <c r="AM25" s="26">
        <f t="shared" si="17"/>
        <v>135.6</v>
      </c>
      <c r="AN25" s="79"/>
      <c r="AO25" s="24">
        <v>60</v>
      </c>
      <c r="AP25" s="25">
        <v>200</v>
      </c>
      <c r="AQ25" s="25">
        <v>0</v>
      </c>
      <c r="AR25" s="25">
        <v>16</v>
      </c>
      <c r="AS25" s="25">
        <v>54</v>
      </c>
      <c r="AT25" s="62">
        <f t="shared" si="23"/>
        <v>330</v>
      </c>
      <c r="AU25" s="63">
        <f t="shared" si="18"/>
        <v>313.5</v>
      </c>
      <c r="AV25" s="113">
        <v>6</v>
      </c>
      <c r="AW25" s="113">
        <v>20</v>
      </c>
      <c r="AX25" s="113">
        <v>4</v>
      </c>
      <c r="AY25" s="113">
        <v>1</v>
      </c>
      <c r="AZ25" s="81">
        <f t="shared" si="19"/>
        <v>31</v>
      </c>
      <c r="BA25" s="80">
        <f t="shared" si="20"/>
        <v>282.5</v>
      </c>
      <c r="BB25" s="36">
        <f t="shared" si="21"/>
        <v>135.6</v>
      </c>
      <c r="BC25" s="80">
        <f t="shared" si="22"/>
        <v>146.9</v>
      </c>
    </row>
    <row r="26" spans="1:55" ht="18" thickBot="1">
      <c r="A26" s="30" t="s">
        <v>14</v>
      </c>
      <c r="B26" s="88">
        <v>404</v>
      </c>
      <c r="C26" s="88">
        <v>308</v>
      </c>
      <c r="D26" s="88">
        <v>535</v>
      </c>
      <c r="E26" s="88">
        <v>14</v>
      </c>
      <c r="F26" s="88">
        <v>11</v>
      </c>
      <c r="G26" s="89">
        <v>18</v>
      </c>
      <c r="H26" s="48">
        <f t="shared" si="5"/>
        <v>1247</v>
      </c>
      <c r="I26" s="48">
        <f t="shared" si="6"/>
        <v>43</v>
      </c>
      <c r="J26" s="44">
        <v>477</v>
      </c>
      <c r="K26" s="19">
        <v>280</v>
      </c>
      <c r="L26" s="19"/>
      <c r="M26" s="19">
        <v>15</v>
      </c>
      <c r="N26" s="45">
        <v>10</v>
      </c>
      <c r="O26" s="49"/>
      <c r="P26" s="48">
        <f t="shared" si="7"/>
        <v>757</v>
      </c>
      <c r="Q26" s="48">
        <f t="shared" si="8"/>
        <v>25</v>
      </c>
      <c r="R26" s="50">
        <f t="shared" si="9"/>
        <v>68</v>
      </c>
      <c r="S26" s="88">
        <v>3.6</v>
      </c>
      <c r="T26" s="88">
        <v>3.5</v>
      </c>
      <c r="U26" s="99">
        <v>5.8</v>
      </c>
      <c r="V26" s="99"/>
      <c r="W26" s="99"/>
      <c r="X26" s="53"/>
      <c r="Y26" s="53"/>
      <c r="Z26" s="53"/>
      <c r="AA26" s="67">
        <f t="shared" si="10"/>
        <v>0</v>
      </c>
      <c r="AB26" s="51"/>
      <c r="AC26" s="20">
        <f t="shared" si="11"/>
        <v>0</v>
      </c>
      <c r="AD26" s="85">
        <f t="shared" si="12"/>
        <v>80.899999999999991</v>
      </c>
      <c r="AE26" s="21">
        <f t="shared" si="13"/>
        <v>80.899999999999991</v>
      </c>
      <c r="AF26" s="82"/>
      <c r="AG26" s="51"/>
      <c r="AH26" s="22">
        <f t="shared" si="14"/>
        <v>80.899999999999991</v>
      </c>
      <c r="AI26" s="23">
        <f t="shared" si="4"/>
        <v>54.7</v>
      </c>
      <c r="AJ26" s="58"/>
      <c r="AK26" s="24">
        <f t="shared" si="15"/>
        <v>0</v>
      </c>
      <c r="AL26" s="25">
        <f t="shared" si="16"/>
        <v>135.6</v>
      </c>
      <c r="AM26" s="26">
        <f t="shared" si="17"/>
        <v>135.6</v>
      </c>
      <c r="AN26" s="79"/>
      <c r="AO26" s="24">
        <v>60</v>
      </c>
      <c r="AP26" s="25">
        <v>200</v>
      </c>
      <c r="AQ26" s="25">
        <v>0</v>
      </c>
      <c r="AR26" s="25">
        <v>16</v>
      </c>
      <c r="AS26" s="25">
        <v>54</v>
      </c>
      <c r="AT26" s="62">
        <f t="shared" si="23"/>
        <v>330</v>
      </c>
      <c r="AU26" s="63">
        <f t="shared" si="18"/>
        <v>313.5</v>
      </c>
      <c r="AV26" s="113">
        <v>6</v>
      </c>
      <c r="AW26" s="113">
        <v>20</v>
      </c>
      <c r="AX26" s="113">
        <v>4</v>
      </c>
      <c r="AY26" s="113">
        <v>1</v>
      </c>
      <c r="AZ26" s="81">
        <f t="shared" si="19"/>
        <v>31</v>
      </c>
      <c r="BA26" s="80">
        <f t="shared" si="20"/>
        <v>282.5</v>
      </c>
      <c r="BB26" s="36">
        <f t="shared" si="21"/>
        <v>135.6</v>
      </c>
      <c r="BC26" s="80">
        <f t="shared" si="22"/>
        <v>146.9</v>
      </c>
    </row>
    <row r="27" spans="1:55" ht="18" thickBot="1">
      <c r="A27" s="30" t="s">
        <v>31</v>
      </c>
      <c r="B27" s="88">
        <v>422</v>
      </c>
      <c r="C27" s="88">
        <v>275</v>
      </c>
      <c r="D27" s="88">
        <v>523</v>
      </c>
      <c r="E27" s="88">
        <v>14</v>
      </c>
      <c r="F27" s="88">
        <v>10</v>
      </c>
      <c r="G27" s="89">
        <v>17</v>
      </c>
      <c r="H27" s="48">
        <f t="shared" si="5"/>
        <v>1220</v>
      </c>
      <c r="I27" s="48">
        <f t="shared" si="6"/>
        <v>41</v>
      </c>
      <c r="J27" s="44">
        <v>474</v>
      </c>
      <c r="K27" s="19">
        <v>286</v>
      </c>
      <c r="L27" s="19"/>
      <c r="M27" s="19">
        <v>15</v>
      </c>
      <c r="N27" s="45">
        <v>10</v>
      </c>
      <c r="O27" s="49"/>
      <c r="P27" s="48">
        <f t="shared" si="7"/>
        <v>760</v>
      </c>
      <c r="Q27" s="48">
        <f t="shared" si="8"/>
        <v>25</v>
      </c>
      <c r="R27" s="50">
        <f t="shared" si="9"/>
        <v>66</v>
      </c>
      <c r="S27" s="88">
        <v>3.6</v>
      </c>
      <c r="T27" s="88">
        <v>3.5</v>
      </c>
      <c r="U27" s="99">
        <v>5.8</v>
      </c>
      <c r="V27" s="99"/>
      <c r="W27" s="99"/>
      <c r="X27" s="53"/>
      <c r="Y27" s="53"/>
      <c r="Z27" s="53"/>
      <c r="AA27" s="67">
        <f t="shared" si="10"/>
        <v>0</v>
      </c>
      <c r="AB27" s="51"/>
      <c r="AC27" s="20">
        <f t="shared" si="11"/>
        <v>0</v>
      </c>
      <c r="AD27" s="85">
        <f t="shared" si="12"/>
        <v>78.899999999999991</v>
      </c>
      <c r="AE27" s="21">
        <f t="shared" si="13"/>
        <v>78.899999999999991</v>
      </c>
      <c r="AF27" s="82"/>
      <c r="AG27" s="51"/>
      <c r="AH27" s="22">
        <f t="shared" si="14"/>
        <v>78.899999999999991</v>
      </c>
      <c r="AI27" s="23">
        <f t="shared" si="4"/>
        <v>56.7</v>
      </c>
      <c r="AJ27" s="58"/>
      <c r="AK27" s="24">
        <f t="shared" si="15"/>
        <v>0</v>
      </c>
      <c r="AL27" s="25">
        <f t="shared" si="16"/>
        <v>135.6</v>
      </c>
      <c r="AM27" s="26">
        <f t="shared" si="17"/>
        <v>135.6</v>
      </c>
      <c r="AN27" s="79"/>
      <c r="AO27" s="24">
        <v>60</v>
      </c>
      <c r="AP27" s="25">
        <v>200</v>
      </c>
      <c r="AQ27" s="25">
        <v>0</v>
      </c>
      <c r="AR27" s="25">
        <v>16</v>
      </c>
      <c r="AS27" s="25">
        <v>54</v>
      </c>
      <c r="AT27" s="62">
        <f t="shared" si="23"/>
        <v>330</v>
      </c>
      <c r="AU27" s="63">
        <f t="shared" si="18"/>
        <v>313.5</v>
      </c>
      <c r="AV27" s="113">
        <v>6</v>
      </c>
      <c r="AW27" s="113">
        <v>20</v>
      </c>
      <c r="AX27" s="113">
        <v>4</v>
      </c>
      <c r="AY27" s="113">
        <v>1</v>
      </c>
      <c r="AZ27" s="81">
        <f t="shared" si="19"/>
        <v>31</v>
      </c>
      <c r="BA27" s="80">
        <f t="shared" si="20"/>
        <v>282.5</v>
      </c>
      <c r="BB27" s="36">
        <f t="shared" si="21"/>
        <v>135.6</v>
      </c>
      <c r="BC27" s="80">
        <f t="shared" si="22"/>
        <v>146.9</v>
      </c>
    </row>
    <row r="28" spans="1:55" ht="18" thickBot="1">
      <c r="A28" s="30" t="s">
        <v>15</v>
      </c>
      <c r="B28" s="88">
        <v>425</v>
      </c>
      <c r="C28" s="88">
        <v>277</v>
      </c>
      <c r="D28" s="88">
        <v>523</v>
      </c>
      <c r="E28" s="88">
        <v>14</v>
      </c>
      <c r="F28" s="88">
        <v>10</v>
      </c>
      <c r="G28" s="89">
        <v>17</v>
      </c>
      <c r="H28" s="48">
        <f t="shared" si="5"/>
        <v>1225</v>
      </c>
      <c r="I28" s="48">
        <f t="shared" si="6"/>
        <v>41</v>
      </c>
      <c r="J28" s="44">
        <v>464</v>
      </c>
      <c r="K28" s="19">
        <v>282</v>
      </c>
      <c r="L28" s="19"/>
      <c r="M28" s="19">
        <v>15</v>
      </c>
      <c r="N28" s="45">
        <v>10</v>
      </c>
      <c r="O28" s="49"/>
      <c r="P28" s="48">
        <f t="shared" si="7"/>
        <v>746</v>
      </c>
      <c r="Q28" s="48">
        <f t="shared" si="8"/>
        <v>25</v>
      </c>
      <c r="R28" s="50">
        <f t="shared" si="9"/>
        <v>66</v>
      </c>
      <c r="S28" s="88">
        <v>3.72</v>
      </c>
      <c r="T28" s="88">
        <v>3.5</v>
      </c>
      <c r="U28" s="99">
        <v>6.1</v>
      </c>
      <c r="V28" s="99"/>
      <c r="W28" s="99"/>
      <c r="X28" s="53"/>
      <c r="Y28" s="53"/>
      <c r="Z28" s="53"/>
      <c r="AA28" s="67">
        <f t="shared" si="10"/>
        <v>0</v>
      </c>
      <c r="AB28" s="51"/>
      <c r="AC28" s="20">
        <f t="shared" si="11"/>
        <v>0</v>
      </c>
      <c r="AD28" s="85">
        <f t="shared" si="12"/>
        <v>79.319999999999993</v>
      </c>
      <c r="AE28" s="21">
        <f t="shared" si="13"/>
        <v>79.319999999999993</v>
      </c>
      <c r="AF28" s="82"/>
      <c r="AG28" s="51"/>
      <c r="AH28" s="22">
        <f t="shared" si="14"/>
        <v>79.319999999999993</v>
      </c>
      <c r="AI28" s="23">
        <f t="shared" si="4"/>
        <v>56.28</v>
      </c>
      <c r="AJ28" s="58"/>
      <c r="AK28" s="24">
        <f t="shared" si="15"/>
        <v>0</v>
      </c>
      <c r="AL28" s="25">
        <f t="shared" si="16"/>
        <v>135.6</v>
      </c>
      <c r="AM28" s="26">
        <f t="shared" si="17"/>
        <v>135.6</v>
      </c>
      <c r="AN28" s="79"/>
      <c r="AO28" s="24">
        <v>60</v>
      </c>
      <c r="AP28" s="25">
        <v>200</v>
      </c>
      <c r="AQ28" s="25">
        <v>0</v>
      </c>
      <c r="AR28" s="25">
        <v>16</v>
      </c>
      <c r="AS28" s="25">
        <v>54</v>
      </c>
      <c r="AT28" s="62">
        <f t="shared" si="23"/>
        <v>330</v>
      </c>
      <c r="AU28" s="63">
        <f t="shared" si="18"/>
        <v>313.5</v>
      </c>
      <c r="AV28" s="113">
        <v>6</v>
      </c>
      <c r="AW28" s="113">
        <v>20</v>
      </c>
      <c r="AX28" s="113">
        <v>4</v>
      </c>
      <c r="AY28" s="113">
        <v>1</v>
      </c>
      <c r="AZ28" s="81">
        <f t="shared" si="19"/>
        <v>31</v>
      </c>
      <c r="BA28" s="80">
        <f t="shared" si="20"/>
        <v>282.5</v>
      </c>
      <c r="BB28" s="36">
        <f t="shared" si="21"/>
        <v>135.6</v>
      </c>
      <c r="BC28" s="80">
        <f t="shared" si="22"/>
        <v>146.9</v>
      </c>
    </row>
    <row r="29" spans="1:55" ht="18" thickBot="1">
      <c r="A29" s="30" t="s">
        <v>32</v>
      </c>
      <c r="B29" s="88">
        <v>427</v>
      </c>
      <c r="C29" s="88">
        <v>282</v>
      </c>
      <c r="D29" s="88">
        <v>563</v>
      </c>
      <c r="E29" s="88">
        <v>14</v>
      </c>
      <c r="F29" s="88">
        <v>10</v>
      </c>
      <c r="G29" s="89">
        <v>18</v>
      </c>
      <c r="H29" s="48">
        <f t="shared" si="5"/>
        <v>1272</v>
      </c>
      <c r="I29" s="48">
        <f t="shared" si="6"/>
        <v>42</v>
      </c>
      <c r="J29" s="44">
        <v>468</v>
      </c>
      <c r="K29" s="19">
        <v>257</v>
      </c>
      <c r="L29" s="19"/>
      <c r="M29" s="19">
        <v>15</v>
      </c>
      <c r="N29" s="45">
        <v>9</v>
      </c>
      <c r="O29" s="49"/>
      <c r="P29" s="48">
        <f t="shared" si="7"/>
        <v>725</v>
      </c>
      <c r="Q29" s="48">
        <f t="shared" si="8"/>
        <v>24</v>
      </c>
      <c r="R29" s="50">
        <f t="shared" si="9"/>
        <v>66</v>
      </c>
      <c r="S29" s="88">
        <v>3.72</v>
      </c>
      <c r="T29" s="88">
        <v>3.8</v>
      </c>
      <c r="U29" s="99">
        <v>6.1</v>
      </c>
      <c r="V29" s="99"/>
      <c r="W29" s="99"/>
      <c r="X29" s="53"/>
      <c r="Y29" s="53"/>
      <c r="Z29" s="53"/>
      <c r="AA29" s="67">
        <f t="shared" si="10"/>
        <v>0</v>
      </c>
      <c r="AB29" s="51"/>
      <c r="AC29" s="20">
        <f t="shared" si="11"/>
        <v>0</v>
      </c>
      <c r="AD29" s="85">
        <f t="shared" si="12"/>
        <v>79.61999999999999</v>
      </c>
      <c r="AE29" s="21">
        <f t="shared" si="13"/>
        <v>79.61999999999999</v>
      </c>
      <c r="AF29" s="82"/>
      <c r="AG29" s="51"/>
      <c r="AH29" s="22">
        <f t="shared" si="14"/>
        <v>79.61999999999999</v>
      </c>
      <c r="AI29" s="23">
        <f t="shared" si="4"/>
        <v>55.980000000000004</v>
      </c>
      <c r="AJ29" s="58"/>
      <c r="AK29" s="24">
        <f t="shared" si="15"/>
        <v>0</v>
      </c>
      <c r="AL29" s="25">
        <f t="shared" si="16"/>
        <v>135.6</v>
      </c>
      <c r="AM29" s="26">
        <f t="shared" si="17"/>
        <v>135.6</v>
      </c>
      <c r="AN29" s="79"/>
      <c r="AO29" s="24">
        <v>60</v>
      </c>
      <c r="AP29" s="25">
        <v>200</v>
      </c>
      <c r="AQ29" s="25">
        <v>0</v>
      </c>
      <c r="AR29" s="25">
        <v>16</v>
      </c>
      <c r="AS29" s="25">
        <v>54</v>
      </c>
      <c r="AT29" s="62">
        <f t="shared" si="23"/>
        <v>330</v>
      </c>
      <c r="AU29" s="63">
        <f t="shared" si="18"/>
        <v>313.5</v>
      </c>
      <c r="AV29" s="113">
        <v>6</v>
      </c>
      <c r="AW29" s="113">
        <v>20</v>
      </c>
      <c r="AX29" s="113">
        <v>4</v>
      </c>
      <c r="AY29" s="113">
        <v>1</v>
      </c>
      <c r="AZ29" s="81">
        <f t="shared" si="19"/>
        <v>31</v>
      </c>
      <c r="BA29" s="80">
        <f t="shared" si="20"/>
        <v>282.5</v>
      </c>
      <c r="BB29" s="36">
        <f t="shared" si="21"/>
        <v>135.6</v>
      </c>
      <c r="BC29" s="80">
        <f t="shared" si="22"/>
        <v>146.9</v>
      </c>
    </row>
    <row r="30" spans="1:55" ht="18" thickBot="1">
      <c r="A30" s="30" t="s">
        <v>16</v>
      </c>
      <c r="B30" s="88">
        <v>433</v>
      </c>
      <c r="C30" s="88">
        <v>286</v>
      </c>
      <c r="D30" s="88">
        <v>566</v>
      </c>
      <c r="E30" s="88">
        <v>14</v>
      </c>
      <c r="F30" s="88">
        <v>10</v>
      </c>
      <c r="G30" s="89">
        <v>18</v>
      </c>
      <c r="H30" s="48">
        <f t="shared" si="5"/>
        <v>1285</v>
      </c>
      <c r="I30" s="48">
        <f t="shared" si="6"/>
        <v>42</v>
      </c>
      <c r="J30" s="44">
        <v>471</v>
      </c>
      <c r="K30" s="19">
        <v>262</v>
      </c>
      <c r="L30" s="19"/>
      <c r="M30" s="19">
        <v>15</v>
      </c>
      <c r="N30" s="45">
        <v>9</v>
      </c>
      <c r="O30" s="49"/>
      <c r="P30" s="48">
        <f t="shared" si="7"/>
        <v>733</v>
      </c>
      <c r="Q30" s="48">
        <f t="shared" si="8"/>
        <v>24</v>
      </c>
      <c r="R30" s="50">
        <f t="shared" si="9"/>
        <v>66</v>
      </c>
      <c r="S30" s="88">
        <v>3.6</v>
      </c>
      <c r="T30" s="88">
        <v>3.8</v>
      </c>
      <c r="U30" s="99">
        <v>6.5</v>
      </c>
      <c r="V30" s="99"/>
      <c r="W30" s="99"/>
      <c r="X30" s="53"/>
      <c r="Y30" s="53"/>
      <c r="Z30" s="53"/>
      <c r="AA30" s="67">
        <f t="shared" si="10"/>
        <v>0</v>
      </c>
      <c r="AB30" s="51"/>
      <c r="AC30" s="20">
        <f t="shared" si="11"/>
        <v>0</v>
      </c>
      <c r="AD30" s="85">
        <f t="shared" si="12"/>
        <v>79.899999999999991</v>
      </c>
      <c r="AE30" s="21">
        <f t="shared" si="13"/>
        <v>79.899999999999991</v>
      </c>
      <c r="AF30" s="82"/>
      <c r="AG30" s="51"/>
      <c r="AH30" s="22">
        <f t="shared" si="14"/>
        <v>79.899999999999991</v>
      </c>
      <c r="AI30" s="23">
        <f t="shared" si="4"/>
        <v>55.7</v>
      </c>
      <c r="AJ30" s="58"/>
      <c r="AK30" s="24">
        <f t="shared" si="15"/>
        <v>0</v>
      </c>
      <c r="AL30" s="25">
        <f t="shared" si="16"/>
        <v>135.6</v>
      </c>
      <c r="AM30" s="26">
        <f t="shared" si="17"/>
        <v>135.6</v>
      </c>
      <c r="AN30" s="79"/>
      <c r="AO30" s="24">
        <v>60</v>
      </c>
      <c r="AP30" s="25">
        <v>200</v>
      </c>
      <c r="AQ30" s="25">
        <v>0</v>
      </c>
      <c r="AR30" s="25">
        <v>16</v>
      </c>
      <c r="AS30" s="25">
        <v>54</v>
      </c>
      <c r="AT30" s="62">
        <f t="shared" si="23"/>
        <v>330</v>
      </c>
      <c r="AU30" s="63">
        <f t="shared" si="18"/>
        <v>313.5</v>
      </c>
      <c r="AV30" s="113">
        <v>6</v>
      </c>
      <c r="AW30" s="113">
        <v>20</v>
      </c>
      <c r="AX30" s="113">
        <v>4</v>
      </c>
      <c r="AY30" s="113">
        <v>1</v>
      </c>
      <c r="AZ30" s="81">
        <f t="shared" si="19"/>
        <v>31</v>
      </c>
      <c r="BA30" s="80">
        <f t="shared" si="20"/>
        <v>282.5</v>
      </c>
      <c r="BB30" s="36">
        <f t="shared" si="21"/>
        <v>135.6</v>
      </c>
      <c r="BC30" s="80">
        <f t="shared" si="22"/>
        <v>146.9</v>
      </c>
    </row>
    <row r="31" spans="1:55" ht="18" thickBot="1">
      <c r="A31" s="30" t="s">
        <v>45</v>
      </c>
      <c r="B31" s="88">
        <v>433</v>
      </c>
      <c r="C31" s="88">
        <v>292</v>
      </c>
      <c r="D31" s="88">
        <v>568</v>
      </c>
      <c r="E31" s="88">
        <v>15</v>
      </c>
      <c r="F31" s="88">
        <v>10</v>
      </c>
      <c r="G31" s="89">
        <v>18</v>
      </c>
      <c r="H31" s="48">
        <f t="shared" si="5"/>
        <v>1293</v>
      </c>
      <c r="I31" s="48">
        <f t="shared" si="6"/>
        <v>43</v>
      </c>
      <c r="J31" s="44">
        <v>469</v>
      </c>
      <c r="K31" s="19">
        <v>263</v>
      </c>
      <c r="L31" s="19"/>
      <c r="M31" s="19">
        <v>15</v>
      </c>
      <c r="N31" s="45">
        <v>9</v>
      </c>
      <c r="O31" s="49"/>
      <c r="P31" s="48">
        <f t="shared" si="7"/>
        <v>732</v>
      </c>
      <c r="Q31" s="48">
        <f t="shared" si="8"/>
        <v>24</v>
      </c>
      <c r="R31" s="50">
        <f t="shared" si="9"/>
        <v>67</v>
      </c>
      <c r="S31" s="88">
        <v>3.6</v>
      </c>
      <c r="T31" s="88">
        <v>3.8</v>
      </c>
      <c r="U31" s="99">
        <v>6.5</v>
      </c>
      <c r="V31" s="99"/>
      <c r="W31" s="99"/>
      <c r="X31" s="53"/>
      <c r="Y31" s="53"/>
      <c r="Z31" s="53"/>
      <c r="AA31" s="67">
        <f t="shared" si="10"/>
        <v>0</v>
      </c>
      <c r="AB31" s="51"/>
      <c r="AC31" s="20">
        <f t="shared" si="11"/>
        <v>0</v>
      </c>
      <c r="AD31" s="85">
        <f t="shared" si="12"/>
        <v>80.899999999999991</v>
      </c>
      <c r="AE31" s="21">
        <f t="shared" si="13"/>
        <v>80.899999999999991</v>
      </c>
      <c r="AF31" s="82"/>
      <c r="AG31" s="51"/>
      <c r="AH31" s="22">
        <f t="shared" si="14"/>
        <v>80.899999999999991</v>
      </c>
      <c r="AI31" s="23">
        <f t="shared" si="4"/>
        <v>54.7</v>
      </c>
      <c r="AJ31" s="58"/>
      <c r="AK31" s="24">
        <f t="shared" si="15"/>
        <v>0</v>
      </c>
      <c r="AL31" s="25">
        <f t="shared" si="16"/>
        <v>135.6</v>
      </c>
      <c r="AM31" s="26">
        <f t="shared" si="17"/>
        <v>135.6</v>
      </c>
      <c r="AN31" s="79"/>
      <c r="AO31" s="24">
        <v>60</v>
      </c>
      <c r="AP31" s="25">
        <v>200</v>
      </c>
      <c r="AQ31" s="25">
        <v>0</v>
      </c>
      <c r="AR31" s="25">
        <v>16</v>
      </c>
      <c r="AS31" s="25">
        <v>54</v>
      </c>
      <c r="AT31" s="62">
        <f t="shared" si="23"/>
        <v>330</v>
      </c>
      <c r="AU31" s="63">
        <f t="shared" si="18"/>
        <v>313.5</v>
      </c>
      <c r="AV31" s="113">
        <v>6</v>
      </c>
      <c r="AW31" s="113">
        <v>20</v>
      </c>
      <c r="AX31" s="113">
        <v>4</v>
      </c>
      <c r="AY31" s="113">
        <v>1</v>
      </c>
      <c r="AZ31" s="81">
        <f t="shared" si="19"/>
        <v>31</v>
      </c>
      <c r="BA31" s="80">
        <f t="shared" si="20"/>
        <v>282.5</v>
      </c>
      <c r="BB31" s="36">
        <f t="shared" si="21"/>
        <v>135.6</v>
      </c>
      <c r="BC31" s="80">
        <f t="shared" si="22"/>
        <v>146.9</v>
      </c>
    </row>
    <row r="32" spans="1:55" ht="18" thickBot="1">
      <c r="A32" s="30" t="s">
        <v>17</v>
      </c>
      <c r="B32" s="88">
        <v>443</v>
      </c>
      <c r="C32" s="88">
        <v>300</v>
      </c>
      <c r="D32" s="88">
        <v>563</v>
      </c>
      <c r="E32" s="88">
        <v>15</v>
      </c>
      <c r="F32" s="88">
        <v>11</v>
      </c>
      <c r="G32" s="89">
        <v>18</v>
      </c>
      <c r="H32" s="48">
        <f t="shared" si="5"/>
        <v>1306</v>
      </c>
      <c r="I32" s="48">
        <f t="shared" si="6"/>
        <v>44</v>
      </c>
      <c r="J32" s="44">
        <v>468</v>
      </c>
      <c r="K32" s="19">
        <v>266</v>
      </c>
      <c r="L32" s="19"/>
      <c r="M32" s="19">
        <v>15</v>
      </c>
      <c r="N32" s="45">
        <v>9</v>
      </c>
      <c r="O32" s="49"/>
      <c r="P32" s="48">
        <f t="shared" si="7"/>
        <v>734</v>
      </c>
      <c r="Q32" s="48">
        <f t="shared" si="8"/>
        <v>24</v>
      </c>
      <c r="R32" s="50">
        <f t="shared" si="9"/>
        <v>68</v>
      </c>
      <c r="S32" s="88">
        <v>3.6</v>
      </c>
      <c r="T32" s="88">
        <v>3.8</v>
      </c>
      <c r="U32" s="99">
        <v>6.7</v>
      </c>
      <c r="V32" s="99"/>
      <c r="W32" s="99"/>
      <c r="X32" s="53"/>
      <c r="Y32" s="53"/>
      <c r="Z32" s="53"/>
      <c r="AA32" s="67">
        <f t="shared" si="10"/>
        <v>0</v>
      </c>
      <c r="AB32" s="51"/>
      <c r="AC32" s="20">
        <f t="shared" si="11"/>
        <v>0</v>
      </c>
      <c r="AD32" s="85">
        <f t="shared" si="12"/>
        <v>82.1</v>
      </c>
      <c r="AE32" s="21">
        <f t="shared" si="13"/>
        <v>82.1</v>
      </c>
      <c r="AF32" s="82"/>
      <c r="AG32" s="51"/>
      <c r="AH32" s="22">
        <f t="shared" si="14"/>
        <v>82.1</v>
      </c>
      <c r="AI32" s="23">
        <f t="shared" si="4"/>
        <v>53.5</v>
      </c>
      <c r="AJ32" s="58"/>
      <c r="AK32" s="24">
        <f t="shared" si="15"/>
        <v>0</v>
      </c>
      <c r="AL32" s="25">
        <f t="shared" si="16"/>
        <v>135.6</v>
      </c>
      <c r="AM32" s="26">
        <f t="shared" si="17"/>
        <v>135.6</v>
      </c>
      <c r="AN32" s="79"/>
      <c r="AO32" s="24">
        <v>60</v>
      </c>
      <c r="AP32" s="25">
        <v>200</v>
      </c>
      <c r="AQ32" s="25">
        <v>0</v>
      </c>
      <c r="AR32" s="25">
        <v>16</v>
      </c>
      <c r="AS32" s="25">
        <v>54</v>
      </c>
      <c r="AT32" s="62">
        <f t="shared" si="23"/>
        <v>330</v>
      </c>
      <c r="AU32" s="63">
        <f t="shared" si="18"/>
        <v>313.5</v>
      </c>
      <c r="AV32" s="113">
        <v>6</v>
      </c>
      <c r="AW32" s="113">
        <v>20</v>
      </c>
      <c r="AX32" s="113">
        <v>4</v>
      </c>
      <c r="AY32" s="113">
        <v>1</v>
      </c>
      <c r="AZ32" s="81">
        <f t="shared" si="19"/>
        <v>31</v>
      </c>
      <c r="BA32" s="80">
        <f t="shared" si="20"/>
        <v>282.5</v>
      </c>
      <c r="BB32" s="36">
        <f t="shared" si="21"/>
        <v>135.6</v>
      </c>
      <c r="BC32" s="80">
        <f t="shared" si="22"/>
        <v>146.9</v>
      </c>
    </row>
    <row r="33" spans="1:55" ht="18" thickBot="1">
      <c r="A33" s="30" t="s">
        <v>46</v>
      </c>
      <c r="B33" s="88">
        <v>448</v>
      </c>
      <c r="C33" s="88">
        <v>302</v>
      </c>
      <c r="D33" s="88">
        <v>575</v>
      </c>
      <c r="E33" s="88">
        <v>15</v>
      </c>
      <c r="F33" s="88">
        <v>11</v>
      </c>
      <c r="G33" s="89">
        <v>19</v>
      </c>
      <c r="H33" s="48">
        <f t="shared" si="5"/>
        <v>1325</v>
      </c>
      <c r="I33" s="48">
        <f t="shared" si="6"/>
        <v>45</v>
      </c>
      <c r="J33" s="44">
        <v>474</v>
      </c>
      <c r="K33" s="19">
        <v>270</v>
      </c>
      <c r="L33" s="19"/>
      <c r="M33" s="19">
        <v>15</v>
      </c>
      <c r="N33" s="45">
        <v>10</v>
      </c>
      <c r="O33" s="49"/>
      <c r="P33" s="48">
        <f t="shared" si="7"/>
        <v>744</v>
      </c>
      <c r="Q33" s="48">
        <f t="shared" si="8"/>
        <v>25</v>
      </c>
      <c r="R33" s="50">
        <f t="shared" si="9"/>
        <v>70</v>
      </c>
      <c r="S33" s="88">
        <v>3.6</v>
      </c>
      <c r="T33" s="88">
        <v>3.8</v>
      </c>
      <c r="U33" s="99">
        <v>6.7</v>
      </c>
      <c r="V33" s="99"/>
      <c r="W33" s="99"/>
      <c r="X33" s="53"/>
      <c r="Y33" s="53"/>
      <c r="Z33" s="53"/>
      <c r="AA33" s="67">
        <f t="shared" si="10"/>
        <v>0</v>
      </c>
      <c r="AB33" s="51"/>
      <c r="AC33" s="20">
        <f t="shared" si="11"/>
        <v>0</v>
      </c>
      <c r="AD33" s="85">
        <f t="shared" si="12"/>
        <v>84.1</v>
      </c>
      <c r="AE33" s="21">
        <f t="shared" si="13"/>
        <v>84.1</v>
      </c>
      <c r="AF33" s="82"/>
      <c r="AG33" s="51"/>
      <c r="AH33" s="22">
        <f t="shared" si="14"/>
        <v>84.1</v>
      </c>
      <c r="AI33" s="23">
        <f t="shared" si="4"/>
        <v>51.5</v>
      </c>
      <c r="AJ33" s="58"/>
      <c r="AK33" s="24">
        <f t="shared" si="15"/>
        <v>0</v>
      </c>
      <c r="AL33" s="25">
        <f t="shared" si="16"/>
        <v>135.6</v>
      </c>
      <c r="AM33" s="26">
        <f t="shared" si="17"/>
        <v>135.6</v>
      </c>
      <c r="AN33" s="79"/>
      <c r="AO33" s="24">
        <v>60</v>
      </c>
      <c r="AP33" s="25">
        <v>200</v>
      </c>
      <c r="AQ33" s="25">
        <v>0</v>
      </c>
      <c r="AR33" s="25">
        <v>16</v>
      </c>
      <c r="AS33" s="25">
        <v>54</v>
      </c>
      <c r="AT33" s="62">
        <f t="shared" si="23"/>
        <v>330</v>
      </c>
      <c r="AU33" s="63">
        <f t="shared" si="18"/>
        <v>313.5</v>
      </c>
      <c r="AV33" s="113">
        <v>6</v>
      </c>
      <c r="AW33" s="113">
        <v>20</v>
      </c>
      <c r="AX33" s="113">
        <v>4</v>
      </c>
      <c r="AY33" s="113">
        <v>1</v>
      </c>
      <c r="AZ33" s="81">
        <f t="shared" si="19"/>
        <v>31</v>
      </c>
      <c r="BA33" s="80">
        <f t="shared" si="20"/>
        <v>282.5</v>
      </c>
      <c r="BB33" s="36">
        <f t="shared" si="21"/>
        <v>135.6</v>
      </c>
      <c r="BC33" s="80">
        <f t="shared" si="22"/>
        <v>146.9</v>
      </c>
    </row>
    <row r="34" spans="1:55" ht="18" thickBot="1">
      <c r="A34" s="30" t="s">
        <v>18</v>
      </c>
      <c r="B34" s="88">
        <v>448</v>
      </c>
      <c r="C34" s="88">
        <v>304</v>
      </c>
      <c r="D34" s="92">
        <v>569</v>
      </c>
      <c r="E34" s="88">
        <v>16</v>
      </c>
      <c r="F34" s="88">
        <v>11</v>
      </c>
      <c r="G34" s="89">
        <v>19</v>
      </c>
      <c r="H34" s="48">
        <f t="shared" si="5"/>
        <v>1321</v>
      </c>
      <c r="I34" s="48">
        <f t="shared" si="6"/>
        <v>46</v>
      </c>
      <c r="J34" s="44">
        <v>476</v>
      </c>
      <c r="K34" s="19">
        <v>265</v>
      </c>
      <c r="L34" s="19"/>
      <c r="M34" s="19">
        <v>15</v>
      </c>
      <c r="N34" s="45">
        <v>9</v>
      </c>
      <c r="O34" s="49"/>
      <c r="P34" s="48">
        <f t="shared" si="7"/>
        <v>741</v>
      </c>
      <c r="Q34" s="48">
        <f t="shared" si="8"/>
        <v>24</v>
      </c>
      <c r="R34" s="50">
        <f t="shared" si="9"/>
        <v>70</v>
      </c>
      <c r="S34" s="88">
        <v>0</v>
      </c>
      <c r="T34" s="88">
        <v>3.5</v>
      </c>
      <c r="U34" s="99">
        <v>6.8</v>
      </c>
      <c r="V34" s="99"/>
      <c r="W34" s="99"/>
      <c r="X34" s="53"/>
      <c r="Y34" s="53"/>
      <c r="Z34" s="53"/>
      <c r="AA34" s="67">
        <f t="shared" si="10"/>
        <v>0</v>
      </c>
      <c r="AB34" s="51"/>
      <c r="AC34" s="20">
        <f t="shared" si="11"/>
        <v>0</v>
      </c>
      <c r="AD34" s="85">
        <f t="shared" si="12"/>
        <v>80.3</v>
      </c>
      <c r="AE34" s="21">
        <f t="shared" si="13"/>
        <v>80.3</v>
      </c>
      <c r="AF34" s="82"/>
      <c r="AG34" s="51"/>
      <c r="AH34" s="22">
        <f t="shared" si="14"/>
        <v>80.3</v>
      </c>
      <c r="AI34" s="23">
        <f t="shared" si="4"/>
        <v>55.3</v>
      </c>
      <c r="AJ34" s="58"/>
      <c r="AK34" s="24">
        <f t="shared" si="15"/>
        <v>0</v>
      </c>
      <c r="AL34" s="25">
        <f t="shared" si="16"/>
        <v>135.6</v>
      </c>
      <c r="AM34" s="26">
        <f t="shared" si="17"/>
        <v>135.6</v>
      </c>
      <c r="AN34" s="79"/>
      <c r="AO34" s="24">
        <v>60</v>
      </c>
      <c r="AP34" s="25">
        <v>200</v>
      </c>
      <c r="AQ34" s="25">
        <v>0</v>
      </c>
      <c r="AR34" s="25">
        <v>16</v>
      </c>
      <c r="AS34" s="25">
        <v>54</v>
      </c>
      <c r="AT34" s="62">
        <f t="shared" si="23"/>
        <v>330</v>
      </c>
      <c r="AU34" s="63">
        <f t="shared" si="18"/>
        <v>313.5</v>
      </c>
      <c r="AV34" s="113">
        <v>6</v>
      </c>
      <c r="AW34" s="113">
        <v>20</v>
      </c>
      <c r="AX34" s="113">
        <v>4</v>
      </c>
      <c r="AY34" s="113">
        <v>1</v>
      </c>
      <c r="AZ34" s="81">
        <f t="shared" si="19"/>
        <v>31</v>
      </c>
      <c r="BA34" s="80">
        <f t="shared" si="20"/>
        <v>282.5</v>
      </c>
      <c r="BB34" s="36">
        <f t="shared" si="21"/>
        <v>135.6</v>
      </c>
      <c r="BC34" s="80">
        <f t="shared" si="22"/>
        <v>146.9</v>
      </c>
    </row>
    <row r="35" spans="1:55" ht="18" thickBot="1">
      <c r="A35" s="30" t="s">
        <v>47</v>
      </c>
      <c r="B35" s="88">
        <v>462</v>
      </c>
      <c r="C35" s="88">
        <v>305</v>
      </c>
      <c r="D35" s="92">
        <v>581</v>
      </c>
      <c r="E35" s="88">
        <v>16</v>
      </c>
      <c r="F35" s="88">
        <v>11</v>
      </c>
      <c r="G35" s="89">
        <v>19</v>
      </c>
      <c r="H35" s="48">
        <f t="shared" si="5"/>
        <v>1348</v>
      </c>
      <c r="I35" s="48">
        <f t="shared" si="6"/>
        <v>46</v>
      </c>
      <c r="J35" s="44">
        <v>436</v>
      </c>
      <c r="K35" s="19">
        <v>267</v>
      </c>
      <c r="L35" s="19"/>
      <c r="M35" s="19">
        <v>14</v>
      </c>
      <c r="N35" s="45">
        <v>9</v>
      </c>
      <c r="O35" s="49"/>
      <c r="P35" s="48">
        <f t="shared" si="7"/>
        <v>703</v>
      </c>
      <c r="Q35" s="48">
        <f t="shared" si="8"/>
        <v>23</v>
      </c>
      <c r="R35" s="50">
        <f t="shared" si="9"/>
        <v>69</v>
      </c>
      <c r="S35" s="88">
        <v>0</v>
      </c>
      <c r="T35" s="88">
        <v>3.5</v>
      </c>
      <c r="U35" s="99">
        <v>6.8</v>
      </c>
      <c r="V35" s="99"/>
      <c r="W35" s="99"/>
      <c r="X35" s="53"/>
      <c r="Y35" s="53"/>
      <c r="Z35" s="53"/>
      <c r="AA35" s="67">
        <f t="shared" si="10"/>
        <v>0</v>
      </c>
      <c r="AB35" s="51"/>
      <c r="AC35" s="20">
        <f t="shared" si="11"/>
        <v>0</v>
      </c>
      <c r="AD35" s="85">
        <f t="shared" si="12"/>
        <v>79.3</v>
      </c>
      <c r="AE35" s="21">
        <f t="shared" si="13"/>
        <v>79.3</v>
      </c>
      <c r="AF35" s="82"/>
      <c r="AG35" s="51"/>
      <c r="AH35" s="22">
        <f t="shared" si="14"/>
        <v>79.3</v>
      </c>
      <c r="AI35" s="23">
        <f t="shared" si="4"/>
        <v>56.3</v>
      </c>
      <c r="AJ35" s="58"/>
      <c r="AK35" s="24">
        <f t="shared" si="15"/>
        <v>0</v>
      </c>
      <c r="AL35" s="25">
        <f t="shared" si="16"/>
        <v>135.6</v>
      </c>
      <c r="AM35" s="26">
        <f t="shared" si="17"/>
        <v>135.6</v>
      </c>
      <c r="AN35" s="79"/>
      <c r="AO35" s="24">
        <v>60</v>
      </c>
      <c r="AP35" s="25">
        <v>200</v>
      </c>
      <c r="AQ35" s="25">
        <v>0</v>
      </c>
      <c r="AR35" s="25">
        <v>16</v>
      </c>
      <c r="AS35" s="25">
        <v>54</v>
      </c>
      <c r="AT35" s="62">
        <f t="shared" si="23"/>
        <v>330</v>
      </c>
      <c r="AU35" s="63">
        <f t="shared" si="18"/>
        <v>313.5</v>
      </c>
      <c r="AV35" s="113">
        <v>6</v>
      </c>
      <c r="AW35" s="113">
        <v>20</v>
      </c>
      <c r="AX35" s="113">
        <v>4</v>
      </c>
      <c r="AY35" s="113">
        <v>1</v>
      </c>
      <c r="AZ35" s="81">
        <f t="shared" si="19"/>
        <v>31</v>
      </c>
      <c r="BA35" s="80">
        <f t="shared" si="20"/>
        <v>282.5</v>
      </c>
      <c r="BB35" s="36">
        <f t="shared" si="21"/>
        <v>135.6</v>
      </c>
      <c r="BC35" s="80">
        <f t="shared" si="22"/>
        <v>146.9</v>
      </c>
    </row>
    <row r="36" spans="1:55" ht="18" thickBot="1">
      <c r="A36" s="30" t="s">
        <v>19</v>
      </c>
      <c r="B36" s="88">
        <v>464</v>
      </c>
      <c r="C36" s="88">
        <v>310</v>
      </c>
      <c r="D36" s="92">
        <v>575</v>
      </c>
      <c r="E36" s="88">
        <v>16</v>
      </c>
      <c r="F36" s="88">
        <v>11</v>
      </c>
      <c r="G36" s="89">
        <v>19</v>
      </c>
      <c r="H36" s="48">
        <f t="shared" si="5"/>
        <v>1349</v>
      </c>
      <c r="I36" s="48">
        <f t="shared" si="6"/>
        <v>46</v>
      </c>
      <c r="J36" s="44">
        <v>496</v>
      </c>
      <c r="K36" s="19">
        <v>266</v>
      </c>
      <c r="L36" s="19"/>
      <c r="M36" s="19">
        <v>16</v>
      </c>
      <c r="N36" s="45">
        <v>9</v>
      </c>
      <c r="O36" s="49"/>
      <c r="P36" s="48">
        <f t="shared" si="7"/>
        <v>762</v>
      </c>
      <c r="Q36" s="48">
        <f t="shared" si="8"/>
        <v>25</v>
      </c>
      <c r="R36" s="50">
        <f t="shared" si="9"/>
        <v>71</v>
      </c>
      <c r="S36" s="88">
        <v>2.96</v>
      </c>
      <c r="T36" s="88">
        <v>3.5</v>
      </c>
      <c r="U36" s="99">
        <v>6.9</v>
      </c>
      <c r="V36" s="99"/>
      <c r="W36" s="99"/>
      <c r="X36" s="53"/>
      <c r="Y36" s="53"/>
      <c r="Z36" s="53"/>
      <c r="AA36" s="67">
        <f t="shared" si="10"/>
        <v>0</v>
      </c>
      <c r="AB36" s="51"/>
      <c r="AC36" s="20">
        <f t="shared" si="11"/>
        <v>0</v>
      </c>
      <c r="AD36" s="85">
        <f t="shared" si="12"/>
        <v>84.36</v>
      </c>
      <c r="AE36" s="21">
        <f t="shared" si="13"/>
        <v>84.36</v>
      </c>
      <c r="AF36" s="82"/>
      <c r="AG36" s="51"/>
      <c r="AH36" s="22">
        <f t="shared" si="14"/>
        <v>84.36</v>
      </c>
      <c r="AI36" s="23">
        <f t="shared" si="4"/>
        <v>51.239999999999995</v>
      </c>
      <c r="AJ36" s="58"/>
      <c r="AK36" s="24">
        <f t="shared" si="15"/>
        <v>0</v>
      </c>
      <c r="AL36" s="25">
        <f t="shared" si="16"/>
        <v>135.6</v>
      </c>
      <c r="AM36" s="26">
        <f t="shared" si="17"/>
        <v>135.6</v>
      </c>
      <c r="AN36" s="79"/>
      <c r="AO36" s="24">
        <v>60</v>
      </c>
      <c r="AP36" s="25">
        <v>200</v>
      </c>
      <c r="AQ36" s="25">
        <v>0</v>
      </c>
      <c r="AR36" s="25">
        <v>16</v>
      </c>
      <c r="AS36" s="25">
        <v>54</v>
      </c>
      <c r="AT36" s="62">
        <f t="shared" si="23"/>
        <v>330</v>
      </c>
      <c r="AU36" s="63">
        <f t="shared" si="18"/>
        <v>313.5</v>
      </c>
      <c r="AV36" s="113">
        <v>6</v>
      </c>
      <c r="AW36" s="113">
        <v>20</v>
      </c>
      <c r="AX36" s="113">
        <v>4</v>
      </c>
      <c r="AY36" s="113">
        <v>1</v>
      </c>
      <c r="AZ36" s="81">
        <f t="shared" si="19"/>
        <v>31</v>
      </c>
      <c r="BA36" s="80">
        <f t="shared" si="20"/>
        <v>282.5</v>
      </c>
      <c r="BB36" s="36">
        <f t="shared" si="21"/>
        <v>135.6</v>
      </c>
      <c r="BC36" s="80">
        <f t="shared" si="22"/>
        <v>146.9</v>
      </c>
    </row>
    <row r="37" spans="1:55" ht="18" thickBot="1">
      <c r="A37" s="30" t="s">
        <v>48</v>
      </c>
      <c r="B37" s="88">
        <v>482</v>
      </c>
      <c r="C37" s="88">
        <v>316</v>
      </c>
      <c r="D37" s="92">
        <v>598</v>
      </c>
      <c r="E37" s="88">
        <v>17</v>
      </c>
      <c r="F37" s="88">
        <v>11</v>
      </c>
      <c r="G37" s="89">
        <v>19</v>
      </c>
      <c r="H37" s="48">
        <f t="shared" si="5"/>
        <v>1396</v>
      </c>
      <c r="I37" s="48">
        <f t="shared" si="6"/>
        <v>47</v>
      </c>
      <c r="J37" s="44">
        <v>511</v>
      </c>
      <c r="K37" s="19">
        <v>274</v>
      </c>
      <c r="L37" s="19"/>
      <c r="M37" s="19">
        <v>17</v>
      </c>
      <c r="N37" s="45">
        <v>10</v>
      </c>
      <c r="O37" s="49"/>
      <c r="P37" s="48">
        <f t="shared" si="7"/>
        <v>785</v>
      </c>
      <c r="Q37" s="48">
        <f t="shared" si="8"/>
        <v>27</v>
      </c>
      <c r="R37" s="50">
        <f t="shared" si="9"/>
        <v>74</v>
      </c>
      <c r="S37" s="88">
        <v>2.96</v>
      </c>
      <c r="T37" s="88">
        <v>3.8</v>
      </c>
      <c r="U37" s="99">
        <v>6.9</v>
      </c>
      <c r="V37" s="99"/>
      <c r="W37" s="99"/>
      <c r="X37" s="53"/>
      <c r="Y37" s="53"/>
      <c r="Z37" s="53"/>
      <c r="AA37" s="67">
        <f t="shared" si="10"/>
        <v>0</v>
      </c>
      <c r="AB37" s="51"/>
      <c r="AC37" s="20">
        <f t="shared" si="11"/>
        <v>0</v>
      </c>
      <c r="AD37" s="85">
        <f t="shared" si="12"/>
        <v>87.66</v>
      </c>
      <c r="AE37" s="21">
        <f t="shared" si="13"/>
        <v>87.66</v>
      </c>
      <c r="AF37" s="82"/>
      <c r="AG37" s="51"/>
      <c r="AH37" s="22">
        <f t="shared" si="14"/>
        <v>87.66</v>
      </c>
      <c r="AI37" s="23">
        <f t="shared" si="4"/>
        <v>47.94</v>
      </c>
      <c r="AJ37" s="58"/>
      <c r="AK37" s="24">
        <f t="shared" si="15"/>
        <v>0</v>
      </c>
      <c r="AL37" s="25">
        <f t="shared" si="16"/>
        <v>135.6</v>
      </c>
      <c r="AM37" s="26">
        <f t="shared" si="17"/>
        <v>135.6</v>
      </c>
      <c r="AN37" s="79"/>
      <c r="AO37" s="24">
        <v>60</v>
      </c>
      <c r="AP37" s="25">
        <v>200</v>
      </c>
      <c r="AQ37" s="25">
        <v>0</v>
      </c>
      <c r="AR37" s="25">
        <v>16</v>
      </c>
      <c r="AS37" s="25">
        <v>54</v>
      </c>
      <c r="AT37" s="62">
        <f t="shared" si="23"/>
        <v>330</v>
      </c>
      <c r="AU37" s="63">
        <f t="shared" si="18"/>
        <v>313.5</v>
      </c>
      <c r="AV37" s="113">
        <v>6</v>
      </c>
      <c r="AW37" s="113">
        <v>20</v>
      </c>
      <c r="AX37" s="113">
        <v>4</v>
      </c>
      <c r="AY37" s="113">
        <v>1</v>
      </c>
      <c r="AZ37" s="81">
        <f t="shared" si="19"/>
        <v>31</v>
      </c>
      <c r="BA37" s="80">
        <f t="shared" si="20"/>
        <v>282.5</v>
      </c>
      <c r="BB37" s="36">
        <f t="shared" si="21"/>
        <v>135.6</v>
      </c>
      <c r="BC37" s="80">
        <f t="shared" si="22"/>
        <v>146.9</v>
      </c>
    </row>
    <row r="38" spans="1:55" ht="18" thickBot="1">
      <c r="A38" s="30" t="s">
        <v>20</v>
      </c>
      <c r="B38" s="88">
        <v>487</v>
      </c>
      <c r="C38" s="88">
        <v>315</v>
      </c>
      <c r="D38" s="92">
        <v>580</v>
      </c>
      <c r="E38" s="88">
        <v>17</v>
      </c>
      <c r="F38" s="88">
        <v>11</v>
      </c>
      <c r="G38" s="89">
        <v>19</v>
      </c>
      <c r="H38" s="48">
        <f t="shared" si="5"/>
        <v>1382</v>
      </c>
      <c r="I38" s="48">
        <f t="shared" si="6"/>
        <v>47</v>
      </c>
      <c r="J38" s="44">
        <v>490</v>
      </c>
      <c r="K38" s="19">
        <v>275</v>
      </c>
      <c r="L38" s="19"/>
      <c r="M38" s="19">
        <v>16</v>
      </c>
      <c r="N38" s="45">
        <v>10</v>
      </c>
      <c r="O38" s="49"/>
      <c r="P38" s="48">
        <f t="shared" si="7"/>
        <v>765</v>
      </c>
      <c r="Q38" s="48">
        <f t="shared" si="8"/>
        <v>26</v>
      </c>
      <c r="R38" s="50">
        <f t="shared" si="9"/>
        <v>73</v>
      </c>
      <c r="S38" s="88">
        <v>3.36</v>
      </c>
      <c r="T38" s="88">
        <v>4</v>
      </c>
      <c r="U38" s="99">
        <v>6.8</v>
      </c>
      <c r="V38" s="99"/>
      <c r="W38" s="99"/>
      <c r="X38" s="53"/>
      <c r="Y38" s="53"/>
      <c r="Z38" s="53"/>
      <c r="AA38" s="67">
        <f t="shared" si="10"/>
        <v>0</v>
      </c>
      <c r="AB38" s="51"/>
      <c r="AC38" s="20">
        <f t="shared" si="11"/>
        <v>0</v>
      </c>
      <c r="AD38" s="85">
        <f t="shared" si="12"/>
        <v>87.16</v>
      </c>
      <c r="AE38" s="21">
        <f t="shared" si="13"/>
        <v>87.16</v>
      </c>
      <c r="AF38" s="82"/>
      <c r="AG38" s="51"/>
      <c r="AH38" s="22">
        <f t="shared" si="14"/>
        <v>87.16</v>
      </c>
      <c r="AI38" s="23">
        <f t="shared" si="4"/>
        <v>48.44</v>
      </c>
      <c r="AJ38" s="58"/>
      <c r="AK38" s="24">
        <f t="shared" si="15"/>
        <v>0</v>
      </c>
      <c r="AL38" s="25">
        <f t="shared" si="16"/>
        <v>135.6</v>
      </c>
      <c r="AM38" s="26">
        <f t="shared" si="17"/>
        <v>135.6</v>
      </c>
      <c r="AN38" s="79"/>
      <c r="AO38" s="24">
        <v>60</v>
      </c>
      <c r="AP38" s="25">
        <v>200</v>
      </c>
      <c r="AQ38" s="25">
        <v>0</v>
      </c>
      <c r="AR38" s="25">
        <v>16</v>
      </c>
      <c r="AS38" s="25">
        <v>54</v>
      </c>
      <c r="AT38" s="62">
        <f t="shared" si="23"/>
        <v>330</v>
      </c>
      <c r="AU38" s="63">
        <f t="shared" si="18"/>
        <v>313.5</v>
      </c>
      <c r="AV38" s="113">
        <v>6</v>
      </c>
      <c r="AW38" s="113">
        <v>20</v>
      </c>
      <c r="AX38" s="113">
        <v>4</v>
      </c>
      <c r="AY38" s="113">
        <v>1</v>
      </c>
      <c r="AZ38" s="81">
        <f t="shared" si="19"/>
        <v>31</v>
      </c>
      <c r="BA38" s="80">
        <f t="shared" si="20"/>
        <v>282.5</v>
      </c>
      <c r="BB38" s="36">
        <f t="shared" si="21"/>
        <v>135.6</v>
      </c>
      <c r="BC38" s="80">
        <f t="shared" si="22"/>
        <v>146.9</v>
      </c>
    </row>
    <row r="39" spans="1:55" ht="18" thickBot="1">
      <c r="A39" s="30" t="s">
        <v>33</v>
      </c>
      <c r="B39" s="88">
        <v>498</v>
      </c>
      <c r="C39" s="88">
        <v>326</v>
      </c>
      <c r="D39" s="92">
        <v>598</v>
      </c>
      <c r="E39" s="88">
        <v>17</v>
      </c>
      <c r="F39" s="88">
        <v>11</v>
      </c>
      <c r="G39" s="89">
        <v>20</v>
      </c>
      <c r="H39" s="48">
        <f t="shared" si="5"/>
        <v>1422</v>
      </c>
      <c r="I39" s="48">
        <f t="shared" si="6"/>
        <v>48</v>
      </c>
      <c r="J39" s="44">
        <v>501</v>
      </c>
      <c r="K39" s="19">
        <v>277</v>
      </c>
      <c r="L39" s="19"/>
      <c r="M39" s="19">
        <v>17</v>
      </c>
      <c r="N39" s="45">
        <v>10</v>
      </c>
      <c r="O39" s="49"/>
      <c r="P39" s="48">
        <f t="shared" si="7"/>
        <v>778</v>
      </c>
      <c r="Q39" s="48">
        <f t="shared" si="8"/>
        <v>27</v>
      </c>
      <c r="R39" s="50">
        <f t="shared" si="9"/>
        <v>75</v>
      </c>
      <c r="S39" s="88">
        <v>3.36</v>
      </c>
      <c r="T39" s="88">
        <v>4</v>
      </c>
      <c r="U39" s="99">
        <v>6.8</v>
      </c>
      <c r="V39" s="99"/>
      <c r="W39" s="99"/>
      <c r="X39" s="53"/>
      <c r="Y39" s="53"/>
      <c r="Z39" s="53"/>
      <c r="AA39" s="67">
        <f t="shared" si="10"/>
        <v>0</v>
      </c>
      <c r="AB39" s="51"/>
      <c r="AC39" s="20">
        <f t="shared" si="11"/>
        <v>0</v>
      </c>
      <c r="AD39" s="85">
        <f t="shared" si="12"/>
        <v>89.16</v>
      </c>
      <c r="AE39" s="21">
        <f t="shared" si="13"/>
        <v>89.16</v>
      </c>
      <c r="AF39" s="82"/>
      <c r="AG39" s="51"/>
      <c r="AH39" s="22">
        <f t="shared" si="14"/>
        <v>89.16</v>
      </c>
      <c r="AI39" s="23">
        <f t="shared" si="4"/>
        <v>46.44</v>
      </c>
      <c r="AJ39" s="58"/>
      <c r="AK39" s="24">
        <f t="shared" si="15"/>
        <v>0</v>
      </c>
      <c r="AL39" s="25">
        <f t="shared" si="16"/>
        <v>135.6</v>
      </c>
      <c r="AM39" s="26">
        <f t="shared" si="17"/>
        <v>135.6</v>
      </c>
      <c r="AN39" s="79"/>
      <c r="AO39" s="24">
        <v>60</v>
      </c>
      <c r="AP39" s="25">
        <v>200</v>
      </c>
      <c r="AQ39" s="25">
        <v>0</v>
      </c>
      <c r="AR39" s="25">
        <v>16</v>
      </c>
      <c r="AS39" s="25">
        <v>54</v>
      </c>
      <c r="AT39" s="62">
        <f t="shared" si="23"/>
        <v>330</v>
      </c>
      <c r="AU39" s="63">
        <f t="shared" si="18"/>
        <v>313.5</v>
      </c>
      <c r="AV39" s="113">
        <v>6</v>
      </c>
      <c r="AW39" s="113">
        <v>20</v>
      </c>
      <c r="AX39" s="113">
        <v>4</v>
      </c>
      <c r="AY39" s="113">
        <v>1</v>
      </c>
      <c r="AZ39" s="81">
        <f t="shared" si="19"/>
        <v>31</v>
      </c>
      <c r="BA39" s="80">
        <f t="shared" si="20"/>
        <v>282.5</v>
      </c>
      <c r="BB39" s="36">
        <f t="shared" si="21"/>
        <v>135.6</v>
      </c>
      <c r="BC39" s="80">
        <f t="shared" si="22"/>
        <v>146.9</v>
      </c>
    </row>
    <row r="40" spans="1:55" ht="18" thickBot="1">
      <c r="A40" s="30" t="s">
        <v>21</v>
      </c>
      <c r="B40" s="88">
        <v>492</v>
      </c>
      <c r="C40" s="88">
        <v>320</v>
      </c>
      <c r="D40" s="92">
        <v>585</v>
      </c>
      <c r="E40" s="88">
        <v>17</v>
      </c>
      <c r="F40" s="88">
        <v>11</v>
      </c>
      <c r="G40" s="89">
        <v>20</v>
      </c>
      <c r="H40" s="48">
        <f t="shared" si="5"/>
        <v>1397</v>
      </c>
      <c r="I40" s="48">
        <f t="shared" si="6"/>
        <v>48</v>
      </c>
      <c r="J40" s="44">
        <v>499</v>
      </c>
      <c r="K40" s="19">
        <v>269</v>
      </c>
      <c r="L40" s="19"/>
      <c r="M40" s="19">
        <v>16</v>
      </c>
      <c r="N40" s="45">
        <v>9</v>
      </c>
      <c r="O40" s="49"/>
      <c r="P40" s="48">
        <f t="shared" si="7"/>
        <v>768</v>
      </c>
      <c r="Q40" s="48">
        <f t="shared" si="8"/>
        <v>25</v>
      </c>
      <c r="R40" s="50">
        <f t="shared" si="9"/>
        <v>73</v>
      </c>
      <c r="S40" s="88">
        <v>3.36</v>
      </c>
      <c r="T40" s="88">
        <v>4</v>
      </c>
      <c r="U40" s="99">
        <v>6.8</v>
      </c>
      <c r="V40" s="99"/>
      <c r="W40" s="99"/>
      <c r="X40" s="53"/>
      <c r="Y40" s="53"/>
      <c r="Z40" s="53"/>
      <c r="AA40" s="67">
        <f t="shared" si="10"/>
        <v>0</v>
      </c>
      <c r="AB40" s="51"/>
      <c r="AC40" s="20">
        <f t="shared" si="11"/>
        <v>0</v>
      </c>
      <c r="AD40" s="85">
        <f t="shared" si="12"/>
        <v>87.16</v>
      </c>
      <c r="AE40" s="21">
        <f t="shared" si="13"/>
        <v>87.16</v>
      </c>
      <c r="AF40" s="82"/>
      <c r="AG40" s="51"/>
      <c r="AH40" s="22">
        <f t="shared" si="14"/>
        <v>87.16</v>
      </c>
      <c r="AI40" s="23">
        <f t="shared" si="4"/>
        <v>48.44</v>
      </c>
      <c r="AJ40" s="58"/>
      <c r="AK40" s="24">
        <f t="shared" si="15"/>
        <v>0</v>
      </c>
      <c r="AL40" s="25">
        <f t="shared" si="16"/>
        <v>135.6</v>
      </c>
      <c r="AM40" s="26">
        <f t="shared" si="17"/>
        <v>135.6</v>
      </c>
      <c r="AN40" s="79"/>
      <c r="AO40" s="24">
        <v>60</v>
      </c>
      <c r="AP40" s="25">
        <v>200</v>
      </c>
      <c r="AQ40" s="25">
        <v>0</v>
      </c>
      <c r="AR40" s="25">
        <v>16</v>
      </c>
      <c r="AS40" s="25">
        <v>54</v>
      </c>
      <c r="AT40" s="62">
        <f t="shared" si="23"/>
        <v>330</v>
      </c>
      <c r="AU40" s="63">
        <f t="shared" si="18"/>
        <v>313.5</v>
      </c>
      <c r="AV40" s="113">
        <v>6</v>
      </c>
      <c r="AW40" s="113">
        <v>20</v>
      </c>
      <c r="AX40" s="113">
        <v>4</v>
      </c>
      <c r="AY40" s="113">
        <v>1</v>
      </c>
      <c r="AZ40" s="81">
        <f t="shared" si="19"/>
        <v>31</v>
      </c>
      <c r="BA40" s="80">
        <f t="shared" si="20"/>
        <v>282.5</v>
      </c>
      <c r="BB40" s="36">
        <f t="shared" si="21"/>
        <v>135.6</v>
      </c>
      <c r="BC40" s="80">
        <f t="shared" si="22"/>
        <v>146.9</v>
      </c>
    </row>
    <row r="41" spans="1:55" ht="18" thickBot="1">
      <c r="A41" s="30" t="s">
        <v>34</v>
      </c>
      <c r="B41" s="88">
        <v>491</v>
      </c>
      <c r="C41" s="88">
        <v>311</v>
      </c>
      <c r="D41" s="88">
        <v>588</v>
      </c>
      <c r="E41" s="88">
        <v>17</v>
      </c>
      <c r="F41" s="88">
        <v>11</v>
      </c>
      <c r="G41" s="89">
        <v>20</v>
      </c>
      <c r="H41" s="48">
        <f t="shared" si="5"/>
        <v>1390</v>
      </c>
      <c r="I41" s="48">
        <f t="shared" si="6"/>
        <v>48</v>
      </c>
      <c r="J41" s="44">
        <v>508</v>
      </c>
      <c r="K41" s="19">
        <v>281</v>
      </c>
      <c r="L41" s="19"/>
      <c r="M41" s="19">
        <v>17</v>
      </c>
      <c r="N41" s="45">
        <v>10</v>
      </c>
      <c r="O41" s="49"/>
      <c r="P41" s="48">
        <f t="shared" si="7"/>
        <v>789</v>
      </c>
      <c r="Q41" s="48">
        <f t="shared" si="8"/>
        <v>27</v>
      </c>
      <c r="R41" s="50">
        <f t="shared" si="9"/>
        <v>75</v>
      </c>
      <c r="S41" s="88">
        <v>3.36</v>
      </c>
      <c r="T41" s="88">
        <v>4</v>
      </c>
      <c r="U41" s="99">
        <v>6.8</v>
      </c>
      <c r="V41" s="99"/>
      <c r="W41" s="99"/>
      <c r="X41" s="53"/>
      <c r="Y41" s="53"/>
      <c r="Z41" s="53"/>
      <c r="AA41" s="67">
        <f t="shared" si="10"/>
        <v>0</v>
      </c>
      <c r="AB41" s="51"/>
      <c r="AC41" s="20">
        <f t="shared" si="11"/>
        <v>0</v>
      </c>
      <c r="AD41" s="85">
        <f t="shared" si="12"/>
        <v>89.16</v>
      </c>
      <c r="AE41" s="21">
        <f t="shared" si="13"/>
        <v>89.16</v>
      </c>
      <c r="AF41" s="82"/>
      <c r="AG41" s="51"/>
      <c r="AH41" s="22">
        <f t="shared" si="14"/>
        <v>89.16</v>
      </c>
      <c r="AI41" s="23">
        <f t="shared" si="4"/>
        <v>46.44</v>
      </c>
      <c r="AJ41" s="58"/>
      <c r="AK41" s="24">
        <f t="shared" si="15"/>
        <v>0</v>
      </c>
      <c r="AL41" s="25">
        <f t="shared" si="16"/>
        <v>135.6</v>
      </c>
      <c r="AM41" s="26">
        <f t="shared" si="17"/>
        <v>135.6</v>
      </c>
      <c r="AN41" s="79"/>
      <c r="AO41" s="24">
        <v>60</v>
      </c>
      <c r="AP41" s="25">
        <v>200</v>
      </c>
      <c r="AQ41" s="25">
        <v>0</v>
      </c>
      <c r="AR41" s="25">
        <v>16</v>
      </c>
      <c r="AS41" s="25">
        <v>54</v>
      </c>
      <c r="AT41" s="62">
        <f t="shared" si="23"/>
        <v>330</v>
      </c>
      <c r="AU41" s="63">
        <f t="shared" si="18"/>
        <v>313.5</v>
      </c>
      <c r="AV41" s="113">
        <v>6</v>
      </c>
      <c r="AW41" s="113">
        <v>20</v>
      </c>
      <c r="AX41" s="113">
        <v>4</v>
      </c>
      <c r="AY41" s="113">
        <v>1</v>
      </c>
      <c r="AZ41" s="81">
        <f t="shared" si="19"/>
        <v>31</v>
      </c>
      <c r="BA41" s="80">
        <f t="shared" si="20"/>
        <v>282.5</v>
      </c>
      <c r="BB41" s="36">
        <f t="shared" si="21"/>
        <v>135.6</v>
      </c>
      <c r="BC41" s="80">
        <f t="shared" si="22"/>
        <v>146.9</v>
      </c>
    </row>
    <row r="42" spans="1:55" ht="18" thickBot="1">
      <c r="A42" s="30" t="s">
        <v>22</v>
      </c>
      <c r="B42" s="88">
        <v>481</v>
      </c>
      <c r="C42" s="88">
        <v>309</v>
      </c>
      <c r="D42" s="88">
        <v>579</v>
      </c>
      <c r="E42" s="88">
        <v>17</v>
      </c>
      <c r="F42" s="88">
        <v>11</v>
      </c>
      <c r="G42" s="89">
        <v>20</v>
      </c>
      <c r="H42" s="48">
        <f t="shared" si="5"/>
        <v>1369</v>
      </c>
      <c r="I42" s="48">
        <f t="shared" si="6"/>
        <v>48</v>
      </c>
      <c r="J42" s="44">
        <v>491</v>
      </c>
      <c r="K42" s="19">
        <v>275</v>
      </c>
      <c r="L42" s="19"/>
      <c r="M42" s="19">
        <v>16</v>
      </c>
      <c r="N42" s="45">
        <v>10</v>
      </c>
      <c r="O42" s="49"/>
      <c r="P42" s="48">
        <f t="shared" si="7"/>
        <v>766</v>
      </c>
      <c r="Q42" s="48">
        <f t="shared" si="8"/>
        <v>26</v>
      </c>
      <c r="R42" s="50">
        <f t="shared" si="9"/>
        <v>74</v>
      </c>
      <c r="S42" s="88">
        <v>3.36</v>
      </c>
      <c r="T42" s="88">
        <v>4</v>
      </c>
      <c r="U42" s="99">
        <v>7.3</v>
      </c>
      <c r="V42" s="99"/>
      <c r="W42" s="99"/>
      <c r="X42" s="53"/>
      <c r="Y42" s="53"/>
      <c r="Z42" s="53"/>
      <c r="AA42" s="67">
        <f t="shared" si="10"/>
        <v>0</v>
      </c>
      <c r="AB42" s="51"/>
      <c r="AC42" s="20">
        <f t="shared" si="11"/>
        <v>0</v>
      </c>
      <c r="AD42" s="85">
        <f t="shared" si="12"/>
        <v>88.66</v>
      </c>
      <c r="AE42" s="21">
        <f t="shared" si="13"/>
        <v>88.66</v>
      </c>
      <c r="AF42" s="82"/>
      <c r="AG42" s="51"/>
      <c r="AH42" s="22">
        <f t="shared" si="14"/>
        <v>88.66</v>
      </c>
      <c r="AI42" s="23">
        <f t="shared" si="4"/>
        <v>46.94</v>
      </c>
      <c r="AJ42" s="58"/>
      <c r="AK42" s="24">
        <f t="shared" si="15"/>
        <v>0</v>
      </c>
      <c r="AL42" s="25">
        <f t="shared" si="16"/>
        <v>135.6</v>
      </c>
      <c r="AM42" s="26">
        <f t="shared" si="17"/>
        <v>135.6</v>
      </c>
      <c r="AN42" s="79"/>
      <c r="AO42" s="24">
        <v>60</v>
      </c>
      <c r="AP42" s="25">
        <v>200</v>
      </c>
      <c r="AQ42" s="25">
        <v>0</v>
      </c>
      <c r="AR42" s="25">
        <v>16</v>
      </c>
      <c r="AS42" s="25">
        <v>54</v>
      </c>
      <c r="AT42" s="62">
        <f t="shared" si="23"/>
        <v>330</v>
      </c>
      <c r="AU42" s="63">
        <f t="shared" si="18"/>
        <v>313.5</v>
      </c>
      <c r="AV42" s="113">
        <v>6</v>
      </c>
      <c r="AW42" s="113">
        <v>20</v>
      </c>
      <c r="AX42" s="113">
        <v>4</v>
      </c>
      <c r="AY42" s="113">
        <v>1</v>
      </c>
      <c r="AZ42" s="81">
        <f t="shared" si="19"/>
        <v>31</v>
      </c>
      <c r="BA42" s="80">
        <f t="shared" si="20"/>
        <v>282.5</v>
      </c>
      <c r="BB42" s="36">
        <f t="shared" si="21"/>
        <v>135.6</v>
      </c>
      <c r="BC42" s="80">
        <f t="shared" si="22"/>
        <v>146.9</v>
      </c>
    </row>
    <row r="43" spans="1:55" ht="18" thickBot="1">
      <c r="A43" s="30" t="s">
        <v>49</v>
      </c>
      <c r="B43" s="88">
        <v>434</v>
      </c>
      <c r="C43" s="88">
        <v>349</v>
      </c>
      <c r="D43" s="88">
        <v>571</v>
      </c>
      <c r="E43" s="88">
        <v>15</v>
      </c>
      <c r="F43" s="88">
        <v>12</v>
      </c>
      <c r="G43" s="89">
        <v>20</v>
      </c>
      <c r="H43" s="48">
        <f t="shared" si="5"/>
        <v>1354</v>
      </c>
      <c r="I43" s="48">
        <f t="shared" si="6"/>
        <v>47</v>
      </c>
      <c r="J43" s="44">
        <v>492</v>
      </c>
      <c r="K43" s="19">
        <v>288</v>
      </c>
      <c r="L43" s="19"/>
      <c r="M43" s="19">
        <v>16</v>
      </c>
      <c r="N43" s="45">
        <v>10</v>
      </c>
      <c r="O43" s="49"/>
      <c r="P43" s="48">
        <f t="shared" si="7"/>
        <v>780</v>
      </c>
      <c r="Q43" s="48">
        <f t="shared" si="8"/>
        <v>26</v>
      </c>
      <c r="R43" s="50">
        <f t="shared" si="9"/>
        <v>73</v>
      </c>
      <c r="S43" s="88">
        <v>3.36</v>
      </c>
      <c r="T43" s="88">
        <v>4</v>
      </c>
      <c r="U43" s="99">
        <v>7.3</v>
      </c>
      <c r="V43" s="99"/>
      <c r="W43" s="99"/>
      <c r="X43" s="53"/>
      <c r="Y43" s="53"/>
      <c r="Z43" s="53"/>
      <c r="AA43" s="67">
        <f t="shared" si="10"/>
        <v>0</v>
      </c>
      <c r="AB43" s="51"/>
      <c r="AC43" s="20">
        <f t="shared" si="11"/>
        <v>0</v>
      </c>
      <c r="AD43" s="85">
        <f t="shared" si="12"/>
        <v>87.66</v>
      </c>
      <c r="AE43" s="21">
        <f t="shared" si="13"/>
        <v>87.66</v>
      </c>
      <c r="AF43" s="82"/>
      <c r="AG43" s="51"/>
      <c r="AH43" s="22">
        <f t="shared" si="14"/>
        <v>87.66</v>
      </c>
      <c r="AI43" s="23">
        <f t="shared" si="4"/>
        <v>47.94</v>
      </c>
      <c r="AJ43" s="58"/>
      <c r="AK43" s="24">
        <f t="shared" si="15"/>
        <v>0</v>
      </c>
      <c r="AL43" s="25">
        <f t="shared" si="16"/>
        <v>135.6</v>
      </c>
      <c r="AM43" s="26">
        <f t="shared" si="17"/>
        <v>135.6</v>
      </c>
      <c r="AN43" s="79"/>
      <c r="AO43" s="24">
        <v>60</v>
      </c>
      <c r="AP43" s="25">
        <v>200</v>
      </c>
      <c r="AQ43" s="25">
        <v>0</v>
      </c>
      <c r="AR43" s="25">
        <v>16</v>
      </c>
      <c r="AS43" s="25">
        <v>54</v>
      </c>
      <c r="AT43" s="62">
        <f t="shared" si="23"/>
        <v>330</v>
      </c>
      <c r="AU43" s="63">
        <f t="shared" si="18"/>
        <v>313.5</v>
      </c>
      <c r="AV43" s="113">
        <v>6</v>
      </c>
      <c r="AW43" s="113">
        <v>20</v>
      </c>
      <c r="AX43" s="113">
        <v>4</v>
      </c>
      <c r="AY43" s="113">
        <v>1</v>
      </c>
      <c r="AZ43" s="81">
        <f t="shared" si="19"/>
        <v>31</v>
      </c>
      <c r="BA43" s="80">
        <f t="shared" si="20"/>
        <v>282.5</v>
      </c>
      <c r="BB43" s="36">
        <f t="shared" si="21"/>
        <v>135.6</v>
      </c>
      <c r="BC43" s="80">
        <f t="shared" si="22"/>
        <v>146.9</v>
      </c>
    </row>
    <row r="44" spans="1:55" ht="18" thickBot="1">
      <c r="A44" s="30" t="s">
        <v>23</v>
      </c>
      <c r="B44" s="88">
        <v>443</v>
      </c>
      <c r="C44" s="88">
        <v>346</v>
      </c>
      <c r="D44" s="88">
        <v>590</v>
      </c>
      <c r="E44" s="88">
        <v>15</v>
      </c>
      <c r="F44" s="88">
        <v>12</v>
      </c>
      <c r="G44" s="89">
        <v>20</v>
      </c>
      <c r="H44" s="48">
        <f t="shared" si="5"/>
        <v>1379</v>
      </c>
      <c r="I44" s="48">
        <f t="shared" si="6"/>
        <v>47</v>
      </c>
      <c r="J44" s="44">
        <v>496</v>
      </c>
      <c r="K44" s="19">
        <v>291</v>
      </c>
      <c r="L44" s="19"/>
      <c r="M44" s="19">
        <v>16</v>
      </c>
      <c r="N44" s="45">
        <v>10</v>
      </c>
      <c r="O44" s="49"/>
      <c r="P44" s="48">
        <f t="shared" si="7"/>
        <v>787</v>
      </c>
      <c r="Q44" s="48">
        <f t="shared" si="8"/>
        <v>26</v>
      </c>
      <c r="R44" s="50">
        <f t="shared" si="9"/>
        <v>73</v>
      </c>
      <c r="S44" s="88">
        <v>3.48</v>
      </c>
      <c r="T44" s="88">
        <v>4</v>
      </c>
      <c r="U44" s="99">
        <v>7.4</v>
      </c>
      <c r="V44" s="99"/>
      <c r="W44" s="99"/>
      <c r="X44" s="53"/>
      <c r="Y44" s="53"/>
      <c r="Z44" s="53"/>
      <c r="AA44" s="67">
        <f t="shared" si="10"/>
        <v>0</v>
      </c>
      <c r="AB44" s="51"/>
      <c r="AC44" s="20">
        <f t="shared" si="11"/>
        <v>0</v>
      </c>
      <c r="AD44" s="85">
        <f t="shared" si="12"/>
        <v>87.88000000000001</v>
      </c>
      <c r="AE44" s="21">
        <f t="shared" si="13"/>
        <v>87.88000000000001</v>
      </c>
      <c r="AF44" s="82"/>
      <c r="AG44" s="51"/>
      <c r="AH44" s="22">
        <f t="shared" si="14"/>
        <v>87.88000000000001</v>
      </c>
      <c r="AI44" s="23">
        <f t="shared" si="4"/>
        <v>47.719999999999985</v>
      </c>
      <c r="AJ44" s="58"/>
      <c r="AK44" s="24">
        <f t="shared" si="15"/>
        <v>0</v>
      </c>
      <c r="AL44" s="25">
        <f t="shared" si="16"/>
        <v>135.6</v>
      </c>
      <c r="AM44" s="26">
        <f t="shared" si="17"/>
        <v>135.6</v>
      </c>
      <c r="AN44" s="79"/>
      <c r="AO44" s="24">
        <v>60</v>
      </c>
      <c r="AP44" s="25">
        <v>200</v>
      </c>
      <c r="AQ44" s="25">
        <v>0</v>
      </c>
      <c r="AR44" s="25">
        <v>16</v>
      </c>
      <c r="AS44" s="25">
        <v>54</v>
      </c>
      <c r="AT44" s="62">
        <f t="shared" si="23"/>
        <v>330</v>
      </c>
      <c r="AU44" s="63">
        <f t="shared" si="18"/>
        <v>313.5</v>
      </c>
      <c r="AV44" s="113">
        <v>6</v>
      </c>
      <c r="AW44" s="113">
        <v>20</v>
      </c>
      <c r="AX44" s="113">
        <v>4</v>
      </c>
      <c r="AY44" s="113">
        <v>1</v>
      </c>
      <c r="AZ44" s="81">
        <f t="shared" si="19"/>
        <v>31</v>
      </c>
      <c r="BA44" s="80">
        <f t="shared" si="20"/>
        <v>282.5</v>
      </c>
      <c r="BB44" s="36">
        <f t="shared" si="21"/>
        <v>135.6</v>
      </c>
      <c r="BC44" s="80">
        <f t="shared" si="22"/>
        <v>146.9</v>
      </c>
    </row>
    <row r="45" spans="1:55" ht="18" thickBot="1">
      <c r="A45" s="30" t="s">
        <v>50</v>
      </c>
      <c r="B45" s="88">
        <v>470</v>
      </c>
      <c r="C45" s="88">
        <v>364</v>
      </c>
      <c r="D45" s="88">
        <v>601</v>
      </c>
      <c r="E45" s="88">
        <v>16</v>
      </c>
      <c r="F45" s="88">
        <v>13</v>
      </c>
      <c r="G45" s="89">
        <v>19</v>
      </c>
      <c r="H45" s="48">
        <f t="shared" si="5"/>
        <v>1435</v>
      </c>
      <c r="I45" s="48">
        <f t="shared" si="6"/>
        <v>48</v>
      </c>
      <c r="J45" s="44">
        <v>514</v>
      </c>
      <c r="K45" s="19">
        <v>298</v>
      </c>
      <c r="L45" s="19"/>
      <c r="M45" s="19">
        <v>17</v>
      </c>
      <c r="N45" s="45">
        <v>10</v>
      </c>
      <c r="O45" s="49"/>
      <c r="P45" s="48">
        <f t="shared" si="7"/>
        <v>812</v>
      </c>
      <c r="Q45" s="48">
        <f t="shared" si="8"/>
        <v>27</v>
      </c>
      <c r="R45" s="50">
        <f t="shared" si="9"/>
        <v>75</v>
      </c>
      <c r="S45" s="88">
        <v>3.48</v>
      </c>
      <c r="T45" s="88">
        <v>4.2</v>
      </c>
      <c r="U45" s="99">
        <v>7.4</v>
      </c>
      <c r="V45" s="99"/>
      <c r="W45" s="99"/>
      <c r="X45" s="53"/>
      <c r="Y45" s="53"/>
      <c r="Z45" s="53"/>
      <c r="AA45" s="67">
        <f t="shared" si="10"/>
        <v>0</v>
      </c>
      <c r="AB45" s="51"/>
      <c r="AC45" s="20">
        <f t="shared" si="11"/>
        <v>0</v>
      </c>
      <c r="AD45" s="85">
        <f t="shared" si="12"/>
        <v>90.080000000000013</v>
      </c>
      <c r="AE45" s="21">
        <f t="shared" si="13"/>
        <v>90.080000000000013</v>
      </c>
      <c r="AF45" s="82"/>
      <c r="AG45" s="51"/>
      <c r="AH45" s="22">
        <f t="shared" si="14"/>
        <v>90.080000000000013</v>
      </c>
      <c r="AI45" s="23">
        <f t="shared" si="4"/>
        <v>43.239999999999981</v>
      </c>
      <c r="AJ45" s="58"/>
      <c r="AK45" s="24">
        <f t="shared" si="15"/>
        <v>0</v>
      </c>
      <c r="AL45" s="25">
        <f t="shared" si="16"/>
        <v>133.32</v>
      </c>
      <c r="AM45" s="26">
        <f t="shared" si="17"/>
        <v>133.32</v>
      </c>
      <c r="AN45" s="79"/>
      <c r="AO45" s="24">
        <v>60</v>
      </c>
      <c r="AP45" s="25">
        <v>200</v>
      </c>
      <c r="AQ45" s="25">
        <v>0</v>
      </c>
      <c r="AR45" s="25">
        <v>16</v>
      </c>
      <c r="AS45" s="25">
        <v>54</v>
      </c>
      <c r="AT45" s="62">
        <f t="shared" ref="AT45:AT65" si="24">SUM(AO46:AS46)</f>
        <v>325</v>
      </c>
      <c r="AU45" s="63">
        <f t="shared" si="18"/>
        <v>308.75</v>
      </c>
      <c r="AV45" s="113">
        <v>6</v>
      </c>
      <c r="AW45" s="113">
        <v>20</v>
      </c>
      <c r="AX45" s="113">
        <v>4</v>
      </c>
      <c r="AY45" s="113">
        <v>1</v>
      </c>
      <c r="AZ45" s="81">
        <f t="shared" si="19"/>
        <v>31</v>
      </c>
      <c r="BA45" s="80">
        <f t="shared" si="20"/>
        <v>277.75</v>
      </c>
      <c r="BB45" s="36">
        <f t="shared" si="21"/>
        <v>133.32</v>
      </c>
      <c r="BC45" s="80">
        <f t="shared" si="22"/>
        <v>144.43</v>
      </c>
    </row>
    <row r="46" spans="1:55" ht="18" thickBot="1">
      <c r="A46" s="30" t="s">
        <v>24</v>
      </c>
      <c r="B46" s="88">
        <v>585</v>
      </c>
      <c r="C46" s="88">
        <v>452</v>
      </c>
      <c r="D46" s="88">
        <v>713</v>
      </c>
      <c r="E46" s="88">
        <v>20</v>
      </c>
      <c r="F46" s="88">
        <v>15</v>
      </c>
      <c r="G46" s="89">
        <v>24</v>
      </c>
      <c r="H46" s="48">
        <f t="shared" si="5"/>
        <v>1750</v>
      </c>
      <c r="I46" s="48">
        <f t="shared" si="6"/>
        <v>59</v>
      </c>
      <c r="J46" s="44">
        <v>585</v>
      </c>
      <c r="K46" s="19">
        <v>323</v>
      </c>
      <c r="L46" s="19"/>
      <c r="M46" s="19">
        <v>19</v>
      </c>
      <c r="N46" s="45">
        <v>12</v>
      </c>
      <c r="O46" s="49"/>
      <c r="P46" s="48">
        <f t="shared" si="7"/>
        <v>908</v>
      </c>
      <c r="Q46" s="48">
        <f t="shared" si="8"/>
        <v>31</v>
      </c>
      <c r="R46" s="50">
        <f t="shared" si="9"/>
        <v>90</v>
      </c>
      <c r="S46" s="88">
        <v>4.5599999999999996</v>
      </c>
      <c r="T46" s="88">
        <v>5</v>
      </c>
      <c r="U46" s="99">
        <v>9.4</v>
      </c>
      <c r="V46" s="99"/>
      <c r="W46" s="99"/>
      <c r="X46" s="53"/>
      <c r="Y46" s="53"/>
      <c r="Z46" s="53"/>
      <c r="AA46" s="67">
        <f t="shared" si="10"/>
        <v>0</v>
      </c>
      <c r="AB46" s="51"/>
      <c r="AC46" s="20">
        <f t="shared" si="11"/>
        <v>0</v>
      </c>
      <c r="AD46" s="85">
        <f t="shared" si="12"/>
        <v>108.96000000000001</v>
      </c>
      <c r="AE46" s="21">
        <f t="shared" si="13"/>
        <v>108.96000000000001</v>
      </c>
      <c r="AF46" s="82"/>
      <c r="AG46" s="51"/>
      <c r="AH46" s="22">
        <f t="shared" si="14"/>
        <v>108.96000000000001</v>
      </c>
      <c r="AI46" s="23">
        <f t="shared" si="4"/>
        <v>24.359999999999985</v>
      </c>
      <c r="AJ46" s="58"/>
      <c r="AK46" s="24">
        <f t="shared" si="15"/>
        <v>0</v>
      </c>
      <c r="AL46" s="25">
        <f t="shared" si="16"/>
        <v>133.32</v>
      </c>
      <c r="AM46" s="26">
        <f t="shared" si="17"/>
        <v>133.32</v>
      </c>
      <c r="AN46" s="79"/>
      <c r="AO46" s="24">
        <v>60</v>
      </c>
      <c r="AP46" s="25">
        <v>200</v>
      </c>
      <c r="AQ46" s="25">
        <v>0</v>
      </c>
      <c r="AR46" s="25">
        <v>15</v>
      </c>
      <c r="AS46" s="25">
        <v>50</v>
      </c>
      <c r="AT46" s="62">
        <f t="shared" si="24"/>
        <v>325</v>
      </c>
      <c r="AU46" s="63">
        <f t="shared" si="18"/>
        <v>308.75</v>
      </c>
      <c r="AV46" s="113">
        <v>6</v>
      </c>
      <c r="AW46" s="113">
        <v>20</v>
      </c>
      <c r="AX46" s="113">
        <v>4</v>
      </c>
      <c r="AY46" s="113">
        <v>1</v>
      </c>
      <c r="AZ46" s="81">
        <f t="shared" si="19"/>
        <v>31</v>
      </c>
      <c r="BA46" s="80">
        <f t="shared" si="20"/>
        <v>277.75</v>
      </c>
      <c r="BB46" s="36">
        <f t="shared" si="21"/>
        <v>133.32</v>
      </c>
      <c r="BC46" s="80">
        <f t="shared" si="22"/>
        <v>144.43</v>
      </c>
    </row>
    <row r="47" spans="1:55" ht="18" thickBot="1">
      <c r="A47" s="30" t="s">
        <v>35</v>
      </c>
      <c r="B47" s="88">
        <v>585</v>
      </c>
      <c r="C47" s="88">
        <v>452</v>
      </c>
      <c r="D47" s="88">
        <v>713</v>
      </c>
      <c r="E47" s="88">
        <v>20</v>
      </c>
      <c r="F47" s="88">
        <v>15</v>
      </c>
      <c r="G47" s="89">
        <v>24</v>
      </c>
      <c r="H47" s="48">
        <f t="shared" si="5"/>
        <v>1750</v>
      </c>
      <c r="I47" s="48">
        <f t="shared" si="6"/>
        <v>59</v>
      </c>
      <c r="J47" s="44">
        <v>585</v>
      </c>
      <c r="K47" s="19">
        <v>323</v>
      </c>
      <c r="L47" s="19"/>
      <c r="M47" s="19">
        <v>19</v>
      </c>
      <c r="N47" s="45">
        <v>12</v>
      </c>
      <c r="O47" s="49"/>
      <c r="P47" s="48">
        <f t="shared" si="7"/>
        <v>908</v>
      </c>
      <c r="Q47" s="48">
        <f t="shared" si="8"/>
        <v>31</v>
      </c>
      <c r="R47" s="50">
        <f t="shared" si="9"/>
        <v>90</v>
      </c>
      <c r="S47" s="88">
        <v>4.5599999999999996</v>
      </c>
      <c r="T47" s="88">
        <v>5</v>
      </c>
      <c r="U47" s="99">
        <v>9.4</v>
      </c>
      <c r="V47" s="99"/>
      <c r="W47" s="99"/>
      <c r="X47" s="53"/>
      <c r="Y47" s="53"/>
      <c r="Z47" s="53"/>
      <c r="AA47" s="67">
        <f t="shared" si="10"/>
        <v>0</v>
      </c>
      <c r="AB47" s="51"/>
      <c r="AC47" s="20">
        <f t="shared" si="11"/>
        <v>0</v>
      </c>
      <c r="AD47" s="85">
        <f t="shared" si="12"/>
        <v>108.96000000000001</v>
      </c>
      <c r="AE47" s="21">
        <f t="shared" si="13"/>
        <v>108.96000000000001</v>
      </c>
      <c r="AF47" s="82"/>
      <c r="AG47" s="51"/>
      <c r="AH47" s="22">
        <f t="shared" si="14"/>
        <v>108.96000000000001</v>
      </c>
      <c r="AI47" s="23">
        <f t="shared" si="4"/>
        <v>24.359999999999985</v>
      </c>
      <c r="AJ47" s="58"/>
      <c r="AK47" s="24">
        <f t="shared" si="15"/>
        <v>0</v>
      </c>
      <c r="AL47" s="25">
        <f t="shared" si="16"/>
        <v>133.32</v>
      </c>
      <c r="AM47" s="26">
        <f t="shared" si="17"/>
        <v>133.32</v>
      </c>
      <c r="AN47" s="79"/>
      <c r="AO47" s="24">
        <v>60</v>
      </c>
      <c r="AP47" s="25">
        <v>200</v>
      </c>
      <c r="AQ47" s="25">
        <v>0</v>
      </c>
      <c r="AR47" s="25">
        <v>15</v>
      </c>
      <c r="AS47" s="25">
        <v>50</v>
      </c>
      <c r="AT47" s="62">
        <f t="shared" si="24"/>
        <v>325</v>
      </c>
      <c r="AU47" s="63">
        <f t="shared" si="18"/>
        <v>308.75</v>
      </c>
      <c r="AV47" s="113">
        <v>6</v>
      </c>
      <c r="AW47" s="113">
        <v>20</v>
      </c>
      <c r="AX47" s="113">
        <v>4</v>
      </c>
      <c r="AY47" s="113">
        <v>1</v>
      </c>
      <c r="AZ47" s="81">
        <f t="shared" si="19"/>
        <v>31</v>
      </c>
      <c r="BA47" s="80">
        <f t="shared" si="20"/>
        <v>277.75</v>
      </c>
      <c r="BB47" s="36">
        <f t="shared" si="21"/>
        <v>133.32</v>
      </c>
      <c r="BC47" s="80">
        <f t="shared" si="22"/>
        <v>144.43</v>
      </c>
    </row>
    <row r="48" spans="1:55" ht="18" thickBot="1">
      <c r="A48" s="30" t="s">
        <v>36</v>
      </c>
      <c r="B48" s="88">
        <v>671</v>
      </c>
      <c r="C48" s="88">
        <v>506</v>
      </c>
      <c r="D48" s="88">
        <v>798</v>
      </c>
      <c r="E48" s="88">
        <v>22</v>
      </c>
      <c r="F48" s="88">
        <v>17</v>
      </c>
      <c r="G48" s="89">
        <v>27</v>
      </c>
      <c r="H48" s="48">
        <f t="shared" si="5"/>
        <v>1975</v>
      </c>
      <c r="I48" s="48">
        <f t="shared" si="6"/>
        <v>66</v>
      </c>
      <c r="J48" s="44">
        <v>645</v>
      </c>
      <c r="K48" s="19">
        <v>347</v>
      </c>
      <c r="L48" s="19"/>
      <c r="M48" s="19">
        <v>21</v>
      </c>
      <c r="N48" s="45">
        <v>12</v>
      </c>
      <c r="O48" s="49"/>
      <c r="P48" s="48">
        <f t="shared" si="7"/>
        <v>992</v>
      </c>
      <c r="Q48" s="48">
        <f t="shared" si="8"/>
        <v>33</v>
      </c>
      <c r="R48" s="50">
        <f t="shared" si="9"/>
        <v>99</v>
      </c>
      <c r="S48" s="88">
        <v>4.5599999999999996</v>
      </c>
      <c r="T48" s="88">
        <v>7.5</v>
      </c>
      <c r="U48" s="99">
        <v>9.4</v>
      </c>
      <c r="V48" s="99"/>
      <c r="W48" s="99"/>
      <c r="X48" s="53"/>
      <c r="Y48" s="53"/>
      <c r="Z48" s="53"/>
      <c r="AA48" s="67">
        <f t="shared" si="10"/>
        <v>0</v>
      </c>
      <c r="AB48" s="51"/>
      <c r="AC48" s="20">
        <f t="shared" si="11"/>
        <v>0</v>
      </c>
      <c r="AD48" s="85">
        <f t="shared" si="12"/>
        <v>120.46000000000001</v>
      </c>
      <c r="AE48" s="21">
        <f t="shared" si="13"/>
        <v>120.46000000000001</v>
      </c>
      <c r="AF48" s="82"/>
      <c r="AG48" s="51"/>
      <c r="AH48" s="22">
        <f t="shared" si="14"/>
        <v>120.46000000000001</v>
      </c>
      <c r="AI48" s="23">
        <f t="shared" si="4"/>
        <v>12.859999999999985</v>
      </c>
      <c r="AJ48" s="58"/>
      <c r="AK48" s="24">
        <f t="shared" si="15"/>
        <v>0</v>
      </c>
      <c r="AL48" s="25">
        <f t="shared" si="16"/>
        <v>133.32</v>
      </c>
      <c r="AM48" s="26">
        <f t="shared" si="17"/>
        <v>133.32</v>
      </c>
      <c r="AN48" s="79"/>
      <c r="AO48" s="24">
        <v>60</v>
      </c>
      <c r="AP48" s="25">
        <v>200</v>
      </c>
      <c r="AQ48" s="25">
        <v>0</v>
      </c>
      <c r="AR48" s="25">
        <v>15</v>
      </c>
      <c r="AS48" s="25">
        <v>50</v>
      </c>
      <c r="AT48" s="62">
        <f t="shared" si="24"/>
        <v>325</v>
      </c>
      <c r="AU48" s="63">
        <f t="shared" si="18"/>
        <v>308.75</v>
      </c>
      <c r="AV48" s="113">
        <v>6</v>
      </c>
      <c r="AW48" s="113">
        <v>20</v>
      </c>
      <c r="AX48" s="113">
        <v>4</v>
      </c>
      <c r="AY48" s="113">
        <v>1</v>
      </c>
      <c r="AZ48" s="81">
        <f t="shared" si="19"/>
        <v>31</v>
      </c>
      <c r="BA48" s="80">
        <f t="shared" si="20"/>
        <v>277.75</v>
      </c>
      <c r="BB48" s="36">
        <f t="shared" si="21"/>
        <v>133.32</v>
      </c>
      <c r="BC48" s="80">
        <f t="shared" si="22"/>
        <v>144.43</v>
      </c>
    </row>
    <row r="49" spans="1:55" ht="18" thickBot="1">
      <c r="A49" s="30" t="s">
        <v>51</v>
      </c>
      <c r="B49" s="88">
        <v>671</v>
      </c>
      <c r="C49" s="88">
        <v>506</v>
      </c>
      <c r="D49" s="88">
        <v>798</v>
      </c>
      <c r="E49" s="88">
        <v>22</v>
      </c>
      <c r="F49" s="88">
        <v>17</v>
      </c>
      <c r="G49" s="89">
        <v>27</v>
      </c>
      <c r="H49" s="48">
        <f t="shared" si="5"/>
        <v>1975</v>
      </c>
      <c r="I49" s="48">
        <f t="shared" si="6"/>
        <v>66</v>
      </c>
      <c r="J49" s="44">
        <v>645</v>
      </c>
      <c r="K49" s="19">
        <v>347</v>
      </c>
      <c r="L49" s="19"/>
      <c r="M49" s="19">
        <v>21</v>
      </c>
      <c r="N49" s="45">
        <v>12</v>
      </c>
      <c r="O49" s="49"/>
      <c r="P49" s="48">
        <f t="shared" si="7"/>
        <v>992</v>
      </c>
      <c r="Q49" s="48">
        <f t="shared" si="8"/>
        <v>33</v>
      </c>
      <c r="R49" s="50">
        <f t="shared" si="9"/>
        <v>99</v>
      </c>
      <c r="S49" s="88">
        <v>4.5599999999999996</v>
      </c>
      <c r="T49" s="88">
        <v>7.5</v>
      </c>
      <c r="U49" s="99">
        <v>9.4</v>
      </c>
      <c r="V49" s="99"/>
      <c r="W49" s="99"/>
      <c r="X49" s="53"/>
      <c r="Y49" s="53"/>
      <c r="Z49" s="53"/>
      <c r="AA49" s="67">
        <f t="shared" si="10"/>
        <v>0</v>
      </c>
      <c r="AB49" s="51"/>
      <c r="AC49" s="20">
        <f t="shared" si="11"/>
        <v>0</v>
      </c>
      <c r="AD49" s="85">
        <f t="shared" si="12"/>
        <v>120.46000000000001</v>
      </c>
      <c r="AE49" s="21">
        <f t="shared" si="13"/>
        <v>120.46000000000001</v>
      </c>
      <c r="AF49" s="82"/>
      <c r="AG49" s="51"/>
      <c r="AH49" s="22">
        <f t="shared" si="14"/>
        <v>120.46000000000001</v>
      </c>
      <c r="AI49" s="23">
        <f t="shared" si="4"/>
        <v>12.859999999999985</v>
      </c>
      <c r="AJ49" s="58"/>
      <c r="AK49" s="24">
        <f t="shared" si="15"/>
        <v>0</v>
      </c>
      <c r="AL49" s="25">
        <f t="shared" si="16"/>
        <v>133.32</v>
      </c>
      <c r="AM49" s="26">
        <f t="shared" si="17"/>
        <v>133.32</v>
      </c>
      <c r="AN49" s="79"/>
      <c r="AO49" s="24">
        <v>60</v>
      </c>
      <c r="AP49" s="25">
        <v>200</v>
      </c>
      <c r="AQ49" s="25">
        <v>0</v>
      </c>
      <c r="AR49" s="25">
        <v>15</v>
      </c>
      <c r="AS49" s="25">
        <v>50</v>
      </c>
      <c r="AT49" s="62">
        <f t="shared" si="24"/>
        <v>325</v>
      </c>
      <c r="AU49" s="63">
        <f t="shared" si="18"/>
        <v>308.75</v>
      </c>
      <c r="AV49" s="113">
        <v>6</v>
      </c>
      <c r="AW49" s="113">
        <v>20</v>
      </c>
      <c r="AX49" s="113">
        <v>4</v>
      </c>
      <c r="AY49" s="113">
        <v>1</v>
      </c>
      <c r="AZ49" s="81">
        <f t="shared" si="19"/>
        <v>31</v>
      </c>
      <c r="BA49" s="80">
        <f t="shared" si="20"/>
        <v>277.75</v>
      </c>
      <c r="BB49" s="36">
        <f t="shared" si="21"/>
        <v>133.32</v>
      </c>
      <c r="BC49" s="80">
        <f t="shared" si="22"/>
        <v>144.43</v>
      </c>
    </row>
    <row r="50" spans="1:55" ht="18" thickBot="1">
      <c r="A50" s="30" t="s">
        <v>25</v>
      </c>
      <c r="B50" s="88">
        <v>672</v>
      </c>
      <c r="C50" s="88">
        <v>518</v>
      </c>
      <c r="D50" s="88">
        <v>802</v>
      </c>
      <c r="E50" s="88">
        <v>22</v>
      </c>
      <c r="F50" s="88">
        <v>17</v>
      </c>
      <c r="G50" s="89">
        <v>27</v>
      </c>
      <c r="H50" s="48">
        <f>B50+C50+D50</f>
        <v>1992</v>
      </c>
      <c r="I50" s="48">
        <f t="shared" si="6"/>
        <v>66</v>
      </c>
      <c r="J50" s="44">
        <v>646</v>
      </c>
      <c r="K50" s="19">
        <v>345</v>
      </c>
      <c r="L50" s="19"/>
      <c r="M50" s="19">
        <v>21</v>
      </c>
      <c r="N50" s="45">
        <v>12</v>
      </c>
      <c r="O50" s="49"/>
      <c r="P50" s="48">
        <f t="shared" si="7"/>
        <v>991</v>
      </c>
      <c r="Q50" s="48">
        <f t="shared" si="8"/>
        <v>33</v>
      </c>
      <c r="R50" s="50">
        <f t="shared" si="9"/>
        <v>99</v>
      </c>
      <c r="S50" s="88">
        <v>5.45</v>
      </c>
      <c r="T50" s="88">
        <v>7.5</v>
      </c>
      <c r="U50" s="99">
        <v>11.2</v>
      </c>
      <c r="V50" s="99"/>
      <c r="W50" s="99"/>
      <c r="X50" s="53"/>
      <c r="Y50" s="53"/>
      <c r="Z50" s="53"/>
      <c r="AA50" s="67">
        <f t="shared" si="10"/>
        <v>0</v>
      </c>
      <c r="AB50" s="51"/>
      <c r="AC50" s="20">
        <f t="shared" si="11"/>
        <v>0</v>
      </c>
      <c r="AD50" s="85">
        <f t="shared" si="12"/>
        <v>123.15</v>
      </c>
      <c r="AE50" s="21">
        <f t="shared" si="13"/>
        <v>123.15</v>
      </c>
      <c r="AF50" s="82"/>
      <c r="AG50" s="51"/>
      <c r="AH50" s="22">
        <f t="shared" si="14"/>
        <v>123.15</v>
      </c>
      <c r="AI50" s="23">
        <f t="shared" si="4"/>
        <v>10.169999999999987</v>
      </c>
      <c r="AJ50" s="58"/>
      <c r="AK50" s="24">
        <f t="shared" si="15"/>
        <v>0</v>
      </c>
      <c r="AL50" s="25">
        <f t="shared" si="16"/>
        <v>133.32</v>
      </c>
      <c r="AM50" s="26">
        <f t="shared" si="17"/>
        <v>133.32</v>
      </c>
      <c r="AN50" s="79"/>
      <c r="AO50" s="24">
        <v>60</v>
      </c>
      <c r="AP50" s="25">
        <v>200</v>
      </c>
      <c r="AQ50" s="25">
        <v>0</v>
      </c>
      <c r="AR50" s="25">
        <v>15</v>
      </c>
      <c r="AS50" s="25">
        <v>50</v>
      </c>
      <c r="AT50" s="62">
        <f t="shared" si="24"/>
        <v>325</v>
      </c>
      <c r="AU50" s="63">
        <f t="shared" si="18"/>
        <v>308.75</v>
      </c>
      <c r="AV50" s="113">
        <v>6</v>
      </c>
      <c r="AW50" s="113">
        <v>20</v>
      </c>
      <c r="AX50" s="113">
        <v>4</v>
      </c>
      <c r="AY50" s="113">
        <v>1</v>
      </c>
      <c r="AZ50" s="81">
        <f t="shared" si="19"/>
        <v>31</v>
      </c>
      <c r="BA50" s="80">
        <f t="shared" si="20"/>
        <v>277.75</v>
      </c>
      <c r="BB50" s="36">
        <f t="shared" si="21"/>
        <v>133.32</v>
      </c>
      <c r="BC50" s="80">
        <f t="shared" si="22"/>
        <v>144.43</v>
      </c>
    </row>
    <row r="51" spans="1:55" ht="18" thickBot="1">
      <c r="A51" s="30" t="s">
        <v>52</v>
      </c>
      <c r="B51" s="88">
        <v>672</v>
      </c>
      <c r="C51" s="88">
        <v>518</v>
      </c>
      <c r="D51" s="88">
        <v>802</v>
      </c>
      <c r="E51" s="88">
        <v>22</v>
      </c>
      <c r="F51" s="88">
        <v>17</v>
      </c>
      <c r="G51" s="89">
        <v>27</v>
      </c>
      <c r="H51" s="48">
        <f t="shared" si="5"/>
        <v>1992</v>
      </c>
      <c r="I51" s="48">
        <f t="shared" si="6"/>
        <v>66</v>
      </c>
      <c r="J51" s="44">
        <v>646</v>
      </c>
      <c r="K51" s="19">
        <v>345</v>
      </c>
      <c r="L51" s="19"/>
      <c r="M51" s="19">
        <v>21</v>
      </c>
      <c r="N51" s="45">
        <v>12</v>
      </c>
      <c r="O51" s="49"/>
      <c r="P51" s="48">
        <f t="shared" si="7"/>
        <v>991</v>
      </c>
      <c r="Q51" s="48">
        <f t="shared" si="8"/>
        <v>33</v>
      </c>
      <c r="R51" s="50">
        <f t="shared" si="9"/>
        <v>99</v>
      </c>
      <c r="S51" s="88">
        <v>5.45</v>
      </c>
      <c r="T51" s="88">
        <v>7.5</v>
      </c>
      <c r="U51" s="99">
        <v>11.2</v>
      </c>
      <c r="V51" s="99"/>
      <c r="W51" s="99"/>
      <c r="X51" s="53"/>
      <c r="Y51" s="53"/>
      <c r="Z51" s="53"/>
      <c r="AA51" s="67">
        <f t="shared" si="10"/>
        <v>0</v>
      </c>
      <c r="AB51" s="51"/>
      <c r="AC51" s="20">
        <f t="shared" si="11"/>
        <v>0</v>
      </c>
      <c r="AD51" s="85">
        <f t="shared" si="12"/>
        <v>123.15</v>
      </c>
      <c r="AE51" s="21">
        <f t="shared" si="13"/>
        <v>123.15</v>
      </c>
      <c r="AF51" s="82"/>
      <c r="AG51" s="51"/>
      <c r="AH51" s="22">
        <f t="shared" si="14"/>
        <v>123.15</v>
      </c>
      <c r="AI51" s="23">
        <f t="shared" si="4"/>
        <v>10.169999999999987</v>
      </c>
      <c r="AJ51" s="58"/>
      <c r="AK51" s="24">
        <f t="shared" si="15"/>
        <v>0</v>
      </c>
      <c r="AL51" s="25">
        <f t="shared" si="16"/>
        <v>133.32</v>
      </c>
      <c r="AM51" s="26">
        <f t="shared" si="17"/>
        <v>133.32</v>
      </c>
      <c r="AN51" s="79"/>
      <c r="AO51" s="24">
        <v>60</v>
      </c>
      <c r="AP51" s="25">
        <v>200</v>
      </c>
      <c r="AQ51" s="25">
        <v>0</v>
      </c>
      <c r="AR51" s="25">
        <v>15</v>
      </c>
      <c r="AS51" s="25">
        <v>50</v>
      </c>
      <c r="AT51" s="62">
        <f t="shared" si="24"/>
        <v>325</v>
      </c>
      <c r="AU51" s="63">
        <f t="shared" si="18"/>
        <v>308.75</v>
      </c>
      <c r="AV51" s="113">
        <v>6</v>
      </c>
      <c r="AW51" s="113">
        <v>20</v>
      </c>
      <c r="AX51" s="113">
        <v>4</v>
      </c>
      <c r="AY51" s="113">
        <v>1</v>
      </c>
      <c r="AZ51" s="81">
        <f t="shared" si="19"/>
        <v>31</v>
      </c>
      <c r="BA51" s="80">
        <f t="shared" si="20"/>
        <v>277.75</v>
      </c>
      <c r="BB51" s="36">
        <f t="shared" si="21"/>
        <v>133.32</v>
      </c>
      <c r="BC51" s="80">
        <f t="shared" si="22"/>
        <v>144.43</v>
      </c>
    </row>
    <row r="52" spans="1:55" ht="18" thickBot="1">
      <c r="A52" s="30" t="s">
        <v>37</v>
      </c>
      <c r="B52" s="88">
        <v>688</v>
      </c>
      <c r="C52" s="88">
        <v>522</v>
      </c>
      <c r="D52" s="88">
        <v>827</v>
      </c>
      <c r="E52" s="88">
        <v>23</v>
      </c>
      <c r="F52" s="88">
        <v>17</v>
      </c>
      <c r="G52" s="89">
        <v>28</v>
      </c>
      <c r="H52" s="48">
        <f t="shared" si="5"/>
        <v>2037</v>
      </c>
      <c r="I52" s="48">
        <f t="shared" si="6"/>
        <v>68</v>
      </c>
      <c r="J52" s="44">
        <v>654</v>
      </c>
      <c r="K52" s="19">
        <v>348</v>
      </c>
      <c r="L52" s="19"/>
      <c r="M52" s="19">
        <v>22</v>
      </c>
      <c r="N52" s="45">
        <v>12</v>
      </c>
      <c r="O52" s="49"/>
      <c r="P52" s="48">
        <f t="shared" si="7"/>
        <v>1002</v>
      </c>
      <c r="Q52" s="48">
        <f t="shared" si="8"/>
        <v>34</v>
      </c>
      <c r="R52" s="50">
        <f t="shared" si="9"/>
        <v>102</v>
      </c>
      <c r="S52" s="88">
        <v>5.45</v>
      </c>
      <c r="T52" s="88">
        <v>7.5</v>
      </c>
      <c r="U52" s="99">
        <v>11.2</v>
      </c>
      <c r="V52" s="99"/>
      <c r="W52" s="99"/>
      <c r="X52" s="53"/>
      <c r="Y52" s="53"/>
      <c r="Z52" s="53"/>
      <c r="AA52" s="67">
        <f t="shared" si="10"/>
        <v>0</v>
      </c>
      <c r="AB52" s="51"/>
      <c r="AC52" s="20">
        <f t="shared" si="11"/>
        <v>0</v>
      </c>
      <c r="AD52" s="85">
        <f t="shared" si="12"/>
        <v>126.15</v>
      </c>
      <c r="AE52" s="21">
        <f t="shared" si="13"/>
        <v>126.15</v>
      </c>
      <c r="AF52" s="82"/>
      <c r="AG52" s="51"/>
      <c r="AH52" s="22">
        <f t="shared" si="14"/>
        <v>126.15</v>
      </c>
      <c r="AI52" s="23">
        <f t="shared" si="4"/>
        <v>7.1699999999999875</v>
      </c>
      <c r="AJ52" s="58"/>
      <c r="AK52" s="24">
        <f t="shared" si="15"/>
        <v>0</v>
      </c>
      <c r="AL52" s="25">
        <f t="shared" si="16"/>
        <v>133.32</v>
      </c>
      <c r="AM52" s="26">
        <f t="shared" si="17"/>
        <v>133.32</v>
      </c>
      <c r="AN52" s="79"/>
      <c r="AO52" s="24">
        <v>60</v>
      </c>
      <c r="AP52" s="25">
        <v>200</v>
      </c>
      <c r="AQ52" s="25">
        <v>0</v>
      </c>
      <c r="AR52" s="25">
        <v>15</v>
      </c>
      <c r="AS52" s="25">
        <v>50</v>
      </c>
      <c r="AT52" s="62">
        <f t="shared" si="24"/>
        <v>325</v>
      </c>
      <c r="AU52" s="63">
        <f t="shared" si="18"/>
        <v>308.75</v>
      </c>
      <c r="AV52" s="113">
        <v>6</v>
      </c>
      <c r="AW52" s="113">
        <v>20</v>
      </c>
      <c r="AX52" s="113">
        <v>4</v>
      </c>
      <c r="AY52" s="113">
        <v>1</v>
      </c>
      <c r="AZ52" s="81">
        <f t="shared" si="19"/>
        <v>31</v>
      </c>
      <c r="BA52" s="80">
        <f t="shared" si="20"/>
        <v>277.75</v>
      </c>
      <c r="BB52" s="36">
        <f t="shared" si="21"/>
        <v>133.32</v>
      </c>
      <c r="BC52" s="80">
        <f t="shared" si="22"/>
        <v>144.43</v>
      </c>
    </row>
    <row r="53" spans="1:55" ht="18" thickBot="1">
      <c r="A53" s="30" t="s">
        <v>53</v>
      </c>
      <c r="B53" s="88">
        <v>688</v>
      </c>
      <c r="C53" s="88">
        <v>522</v>
      </c>
      <c r="D53" s="88">
        <v>827</v>
      </c>
      <c r="E53" s="88">
        <v>23</v>
      </c>
      <c r="F53" s="88">
        <v>17</v>
      </c>
      <c r="G53" s="89">
        <v>28</v>
      </c>
      <c r="H53" s="48">
        <f t="shared" si="5"/>
        <v>2037</v>
      </c>
      <c r="I53" s="48">
        <f t="shared" si="6"/>
        <v>68</v>
      </c>
      <c r="J53" s="44">
        <v>654</v>
      </c>
      <c r="K53" s="19">
        <v>348</v>
      </c>
      <c r="L53" s="19"/>
      <c r="M53" s="19">
        <v>22</v>
      </c>
      <c r="N53" s="45">
        <v>12</v>
      </c>
      <c r="O53" s="49"/>
      <c r="P53" s="48">
        <f t="shared" si="7"/>
        <v>1002</v>
      </c>
      <c r="Q53" s="48">
        <f t="shared" si="8"/>
        <v>34</v>
      </c>
      <c r="R53" s="50">
        <f t="shared" si="9"/>
        <v>102</v>
      </c>
      <c r="S53" s="88">
        <v>5.45</v>
      </c>
      <c r="T53" s="88">
        <v>7.5</v>
      </c>
      <c r="U53" s="99">
        <v>11.2</v>
      </c>
      <c r="V53" s="99"/>
      <c r="W53" s="99"/>
      <c r="X53" s="53"/>
      <c r="Y53" s="53"/>
      <c r="Z53" s="53"/>
      <c r="AA53" s="67">
        <f t="shared" si="10"/>
        <v>0</v>
      </c>
      <c r="AB53" s="51"/>
      <c r="AC53" s="20">
        <f t="shared" si="11"/>
        <v>0</v>
      </c>
      <c r="AD53" s="85">
        <f t="shared" si="12"/>
        <v>126.15</v>
      </c>
      <c r="AE53" s="21">
        <f t="shared" si="13"/>
        <v>126.15</v>
      </c>
      <c r="AF53" s="82"/>
      <c r="AG53" s="51"/>
      <c r="AH53" s="22">
        <f t="shared" si="14"/>
        <v>126.15</v>
      </c>
      <c r="AI53" s="23">
        <f t="shared" si="4"/>
        <v>7.1699999999999875</v>
      </c>
      <c r="AJ53" s="58"/>
      <c r="AK53" s="24">
        <f t="shared" si="15"/>
        <v>0</v>
      </c>
      <c r="AL53" s="25">
        <f t="shared" si="16"/>
        <v>133.32</v>
      </c>
      <c r="AM53" s="26">
        <f t="shared" si="17"/>
        <v>133.32</v>
      </c>
      <c r="AN53" s="79"/>
      <c r="AO53" s="24">
        <v>60</v>
      </c>
      <c r="AP53" s="25">
        <v>200</v>
      </c>
      <c r="AQ53" s="25">
        <v>0</v>
      </c>
      <c r="AR53" s="25">
        <v>15</v>
      </c>
      <c r="AS53" s="25">
        <v>50</v>
      </c>
      <c r="AT53" s="62">
        <f t="shared" si="24"/>
        <v>325</v>
      </c>
      <c r="AU53" s="63">
        <f t="shared" si="18"/>
        <v>308.75</v>
      </c>
      <c r="AV53" s="113">
        <v>6</v>
      </c>
      <c r="AW53" s="113">
        <v>20</v>
      </c>
      <c r="AX53" s="113">
        <v>4</v>
      </c>
      <c r="AY53" s="113">
        <v>1</v>
      </c>
      <c r="AZ53" s="81">
        <f t="shared" si="19"/>
        <v>31</v>
      </c>
      <c r="BA53" s="80">
        <f t="shared" si="20"/>
        <v>277.75</v>
      </c>
      <c r="BB53" s="36">
        <f t="shared" si="21"/>
        <v>133.32</v>
      </c>
      <c r="BC53" s="80">
        <f t="shared" si="22"/>
        <v>144.43</v>
      </c>
    </row>
    <row r="54" spans="1:55" ht="18" thickBot="1">
      <c r="A54" s="30" t="s">
        <v>26</v>
      </c>
      <c r="B54" s="88">
        <v>711</v>
      </c>
      <c r="C54" s="88">
        <v>531</v>
      </c>
      <c r="D54" s="88">
        <v>816</v>
      </c>
      <c r="E54" s="88">
        <v>24</v>
      </c>
      <c r="F54" s="88">
        <v>18</v>
      </c>
      <c r="G54" s="89">
        <v>27</v>
      </c>
      <c r="H54" s="48">
        <f t="shared" si="5"/>
        <v>2058</v>
      </c>
      <c r="I54" s="48">
        <f t="shared" si="6"/>
        <v>69</v>
      </c>
      <c r="J54" s="44">
        <v>668</v>
      </c>
      <c r="K54" s="19">
        <v>347</v>
      </c>
      <c r="L54" s="19"/>
      <c r="M54" s="19">
        <v>22</v>
      </c>
      <c r="N54" s="45">
        <v>12</v>
      </c>
      <c r="O54" s="49"/>
      <c r="P54" s="48">
        <f t="shared" si="7"/>
        <v>1015</v>
      </c>
      <c r="Q54" s="48">
        <f t="shared" si="8"/>
        <v>34</v>
      </c>
      <c r="R54" s="50">
        <f t="shared" si="9"/>
        <v>103</v>
      </c>
      <c r="S54" s="88">
        <v>5.52</v>
      </c>
      <c r="T54" s="88">
        <v>7.2</v>
      </c>
      <c r="U54" s="99">
        <v>11</v>
      </c>
      <c r="V54" s="99"/>
      <c r="W54" s="99"/>
      <c r="X54" s="53"/>
      <c r="Y54" s="53"/>
      <c r="Z54" s="53"/>
      <c r="AA54" s="67">
        <f t="shared" si="10"/>
        <v>0</v>
      </c>
      <c r="AB54" s="51"/>
      <c r="AC54" s="20">
        <f t="shared" si="11"/>
        <v>0</v>
      </c>
      <c r="AD54" s="85">
        <f t="shared" si="12"/>
        <v>126.72</v>
      </c>
      <c r="AE54" s="21">
        <f t="shared" si="13"/>
        <v>126.72</v>
      </c>
      <c r="AF54" s="82"/>
      <c r="AG54" s="51"/>
      <c r="AH54" s="22">
        <f t="shared" si="14"/>
        <v>126.72</v>
      </c>
      <c r="AI54" s="23">
        <f t="shared" si="4"/>
        <v>6.5999999999999943</v>
      </c>
      <c r="AJ54" s="58"/>
      <c r="AK54" s="24">
        <f t="shared" si="15"/>
        <v>0</v>
      </c>
      <c r="AL54" s="25">
        <f t="shared" si="16"/>
        <v>133.32</v>
      </c>
      <c r="AM54" s="26">
        <f t="shared" si="17"/>
        <v>133.32</v>
      </c>
      <c r="AN54" s="79"/>
      <c r="AO54" s="24">
        <v>60</v>
      </c>
      <c r="AP54" s="25">
        <v>200</v>
      </c>
      <c r="AQ54" s="25">
        <v>0</v>
      </c>
      <c r="AR54" s="25">
        <v>15</v>
      </c>
      <c r="AS54" s="25">
        <v>50</v>
      </c>
      <c r="AT54" s="62">
        <f t="shared" si="24"/>
        <v>325</v>
      </c>
      <c r="AU54" s="63">
        <f t="shared" si="18"/>
        <v>308.75</v>
      </c>
      <c r="AV54" s="113">
        <v>6</v>
      </c>
      <c r="AW54" s="113">
        <v>20</v>
      </c>
      <c r="AX54" s="113">
        <v>4</v>
      </c>
      <c r="AY54" s="113">
        <v>1</v>
      </c>
      <c r="AZ54" s="81">
        <f t="shared" si="19"/>
        <v>31</v>
      </c>
      <c r="BA54" s="80">
        <f t="shared" si="20"/>
        <v>277.75</v>
      </c>
      <c r="BB54" s="36">
        <f t="shared" si="21"/>
        <v>133.32</v>
      </c>
      <c r="BC54" s="80">
        <f t="shared" si="22"/>
        <v>144.43</v>
      </c>
    </row>
    <row r="55" spans="1:55" ht="18" thickBot="1">
      <c r="A55" s="30" t="s">
        <v>54</v>
      </c>
      <c r="B55" s="88">
        <v>711</v>
      </c>
      <c r="C55" s="88">
        <v>531</v>
      </c>
      <c r="D55" s="88">
        <v>816</v>
      </c>
      <c r="E55" s="88">
        <v>24</v>
      </c>
      <c r="F55" s="88">
        <v>18</v>
      </c>
      <c r="G55" s="89">
        <v>27</v>
      </c>
      <c r="H55" s="48">
        <f t="shared" si="5"/>
        <v>2058</v>
      </c>
      <c r="I55" s="48">
        <f t="shared" si="6"/>
        <v>69</v>
      </c>
      <c r="J55" s="44">
        <v>668</v>
      </c>
      <c r="K55" s="19">
        <v>347</v>
      </c>
      <c r="L55" s="19"/>
      <c r="M55" s="19">
        <v>22</v>
      </c>
      <c r="N55" s="45">
        <v>12</v>
      </c>
      <c r="O55" s="49"/>
      <c r="P55" s="48">
        <f t="shared" si="7"/>
        <v>1015</v>
      </c>
      <c r="Q55" s="48">
        <f t="shared" si="8"/>
        <v>34</v>
      </c>
      <c r="R55" s="50">
        <f t="shared" si="9"/>
        <v>103</v>
      </c>
      <c r="S55" s="88">
        <v>5.52</v>
      </c>
      <c r="T55" s="88">
        <v>7.2</v>
      </c>
      <c r="U55" s="99">
        <v>11</v>
      </c>
      <c r="V55" s="99"/>
      <c r="W55" s="99"/>
      <c r="X55" s="53"/>
      <c r="Y55" s="53"/>
      <c r="Z55" s="53"/>
      <c r="AA55" s="67">
        <f t="shared" si="10"/>
        <v>0</v>
      </c>
      <c r="AB55" s="51"/>
      <c r="AC55" s="20">
        <f t="shared" si="11"/>
        <v>0</v>
      </c>
      <c r="AD55" s="85">
        <f t="shared" si="12"/>
        <v>126.72</v>
      </c>
      <c r="AE55" s="21">
        <f t="shared" si="13"/>
        <v>126.72</v>
      </c>
      <c r="AF55" s="82"/>
      <c r="AG55" s="51"/>
      <c r="AH55" s="22">
        <f t="shared" si="14"/>
        <v>126.72</v>
      </c>
      <c r="AI55" s="23">
        <f t="shared" si="4"/>
        <v>6.5999999999999943</v>
      </c>
      <c r="AJ55" s="58"/>
      <c r="AK55" s="24">
        <f t="shared" si="15"/>
        <v>0</v>
      </c>
      <c r="AL55" s="25">
        <f t="shared" si="16"/>
        <v>133.32</v>
      </c>
      <c r="AM55" s="26">
        <f t="shared" si="17"/>
        <v>133.32</v>
      </c>
      <c r="AN55" s="79"/>
      <c r="AO55" s="24">
        <v>60</v>
      </c>
      <c r="AP55" s="25">
        <v>200</v>
      </c>
      <c r="AQ55" s="25">
        <v>0</v>
      </c>
      <c r="AR55" s="25">
        <v>15</v>
      </c>
      <c r="AS55" s="25">
        <v>50</v>
      </c>
      <c r="AT55" s="62">
        <f t="shared" si="24"/>
        <v>325</v>
      </c>
      <c r="AU55" s="63">
        <f t="shared" si="18"/>
        <v>308.75</v>
      </c>
      <c r="AV55" s="113">
        <v>6</v>
      </c>
      <c r="AW55" s="113">
        <v>20</v>
      </c>
      <c r="AX55" s="113">
        <v>4</v>
      </c>
      <c r="AY55" s="113">
        <v>1</v>
      </c>
      <c r="AZ55" s="81">
        <f t="shared" si="19"/>
        <v>31</v>
      </c>
      <c r="BA55" s="80">
        <f t="shared" si="20"/>
        <v>277.75</v>
      </c>
      <c r="BB55" s="36">
        <f t="shared" si="21"/>
        <v>133.32</v>
      </c>
      <c r="BC55" s="80">
        <f t="shared" si="22"/>
        <v>144.43</v>
      </c>
    </row>
    <row r="56" spans="1:55" ht="18" thickBot="1">
      <c r="A56" s="30" t="s">
        <v>55</v>
      </c>
      <c r="B56" s="88">
        <v>722</v>
      </c>
      <c r="C56" s="88">
        <v>532</v>
      </c>
      <c r="D56" s="88">
        <v>847</v>
      </c>
      <c r="E56" s="88">
        <v>24</v>
      </c>
      <c r="F56" s="88">
        <v>18</v>
      </c>
      <c r="G56" s="89">
        <v>28</v>
      </c>
      <c r="H56" s="48">
        <f t="shared" si="5"/>
        <v>2101</v>
      </c>
      <c r="I56" s="48">
        <f t="shared" si="6"/>
        <v>70</v>
      </c>
      <c r="J56" s="44">
        <v>664</v>
      </c>
      <c r="K56" s="19">
        <v>348</v>
      </c>
      <c r="L56" s="19"/>
      <c r="M56" s="19">
        <v>22</v>
      </c>
      <c r="N56" s="45">
        <v>12</v>
      </c>
      <c r="O56" s="49"/>
      <c r="P56" s="48">
        <f t="shared" si="7"/>
        <v>1012</v>
      </c>
      <c r="Q56" s="48">
        <f t="shared" si="8"/>
        <v>34</v>
      </c>
      <c r="R56" s="50">
        <f t="shared" si="9"/>
        <v>104</v>
      </c>
      <c r="S56" s="88">
        <v>5.52</v>
      </c>
      <c r="T56" s="88">
        <v>7</v>
      </c>
      <c r="U56" s="99">
        <v>11</v>
      </c>
      <c r="V56" s="99"/>
      <c r="W56" s="99"/>
      <c r="X56" s="53"/>
      <c r="Y56" s="53"/>
      <c r="Z56" s="53"/>
      <c r="AA56" s="67">
        <f t="shared" si="10"/>
        <v>0</v>
      </c>
      <c r="AB56" s="51"/>
      <c r="AC56" s="20">
        <f t="shared" si="11"/>
        <v>0</v>
      </c>
      <c r="AD56" s="85">
        <f t="shared" si="12"/>
        <v>127.52</v>
      </c>
      <c r="AE56" s="21">
        <f t="shared" si="13"/>
        <v>127.52</v>
      </c>
      <c r="AF56" s="82"/>
      <c r="AG56" s="51"/>
      <c r="AH56" s="22">
        <f t="shared" si="14"/>
        <v>127.52</v>
      </c>
      <c r="AI56" s="23">
        <f t="shared" si="4"/>
        <v>5.7999999999999972</v>
      </c>
      <c r="AJ56" s="58"/>
      <c r="AK56" s="24">
        <f t="shared" si="15"/>
        <v>0</v>
      </c>
      <c r="AL56" s="25">
        <f t="shared" si="16"/>
        <v>133.32</v>
      </c>
      <c r="AM56" s="26">
        <f t="shared" si="17"/>
        <v>133.32</v>
      </c>
      <c r="AN56" s="79"/>
      <c r="AO56" s="24">
        <v>60</v>
      </c>
      <c r="AP56" s="25">
        <v>200</v>
      </c>
      <c r="AQ56" s="25">
        <v>0</v>
      </c>
      <c r="AR56" s="25">
        <v>15</v>
      </c>
      <c r="AS56" s="25">
        <v>50</v>
      </c>
      <c r="AT56" s="62">
        <f t="shared" si="24"/>
        <v>325</v>
      </c>
      <c r="AU56" s="63">
        <f t="shared" si="18"/>
        <v>308.75</v>
      </c>
      <c r="AV56" s="113">
        <v>6</v>
      </c>
      <c r="AW56" s="113">
        <v>20</v>
      </c>
      <c r="AX56" s="113">
        <v>4</v>
      </c>
      <c r="AY56" s="113">
        <v>1</v>
      </c>
      <c r="AZ56" s="81">
        <f t="shared" si="19"/>
        <v>31</v>
      </c>
      <c r="BA56" s="80">
        <f t="shared" si="20"/>
        <v>277.75</v>
      </c>
      <c r="BB56" s="36">
        <f t="shared" si="21"/>
        <v>133.32</v>
      </c>
      <c r="BC56" s="80">
        <f t="shared" si="22"/>
        <v>144.43</v>
      </c>
    </row>
    <row r="57" spans="1:55" ht="18" thickBot="1">
      <c r="A57" s="30" t="s">
        <v>56</v>
      </c>
      <c r="B57" s="88">
        <v>722</v>
      </c>
      <c r="C57" s="88">
        <v>532</v>
      </c>
      <c r="D57" s="88">
        <v>847</v>
      </c>
      <c r="E57" s="88">
        <v>24</v>
      </c>
      <c r="F57" s="88">
        <v>18</v>
      </c>
      <c r="G57" s="89">
        <v>28</v>
      </c>
      <c r="H57" s="48">
        <f t="shared" si="5"/>
        <v>2101</v>
      </c>
      <c r="I57" s="48">
        <f t="shared" si="6"/>
        <v>70</v>
      </c>
      <c r="J57" s="44">
        <v>664</v>
      </c>
      <c r="K57" s="19">
        <v>348</v>
      </c>
      <c r="L57" s="19"/>
      <c r="M57" s="19">
        <v>22</v>
      </c>
      <c r="N57" s="45">
        <v>12</v>
      </c>
      <c r="O57" s="49"/>
      <c r="P57" s="48">
        <f t="shared" si="7"/>
        <v>1012</v>
      </c>
      <c r="Q57" s="48">
        <f t="shared" si="8"/>
        <v>34</v>
      </c>
      <c r="R57" s="50">
        <f t="shared" si="9"/>
        <v>104</v>
      </c>
      <c r="S57" s="88">
        <v>5.52</v>
      </c>
      <c r="T57" s="88">
        <v>7</v>
      </c>
      <c r="U57" s="99">
        <v>11</v>
      </c>
      <c r="V57" s="99"/>
      <c r="W57" s="99"/>
      <c r="X57" s="53"/>
      <c r="Y57" s="53"/>
      <c r="Z57" s="53"/>
      <c r="AA57" s="67">
        <f t="shared" si="10"/>
        <v>0</v>
      </c>
      <c r="AB57" s="51"/>
      <c r="AC57" s="20">
        <f t="shared" si="11"/>
        <v>0</v>
      </c>
      <c r="AD57" s="85">
        <f t="shared" si="12"/>
        <v>127.52</v>
      </c>
      <c r="AE57" s="21">
        <f t="shared" si="13"/>
        <v>127.52</v>
      </c>
      <c r="AF57" s="82"/>
      <c r="AG57" s="51"/>
      <c r="AH57" s="22">
        <f t="shared" si="14"/>
        <v>127.52</v>
      </c>
      <c r="AI57" s="23">
        <f t="shared" si="4"/>
        <v>5.7999999999999972</v>
      </c>
      <c r="AJ57" s="58"/>
      <c r="AK57" s="24">
        <f t="shared" si="15"/>
        <v>0</v>
      </c>
      <c r="AL57" s="25">
        <f t="shared" si="16"/>
        <v>133.32</v>
      </c>
      <c r="AM57" s="26">
        <f t="shared" si="17"/>
        <v>133.32</v>
      </c>
      <c r="AN57" s="79"/>
      <c r="AO57" s="24">
        <v>60</v>
      </c>
      <c r="AP57" s="25">
        <v>200</v>
      </c>
      <c r="AQ57" s="25">
        <v>0</v>
      </c>
      <c r="AR57" s="25">
        <v>15</v>
      </c>
      <c r="AS57" s="25">
        <v>50</v>
      </c>
      <c r="AT57" s="62">
        <f t="shared" si="24"/>
        <v>325</v>
      </c>
      <c r="AU57" s="63">
        <f t="shared" si="18"/>
        <v>308.75</v>
      </c>
      <c r="AV57" s="113">
        <v>6</v>
      </c>
      <c r="AW57" s="113">
        <v>20</v>
      </c>
      <c r="AX57" s="113">
        <v>4</v>
      </c>
      <c r="AY57" s="113">
        <v>1</v>
      </c>
      <c r="AZ57" s="81">
        <f t="shared" si="19"/>
        <v>31</v>
      </c>
      <c r="BA57" s="80">
        <f t="shared" si="20"/>
        <v>277.75</v>
      </c>
      <c r="BB57" s="36">
        <f t="shared" si="21"/>
        <v>133.32</v>
      </c>
      <c r="BC57" s="80">
        <f t="shared" si="22"/>
        <v>144.43</v>
      </c>
    </row>
    <row r="58" spans="1:55" ht="18" thickBot="1">
      <c r="A58" s="30" t="s">
        <v>27</v>
      </c>
      <c r="B58" s="88">
        <v>738</v>
      </c>
      <c r="C58" s="88">
        <v>532</v>
      </c>
      <c r="D58" s="88">
        <v>815</v>
      </c>
      <c r="E58" s="88">
        <v>25</v>
      </c>
      <c r="F58" s="88">
        <v>18</v>
      </c>
      <c r="G58" s="89">
        <v>27</v>
      </c>
      <c r="H58" s="48">
        <f t="shared" si="5"/>
        <v>2085</v>
      </c>
      <c r="I58" s="48">
        <f t="shared" si="6"/>
        <v>70</v>
      </c>
      <c r="J58" s="44">
        <v>662</v>
      </c>
      <c r="K58" s="19">
        <v>331</v>
      </c>
      <c r="L58" s="19"/>
      <c r="M58" s="19">
        <v>22</v>
      </c>
      <c r="N58" s="45">
        <v>13</v>
      </c>
      <c r="O58" s="49"/>
      <c r="P58" s="48">
        <f t="shared" si="7"/>
        <v>993</v>
      </c>
      <c r="Q58" s="48">
        <f t="shared" si="8"/>
        <v>35</v>
      </c>
      <c r="R58" s="50">
        <f t="shared" si="9"/>
        <v>105</v>
      </c>
      <c r="S58" s="88">
        <v>5.4</v>
      </c>
      <c r="T58" s="88">
        <v>6.5</v>
      </c>
      <c r="U58" s="99">
        <v>10.8</v>
      </c>
      <c r="V58" s="99"/>
      <c r="W58" s="99"/>
      <c r="X58" s="53"/>
      <c r="Y58" s="53"/>
      <c r="Z58" s="53"/>
      <c r="AA58" s="67">
        <f t="shared" si="10"/>
        <v>0</v>
      </c>
      <c r="AB58" s="51"/>
      <c r="AC58" s="20">
        <f t="shared" si="11"/>
        <v>0</v>
      </c>
      <c r="AD58" s="85">
        <f t="shared" si="12"/>
        <v>127.7</v>
      </c>
      <c r="AE58" s="21">
        <f t="shared" si="13"/>
        <v>127.7</v>
      </c>
      <c r="AF58" s="82"/>
      <c r="AG58" s="51"/>
      <c r="AH58" s="22">
        <f t="shared" si="14"/>
        <v>127.7</v>
      </c>
      <c r="AI58" s="23">
        <f t="shared" si="4"/>
        <v>5.6199999999999903</v>
      </c>
      <c r="AJ58" s="58"/>
      <c r="AK58" s="24">
        <f t="shared" si="15"/>
        <v>0</v>
      </c>
      <c r="AL58" s="25">
        <f t="shared" si="16"/>
        <v>133.32</v>
      </c>
      <c r="AM58" s="26">
        <f t="shared" si="17"/>
        <v>133.32</v>
      </c>
      <c r="AN58" s="79"/>
      <c r="AO58" s="24">
        <v>60</v>
      </c>
      <c r="AP58" s="25">
        <v>200</v>
      </c>
      <c r="AQ58" s="25">
        <v>0</v>
      </c>
      <c r="AR58" s="25">
        <v>15</v>
      </c>
      <c r="AS58" s="25">
        <v>50</v>
      </c>
      <c r="AT58" s="62">
        <f t="shared" si="24"/>
        <v>325</v>
      </c>
      <c r="AU58" s="63">
        <f t="shared" si="18"/>
        <v>308.75</v>
      </c>
      <c r="AV58" s="113">
        <v>6</v>
      </c>
      <c r="AW58" s="113">
        <v>20</v>
      </c>
      <c r="AX58" s="113">
        <v>4</v>
      </c>
      <c r="AY58" s="113">
        <v>1</v>
      </c>
      <c r="AZ58" s="81">
        <f t="shared" si="19"/>
        <v>31</v>
      </c>
      <c r="BA58" s="80">
        <f t="shared" si="20"/>
        <v>277.75</v>
      </c>
      <c r="BB58" s="36">
        <f t="shared" si="21"/>
        <v>133.32</v>
      </c>
      <c r="BC58" s="80">
        <f t="shared" si="22"/>
        <v>144.43</v>
      </c>
    </row>
    <row r="59" spans="1:55" ht="18" thickBot="1">
      <c r="A59" s="30" t="s">
        <v>57</v>
      </c>
      <c r="B59" s="88">
        <v>738</v>
      </c>
      <c r="C59" s="88">
        <v>532</v>
      </c>
      <c r="D59" s="88">
        <v>815</v>
      </c>
      <c r="E59" s="88">
        <v>25</v>
      </c>
      <c r="F59" s="88">
        <v>18</v>
      </c>
      <c r="G59" s="89">
        <v>27</v>
      </c>
      <c r="H59" s="48">
        <f t="shared" si="5"/>
        <v>2085</v>
      </c>
      <c r="I59" s="48">
        <f t="shared" si="6"/>
        <v>70</v>
      </c>
      <c r="J59" s="44">
        <v>662</v>
      </c>
      <c r="K59" s="19">
        <v>331</v>
      </c>
      <c r="L59" s="19"/>
      <c r="M59" s="19">
        <v>22</v>
      </c>
      <c r="N59" s="45">
        <v>13</v>
      </c>
      <c r="O59" s="49"/>
      <c r="P59" s="48">
        <f t="shared" si="7"/>
        <v>993</v>
      </c>
      <c r="Q59" s="48">
        <f t="shared" si="8"/>
        <v>35</v>
      </c>
      <c r="R59" s="50">
        <f t="shared" si="9"/>
        <v>105</v>
      </c>
      <c r="S59" s="88">
        <v>5.4</v>
      </c>
      <c r="T59" s="88">
        <v>6.5</v>
      </c>
      <c r="U59" s="99">
        <v>10.8</v>
      </c>
      <c r="V59" s="99"/>
      <c r="W59" s="99"/>
      <c r="X59" s="53"/>
      <c r="Y59" s="53"/>
      <c r="Z59" s="53"/>
      <c r="AA59" s="67">
        <f t="shared" si="10"/>
        <v>0</v>
      </c>
      <c r="AB59" s="51"/>
      <c r="AC59" s="20">
        <f t="shared" si="11"/>
        <v>0</v>
      </c>
      <c r="AD59" s="85">
        <f t="shared" si="12"/>
        <v>127.7</v>
      </c>
      <c r="AE59" s="21">
        <f t="shared" si="13"/>
        <v>127.7</v>
      </c>
      <c r="AF59" s="82"/>
      <c r="AG59" s="51"/>
      <c r="AH59" s="22">
        <f t="shared" si="14"/>
        <v>127.7</v>
      </c>
      <c r="AI59" s="23">
        <f t="shared" si="4"/>
        <v>5.6199999999999903</v>
      </c>
      <c r="AJ59" s="58"/>
      <c r="AK59" s="24">
        <f t="shared" si="15"/>
        <v>0</v>
      </c>
      <c r="AL59" s="25">
        <f t="shared" si="16"/>
        <v>133.32</v>
      </c>
      <c r="AM59" s="26">
        <f t="shared" si="17"/>
        <v>133.32</v>
      </c>
      <c r="AN59" s="79"/>
      <c r="AO59" s="24">
        <v>60</v>
      </c>
      <c r="AP59" s="25">
        <v>200</v>
      </c>
      <c r="AQ59" s="25">
        <v>0</v>
      </c>
      <c r="AR59" s="25">
        <v>15</v>
      </c>
      <c r="AS59" s="25">
        <v>50</v>
      </c>
      <c r="AT59" s="62">
        <f t="shared" si="24"/>
        <v>325</v>
      </c>
      <c r="AU59" s="63">
        <f t="shared" si="18"/>
        <v>308.75</v>
      </c>
      <c r="AV59" s="113">
        <v>6</v>
      </c>
      <c r="AW59" s="113">
        <v>20</v>
      </c>
      <c r="AX59" s="113">
        <v>4</v>
      </c>
      <c r="AY59" s="113">
        <v>1</v>
      </c>
      <c r="AZ59" s="81">
        <f t="shared" si="19"/>
        <v>31</v>
      </c>
      <c r="BA59" s="80">
        <f t="shared" si="20"/>
        <v>277.75</v>
      </c>
      <c r="BB59" s="36">
        <f t="shared" si="21"/>
        <v>133.32</v>
      </c>
      <c r="BC59" s="80">
        <f t="shared" si="22"/>
        <v>144.43</v>
      </c>
    </row>
    <row r="60" spans="1:55" ht="18" thickBot="1">
      <c r="A60" s="30" t="s">
        <v>58</v>
      </c>
      <c r="B60" s="88">
        <v>711</v>
      </c>
      <c r="C60" s="88">
        <v>522</v>
      </c>
      <c r="D60" s="88">
        <v>818</v>
      </c>
      <c r="E60" s="88">
        <v>25</v>
      </c>
      <c r="F60" s="88">
        <v>18</v>
      </c>
      <c r="G60" s="89">
        <v>27</v>
      </c>
      <c r="H60" s="48">
        <f t="shared" si="5"/>
        <v>2051</v>
      </c>
      <c r="I60" s="48">
        <f t="shared" si="6"/>
        <v>70</v>
      </c>
      <c r="J60" s="44">
        <v>635</v>
      </c>
      <c r="K60" s="19">
        <v>345</v>
      </c>
      <c r="L60" s="19"/>
      <c r="M60" s="19">
        <v>21</v>
      </c>
      <c r="N60" s="45">
        <v>12</v>
      </c>
      <c r="O60" s="49"/>
      <c r="P60" s="48">
        <f t="shared" si="7"/>
        <v>980</v>
      </c>
      <c r="Q60" s="48">
        <f t="shared" si="8"/>
        <v>33</v>
      </c>
      <c r="R60" s="50">
        <f t="shared" si="9"/>
        <v>103</v>
      </c>
      <c r="S60" s="88">
        <v>5.4</v>
      </c>
      <c r="T60" s="88">
        <v>6.5</v>
      </c>
      <c r="U60" s="99">
        <v>10.8</v>
      </c>
      <c r="V60" s="99"/>
      <c r="W60" s="99"/>
      <c r="X60" s="53"/>
      <c r="Y60" s="53"/>
      <c r="Z60" s="53"/>
      <c r="AA60" s="67">
        <f t="shared" si="10"/>
        <v>0</v>
      </c>
      <c r="AB60" s="51"/>
      <c r="AC60" s="20">
        <f t="shared" si="11"/>
        <v>0</v>
      </c>
      <c r="AD60" s="85">
        <f t="shared" si="12"/>
        <v>125.7</v>
      </c>
      <c r="AE60" s="21">
        <f t="shared" si="13"/>
        <v>125.7</v>
      </c>
      <c r="AF60" s="82"/>
      <c r="AG60" s="51"/>
      <c r="AH60" s="22">
        <f t="shared" si="14"/>
        <v>125.7</v>
      </c>
      <c r="AI60" s="23">
        <f t="shared" si="4"/>
        <v>7.6199999999999903</v>
      </c>
      <c r="AJ60" s="58"/>
      <c r="AK60" s="24">
        <f t="shared" si="15"/>
        <v>0</v>
      </c>
      <c r="AL60" s="25">
        <f t="shared" si="16"/>
        <v>133.32</v>
      </c>
      <c r="AM60" s="26">
        <f t="shared" si="17"/>
        <v>133.32</v>
      </c>
      <c r="AN60" s="79"/>
      <c r="AO60" s="24">
        <v>60</v>
      </c>
      <c r="AP60" s="25">
        <v>200</v>
      </c>
      <c r="AQ60" s="25">
        <v>0</v>
      </c>
      <c r="AR60" s="25">
        <v>15</v>
      </c>
      <c r="AS60" s="25">
        <v>50</v>
      </c>
      <c r="AT60" s="62">
        <f t="shared" si="24"/>
        <v>325</v>
      </c>
      <c r="AU60" s="63">
        <f t="shared" si="18"/>
        <v>308.75</v>
      </c>
      <c r="AV60" s="113">
        <v>6</v>
      </c>
      <c r="AW60" s="113">
        <v>20</v>
      </c>
      <c r="AX60" s="113">
        <v>4</v>
      </c>
      <c r="AY60" s="113">
        <v>1</v>
      </c>
      <c r="AZ60" s="81">
        <f t="shared" si="19"/>
        <v>31</v>
      </c>
      <c r="BA60" s="80">
        <f t="shared" si="20"/>
        <v>277.75</v>
      </c>
      <c r="BB60" s="36">
        <f t="shared" si="21"/>
        <v>133.32</v>
      </c>
      <c r="BC60" s="80">
        <f t="shared" si="22"/>
        <v>144.43</v>
      </c>
    </row>
    <row r="61" spans="1:55" ht="18" thickBot="1">
      <c r="A61" s="30" t="s">
        <v>59</v>
      </c>
      <c r="B61" s="88">
        <v>711</v>
      </c>
      <c r="C61" s="88">
        <v>522</v>
      </c>
      <c r="D61" s="88">
        <v>818</v>
      </c>
      <c r="E61" s="88">
        <v>25</v>
      </c>
      <c r="F61" s="88">
        <v>18</v>
      </c>
      <c r="G61" s="89">
        <v>27</v>
      </c>
      <c r="H61" s="48">
        <f t="shared" si="5"/>
        <v>2051</v>
      </c>
      <c r="I61" s="48">
        <f t="shared" si="6"/>
        <v>70</v>
      </c>
      <c r="J61" s="44">
        <v>635</v>
      </c>
      <c r="K61" s="19">
        <v>345</v>
      </c>
      <c r="L61" s="19"/>
      <c r="M61" s="19">
        <v>21</v>
      </c>
      <c r="N61" s="45">
        <v>12</v>
      </c>
      <c r="O61" s="49"/>
      <c r="P61" s="48">
        <f t="shared" si="7"/>
        <v>980</v>
      </c>
      <c r="Q61" s="48">
        <f t="shared" si="8"/>
        <v>33</v>
      </c>
      <c r="R61" s="50">
        <f t="shared" si="9"/>
        <v>103</v>
      </c>
      <c r="S61" s="88">
        <v>5.4</v>
      </c>
      <c r="T61" s="88">
        <v>6.5</v>
      </c>
      <c r="U61" s="99">
        <v>10.8</v>
      </c>
      <c r="V61" s="99"/>
      <c r="W61" s="99"/>
      <c r="X61" s="53"/>
      <c r="Y61" s="53"/>
      <c r="Z61" s="53"/>
      <c r="AA61" s="67">
        <f t="shared" si="10"/>
        <v>0</v>
      </c>
      <c r="AB61" s="51"/>
      <c r="AC61" s="20">
        <f t="shared" si="11"/>
        <v>0</v>
      </c>
      <c r="AD61" s="85">
        <f t="shared" si="12"/>
        <v>125.7</v>
      </c>
      <c r="AE61" s="21">
        <f t="shared" si="13"/>
        <v>125.7</v>
      </c>
      <c r="AF61" s="82"/>
      <c r="AG61" s="51"/>
      <c r="AH61" s="22">
        <f t="shared" si="14"/>
        <v>125.7</v>
      </c>
      <c r="AI61" s="23">
        <f t="shared" si="4"/>
        <v>7.6199999999999903</v>
      </c>
      <c r="AJ61" s="58"/>
      <c r="AK61" s="24">
        <f t="shared" si="15"/>
        <v>0</v>
      </c>
      <c r="AL61" s="25">
        <f t="shared" si="16"/>
        <v>133.32</v>
      </c>
      <c r="AM61" s="26">
        <f t="shared" si="17"/>
        <v>133.32</v>
      </c>
      <c r="AN61" s="79"/>
      <c r="AO61" s="24">
        <v>60</v>
      </c>
      <c r="AP61" s="25">
        <v>200</v>
      </c>
      <c r="AQ61" s="25">
        <v>0</v>
      </c>
      <c r="AR61" s="25">
        <v>15</v>
      </c>
      <c r="AS61" s="25">
        <v>50</v>
      </c>
      <c r="AT61" s="62">
        <f t="shared" si="24"/>
        <v>325</v>
      </c>
      <c r="AU61" s="63">
        <f t="shared" si="18"/>
        <v>308.75</v>
      </c>
      <c r="AV61" s="113">
        <v>6</v>
      </c>
      <c r="AW61" s="113">
        <v>20</v>
      </c>
      <c r="AX61" s="113">
        <v>4</v>
      </c>
      <c r="AY61" s="113">
        <v>1</v>
      </c>
      <c r="AZ61" s="81">
        <f t="shared" si="19"/>
        <v>31</v>
      </c>
      <c r="BA61" s="80">
        <f t="shared" si="20"/>
        <v>277.75</v>
      </c>
      <c r="BB61" s="36">
        <f t="shared" si="21"/>
        <v>133.32</v>
      </c>
      <c r="BC61" s="80">
        <f t="shared" si="22"/>
        <v>144.43</v>
      </c>
    </row>
    <row r="62" spans="1:55" ht="18" thickBot="1">
      <c r="A62" s="30" t="s">
        <v>28</v>
      </c>
      <c r="B62" s="88">
        <v>673</v>
      </c>
      <c r="C62" s="88">
        <v>497</v>
      </c>
      <c r="D62" s="88">
        <v>771</v>
      </c>
      <c r="E62" s="88">
        <v>23</v>
      </c>
      <c r="F62" s="88">
        <v>17</v>
      </c>
      <c r="G62" s="89">
        <v>25</v>
      </c>
      <c r="H62" s="48">
        <f t="shared" si="5"/>
        <v>1941</v>
      </c>
      <c r="I62" s="48">
        <f t="shared" si="6"/>
        <v>65</v>
      </c>
      <c r="J62" s="44">
        <v>608</v>
      </c>
      <c r="K62" s="19">
        <v>335</v>
      </c>
      <c r="L62" s="19"/>
      <c r="M62" s="19">
        <v>20</v>
      </c>
      <c r="N62" s="45">
        <v>12</v>
      </c>
      <c r="O62" s="49"/>
      <c r="P62" s="48">
        <f t="shared" si="7"/>
        <v>943</v>
      </c>
      <c r="Q62" s="48">
        <f t="shared" si="8"/>
        <v>32</v>
      </c>
      <c r="R62" s="50">
        <f t="shared" si="9"/>
        <v>97</v>
      </c>
      <c r="S62" s="88">
        <v>4.84</v>
      </c>
      <c r="T62" s="88">
        <v>6</v>
      </c>
      <c r="U62" s="99">
        <v>10</v>
      </c>
      <c r="V62" s="99"/>
      <c r="W62" s="99"/>
      <c r="X62" s="53"/>
      <c r="Y62" s="53"/>
      <c r="Z62" s="53"/>
      <c r="AA62" s="67">
        <f t="shared" si="10"/>
        <v>0</v>
      </c>
      <c r="AB62" s="51"/>
      <c r="AC62" s="20">
        <f t="shared" si="11"/>
        <v>0</v>
      </c>
      <c r="AD62" s="85">
        <f t="shared" si="12"/>
        <v>117.84</v>
      </c>
      <c r="AE62" s="21">
        <f t="shared" si="13"/>
        <v>117.84</v>
      </c>
      <c r="AF62" s="82"/>
      <c r="AG62" s="51"/>
      <c r="AH62" s="22">
        <f t="shared" si="14"/>
        <v>117.84</v>
      </c>
      <c r="AI62" s="23">
        <f t="shared" si="4"/>
        <v>15.47999999999999</v>
      </c>
      <c r="AJ62" s="58"/>
      <c r="AK62" s="24">
        <f t="shared" si="15"/>
        <v>0</v>
      </c>
      <c r="AL62" s="25">
        <f t="shared" si="16"/>
        <v>133.32</v>
      </c>
      <c r="AM62" s="26">
        <f t="shared" si="17"/>
        <v>133.32</v>
      </c>
      <c r="AN62" s="79"/>
      <c r="AO62" s="24">
        <v>60</v>
      </c>
      <c r="AP62" s="25">
        <v>200</v>
      </c>
      <c r="AQ62" s="25">
        <v>0</v>
      </c>
      <c r="AR62" s="25">
        <v>15</v>
      </c>
      <c r="AS62" s="25">
        <v>50</v>
      </c>
      <c r="AT62" s="62">
        <f t="shared" si="24"/>
        <v>325</v>
      </c>
      <c r="AU62" s="63">
        <f t="shared" si="18"/>
        <v>308.75</v>
      </c>
      <c r="AV62" s="113">
        <v>6</v>
      </c>
      <c r="AW62" s="113">
        <v>20</v>
      </c>
      <c r="AX62" s="113">
        <v>4</v>
      </c>
      <c r="AY62" s="113">
        <v>1</v>
      </c>
      <c r="AZ62" s="81">
        <f t="shared" si="19"/>
        <v>31</v>
      </c>
      <c r="BA62" s="80">
        <f t="shared" si="20"/>
        <v>277.75</v>
      </c>
      <c r="BB62" s="36">
        <f t="shared" si="21"/>
        <v>133.32</v>
      </c>
      <c r="BC62" s="80">
        <f t="shared" si="22"/>
        <v>144.43</v>
      </c>
    </row>
    <row r="63" spans="1:55" ht="18" thickBot="1">
      <c r="A63" s="31" t="s">
        <v>60</v>
      </c>
      <c r="B63" s="88">
        <v>633</v>
      </c>
      <c r="C63" s="88">
        <v>477</v>
      </c>
      <c r="D63" s="88">
        <v>744</v>
      </c>
      <c r="E63" s="88">
        <v>21</v>
      </c>
      <c r="F63" s="88">
        <v>17</v>
      </c>
      <c r="G63" s="89">
        <v>25</v>
      </c>
      <c r="H63" s="48">
        <f t="shared" si="5"/>
        <v>1854</v>
      </c>
      <c r="I63" s="48">
        <f t="shared" si="6"/>
        <v>63</v>
      </c>
      <c r="J63" s="44">
        <v>570</v>
      </c>
      <c r="K63" s="19">
        <v>330</v>
      </c>
      <c r="L63" s="19"/>
      <c r="M63" s="19">
        <v>19</v>
      </c>
      <c r="N63" s="45">
        <v>12</v>
      </c>
      <c r="O63" s="49"/>
      <c r="P63" s="48">
        <f t="shared" si="7"/>
        <v>900</v>
      </c>
      <c r="Q63" s="48">
        <f t="shared" si="8"/>
        <v>31</v>
      </c>
      <c r="R63" s="50">
        <f t="shared" si="9"/>
        <v>94</v>
      </c>
      <c r="S63" s="88">
        <v>4.84</v>
      </c>
      <c r="T63" s="88">
        <v>6</v>
      </c>
      <c r="U63" s="99">
        <v>10</v>
      </c>
      <c r="V63" s="99"/>
      <c r="W63" s="99"/>
      <c r="X63" s="53"/>
      <c r="Y63" s="53"/>
      <c r="Z63" s="53"/>
      <c r="AA63" s="67">
        <f t="shared" si="10"/>
        <v>0</v>
      </c>
      <c r="AB63" s="51"/>
      <c r="AC63" s="20">
        <f t="shared" si="11"/>
        <v>0</v>
      </c>
      <c r="AD63" s="85">
        <f t="shared" si="12"/>
        <v>114.84</v>
      </c>
      <c r="AE63" s="21">
        <f t="shared" si="13"/>
        <v>114.84</v>
      </c>
      <c r="AF63" s="82"/>
      <c r="AG63" s="51"/>
      <c r="AH63" s="22">
        <f t="shared" si="14"/>
        <v>114.84</v>
      </c>
      <c r="AI63" s="23">
        <f t="shared" si="4"/>
        <v>18.47999999999999</v>
      </c>
      <c r="AJ63" s="58"/>
      <c r="AK63" s="24">
        <f t="shared" si="15"/>
        <v>0</v>
      </c>
      <c r="AL63" s="25">
        <f t="shared" si="16"/>
        <v>133.32</v>
      </c>
      <c r="AM63" s="26">
        <f t="shared" si="17"/>
        <v>133.32</v>
      </c>
      <c r="AN63" s="79"/>
      <c r="AO63" s="24">
        <v>60</v>
      </c>
      <c r="AP63" s="25">
        <v>200</v>
      </c>
      <c r="AQ63" s="25">
        <v>0</v>
      </c>
      <c r="AR63" s="25">
        <v>15</v>
      </c>
      <c r="AS63" s="25">
        <v>50</v>
      </c>
      <c r="AT63" s="62">
        <f t="shared" si="24"/>
        <v>325</v>
      </c>
      <c r="AU63" s="63">
        <f t="shared" si="18"/>
        <v>308.75</v>
      </c>
      <c r="AV63" s="113">
        <v>6</v>
      </c>
      <c r="AW63" s="113">
        <v>20</v>
      </c>
      <c r="AX63" s="113">
        <v>4</v>
      </c>
      <c r="AY63" s="113">
        <v>1</v>
      </c>
      <c r="AZ63" s="81">
        <f t="shared" si="19"/>
        <v>31</v>
      </c>
      <c r="BA63" s="80">
        <f>AU63-AZ63</f>
        <v>277.75</v>
      </c>
      <c r="BB63" s="36">
        <f t="shared" si="21"/>
        <v>133.32</v>
      </c>
      <c r="BC63" s="80">
        <f t="shared" si="22"/>
        <v>144.43</v>
      </c>
    </row>
    <row r="64" spans="1:55" ht="18" thickBot="1">
      <c r="A64" s="31" t="s">
        <v>29</v>
      </c>
      <c r="B64" s="88">
        <v>585</v>
      </c>
      <c r="C64" s="88">
        <v>444</v>
      </c>
      <c r="D64" s="88">
        <v>682</v>
      </c>
      <c r="E64" s="88">
        <v>20</v>
      </c>
      <c r="F64" s="88">
        <v>16</v>
      </c>
      <c r="G64" s="89">
        <v>23</v>
      </c>
      <c r="H64" s="48">
        <f t="shared" si="5"/>
        <v>1711</v>
      </c>
      <c r="I64" s="48">
        <f t="shared" si="6"/>
        <v>59</v>
      </c>
      <c r="J64" s="44">
        <v>552</v>
      </c>
      <c r="K64" s="19">
        <v>326</v>
      </c>
      <c r="L64" s="19"/>
      <c r="M64" s="19">
        <v>18</v>
      </c>
      <c r="N64" s="45">
        <v>12</v>
      </c>
      <c r="O64" s="49"/>
      <c r="P64" s="48">
        <f t="shared" si="7"/>
        <v>878</v>
      </c>
      <c r="Q64" s="48">
        <f t="shared" si="8"/>
        <v>30</v>
      </c>
      <c r="R64" s="50">
        <f t="shared" si="9"/>
        <v>89</v>
      </c>
      <c r="S64" s="88">
        <v>4.37</v>
      </c>
      <c r="T64" s="88">
        <v>5.5</v>
      </c>
      <c r="U64" s="99">
        <v>9</v>
      </c>
      <c r="V64" s="99"/>
      <c r="W64" s="99"/>
      <c r="X64" s="53"/>
      <c r="Y64" s="53"/>
      <c r="Z64" s="53"/>
      <c r="AA64" s="67">
        <f t="shared" si="10"/>
        <v>0</v>
      </c>
      <c r="AB64" s="51"/>
      <c r="AC64" s="20">
        <f t="shared" si="11"/>
        <v>0</v>
      </c>
      <c r="AD64" s="85">
        <f t="shared" si="12"/>
        <v>107.87</v>
      </c>
      <c r="AE64" s="21">
        <f t="shared" si="13"/>
        <v>107.87</v>
      </c>
      <c r="AF64" s="82"/>
      <c r="AG64" s="51"/>
      <c r="AH64" s="22">
        <f t="shared" si="14"/>
        <v>107.87</v>
      </c>
      <c r="AI64" s="23">
        <f t="shared" si="4"/>
        <v>25.449999999999989</v>
      </c>
      <c r="AJ64" s="58"/>
      <c r="AK64" s="24">
        <f t="shared" si="15"/>
        <v>0</v>
      </c>
      <c r="AL64" s="25">
        <f t="shared" si="16"/>
        <v>133.32</v>
      </c>
      <c r="AM64" s="26">
        <f t="shared" si="17"/>
        <v>133.32</v>
      </c>
      <c r="AN64" s="79"/>
      <c r="AO64" s="24">
        <v>60</v>
      </c>
      <c r="AP64" s="25">
        <v>200</v>
      </c>
      <c r="AQ64" s="25">
        <v>0</v>
      </c>
      <c r="AR64" s="25">
        <v>15</v>
      </c>
      <c r="AS64" s="25">
        <v>50</v>
      </c>
      <c r="AT64" s="62">
        <f t="shared" si="24"/>
        <v>325</v>
      </c>
      <c r="AU64" s="63">
        <f t="shared" si="18"/>
        <v>308.75</v>
      </c>
      <c r="AV64" s="113">
        <v>6</v>
      </c>
      <c r="AW64" s="113">
        <v>20</v>
      </c>
      <c r="AX64" s="113">
        <v>4</v>
      </c>
      <c r="AY64" s="113">
        <v>1</v>
      </c>
      <c r="AZ64" s="81">
        <f t="shared" si="19"/>
        <v>31</v>
      </c>
      <c r="BA64" s="80">
        <f t="shared" si="20"/>
        <v>277.75</v>
      </c>
      <c r="BB64" s="36">
        <f t="shared" si="21"/>
        <v>133.32</v>
      </c>
      <c r="BC64" s="80">
        <f t="shared" si="22"/>
        <v>144.43</v>
      </c>
    </row>
    <row r="65" spans="1:55" ht="17.399999999999999">
      <c r="A65" s="32" t="s">
        <v>61</v>
      </c>
      <c r="B65" s="88">
        <v>551</v>
      </c>
      <c r="C65" s="88">
        <v>423</v>
      </c>
      <c r="D65" s="88">
        <v>656</v>
      </c>
      <c r="E65" s="88">
        <v>19</v>
      </c>
      <c r="F65" s="88">
        <v>15</v>
      </c>
      <c r="G65" s="89">
        <v>22</v>
      </c>
      <c r="H65" s="48">
        <f t="shared" si="5"/>
        <v>1630</v>
      </c>
      <c r="I65" s="48">
        <f t="shared" si="6"/>
        <v>56</v>
      </c>
      <c r="J65" s="44">
        <v>545</v>
      </c>
      <c r="K65" s="19">
        <v>318</v>
      </c>
      <c r="L65" s="19"/>
      <c r="M65" s="19">
        <v>18</v>
      </c>
      <c r="N65" s="45">
        <v>11</v>
      </c>
      <c r="O65" s="49"/>
      <c r="P65" s="48">
        <f t="shared" si="7"/>
        <v>863</v>
      </c>
      <c r="Q65" s="48">
        <f t="shared" si="8"/>
        <v>29</v>
      </c>
      <c r="R65" s="50">
        <f t="shared" si="9"/>
        <v>85</v>
      </c>
      <c r="S65" s="88">
        <v>4.37</v>
      </c>
      <c r="T65" s="88">
        <v>5.5</v>
      </c>
      <c r="U65" s="99">
        <v>9</v>
      </c>
      <c r="V65" s="99"/>
      <c r="W65" s="99"/>
      <c r="X65" s="53"/>
      <c r="Y65" s="53"/>
      <c r="Z65" s="53"/>
      <c r="AA65" s="67">
        <f t="shared" si="10"/>
        <v>0</v>
      </c>
      <c r="AB65" s="51"/>
      <c r="AC65" s="20">
        <f t="shared" si="11"/>
        <v>0</v>
      </c>
      <c r="AD65" s="85">
        <f t="shared" si="12"/>
        <v>103.87</v>
      </c>
      <c r="AE65" s="21">
        <f t="shared" si="13"/>
        <v>103.87</v>
      </c>
      <c r="AF65" s="82"/>
      <c r="AG65" s="51"/>
      <c r="AH65" s="22">
        <f t="shared" si="14"/>
        <v>103.87</v>
      </c>
      <c r="AI65" s="23">
        <f t="shared" si="4"/>
        <v>-118.75</v>
      </c>
      <c r="AJ65" s="58"/>
      <c r="AK65" s="24">
        <f t="shared" si="15"/>
        <v>0</v>
      </c>
      <c r="AL65" s="25">
        <f t="shared" si="16"/>
        <v>-14.879999999999999</v>
      </c>
      <c r="AM65" s="26">
        <f t="shared" si="17"/>
        <v>-14.879999999999999</v>
      </c>
      <c r="AN65" s="79"/>
      <c r="AO65" s="24">
        <v>60</v>
      </c>
      <c r="AP65" s="25">
        <v>200</v>
      </c>
      <c r="AQ65" s="25">
        <v>0</v>
      </c>
      <c r="AR65" s="25">
        <v>15</v>
      </c>
      <c r="AS65" s="25">
        <v>50</v>
      </c>
      <c r="AT65" s="62">
        <f t="shared" si="24"/>
        <v>0</v>
      </c>
      <c r="AU65" s="63">
        <f t="shared" si="18"/>
        <v>0</v>
      </c>
      <c r="AV65" s="113">
        <v>6</v>
      </c>
      <c r="AW65" s="113">
        <v>20</v>
      </c>
      <c r="AX65" s="113">
        <v>4</v>
      </c>
      <c r="AY65" s="113">
        <v>1</v>
      </c>
      <c r="AZ65" s="81">
        <f t="shared" si="19"/>
        <v>31</v>
      </c>
      <c r="BA65" s="80">
        <f t="shared" si="20"/>
        <v>-31</v>
      </c>
      <c r="BB65" s="36">
        <f t="shared" si="21"/>
        <v>-14.879999999999999</v>
      </c>
      <c r="BC65" s="80">
        <f t="shared" si="22"/>
        <v>-16.12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65" priority="3" operator="lessThan">
      <formula>0</formula>
    </cfRule>
  </conditionalFormatting>
  <conditionalFormatting sqref="AC6">
    <cfRule type="cellIs" dxfId="64" priority="2" operator="greaterThan">
      <formula>0</formula>
    </cfRule>
  </conditionalFormatting>
  <conditionalFormatting sqref="AI10:AI65">
    <cfRule type="cellIs" dxfId="63" priority="1" operator="lessThan">
      <formula>0</formula>
    </cfRule>
  </conditionalFormatting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C65"/>
  <sheetViews>
    <sheetView zoomScale="80" zoomScaleNormal="80" workbookViewId="0">
      <pane xSplit="1" ySplit="9" topLeftCell="B10" activePane="bottomRight" state="frozen"/>
      <selection activeCell="M23" sqref="M23"/>
      <selection pane="topRight" activeCell="M23" sqref="M23"/>
      <selection pane="bottomLeft" activeCell="M23" sqref="M23"/>
      <selection pane="bottomRight" activeCell="AD10" sqref="AD10:AD65"/>
    </sheetView>
  </sheetViews>
  <sheetFormatPr baseColWidth="10" defaultRowHeight="14.4"/>
  <cols>
    <col min="1" max="1" width="9.44140625" customWidth="1"/>
    <col min="2" max="2" width="6.3320312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1" width="8.109375" customWidth="1"/>
    <col min="42" max="42" width="8" customWidth="1"/>
    <col min="43" max="43" width="9" customWidth="1"/>
    <col min="44" max="44" width="8" customWidth="1"/>
    <col min="45" max="45" width="8.88671875" customWidth="1"/>
    <col min="46" max="48" width="7.6640625" customWidth="1"/>
    <col min="49" max="49" width="9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3" t="s">
        <v>6</v>
      </c>
      <c r="C1" s="233"/>
      <c r="D1" s="233"/>
      <c r="E1" s="233"/>
      <c r="F1" s="233"/>
      <c r="G1" s="233"/>
      <c r="H1" s="233"/>
      <c r="I1" s="233"/>
      <c r="J1" s="233"/>
      <c r="K1" s="233"/>
      <c r="L1" s="233"/>
      <c r="M1" s="233"/>
      <c r="N1" s="233"/>
      <c r="O1" s="233"/>
      <c r="P1" s="233"/>
      <c r="Q1" s="233"/>
      <c r="R1" s="233"/>
      <c r="S1" s="233"/>
      <c r="T1" s="233"/>
      <c r="U1" s="233"/>
      <c r="V1" s="233"/>
      <c r="W1" s="233"/>
      <c r="X1" s="233"/>
      <c r="Y1" s="233"/>
      <c r="Z1" s="233"/>
      <c r="AA1" s="233"/>
      <c r="AB1" s="233"/>
      <c r="AC1" s="233"/>
      <c r="AD1" s="233"/>
      <c r="AE1" s="233"/>
      <c r="AF1" s="233"/>
      <c r="AG1" s="233"/>
      <c r="AH1" s="233"/>
      <c r="AI1" s="23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711</v>
      </c>
      <c r="C5" s="39">
        <f t="shared" ref="C5:AI5" si="0">MAX(C10:C65)</f>
        <v>668</v>
      </c>
      <c r="D5" s="39">
        <f t="shared" si="0"/>
        <v>888</v>
      </c>
      <c r="E5" s="43">
        <f t="shared" si="0"/>
        <v>24</v>
      </c>
      <c r="F5" s="43">
        <f t="shared" si="0"/>
        <v>22</v>
      </c>
      <c r="G5" s="43">
        <f t="shared" si="0"/>
        <v>29</v>
      </c>
      <c r="H5" s="39">
        <f t="shared" si="0"/>
        <v>2209</v>
      </c>
      <c r="I5" s="39">
        <f t="shared" si="0"/>
        <v>73</v>
      </c>
      <c r="J5" s="39">
        <f t="shared" si="0"/>
        <v>752</v>
      </c>
      <c r="K5" s="39">
        <f t="shared" si="0"/>
        <v>575</v>
      </c>
      <c r="L5" s="39">
        <f t="shared" si="0"/>
        <v>0</v>
      </c>
      <c r="M5" s="39">
        <f t="shared" si="0"/>
        <v>25</v>
      </c>
      <c r="N5" s="39">
        <f t="shared" si="0"/>
        <v>20</v>
      </c>
      <c r="O5" s="39">
        <f t="shared" si="0"/>
        <v>0</v>
      </c>
      <c r="P5" s="39">
        <f t="shared" si="0"/>
        <v>1258</v>
      </c>
      <c r="Q5" s="39">
        <f t="shared" si="0"/>
        <v>42</v>
      </c>
      <c r="R5" s="39">
        <f t="shared" si="0"/>
        <v>115</v>
      </c>
      <c r="S5" s="39">
        <f t="shared" si="0"/>
        <v>5.88</v>
      </c>
      <c r="T5" s="39">
        <f>MAX(T10:T65)</f>
        <v>8</v>
      </c>
      <c r="U5" s="39">
        <f>MAX(U10:U65)</f>
        <v>11.9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140.28</v>
      </c>
      <c r="AE5" s="39">
        <f>MAX(AE10:AE65)</f>
        <v>140.28</v>
      </c>
      <c r="AF5" s="39">
        <f>MAX(AF10:AF65)</f>
        <v>0</v>
      </c>
      <c r="AG5" s="39">
        <f>MAX(AG10:AG65)</f>
        <v>0</v>
      </c>
      <c r="AH5" s="41">
        <f t="shared" si="0"/>
        <v>140.28</v>
      </c>
      <c r="AI5" s="42" t="e">
        <f t="shared" si="0"/>
        <v>#REF!</v>
      </c>
      <c r="AJ5" s="15"/>
      <c r="AK5" s="39">
        <f>MAX(AK10:AK65)</f>
        <v>0</v>
      </c>
      <c r="AL5" s="39" t="e">
        <f>MAX(AL10:AL65)</f>
        <v>#REF!</v>
      </c>
      <c r="AM5" s="39" t="e">
        <f>MAX(AM10:AM65)</f>
        <v>#REF!</v>
      </c>
      <c r="AN5" s="79"/>
      <c r="AO5" s="39">
        <f>MAX(AO10:AO64)</f>
        <v>60</v>
      </c>
      <c r="AP5" s="39">
        <f>MAX(AP10:AP64)</f>
        <v>200</v>
      </c>
      <c r="AQ5" s="39">
        <f>MAX(AQ10:AQ64)</f>
        <v>0</v>
      </c>
      <c r="AR5" s="39">
        <f>MAX(AR10:AR64)</f>
        <v>16</v>
      </c>
      <c r="AS5" s="39">
        <f>MAX(AS10:AS64)</f>
        <v>54</v>
      </c>
      <c r="AT5" s="39" t="e">
        <f t="shared" ref="AT5:BC5" si="1">MAX(AT10:AT65)</f>
        <v>#REF!</v>
      </c>
      <c r="AU5" s="39" t="e">
        <f t="shared" si="1"/>
        <v>#REF!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 t="e">
        <f t="shared" si="1"/>
        <v>#REF!</v>
      </c>
      <c r="BB5" s="39" t="e">
        <f t="shared" si="1"/>
        <v>#REF!</v>
      </c>
      <c r="BC5" s="39" t="e">
        <f t="shared" si="1"/>
        <v>#REF!</v>
      </c>
    </row>
    <row r="6" spans="1:55" ht="15" thickBot="1">
      <c r="A6" s="11" t="s">
        <v>66</v>
      </c>
      <c r="B6" s="39">
        <f>MIN(B10:B65)</f>
        <v>440</v>
      </c>
      <c r="C6" s="39">
        <f t="shared" ref="C6:AI6" si="2">MIN(C10:C65)</f>
        <v>337</v>
      </c>
      <c r="D6" s="39">
        <f t="shared" si="2"/>
        <v>584</v>
      </c>
      <c r="E6" s="43">
        <f t="shared" si="2"/>
        <v>15</v>
      </c>
      <c r="F6" s="43">
        <f t="shared" si="2"/>
        <v>11</v>
      </c>
      <c r="G6" s="43">
        <f t="shared" si="2"/>
        <v>19</v>
      </c>
      <c r="H6" s="39">
        <f t="shared" si="2"/>
        <v>1372</v>
      </c>
      <c r="I6" s="39">
        <f t="shared" si="2"/>
        <v>46</v>
      </c>
      <c r="J6" s="39">
        <f t="shared" si="2"/>
        <v>450</v>
      </c>
      <c r="K6" s="39">
        <f t="shared" si="2"/>
        <v>294</v>
      </c>
      <c r="L6" s="39">
        <f t="shared" si="2"/>
        <v>0</v>
      </c>
      <c r="M6" s="39">
        <f t="shared" si="2"/>
        <v>15</v>
      </c>
      <c r="N6" s="39">
        <f t="shared" si="2"/>
        <v>10</v>
      </c>
      <c r="O6" s="39">
        <f t="shared" si="2"/>
        <v>0</v>
      </c>
      <c r="P6" s="39">
        <f t="shared" si="2"/>
        <v>776</v>
      </c>
      <c r="Q6" s="39">
        <f t="shared" si="2"/>
        <v>16</v>
      </c>
      <c r="R6" s="39">
        <f t="shared" si="2"/>
        <v>63</v>
      </c>
      <c r="S6" s="39">
        <f t="shared" si="2"/>
        <v>3.32</v>
      </c>
      <c r="T6" s="39">
        <f>MIN(T10:T65)</f>
        <v>3</v>
      </c>
      <c r="U6" s="39">
        <f>MIN(U10:U65)</f>
        <v>6.2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>MIN(AC10:AC65)</f>
        <v>0</v>
      </c>
      <c r="AD6" s="39">
        <f>MIN(AD10:AD65)</f>
        <v>78.52</v>
      </c>
      <c r="AE6" s="39">
        <f>MIN(AE10:AE65)</f>
        <v>78.52</v>
      </c>
      <c r="AF6" s="39">
        <f>MIN(AF10:AF65)</f>
        <v>0</v>
      </c>
      <c r="AG6" s="39">
        <f>MIN(AG10:AG65)</f>
        <v>0</v>
      </c>
      <c r="AH6" s="41">
        <f t="shared" si="2"/>
        <v>78.52</v>
      </c>
      <c r="AI6" s="42" t="e">
        <f t="shared" si="2"/>
        <v>#REF!</v>
      </c>
      <c r="AJ6" s="15"/>
      <c r="AK6" s="40">
        <f>MIN(AK10:AK65)</f>
        <v>0</v>
      </c>
      <c r="AL6" s="40" t="e">
        <f>MIN(AL10:AL65)</f>
        <v>#REF!</v>
      </c>
      <c r="AM6" s="40" t="e">
        <f>MIN(AM10:AM65)</f>
        <v>#REF!</v>
      </c>
      <c r="AN6" s="79"/>
      <c r="AO6" s="40">
        <f>MIN(AO10:AO64)</f>
        <v>60</v>
      </c>
      <c r="AP6" s="40">
        <f>MIN(AP10:AP64)</f>
        <v>200</v>
      </c>
      <c r="AQ6" s="40">
        <f>MIN(AQ10:AQ64)</f>
        <v>0</v>
      </c>
      <c r="AR6" s="40">
        <f>MIN(AR10:AR64)</f>
        <v>15</v>
      </c>
      <c r="AS6" s="40">
        <f>MIN(AS10:AS64)</f>
        <v>50</v>
      </c>
      <c r="AT6" s="40" t="e">
        <f t="shared" ref="AT6:BC6" si="3">MIN(AT10:AT65)</f>
        <v>#REF!</v>
      </c>
      <c r="AU6" s="40" t="e">
        <f t="shared" si="3"/>
        <v>#REF!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 t="e">
        <f t="shared" si="3"/>
        <v>#REF!</v>
      </c>
      <c r="BB6" s="40" t="e">
        <f t="shared" si="3"/>
        <v>#REF!</v>
      </c>
      <c r="BC6" s="40" t="e">
        <f t="shared" si="3"/>
        <v>#REF!</v>
      </c>
    </row>
    <row r="7" spans="1:55" ht="18" customHeight="1" thickBot="1">
      <c r="A7" s="11"/>
      <c r="B7" s="234" t="s">
        <v>91</v>
      </c>
      <c r="C7" s="235"/>
      <c r="D7" s="235"/>
      <c r="E7" s="235"/>
      <c r="F7" s="235"/>
      <c r="G7" s="235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6"/>
      <c r="V7" s="237" t="s">
        <v>82</v>
      </c>
      <c r="W7" s="238"/>
      <c r="X7" s="238"/>
      <c r="Y7" s="238"/>
      <c r="Z7" s="238"/>
      <c r="AA7" s="238"/>
      <c r="AB7" s="239"/>
      <c r="AC7" s="240" t="s">
        <v>84</v>
      </c>
      <c r="AD7" s="243" t="s">
        <v>83</v>
      </c>
      <c r="AE7" s="244"/>
      <c r="AF7" s="244"/>
      <c r="AG7" s="244"/>
      <c r="AH7" s="244"/>
      <c r="AI7" s="245"/>
      <c r="AJ7" s="15"/>
      <c r="AK7" s="263" t="s">
        <v>100</v>
      </c>
      <c r="AL7" s="264"/>
      <c r="AM7" s="265"/>
      <c r="AN7" s="79"/>
      <c r="AO7" s="253" t="s">
        <v>136</v>
      </c>
      <c r="AP7" s="254"/>
      <c r="AQ7" s="254"/>
      <c r="AR7" s="254"/>
      <c r="AS7" s="254"/>
      <c r="AT7" s="254"/>
      <c r="AU7" s="254"/>
      <c r="AV7" s="254"/>
      <c r="AW7" s="254"/>
      <c r="AX7" s="254"/>
      <c r="AY7" s="254"/>
      <c r="AZ7" s="254"/>
      <c r="BA7" s="254"/>
      <c r="BB7" s="254"/>
      <c r="BC7" s="255"/>
    </row>
    <row r="8" spans="1:55" ht="18" customHeight="1" thickBot="1">
      <c r="A8" s="11"/>
      <c r="B8" s="256" t="s">
        <v>2</v>
      </c>
      <c r="C8" s="257"/>
      <c r="D8" s="257"/>
      <c r="E8" s="257"/>
      <c r="F8" s="257"/>
      <c r="G8" s="257"/>
      <c r="H8" s="257"/>
      <c r="I8" s="258"/>
      <c r="J8" s="256" t="s">
        <v>3</v>
      </c>
      <c r="K8" s="257"/>
      <c r="L8" s="257"/>
      <c r="M8" s="257"/>
      <c r="N8" s="257"/>
      <c r="O8" s="257"/>
      <c r="P8" s="257"/>
      <c r="Q8" s="258"/>
      <c r="R8" s="259" t="s">
        <v>79</v>
      </c>
      <c r="S8" s="246" t="s">
        <v>4</v>
      </c>
      <c r="T8" s="246" t="s">
        <v>5</v>
      </c>
      <c r="U8" s="250" t="s">
        <v>80</v>
      </c>
      <c r="V8" s="261" t="s">
        <v>92</v>
      </c>
      <c r="W8" s="246" t="s">
        <v>93</v>
      </c>
      <c r="X8" s="246" t="s">
        <v>94</v>
      </c>
      <c r="Y8" s="246" t="s">
        <v>96</v>
      </c>
      <c r="Z8" s="246" t="s">
        <v>95</v>
      </c>
      <c r="AA8" s="248" t="s">
        <v>97</v>
      </c>
      <c r="AB8" s="250" t="s">
        <v>98</v>
      </c>
      <c r="AC8" s="241"/>
      <c r="AD8" s="266" t="s">
        <v>112</v>
      </c>
      <c r="AE8" s="268" t="s">
        <v>111</v>
      </c>
      <c r="AF8" s="268" t="s">
        <v>113</v>
      </c>
      <c r="AG8" s="270" t="s">
        <v>114</v>
      </c>
      <c r="AH8" s="270" t="s">
        <v>115</v>
      </c>
      <c r="AI8" s="252" t="s">
        <v>116</v>
      </c>
      <c r="AJ8" s="15"/>
      <c r="AK8" s="274" t="s">
        <v>101</v>
      </c>
      <c r="AL8" s="276" t="s">
        <v>117</v>
      </c>
      <c r="AM8" s="278" t="s">
        <v>99</v>
      </c>
      <c r="AN8" s="79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60"/>
      <c r="S9" s="247"/>
      <c r="T9" s="247"/>
      <c r="U9" s="251"/>
      <c r="V9" s="262"/>
      <c r="W9" s="247"/>
      <c r="X9" s="247"/>
      <c r="Y9" s="247"/>
      <c r="Z9" s="247"/>
      <c r="AA9" s="249"/>
      <c r="AB9" s="251"/>
      <c r="AC9" s="242"/>
      <c r="AD9" s="267"/>
      <c r="AE9" s="269"/>
      <c r="AF9" s="269"/>
      <c r="AG9" s="247"/>
      <c r="AH9" s="247"/>
      <c r="AI9" s="251"/>
      <c r="AJ9" s="17"/>
      <c r="AK9" s="275"/>
      <c r="AL9" s="277"/>
      <c r="AM9" s="27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8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531</v>
      </c>
      <c r="C10" s="44">
        <v>403</v>
      </c>
      <c r="D10" s="45">
        <v>637</v>
      </c>
      <c r="E10" s="45">
        <v>18</v>
      </c>
      <c r="F10" s="86">
        <v>14</v>
      </c>
      <c r="G10" s="87">
        <v>20</v>
      </c>
      <c r="H10" s="48">
        <f>B10+C10+D10</f>
        <v>1571</v>
      </c>
      <c r="I10" s="48">
        <f>E10+F10+G10</f>
        <v>52</v>
      </c>
      <c r="J10" s="89">
        <v>530</v>
      </c>
      <c r="K10" s="94">
        <v>314</v>
      </c>
      <c r="L10" s="19"/>
      <c r="M10" s="19">
        <v>16</v>
      </c>
      <c r="N10" s="45">
        <v>11</v>
      </c>
      <c r="O10" s="49"/>
      <c r="P10" s="48">
        <f>SUM(J10+K10+L10)</f>
        <v>844</v>
      </c>
      <c r="Q10" s="48">
        <f>M10+N10+O10</f>
        <v>27</v>
      </c>
      <c r="R10" s="50">
        <f>SUM(I10+Q10)</f>
        <v>79</v>
      </c>
      <c r="S10" s="88">
        <v>4.2</v>
      </c>
      <c r="T10" s="44">
        <v>4.5</v>
      </c>
      <c r="U10" s="59">
        <v>8</v>
      </c>
      <c r="V10" s="53"/>
      <c r="W10" s="53"/>
      <c r="X10" s="53"/>
      <c r="Y10" s="53"/>
      <c r="Z10" s="53"/>
      <c r="AA10" s="67">
        <f>SUM(V10:Z10)</f>
        <v>0</v>
      </c>
      <c r="AB10" s="111"/>
      <c r="AC10" s="20">
        <f>AA10+AB10</f>
        <v>0</v>
      </c>
      <c r="AD10" s="85">
        <f>R10+S10+T10+U10+V10+W10+X10+Y10+Z10</f>
        <v>95.7</v>
      </c>
      <c r="AE10" s="21">
        <f>+AD10-AK10</f>
        <v>95.7</v>
      </c>
      <c r="AF10" s="82"/>
      <c r="AG10" s="51"/>
      <c r="AH10" s="22">
        <f>AD10+AG10</f>
        <v>95.7</v>
      </c>
      <c r="AI10" s="23">
        <f>AM10-AD10</f>
        <v>-26.58</v>
      </c>
      <c r="AJ10" s="54"/>
      <c r="AK10" s="24">
        <f>AC10</f>
        <v>0</v>
      </c>
      <c r="AL10" s="25">
        <f>BB10</f>
        <v>69.12</v>
      </c>
      <c r="AM10" s="26">
        <f>AK10+AL10</f>
        <v>69.12</v>
      </c>
      <c r="AN10" s="79"/>
      <c r="AO10" s="24">
        <v>60</v>
      </c>
      <c r="AP10" s="25">
        <v>200</v>
      </c>
      <c r="AQ10" s="25">
        <v>0</v>
      </c>
      <c r="AR10" s="25">
        <v>15</v>
      </c>
      <c r="AS10" s="25">
        <v>50</v>
      </c>
      <c r="AT10" s="62">
        <f>SUM(AO8:AS8)</f>
        <v>0</v>
      </c>
      <c r="AU10" s="63">
        <f t="shared" ref="AU10:AU65" si="4">AT10*0.95</f>
        <v>0</v>
      </c>
      <c r="AV10" s="113">
        <v>6</v>
      </c>
      <c r="AW10" s="113">
        <v>20</v>
      </c>
      <c r="AX10" s="113">
        <v>8</v>
      </c>
      <c r="AY10" s="113">
        <v>1</v>
      </c>
      <c r="AZ10" s="81">
        <f>SUM(AV10:AY10)</f>
        <v>35</v>
      </c>
      <c r="BA10" s="80">
        <v>144</v>
      </c>
      <c r="BB10" s="36">
        <f>BA10*0.48</f>
        <v>69.12</v>
      </c>
      <c r="BC10" s="80">
        <f>BA10*0.52</f>
        <v>74.88</v>
      </c>
    </row>
    <row r="11" spans="1:55" ht="18" thickBot="1">
      <c r="A11" s="27" t="s">
        <v>38</v>
      </c>
      <c r="B11" s="88">
        <v>504</v>
      </c>
      <c r="C11" s="88">
        <v>386</v>
      </c>
      <c r="D11" s="88">
        <v>616</v>
      </c>
      <c r="E11" s="45">
        <v>17</v>
      </c>
      <c r="F11" s="88">
        <v>13</v>
      </c>
      <c r="G11" s="89">
        <v>21</v>
      </c>
      <c r="H11" s="48">
        <f t="shared" ref="H11:H65" si="5">B11+C11+D11</f>
        <v>1506</v>
      </c>
      <c r="I11" s="48">
        <f t="shared" ref="I11:I65" si="6">E11+F11+G11</f>
        <v>51</v>
      </c>
      <c r="J11" s="89">
        <v>507</v>
      </c>
      <c r="K11" s="94">
        <v>310</v>
      </c>
      <c r="L11" s="94"/>
      <c r="M11" s="19">
        <v>16</v>
      </c>
      <c r="N11" s="45">
        <v>11</v>
      </c>
      <c r="O11" s="56"/>
      <c r="P11" s="48">
        <f t="shared" ref="P11:P65" si="7">SUM(J11+K11+L11)</f>
        <v>817</v>
      </c>
      <c r="Q11" s="48">
        <f t="shared" ref="Q11:Q65" si="8">M11+N11+O11</f>
        <v>27</v>
      </c>
      <c r="R11" s="50">
        <f>SUM(I11+Q11)</f>
        <v>78</v>
      </c>
      <c r="S11" s="88">
        <v>4.2</v>
      </c>
      <c r="T11" s="44">
        <v>4.5</v>
      </c>
      <c r="U11" s="59">
        <v>8</v>
      </c>
      <c r="V11" s="44"/>
      <c r="W11" s="137"/>
      <c r="X11" s="53"/>
      <c r="Y11" s="44"/>
      <c r="Z11" s="44"/>
      <c r="AA11" s="67">
        <f t="shared" ref="AA11:AA65" si="9">SUM(V11:Z11)</f>
        <v>0</v>
      </c>
      <c r="AB11" s="111"/>
      <c r="AC11" s="20">
        <f t="shared" ref="AC11:AC65" si="10">AA11+AB11</f>
        <v>0</v>
      </c>
      <c r="AD11" s="85">
        <f t="shared" ref="AD11:AD65" si="11">R11+S11+T11+U11+V11+W11+X11+Y11+Z11</f>
        <v>94.7</v>
      </c>
      <c r="AE11" s="21">
        <f>+AD11-AK11</f>
        <v>94.7</v>
      </c>
      <c r="AF11" s="82"/>
      <c r="AG11" s="51"/>
      <c r="AH11" s="22">
        <f t="shared" ref="AH11:AH65" si="12">AD11+AG11</f>
        <v>94.7</v>
      </c>
      <c r="AI11" s="23">
        <f t="shared" ref="AI11:AI65" si="13">AM11-AD11</f>
        <v>-25.58</v>
      </c>
      <c r="AJ11" s="54"/>
      <c r="AK11" s="24">
        <f t="shared" ref="AK11:AK65" si="14">AC11</f>
        <v>0</v>
      </c>
      <c r="AL11" s="25">
        <f t="shared" ref="AL11:AL65" si="15">BB11</f>
        <v>69.12</v>
      </c>
      <c r="AM11" s="26">
        <f t="shared" ref="AM11:AM65" si="16">AK11+AL11</f>
        <v>69.12</v>
      </c>
      <c r="AN11" s="79"/>
      <c r="AO11" s="24">
        <v>60</v>
      </c>
      <c r="AP11" s="25">
        <v>200</v>
      </c>
      <c r="AQ11" s="25">
        <v>0</v>
      </c>
      <c r="AR11" s="25">
        <v>15</v>
      </c>
      <c r="AS11" s="25">
        <v>50</v>
      </c>
      <c r="AT11" s="62">
        <f>SUM(AO9:AS9)</f>
        <v>0</v>
      </c>
      <c r="AU11" s="63">
        <f t="shared" si="4"/>
        <v>0</v>
      </c>
      <c r="AV11" s="113">
        <v>6</v>
      </c>
      <c r="AW11" s="113">
        <v>20</v>
      </c>
      <c r="AX11" s="113">
        <v>8</v>
      </c>
      <c r="AY11" s="113">
        <v>1</v>
      </c>
      <c r="AZ11" s="81">
        <f t="shared" ref="AZ11:AZ65" si="17">SUM(AV11:AY11)</f>
        <v>35</v>
      </c>
      <c r="BA11" s="80">
        <v>144</v>
      </c>
      <c r="BB11" s="36">
        <f t="shared" ref="BB11:BB65" si="18">BA11*0.48</f>
        <v>69.12</v>
      </c>
      <c r="BC11" s="80">
        <f t="shared" ref="BC11:BC65" si="19">BA11*0.52</f>
        <v>74.88</v>
      </c>
    </row>
    <row r="12" spans="1:55" ht="18" thickBot="1">
      <c r="A12" s="18" t="s">
        <v>7</v>
      </c>
      <c r="B12" s="88">
        <v>496</v>
      </c>
      <c r="C12" s="90">
        <v>380</v>
      </c>
      <c r="D12" s="90">
        <v>608</v>
      </c>
      <c r="E12" s="88">
        <v>17</v>
      </c>
      <c r="F12" s="88">
        <v>13</v>
      </c>
      <c r="G12" s="89">
        <v>21</v>
      </c>
      <c r="H12" s="48">
        <f t="shared" si="5"/>
        <v>1484</v>
      </c>
      <c r="I12" s="48">
        <f t="shared" si="6"/>
        <v>51</v>
      </c>
      <c r="J12" s="89">
        <v>496</v>
      </c>
      <c r="K12" s="94">
        <v>304</v>
      </c>
      <c r="L12" s="94"/>
      <c r="M12" s="19">
        <v>16</v>
      </c>
      <c r="N12" s="45">
        <v>11</v>
      </c>
      <c r="O12" s="56"/>
      <c r="P12" s="48">
        <f t="shared" si="7"/>
        <v>800</v>
      </c>
      <c r="Q12" s="48">
        <f t="shared" si="8"/>
        <v>27</v>
      </c>
      <c r="R12" s="50">
        <f t="shared" ref="R12:R65" si="20">SUM(I12+Q12)</f>
        <v>78</v>
      </c>
      <c r="S12" s="88">
        <v>3.96</v>
      </c>
      <c r="T12" s="44">
        <v>4.5</v>
      </c>
      <c r="U12" s="59">
        <v>7.8</v>
      </c>
      <c r="V12" s="44"/>
      <c r="W12" s="137"/>
      <c r="X12" s="44"/>
      <c r="Y12" s="44"/>
      <c r="Z12" s="44"/>
      <c r="AA12" s="67">
        <f t="shared" si="9"/>
        <v>0</v>
      </c>
      <c r="AB12" s="111"/>
      <c r="AC12" s="20">
        <f t="shared" si="10"/>
        <v>0</v>
      </c>
      <c r="AD12" s="85">
        <f t="shared" si="11"/>
        <v>94.259999999999991</v>
      </c>
      <c r="AE12" s="21">
        <f>+AD12-AK12</f>
        <v>94.259999999999991</v>
      </c>
      <c r="AF12" s="82"/>
      <c r="AG12" s="51"/>
      <c r="AH12" s="22">
        <f t="shared" si="12"/>
        <v>94.259999999999991</v>
      </c>
      <c r="AI12" s="23" t="e">
        <f t="shared" si="13"/>
        <v>#REF!</v>
      </c>
      <c r="AJ12" s="54"/>
      <c r="AK12" s="24">
        <f t="shared" si="14"/>
        <v>0</v>
      </c>
      <c r="AL12" s="25" t="e">
        <f t="shared" si="15"/>
        <v>#REF!</v>
      </c>
      <c r="AM12" s="26" t="e">
        <f t="shared" si="16"/>
        <v>#REF!</v>
      </c>
      <c r="AN12" s="79"/>
      <c r="AO12" s="24">
        <v>60</v>
      </c>
      <c r="AP12" s="25">
        <v>200</v>
      </c>
      <c r="AQ12" s="25">
        <v>0</v>
      </c>
      <c r="AR12" s="25">
        <v>15</v>
      </c>
      <c r="AS12" s="25">
        <v>50</v>
      </c>
      <c r="AT12" s="62" t="e">
        <f>SUM(#REF!)</f>
        <v>#REF!</v>
      </c>
      <c r="AU12" s="63" t="e">
        <f t="shared" si="4"/>
        <v>#REF!</v>
      </c>
      <c r="AV12" s="113">
        <v>6</v>
      </c>
      <c r="AW12" s="113">
        <v>20</v>
      </c>
      <c r="AX12" s="113">
        <v>8</v>
      </c>
      <c r="AY12" s="113">
        <v>1</v>
      </c>
      <c r="AZ12" s="81">
        <f t="shared" si="17"/>
        <v>35</v>
      </c>
      <c r="BA12" s="80" t="e">
        <f t="shared" ref="BA12:BA65" si="21">AU12-AZ12</f>
        <v>#REF!</v>
      </c>
      <c r="BB12" s="36" t="e">
        <f t="shared" si="18"/>
        <v>#REF!</v>
      </c>
      <c r="BC12" s="80" t="e">
        <f t="shared" si="19"/>
        <v>#REF!</v>
      </c>
    </row>
    <row r="13" spans="1:55" ht="18" thickBot="1">
      <c r="A13" s="18" t="s">
        <v>39</v>
      </c>
      <c r="B13" s="88">
        <v>479</v>
      </c>
      <c r="C13" s="88">
        <v>365</v>
      </c>
      <c r="D13" s="88">
        <v>619</v>
      </c>
      <c r="E13" s="88">
        <v>16</v>
      </c>
      <c r="F13" s="88">
        <v>12</v>
      </c>
      <c r="G13" s="89">
        <v>21</v>
      </c>
      <c r="H13" s="48">
        <f t="shared" si="5"/>
        <v>1463</v>
      </c>
      <c r="I13" s="48">
        <f t="shared" si="6"/>
        <v>49</v>
      </c>
      <c r="J13" s="89">
        <v>482</v>
      </c>
      <c r="K13" s="94">
        <v>294</v>
      </c>
      <c r="L13" s="94"/>
      <c r="M13" s="19">
        <v>16</v>
      </c>
      <c r="N13" s="45">
        <v>10</v>
      </c>
      <c r="O13" s="56"/>
      <c r="P13" s="48">
        <f t="shared" si="7"/>
        <v>776</v>
      </c>
      <c r="Q13" s="48">
        <f t="shared" ref="Q13:Q18" si="22">M13+O17+O13</f>
        <v>16</v>
      </c>
      <c r="R13" s="50">
        <f t="shared" si="20"/>
        <v>65</v>
      </c>
      <c r="S13" s="88">
        <v>3.96</v>
      </c>
      <c r="T13" s="44">
        <v>4.5</v>
      </c>
      <c r="U13" s="59">
        <v>7.8</v>
      </c>
      <c r="V13" s="44"/>
      <c r="W13" s="137"/>
      <c r="X13" s="44"/>
      <c r="Y13" s="44"/>
      <c r="Z13" s="44"/>
      <c r="AA13" s="67">
        <f t="shared" si="9"/>
        <v>0</v>
      </c>
      <c r="AB13" s="111"/>
      <c r="AC13" s="20">
        <f t="shared" si="10"/>
        <v>0</v>
      </c>
      <c r="AD13" s="85">
        <f t="shared" si="11"/>
        <v>81.259999999999991</v>
      </c>
      <c r="AE13" s="21">
        <f>+AD13-AK13</f>
        <v>81.259999999999991</v>
      </c>
      <c r="AF13" s="82"/>
      <c r="AG13" s="51"/>
      <c r="AH13" s="22">
        <f t="shared" si="12"/>
        <v>81.259999999999991</v>
      </c>
      <c r="AI13" s="23">
        <f t="shared" si="13"/>
        <v>50.140000000000015</v>
      </c>
      <c r="AJ13" s="54"/>
      <c r="AK13" s="24">
        <f t="shared" si="14"/>
        <v>0</v>
      </c>
      <c r="AL13" s="25">
        <f t="shared" si="15"/>
        <v>131.4</v>
      </c>
      <c r="AM13" s="26">
        <f t="shared" si="16"/>
        <v>131.4</v>
      </c>
      <c r="AN13" s="79"/>
      <c r="AO13" s="24">
        <v>60</v>
      </c>
      <c r="AP13" s="25">
        <v>200</v>
      </c>
      <c r="AQ13" s="25">
        <v>0</v>
      </c>
      <c r="AR13" s="25">
        <v>15</v>
      </c>
      <c r="AS13" s="25">
        <v>50</v>
      </c>
      <c r="AT13" s="62">
        <f>SUM(AO10:AS10)</f>
        <v>325</v>
      </c>
      <c r="AU13" s="63">
        <f t="shared" si="4"/>
        <v>308.75</v>
      </c>
      <c r="AV13" s="113">
        <v>6</v>
      </c>
      <c r="AW13" s="113">
        <v>20</v>
      </c>
      <c r="AX13" s="113">
        <v>8</v>
      </c>
      <c r="AY13" s="113">
        <v>1</v>
      </c>
      <c r="AZ13" s="81">
        <f t="shared" si="17"/>
        <v>35</v>
      </c>
      <c r="BA13" s="80">
        <f t="shared" si="21"/>
        <v>273.75</v>
      </c>
      <c r="BB13" s="36">
        <f t="shared" si="18"/>
        <v>131.4</v>
      </c>
      <c r="BC13" s="80">
        <f t="shared" si="19"/>
        <v>142.35</v>
      </c>
    </row>
    <row r="14" spans="1:55" ht="18" thickBot="1">
      <c r="A14" s="27" t="s">
        <v>8</v>
      </c>
      <c r="B14" s="88">
        <v>477</v>
      </c>
      <c r="C14" s="88">
        <v>364</v>
      </c>
      <c r="D14" s="88">
        <v>600</v>
      </c>
      <c r="E14" s="88">
        <v>16</v>
      </c>
      <c r="F14" s="88">
        <v>12</v>
      </c>
      <c r="G14" s="89">
        <v>20</v>
      </c>
      <c r="H14" s="48">
        <f t="shared" si="5"/>
        <v>1441</v>
      </c>
      <c r="I14" s="48">
        <f t="shared" si="6"/>
        <v>48</v>
      </c>
      <c r="J14" s="89">
        <v>492</v>
      </c>
      <c r="K14" s="94">
        <v>296</v>
      </c>
      <c r="L14" s="94"/>
      <c r="M14" s="19">
        <v>16</v>
      </c>
      <c r="N14" s="45">
        <v>10</v>
      </c>
      <c r="O14" s="45"/>
      <c r="P14" s="48">
        <f t="shared" si="7"/>
        <v>788</v>
      </c>
      <c r="Q14" s="48">
        <f t="shared" si="22"/>
        <v>16</v>
      </c>
      <c r="R14" s="50">
        <f>SUM(I14+Q14)</f>
        <v>64</v>
      </c>
      <c r="S14" s="88">
        <v>3.96</v>
      </c>
      <c r="T14" s="44">
        <v>4.5</v>
      </c>
      <c r="U14" s="59">
        <v>7.5</v>
      </c>
      <c r="V14" s="44"/>
      <c r="W14" s="137"/>
      <c r="X14" s="44"/>
      <c r="Y14" s="44"/>
      <c r="Z14" s="44"/>
      <c r="AA14" s="67">
        <f t="shared" si="9"/>
        <v>0</v>
      </c>
      <c r="AB14" s="111"/>
      <c r="AC14" s="20">
        <f t="shared" si="10"/>
        <v>0</v>
      </c>
      <c r="AD14" s="85">
        <f t="shared" si="11"/>
        <v>79.959999999999994</v>
      </c>
      <c r="AE14" s="21">
        <f t="shared" ref="AE14:AE65" si="23">+AD14-AK14</f>
        <v>79.959999999999994</v>
      </c>
      <c r="AF14" s="82"/>
      <c r="AG14" s="51"/>
      <c r="AH14" s="22">
        <f t="shared" si="12"/>
        <v>79.959999999999994</v>
      </c>
      <c r="AI14" s="23">
        <f t="shared" si="13"/>
        <v>51.440000000000012</v>
      </c>
      <c r="AJ14" s="54"/>
      <c r="AK14" s="24">
        <f t="shared" si="14"/>
        <v>0</v>
      </c>
      <c r="AL14" s="25">
        <f t="shared" si="15"/>
        <v>131.4</v>
      </c>
      <c r="AM14" s="26">
        <f t="shared" si="16"/>
        <v>131.4</v>
      </c>
      <c r="AN14" s="79"/>
      <c r="AO14" s="24">
        <v>60</v>
      </c>
      <c r="AP14" s="25">
        <v>200</v>
      </c>
      <c r="AQ14" s="25">
        <v>0</v>
      </c>
      <c r="AR14" s="25">
        <v>15</v>
      </c>
      <c r="AS14" s="25">
        <v>50</v>
      </c>
      <c r="AT14" s="62">
        <f>SUM(AO11:AS11)</f>
        <v>325</v>
      </c>
      <c r="AU14" s="63">
        <f t="shared" si="4"/>
        <v>308.75</v>
      </c>
      <c r="AV14" s="113">
        <v>6</v>
      </c>
      <c r="AW14" s="113">
        <v>20</v>
      </c>
      <c r="AX14" s="113">
        <v>8</v>
      </c>
      <c r="AY14" s="113">
        <v>1</v>
      </c>
      <c r="AZ14" s="81">
        <f t="shared" si="17"/>
        <v>35</v>
      </c>
      <c r="BA14" s="80">
        <f t="shared" si="21"/>
        <v>273.75</v>
      </c>
      <c r="BB14" s="36">
        <f t="shared" si="18"/>
        <v>131.4</v>
      </c>
      <c r="BC14" s="80">
        <f t="shared" si="19"/>
        <v>142.35</v>
      </c>
    </row>
    <row r="15" spans="1:55" ht="18" thickBot="1">
      <c r="A15" s="27" t="s">
        <v>40</v>
      </c>
      <c r="B15" s="88">
        <v>471</v>
      </c>
      <c r="C15" s="88">
        <v>361</v>
      </c>
      <c r="D15" s="88">
        <v>603</v>
      </c>
      <c r="E15" s="88">
        <v>16</v>
      </c>
      <c r="F15" s="88">
        <v>12</v>
      </c>
      <c r="G15" s="89">
        <v>20</v>
      </c>
      <c r="H15" s="48">
        <f t="shared" si="5"/>
        <v>1435</v>
      </c>
      <c r="I15" s="48">
        <f t="shared" si="6"/>
        <v>48</v>
      </c>
      <c r="J15" s="89">
        <v>494</v>
      </c>
      <c r="K15" s="94">
        <v>297</v>
      </c>
      <c r="L15" s="94"/>
      <c r="M15" s="19">
        <v>16</v>
      </c>
      <c r="N15" s="45">
        <v>10</v>
      </c>
      <c r="O15" s="45"/>
      <c r="P15" s="48">
        <f t="shared" si="7"/>
        <v>791</v>
      </c>
      <c r="Q15" s="48">
        <f t="shared" si="22"/>
        <v>16</v>
      </c>
      <c r="R15" s="50">
        <f>SUM(I15+Q15)</f>
        <v>64</v>
      </c>
      <c r="S15" s="88">
        <v>3.96</v>
      </c>
      <c r="T15" s="98">
        <v>4.5</v>
      </c>
      <c r="U15" s="59">
        <v>7.5</v>
      </c>
      <c r="V15" s="44"/>
      <c r="W15" s="44"/>
      <c r="X15" s="44"/>
      <c r="Y15" s="44"/>
      <c r="Z15" s="44"/>
      <c r="AA15" s="67">
        <f t="shared" si="9"/>
        <v>0</v>
      </c>
      <c r="AB15" s="111"/>
      <c r="AC15" s="20">
        <f t="shared" si="10"/>
        <v>0</v>
      </c>
      <c r="AD15" s="85">
        <f t="shared" si="11"/>
        <v>79.959999999999994</v>
      </c>
      <c r="AE15" s="21">
        <f t="shared" si="23"/>
        <v>79.959999999999994</v>
      </c>
      <c r="AF15" s="82"/>
      <c r="AG15" s="51"/>
      <c r="AH15" s="22">
        <f t="shared" si="12"/>
        <v>79.959999999999994</v>
      </c>
      <c r="AI15" s="23">
        <f t="shared" si="13"/>
        <v>51.440000000000012</v>
      </c>
      <c r="AJ15" s="54"/>
      <c r="AK15" s="24">
        <f t="shared" si="14"/>
        <v>0</v>
      </c>
      <c r="AL15" s="25">
        <f t="shared" si="15"/>
        <v>131.4</v>
      </c>
      <c r="AM15" s="26">
        <f t="shared" si="16"/>
        <v>131.4</v>
      </c>
      <c r="AN15" s="79"/>
      <c r="AO15" s="24">
        <v>60</v>
      </c>
      <c r="AP15" s="25">
        <v>200</v>
      </c>
      <c r="AQ15" s="25">
        <v>0</v>
      </c>
      <c r="AR15" s="25">
        <v>15</v>
      </c>
      <c r="AS15" s="25">
        <v>50</v>
      </c>
      <c r="AT15" s="62">
        <f>SUM(AO12:AS12)</f>
        <v>325</v>
      </c>
      <c r="AU15" s="63">
        <f t="shared" si="4"/>
        <v>308.75</v>
      </c>
      <c r="AV15" s="113">
        <v>6</v>
      </c>
      <c r="AW15" s="113">
        <v>20</v>
      </c>
      <c r="AX15" s="113">
        <v>8</v>
      </c>
      <c r="AY15" s="113">
        <v>1</v>
      </c>
      <c r="AZ15" s="81">
        <f t="shared" si="17"/>
        <v>35</v>
      </c>
      <c r="BA15" s="80">
        <f t="shared" si="21"/>
        <v>273.75</v>
      </c>
      <c r="BB15" s="36">
        <f t="shared" si="18"/>
        <v>131.4</v>
      </c>
      <c r="BC15" s="80">
        <f t="shared" si="19"/>
        <v>142.35</v>
      </c>
    </row>
    <row r="16" spans="1:55" ht="18" thickBot="1">
      <c r="A16" s="27" t="s">
        <v>9</v>
      </c>
      <c r="B16" s="88">
        <v>465</v>
      </c>
      <c r="C16" s="45">
        <v>356</v>
      </c>
      <c r="D16" s="88">
        <v>601</v>
      </c>
      <c r="E16" s="88">
        <v>16</v>
      </c>
      <c r="F16" s="88">
        <v>12</v>
      </c>
      <c r="G16" s="89">
        <v>20</v>
      </c>
      <c r="H16" s="48">
        <f t="shared" si="5"/>
        <v>1422</v>
      </c>
      <c r="I16" s="48">
        <f t="shared" si="6"/>
        <v>48</v>
      </c>
      <c r="J16" s="89">
        <v>495</v>
      </c>
      <c r="K16" s="94">
        <v>297</v>
      </c>
      <c r="L16" s="94"/>
      <c r="M16" s="19">
        <v>16</v>
      </c>
      <c r="N16" s="45">
        <v>10</v>
      </c>
      <c r="O16" s="45"/>
      <c r="P16" s="48">
        <f t="shared" si="7"/>
        <v>792</v>
      </c>
      <c r="Q16" s="48">
        <f t="shared" si="22"/>
        <v>16</v>
      </c>
      <c r="R16" s="50">
        <f>SUM(I16+Q16)</f>
        <v>64</v>
      </c>
      <c r="S16" s="88">
        <v>3.72</v>
      </c>
      <c r="T16" s="98">
        <v>4</v>
      </c>
      <c r="U16" s="59">
        <v>7.5</v>
      </c>
      <c r="V16" s="44"/>
      <c r="W16" s="44"/>
      <c r="X16" s="44"/>
      <c r="Y16" s="44"/>
      <c r="Z16" s="44"/>
      <c r="AA16" s="67">
        <f t="shared" si="9"/>
        <v>0</v>
      </c>
      <c r="AB16" s="111"/>
      <c r="AC16" s="20">
        <f t="shared" si="10"/>
        <v>0</v>
      </c>
      <c r="AD16" s="85">
        <f t="shared" si="11"/>
        <v>79.22</v>
      </c>
      <c r="AE16" s="21">
        <f t="shared" si="23"/>
        <v>79.22</v>
      </c>
      <c r="AF16" s="82"/>
      <c r="AG16" s="51"/>
      <c r="AH16" s="22">
        <f t="shared" si="12"/>
        <v>79.22</v>
      </c>
      <c r="AI16" s="23">
        <f t="shared" si="13"/>
        <v>52.180000000000007</v>
      </c>
      <c r="AJ16" s="54"/>
      <c r="AK16" s="24">
        <f t="shared" si="14"/>
        <v>0</v>
      </c>
      <c r="AL16" s="25">
        <f t="shared" si="15"/>
        <v>131.4</v>
      </c>
      <c r="AM16" s="26">
        <f t="shared" si="16"/>
        <v>131.4</v>
      </c>
      <c r="AN16" s="79"/>
      <c r="AO16" s="24">
        <v>60</v>
      </c>
      <c r="AP16" s="25">
        <v>200</v>
      </c>
      <c r="AQ16" s="25">
        <v>0</v>
      </c>
      <c r="AR16" s="25">
        <v>15</v>
      </c>
      <c r="AS16" s="25">
        <v>50</v>
      </c>
      <c r="AT16" s="62">
        <f>SUM(AO13:AS13)</f>
        <v>325</v>
      </c>
      <c r="AU16" s="63">
        <f t="shared" si="4"/>
        <v>308.75</v>
      </c>
      <c r="AV16" s="113">
        <v>6</v>
      </c>
      <c r="AW16" s="113">
        <v>20</v>
      </c>
      <c r="AX16" s="113">
        <v>8</v>
      </c>
      <c r="AY16" s="113">
        <v>1</v>
      </c>
      <c r="AZ16" s="81">
        <f t="shared" si="17"/>
        <v>35</v>
      </c>
      <c r="BA16" s="80">
        <f t="shared" si="21"/>
        <v>273.75</v>
      </c>
      <c r="BB16" s="36">
        <f t="shared" si="18"/>
        <v>131.4</v>
      </c>
      <c r="BC16" s="80">
        <f t="shared" si="19"/>
        <v>142.35</v>
      </c>
    </row>
    <row r="17" spans="1:55" ht="18" thickBot="1">
      <c r="A17" s="27" t="s">
        <v>41</v>
      </c>
      <c r="B17" s="88">
        <v>460</v>
      </c>
      <c r="C17" s="88">
        <v>353</v>
      </c>
      <c r="D17" s="88">
        <v>594</v>
      </c>
      <c r="E17" s="88">
        <v>16</v>
      </c>
      <c r="F17" s="88">
        <v>12</v>
      </c>
      <c r="G17" s="89">
        <v>20</v>
      </c>
      <c r="H17" s="48">
        <f t="shared" si="5"/>
        <v>1407</v>
      </c>
      <c r="I17" s="48">
        <f t="shared" si="6"/>
        <v>48</v>
      </c>
      <c r="J17" s="89">
        <v>497</v>
      </c>
      <c r="K17" s="94">
        <v>295</v>
      </c>
      <c r="L17" s="94"/>
      <c r="M17" s="19">
        <v>17</v>
      </c>
      <c r="N17" s="45">
        <v>10</v>
      </c>
      <c r="O17" s="45"/>
      <c r="P17" s="48">
        <f t="shared" si="7"/>
        <v>792</v>
      </c>
      <c r="Q17" s="48">
        <f t="shared" si="22"/>
        <v>17</v>
      </c>
      <c r="R17" s="50">
        <f>SUM(I17+Q17)</f>
        <v>65</v>
      </c>
      <c r="S17" s="88">
        <v>3.72</v>
      </c>
      <c r="T17" s="98">
        <v>4</v>
      </c>
      <c r="U17" s="59">
        <v>7.5</v>
      </c>
      <c r="V17" s="44"/>
      <c r="W17" s="44"/>
      <c r="X17" s="44"/>
      <c r="Y17" s="44"/>
      <c r="Z17" s="44"/>
      <c r="AA17" s="67">
        <f t="shared" si="9"/>
        <v>0</v>
      </c>
      <c r="AB17" s="111"/>
      <c r="AC17" s="20">
        <f t="shared" si="10"/>
        <v>0</v>
      </c>
      <c r="AD17" s="85">
        <f t="shared" si="11"/>
        <v>80.22</v>
      </c>
      <c r="AE17" s="21">
        <f t="shared" si="23"/>
        <v>80.22</v>
      </c>
      <c r="AF17" s="82"/>
      <c r="AG17" s="51"/>
      <c r="AH17" s="22">
        <f t="shared" si="12"/>
        <v>80.22</v>
      </c>
      <c r="AI17" s="23">
        <f t="shared" si="13"/>
        <v>51.180000000000007</v>
      </c>
      <c r="AJ17" s="54"/>
      <c r="AK17" s="24">
        <f t="shared" si="14"/>
        <v>0</v>
      </c>
      <c r="AL17" s="25">
        <f t="shared" si="15"/>
        <v>131.4</v>
      </c>
      <c r="AM17" s="26">
        <f t="shared" si="16"/>
        <v>131.4</v>
      </c>
      <c r="AN17" s="79"/>
      <c r="AO17" s="24">
        <v>60</v>
      </c>
      <c r="AP17" s="25">
        <v>200</v>
      </c>
      <c r="AQ17" s="25">
        <v>0</v>
      </c>
      <c r="AR17" s="25">
        <v>15</v>
      </c>
      <c r="AS17" s="25">
        <v>50</v>
      </c>
      <c r="AT17" s="62">
        <f t="shared" ref="AT17:AT65" si="24">SUM(AO14:AS14)</f>
        <v>325</v>
      </c>
      <c r="AU17" s="63">
        <f t="shared" si="4"/>
        <v>308.75</v>
      </c>
      <c r="AV17" s="113">
        <v>6</v>
      </c>
      <c r="AW17" s="113">
        <v>20</v>
      </c>
      <c r="AX17" s="113">
        <v>8</v>
      </c>
      <c r="AY17" s="113">
        <v>1</v>
      </c>
      <c r="AZ17" s="81">
        <f t="shared" si="17"/>
        <v>35</v>
      </c>
      <c r="BA17" s="80">
        <f t="shared" si="21"/>
        <v>273.75</v>
      </c>
      <c r="BB17" s="36">
        <f t="shared" si="18"/>
        <v>131.4</v>
      </c>
      <c r="BC17" s="80">
        <f t="shared" si="19"/>
        <v>142.35</v>
      </c>
    </row>
    <row r="18" spans="1:55" ht="18" thickBot="1">
      <c r="A18" s="27" t="s">
        <v>10</v>
      </c>
      <c r="B18" s="88">
        <v>458</v>
      </c>
      <c r="C18" s="90">
        <v>349</v>
      </c>
      <c r="D18" s="88">
        <v>584</v>
      </c>
      <c r="E18" s="88">
        <v>15</v>
      </c>
      <c r="F18" s="88">
        <v>12</v>
      </c>
      <c r="G18" s="89">
        <v>19</v>
      </c>
      <c r="H18" s="48">
        <f t="shared" si="5"/>
        <v>1391</v>
      </c>
      <c r="I18" s="48">
        <f t="shared" si="6"/>
        <v>46</v>
      </c>
      <c r="J18" s="89">
        <v>488</v>
      </c>
      <c r="K18" s="94">
        <v>300</v>
      </c>
      <c r="L18" s="94"/>
      <c r="M18" s="19">
        <v>17</v>
      </c>
      <c r="N18" s="45">
        <v>11</v>
      </c>
      <c r="O18" s="45"/>
      <c r="P18" s="48">
        <f t="shared" si="7"/>
        <v>788</v>
      </c>
      <c r="Q18" s="48">
        <f t="shared" si="22"/>
        <v>17</v>
      </c>
      <c r="R18" s="50">
        <f>SUM(I18+Q18)</f>
        <v>63</v>
      </c>
      <c r="S18" s="88">
        <v>3.72</v>
      </c>
      <c r="T18" s="98">
        <v>4</v>
      </c>
      <c r="U18" s="59">
        <v>7.8</v>
      </c>
      <c r="V18" s="44"/>
      <c r="W18" s="44"/>
      <c r="X18" s="44"/>
      <c r="Y18" s="44"/>
      <c r="Z18" s="44"/>
      <c r="AA18" s="67">
        <f t="shared" si="9"/>
        <v>0</v>
      </c>
      <c r="AB18" s="111"/>
      <c r="AC18" s="20">
        <f t="shared" si="10"/>
        <v>0</v>
      </c>
      <c r="AD18" s="85">
        <f t="shared" si="11"/>
        <v>78.52</v>
      </c>
      <c r="AE18" s="21">
        <f>+AD18-AK18</f>
        <v>78.52</v>
      </c>
      <c r="AF18" s="82"/>
      <c r="AG18" s="51"/>
      <c r="AH18" s="22">
        <f t="shared" si="12"/>
        <v>78.52</v>
      </c>
      <c r="AI18" s="23">
        <f t="shared" si="13"/>
        <v>52.88000000000001</v>
      </c>
      <c r="AJ18" s="54"/>
      <c r="AK18" s="24">
        <f t="shared" si="14"/>
        <v>0</v>
      </c>
      <c r="AL18" s="25">
        <f t="shared" si="15"/>
        <v>131.4</v>
      </c>
      <c r="AM18" s="26">
        <f t="shared" si="16"/>
        <v>131.4</v>
      </c>
      <c r="AN18" s="79"/>
      <c r="AO18" s="24">
        <v>60</v>
      </c>
      <c r="AP18" s="25">
        <v>200</v>
      </c>
      <c r="AQ18" s="25">
        <v>0</v>
      </c>
      <c r="AR18" s="25">
        <v>15</v>
      </c>
      <c r="AS18" s="25">
        <v>50</v>
      </c>
      <c r="AT18" s="62">
        <f t="shared" si="24"/>
        <v>325</v>
      </c>
      <c r="AU18" s="63">
        <f t="shared" si="4"/>
        <v>308.75</v>
      </c>
      <c r="AV18" s="113">
        <v>6</v>
      </c>
      <c r="AW18" s="113">
        <v>20</v>
      </c>
      <c r="AX18" s="113">
        <v>8</v>
      </c>
      <c r="AY18" s="113">
        <v>1</v>
      </c>
      <c r="AZ18" s="81">
        <f t="shared" si="17"/>
        <v>35</v>
      </c>
      <c r="BA18" s="80">
        <f t="shared" si="21"/>
        <v>273.75</v>
      </c>
      <c r="BB18" s="36">
        <f t="shared" si="18"/>
        <v>131.4</v>
      </c>
      <c r="BC18" s="80">
        <f t="shared" si="19"/>
        <v>142.35</v>
      </c>
    </row>
    <row r="19" spans="1:55" ht="18" thickBot="1">
      <c r="A19" s="27" t="s">
        <v>42</v>
      </c>
      <c r="B19" s="88">
        <v>442</v>
      </c>
      <c r="C19" s="88">
        <v>337</v>
      </c>
      <c r="D19" s="88">
        <v>593</v>
      </c>
      <c r="E19" s="88">
        <v>15</v>
      </c>
      <c r="F19" s="88">
        <v>11</v>
      </c>
      <c r="G19" s="89">
        <v>20</v>
      </c>
      <c r="H19" s="48">
        <f t="shared" si="5"/>
        <v>1372</v>
      </c>
      <c r="I19" s="48">
        <f t="shared" si="6"/>
        <v>46</v>
      </c>
      <c r="J19" s="89">
        <v>500</v>
      </c>
      <c r="K19" s="94">
        <v>310</v>
      </c>
      <c r="L19" s="94"/>
      <c r="M19" s="19">
        <v>17</v>
      </c>
      <c r="N19" s="45">
        <v>11</v>
      </c>
      <c r="O19" s="56"/>
      <c r="P19" s="48">
        <f t="shared" si="7"/>
        <v>810</v>
      </c>
      <c r="Q19" s="48">
        <f t="shared" si="8"/>
        <v>28</v>
      </c>
      <c r="R19" s="50">
        <f t="shared" si="20"/>
        <v>74</v>
      </c>
      <c r="S19" s="88">
        <v>3.72</v>
      </c>
      <c r="T19" s="98">
        <v>4</v>
      </c>
      <c r="U19" s="59">
        <v>7.8</v>
      </c>
      <c r="V19" s="44"/>
      <c r="W19" s="44"/>
      <c r="X19" s="44"/>
      <c r="Y19" s="44"/>
      <c r="Z19" s="44"/>
      <c r="AA19" s="67">
        <f t="shared" si="9"/>
        <v>0</v>
      </c>
      <c r="AB19" s="111"/>
      <c r="AC19" s="20">
        <f t="shared" si="10"/>
        <v>0</v>
      </c>
      <c r="AD19" s="85">
        <f t="shared" si="11"/>
        <v>89.52</v>
      </c>
      <c r="AE19" s="21">
        <f t="shared" si="23"/>
        <v>89.52</v>
      </c>
      <c r="AF19" s="82"/>
      <c r="AG19" s="51"/>
      <c r="AH19" s="22">
        <f t="shared" si="12"/>
        <v>89.52</v>
      </c>
      <c r="AI19" s="23">
        <f t="shared" si="13"/>
        <v>41.88000000000001</v>
      </c>
      <c r="AJ19" s="54"/>
      <c r="AK19" s="24">
        <f t="shared" si="14"/>
        <v>0</v>
      </c>
      <c r="AL19" s="25">
        <f t="shared" si="15"/>
        <v>131.4</v>
      </c>
      <c r="AM19" s="26">
        <f t="shared" si="16"/>
        <v>131.4</v>
      </c>
      <c r="AN19" s="79"/>
      <c r="AO19" s="24">
        <v>60</v>
      </c>
      <c r="AP19" s="25">
        <v>200</v>
      </c>
      <c r="AQ19" s="25">
        <v>0</v>
      </c>
      <c r="AR19" s="25">
        <v>15</v>
      </c>
      <c r="AS19" s="25">
        <v>50</v>
      </c>
      <c r="AT19" s="62">
        <f t="shared" si="24"/>
        <v>325</v>
      </c>
      <c r="AU19" s="63">
        <f t="shared" si="4"/>
        <v>308.75</v>
      </c>
      <c r="AV19" s="113">
        <v>6</v>
      </c>
      <c r="AW19" s="113">
        <v>20</v>
      </c>
      <c r="AX19" s="113">
        <v>8</v>
      </c>
      <c r="AY19" s="113">
        <v>1</v>
      </c>
      <c r="AZ19" s="81">
        <f t="shared" si="17"/>
        <v>35</v>
      </c>
      <c r="BA19" s="80">
        <f t="shared" si="21"/>
        <v>273.75</v>
      </c>
      <c r="BB19" s="36">
        <f t="shared" si="18"/>
        <v>131.4</v>
      </c>
      <c r="BC19" s="80">
        <f t="shared" si="19"/>
        <v>142.35</v>
      </c>
    </row>
    <row r="20" spans="1:55" ht="18" thickBot="1">
      <c r="A20" s="27" t="s">
        <v>11</v>
      </c>
      <c r="B20" s="88">
        <v>480</v>
      </c>
      <c r="C20" s="88">
        <v>361</v>
      </c>
      <c r="D20" s="88">
        <v>629</v>
      </c>
      <c r="E20" s="88">
        <v>16</v>
      </c>
      <c r="F20" s="88">
        <v>12</v>
      </c>
      <c r="G20" s="89">
        <v>21</v>
      </c>
      <c r="H20" s="48">
        <f t="shared" si="5"/>
        <v>1470</v>
      </c>
      <c r="I20" s="48">
        <f t="shared" si="6"/>
        <v>49</v>
      </c>
      <c r="J20" s="89">
        <v>508</v>
      </c>
      <c r="K20" s="94">
        <v>317</v>
      </c>
      <c r="L20" s="94"/>
      <c r="M20" s="19">
        <v>17</v>
      </c>
      <c r="N20" s="45">
        <v>11</v>
      </c>
      <c r="O20" s="56"/>
      <c r="P20" s="48">
        <f t="shared" si="7"/>
        <v>825</v>
      </c>
      <c r="Q20" s="48">
        <f t="shared" si="8"/>
        <v>28</v>
      </c>
      <c r="R20" s="50">
        <f t="shared" si="20"/>
        <v>77</v>
      </c>
      <c r="S20" s="88">
        <v>3.84</v>
      </c>
      <c r="T20" s="98">
        <v>4.5</v>
      </c>
      <c r="U20" s="59">
        <v>8.1</v>
      </c>
      <c r="V20" s="44"/>
      <c r="W20" s="44"/>
      <c r="X20" s="44"/>
      <c r="Y20" s="44"/>
      <c r="Z20" s="44"/>
      <c r="AA20" s="67">
        <f t="shared" si="9"/>
        <v>0</v>
      </c>
      <c r="AB20" s="111"/>
      <c r="AC20" s="20">
        <f t="shared" si="10"/>
        <v>0</v>
      </c>
      <c r="AD20" s="85">
        <f t="shared" si="11"/>
        <v>93.44</v>
      </c>
      <c r="AE20" s="21">
        <f t="shared" si="23"/>
        <v>93.44</v>
      </c>
      <c r="AF20" s="82"/>
      <c r="AG20" s="51"/>
      <c r="AH20" s="22">
        <f t="shared" si="12"/>
        <v>93.44</v>
      </c>
      <c r="AI20" s="23">
        <f t="shared" si="13"/>
        <v>37.960000000000008</v>
      </c>
      <c r="AJ20" s="54"/>
      <c r="AK20" s="24">
        <f t="shared" si="14"/>
        <v>0</v>
      </c>
      <c r="AL20" s="25">
        <f t="shared" si="15"/>
        <v>131.4</v>
      </c>
      <c r="AM20" s="26">
        <f t="shared" si="16"/>
        <v>131.4</v>
      </c>
      <c r="AN20" s="79"/>
      <c r="AO20" s="24">
        <v>60</v>
      </c>
      <c r="AP20" s="25">
        <v>200</v>
      </c>
      <c r="AQ20" s="25">
        <v>0</v>
      </c>
      <c r="AR20" s="25">
        <v>15</v>
      </c>
      <c r="AS20" s="25">
        <v>50</v>
      </c>
      <c r="AT20" s="62">
        <f t="shared" si="24"/>
        <v>325</v>
      </c>
      <c r="AU20" s="63">
        <f t="shared" si="4"/>
        <v>308.75</v>
      </c>
      <c r="AV20" s="113">
        <v>6</v>
      </c>
      <c r="AW20" s="113">
        <v>20</v>
      </c>
      <c r="AX20" s="113">
        <v>8</v>
      </c>
      <c r="AY20" s="113">
        <v>1</v>
      </c>
      <c r="AZ20" s="81">
        <f t="shared" si="17"/>
        <v>35</v>
      </c>
      <c r="BA20" s="80">
        <f t="shared" si="21"/>
        <v>273.75</v>
      </c>
      <c r="BB20" s="36">
        <f t="shared" si="18"/>
        <v>131.4</v>
      </c>
      <c r="BC20" s="80">
        <f t="shared" si="19"/>
        <v>142.35</v>
      </c>
    </row>
    <row r="21" spans="1:55" ht="18" thickBot="1">
      <c r="A21" s="27" t="s">
        <v>43</v>
      </c>
      <c r="B21" s="88">
        <v>488</v>
      </c>
      <c r="C21" s="88">
        <v>362</v>
      </c>
      <c r="D21" s="88">
        <v>640</v>
      </c>
      <c r="E21" s="88">
        <v>16</v>
      </c>
      <c r="F21" s="88">
        <v>12</v>
      </c>
      <c r="G21" s="89">
        <v>21</v>
      </c>
      <c r="H21" s="48">
        <f t="shared" si="5"/>
        <v>1490</v>
      </c>
      <c r="I21" s="48">
        <f t="shared" si="6"/>
        <v>49</v>
      </c>
      <c r="J21" s="89">
        <v>519</v>
      </c>
      <c r="K21" s="94">
        <v>316</v>
      </c>
      <c r="L21" s="94"/>
      <c r="M21" s="19">
        <v>17</v>
      </c>
      <c r="N21" s="45">
        <v>11</v>
      </c>
      <c r="O21" s="45"/>
      <c r="P21" s="48">
        <f t="shared" si="7"/>
        <v>835</v>
      </c>
      <c r="Q21" s="48">
        <f t="shared" si="8"/>
        <v>28</v>
      </c>
      <c r="R21" s="50">
        <f t="shared" si="20"/>
        <v>77</v>
      </c>
      <c r="S21" s="88">
        <v>3.84</v>
      </c>
      <c r="T21" s="89">
        <v>4.5</v>
      </c>
      <c r="U21" s="100">
        <v>8.1</v>
      </c>
      <c r="V21" s="44"/>
      <c r="W21" s="44"/>
      <c r="X21" s="44"/>
      <c r="Y21" s="44"/>
      <c r="Z21" s="44"/>
      <c r="AA21" s="67">
        <f t="shared" si="9"/>
        <v>0</v>
      </c>
      <c r="AB21" s="111"/>
      <c r="AC21" s="20">
        <f t="shared" si="10"/>
        <v>0</v>
      </c>
      <c r="AD21" s="85">
        <f t="shared" si="11"/>
        <v>93.44</v>
      </c>
      <c r="AE21" s="21">
        <f t="shared" si="23"/>
        <v>93.44</v>
      </c>
      <c r="AF21" s="82"/>
      <c r="AG21" s="51"/>
      <c r="AH21" s="22">
        <f t="shared" si="12"/>
        <v>93.44</v>
      </c>
      <c r="AI21" s="23">
        <f t="shared" si="13"/>
        <v>37.960000000000008</v>
      </c>
      <c r="AJ21" s="54"/>
      <c r="AK21" s="24">
        <f t="shared" si="14"/>
        <v>0</v>
      </c>
      <c r="AL21" s="25">
        <f t="shared" si="15"/>
        <v>131.4</v>
      </c>
      <c r="AM21" s="26">
        <f t="shared" si="16"/>
        <v>131.4</v>
      </c>
      <c r="AN21" s="79"/>
      <c r="AO21" s="24">
        <v>60</v>
      </c>
      <c r="AP21" s="25">
        <v>200</v>
      </c>
      <c r="AQ21" s="25">
        <v>0</v>
      </c>
      <c r="AR21" s="25">
        <v>15</v>
      </c>
      <c r="AS21" s="25">
        <v>50</v>
      </c>
      <c r="AT21" s="62">
        <f t="shared" si="24"/>
        <v>325</v>
      </c>
      <c r="AU21" s="63">
        <f t="shared" si="4"/>
        <v>308.75</v>
      </c>
      <c r="AV21" s="113">
        <v>6</v>
      </c>
      <c r="AW21" s="113">
        <v>20</v>
      </c>
      <c r="AX21" s="113">
        <v>8</v>
      </c>
      <c r="AY21" s="113">
        <v>1</v>
      </c>
      <c r="AZ21" s="81">
        <f t="shared" si="17"/>
        <v>35</v>
      </c>
      <c r="BA21" s="80">
        <f t="shared" si="21"/>
        <v>273.75</v>
      </c>
      <c r="BB21" s="36">
        <f t="shared" si="18"/>
        <v>131.4</v>
      </c>
      <c r="BC21" s="80">
        <f t="shared" si="19"/>
        <v>142.35</v>
      </c>
    </row>
    <row r="22" spans="1:55" ht="18" thickBot="1">
      <c r="A22" s="27" t="s">
        <v>12</v>
      </c>
      <c r="B22" s="88">
        <v>465</v>
      </c>
      <c r="C22" s="88">
        <v>344</v>
      </c>
      <c r="D22" s="88">
        <v>597</v>
      </c>
      <c r="E22" s="88">
        <v>16</v>
      </c>
      <c r="F22" s="88">
        <v>11</v>
      </c>
      <c r="G22" s="89">
        <v>20</v>
      </c>
      <c r="H22" s="48">
        <f t="shared" si="5"/>
        <v>1406</v>
      </c>
      <c r="I22" s="48">
        <f t="shared" si="6"/>
        <v>47</v>
      </c>
      <c r="J22" s="89">
        <v>500</v>
      </c>
      <c r="K22" s="94">
        <v>330</v>
      </c>
      <c r="L22" s="94"/>
      <c r="M22" s="94">
        <v>17</v>
      </c>
      <c r="N22" s="45">
        <v>12</v>
      </c>
      <c r="O22" s="45"/>
      <c r="P22" s="48">
        <f t="shared" si="7"/>
        <v>830</v>
      </c>
      <c r="Q22" s="48">
        <f t="shared" si="8"/>
        <v>29</v>
      </c>
      <c r="R22" s="50">
        <f t="shared" si="20"/>
        <v>76</v>
      </c>
      <c r="S22" s="88">
        <v>3.78</v>
      </c>
      <c r="T22" s="88">
        <v>3.5</v>
      </c>
      <c r="U22" s="100">
        <v>7.3</v>
      </c>
      <c r="V22" s="44"/>
      <c r="W22" s="44"/>
      <c r="X22" s="44"/>
      <c r="Y22" s="44"/>
      <c r="Z22" s="44"/>
      <c r="AA22" s="67">
        <f t="shared" si="9"/>
        <v>0</v>
      </c>
      <c r="AB22" s="111"/>
      <c r="AC22" s="20">
        <f t="shared" si="10"/>
        <v>0</v>
      </c>
      <c r="AD22" s="85">
        <f t="shared" si="11"/>
        <v>90.58</v>
      </c>
      <c r="AE22" s="21">
        <f t="shared" si="23"/>
        <v>90.58</v>
      </c>
      <c r="AF22" s="82"/>
      <c r="AG22" s="51"/>
      <c r="AH22" s="22">
        <f>V22+W22+X22+Y22+Z22+AA22+AB22+AC22+AD22</f>
        <v>90.58</v>
      </c>
      <c r="AI22" s="23">
        <f t="shared" si="13"/>
        <v>40.820000000000007</v>
      </c>
      <c r="AJ22" s="54"/>
      <c r="AK22" s="24">
        <f t="shared" si="14"/>
        <v>0</v>
      </c>
      <c r="AL22" s="25">
        <f t="shared" si="15"/>
        <v>131.4</v>
      </c>
      <c r="AM22" s="26">
        <f t="shared" si="16"/>
        <v>131.4</v>
      </c>
      <c r="AN22" s="79"/>
      <c r="AO22" s="24">
        <v>60</v>
      </c>
      <c r="AP22" s="25">
        <v>200</v>
      </c>
      <c r="AQ22" s="25">
        <v>0</v>
      </c>
      <c r="AR22" s="25">
        <v>15</v>
      </c>
      <c r="AS22" s="25">
        <v>50</v>
      </c>
      <c r="AT22" s="62">
        <f t="shared" si="24"/>
        <v>325</v>
      </c>
      <c r="AU22" s="63">
        <f t="shared" si="4"/>
        <v>308.75</v>
      </c>
      <c r="AV22" s="113">
        <v>6</v>
      </c>
      <c r="AW22" s="113">
        <v>20</v>
      </c>
      <c r="AX22" s="113">
        <v>8</v>
      </c>
      <c r="AY22" s="113">
        <v>1</v>
      </c>
      <c r="AZ22" s="81">
        <f t="shared" si="17"/>
        <v>35</v>
      </c>
      <c r="BA22" s="80">
        <f t="shared" si="21"/>
        <v>273.75</v>
      </c>
      <c r="BB22" s="36">
        <f t="shared" si="18"/>
        <v>131.4</v>
      </c>
      <c r="BC22" s="80">
        <f t="shared" si="19"/>
        <v>142.35</v>
      </c>
    </row>
    <row r="23" spans="1:55" ht="18" thickBot="1">
      <c r="A23" s="27" t="s">
        <v>44</v>
      </c>
      <c r="B23" s="88">
        <v>440</v>
      </c>
      <c r="C23" s="88">
        <v>371</v>
      </c>
      <c r="D23" s="88">
        <v>591</v>
      </c>
      <c r="E23" s="88">
        <v>15</v>
      </c>
      <c r="F23" s="88">
        <v>12</v>
      </c>
      <c r="G23" s="89">
        <v>20</v>
      </c>
      <c r="H23" s="48">
        <f t="shared" si="5"/>
        <v>1402</v>
      </c>
      <c r="I23" s="48">
        <f t="shared" si="6"/>
        <v>47</v>
      </c>
      <c r="J23" s="89">
        <v>487</v>
      </c>
      <c r="K23" s="94">
        <v>342</v>
      </c>
      <c r="L23" s="94"/>
      <c r="M23" s="94">
        <v>15</v>
      </c>
      <c r="N23" s="93">
        <v>12</v>
      </c>
      <c r="O23" s="45"/>
      <c r="P23" s="48">
        <f t="shared" si="7"/>
        <v>829</v>
      </c>
      <c r="Q23" s="48">
        <f t="shared" si="8"/>
        <v>27</v>
      </c>
      <c r="R23" s="50">
        <f t="shared" si="20"/>
        <v>74</v>
      </c>
      <c r="S23" s="89">
        <v>3.78</v>
      </c>
      <c r="T23" s="88">
        <v>3.5</v>
      </c>
      <c r="U23" s="100">
        <v>7.3</v>
      </c>
      <c r="V23" s="44"/>
      <c r="W23" s="44"/>
      <c r="X23" s="44"/>
      <c r="Y23" s="44"/>
      <c r="Z23" s="44"/>
      <c r="AA23" s="67">
        <f t="shared" si="9"/>
        <v>0</v>
      </c>
      <c r="AB23" s="111"/>
      <c r="AC23" s="20">
        <f t="shared" si="10"/>
        <v>0</v>
      </c>
      <c r="AD23" s="85">
        <f t="shared" si="11"/>
        <v>88.58</v>
      </c>
      <c r="AE23" s="21">
        <f t="shared" si="23"/>
        <v>88.58</v>
      </c>
      <c r="AF23" s="82"/>
      <c r="AG23" s="51"/>
      <c r="AH23" s="22">
        <f t="shared" ref="AH23:AH29" si="25">V23+W23+X23+Y23+Z23+AA23+AB23+AC23+AD23</f>
        <v>88.58</v>
      </c>
      <c r="AI23" s="23">
        <f t="shared" ref="AI23:AI29" si="26">AM23-AD23</f>
        <v>42.820000000000007</v>
      </c>
      <c r="AJ23" s="54"/>
      <c r="AK23" s="24">
        <f t="shared" si="14"/>
        <v>0</v>
      </c>
      <c r="AL23" s="25">
        <f t="shared" si="15"/>
        <v>131.4</v>
      </c>
      <c r="AM23" s="26">
        <f t="shared" si="16"/>
        <v>131.4</v>
      </c>
      <c r="AN23" s="79"/>
      <c r="AO23" s="24">
        <v>60</v>
      </c>
      <c r="AP23" s="25">
        <v>200</v>
      </c>
      <c r="AQ23" s="25">
        <v>0</v>
      </c>
      <c r="AR23" s="25">
        <v>15</v>
      </c>
      <c r="AS23" s="25">
        <v>50</v>
      </c>
      <c r="AT23" s="62">
        <f t="shared" si="24"/>
        <v>325</v>
      </c>
      <c r="AU23" s="63">
        <f t="shared" si="4"/>
        <v>308.75</v>
      </c>
      <c r="AV23" s="113">
        <v>6</v>
      </c>
      <c r="AW23" s="113">
        <v>20</v>
      </c>
      <c r="AX23" s="113">
        <v>8</v>
      </c>
      <c r="AY23" s="113">
        <v>1</v>
      </c>
      <c r="AZ23" s="81">
        <f t="shared" si="17"/>
        <v>35</v>
      </c>
      <c r="BA23" s="80">
        <f t="shared" si="21"/>
        <v>273.75</v>
      </c>
      <c r="BB23" s="36">
        <f t="shared" si="18"/>
        <v>131.4</v>
      </c>
      <c r="BC23" s="80">
        <f t="shared" si="19"/>
        <v>142.35</v>
      </c>
    </row>
    <row r="24" spans="1:55" ht="18" thickBot="1">
      <c r="A24" s="29" t="s">
        <v>13</v>
      </c>
      <c r="B24" s="89">
        <v>447</v>
      </c>
      <c r="C24" s="94">
        <v>397</v>
      </c>
      <c r="D24" s="94">
        <v>591</v>
      </c>
      <c r="E24" s="88">
        <v>15</v>
      </c>
      <c r="F24" s="93">
        <v>14</v>
      </c>
      <c r="G24" s="93">
        <v>19</v>
      </c>
      <c r="H24" s="48">
        <f t="shared" si="5"/>
        <v>1435</v>
      </c>
      <c r="I24" s="48">
        <f t="shared" si="6"/>
        <v>48</v>
      </c>
      <c r="J24" s="89">
        <v>472</v>
      </c>
      <c r="K24" s="94">
        <v>365</v>
      </c>
      <c r="L24" s="94"/>
      <c r="M24" s="94">
        <v>15</v>
      </c>
      <c r="N24" s="93">
        <v>13</v>
      </c>
      <c r="O24" s="45"/>
      <c r="P24" s="48">
        <f t="shared" si="7"/>
        <v>837</v>
      </c>
      <c r="Q24" s="48">
        <f t="shared" si="8"/>
        <v>28</v>
      </c>
      <c r="R24" s="50">
        <f t="shared" si="20"/>
        <v>76</v>
      </c>
      <c r="S24" s="88">
        <v>3.36</v>
      </c>
      <c r="T24" s="88">
        <v>3</v>
      </c>
      <c r="U24" s="100">
        <v>6.2</v>
      </c>
      <c r="V24" s="44"/>
      <c r="W24" s="44"/>
      <c r="X24" s="44"/>
      <c r="Y24" s="44"/>
      <c r="Z24" s="44"/>
      <c r="AA24" s="67">
        <f t="shared" si="9"/>
        <v>0</v>
      </c>
      <c r="AB24" s="111"/>
      <c r="AC24" s="20">
        <f t="shared" si="10"/>
        <v>0</v>
      </c>
      <c r="AD24" s="85">
        <f t="shared" si="11"/>
        <v>88.56</v>
      </c>
      <c r="AE24" s="21">
        <f t="shared" si="23"/>
        <v>88.56</v>
      </c>
      <c r="AF24" s="82"/>
      <c r="AG24" s="51"/>
      <c r="AH24" s="22">
        <f t="shared" si="25"/>
        <v>88.56</v>
      </c>
      <c r="AI24" s="23">
        <f t="shared" si="26"/>
        <v>42.84</v>
      </c>
      <c r="AJ24" s="54"/>
      <c r="AK24" s="24">
        <f t="shared" si="14"/>
        <v>0</v>
      </c>
      <c r="AL24" s="25">
        <f t="shared" si="15"/>
        <v>131.4</v>
      </c>
      <c r="AM24" s="26">
        <f t="shared" si="16"/>
        <v>131.4</v>
      </c>
      <c r="AN24" s="79"/>
      <c r="AO24" s="24">
        <v>60</v>
      </c>
      <c r="AP24" s="25">
        <v>200</v>
      </c>
      <c r="AQ24" s="25">
        <v>0</v>
      </c>
      <c r="AR24" s="25">
        <v>15</v>
      </c>
      <c r="AS24" s="25">
        <v>50</v>
      </c>
      <c r="AT24" s="62">
        <f t="shared" si="24"/>
        <v>325</v>
      </c>
      <c r="AU24" s="63">
        <f t="shared" si="4"/>
        <v>308.75</v>
      </c>
      <c r="AV24" s="113">
        <v>6</v>
      </c>
      <c r="AW24" s="113">
        <v>20</v>
      </c>
      <c r="AX24" s="113">
        <v>8</v>
      </c>
      <c r="AY24" s="113">
        <v>1</v>
      </c>
      <c r="AZ24" s="81">
        <f t="shared" si="17"/>
        <v>35</v>
      </c>
      <c r="BA24" s="80">
        <f t="shared" si="21"/>
        <v>273.75</v>
      </c>
      <c r="BB24" s="36">
        <f t="shared" si="18"/>
        <v>131.4</v>
      </c>
      <c r="BC24" s="80">
        <f t="shared" si="19"/>
        <v>142.35</v>
      </c>
    </row>
    <row r="25" spans="1:55" ht="18" thickBot="1">
      <c r="A25" s="30" t="s">
        <v>30</v>
      </c>
      <c r="B25" s="89">
        <v>471</v>
      </c>
      <c r="C25" s="94">
        <v>469</v>
      </c>
      <c r="D25" s="94">
        <v>627</v>
      </c>
      <c r="E25" s="88">
        <v>15</v>
      </c>
      <c r="F25" s="93">
        <v>15</v>
      </c>
      <c r="G25" s="93">
        <v>21</v>
      </c>
      <c r="H25" s="48">
        <f t="shared" si="5"/>
        <v>1567</v>
      </c>
      <c r="I25" s="48">
        <f t="shared" si="6"/>
        <v>51</v>
      </c>
      <c r="J25" s="89">
        <v>479</v>
      </c>
      <c r="K25" s="94">
        <v>413</v>
      </c>
      <c r="L25" s="94"/>
      <c r="M25" s="94">
        <v>15</v>
      </c>
      <c r="N25" s="93">
        <v>14</v>
      </c>
      <c r="O25" s="45"/>
      <c r="P25" s="48">
        <f t="shared" si="7"/>
        <v>892</v>
      </c>
      <c r="Q25" s="48">
        <f t="shared" si="8"/>
        <v>29</v>
      </c>
      <c r="R25" s="50">
        <f t="shared" si="20"/>
        <v>80</v>
      </c>
      <c r="S25" s="88">
        <v>3.36</v>
      </c>
      <c r="T25" s="88">
        <v>3.2</v>
      </c>
      <c r="U25" s="100">
        <v>6.2</v>
      </c>
      <c r="V25" s="44"/>
      <c r="W25" s="44"/>
      <c r="X25" s="44"/>
      <c r="Y25" s="44"/>
      <c r="Z25" s="44"/>
      <c r="AA25" s="67">
        <f t="shared" si="9"/>
        <v>0</v>
      </c>
      <c r="AB25" s="111"/>
      <c r="AC25" s="20">
        <f t="shared" si="10"/>
        <v>0</v>
      </c>
      <c r="AD25" s="85">
        <f t="shared" si="11"/>
        <v>92.76</v>
      </c>
      <c r="AE25" s="21">
        <f t="shared" si="23"/>
        <v>92.76</v>
      </c>
      <c r="AF25" s="82"/>
      <c r="AG25" s="51"/>
      <c r="AH25" s="22">
        <f t="shared" si="25"/>
        <v>92.76</v>
      </c>
      <c r="AI25" s="23">
        <f t="shared" si="26"/>
        <v>38.64</v>
      </c>
      <c r="AJ25" s="54"/>
      <c r="AK25" s="24">
        <f t="shared" si="14"/>
        <v>0</v>
      </c>
      <c r="AL25" s="25">
        <f t="shared" si="15"/>
        <v>131.4</v>
      </c>
      <c r="AM25" s="26">
        <f t="shared" si="16"/>
        <v>131.4</v>
      </c>
      <c r="AN25" s="79"/>
      <c r="AO25" s="24">
        <v>60</v>
      </c>
      <c r="AP25" s="25">
        <v>200</v>
      </c>
      <c r="AQ25" s="25">
        <v>0</v>
      </c>
      <c r="AR25" s="25">
        <v>15</v>
      </c>
      <c r="AS25" s="25">
        <v>50</v>
      </c>
      <c r="AT25" s="62">
        <f t="shared" si="24"/>
        <v>325</v>
      </c>
      <c r="AU25" s="63">
        <f t="shared" si="4"/>
        <v>308.75</v>
      </c>
      <c r="AV25" s="113">
        <v>6</v>
      </c>
      <c r="AW25" s="113">
        <v>20</v>
      </c>
      <c r="AX25" s="113">
        <v>8</v>
      </c>
      <c r="AY25" s="113">
        <v>1</v>
      </c>
      <c r="AZ25" s="81">
        <f t="shared" si="17"/>
        <v>35</v>
      </c>
      <c r="BA25" s="80">
        <f t="shared" si="21"/>
        <v>273.75</v>
      </c>
      <c r="BB25" s="36">
        <f t="shared" si="18"/>
        <v>131.4</v>
      </c>
      <c r="BC25" s="80">
        <f t="shared" si="19"/>
        <v>142.35</v>
      </c>
    </row>
    <row r="26" spans="1:55" ht="18" thickBot="1">
      <c r="A26" s="30" t="s">
        <v>14</v>
      </c>
      <c r="B26" s="88">
        <v>515</v>
      </c>
      <c r="C26" s="94">
        <v>520</v>
      </c>
      <c r="D26" s="94">
        <v>692</v>
      </c>
      <c r="E26" s="88">
        <v>17</v>
      </c>
      <c r="F26" s="93">
        <v>18</v>
      </c>
      <c r="G26" s="93">
        <v>22</v>
      </c>
      <c r="H26" s="48">
        <f t="shared" si="5"/>
        <v>1727</v>
      </c>
      <c r="I26" s="48">
        <f t="shared" si="6"/>
        <v>57</v>
      </c>
      <c r="J26" s="89">
        <v>450</v>
      </c>
      <c r="K26" s="94">
        <v>481</v>
      </c>
      <c r="L26" s="94"/>
      <c r="M26" s="94">
        <v>15</v>
      </c>
      <c r="N26" s="93">
        <v>16</v>
      </c>
      <c r="O26" s="45"/>
      <c r="P26" s="48">
        <f t="shared" si="7"/>
        <v>931</v>
      </c>
      <c r="Q26" s="48">
        <f t="shared" si="8"/>
        <v>31</v>
      </c>
      <c r="R26" s="50">
        <f t="shared" si="20"/>
        <v>88</v>
      </c>
      <c r="S26" s="89">
        <v>3.45</v>
      </c>
      <c r="T26" s="88">
        <v>3.5</v>
      </c>
      <c r="U26" s="100">
        <v>7.1</v>
      </c>
      <c r="V26" s="60"/>
      <c r="W26" s="44"/>
      <c r="X26" s="44"/>
      <c r="Y26" s="44"/>
      <c r="Z26" s="44"/>
      <c r="AA26" s="67">
        <f t="shared" si="9"/>
        <v>0</v>
      </c>
      <c r="AB26" s="111"/>
      <c r="AC26" s="20">
        <f t="shared" si="10"/>
        <v>0</v>
      </c>
      <c r="AD26" s="85">
        <f t="shared" si="11"/>
        <v>102.05</v>
      </c>
      <c r="AE26" s="21">
        <f t="shared" si="23"/>
        <v>102.05</v>
      </c>
      <c r="AF26" s="82"/>
      <c r="AG26" s="51"/>
      <c r="AH26" s="22">
        <f t="shared" si="25"/>
        <v>102.05</v>
      </c>
      <c r="AI26" s="23">
        <f t="shared" si="26"/>
        <v>29.350000000000009</v>
      </c>
      <c r="AJ26" s="54"/>
      <c r="AK26" s="24">
        <f t="shared" si="14"/>
        <v>0</v>
      </c>
      <c r="AL26" s="25">
        <f t="shared" si="15"/>
        <v>131.4</v>
      </c>
      <c r="AM26" s="26">
        <f t="shared" si="16"/>
        <v>131.4</v>
      </c>
      <c r="AN26" s="79"/>
      <c r="AO26" s="24">
        <v>60</v>
      </c>
      <c r="AP26" s="25">
        <v>200</v>
      </c>
      <c r="AQ26" s="25">
        <v>0</v>
      </c>
      <c r="AR26" s="25">
        <v>15</v>
      </c>
      <c r="AS26" s="25">
        <v>50</v>
      </c>
      <c r="AT26" s="62">
        <f t="shared" si="24"/>
        <v>325</v>
      </c>
      <c r="AU26" s="63">
        <f t="shared" si="4"/>
        <v>308.75</v>
      </c>
      <c r="AV26" s="113">
        <v>6</v>
      </c>
      <c r="AW26" s="113">
        <v>20</v>
      </c>
      <c r="AX26" s="113">
        <v>8</v>
      </c>
      <c r="AY26" s="113">
        <v>1</v>
      </c>
      <c r="AZ26" s="81">
        <f t="shared" si="17"/>
        <v>35</v>
      </c>
      <c r="BA26" s="80">
        <f t="shared" si="21"/>
        <v>273.75</v>
      </c>
      <c r="BB26" s="36">
        <f t="shared" si="18"/>
        <v>131.4</v>
      </c>
      <c r="BC26" s="80">
        <f t="shared" si="19"/>
        <v>142.35</v>
      </c>
    </row>
    <row r="27" spans="1:55" ht="18" thickBot="1">
      <c r="A27" s="30" t="s">
        <v>31</v>
      </c>
      <c r="B27" s="88">
        <v>551</v>
      </c>
      <c r="C27" s="88">
        <v>580</v>
      </c>
      <c r="D27" s="88">
        <v>718</v>
      </c>
      <c r="E27" s="88">
        <v>18</v>
      </c>
      <c r="F27" s="88">
        <v>20</v>
      </c>
      <c r="G27" s="89">
        <v>23</v>
      </c>
      <c r="H27" s="48">
        <f t="shared" si="5"/>
        <v>1849</v>
      </c>
      <c r="I27" s="48">
        <f t="shared" si="6"/>
        <v>61</v>
      </c>
      <c r="J27" s="88">
        <v>477</v>
      </c>
      <c r="K27" s="94">
        <v>522</v>
      </c>
      <c r="L27" s="94"/>
      <c r="M27" s="94">
        <v>15</v>
      </c>
      <c r="N27" s="93">
        <v>18</v>
      </c>
      <c r="O27" s="45"/>
      <c r="P27" s="48">
        <f t="shared" si="7"/>
        <v>999</v>
      </c>
      <c r="Q27" s="48">
        <f t="shared" si="8"/>
        <v>33</v>
      </c>
      <c r="R27" s="50">
        <f t="shared" si="20"/>
        <v>94</v>
      </c>
      <c r="S27" s="89">
        <v>3.45</v>
      </c>
      <c r="T27" s="88">
        <v>3.5</v>
      </c>
      <c r="U27" s="100">
        <v>7.1</v>
      </c>
      <c r="V27" s="44"/>
      <c r="W27" s="44"/>
      <c r="X27" s="44"/>
      <c r="Y27" s="44"/>
      <c r="Z27" s="44"/>
      <c r="AA27" s="67">
        <f t="shared" si="9"/>
        <v>0</v>
      </c>
      <c r="AB27" s="111"/>
      <c r="AC27" s="20">
        <f t="shared" si="10"/>
        <v>0</v>
      </c>
      <c r="AD27" s="85">
        <f t="shared" si="11"/>
        <v>108.05</v>
      </c>
      <c r="AE27" s="21">
        <f t="shared" si="23"/>
        <v>108.05</v>
      </c>
      <c r="AF27" s="82"/>
      <c r="AG27" s="51"/>
      <c r="AH27" s="22">
        <f t="shared" si="25"/>
        <v>108.05</v>
      </c>
      <c r="AI27" s="23">
        <f t="shared" si="26"/>
        <v>23.350000000000009</v>
      </c>
      <c r="AJ27" s="54"/>
      <c r="AK27" s="24">
        <f t="shared" si="14"/>
        <v>0</v>
      </c>
      <c r="AL27" s="25">
        <f t="shared" si="15"/>
        <v>131.4</v>
      </c>
      <c r="AM27" s="26">
        <f t="shared" si="16"/>
        <v>131.4</v>
      </c>
      <c r="AN27" s="79"/>
      <c r="AO27" s="24">
        <v>60</v>
      </c>
      <c r="AP27" s="25">
        <v>200</v>
      </c>
      <c r="AQ27" s="25">
        <v>0</v>
      </c>
      <c r="AR27" s="25">
        <v>15</v>
      </c>
      <c r="AS27" s="25">
        <v>50</v>
      </c>
      <c r="AT27" s="62">
        <f t="shared" si="24"/>
        <v>325</v>
      </c>
      <c r="AU27" s="63">
        <f t="shared" si="4"/>
        <v>308.75</v>
      </c>
      <c r="AV27" s="113">
        <v>6</v>
      </c>
      <c r="AW27" s="113">
        <v>20</v>
      </c>
      <c r="AX27" s="113">
        <v>8</v>
      </c>
      <c r="AY27" s="113">
        <v>1</v>
      </c>
      <c r="AZ27" s="81">
        <f t="shared" si="17"/>
        <v>35</v>
      </c>
      <c r="BA27" s="80">
        <f t="shared" si="21"/>
        <v>273.75</v>
      </c>
      <c r="BB27" s="36">
        <f t="shared" si="18"/>
        <v>131.4</v>
      </c>
      <c r="BC27" s="80">
        <f t="shared" si="19"/>
        <v>142.35</v>
      </c>
    </row>
    <row r="28" spans="1:55" ht="18" thickBot="1">
      <c r="A28" s="30" t="s">
        <v>15</v>
      </c>
      <c r="B28" s="88">
        <v>567</v>
      </c>
      <c r="C28" s="88">
        <v>602</v>
      </c>
      <c r="D28" s="88">
        <v>724</v>
      </c>
      <c r="E28" s="88">
        <v>18</v>
      </c>
      <c r="F28" s="88">
        <v>20</v>
      </c>
      <c r="G28" s="89">
        <v>23</v>
      </c>
      <c r="H28" s="48">
        <f t="shared" si="5"/>
        <v>1893</v>
      </c>
      <c r="I28" s="48">
        <f t="shared" si="6"/>
        <v>61</v>
      </c>
      <c r="J28" s="88">
        <v>508</v>
      </c>
      <c r="K28" s="94">
        <v>539</v>
      </c>
      <c r="L28" s="94"/>
      <c r="M28" s="94">
        <v>17</v>
      </c>
      <c r="N28" s="93">
        <v>18</v>
      </c>
      <c r="O28" s="45"/>
      <c r="P28" s="48">
        <f t="shared" si="7"/>
        <v>1047</v>
      </c>
      <c r="Q28" s="48">
        <f t="shared" si="8"/>
        <v>35</v>
      </c>
      <c r="R28" s="50">
        <f t="shared" si="20"/>
        <v>96</v>
      </c>
      <c r="S28" s="89">
        <v>3.69</v>
      </c>
      <c r="T28" s="88">
        <v>3.6</v>
      </c>
      <c r="U28" s="100">
        <v>7.3</v>
      </c>
      <c r="V28" s="44"/>
      <c r="W28" s="44"/>
      <c r="X28" s="44"/>
      <c r="Y28" s="44"/>
      <c r="Z28" s="44"/>
      <c r="AA28" s="67">
        <f t="shared" si="9"/>
        <v>0</v>
      </c>
      <c r="AB28" s="111"/>
      <c r="AC28" s="20">
        <f t="shared" si="10"/>
        <v>0</v>
      </c>
      <c r="AD28" s="85">
        <f t="shared" si="11"/>
        <v>110.58999999999999</v>
      </c>
      <c r="AE28" s="21">
        <f t="shared" si="23"/>
        <v>110.58999999999999</v>
      </c>
      <c r="AF28" s="82"/>
      <c r="AG28" s="51"/>
      <c r="AH28" s="22">
        <f t="shared" si="25"/>
        <v>110.58999999999999</v>
      </c>
      <c r="AI28" s="23">
        <f t="shared" si="26"/>
        <v>20.810000000000016</v>
      </c>
      <c r="AJ28" s="54"/>
      <c r="AK28" s="24">
        <f t="shared" si="14"/>
        <v>0</v>
      </c>
      <c r="AL28" s="25">
        <f t="shared" si="15"/>
        <v>131.4</v>
      </c>
      <c r="AM28" s="26">
        <f t="shared" si="16"/>
        <v>131.4</v>
      </c>
      <c r="AN28" s="79"/>
      <c r="AO28" s="24">
        <v>60</v>
      </c>
      <c r="AP28" s="25">
        <v>200</v>
      </c>
      <c r="AQ28" s="25">
        <v>0</v>
      </c>
      <c r="AR28" s="25">
        <v>15</v>
      </c>
      <c r="AS28" s="25">
        <v>50</v>
      </c>
      <c r="AT28" s="62">
        <f t="shared" si="24"/>
        <v>325</v>
      </c>
      <c r="AU28" s="63">
        <f t="shared" si="4"/>
        <v>308.75</v>
      </c>
      <c r="AV28" s="113">
        <v>6</v>
      </c>
      <c r="AW28" s="113">
        <v>20</v>
      </c>
      <c r="AX28" s="113">
        <v>8</v>
      </c>
      <c r="AY28" s="113">
        <v>1</v>
      </c>
      <c r="AZ28" s="81">
        <f t="shared" si="17"/>
        <v>35</v>
      </c>
      <c r="BA28" s="80">
        <f t="shared" si="21"/>
        <v>273.75</v>
      </c>
      <c r="BB28" s="36">
        <f t="shared" si="18"/>
        <v>131.4</v>
      </c>
      <c r="BC28" s="80">
        <f t="shared" si="19"/>
        <v>142.35</v>
      </c>
    </row>
    <row r="29" spans="1:55" ht="18" thickBot="1">
      <c r="A29" s="30" t="s">
        <v>32</v>
      </c>
      <c r="B29" s="88">
        <v>564</v>
      </c>
      <c r="C29" s="88">
        <v>616</v>
      </c>
      <c r="D29" s="88">
        <v>741</v>
      </c>
      <c r="E29" s="88">
        <v>18</v>
      </c>
      <c r="F29" s="88">
        <v>20</v>
      </c>
      <c r="G29" s="89">
        <v>24</v>
      </c>
      <c r="H29" s="48">
        <f t="shared" si="5"/>
        <v>1921</v>
      </c>
      <c r="I29" s="48">
        <f t="shared" si="6"/>
        <v>62</v>
      </c>
      <c r="J29" s="88">
        <v>542</v>
      </c>
      <c r="K29" s="94">
        <v>549</v>
      </c>
      <c r="L29" s="94"/>
      <c r="M29" s="94">
        <v>18</v>
      </c>
      <c r="N29" s="93">
        <v>18</v>
      </c>
      <c r="O29" s="45"/>
      <c r="P29" s="48">
        <f t="shared" si="7"/>
        <v>1091</v>
      </c>
      <c r="Q29" s="48">
        <f t="shared" si="8"/>
        <v>36</v>
      </c>
      <c r="R29" s="50">
        <f t="shared" si="20"/>
        <v>98</v>
      </c>
      <c r="S29" s="89">
        <v>3.69</v>
      </c>
      <c r="T29" s="88">
        <v>3.6</v>
      </c>
      <c r="U29" s="100">
        <v>7.3</v>
      </c>
      <c r="V29" s="44"/>
      <c r="W29" s="44"/>
      <c r="X29" s="44"/>
      <c r="Y29" s="44"/>
      <c r="Z29" s="44"/>
      <c r="AA29" s="67">
        <f t="shared" si="9"/>
        <v>0</v>
      </c>
      <c r="AB29" s="111"/>
      <c r="AC29" s="20">
        <f t="shared" si="10"/>
        <v>0</v>
      </c>
      <c r="AD29" s="85">
        <f t="shared" si="11"/>
        <v>112.58999999999999</v>
      </c>
      <c r="AE29" s="21">
        <f t="shared" si="23"/>
        <v>112.58999999999999</v>
      </c>
      <c r="AF29" s="82"/>
      <c r="AG29" s="51"/>
      <c r="AH29" s="22">
        <f t="shared" si="25"/>
        <v>112.58999999999999</v>
      </c>
      <c r="AI29" s="23">
        <f t="shared" si="26"/>
        <v>18.810000000000016</v>
      </c>
      <c r="AJ29" s="54"/>
      <c r="AK29" s="24">
        <f t="shared" si="14"/>
        <v>0</v>
      </c>
      <c r="AL29" s="25">
        <f>BB29</f>
        <v>131.4</v>
      </c>
      <c r="AM29" s="26">
        <f t="shared" si="16"/>
        <v>131.4</v>
      </c>
      <c r="AN29" s="79"/>
      <c r="AO29" s="24">
        <v>60</v>
      </c>
      <c r="AP29" s="25">
        <v>200</v>
      </c>
      <c r="AQ29" s="25">
        <v>0</v>
      </c>
      <c r="AR29" s="25">
        <v>15</v>
      </c>
      <c r="AS29" s="25">
        <v>50</v>
      </c>
      <c r="AT29" s="62">
        <f t="shared" si="24"/>
        <v>325</v>
      </c>
      <c r="AU29" s="63">
        <f t="shared" si="4"/>
        <v>308.75</v>
      </c>
      <c r="AV29" s="113">
        <v>6</v>
      </c>
      <c r="AW29" s="113">
        <v>20</v>
      </c>
      <c r="AX29" s="113">
        <v>8</v>
      </c>
      <c r="AY29" s="113">
        <v>1</v>
      </c>
      <c r="AZ29" s="81">
        <f t="shared" si="17"/>
        <v>35</v>
      </c>
      <c r="BA29" s="80">
        <f t="shared" si="21"/>
        <v>273.75</v>
      </c>
      <c r="BB29" s="36">
        <f t="shared" si="18"/>
        <v>131.4</v>
      </c>
      <c r="BC29" s="80">
        <f t="shared" si="19"/>
        <v>142.35</v>
      </c>
    </row>
    <row r="30" spans="1:55" ht="17.399999999999999">
      <c r="A30" s="30" t="s">
        <v>16</v>
      </c>
      <c r="B30" s="88">
        <v>571</v>
      </c>
      <c r="C30" s="88">
        <v>616</v>
      </c>
      <c r="D30" s="88">
        <v>753</v>
      </c>
      <c r="E30" s="88">
        <v>19</v>
      </c>
      <c r="F30" s="88">
        <v>20</v>
      </c>
      <c r="G30" s="89">
        <v>24</v>
      </c>
      <c r="H30" s="48">
        <f t="shared" si="5"/>
        <v>1940</v>
      </c>
      <c r="I30" s="48">
        <f t="shared" si="6"/>
        <v>63</v>
      </c>
      <c r="J30" s="88">
        <v>556</v>
      </c>
      <c r="K30" s="94">
        <v>547</v>
      </c>
      <c r="L30" s="94"/>
      <c r="M30" s="94">
        <v>18</v>
      </c>
      <c r="N30" s="93">
        <v>19</v>
      </c>
      <c r="O30" s="45"/>
      <c r="P30" s="48">
        <f t="shared" si="7"/>
        <v>1103</v>
      </c>
      <c r="Q30" s="48">
        <f t="shared" si="8"/>
        <v>37</v>
      </c>
      <c r="R30" s="50">
        <f t="shared" si="20"/>
        <v>100</v>
      </c>
      <c r="S30" s="89">
        <v>3.84</v>
      </c>
      <c r="T30" s="88">
        <v>3.8</v>
      </c>
      <c r="U30" s="88">
        <v>8</v>
      </c>
      <c r="V30" s="44"/>
      <c r="W30" s="44"/>
      <c r="X30" s="44"/>
      <c r="Y30" s="44"/>
      <c r="Z30" s="44"/>
      <c r="AA30" s="67">
        <f t="shared" si="9"/>
        <v>0</v>
      </c>
      <c r="AB30" s="111"/>
      <c r="AC30" s="20">
        <f t="shared" si="10"/>
        <v>0</v>
      </c>
      <c r="AD30" s="85">
        <f t="shared" si="11"/>
        <v>115.64</v>
      </c>
      <c r="AE30" s="21">
        <f t="shared" si="23"/>
        <v>115.64</v>
      </c>
      <c r="AF30" s="82"/>
      <c r="AG30" s="51"/>
      <c r="AH30" s="22">
        <f>V30+W30+X30+Y30+Z30+AA30+AB30+AC30+AD30</f>
        <v>115.64</v>
      </c>
      <c r="AI30" s="23">
        <f>AM30-AD30</f>
        <v>15.760000000000005</v>
      </c>
      <c r="AJ30" s="54"/>
      <c r="AK30" s="24">
        <f t="shared" si="14"/>
        <v>0</v>
      </c>
      <c r="AL30" s="25">
        <f t="shared" si="15"/>
        <v>131.4</v>
      </c>
      <c r="AM30" s="26">
        <f t="shared" si="16"/>
        <v>131.4</v>
      </c>
      <c r="AN30" s="79"/>
      <c r="AO30" s="24">
        <v>60</v>
      </c>
      <c r="AP30" s="25">
        <v>200</v>
      </c>
      <c r="AQ30" s="25">
        <v>0</v>
      </c>
      <c r="AR30" s="25">
        <v>15</v>
      </c>
      <c r="AS30" s="25">
        <v>50</v>
      </c>
      <c r="AT30" s="62">
        <f t="shared" si="24"/>
        <v>325</v>
      </c>
      <c r="AU30" s="63">
        <f t="shared" si="4"/>
        <v>308.75</v>
      </c>
      <c r="AV30" s="113">
        <v>6</v>
      </c>
      <c r="AW30" s="113">
        <v>20</v>
      </c>
      <c r="AX30" s="113">
        <v>8</v>
      </c>
      <c r="AY30" s="113">
        <v>1</v>
      </c>
      <c r="AZ30" s="81">
        <f t="shared" si="17"/>
        <v>35</v>
      </c>
      <c r="BA30" s="80">
        <f t="shared" si="21"/>
        <v>273.75</v>
      </c>
      <c r="BB30" s="36">
        <f t="shared" si="18"/>
        <v>131.4</v>
      </c>
      <c r="BC30" s="80">
        <f t="shared" si="19"/>
        <v>142.35</v>
      </c>
    </row>
    <row r="31" spans="1:55" ht="18" thickBot="1">
      <c r="A31" s="30" t="s">
        <v>45</v>
      </c>
      <c r="B31" s="88">
        <v>577</v>
      </c>
      <c r="C31" s="88">
        <v>624</v>
      </c>
      <c r="D31" s="88">
        <v>755</v>
      </c>
      <c r="E31" s="88">
        <v>20</v>
      </c>
      <c r="F31" s="88">
        <v>21</v>
      </c>
      <c r="G31" s="89">
        <v>24</v>
      </c>
      <c r="H31" s="48">
        <f t="shared" si="5"/>
        <v>1956</v>
      </c>
      <c r="I31" s="48">
        <f t="shared" si="6"/>
        <v>65</v>
      </c>
      <c r="J31" s="88">
        <v>557</v>
      </c>
      <c r="K31" s="94">
        <v>556</v>
      </c>
      <c r="L31" s="94"/>
      <c r="M31" s="94">
        <v>18</v>
      </c>
      <c r="N31" s="93">
        <v>19</v>
      </c>
      <c r="O31" s="45"/>
      <c r="P31" s="48">
        <f t="shared" si="7"/>
        <v>1113</v>
      </c>
      <c r="Q31" s="48">
        <f t="shared" si="8"/>
        <v>37</v>
      </c>
      <c r="R31" s="50">
        <f t="shared" si="20"/>
        <v>102</v>
      </c>
      <c r="S31" s="89">
        <v>3.84</v>
      </c>
      <c r="T31" s="88">
        <v>3.8</v>
      </c>
      <c r="U31" s="88">
        <v>8</v>
      </c>
      <c r="V31" s="44"/>
      <c r="W31" s="44"/>
      <c r="X31" s="44"/>
      <c r="Y31" s="44"/>
      <c r="Z31" s="44"/>
      <c r="AA31" s="67">
        <f t="shared" si="9"/>
        <v>0</v>
      </c>
      <c r="AB31" s="111"/>
      <c r="AC31" s="20">
        <f t="shared" si="10"/>
        <v>0</v>
      </c>
      <c r="AD31" s="85">
        <f t="shared" si="11"/>
        <v>117.64</v>
      </c>
      <c r="AE31" s="21">
        <f t="shared" si="23"/>
        <v>117.64</v>
      </c>
      <c r="AF31" s="82"/>
      <c r="AG31" s="51"/>
      <c r="AH31" s="22">
        <f>V31+W31+X31+Y31+Z31+AA31+AB31+AC31+AD31</f>
        <v>117.64</v>
      </c>
      <c r="AI31" s="23">
        <f>AM31-AD31</f>
        <v>13.760000000000005</v>
      </c>
      <c r="AJ31" s="54"/>
      <c r="AK31" s="24">
        <f t="shared" si="14"/>
        <v>0</v>
      </c>
      <c r="AL31" s="25">
        <f t="shared" si="15"/>
        <v>131.4</v>
      </c>
      <c r="AM31" s="26">
        <f t="shared" si="16"/>
        <v>131.4</v>
      </c>
      <c r="AN31" s="79"/>
      <c r="AO31" s="24">
        <v>60</v>
      </c>
      <c r="AP31" s="25">
        <v>200</v>
      </c>
      <c r="AQ31" s="25">
        <v>0</v>
      </c>
      <c r="AR31" s="25">
        <v>15</v>
      </c>
      <c r="AS31" s="25">
        <v>50</v>
      </c>
      <c r="AT31" s="62">
        <f>SUM(AO30:AS30)</f>
        <v>325</v>
      </c>
      <c r="AU31" s="64">
        <f t="shared" si="4"/>
        <v>308.75</v>
      </c>
      <c r="AV31" s="113">
        <v>6</v>
      </c>
      <c r="AW31" s="113">
        <v>20</v>
      </c>
      <c r="AX31" s="113">
        <v>8</v>
      </c>
      <c r="AY31" s="113">
        <v>1</v>
      </c>
      <c r="AZ31" s="81">
        <f t="shared" si="17"/>
        <v>35</v>
      </c>
      <c r="BA31" s="80">
        <f t="shared" si="21"/>
        <v>273.75</v>
      </c>
      <c r="BB31" s="36">
        <f t="shared" si="18"/>
        <v>131.4</v>
      </c>
      <c r="BC31" s="80">
        <f t="shared" si="19"/>
        <v>142.35</v>
      </c>
    </row>
    <row r="32" spans="1:55" ht="18" thickBot="1">
      <c r="A32" s="30" t="s">
        <v>17</v>
      </c>
      <c r="B32" s="88">
        <v>521</v>
      </c>
      <c r="C32" s="88">
        <v>636</v>
      </c>
      <c r="D32" s="88">
        <v>751</v>
      </c>
      <c r="E32" s="88">
        <v>17</v>
      </c>
      <c r="F32" s="88">
        <v>22</v>
      </c>
      <c r="G32" s="89">
        <v>24</v>
      </c>
      <c r="H32" s="48">
        <f t="shared" si="5"/>
        <v>1908</v>
      </c>
      <c r="I32" s="48">
        <f t="shared" si="6"/>
        <v>63</v>
      </c>
      <c r="J32" s="88">
        <v>560</v>
      </c>
      <c r="K32" s="94">
        <v>568</v>
      </c>
      <c r="L32" s="94"/>
      <c r="M32" s="94">
        <v>18</v>
      </c>
      <c r="N32" s="93">
        <v>18</v>
      </c>
      <c r="O32" s="45"/>
      <c r="P32" s="48">
        <f t="shared" si="7"/>
        <v>1128</v>
      </c>
      <c r="Q32" s="48">
        <f t="shared" si="8"/>
        <v>36</v>
      </c>
      <c r="R32" s="50">
        <f t="shared" si="20"/>
        <v>99</v>
      </c>
      <c r="S32" s="89">
        <v>3.32</v>
      </c>
      <c r="T32" s="88">
        <v>3.5</v>
      </c>
      <c r="U32" s="88">
        <v>8.5</v>
      </c>
      <c r="V32" s="44"/>
      <c r="W32" s="44"/>
      <c r="X32" s="44"/>
      <c r="Y32" s="44"/>
      <c r="Z32" s="44"/>
      <c r="AA32" s="67">
        <f t="shared" si="9"/>
        <v>0</v>
      </c>
      <c r="AB32" s="111"/>
      <c r="AC32" s="20">
        <f t="shared" si="10"/>
        <v>0</v>
      </c>
      <c r="AD32" s="85">
        <f t="shared" si="11"/>
        <v>114.32</v>
      </c>
      <c r="AE32" s="21">
        <f t="shared" si="23"/>
        <v>114.32</v>
      </c>
      <c r="AF32" s="82"/>
      <c r="AG32" s="51"/>
      <c r="AH32" s="22">
        <f>V32+W32+X32+Y32+Z32+AA32+AB32+AC32+AD32</f>
        <v>114.32</v>
      </c>
      <c r="AI32" s="23">
        <f>AM32-AD32</f>
        <v>17.080000000000013</v>
      </c>
      <c r="AJ32" s="54"/>
      <c r="AK32" s="24">
        <f t="shared" si="14"/>
        <v>0</v>
      </c>
      <c r="AL32" s="25">
        <f t="shared" si="15"/>
        <v>131.4</v>
      </c>
      <c r="AM32" s="26">
        <f t="shared" si="16"/>
        <v>131.4</v>
      </c>
      <c r="AN32" s="79"/>
      <c r="AO32" s="24">
        <v>60</v>
      </c>
      <c r="AP32" s="25">
        <v>200</v>
      </c>
      <c r="AQ32" s="25">
        <v>0</v>
      </c>
      <c r="AR32" s="25">
        <v>15</v>
      </c>
      <c r="AS32" s="25">
        <v>50</v>
      </c>
      <c r="AT32" s="62">
        <f t="shared" si="24"/>
        <v>325</v>
      </c>
      <c r="AU32" s="63">
        <f t="shared" si="4"/>
        <v>308.75</v>
      </c>
      <c r="AV32" s="113">
        <v>6</v>
      </c>
      <c r="AW32" s="113">
        <v>20</v>
      </c>
      <c r="AX32" s="113">
        <v>8</v>
      </c>
      <c r="AY32" s="113">
        <v>1</v>
      </c>
      <c r="AZ32" s="81">
        <f t="shared" si="17"/>
        <v>35</v>
      </c>
      <c r="BA32" s="80">
        <f t="shared" si="21"/>
        <v>273.75</v>
      </c>
      <c r="BB32" s="36">
        <f t="shared" si="18"/>
        <v>131.4</v>
      </c>
      <c r="BC32" s="80">
        <f t="shared" si="19"/>
        <v>142.35</v>
      </c>
    </row>
    <row r="33" spans="1:55" ht="18" thickBot="1">
      <c r="A33" s="30" t="s">
        <v>46</v>
      </c>
      <c r="B33" s="88">
        <v>521</v>
      </c>
      <c r="C33" s="88">
        <v>632</v>
      </c>
      <c r="D33" s="88">
        <v>840</v>
      </c>
      <c r="E33" s="88">
        <v>17</v>
      </c>
      <c r="F33" s="88">
        <v>22</v>
      </c>
      <c r="G33" s="89">
        <v>27</v>
      </c>
      <c r="H33" s="48">
        <f t="shared" si="5"/>
        <v>1993</v>
      </c>
      <c r="I33" s="48">
        <f t="shared" si="6"/>
        <v>66</v>
      </c>
      <c r="J33" s="88">
        <v>538</v>
      </c>
      <c r="K33" s="94">
        <v>571</v>
      </c>
      <c r="L33" s="94"/>
      <c r="M33" s="93">
        <v>18</v>
      </c>
      <c r="N33" s="93">
        <v>20</v>
      </c>
      <c r="O33" s="45"/>
      <c r="P33" s="48">
        <f t="shared" si="7"/>
        <v>1109</v>
      </c>
      <c r="Q33" s="48">
        <f t="shared" si="8"/>
        <v>38</v>
      </c>
      <c r="R33" s="50">
        <f t="shared" si="20"/>
        <v>104</v>
      </c>
      <c r="S33" s="89">
        <v>3.32</v>
      </c>
      <c r="T33" s="88">
        <v>3.5</v>
      </c>
      <c r="U33" s="88">
        <v>8.5</v>
      </c>
      <c r="V33" s="44"/>
      <c r="W33" s="44"/>
      <c r="X33" s="44"/>
      <c r="Y33" s="44"/>
      <c r="Z33" s="44"/>
      <c r="AA33" s="67">
        <f t="shared" si="9"/>
        <v>0</v>
      </c>
      <c r="AB33" s="111"/>
      <c r="AC33" s="20">
        <f t="shared" si="10"/>
        <v>0</v>
      </c>
      <c r="AD33" s="85">
        <f t="shared" si="11"/>
        <v>119.32</v>
      </c>
      <c r="AE33" s="21">
        <f t="shared" si="23"/>
        <v>119.32</v>
      </c>
      <c r="AF33" s="82"/>
      <c r="AG33" s="51"/>
      <c r="AH33" s="22">
        <f>V33+W33+X33+Y33+Z33+AA33+AB33+AC33+AD33</f>
        <v>119.32</v>
      </c>
      <c r="AI33" s="23">
        <f>AM33-AD33</f>
        <v>12.080000000000013</v>
      </c>
      <c r="AJ33" s="54"/>
      <c r="AK33" s="24">
        <f t="shared" si="14"/>
        <v>0</v>
      </c>
      <c r="AL33" s="25">
        <f t="shared" si="15"/>
        <v>131.4</v>
      </c>
      <c r="AM33" s="26">
        <f t="shared" si="16"/>
        <v>131.4</v>
      </c>
      <c r="AN33" s="79"/>
      <c r="AO33" s="24">
        <v>60</v>
      </c>
      <c r="AP33" s="25">
        <v>200</v>
      </c>
      <c r="AQ33" s="25">
        <v>0</v>
      </c>
      <c r="AR33" s="25">
        <v>15</v>
      </c>
      <c r="AS33" s="25">
        <v>50</v>
      </c>
      <c r="AT33" s="62">
        <f t="shared" si="24"/>
        <v>325</v>
      </c>
      <c r="AU33" s="63">
        <f t="shared" si="4"/>
        <v>308.75</v>
      </c>
      <c r="AV33" s="113">
        <v>6</v>
      </c>
      <c r="AW33" s="113">
        <v>20</v>
      </c>
      <c r="AX33" s="113">
        <v>8</v>
      </c>
      <c r="AY33" s="113">
        <v>1</v>
      </c>
      <c r="AZ33" s="81">
        <f t="shared" si="17"/>
        <v>35</v>
      </c>
      <c r="BA33" s="80">
        <f t="shared" si="21"/>
        <v>273.75</v>
      </c>
      <c r="BB33" s="36">
        <f t="shared" si="18"/>
        <v>131.4</v>
      </c>
      <c r="BC33" s="80">
        <f t="shared" si="19"/>
        <v>142.35</v>
      </c>
    </row>
    <row r="34" spans="1:55" ht="18" thickBot="1">
      <c r="A34" s="30" t="s">
        <v>18</v>
      </c>
      <c r="B34" s="88">
        <v>514</v>
      </c>
      <c r="C34" s="88">
        <v>633</v>
      </c>
      <c r="D34" s="92">
        <v>813</v>
      </c>
      <c r="E34" s="88">
        <v>17</v>
      </c>
      <c r="F34" s="88">
        <v>22</v>
      </c>
      <c r="G34" s="89">
        <v>26</v>
      </c>
      <c r="H34" s="48">
        <f t="shared" si="5"/>
        <v>1960</v>
      </c>
      <c r="I34" s="48">
        <f t="shared" si="6"/>
        <v>65</v>
      </c>
      <c r="J34" s="88">
        <v>576</v>
      </c>
      <c r="K34" s="94">
        <v>574</v>
      </c>
      <c r="L34" s="94"/>
      <c r="M34" s="93">
        <v>19</v>
      </c>
      <c r="N34" s="93">
        <v>20</v>
      </c>
      <c r="O34" s="56"/>
      <c r="P34" s="48">
        <f t="shared" si="7"/>
        <v>1150</v>
      </c>
      <c r="Q34" s="48">
        <f t="shared" si="8"/>
        <v>39</v>
      </c>
      <c r="R34" s="50">
        <f t="shared" si="20"/>
        <v>104</v>
      </c>
      <c r="S34" s="89">
        <v>3.54</v>
      </c>
      <c r="T34" s="88">
        <v>4</v>
      </c>
      <c r="U34" s="88">
        <v>8.3000000000000007</v>
      </c>
      <c r="V34" s="44"/>
      <c r="W34" s="44"/>
      <c r="X34" s="44"/>
      <c r="Y34" s="44"/>
      <c r="Z34" s="44"/>
      <c r="AA34" s="67">
        <f t="shared" si="9"/>
        <v>0</v>
      </c>
      <c r="AB34" s="111"/>
      <c r="AC34" s="20">
        <f t="shared" si="10"/>
        <v>0</v>
      </c>
      <c r="AD34" s="85">
        <f t="shared" si="11"/>
        <v>119.84</v>
      </c>
      <c r="AE34" s="21">
        <f t="shared" si="23"/>
        <v>119.84</v>
      </c>
      <c r="AF34" s="82"/>
      <c r="AG34" s="51"/>
      <c r="AH34" s="22">
        <f>V34+W34+X34+Y34+Z34+AA34+AB34+AC34+AD34</f>
        <v>119.84</v>
      </c>
      <c r="AI34" s="23">
        <f>AM34-AD34</f>
        <v>11.560000000000002</v>
      </c>
      <c r="AJ34" s="54"/>
      <c r="AK34" s="24">
        <f t="shared" si="14"/>
        <v>0</v>
      </c>
      <c r="AL34" s="25">
        <f t="shared" si="15"/>
        <v>131.4</v>
      </c>
      <c r="AM34" s="26">
        <f t="shared" si="16"/>
        <v>131.4</v>
      </c>
      <c r="AN34" s="79"/>
      <c r="AO34" s="24">
        <v>60</v>
      </c>
      <c r="AP34" s="25">
        <v>200</v>
      </c>
      <c r="AQ34" s="25">
        <v>0</v>
      </c>
      <c r="AR34" s="25">
        <v>15</v>
      </c>
      <c r="AS34" s="25">
        <v>50</v>
      </c>
      <c r="AT34" s="62">
        <f t="shared" si="24"/>
        <v>325</v>
      </c>
      <c r="AU34" s="63">
        <f t="shared" si="4"/>
        <v>308.75</v>
      </c>
      <c r="AV34" s="113">
        <v>6</v>
      </c>
      <c r="AW34" s="113">
        <v>20</v>
      </c>
      <c r="AX34" s="113">
        <v>8</v>
      </c>
      <c r="AY34" s="113">
        <v>1</v>
      </c>
      <c r="AZ34" s="81">
        <f t="shared" si="17"/>
        <v>35</v>
      </c>
      <c r="BA34" s="80">
        <f t="shared" si="21"/>
        <v>273.75</v>
      </c>
      <c r="BB34" s="36">
        <f t="shared" si="18"/>
        <v>131.4</v>
      </c>
      <c r="BC34" s="80">
        <f t="shared" si="19"/>
        <v>142.35</v>
      </c>
    </row>
    <row r="35" spans="1:55" ht="18" thickBot="1">
      <c r="A35" s="30" t="s">
        <v>47</v>
      </c>
      <c r="B35" s="88">
        <v>498</v>
      </c>
      <c r="C35" s="88">
        <v>592</v>
      </c>
      <c r="D35" s="92">
        <v>799</v>
      </c>
      <c r="E35" s="88">
        <v>17</v>
      </c>
      <c r="F35" s="88">
        <v>21</v>
      </c>
      <c r="G35" s="89">
        <v>26</v>
      </c>
      <c r="H35" s="48">
        <f t="shared" si="5"/>
        <v>1889</v>
      </c>
      <c r="I35" s="48">
        <f t="shared" si="6"/>
        <v>64</v>
      </c>
      <c r="J35" s="88">
        <v>575</v>
      </c>
      <c r="K35" s="94">
        <v>552</v>
      </c>
      <c r="L35" s="94"/>
      <c r="M35" s="93">
        <v>19</v>
      </c>
      <c r="N35" s="93">
        <v>19</v>
      </c>
      <c r="O35" s="56"/>
      <c r="P35" s="48">
        <f t="shared" si="7"/>
        <v>1127</v>
      </c>
      <c r="Q35" s="48">
        <f t="shared" si="8"/>
        <v>38</v>
      </c>
      <c r="R35" s="50">
        <f t="shared" si="20"/>
        <v>102</v>
      </c>
      <c r="S35" s="89">
        <v>3.54</v>
      </c>
      <c r="T35" s="88">
        <v>4</v>
      </c>
      <c r="U35" s="88">
        <v>8.3000000000000007</v>
      </c>
      <c r="V35" s="44"/>
      <c r="W35" s="44"/>
      <c r="X35" s="44"/>
      <c r="Y35" s="44"/>
      <c r="Z35" s="44"/>
      <c r="AA35" s="67">
        <f t="shared" si="9"/>
        <v>0</v>
      </c>
      <c r="AB35" s="111"/>
      <c r="AC35" s="20">
        <f t="shared" si="10"/>
        <v>0</v>
      </c>
      <c r="AD35" s="85">
        <f t="shared" si="11"/>
        <v>117.84</v>
      </c>
      <c r="AE35" s="21">
        <f t="shared" si="23"/>
        <v>117.84</v>
      </c>
      <c r="AF35" s="82"/>
      <c r="AG35" s="51"/>
      <c r="AH35" s="22">
        <f t="shared" si="12"/>
        <v>117.84</v>
      </c>
      <c r="AI35" s="23">
        <f t="shared" si="13"/>
        <v>13.560000000000002</v>
      </c>
      <c r="AJ35" s="54"/>
      <c r="AK35" s="24">
        <f t="shared" si="14"/>
        <v>0</v>
      </c>
      <c r="AL35" s="25">
        <f t="shared" si="15"/>
        <v>131.4</v>
      </c>
      <c r="AM35" s="26">
        <f t="shared" si="16"/>
        <v>131.4</v>
      </c>
      <c r="AN35" s="79"/>
      <c r="AO35" s="24">
        <v>60</v>
      </c>
      <c r="AP35" s="25">
        <v>200</v>
      </c>
      <c r="AQ35" s="25">
        <v>0</v>
      </c>
      <c r="AR35" s="25">
        <v>15</v>
      </c>
      <c r="AS35" s="25">
        <v>50</v>
      </c>
      <c r="AT35" s="62">
        <f t="shared" si="24"/>
        <v>325</v>
      </c>
      <c r="AU35" s="63">
        <f t="shared" si="4"/>
        <v>308.75</v>
      </c>
      <c r="AV35" s="113">
        <v>6</v>
      </c>
      <c r="AW35" s="113">
        <v>20</v>
      </c>
      <c r="AX35" s="113">
        <v>8</v>
      </c>
      <c r="AY35" s="113">
        <v>1</v>
      </c>
      <c r="AZ35" s="81">
        <f t="shared" si="17"/>
        <v>35</v>
      </c>
      <c r="BA35" s="80">
        <f t="shared" si="21"/>
        <v>273.75</v>
      </c>
      <c r="BB35" s="36">
        <f t="shared" si="18"/>
        <v>131.4</v>
      </c>
      <c r="BC35" s="80">
        <f t="shared" si="19"/>
        <v>142.35</v>
      </c>
    </row>
    <row r="36" spans="1:55" ht="18" thickBot="1">
      <c r="A36" s="30" t="s">
        <v>19</v>
      </c>
      <c r="B36" s="88">
        <v>491</v>
      </c>
      <c r="C36" s="88">
        <v>567</v>
      </c>
      <c r="D36" s="92">
        <v>801</v>
      </c>
      <c r="E36" s="88">
        <v>17</v>
      </c>
      <c r="F36" s="88">
        <v>20</v>
      </c>
      <c r="G36" s="89">
        <v>26</v>
      </c>
      <c r="H36" s="48">
        <f t="shared" si="5"/>
        <v>1859</v>
      </c>
      <c r="I36" s="48">
        <f t="shared" si="6"/>
        <v>63</v>
      </c>
      <c r="J36" s="89">
        <v>587</v>
      </c>
      <c r="K36" s="94">
        <v>538</v>
      </c>
      <c r="L36" s="94"/>
      <c r="M36" s="93">
        <v>19</v>
      </c>
      <c r="N36" s="93">
        <v>18</v>
      </c>
      <c r="O36" s="56"/>
      <c r="P36" s="48">
        <f t="shared" si="7"/>
        <v>1125</v>
      </c>
      <c r="Q36" s="48">
        <f t="shared" si="8"/>
        <v>37</v>
      </c>
      <c r="R36" s="50">
        <f t="shared" si="20"/>
        <v>100</v>
      </c>
      <c r="S36" s="89">
        <v>3.95</v>
      </c>
      <c r="T36" s="88">
        <v>4</v>
      </c>
      <c r="U36" s="88">
        <v>7.9</v>
      </c>
      <c r="V36" s="44"/>
      <c r="W36" s="44"/>
      <c r="X36" s="44"/>
      <c r="Y36" s="44"/>
      <c r="Z36" s="44"/>
      <c r="AA36" s="67">
        <f t="shared" si="9"/>
        <v>0</v>
      </c>
      <c r="AB36" s="111"/>
      <c r="AC36" s="20">
        <f t="shared" si="10"/>
        <v>0</v>
      </c>
      <c r="AD36" s="85">
        <f t="shared" si="11"/>
        <v>115.85000000000001</v>
      </c>
      <c r="AE36" s="21">
        <f t="shared" si="23"/>
        <v>115.85000000000001</v>
      </c>
      <c r="AF36" s="82"/>
      <c r="AG36" s="51"/>
      <c r="AH36" s="22">
        <f t="shared" si="12"/>
        <v>115.85000000000001</v>
      </c>
      <c r="AI36" s="23">
        <f t="shared" si="13"/>
        <v>15.549999999999997</v>
      </c>
      <c r="AJ36" s="54"/>
      <c r="AK36" s="24">
        <f t="shared" si="14"/>
        <v>0</v>
      </c>
      <c r="AL36" s="25">
        <f t="shared" si="15"/>
        <v>131.4</v>
      </c>
      <c r="AM36" s="26">
        <f t="shared" si="16"/>
        <v>131.4</v>
      </c>
      <c r="AN36" s="79"/>
      <c r="AO36" s="24">
        <v>60</v>
      </c>
      <c r="AP36" s="25">
        <v>200</v>
      </c>
      <c r="AQ36" s="25">
        <v>0</v>
      </c>
      <c r="AR36" s="25">
        <v>15</v>
      </c>
      <c r="AS36" s="25">
        <v>50</v>
      </c>
      <c r="AT36" s="62">
        <f t="shared" si="24"/>
        <v>325</v>
      </c>
      <c r="AU36" s="63">
        <f t="shared" si="4"/>
        <v>308.75</v>
      </c>
      <c r="AV36" s="113">
        <v>6</v>
      </c>
      <c r="AW36" s="113">
        <v>20</v>
      </c>
      <c r="AX36" s="113">
        <v>8</v>
      </c>
      <c r="AY36" s="113">
        <v>1</v>
      </c>
      <c r="AZ36" s="81">
        <f t="shared" si="17"/>
        <v>35</v>
      </c>
      <c r="BA36" s="80">
        <f t="shared" si="21"/>
        <v>273.75</v>
      </c>
      <c r="BB36" s="36">
        <f t="shared" si="18"/>
        <v>131.4</v>
      </c>
      <c r="BC36" s="80">
        <f t="shared" si="19"/>
        <v>142.35</v>
      </c>
    </row>
    <row r="37" spans="1:55" ht="18" thickBot="1">
      <c r="A37" s="30" t="s">
        <v>48</v>
      </c>
      <c r="B37" s="88">
        <v>485</v>
      </c>
      <c r="C37" s="88">
        <v>551</v>
      </c>
      <c r="D37" s="92">
        <v>796</v>
      </c>
      <c r="E37" s="88">
        <v>17</v>
      </c>
      <c r="F37" s="88">
        <v>19</v>
      </c>
      <c r="G37" s="89">
        <v>26</v>
      </c>
      <c r="H37" s="48">
        <f t="shared" si="5"/>
        <v>1832</v>
      </c>
      <c r="I37" s="48">
        <f t="shared" si="6"/>
        <v>62</v>
      </c>
      <c r="J37" s="89">
        <v>593</v>
      </c>
      <c r="K37" s="94">
        <v>561</v>
      </c>
      <c r="L37" s="94"/>
      <c r="M37" s="93">
        <v>19</v>
      </c>
      <c r="N37" s="93">
        <v>19</v>
      </c>
      <c r="O37" s="56"/>
      <c r="P37" s="48">
        <f t="shared" si="7"/>
        <v>1154</v>
      </c>
      <c r="Q37" s="48">
        <f t="shared" si="8"/>
        <v>38</v>
      </c>
      <c r="R37" s="50">
        <f t="shared" si="20"/>
        <v>100</v>
      </c>
      <c r="S37" s="89">
        <v>3.95</v>
      </c>
      <c r="T37" s="88">
        <v>4</v>
      </c>
      <c r="U37" s="88">
        <v>7.9</v>
      </c>
      <c r="V37" s="44"/>
      <c r="W37" s="44"/>
      <c r="X37" s="44"/>
      <c r="Y37" s="44"/>
      <c r="Z37" s="44"/>
      <c r="AA37" s="67">
        <f t="shared" si="9"/>
        <v>0</v>
      </c>
      <c r="AB37" s="111"/>
      <c r="AC37" s="20">
        <f t="shared" si="10"/>
        <v>0</v>
      </c>
      <c r="AD37" s="85">
        <f t="shared" si="11"/>
        <v>115.85000000000001</v>
      </c>
      <c r="AE37" s="21">
        <f t="shared" si="23"/>
        <v>115.85000000000001</v>
      </c>
      <c r="AF37" s="82"/>
      <c r="AG37" s="51"/>
      <c r="AH37" s="22">
        <f t="shared" si="12"/>
        <v>115.85000000000001</v>
      </c>
      <c r="AI37" s="23">
        <f t="shared" si="13"/>
        <v>15.549999999999997</v>
      </c>
      <c r="AJ37" s="54"/>
      <c r="AK37" s="24">
        <f t="shared" si="14"/>
        <v>0</v>
      </c>
      <c r="AL37" s="25">
        <f t="shared" si="15"/>
        <v>131.4</v>
      </c>
      <c r="AM37" s="26">
        <f t="shared" si="16"/>
        <v>131.4</v>
      </c>
      <c r="AN37" s="79"/>
      <c r="AO37" s="24">
        <v>60</v>
      </c>
      <c r="AP37" s="25">
        <v>200</v>
      </c>
      <c r="AQ37" s="25">
        <v>0</v>
      </c>
      <c r="AR37" s="25">
        <v>15</v>
      </c>
      <c r="AS37" s="25">
        <v>50</v>
      </c>
      <c r="AT37" s="62">
        <f t="shared" si="24"/>
        <v>325</v>
      </c>
      <c r="AU37" s="63">
        <f t="shared" si="4"/>
        <v>308.75</v>
      </c>
      <c r="AV37" s="113">
        <v>6</v>
      </c>
      <c r="AW37" s="113">
        <v>20</v>
      </c>
      <c r="AX37" s="113">
        <v>8</v>
      </c>
      <c r="AY37" s="113">
        <v>1</v>
      </c>
      <c r="AZ37" s="81">
        <f t="shared" si="17"/>
        <v>35</v>
      </c>
      <c r="BA37" s="80">
        <f t="shared" si="21"/>
        <v>273.75</v>
      </c>
      <c r="BB37" s="36">
        <f t="shared" si="18"/>
        <v>131.4</v>
      </c>
      <c r="BC37" s="80">
        <f t="shared" si="19"/>
        <v>142.35</v>
      </c>
    </row>
    <row r="38" spans="1:55" ht="18" thickBot="1">
      <c r="A38" s="30" t="s">
        <v>20</v>
      </c>
      <c r="B38" s="88">
        <v>491</v>
      </c>
      <c r="C38" s="88">
        <v>551</v>
      </c>
      <c r="D38" s="92">
        <v>789</v>
      </c>
      <c r="E38" s="88">
        <v>17</v>
      </c>
      <c r="F38" s="88">
        <v>19</v>
      </c>
      <c r="G38" s="89">
        <v>26</v>
      </c>
      <c r="H38" s="48">
        <f t="shared" si="5"/>
        <v>1831</v>
      </c>
      <c r="I38" s="48">
        <f>E38+F38+G38</f>
        <v>62</v>
      </c>
      <c r="J38" s="89">
        <v>594</v>
      </c>
      <c r="K38" s="94">
        <v>575</v>
      </c>
      <c r="L38" s="94"/>
      <c r="M38" s="93">
        <v>19</v>
      </c>
      <c r="N38" s="93">
        <v>20</v>
      </c>
      <c r="O38" s="56"/>
      <c r="P38" s="48">
        <f t="shared" si="7"/>
        <v>1169</v>
      </c>
      <c r="Q38" s="48">
        <f t="shared" si="8"/>
        <v>39</v>
      </c>
      <c r="R38" s="50">
        <f t="shared" si="20"/>
        <v>101</v>
      </c>
      <c r="S38" s="89">
        <v>3.92</v>
      </c>
      <c r="T38" s="88">
        <v>4</v>
      </c>
      <c r="U38" s="88">
        <v>7.8</v>
      </c>
      <c r="V38" s="44"/>
      <c r="W38" s="44"/>
      <c r="X38" s="44"/>
      <c r="Y38" s="44"/>
      <c r="Z38" s="44"/>
      <c r="AA38" s="67">
        <f t="shared" si="9"/>
        <v>0</v>
      </c>
      <c r="AB38" s="111"/>
      <c r="AC38" s="20">
        <f t="shared" si="10"/>
        <v>0</v>
      </c>
      <c r="AD38" s="85">
        <f t="shared" si="11"/>
        <v>116.72</v>
      </c>
      <c r="AE38" s="21">
        <f t="shared" si="23"/>
        <v>116.72</v>
      </c>
      <c r="AF38" s="82"/>
      <c r="AG38" s="51"/>
      <c r="AH38" s="22">
        <f t="shared" si="12"/>
        <v>116.72</v>
      </c>
      <c r="AI38" s="23">
        <f t="shared" si="13"/>
        <v>14.680000000000007</v>
      </c>
      <c r="AJ38" s="54"/>
      <c r="AK38" s="24">
        <f t="shared" si="14"/>
        <v>0</v>
      </c>
      <c r="AL38" s="25">
        <f t="shared" si="15"/>
        <v>131.4</v>
      </c>
      <c r="AM38" s="26">
        <f t="shared" si="16"/>
        <v>131.4</v>
      </c>
      <c r="AN38" s="79"/>
      <c r="AO38" s="24">
        <v>60</v>
      </c>
      <c r="AP38" s="25">
        <v>200</v>
      </c>
      <c r="AQ38" s="25">
        <v>0</v>
      </c>
      <c r="AR38" s="25">
        <v>15</v>
      </c>
      <c r="AS38" s="25">
        <v>50</v>
      </c>
      <c r="AT38" s="62">
        <f t="shared" si="24"/>
        <v>325</v>
      </c>
      <c r="AU38" s="63">
        <f t="shared" si="4"/>
        <v>308.75</v>
      </c>
      <c r="AV38" s="113">
        <v>6</v>
      </c>
      <c r="AW38" s="113">
        <v>20</v>
      </c>
      <c r="AX38" s="113">
        <v>8</v>
      </c>
      <c r="AY38" s="113">
        <v>1</v>
      </c>
      <c r="AZ38" s="81">
        <f t="shared" si="17"/>
        <v>35</v>
      </c>
      <c r="BA38" s="80">
        <f t="shared" si="21"/>
        <v>273.75</v>
      </c>
      <c r="BB38" s="36">
        <f t="shared" si="18"/>
        <v>131.4</v>
      </c>
      <c r="BC38" s="80">
        <f t="shared" si="19"/>
        <v>142.35</v>
      </c>
    </row>
    <row r="39" spans="1:55" ht="18" thickBot="1">
      <c r="A39" s="30" t="s">
        <v>33</v>
      </c>
      <c r="B39" s="44">
        <v>500</v>
      </c>
      <c r="C39" s="44">
        <v>668</v>
      </c>
      <c r="D39" s="61">
        <v>784</v>
      </c>
      <c r="E39" s="88">
        <v>17</v>
      </c>
      <c r="F39" s="44">
        <v>20</v>
      </c>
      <c r="G39" s="89">
        <v>26</v>
      </c>
      <c r="H39" s="48">
        <f t="shared" si="5"/>
        <v>1952</v>
      </c>
      <c r="I39" s="48">
        <f>E39+F39+G39</f>
        <v>63</v>
      </c>
      <c r="J39" s="89">
        <v>621</v>
      </c>
      <c r="K39" s="94">
        <v>556</v>
      </c>
      <c r="L39" s="94"/>
      <c r="M39" s="93">
        <v>20</v>
      </c>
      <c r="N39" s="93">
        <v>19</v>
      </c>
      <c r="O39" s="56"/>
      <c r="P39" s="48">
        <f t="shared" si="7"/>
        <v>1177</v>
      </c>
      <c r="Q39" s="48">
        <f t="shared" si="8"/>
        <v>39</v>
      </c>
      <c r="R39" s="50">
        <f t="shared" si="20"/>
        <v>102</v>
      </c>
      <c r="S39" s="89">
        <v>3.92</v>
      </c>
      <c r="T39" s="88">
        <v>4</v>
      </c>
      <c r="U39" s="88">
        <v>7.8</v>
      </c>
      <c r="V39" s="44"/>
      <c r="W39" s="44"/>
      <c r="X39" s="44"/>
      <c r="Y39" s="44"/>
      <c r="Z39" s="44"/>
      <c r="AA39" s="67">
        <f t="shared" si="9"/>
        <v>0</v>
      </c>
      <c r="AB39" s="111"/>
      <c r="AC39" s="20">
        <f t="shared" si="10"/>
        <v>0</v>
      </c>
      <c r="AD39" s="85">
        <f t="shared" si="11"/>
        <v>117.72</v>
      </c>
      <c r="AE39" s="21">
        <f t="shared" si="23"/>
        <v>117.72</v>
      </c>
      <c r="AF39" s="82"/>
      <c r="AG39" s="51"/>
      <c r="AH39" s="22">
        <f t="shared" si="12"/>
        <v>117.72</v>
      </c>
      <c r="AI39" s="23">
        <f t="shared" si="13"/>
        <v>13.680000000000007</v>
      </c>
      <c r="AJ39" s="54"/>
      <c r="AK39" s="24">
        <f t="shared" si="14"/>
        <v>0</v>
      </c>
      <c r="AL39" s="25">
        <f t="shared" si="15"/>
        <v>131.4</v>
      </c>
      <c r="AM39" s="26">
        <f t="shared" si="16"/>
        <v>131.4</v>
      </c>
      <c r="AN39" s="79"/>
      <c r="AO39" s="24">
        <v>60</v>
      </c>
      <c r="AP39" s="25">
        <v>200</v>
      </c>
      <c r="AQ39" s="25">
        <v>0</v>
      </c>
      <c r="AR39" s="25">
        <v>15</v>
      </c>
      <c r="AS39" s="25">
        <v>50</v>
      </c>
      <c r="AT39" s="62">
        <f t="shared" si="24"/>
        <v>325</v>
      </c>
      <c r="AU39" s="63">
        <f t="shared" si="4"/>
        <v>308.75</v>
      </c>
      <c r="AV39" s="113">
        <v>6</v>
      </c>
      <c r="AW39" s="113">
        <v>20</v>
      </c>
      <c r="AX39" s="113">
        <v>8</v>
      </c>
      <c r="AY39" s="113">
        <v>1</v>
      </c>
      <c r="AZ39" s="81">
        <f t="shared" si="17"/>
        <v>35</v>
      </c>
      <c r="BA39" s="80">
        <f t="shared" si="21"/>
        <v>273.75</v>
      </c>
      <c r="BB39" s="36">
        <f t="shared" si="18"/>
        <v>131.4</v>
      </c>
      <c r="BC39" s="80">
        <f t="shared" si="19"/>
        <v>142.35</v>
      </c>
    </row>
    <row r="40" spans="1:55" ht="18" thickBot="1">
      <c r="A40" s="30" t="s">
        <v>21</v>
      </c>
      <c r="B40" s="44">
        <v>544</v>
      </c>
      <c r="C40" s="44">
        <v>620</v>
      </c>
      <c r="D40" s="61">
        <v>835</v>
      </c>
      <c r="E40" s="88">
        <v>18</v>
      </c>
      <c r="F40" s="44">
        <v>21</v>
      </c>
      <c r="G40" s="89">
        <v>27</v>
      </c>
      <c r="H40" s="48">
        <f t="shared" si="5"/>
        <v>1999</v>
      </c>
      <c r="I40" s="48">
        <f>E40+F40+G40</f>
        <v>66</v>
      </c>
      <c r="J40" s="89">
        <v>595</v>
      </c>
      <c r="K40" s="94">
        <v>575</v>
      </c>
      <c r="L40" s="94"/>
      <c r="M40" s="93">
        <v>19</v>
      </c>
      <c r="N40" s="93">
        <v>20</v>
      </c>
      <c r="O40" s="56"/>
      <c r="P40" s="48">
        <f t="shared" si="7"/>
        <v>1170</v>
      </c>
      <c r="Q40" s="48">
        <f t="shared" si="8"/>
        <v>39</v>
      </c>
      <c r="R40" s="50">
        <f t="shared" si="20"/>
        <v>105</v>
      </c>
      <c r="S40" s="89">
        <v>3.92</v>
      </c>
      <c r="T40" s="44">
        <v>4.2</v>
      </c>
      <c r="U40" s="44">
        <v>8.8000000000000007</v>
      </c>
      <c r="V40" s="44"/>
      <c r="W40" s="44"/>
      <c r="X40" s="44"/>
      <c r="Y40" s="44"/>
      <c r="Z40" s="44"/>
      <c r="AA40" s="67">
        <f t="shared" si="9"/>
        <v>0</v>
      </c>
      <c r="AB40" s="111"/>
      <c r="AC40" s="20">
        <f t="shared" si="10"/>
        <v>0</v>
      </c>
      <c r="AD40" s="85">
        <f t="shared" si="11"/>
        <v>121.92</v>
      </c>
      <c r="AE40" s="21">
        <f t="shared" si="23"/>
        <v>121.92</v>
      </c>
      <c r="AF40" s="82"/>
      <c r="AG40" s="51"/>
      <c r="AH40" s="22">
        <f t="shared" si="12"/>
        <v>121.92</v>
      </c>
      <c r="AI40" s="23">
        <f t="shared" si="13"/>
        <v>9.480000000000004</v>
      </c>
      <c r="AJ40" s="54"/>
      <c r="AK40" s="24">
        <f t="shared" si="14"/>
        <v>0</v>
      </c>
      <c r="AL40" s="25">
        <f t="shared" si="15"/>
        <v>131.4</v>
      </c>
      <c r="AM40" s="26">
        <f t="shared" si="16"/>
        <v>131.4</v>
      </c>
      <c r="AN40" s="79"/>
      <c r="AO40" s="24">
        <v>60</v>
      </c>
      <c r="AP40" s="25">
        <v>200</v>
      </c>
      <c r="AQ40" s="25">
        <v>0</v>
      </c>
      <c r="AR40" s="25">
        <v>15</v>
      </c>
      <c r="AS40" s="25">
        <v>50</v>
      </c>
      <c r="AT40" s="62">
        <f t="shared" si="24"/>
        <v>325</v>
      </c>
      <c r="AU40" s="63">
        <f t="shared" si="4"/>
        <v>308.75</v>
      </c>
      <c r="AV40" s="113">
        <v>6</v>
      </c>
      <c r="AW40" s="113">
        <v>20</v>
      </c>
      <c r="AX40" s="113">
        <v>8</v>
      </c>
      <c r="AY40" s="113">
        <v>1</v>
      </c>
      <c r="AZ40" s="81">
        <f t="shared" si="17"/>
        <v>35</v>
      </c>
      <c r="BA40" s="80">
        <f t="shared" si="21"/>
        <v>273.75</v>
      </c>
      <c r="BB40" s="36">
        <f t="shared" si="18"/>
        <v>131.4</v>
      </c>
      <c r="BC40" s="80">
        <f t="shared" si="19"/>
        <v>142.35</v>
      </c>
    </row>
    <row r="41" spans="1:55" ht="18" thickBot="1">
      <c r="A41" s="30" t="s">
        <v>34</v>
      </c>
      <c r="B41" s="44">
        <v>591</v>
      </c>
      <c r="C41" s="44">
        <v>624</v>
      </c>
      <c r="D41" s="61">
        <v>781</v>
      </c>
      <c r="E41" s="44">
        <v>20</v>
      </c>
      <c r="F41" s="44">
        <v>21</v>
      </c>
      <c r="G41" s="35">
        <v>25</v>
      </c>
      <c r="H41" s="48">
        <f t="shared" si="5"/>
        <v>1996</v>
      </c>
      <c r="I41" s="48">
        <f>E41+F41+G41</f>
        <v>66</v>
      </c>
      <c r="J41" s="89">
        <v>596</v>
      </c>
      <c r="K41" s="94">
        <v>560</v>
      </c>
      <c r="L41" s="94"/>
      <c r="M41" s="90">
        <v>20</v>
      </c>
      <c r="N41" s="93">
        <v>19</v>
      </c>
      <c r="O41" s="56"/>
      <c r="P41" s="48">
        <f t="shared" si="7"/>
        <v>1156</v>
      </c>
      <c r="Q41" s="48">
        <f t="shared" si="8"/>
        <v>39</v>
      </c>
      <c r="R41" s="50">
        <f t="shared" si="20"/>
        <v>105</v>
      </c>
      <c r="S41" s="89">
        <v>3.92</v>
      </c>
      <c r="T41" s="44">
        <v>4.5</v>
      </c>
      <c r="U41" s="44">
        <v>8.8000000000000007</v>
      </c>
      <c r="V41" s="44"/>
      <c r="W41" s="44"/>
      <c r="X41" s="44"/>
      <c r="Y41" s="44"/>
      <c r="Z41" s="44"/>
      <c r="AA41" s="67">
        <f t="shared" si="9"/>
        <v>0</v>
      </c>
      <c r="AB41" s="111"/>
      <c r="AC41" s="20">
        <f t="shared" si="10"/>
        <v>0</v>
      </c>
      <c r="AD41" s="85">
        <f t="shared" si="11"/>
        <v>122.22</v>
      </c>
      <c r="AE41" s="21">
        <f t="shared" si="23"/>
        <v>122.22</v>
      </c>
      <c r="AF41" s="82"/>
      <c r="AG41" s="51"/>
      <c r="AH41" s="22">
        <f t="shared" si="12"/>
        <v>122.22</v>
      </c>
      <c r="AI41" s="23">
        <f t="shared" si="13"/>
        <v>9.1800000000000068</v>
      </c>
      <c r="AJ41" s="54"/>
      <c r="AK41" s="24">
        <f t="shared" si="14"/>
        <v>0</v>
      </c>
      <c r="AL41" s="25">
        <f t="shared" si="15"/>
        <v>131.4</v>
      </c>
      <c r="AM41" s="26">
        <f t="shared" si="16"/>
        <v>131.4</v>
      </c>
      <c r="AN41" s="79"/>
      <c r="AO41" s="24">
        <v>60</v>
      </c>
      <c r="AP41" s="25">
        <v>200</v>
      </c>
      <c r="AQ41" s="25">
        <v>0</v>
      </c>
      <c r="AR41" s="25">
        <v>15</v>
      </c>
      <c r="AS41" s="25">
        <v>50</v>
      </c>
      <c r="AT41" s="62">
        <f t="shared" si="24"/>
        <v>325</v>
      </c>
      <c r="AU41" s="63">
        <f t="shared" si="4"/>
        <v>308.75</v>
      </c>
      <c r="AV41" s="113">
        <v>6</v>
      </c>
      <c r="AW41" s="113">
        <v>20</v>
      </c>
      <c r="AX41" s="113">
        <v>8</v>
      </c>
      <c r="AY41" s="113">
        <v>1</v>
      </c>
      <c r="AZ41" s="81">
        <f t="shared" si="17"/>
        <v>35</v>
      </c>
      <c r="BA41" s="80">
        <f t="shared" si="21"/>
        <v>273.75</v>
      </c>
      <c r="BB41" s="36">
        <f t="shared" si="18"/>
        <v>131.4</v>
      </c>
      <c r="BC41" s="80">
        <f t="shared" si="19"/>
        <v>142.35</v>
      </c>
    </row>
    <row r="42" spans="1:55" ht="18" thickBot="1">
      <c r="A42" s="30" t="s">
        <v>22</v>
      </c>
      <c r="B42" s="44">
        <v>597</v>
      </c>
      <c r="C42" s="44">
        <v>616</v>
      </c>
      <c r="D42" s="61">
        <v>793</v>
      </c>
      <c r="E42" s="44">
        <v>20</v>
      </c>
      <c r="F42" s="44">
        <v>21</v>
      </c>
      <c r="G42" s="35">
        <v>25</v>
      </c>
      <c r="H42" s="48">
        <f t="shared" si="5"/>
        <v>2006</v>
      </c>
      <c r="I42" s="48">
        <f t="shared" si="6"/>
        <v>66</v>
      </c>
      <c r="J42" s="89">
        <v>618</v>
      </c>
      <c r="K42" s="94">
        <v>542</v>
      </c>
      <c r="L42" s="94"/>
      <c r="M42" s="90">
        <v>20</v>
      </c>
      <c r="N42" s="93">
        <v>19</v>
      </c>
      <c r="O42" s="56"/>
      <c r="P42" s="48">
        <f t="shared" si="7"/>
        <v>1160</v>
      </c>
      <c r="Q42" s="48">
        <f t="shared" si="8"/>
        <v>39</v>
      </c>
      <c r="R42" s="50">
        <f t="shared" si="20"/>
        <v>105</v>
      </c>
      <c r="S42" s="89">
        <v>3.9</v>
      </c>
      <c r="T42" s="44">
        <v>4.5</v>
      </c>
      <c r="U42" s="44">
        <v>9.5</v>
      </c>
      <c r="V42" s="44"/>
      <c r="W42" s="44"/>
      <c r="X42" s="44"/>
      <c r="Y42" s="44"/>
      <c r="Z42" s="44"/>
      <c r="AA42" s="67">
        <f t="shared" si="9"/>
        <v>0</v>
      </c>
      <c r="AB42" s="111"/>
      <c r="AC42" s="20">
        <f t="shared" si="10"/>
        <v>0</v>
      </c>
      <c r="AD42" s="85">
        <f t="shared" si="11"/>
        <v>122.9</v>
      </c>
      <c r="AE42" s="21">
        <f t="shared" si="23"/>
        <v>122.9</v>
      </c>
      <c r="AF42" s="82"/>
      <c r="AG42" s="51"/>
      <c r="AH42" s="22">
        <f t="shared" si="12"/>
        <v>122.9</v>
      </c>
      <c r="AI42" s="23">
        <f t="shared" si="13"/>
        <v>8.5</v>
      </c>
      <c r="AJ42" s="54"/>
      <c r="AK42" s="24">
        <f t="shared" si="14"/>
        <v>0</v>
      </c>
      <c r="AL42" s="25">
        <f t="shared" si="15"/>
        <v>131.4</v>
      </c>
      <c r="AM42" s="26">
        <f t="shared" si="16"/>
        <v>131.4</v>
      </c>
      <c r="AN42" s="79"/>
      <c r="AO42" s="24">
        <v>60</v>
      </c>
      <c r="AP42" s="25">
        <v>200</v>
      </c>
      <c r="AQ42" s="25">
        <v>0</v>
      </c>
      <c r="AR42" s="25">
        <v>15</v>
      </c>
      <c r="AS42" s="25">
        <v>50</v>
      </c>
      <c r="AT42" s="62">
        <f t="shared" si="24"/>
        <v>325</v>
      </c>
      <c r="AU42" s="63">
        <f t="shared" si="4"/>
        <v>308.75</v>
      </c>
      <c r="AV42" s="113">
        <v>6</v>
      </c>
      <c r="AW42" s="113">
        <v>20</v>
      </c>
      <c r="AX42" s="113">
        <v>8</v>
      </c>
      <c r="AY42" s="113">
        <v>1</v>
      </c>
      <c r="AZ42" s="81">
        <f t="shared" si="17"/>
        <v>35</v>
      </c>
      <c r="BA42" s="80">
        <f t="shared" si="21"/>
        <v>273.75</v>
      </c>
      <c r="BB42" s="36">
        <f t="shared" si="18"/>
        <v>131.4</v>
      </c>
      <c r="BC42" s="80">
        <f t="shared" si="19"/>
        <v>142.35</v>
      </c>
    </row>
    <row r="43" spans="1:55" ht="18" thickBot="1">
      <c r="A43" s="30" t="s">
        <v>49</v>
      </c>
      <c r="B43" s="44">
        <v>595</v>
      </c>
      <c r="C43" s="44">
        <v>603</v>
      </c>
      <c r="D43" s="44">
        <v>775</v>
      </c>
      <c r="E43" s="44">
        <v>20</v>
      </c>
      <c r="F43" s="44">
        <v>21</v>
      </c>
      <c r="G43" s="35">
        <v>25</v>
      </c>
      <c r="H43" s="48">
        <f t="shared" si="5"/>
        <v>1973</v>
      </c>
      <c r="I43" s="48">
        <f t="shared" si="6"/>
        <v>66</v>
      </c>
      <c r="J43" s="89">
        <v>605</v>
      </c>
      <c r="K43" s="94">
        <v>536</v>
      </c>
      <c r="L43" s="94"/>
      <c r="M43" s="93">
        <v>19</v>
      </c>
      <c r="N43" s="93">
        <v>18</v>
      </c>
      <c r="O43" s="56"/>
      <c r="P43" s="48">
        <f t="shared" si="7"/>
        <v>1141</v>
      </c>
      <c r="Q43" s="48">
        <f t="shared" si="8"/>
        <v>37</v>
      </c>
      <c r="R43" s="50">
        <f t="shared" si="20"/>
        <v>103</v>
      </c>
      <c r="S43" s="89">
        <v>3.9</v>
      </c>
      <c r="T43" s="44">
        <v>4.5</v>
      </c>
      <c r="U43" s="44">
        <v>9.5</v>
      </c>
      <c r="V43" s="44"/>
      <c r="W43" s="44"/>
      <c r="X43" s="44"/>
      <c r="Y43" s="44"/>
      <c r="Z43" s="44"/>
      <c r="AA43" s="67">
        <f t="shared" si="9"/>
        <v>0</v>
      </c>
      <c r="AB43" s="111"/>
      <c r="AC43" s="20">
        <f t="shared" si="10"/>
        <v>0</v>
      </c>
      <c r="AD43" s="85">
        <f t="shared" si="11"/>
        <v>120.9</v>
      </c>
      <c r="AE43" s="21">
        <f t="shared" si="23"/>
        <v>120.9</v>
      </c>
      <c r="AF43" s="82"/>
      <c r="AG43" s="51"/>
      <c r="AH43" s="22">
        <f t="shared" si="12"/>
        <v>120.9</v>
      </c>
      <c r="AI43" s="23">
        <f t="shared" si="13"/>
        <v>10.5</v>
      </c>
      <c r="AJ43" s="54"/>
      <c r="AK43" s="24">
        <f t="shared" si="14"/>
        <v>0</v>
      </c>
      <c r="AL43" s="25">
        <f t="shared" si="15"/>
        <v>131.4</v>
      </c>
      <c r="AM43" s="26">
        <f t="shared" si="16"/>
        <v>131.4</v>
      </c>
      <c r="AN43" s="79"/>
      <c r="AO43" s="24">
        <v>60</v>
      </c>
      <c r="AP43" s="25">
        <v>200</v>
      </c>
      <c r="AQ43" s="25">
        <v>0</v>
      </c>
      <c r="AR43" s="25">
        <v>15</v>
      </c>
      <c r="AS43" s="25">
        <v>50</v>
      </c>
      <c r="AT43" s="62">
        <f t="shared" si="24"/>
        <v>325</v>
      </c>
      <c r="AU43" s="63">
        <f t="shared" si="4"/>
        <v>308.75</v>
      </c>
      <c r="AV43" s="113">
        <v>6</v>
      </c>
      <c r="AW43" s="113">
        <v>20</v>
      </c>
      <c r="AX43" s="113">
        <v>8</v>
      </c>
      <c r="AY43" s="113">
        <v>1</v>
      </c>
      <c r="AZ43" s="81">
        <f t="shared" si="17"/>
        <v>35</v>
      </c>
      <c r="BA43" s="80">
        <f t="shared" si="21"/>
        <v>273.75</v>
      </c>
      <c r="BB43" s="36">
        <f t="shared" si="18"/>
        <v>131.4</v>
      </c>
      <c r="BC43" s="80">
        <f t="shared" si="19"/>
        <v>142.35</v>
      </c>
    </row>
    <row r="44" spans="1:55" ht="18" thickBot="1">
      <c r="A44" s="30" t="s">
        <v>23</v>
      </c>
      <c r="B44" s="44">
        <v>512</v>
      </c>
      <c r="C44" s="44">
        <v>591</v>
      </c>
      <c r="D44" s="44">
        <v>788</v>
      </c>
      <c r="E44" s="44">
        <v>19</v>
      </c>
      <c r="F44" s="44">
        <v>21</v>
      </c>
      <c r="G44" s="35">
        <v>25</v>
      </c>
      <c r="H44" s="48">
        <f t="shared" si="5"/>
        <v>1891</v>
      </c>
      <c r="I44" s="48">
        <f t="shared" si="6"/>
        <v>65</v>
      </c>
      <c r="J44" s="89">
        <v>593</v>
      </c>
      <c r="K44" s="94">
        <v>533</v>
      </c>
      <c r="L44" s="94"/>
      <c r="M44" s="93">
        <v>19</v>
      </c>
      <c r="N44" s="93">
        <v>18</v>
      </c>
      <c r="O44" s="56"/>
      <c r="P44" s="48">
        <f t="shared" si="7"/>
        <v>1126</v>
      </c>
      <c r="Q44" s="48">
        <f t="shared" si="8"/>
        <v>37</v>
      </c>
      <c r="R44" s="50">
        <f t="shared" si="20"/>
        <v>102</v>
      </c>
      <c r="S44" s="89">
        <v>3.84</v>
      </c>
      <c r="T44" s="35">
        <v>4.5</v>
      </c>
      <c r="U44" s="44">
        <v>8.9</v>
      </c>
      <c r="V44" s="44"/>
      <c r="W44" s="44"/>
      <c r="X44" s="44"/>
      <c r="Y44" s="44"/>
      <c r="Z44" s="44"/>
      <c r="AA44" s="67">
        <f t="shared" si="9"/>
        <v>0</v>
      </c>
      <c r="AB44" s="111"/>
      <c r="AC44" s="20">
        <f t="shared" si="10"/>
        <v>0</v>
      </c>
      <c r="AD44" s="85">
        <f t="shared" si="11"/>
        <v>119.24000000000001</v>
      </c>
      <c r="AE44" s="21">
        <f t="shared" si="23"/>
        <v>119.24000000000001</v>
      </c>
      <c r="AF44" s="82"/>
      <c r="AG44" s="51"/>
      <c r="AH44" s="22">
        <f t="shared" si="12"/>
        <v>119.24000000000001</v>
      </c>
      <c r="AI44" s="23">
        <f t="shared" si="13"/>
        <v>12.159999999999997</v>
      </c>
      <c r="AJ44" s="54"/>
      <c r="AK44" s="24">
        <f t="shared" si="14"/>
        <v>0</v>
      </c>
      <c r="AL44" s="25">
        <f t="shared" si="15"/>
        <v>131.4</v>
      </c>
      <c r="AM44" s="26">
        <f t="shared" si="16"/>
        <v>131.4</v>
      </c>
      <c r="AN44" s="79"/>
      <c r="AO44" s="24">
        <v>60</v>
      </c>
      <c r="AP44" s="25">
        <v>200</v>
      </c>
      <c r="AQ44" s="25">
        <v>0</v>
      </c>
      <c r="AR44" s="25">
        <v>15</v>
      </c>
      <c r="AS44" s="25">
        <v>50</v>
      </c>
      <c r="AT44" s="62">
        <f t="shared" si="24"/>
        <v>325</v>
      </c>
      <c r="AU44" s="63">
        <f t="shared" si="4"/>
        <v>308.75</v>
      </c>
      <c r="AV44" s="113">
        <v>6</v>
      </c>
      <c r="AW44" s="113">
        <v>20</v>
      </c>
      <c r="AX44" s="113">
        <v>8</v>
      </c>
      <c r="AY44" s="113">
        <v>1</v>
      </c>
      <c r="AZ44" s="81">
        <f t="shared" si="17"/>
        <v>35</v>
      </c>
      <c r="BA44" s="80">
        <f t="shared" si="21"/>
        <v>273.75</v>
      </c>
      <c r="BB44" s="36">
        <f t="shared" si="18"/>
        <v>131.4</v>
      </c>
      <c r="BC44" s="80">
        <f t="shared" si="19"/>
        <v>142.35</v>
      </c>
    </row>
    <row r="45" spans="1:55" ht="18" thickBot="1">
      <c r="A45" s="30" t="s">
        <v>50</v>
      </c>
      <c r="B45" s="44">
        <v>617</v>
      </c>
      <c r="C45" s="44">
        <v>586</v>
      </c>
      <c r="D45" s="44">
        <v>792</v>
      </c>
      <c r="E45" s="44">
        <v>20</v>
      </c>
      <c r="F45" s="44">
        <v>20</v>
      </c>
      <c r="G45" s="35">
        <v>26</v>
      </c>
      <c r="H45" s="48">
        <f t="shared" si="5"/>
        <v>1995</v>
      </c>
      <c r="I45" s="48">
        <f t="shared" si="6"/>
        <v>66</v>
      </c>
      <c r="J45" s="89">
        <v>614</v>
      </c>
      <c r="K45" s="94">
        <v>505</v>
      </c>
      <c r="L45" s="94"/>
      <c r="M45" s="93">
        <v>20</v>
      </c>
      <c r="N45" s="93">
        <v>17</v>
      </c>
      <c r="O45" s="56"/>
      <c r="P45" s="48">
        <f t="shared" si="7"/>
        <v>1119</v>
      </c>
      <c r="Q45" s="48">
        <f t="shared" si="8"/>
        <v>37</v>
      </c>
      <c r="R45" s="50">
        <f t="shared" si="20"/>
        <v>103</v>
      </c>
      <c r="S45" s="89">
        <v>3.84</v>
      </c>
      <c r="T45" s="35">
        <v>4.5</v>
      </c>
      <c r="U45" s="44">
        <v>8.9</v>
      </c>
      <c r="V45" s="44"/>
      <c r="W45" s="44"/>
      <c r="X45" s="44"/>
      <c r="Y45" s="44"/>
      <c r="Z45" s="44"/>
      <c r="AA45" s="67">
        <f t="shared" si="9"/>
        <v>0</v>
      </c>
      <c r="AB45" s="111"/>
      <c r="AC45" s="20">
        <f t="shared" si="10"/>
        <v>0</v>
      </c>
      <c r="AD45" s="85">
        <f t="shared" si="11"/>
        <v>120.24000000000001</v>
      </c>
      <c r="AE45" s="21">
        <f t="shared" si="23"/>
        <v>120.24000000000001</v>
      </c>
      <c r="AF45" s="82"/>
      <c r="AG45" s="51"/>
      <c r="AH45" s="22">
        <f t="shared" si="12"/>
        <v>120.24000000000001</v>
      </c>
      <c r="AI45" s="23">
        <f t="shared" si="13"/>
        <v>11.159999999999997</v>
      </c>
      <c r="AJ45" s="54"/>
      <c r="AK45" s="24">
        <f t="shared" si="14"/>
        <v>0</v>
      </c>
      <c r="AL45" s="25">
        <f t="shared" si="15"/>
        <v>131.4</v>
      </c>
      <c r="AM45" s="26">
        <f t="shared" si="16"/>
        <v>131.4</v>
      </c>
      <c r="AN45" s="79"/>
      <c r="AO45" s="24">
        <v>60</v>
      </c>
      <c r="AP45" s="25">
        <v>200</v>
      </c>
      <c r="AQ45" s="25">
        <v>0</v>
      </c>
      <c r="AR45" s="25">
        <v>15</v>
      </c>
      <c r="AS45" s="25">
        <v>50</v>
      </c>
      <c r="AT45" s="62">
        <f t="shared" si="24"/>
        <v>325</v>
      </c>
      <c r="AU45" s="63">
        <f t="shared" si="4"/>
        <v>308.75</v>
      </c>
      <c r="AV45" s="113">
        <v>6</v>
      </c>
      <c r="AW45" s="113">
        <v>20</v>
      </c>
      <c r="AX45" s="113">
        <v>8</v>
      </c>
      <c r="AY45" s="113">
        <v>1</v>
      </c>
      <c r="AZ45" s="81">
        <f t="shared" si="17"/>
        <v>35</v>
      </c>
      <c r="BA45" s="80">
        <f t="shared" si="21"/>
        <v>273.75</v>
      </c>
      <c r="BB45" s="36">
        <f t="shared" si="18"/>
        <v>131.4</v>
      </c>
      <c r="BC45" s="80">
        <f t="shared" si="19"/>
        <v>142.35</v>
      </c>
    </row>
    <row r="46" spans="1:55" ht="18" thickBot="1">
      <c r="A46" s="30" t="s">
        <v>24</v>
      </c>
      <c r="B46" s="44">
        <v>703</v>
      </c>
      <c r="C46" s="44">
        <v>618</v>
      </c>
      <c r="D46" s="44">
        <v>888</v>
      </c>
      <c r="E46" s="44">
        <v>23</v>
      </c>
      <c r="F46" s="44">
        <v>21</v>
      </c>
      <c r="G46" s="35">
        <v>28</v>
      </c>
      <c r="H46" s="48">
        <f t="shared" si="5"/>
        <v>2209</v>
      </c>
      <c r="I46" s="48">
        <f t="shared" si="6"/>
        <v>72</v>
      </c>
      <c r="J46" s="89">
        <v>690</v>
      </c>
      <c r="K46" s="94">
        <v>537</v>
      </c>
      <c r="L46" s="94"/>
      <c r="M46" s="93">
        <v>23</v>
      </c>
      <c r="N46" s="93">
        <v>18</v>
      </c>
      <c r="O46" s="56"/>
      <c r="P46" s="48">
        <f t="shared" si="7"/>
        <v>1227</v>
      </c>
      <c r="Q46" s="48">
        <f t="shared" si="8"/>
        <v>41</v>
      </c>
      <c r="R46" s="50">
        <f t="shared" si="20"/>
        <v>113</v>
      </c>
      <c r="S46" s="89">
        <v>4.68</v>
      </c>
      <c r="T46" s="35">
        <v>6</v>
      </c>
      <c r="U46" s="44">
        <v>10.7</v>
      </c>
      <c r="V46" s="44"/>
      <c r="W46" s="44"/>
      <c r="X46" s="44"/>
      <c r="Y46" s="44"/>
      <c r="Z46" s="44"/>
      <c r="AA46" s="67">
        <f t="shared" si="9"/>
        <v>0</v>
      </c>
      <c r="AB46" s="111"/>
      <c r="AC46" s="20">
        <f t="shared" si="10"/>
        <v>0</v>
      </c>
      <c r="AD46" s="85">
        <f t="shared" si="11"/>
        <v>134.38</v>
      </c>
      <c r="AE46" s="21">
        <f t="shared" si="23"/>
        <v>134.38</v>
      </c>
      <c r="AF46" s="82"/>
      <c r="AG46" s="51"/>
      <c r="AH46" s="22">
        <f t="shared" si="12"/>
        <v>134.38</v>
      </c>
      <c r="AI46" s="23">
        <f t="shared" si="13"/>
        <v>-2.9799999999999898</v>
      </c>
      <c r="AJ46" s="54"/>
      <c r="AK46" s="24">
        <f t="shared" si="14"/>
        <v>0</v>
      </c>
      <c r="AL46" s="25">
        <f t="shared" si="15"/>
        <v>131.4</v>
      </c>
      <c r="AM46" s="26">
        <f t="shared" si="16"/>
        <v>131.4</v>
      </c>
      <c r="AN46" s="79"/>
      <c r="AO46" s="24">
        <v>60</v>
      </c>
      <c r="AP46" s="25">
        <v>200</v>
      </c>
      <c r="AQ46" s="25">
        <v>0</v>
      </c>
      <c r="AR46" s="25">
        <v>16</v>
      </c>
      <c r="AS46" s="25">
        <v>54</v>
      </c>
      <c r="AT46" s="62">
        <f t="shared" si="24"/>
        <v>325</v>
      </c>
      <c r="AU46" s="63">
        <f t="shared" si="4"/>
        <v>308.75</v>
      </c>
      <c r="AV46" s="113">
        <v>6</v>
      </c>
      <c r="AW46" s="113">
        <v>20</v>
      </c>
      <c r="AX46" s="113">
        <v>8</v>
      </c>
      <c r="AY46" s="113">
        <v>1</v>
      </c>
      <c r="AZ46" s="81">
        <f t="shared" si="17"/>
        <v>35</v>
      </c>
      <c r="BA46" s="80">
        <f t="shared" si="21"/>
        <v>273.75</v>
      </c>
      <c r="BB46" s="36">
        <f t="shared" si="18"/>
        <v>131.4</v>
      </c>
      <c r="BC46" s="80">
        <f t="shared" si="19"/>
        <v>142.35</v>
      </c>
    </row>
    <row r="47" spans="1:55" ht="18" thickBot="1">
      <c r="A47" s="30" t="s">
        <v>35</v>
      </c>
      <c r="B47" s="44">
        <v>701</v>
      </c>
      <c r="C47" s="44">
        <v>626</v>
      </c>
      <c r="D47" s="44">
        <v>845</v>
      </c>
      <c r="E47" s="44">
        <v>23</v>
      </c>
      <c r="F47" s="44">
        <v>21</v>
      </c>
      <c r="G47" s="35">
        <v>28</v>
      </c>
      <c r="H47" s="48">
        <f>B47+C47+D47</f>
        <v>2172</v>
      </c>
      <c r="I47" s="48">
        <f>E47+F47+G47</f>
        <v>72</v>
      </c>
      <c r="J47" s="89">
        <v>690</v>
      </c>
      <c r="K47" s="94">
        <v>537</v>
      </c>
      <c r="L47" s="94"/>
      <c r="M47" s="93">
        <v>23</v>
      </c>
      <c r="N47" s="93">
        <v>18</v>
      </c>
      <c r="O47" s="56"/>
      <c r="P47" s="48">
        <f t="shared" si="7"/>
        <v>1227</v>
      </c>
      <c r="Q47" s="48">
        <f t="shared" si="8"/>
        <v>41</v>
      </c>
      <c r="R47" s="50">
        <f t="shared" si="20"/>
        <v>113</v>
      </c>
      <c r="S47" s="89">
        <v>4.68</v>
      </c>
      <c r="T47" s="35">
        <v>6</v>
      </c>
      <c r="U47" s="44">
        <v>10.7</v>
      </c>
      <c r="V47" s="44"/>
      <c r="W47" s="44"/>
      <c r="X47" s="44"/>
      <c r="Y47" s="44"/>
      <c r="Z47" s="44"/>
      <c r="AA47" s="67">
        <f t="shared" si="9"/>
        <v>0</v>
      </c>
      <c r="AB47" s="111"/>
      <c r="AC47" s="20">
        <f t="shared" si="10"/>
        <v>0</v>
      </c>
      <c r="AD47" s="85">
        <f t="shared" si="11"/>
        <v>134.38</v>
      </c>
      <c r="AE47" s="21">
        <f t="shared" si="23"/>
        <v>134.38</v>
      </c>
      <c r="AF47" s="82"/>
      <c r="AG47" s="51"/>
      <c r="AH47" s="22">
        <f t="shared" si="12"/>
        <v>134.38</v>
      </c>
      <c r="AI47" s="23">
        <f t="shared" si="13"/>
        <v>-2.9799999999999898</v>
      </c>
      <c r="AJ47" s="54"/>
      <c r="AK47" s="24">
        <f t="shared" si="14"/>
        <v>0</v>
      </c>
      <c r="AL47" s="25">
        <f t="shared" si="15"/>
        <v>131.4</v>
      </c>
      <c r="AM47" s="26">
        <f t="shared" si="16"/>
        <v>131.4</v>
      </c>
      <c r="AN47" s="79"/>
      <c r="AO47" s="24">
        <v>60</v>
      </c>
      <c r="AP47" s="25">
        <v>200</v>
      </c>
      <c r="AQ47" s="25">
        <v>0</v>
      </c>
      <c r="AR47" s="25">
        <v>16</v>
      </c>
      <c r="AS47" s="25">
        <v>54</v>
      </c>
      <c r="AT47" s="62">
        <f t="shared" si="24"/>
        <v>325</v>
      </c>
      <c r="AU47" s="63">
        <f t="shared" si="4"/>
        <v>308.75</v>
      </c>
      <c r="AV47" s="113">
        <v>6</v>
      </c>
      <c r="AW47" s="113">
        <v>20</v>
      </c>
      <c r="AX47" s="113">
        <v>8</v>
      </c>
      <c r="AY47" s="113">
        <v>1</v>
      </c>
      <c r="AZ47" s="81">
        <f t="shared" si="17"/>
        <v>35</v>
      </c>
      <c r="BA47" s="80">
        <f t="shared" si="21"/>
        <v>273.75</v>
      </c>
      <c r="BB47" s="36">
        <f t="shared" si="18"/>
        <v>131.4</v>
      </c>
      <c r="BC47" s="80">
        <f t="shared" si="19"/>
        <v>142.35</v>
      </c>
    </row>
    <row r="48" spans="1:55" ht="18" thickBot="1">
      <c r="A48" s="30" t="s">
        <v>36</v>
      </c>
      <c r="B48" s="44">
        <v>704</v>
      </c>
      <c r="C48" s="44">
        <v>612</v>
      </c>
      <c r="D48" s="44">
        <v>806</v>
      </c>
      <c r="E48" s="44">
        <v>23</v>
      </c>
      <c r="F48" s="44">
        <v>21</v>
      </c>
      <c r="G48" s="35">
        <v>28</v>
      </c>
      <c r="H48" s="48">
        <f t="shared" si="5"/>
        <v>2122</v>
      </c>
      <c r="I48" s="48">
        <f t="shared" si="6"/>
        <v>72</v>
      </c>
      <c r="J48" s="89">
        <v>714</v>
      </c>
      <c r="K48" s="94">
        <v>531</v>
      </c>
      <c r="L48" s="94"/>
      <c r="M48" s="93">
        <v>24</v>
      </c>
      <c r="N48" s="93">
        <v>18</v>
      </c>
      <c r="O48" s="56"/>
      <c r="P48" s="48">
        <f t="shared" si="7"/>
        <v>1245</v>
      </c>
      <c r="Q48" s="48">
        <f t="shared" si="8"/>
        <v>42</v>
      </c>
      <c r="R48" s="50">
        <f t="shared" si="20"/>
        <v>114</v>
      </c>
      <c r="S48" s="89">
        <v>4.68</v>
      </c>
      <c r="T48" s="35">
        <v>8</v>
      </c>
      <c r="U48" s="44">
        <v>10.7</v>
      </c>
      <c r="V48" s="44"/>
      <c r="W48" s="44"/>
      <c r="X48" s="44"/>
      <c r="Y48" s="44"/>
      <c r="Z48" s="44"/>
      <c r="AA48" s="67">
        <f t="shared" si="9"/>
        <v>0</v>
      </c>
      <c r="AB48" s="111"/>
      <c r="AC48" s="20">
        <f t="shared" si="10"/>
        <v>0</v>
      </c>
      <c r="AD48" s="85">
        <f t="shared" si="11"/>
        <v>137.38</v>
      </c>
      <c r="AE48" s="21">
        <f t="shared" si="23"/>
        <v>137.38</v>
      </c>
      <c r="AF48" s="82"/>
      <c r="AG48" s="51"/>
      <c r="AH48" s="22">
        <f t="shared" si="12"/>
        <v>137.38</v>
      </c>
      <c r="AI48" s="23">
        <f t="shared" si="13"/>
        <v>-5.9799999999999898</v>
      </c>
      <c r="AJ48" s="54"/>
      <c r="AK48" s="24">
        <f t="shared" si="14"/>
        <v>0</v>
      </c>
      <c r="AL48" s="25">
        <f t="shared" si="15"/>
        <v>131.4</v>
      </c>
      <c r="AM48" s="26">
        <f t="shared" si="16"/>
        <v>131.4</v>
      </c>
      <c r="AN48" s="79"/>
      <c r="AO48" s="24">
        <v>60</v>
      </c>
      <c r="AP48" s="25">
        <v>200</v>
      </c>
      <c r="AQ48" s="25">
        <v>0</v>
      </c>
      <c r="AR48" s="25">
        <v>16</v>
      </c>
      <c r="AS48" s="25">
        <v>54</v>
      </c>
      <c r="AT48" s="62">
        <f t="shared" si="24"/>
        <v>325</v>
      </c>
      <c r="AU48" s="63">
        <f t="shared" si="4"/>
        <v>308.75</v>
      </c>
      <c r="AV48" s="113">
        <v>6</v>
      </c>
      <c r="AW48" s="113">
        <v>20</v>
      </c>
      <c r="AX48" s="113">
        <v>8</v>
      </c>
      <c r="AY48" s="113">
        <v>1</v>
      </c>
      <c r="AZ48" s="81">
        <f t="shared" si="17"/>
        <v>35</v>
      </c>
      <c r="BA48" s="80">
        <f t="shared" si="21"/>
        <v>273.75</v>
      </c>
      <c r="BB48" s="36">
        <f t="shared" si="18"/>
        <v>131.4</v>
      </c>
      <c r="BC48" s="80">
        <f t="shared" si="19"/>
        <v>142.35</v>
      </c>
    </row>
    <row r="49" spans="1:55" ht="18" thickBot="1">
      <c r="A49" s="30" t="s">
        <v>51</v>
      </c>
      <c r="B49" s="44">
        <v>691</v>
      </c>
      <c r="C49" s="44">
        <v>589</v>
      </c>
      <c r="D49" s="44">
        <v>810</v>
      </c>
      <c r="E49" s="44">
        <v>23</v>
      </c>
      <c r="F49" s="44">
        <v>20</v>
      </c>
      <c r="G49" s="35">
        <v>26</v>
      </c>
      <c r="H49" s="48">
        <f>B49+C49+D49</f>
        <v>2090</v>
      </c>
      <c r="I49" s="48">
        <f>E49+F49+G49</f>
        <v>69</v>
      </c>
      <c r="J49" s="89">
        <v>714</v>
      </c>
      <c r="K49" s="94">
        <v>531</v>
      </c>
      <c r="L49" s="94"/>
      <c r="M49" s="93">
        <v>24</v>
      </c>
      <c r="N49" s="93">
        <v>18</v>
      </c>
      <c r="O49" s="56"/>
      <c r="P49" s="48">
        <f t="shared" si="7"/>
        <v>1245</v>
      </c>
      <c r="Q49" s="48">
        <f t="shared" si="8"/>
        <v>42</v>
      </c>
      <c r="R49" s="50">
        <f t="shared" si="20"/>
        <v>111</v>
      </c>
      <c r="S49" s="89">
        <v>4.68</v>
      </c>
      <c r="T49" s="35">
        <v>8</v>
      </c>
      <c r="U49" s="44">
        <v>10.7</v>
      </c>
      <c r="V49" s="44"/>
      <c r="W49" s="44"/>
      <c r="X49" s="44"/>
      <c r="Y49" s="44"/>
      <c r="Z49" s="44"/>
      <c r="AA49" s="67">
        <f t="shared" si="9"/>
        <v>0</v>
      </c>
      <c r="AB49" s="111"/>
      <c r="AC49" s="20">
        <f t="shared" si="10"/>
        <v>0</v>
      </c>
      <c r="AD49" s="85">
        <f t="shared" si="11"/>
        <v>134.38</v>
      </c>
      <c r="AE49" s="21">
        <f t="shared" si="23"/>
        <v>134.38</v>
      </c>
      <c r="AF49" s="82"/>
      <c r="AG49" s="51"/>
      <c r="AH49" s="22">
        <f t="shared" si="12"/>
        <v>134.38</v>
      </c>
      <c r="AI49" s="23">
        <f t="shared" si="13"/>
        <v>-0.69999999999998863</v>
      </c>
      <c r="AJ49" s="54"/>
      <c r="AK49" s="24">
        <f t="shared" si="14"/>
        <v>0</v>
      </c>
      <c r="AL49" s="25">
        <f t="shared" si="15"/>
        <v>133.68</v>
      </c>
      <c r="AM49" s="26">
        <f t="shared" si="16"/>
        <v>133.68</v>
      </c>
      <c r="AN49" s="79"/>
      <c r="AO49" s="24">
        <v>60</v>
      </c>
      <c r="AP49" s="25">
        <v>200</v>
      </c>
      <c r="AQ49" s="25">
        <v>0</v>
      </c>
      <c r="AR49" s="25">
        <v>16</v>
      </c>
      <c r="AS49" s="25">
        <v>54</v>
      </c>
      <c r="AT49" s="62">
        <f t="shared" si="24"/>
        <v>330</v>
      </c>
      <c r="AU49" s="63">
        <f t="shared" si="4"/>
        <v>313.5</v>
      </c>
      <c r="AV49" s="113">
        <v>6</v>
      </c>
      <c r="AW49" s="113">
        <v>20</v>
      </c>
      <c r="AX49" s="113">
        <v>8</v>
      </c>
      <c r="AY49" s="113">
        <v>1</v>
      </c>
      <c r="AZ49" s="81">
        <f t="shared" si="17"/>
        <v>35</v>
      </c>
      <c r="BA49" s="80">
        <f t="shared" si="21"/>
        <v>278.5</v>
      </c>
      <c r="BB49" s="36">
        <f t="shared" si="18"/>
        <v>133.68</v>
      </c>
      <c r="BC49" s="80">
        <f t="shared" si="19"/>
        <v>144.82</v>
      </c>
    </row>
    <row r="50" spans="1:55" ht="18" thickBot="1">
      <c r="A50" s="30" t="s">
        <v>25</v>
      </c>
      <c r="B50" s="44">
        <v>691</v>
      </c>
      <c r="C50" s="44">
        <v>589</v>
      </c>
      <c r="D50" s="44">
        <v>810</v>
      </c>
      <c r="E50" s="44">
        <v>23</v>
      </c>
      <c r="F50" s="44">
        <v>20</v>
      </c>
      <c r="G50" s="35">
        <v>26</v>
      </c>
      <c r="H50" s="48">
        <f t="shared" si="5"/>
        <v>2090</v>
      </c>
      <c r="I50" s="48">
        <f t="shared" si="6"/>
        <v>69</v>
      </c>
      <c r="J50" s="89">
        <v>729</v>
      </c>
      <c r="K50" s="94">
        <v>520</v>
      </c>
      <c r="L50" s="94"/>
      <c r="M50" s="93">
        <v>24</v>
      </c>
      <c r="N50" s="93">
        <v>18</v>
      </c>
      <c r="O50" s="56"/>
      <c r="P50" s="48">
        <f t="shared" si="7"/>
        <v>1249</v>
      </c>
      <c r="Q50" s="48">
        <f t="shared" si="8"/>
        <v>42</v>
      </c>
      <c r="R50" s="50">
        <f t="shared" si="20"/>
        <v>111</v>
      </c>
      <c r="S50" s="88">
        <v>5.78</v>
      </c>
      <c r="T50" s="35">
        <v>8</v>
      </c>
      <c r="U50" s="59">
        <v>11.8</v>
      </c>
      <c r="V50" s="44"/>
      <c r="W50" s="44"/>
      <c r="X50" s="44"/>
      <c r="Y50" s="44"/>
      <c r="Z50" s="44"/>
      <c r="AA50" s="67">
        <f t="shared" si="9"/>
        <v>0</v>
      </c>
      <c r="AB50" s="111"/>
      <c r="AC50" s="20">
        <f t="shared" si="10"/>
        <v>0</v>
      </c>
      <c r="AD50" s="85">
        <f t="shared" si="11"/>
        <v>136.58000000000001</v>
      </c>
      <c r="AE50" s="21">
        <f t="shared" si="23"/>
        <v>136.58000000000001</v>
      </c>
      <c r="AF50" s="82"/>
      <c r="AG50" s="51"/>
      <c r="AH50" s="22">
        <f t="shared" si="12"/>
        <v>136.58000000000001</v>
      </c>
      <c r="AI50" s="23">
        <f t="shared" si="13"/>
        <v>-2.9000000000000057</v>
      </c>
      <c r="AJ50" s="54"/>
      <c r="AK50" s="24">
        <f t="shared" si="14"/>
        <v>0</v>
      </c>
      <c r="AL50" s="25">
        <f t="shared" si="15"/>
        <v>133.68</v>
      </c>
      <c r="AM50" s="26">
        <f t="shared" si="16"/>
        <v>133.68</v>
      </c>
      <c r="AN50" s="79"/>
      <c r="AO50" s="24">
        <v>60</v>
      </c>
      <c r="AP50" s="25">
        <v>200</v>
      </c>
      <c r="AQ50" s="25">
        <v>0</v>
      </c>
      <c r="AR50" s="25">
        <v>16</v>
      </c>
      <c r="AS50" s="25">
        <v>54</v>
      </c>
      <c r="AT50" s="62">
        <f t="shared" si="24"/>
        <v>330</v>
      </c>
      <c r="AU50" s="63">
        <f t="shared" si="4"/>
        <v>313.5</v>
      </c>
      <c r="AV50" s="113">
        <v>6</v>
      </c>
      <c r="AW50" s="113">
        <v>20</v>
      </c>
      <c r="AX50" s="113">
        <v>8</v>
      </c>
      <c r="AY50" s="113">
        <v>1</v>
      </c>
      <c r="AZ50" s="81">
        <f t="shared" si="17"/>
        <v>35</v>
      </c>
      <c r="BA50" s="80">
        <f t="shared" si="21"/>
        <v>278.5</v>
      </c>
      <c r="BB50" s="36">
        <f t="shared" si="18"/>
        <v>133.68</v>
      </c>
      <c r="BC50" s="80">
        <f t="shared" si="19"/>
        <v>144.82</v>
      </c>
    </row>
    <row r="51" spans="1:55" ht="18" thickBot="1">
      <c r="A51" s="30" t="s">
        <v>52</v>
      </c>
      <c r="B51" s="44">
        <v>691</v>
      </c>
      <c r="C51" s="44">
        <v>589</v>
      </c>
      <c r="D51" s="44">
        <v>810</v>
      </c>
      <c r="E51" s="44">
        <v>23</v>
      </c>
      <c r="F51" s="44">
        <v>20</v>
      </c>
      <c r="G51" s="35">
        <v>26</v>
      </c>
      <c r="H51" s="48">
        <f>B51+C51+D51</f>
        <v>2090</v>
      </c>
      <c r="I51" s="48">
        <f>E51+F51+G51</f>
        <v>69</v>
      </c>
      <c r="J51" s="89">
        <v>729</v>
      </c>
      <c r="K51" s="94">
        <v>520</v>
      </c>
      <c r="L51" s="94"/>
      <c r="M51" s="93">
        <v>24</v>
      </c>
      <c r="N51" s="93">
        <v>18</v>
      </c>
      <c r="O51" s="56"/>
      <c r="P51" s="48">
        <f t="shared" si="7"/>
        <v>1249</v>
      </c>
      <c r="Q51" s="48">
        <f t="shared" si="8"/>
        <v>42</v>
      </c>
      <c r="R51" s="50">
        <f t="shared" si="20"/>
        <v>111</v>
      </c>
      <c r="S51" s="88">
        <v>5.78</v>
      </c>
      <c r="T51" s="35">
        <v>8</v>
      </c>
      <c r="U51" s="59">
        <v>11.8</v>
      </c>
      <c r="V51" s="44"/>
      <c r="W51" s="44"/>
      <c r="X51" s="44"/>
      <c r="Y51" s="44"/>
      <c r="Z51" s="44"/>
      <c r="AA51" s="67">
        <f t="shared" si="9"/>
        <v>0</v>
      </c>
      <c r="AB51" s="111"/>
      <c r="AC51" s="20">
        <f t="shared" si="10"/>
        <v>0</v>
      </c>
      <c r="AD51" s="85">
        <f t="shared" si="11"/>
        <v>136.58000000000001</v>
      </c>
      <c r="AE51" s="21">
        <f t="shared" si="23"/>
        <v>136.58000000000001</v>
      </c>
      <c r="AF51" s="82"/>
      <c r="AG51" s="51"/>
      <c r="AH51" s="22">
        <f t="shared" si="12"/>
        <v>136.58000000000001</v>
      </c>
      <c r="AI51" s="23">
        <f t="shared" si="13"/>
        <v>-2.9000000000000057</v>
      </c>
      <c r="AJ51" s="54"/>
      <c r="AK51" s="24">
        <f t="shared" si="14"/>
        <v>0</v>
      </c>
      <c r="AL51" s="25">
        <f t="shared" si="15"/>
        <v>133.68</v>
      </c>
      <c r="AM51" s="26">
        <f t="shared" si="16"/>
        <v>133.68</v>
      </c>
      <c r="AN51" s="79"/>
      <c r="AO51" s="24">
        <v>60</v>
      </c>
      <c r="AP51" s="25">
        <v>200</v>
      </c>
      <c r="AQ51" s="25">
        <v>0</v>
      </c>
      <c r="AR51" s="25">
        <v>16</v>
      </c>
      <c r="AS51" s="25">
        <v>54</v>
      </c>
      <c r="AT51" s="62">
        <f t="shared" si="24"/>
        <v>330</v>
      </c>
      <c r="AU51" s="63">
        <f t="shared" si="4"/>
        <v>313.5</v>
      </c>
      <c r="AV51" s="113">
        <v>6</v>
      </c>
      <c r="AW51" s="113">
        <v>20</v>
      </c>
      <c r="AX51" s="113">
        <v>8</v>
      </c>
      <c r="AY51" s="113">
        <v>1</v>
      </c>
      <c r="AZ51" s="81">
        <f t="shared" si="17"/>
        <v>35</v>
      </c>
      <c r="BA51" s="80">
        <f t="shared" si="21"/>
        <v>278.5</v>
      </c>
      <c r="BB51" s="36">
        <f t="shared" si="18"/>
        <v>133.68</v>
      </c>
      <c r="BC51" s="80">
        <f t="shared" si="19"/>
        <v>144.82</v>
      </c>
    </row>
    <row r="52" spans="1:55" ht="18" thickBot="1">
      <c r="A52" s="30" t="s">
        <v>37</v>
      </c>
      <c r="B52" s="44">
        <v>692</v>
      </c>
      <c r="C52" s="44">
        <v>593</v>
      </c>
      <c r="D52" s="44">
        <v>830</v>
      </c>
      <c r="E52" s="44">
        <v>23</v>
      </c>
      <c r="F52" s="44">
        <v>20</v>
      </c>
      <c r="G52" s="35">
        <v>27</v>
      </c>
      <c r="H52" s="48">
        <f t="shared" si="5"/>
        <v>2115</v>
      </c>
      <c r="I52" s="48">
        <f t="shared" si="6"/>
        <v>70</v>
      </c>
      <c r="J52" s="35">
        <v>742</v>
      </c>
      <c r="K52" s="19">
        <v>513</v>
      </c>
      <c r="L52" s="19"/>
      <c r="M52" s="56">
        <v>24</v>
      </c>
      <c r="N52" s="56">
        <v>17</v>
      </c>
      <c r="O52" s="56"/>
      <c r="P52" s="48">
        <f t="shared" si="7"/>
        <v>1255</v>
      </c>
      <c r="Q52" s="48">
        <f t="shared" si="8"/>
        <v>41</v>
      </c>
      <c r="R52" s="50">
        <f t="shared" si="20"/>
        <v>111</v>
      </c>
      <c r="S52" s="88">
        <v>5.78</v>
      </c>
      <c r="T52" s="35">
        <v>7.5</v>
      </c>
      <c r="U52" s="59">
        <v>11.8</v>
      </c>
      <c r="V52" s="44"/>
      <c r="W52" s="44"/>
      <c r="X52" s="44"/>
      <c r="Y52" s="44"/>
      <c r="Z52" s="44"/>
      <c r="AA52" s="67">
        <f t="shared" si="9"/>
        <v>0</v>
      </c>
      <c r="AB52" s="111"/>
      <c r="AC52" s="20">
        <f t="shared" si="10"/>
        <v>0</v>
      </c>
      <c r="AD52" s="85">
        <f t="shared" si="11"/>
        <v>136.08000000000001</v>
      </c>
      <c r="AE52" s="21">
        <f t="shared" si="23"/>
        <v>136.08000000000001</v>
      </c>
      <c r="AF52" s="82"/>
      <c r="AG52" s="51"/>
      <c r="AH52" s="22">
        <f t="shared" si="12"/>
        <v>136.08000000000001</v>
      </c>
      <c r="AI52" s="23">
        <f t="shared" si="13"/>
        <v>-2.4000000000000057</v>
      </c>
      <c r="AJ52" s="54"/>
      <c r="AK52" s="24">
        <f t="shared" si="14"/>
        <v>0</v>
      </c>
      <c r="AL52" s="25">
        <f t="shared" si="15"/>
        <v>133.68</v>
      </c>
      <c r="AM52" s="26">
        <f t="shared" si="16"/>
        <v>133.68</v>
      </c>
      <c r="AN52" s="79"/>
      <c r="AO52" s="24">
        <v>60</v>
      </c>
      <c r="AP52" s="25">
        <v>200</v>
      </c>
      <c r="AQ52" s="25">
        <v>0</v>
      </c>
      <c r="AR52" s="25">
        <v>16</v>
      </c>
      <c r="AS52" s="25">
        <v>54</v>
      </c>
      <c r="AT52" s="62">
        <f t="shared" si="24"/>
        <v>330</v>
      </c>
      <c r="AU52" s="63">
        <f t="shared" si="4"/>
        <v>313.5</v>
      </c>
      <c r="AV52" s="113">
        <v>6</v>
      </c>
      <c r="AW52" s="113">
        <v>20</v>
      </c>
      <c r="AX52" s="113">
        <v>8</v>
      </c>
      <c r="AY52" s="113">
        <v>1</v>
      </c>
      <c r="AZ52" s="81">
        <f t="shared" si="17"/>
        <v>35</v>
      </c>
      <c r="BA52" s="80">
        <f t="shared" si="21"/>
        <v>278.5</v>
      </c>
      <c r="BB52" s="36">
        <f t="shared" si="18"/>
        <v>133.68</v>
      </c>
      <c r="BC52" s="80">
        <f t="shared" si="19"/>
        <v>144.82</v>
      </c>
    </row>
    <row r="53" spans="1:55" ht="18" thickBot="1">
      <c r="A53" s="30" t="s">
        <v>53</v>
      </c>
      <c r="B53" s="44">
        <v>711</v>
      </c>
      <c r="C53" s="44">
        <v>587</v>
      </c>
      <c r="D53" s="44">
        <v>830</v>
      </c>
      <c r="E53" s="44">
        <v>23</v>
      </c>
      <c r="F53" s="44">
        <v>20</v>
      </c>
      <c r="G53" s="35">
        <v>27</v>
      </c>
      <c r="H53" s="48">
        <f>B53+C53+D53</f>
        <v>2128</v>
      </c>
      <c r="I53" s="48">
        <f>E53+F53+G53</f>
        <v>70</v>
      </c>
      <c r="J53" s="35">
        <v>742</v>
      </c>
      <c r="K53" s="19">
        <v>513</v>
      </c>
      <c r="L53" s="19"/>
      <c r="M53" s="56">
        <v>24</v>
      </c>
      <c r="N53" s="56">
        <v>17</v>
      </c>
      <c r="O53" s="56"/>
      <c r="P53" s="48">
        <f t="shared" si="7"/>
        <v>1255</v>
      </c>
      <c r="Q53" s="48">
        <f t="shared" si="8"/>
        <v>41</v>
      </c>
      <c r="R53" s="50">
        <f t="shared" si="20"/>
        <v>111</v>
      </c>
      <c r="S53" s="88">
        <v>5.78</v>
      </c>
      <c r="T53" s="35">
        <v>7.5</v>
      </c>
      <c r="U53" s="59">
        <v>11.8</v>
      </c>
      <c r="V53" s="44"/>
      <c r="W53" s="44"/>
      <c r="X53" s="44"/>
      <c r="Y53" s="44"/>
      <c r="Z53" s="44"/>
      <c r="AA53" s="67">
        <f t="shared" si="9"/>
        <v>0</v>
      </c>
      <c r="AB53" s="111"/>
      <c r="AC53" s="20">
        <f t="shared" si="10"/>
        <v>0</v>
      </c>
      <c r="AD53" s="85">
        <f t="shared" si="11"/>
        <v>136.08000000000001</v>
      </c>
      <c r="AE53" s="21">
        <f t="shared" si="23"/>
        <v>136.08000000000001</v>
      </c>
      <c r="AF53" s="82"/>
      <c r="AG53" s="51"/>
      <c r="AH53" s="22">
        <f t="shared" si="12"/>
        <v>136.08000000000001</v>
      </c>
      <c r="AI53" s="23">
        <f t="shared" si="13"/>
        <v>-2.4000000000000057</v>
      </c>
      <c r="AJ53" s="54"/>
      <c r="AK53" s="24">
        <f t="shared" si="14"/>
        <v>0</v>
      </c>
      <c r="AL53" s="25">
        <f t="shared" si="15"/>
        <v>133.68</v>
      </c>
      <c r="AM53" s="26">
        <f t="shared" si="16"/>
        <v>133.68</v>
      </c>
      <c r="AN53" s="79"/>
      <c r="AO53" s="24">
        <v>60</v>
      </c>
      <c r="AP53" s="25">
        <v>200</v>
      </c>
      <c r="AQ53" s="25">
        <v>0</v>
      </c>
      <c r="AR53" s="25">
        <v>16</v>
      </c>
      <c r="AS53" s="25">
        <v>54</v>
      </c>
      <c r="AT53" s="62">
        <f t="shared" si="24"/>
        <v>330</v>
      </c>
      <c r="AU53" s="63">
        <f t="shared" si="4"/>
        <v>313.5</v>
      </c>
      <c r="AV53" s="113">
        <v>6</v>
      </c>
      <c r="AW53" s="113">
        <v>20</v>
      </c>
      <c r="AX53" s="113">
        <v>8</v>
      </c>
      <c r="AY53" s="113">
        <v>1</v>
      </c>
      <c r="AZ53" s="81">
        <f t="shared" si="17"/>
        <v>35</v>
      </c>
      <c r="BA53" s="80">
        <f t="shared" si="21"/>
        <v>278.5</v>
      </c>
      <c r="BB53" s="36">
        <f t="shared" si="18"/>
        <v>133.68</v>
      </c>
      <c r="BC53" s="80">
        <f t="shared" si="19"/>
        <v>144.82</v>
      </c>
    </row>
    <row r="54" spans="1:55" ht="18" thickBot="1">
      <c r="A54" s="30" t="s">
        <v>26</v>
      </c>
      <c r="B54" s="44">
        <v>707</v>
      </c>
      <c r="C54" s="44">
        <v>578</v>
      </c>
      <c r="D54" s="44">
        <v>809</v>
      </c>
      <c r="E54" s="44">
        <v>23</v>
      </c>
      <c r="F54" s="44">
        <v>20</v>
      </c>
      <c r="G54" s="35">
        <v>27</v>
      </c>
      <c r="H54" s="48">
        <f t="shared" si="5"/>
        <v>2094</v>
      </c>
      <c r="I54" s="48">
        <f t="shared" si="6"/>
        <v>70</v>
      </c>
      <c r="J54" s="35">
        <v>747</v>
      </c>
      <c r="K54" s="19">
        <v>511</v>
      </c>
      <c r="L54" s="19"/>
      <c r="M54" s="56">
        <v>24</v>
      </c>
      <c r="N54" s="56">
        <v>17</v>
      </c>
      <c r="O54" s="56"/>
      <c r="P54" s="48">
        <f t="shared" si="7"/>
        <v>1258</v>
      </c>
      <c r="Q54" s="48">
        <f t="shared" si="8"/>
        <v>41</v>
      </c>
      <c r="R54" s="50">
        <f t="shared" si="20"/>
        <v>111</v>
      </c>
      <c r="S54" s="88">
        <v>5.88</v>
      </c>
      <c r="T54" s="35">
        <v>7.5</v>
      </c>
      <c r="U54" s="59">
        <v>11.9</v>
      </c>
      <c r="V54" s="44"/>
      <c r="W54" s="44"/>
      <c r="X54" s="44"/>
      <c r="Y54" s="44"/>
      <c r="Z54" s="44"/>
      <c r="AA54" s="67">
        <f t="shared" si="9"/>
        <v>0</v>
      </c>
      <c r="AB54" s="111"/>
      <c r="AC54" s="20">
        <f t="shared" si="10"/>
        <v>0</v>
      </c>
      <c r="AD54" s="85">
        <f t="shared" si="11"/>
        <v>136.28</v>
      </c>
      <c r="AE54" s="21">
        <f t="shared" si="23"/>
        <v>136.28</v>
      </c>
      <c r="AF54" s="82"/>
      <c r="AG54" s="51"/>
      <c r="AH54" s="22">
        <f t="shared" si="12"/>
        <v>136.28</v>
      </c>
      <c r="AI54" s="23">
        <f t="shared" si="13"/>
        <v>-2.5999999999999943</v>
      </c>
      <c r="AJ54" s="54"/>
      <c r="AK54" s="24">
        <f t="shared" si="14"/>
        <v>0</v>
      </c>
      <c r="AL54" s="25">
        <f t="shared" si="15"/>
        <v>133.68</v>
      </c>
      <c r="AM54" s="26">
        <f t="shared" si="16"/>
        <v>133.68</v>
      </c>
      <c r="AN54" s="79"/>
      <c r="AO54" s="24">
        <v>60</v>
      </c>
      <c r="AP54" s="25">
        <v>200</v>
      </c>
      <c r="AQ54" s="25">
        <v>0</v>
      </c>
      <c r="AR54" s="25">
        <v>16</v>
      </c>
      <c r="AS54" s="25">
        <v>54</v>
      </c>
      <c r="AT54" s="62">
        <f t="shared" si="24"/>
        <v>330</v>
      </c>
      <c r="AU54" s="63">
        <f t="shared" si="4"/>
        <v>313.5</v>
      </c>
      <c r="AV54" s="113">
        <v>6</v>
      </c>
      <c r="AW54" s="113">
        <v>20</v>
      </c>
      <c r="AX54" s="113">
        <v>8</v>
      </c>
      <c r="AY54" s="113">
        <v>1</v>
      </c>
      <c r="AZ54" s="81">
        <f t="shared" si="17"/>
        <v>35</v>
      </c>
      <c r="BA54" s="80">
        <f t="shared" si="21"/>
        <v>278.5</v>
      </c>
      <c r="BB54" s="36">
        <f t="shared" si="18"/>
        <v>133.68</v>
      </c>
      <c r="BC54" s="80">
        <f t="shared" si="19"/>
        <v>144.82</v>
      </c>
    </row>
    <row r="55" spans="1:55" ht="18" thickBot="1">
      <c r="A55" s="30" t="s">
        <v>54</v>
      </c>
      <c r="B55" s="44">
        <v>707</v>
      </c>
      <c r="C55" s="44">
        <v>578</v>
      </c>
      <c r="D55" s="44">
        <v>809</v>
      </c>
      <c r="E55" s="44">
        <v>23</v>
      </c>
      <c r="F55" s="44">
        <v>20</v>
      </c>
      <c r="G55" s="35">
        <v>27</v>
      </c>
      <c r="H55" s="48">
        <f>B55+C55+D55</f>
        <v>2094</v>
      </c>
      <c r="I55" s="48">
        <f>E55+F55+G55</f>
        <v>70</v>
      </c>
      <c r="J55" s="35">
        <v>747</v>
      </c>
      <c r="K55" s="19">
        <v>511</v>
      </c>
      <c r="L55" s="19"/>
      <c r="M55" s="56">
        <v>24</v>
      </c>
      <c r="N55" s="56">
        <v>17</v>
      </c>
      <c r="O55" s="56"/>
      <c r="P55" s="48">
        <f t="shared" si="7"/>
        <v>1258</v>
      </c>
      <c r="Q55" s="48">
        <f t="shared" si="8"/>
        <v>41</v>
      </c>
      <c r="R55" s="50">
        <f t="shared" si="20"/>
        <v>111</v>
      </c>
      <c r="S55" s="88">
        <v>5.88</v>
      </c>
      <c r="T55" s="35">
        <v>7.5</v>
      </c>
      <c r="U55" s="59">
        <v>11.9</v>
      </c>
      <c r="V55" s="44"/>
      <c r="W55" s="44"/>
      <c r="X55" s="44"/>
      <c r="Y55" s="44"/>
      <c r="Z55" s="44"/>
      <c r="AA55" s="67">
        <f t="shared" si="9"/>
        <v>0</v>
      </c>
      <c r="AB55" s="111"/>
      <c r="AC55" s="20">
        <f t="shared" si="10"/>
        <v>0</v>
      </c>
      <c r="AD55" s="85">
        <f t="shared" si="11"/>
        <v>136.28</v>
      </c>
      <c r="AE55" s="21">
        <f t="shared" si="23"/>
        <v>136.28</v>
      </c>
      <c r="AF55" s="82"/>
      <c r="AG55" s="51"/>
      <c r="AH55" s="22">
        <f t="shared" si="12"/>
        <v>136.28</v>
      </c>
      <c r="AI55" s="23">
        <f t="shared" si="13"/>
        <v>-2.5999999999999943</v>
      </c>
      <c r="AJ55" s="54"/>
      <c r="AK55" s="24">
        <f t="shared" si="14"/>
        <v>0</v>
      </c>
      <c r="AL55" s="25">
        <f t="shared" si="15"/>
        <v>133.68</v>
      </c>
      <c r="AM55" s="26">
        <f t="shared" si="16"/>
        <v>133.68</v>
      </c>
      <c r="AN55" s="79"/>
      <c r="AO55" s="24">
        <v>60</v>
      </c>
      <c r="AP55" s="25">
        <v>200</v>
      </c>
      <c r="AQ55" s="25">
        <v>0</v>
      </c>
      <c r="AR55" s="25">
        <v>16</v>
      </c>
      <c r="AS55" s="25">
        <v>54</v>
      </c>
      <c r="AT55" s="62">
        <f t="shared" si="24"/>
        <v>330</v>
      </c>
      <c r="AU55" s="63">
        <f t="shared" si="4"/>
        <v>313.5</v>
      </c>
      <c r="AV55" s="113">
        <v>6</v>
      </c>
      <c r="AW55" s="113">
        <v>20</v>
      </c>
      <c r="AX55" s="113">
        <v>8</v>
      </c>
      <c r="AY55" s="113">
        <v>1</v>
      </c>
      <c r="AZ55" s="81">
        <f t="shared" si="17"/>
        <v>35</v>
      </c>
      <c r="BA55" s="80">
        <f t="shared" si="21"/>
        <v>278.5</v>
      </c>
      <c r="BB55" s="36">
        <f t="shared" si="18"/>
        <v>133.68</v>
      </c>
      <c r="BC55" s="80">
        <f t="shared" si="19"/>
        <v>144.82</v>
      </c>
    </row>
    <row r="56" spans="1:55" ht="18" thickBot="1">
      <c r="A56" s="30" t="s">
        <v>55</v>
      </c>
      <c r="B56" s="44">
        <v>709</v>
      </c>
      <c r="C56" s="44">
        <v>569</v>
      </c>
      <c r="D56" s="44">
        <v>885</v>
      </c>
      <c r="E56" s="44">
        <v>24</v>
      </c>
      <c r="F56" s="44">
        <v>20</v>
      </c>
      <c r="G56" s="35">
        <v>29</v>
      </c>
      <c r="H56" s="48">
        <f t="shared" si="5"/>
        <v>2163</v>
      </c>
      <c r="I56" s="48">
        <f t="shared" si="6"/>
        <v>73</v>
      </c>
      <c r="J56" s="35">
        <v>752</v>
      </c>
      <c r="K56" s="19">
        <v>505</v>
      </c>
      <c r="L56" s="19"/>
      <c r="M56" s="56">
        <v>25</v>
      </c>
      <c r="N56" s="56">
        <v>17</v>
      </c>
      <c r="O56" s="56"/>
      <c r="P56" s="48">
        <f t="shared" si="7"/>
        <v>1257</v>
      </c>
      <c r="Q56" s="48">
        <f t="shared" si="8"/>
        <v>42</v>
      </c>
      <c r="R56" s="50">
        <f t="shared" si="20"/>
        <v>115</v>
      </c>
      <c r="S56" s="88">
        <v>5.88</v>
      </c>
      <c r="T56" s="35">
        <v>7.5</v>
      </c>
      <c r="U56" s="59">
        <v>11.9</v>
      </c>
      <c r="V56" s="44"/>
      <c r="W56" s="44"/>
      <c r="X56" s="44"/>
      <c r="Y56" s="44"/>
      <c r="Z56" s="44"/>
      <c r="AA56" s="67">
        <f t="shared" si="9"/>
        <v>0</v>
      </c>
      <c r="AB56" s="111"/>
      <c r="AC56" s="20">
        <f t="shared" si="10"/>
        <v>0</v>
      </c>
      <c r="AD56" s="85">
        <f t="shared" si="11"/>
        <v>140.28</v>
      </c>
      <c r="AE56" s="21">
        <f t="shared" si="23"/>
        <v>140.28</v>
      </c>
      <c r="AF56" s="82"/>
      <c r="AG56" s="51"/>
      <c r="AH56" s="22">
        <f t="shared" si="12"/>
        <v>140.28</v>
      </c>
      <c r="AI56" s="23">
        <f t="shared" si="13"/>
        <v>-6.5999999999999943</v>
      </c>
      <c r="AJ56" s="54"/>
      <c r="AK56" s="24">
        <f t="shared" si="14"/>
        <v>0</v>
      </c>
      <c r="AL56" s="25">
        <f t="shared" si="15"/>
        <v>133.68</v>
      </c>
      <c r="AM56" s="26">
        <f t="shared" si="16"/>
        <v>133.68</v>
      </c>
      <c r="AN56" s="79"/>
      <c r="AO56" s="24">
        <v>60</v>
      </c>
      <c r="AP56" s="25">
        <v>200</v>
      </c>
      <c r="AQ56" s="25">
        <v>0</v>
      </c>
      <c r="AR56" s="25">
        <v>16</v>
      </c>
      <c r="AS56" s="25">
        <v>54</v>
      </c>
      <c r="AT56" s="62">
        <f t="shared" si="24"/>
        <v>330</v>
      </c>
      <c r="AU56" s="63">
        <f t="shared" si="4"/>
        <v>313.5</v>
      </c>
      <c r="AV56" s="113">
        <v>6</v>
      </c>
      <c r="AW56" s="113">
        <v>20</v>
      </c>
      <c r="AX56" s="113">
        <v>8</v>
      </c>
      <c r="AY56" s="113">
        <v>1</v>
      </c>
      <c r="AZ56" s="81">
        <f t="shared" si="17"/>
        <v>35</v>
      </c>
      <c r="BA56" s="80">
        <f t="shared" si="21"/>
        <v>278.5</v>
      </c>
      <c r="BB56" s="36">
        <f t="shared" si="18"/>
        <v>133.68</v>
      </c>
      <c r="BC56" s="80">
        <f t="shared" si="19"/>
        <v>144.82</v>
      </c>
    </row>
    <row r="57" spans="1:55" ht="18" thickBot="1">
      <c r="A57" s="30" t="s">
        <v>56</v>
      </c>
      <c r="B57" s="44">
        <v>709</v>
      </c>
      <c r="C57" s="44">
        <v>569</v>
      </c>
      <c r="D57" s="44">
        <v>885</v>
      </c>
      <c r="E57" s="44">
        <v>24</v>
      </c>
      <c r="F57" s="44">
        <v>20</v>
      </c>
      <c r="G57" s="35">
        <v>29</v>
      </c>
      <c r="H57" s="48">
        <f>B57+C57+D57</f>
        <v>2163</v>
      </c>
      <c r="I57" s="48">
        <f>E57+F57+G57</f>
        <v>73</v>
      </c>
      <c r="J57" s="35">
        <v>752</v>
      </c>
      <c r="K57" s="19">
        <v>505</v>
      </c>
      <c r="L57" s="19"/>
      <c r="M57" s="56">
        <v>25</v>
      </c>
      <c r="N57" s="56">
        <v>17</v>
      </c>
      <c r="O57" s="56"/>
      <c r="P57" s="48">
        <f t="shared" si="7"/>
        <v>1257</v>
      </c>
      <c r="Q57" s="48">
        <f t="shared" si="8"/>
        <v>42</v>
      </c>
      <c r="R57" s="50">
        <f t="shared" si="20"/>
        <v>115</v>
      </c>
      <c r="S57" s="88">
        <v>5.88</v>
      </c>
      <c r="T57" s="35">
        <v>7.5</v>
      </c>
      <c r="U57" s="59">
        <v>11.9</v>
      </c>
      <c r="V57" s="44"/>
      <c r="W57" s="44"/>
      <c r="X57" s="44"/>
      <c r="Y57" s="44"/>
      <c r="Z57" s="44"/>
      <c r="AA57" s="67">
        <f t="shared" si="9"/>
        <v>0</v>
      </c>
      <c r="AB57" s="111"/>
      <c r="AC57" s="20">
        <f t="shared" si="10"/>
        <v>0</v>
      </c>
      <c r="AD57" s="85">
        <f t="shared" si="11"/>
        <v>140.28</v>
      </c>
      <c r="AE57" s="21">
        <f t="shared" si="23"/>
        <v>140.28</v>
      </c>
      <c r="AF57" s="82"/>
      <c r="AG57" s="51"/>
      <c r="AH57" s="22">
        <f t="shared" si="12"/>
        <v>140.28</v>
      </c>
      <c r="AI57" s="23">
        <f t="shared" si="13"/>
        <v>-6.5999999999999943</v>
      </c>
      <c r="AJ57" s="54"/>
      <c r="AK57" s="24">
        <f t="shared" si="14"/>
        <v>0</v>
      </c>
      <c r="AL57" s="25">
        <f t="shared" si="15"/>
        <v>133.68</v>
      </c>
      <c r="AM57" s="26">
        <f t="shared" si="16"/>
        <v>133.68</v>
      </c>
      <c r="AN57" s="79"/>
      <c r="AO57" s="24">
        <v>60</v>
      </c>
      <c r="AP57" s="25">
        <v>200</v>
      </c>
      <c r="AQ57" s="25">
        <v>0</v>
      </c>
      <c r="AR57" s="25">
        <v>16</v>
      </c>
      <c r="AS57" s="25">
        <v>54</v>
      </c>
      <c r="AT57" s="62">
        <f t="shared" si="24"/>
        <v>330</v>
      </c>
      <c r="AU57" s="63">
        <f t="shared" si="4"/>
        <v>313.5</v>
      </c>
      <c r="AV57" s="113">
        <v>6</v>
      </c>
      <c r="AW57" s="113">
        <v>20</v>
      </c>
      <c r="AX57" s="113">
        <v>8</v>
      </c>
      <c r="AY57" s="113">
        <v>1</v>
      </c>
      <c r="AZ57" s="81">
        <f t="shared" si="17"/>
        <v>35</v>
      </c>
      <c r="BA57" s="80">
        <f t="shared" si="21"/>
        <v>278.5</v>
      </c>
      <c r="BB57" s="36">
        <f t="shared" si="18"/>
        <v>133.68</v>
      </c>
      <c r="BC57" s="80">
        <f t="shared" si="19"/>
        <v>144.82</v>
      </c>
    </row>
    <row r="58" spans="1:55" ht="18" thickBot="1">
      <c r="A58" s="30" t="s">
        <v>27</v>
      </c>
      <c r="B58" s="44">
        <v>695</v>
      </c>
      <c r="C58" s="44">
        <v>552</v>
      </c>
      <c r="D58" s="44">
        <v>865</v>
      </c>
      <c r="E58" s="44">
        <v>23</v>
      </c>
      <c r="F58" s="44">
        <v>20</v>
      </c>
      <c r="G58" s="35">
        <v>27</v>
      </c>
      <c r="H58" s="48">
        <f t="shared" si="5"/>
        <v>2112</v>
      </c>
      <c r="I58" s="48">
        <f t="shared" si="6"/>
        <v>70</v>
      </c>
      <c r="J58" s="35">
        <v>718</v>
      </c>
      <c r="K58" s="19">
        <v>509</v>
      </c>
      <c r="L58" s="19"/>
      <c r="M58" s="56">
        <v>23</v>
      </c>
      <c r="N58" s="56">
        <v>17</v>
      </c>
      <c r="O58" s="56"/>
      <c r="P58" s="48">
        <f t="shared" si="7"/>
        <v>1227</v>
      </c>
      <c r="Q58" s="48">
        <f t="shared" si="8"/>
        <v>40</v>
      </c>
      <c r="R58" s="50">
        <f t="shared" si="20"/>
        <v>110</v>
      </c>
      <c r="S58" s="88">
        <v>5.65</v>
      </c>
      <c r="T58" s="35">
        <v>7.5</v>
      </c>
      <c r="U58" s="59">
        <v>11.5</v>
      </c>
      <c r="V58" s="44"/>
      <c r="W58" s="44"/>
      <c r="X58" s="44"/>
      <c r="Y58" s="44"/>
      <c r="Z58" s="44"/>
      <c r="AA58" s="67">
        <f t="shared" si="9"/>
        <v>0</v>
      </c>
      <c r="AB58" s="111"/>
      <c r="AC58" s="20">
        <f t="shared" si="10"/>
        <v>0</v>
      </c>
      <c r="AD58" s="85">
        <f t="shared" si="11"/>
        <v>134.65</v>
      </c>
      <c r="AE58" s="21">
        <f t="shared" si="23"/>
        <v>134.65</v>
      </c>
      <c r="AF58" s="82"/>
      <c r="AG58" s="51"/>
      <c r="AH58" s="22">
        <f t="shared" si="12"/>
        <v>134.65</v>
      </c>
      <c r="AI58" s="23">
        <f t="shared" si="13"/>
        <v>-0.96999999999999886</v>
      </c>
      <c r="AJ58" s="54"/>
      <c r="AK58" s="24">
        <f t="shared" si="14"/>
        <v>0</v>
      </c>
      <c r="AL58" s="25">
        <f t="shared" si="15"/>
        <v>133.68</v>
      </c>
      <c r="AM58" s="26">
        <f t="shared" si="16"/>
        <v>133.68</v>
      </c>
      <c r="AN58" s="79"/>
      <c r="AO58" s="24">
        <v>60</v>
      </c>
      <c r="AP58" s="25">
        <v>200</v>
      </c>
      <c r="AQ58" s="25">
        <v>0</v>
      </c>
      <c r="AR58" s="25">
        <v>16</v>
      </c>
      <c r="AS58" s="25">
        <v>54</v>
      </c>
      <c r="AT58" s="62">
        <f t="shared" si="24"/>
        <v>330</v>
      </c>
      <c r="AU58" s="63">
        <f t="shared" si="4"/>
        <v>313.5</v>
      </c>
      <c r="AV58" s="113">
        <v>6</v>
      </c>
      <c r="AW58" s="113">
        <v>20</v>
      </c>
      <c r="AX58" s="113">
        <v>8</v>
      </c>
      <c r="AY58" s="113">
        <v>1</v>
      </c>
      <c r="AZ58" s="81">
        <f t="shared" si="17"/>
        <v>35</v>
      </c>
      <c r="BA58" s="80">
        <f t="shared" si="21"/>
        <v>278.5</v>
      </c>
      <c r="BB58" s="36">
        <f t="shared" si="18"/>
        <v>133.68</v>
      </c>
      <c r="BC58" s="80">
        <f t="shared" si="19"/>
        <v>144.82</v>
      </c>
    </row>
    <row r="59" spans="1:55" ht="18" thickBot="1">
      <c r="A59" s="30" t="s">
        <v>57</v>
      </c>
      <c r="B59" s="44">
        <v>695</v>
      </c>
      <c r="C59" s="44">
        <v>552</v>
      </c>
      <c r="D59" s="44">
        <v>865</v>
      </c>
      <c r="E59" s="44">
        <v>23</v>
      </c>
      <c r="F59" s="44">
        <v>20</v>
      </c>
      <c r="G59" s="35">
        <v>27</v>
      </c>
      <c r="H59" s="48">
        <f>B59+C59+D59</f>
        <v>2112</v>
      </c>
      <c r="I59" s="48">
        <f>E59+F59+G59</f>
        <v>70</v>
      </c>
      <c r="J59" s="35">
        <v>718</v>
      </c>
      <c r="K59" s="19">
        <v>509</v>
      </c>
      <c r="L59" s="19"/>
      <c r="M59" s="56">
        <v>23</v>
      </c>
      <c r="N59" s="56">
        <v>17</v>
      </c>
      <c r="O59" s="56"/>
      <c r="P59" s="48">
        <f t="shared" si="7"/>
        <v>1227</v>
      </c>
      <c r="Q59" s="48">
        <f t="shared" si="8"/>
        <v>40</v>
      </c>
      <c r="R59" s="50">
        <f t="shared" si="20"/>
        <v>110</v>
      </c>
      <c r="S59" s="88">
        <v>5.65</v>
      </c>
      <c r="T59" s="35">
        <v>7.5</v>
      </c>
      <c r="U59" s="59">
        <v>11.5</v>
      </c>
      <c r="V59" s="44"/>
      <c r="W59" s="44"/>
      <c r="X59" s="44"/>
      <c r="Y59" s="44"/>
      <c r="Z59" s="44"/>
      <c r="AA59" s="67">
        <f t="shared" si="9"/>
        <v>0</v>
      </c>
      <c r="AB59" s="111"/>
      <c r="AC59" s="20">
        <f t="shared" si="10"/>
        <v>0</v>
      </c>
      <c r="AD59" s="85">
        <f t="shared" si="11"/>
        <v>134.65</v>
      </c>
      <c r="AE59" s="21">
        <f t="shared" si="23"/>
        <v>134.65</v>
      </c>
      <c r="AF59" s="82"/>
      <c r="AG59" s="51"/>
      <c r="AH59" s="22">
        <f t="shared" si="12"/>
        <v>134.65</v>
      </c>
      <c r="AI59" s="23">
        <f t="shared" si="13"/>
        <v>-0.96999999999999886</v>
      </c>
      <c r="AJ59" s="54"/>
      <c r="AK59" s="24">
        <f t="shared" si="14"/>
        <v>0</v>
      </c>
      <c r="AL59" s="25">
        <f t="shared" si="15"/>
        <v>133.68</v>
      </c>
      <c r="AM59" s="26">
        <f t="shared" si="16"/>
        <v>133.68</v>
      </c>
      <c r="AN59" s="79"/>
      <c r="AO59" s="24">
        <v>60</v>
      </c>
      <c r="AP59" s="25">
        <v>200</v>
      </c>
      <c r="AQ59" s="25">
        <v>0</v>
      </c>
      <c r="AR59" s="25">
        <v>16</v>
      </c>
      <c r="AS59" s="25">
        <v>54</v>
      </c>
      <c r="AT59" s="62">
        <f t="shared" si="24"/>
        <v>330</v>
      </c>
      <c r="AU59" s="63">
        <f t="shared" si="4"/>
        <v>313.5</v>
      </c>
      <c r="AV59" s="113">
        <v>6</v>
      </c>
      <c r="AW59" s="113">
        <v>20</v>
      </c>
      <c r="AX59" s="113">
        <v>8</v>
      </c>
      <c r="AY59" s="113">
        <v>1</v>
      </c>
      <c r="AZ59" s="81">
        <f t="shared" si="17"/>
        <v>35</v>
      </c>
      <c r="BA59" s="80">
        <f t="shared" si="21"/>
        <v>278.5</v>
      </c>
      <c r="BB59" s="36">
        <f t="shared" si="18"/>
        <v>133.68</v>
      </c>
      <c r="BC59" s="80">
        <f t="shared" si="19"/>
        <v>144.82</v>
      </c>
    </row>
    <row r="60" spans="1:55" ht="18" thickBot="1">
      <c r="A60" s="30" t="s">
        <v>58</v>
      </c>
      <c r="B60" s="44">
        <v>683</v>
      </c>
      <c r="C60" s="44">
        <v>546</v>
      </c>
      <c r="D60" s="44">
        <v>789</v>
      </c>
      <c r="E60" s="44">
        <v>22</v>
      </c>
      <c r="F60" s="44">
        <v>19</v>
      </c>
      <c r="G60" s="35">
        <v>26</v>
      </c>
      <c r="H60" s="48">
        <f t="shared" si="5"/>
        <v>2018</v>
      </c>
      <c r="I60" s="48">
        <f t="shared" si="6"/>
        <v>67</v>
      </c>
      <c r="J60" s="44">
        <v>715</v>
      </c>
      <c r="K60" s="19">
        <v>498</v>
      </c>
      <c r="L60" s="19"/>
      <c r="M60" s="56">
        <v>23</v>
      </c>
      <c r="N60" s="56">
        <v>17</v>
      </c>
      <c r="O60" s="56"/>
      <c r="P60" s="48">
        <f t="shared" si="7"/>
        <v>1213</v>
      </c>
      <c r="Q60" s="48">
        <f t="shared" si="8"/>
        <v>40</v>
      </c>
      <c r="R60" s="50">
        <f t="shared" si="20"/>
        <v>107</v>
      </c>
      <c r="S60" s="88">
        <v>5.65</v>
      </c>
      <c r="T60" s="35">
        <v>7</v>
      </c>
      <c r="U60" s="59">
        <v>11.5</v>
      </c>
      <c r="V60" s="44"/>
      <c r="W60" s="44"/>
      <c r="X60" s="44"/>
      <c r="Y60" s="44"/>
      <c r="Z60" s="44"/>
      <c r="AA60" s="67">
        <f t="shared" si="9"/>
        <v>0</v>
      </c>
      <c r="AB60" s="111"/>
      <c r="AC60" s="20">
        <f t="shared" si="10"/>
        <v>0</v>
      </c>
      <c r="AD60" s="85">
        <f t="shared" si="11"/>
        <v>131.15</v>
      </c>
      <c r="AE60" s="21">
        <f t="shared" si="23"/>
        <v>131.15</v>
      </c>
      <c r="AF60" s="82"/>
      <c r="AG60" s="51"/>
      <c r="AH60" s="22">
        <f t="shared" si="12"/>
        <v>131.15</v>
      </c>
      <c r="AI60" s="23">
        <f t="shared" si="13"/>
        <v>2.5300000000000011</v>
      </c>
      <c r="AJ60" s="54"/>
      <c r="AK60" s="24">
        <f t="shared" si="14"/>
        <v>0</v>
      </c>
      <c r="AL60" s="25">
        <f t="shared" si="15"/>
        <v>133.68</v>
      </c>
      <c r="AM60" s="26">
        <f t="shared" si="16"/>
        <v>133.68</v>
      </c>
      <c r="AN60" s="79"/>
      <c r="AO60" s="24">
        <v>60</v>
      </c>
      <c r="AP60" s="25">
        <v>200</v>
      </c>
      <c r="AQ60" s="25">
        <v>0</v>
      </c>
      <c r="AR60" s="25">
        <v>16</v>
      </c>
      <c r="AS60" s="25">
        <v>54</v>
      </c>
      <c r="AT60" s="62">
        <f t="shared" si="24"/>
        <v>330</v>
      </c>
      <c r="AU60" s="63">
        <f t="shared" si="4"/>
        <v>313.5</v>
      </c>
      <c r="AV60" s="113">
        <v>6</v>
      </c>
      <c r="AW60" s="113">
        <v>20</v>
      </c>
      <c r="AX60" s="113">
        <v>8</v>
      </c>
      <c r="AY60" s="113">
        <v>1</v>
      </c>
      <c r="AZ60" s="81">
        <f t="shared" si="17"/>
        <v>35</v>
      </c>
      <c r="BA60" s="80">
        <f t="shared" si="21"/>
        <v>278.5</v>
      </c>
      <c r="BB60" s="36">
        <f t="shared" si="18"/>
        <v>133.68</v>
      </c>
      <c r="BC60" s="80">
        <f t="shared" si="19"/>
        <v>144.82</v>
      </c>
    </row>
    <row r="61" spans="1:55" ht="18" thickBot="1">
      <c r="A61" s="30" t="s">
        <v>59</v>
      </c>
      <c r="B61" s="44">
        <v>683</v>
      </c>
      <c r="C61" s="44">
        <v>546</v>
      </c>
      <c r="D61" s="44">
        <v>789</v>
      </c>
      <c r="E61" s="44">
        <v>22</v>
      </c>
      <c r="F61" s="44">
        <v>19</v>
      </c>
      <c r="G61" s="35">
        <v>26</v>
      </c>
      <c r="H61" s="48">
        <f>B61+C61+D61</f>
        <v>2018</v>
      </c>
      <c r="I61" s="48">
        <f>E61+F61+G61</f>
        <v>67</v>
      </c>
      <c r="J61" s="44">
        <v>715</v>
      </c>
      <c r="K61" s="19">
        <v>498</v>
      </c>
      <c r="L61" s="19"/>
      <c r="M61" s="56">
        <v>23</v>
      </c>
      <c r="N61" s="56">
        <v>17</v>
      </c>
      <c r="O61" s="56"/>
      <c r="P61" s="48">
        <f t="shared" si="7"/>
        <v>1213</v>
      </c>
      <c r="Q61" s="48">
        <f>M61+N62+O61</f>
        <v>40</v>
      </c>
      <c r="R61" s="50">
        <f t="shared" si="20"/>
        <v>107</v>
      </c>
      <c r="S61" s="88">
        <v>5.65</v>
      </c>
      <c r="T61" s="35">
        <v>7</v>
      </c>
      <c r="U61" s="59">
        <v>11.5</v>
      </c>
      <c r="V61" s="44"/>
      <c r="W61" s="44"/>
      <c r="X61" s="44"/>
      <c r="Y61" s="44"/>
      <c r="Z61" s="44"/>
      <c r="AA61" s="67">
        <f t="shared" si="9"/>
        <v>0</v>
      </c>
      <c r="AB61" s="111"/>
      <c r="AC61" s="20">
        <f t="shared" si="10"/>
        <v>0</v>
      </c>
      <c r="AD61" s="85">
        <f t="shared" si="11"/>
        <v>131.15</v>
      </c>
      <c r="AE61" s="21">
        <f t="shared" si="23"/>
        <v>131.15</v>
      </c>
      <c r="AF61" s="82"/>
      <c r="AG61" s="51"/>
      <c r="AH61" s="22">
        <f t="shared" si="12"/>
        <v>131.15</v>
      </c>
      <c r="AI61" s="23">
        <f t="shared" si="13"/>
        <v>2.5300000000000011</v>
      </c>
      <c r="AJ61" s="54"/>
      <c r="AK61" s="24">
        <f t="shared" si="14"/>
        <v>0</v>
      </c>
      <c r="AL61" s="25">
        <f t="shared" si="15"/>
        <v>133.68</v>
      </c>
      <c r="AM61" s="26">
        <f t="shared" si="16"/>
        <v>133.68</v>
      </c>
      <c r="AN61" s="79"/>
      <c r="AO61" s="24">
        <v>60</v>
      </c>
      <c r="AP61" s="25">
        <v>200</v>
      </c>
      <c r="AQ61" s="25">
        <v>0</v>
      </c>
      <c r="AR61" s="25">
        <v>16</v>
      </c>
      <c r="AS61" s="25">
        <v>54</v>
      </c>
      <c r="AT61" s="62">
        <f t="shared" si="24"/>
        <v>330</v>
      </c>
      <c r="AU61" s="63">
        <f t="shared" si="4"/>
        <v>313.5</v>
      </c>
      <c r="AV61" s="113">
        <v>6</v>
      </c>
      <c r="AW61" s="113">
        <v>20</v>
      </c>
      <c r="AX61" s="113">
        <v>8</v>
      </c>
      <c r="AY61" s="113">
        <v>1</v>
      </c>
      <c r="AZ61" s="81">
        <f t="shared" si="17"/>
        <v>35</v>
      </c>
      <c r="BA61" s="80">
        <f t="shared" si="21"/>
        <v>278.5</v>
      </c>
      <c r="BB61" s="36">
        <f t="shared" si="18"/>
        <v>133.68</v>
      </c>
      <c r="BC61" s="80">
        <f t="shared" si="19"/>
        <v>144.82</v>
      </c>
    </row>
    <row r="62" spans="1:55" ht="18" thickBot="1">
      <c r="A62" s="30" t="s">
        <v>28</v>
      </c>
      <c r="B62" s="44">
        <v>641</v>
      </c>
      <c r="C62" s="44">
        <v>525</v>
      </c>
      <c r="D62" s="44">
        <v>757</v>
      </c>
      <c r="E62" s="44">
        <v>21</v>
      </c>
      <c r="F62" s="44">
        <v>18</v>
      </c>
      <c r="G62" s="35">
        <v>25</v>
      </c>
      <c r="H62" s="48">
        <f t="shared" si="5"/>
        <v>1923</v>
      </c>
      <c r="I62" s="48">
        <f t="shared" si="6"/>
        <v>64</v>
      </c>
      <c r="J62" s="44">
        <v>681</v>
      </c>
      <c r="K62" s="19">
        <v>484</v>
      </c>
      <c r="L62" s="19"/>
      <c r="M62" s="56">
        <v>22</v>
      </c>
      <c r="N62" s="56">
        <v>17</v>
      </c>
      <c r="O62" s="56"/>
      <c r="P62" s="48">
        <f t="shared" si="7"/>
        <v>1165</v>
      </c>
      <c r="Q62" s="48">
        <f>M62+N63+O62</f>
        <v>38</v>
      </c>
      <c r="R62" s="50">
        <f t="shared" si="20"/>
        <v>102</v>
      </c>
      <c r="S62" s="88">
        <v>5.04</v>
      </c>
      <c r="T62" s="35">
        <v>7</v>
      </c>
      <c r="U62" s="44">
        <v>10.7</v>
      </c>
      <c r="V62" s="44"/>
      <c r="W62" s="44"/>
      <c r="X62" s="44"/>
      <c r="Y62" s="44"/>
      <c r="Z62" s="44"/>
      <c r="AA62" s="67">
        <f t="shared" si="9"/>
        <v>0</v>
      </c>
      <c r="AB62" s="111"/>
      <c r="AC62" s="20">
        <f t="shared" si="10"/>
        <v>0</v>
      </c>
      <c r="AD62" s="85">
        <f t="shared" si="11"/>
        <v>124.74000000000001</v>
      </c>
      <c r="AE62" s="21">
        <f t="shared" si="23"/>
        <v>124.74000000000001</v>
      </c>
      <c r="AF62" s="82"/>
      <c r="AG62" s="51"/>
      <c r="AH62" s="22">
        <f t="shared" si="12"/>
        <v>124.74000000000001</v>
      </c>
      <c r="AI62" s="23">
        <f t="shared" si="13"/>
        <v>8.9399999999999977</v>
      </c>
      <c r="AJ62" s="54"/>
      <c r="AK62" s="24">
        <f t="shared" si="14"/>
        <v>0</v>
      </c>
      <c r="AL62" s="25">
        <f t="shared" si="15"/>
        <v>133.68</v>
      </c>
      <c r="AM62" s="26">
        <f t="shared" si="16"/>
        <v>133.68</v>
      </c>
      <c r="AN62" s="79"/>
      <c r="AO62" s="24">
        <v>60</v>
      </c>
      <c r="AP62" s="25">
        <v>200</v>
      </c>
      <c r="AQ62" s="25">
        <v>0</v>
      </c>
      <c r="AR62" s="25">
        <v>16</v>
      </c>
      <c r="AS62" s="25">
        <v>54</v>
      </c>
      <c r="AT62" s="62">
        <f t="shared" si="24"/>
        <v>330</v>
      </c>
      <c r="AU62" s="63">
        <f t="shared" si="4"/>
        <v>313.5</v>
      </c>
      <c r="AV62" s="113">
        <v>6</v>
      </c>
      <c r="AW62" s="113">
        <v>20</v>
      </c>
      <c r="AX62" s="113">
        <v>8</v>
      </c>
      <c r="AY62" s="113">
        <v>1</v>
      </c>
      <c r="AZ62" s="81">
        <f t="shared" si="17"/>
        <v>35</v>
      </c>
      <c r="BA62" s="80">
        <f t="shared" si="21"/>
        <v>278.5</v>
      </c>
      <c r="BB62" s="36">
        <f t="shared" si="18"/>
        <v>133.68</v>
      </c>
      <c r="BC62" s="80">
        <f t="shared" si="19"/>
        <v>144.82</v>
      </c>
    </row>
    <row r="63" spans="1:55" ht="18" thickBot="1">
      <c r="A63" s="31" t="s">
        <v>60</v>
      </c>
      <c r="B63" s="44">
        <v>620</v>
      </c>
      <c r="C63" s="44">
        <v>481</v>
      </c>
      <c r="D63" s="44">
        <v>748</v>
      </c>
      <c r="E63" s="44">
        <v>21</v>
      </c>
      <c r="F63" s="44">
        <v>17</v>
      </c>
      <c r="G63" s="35">
        <v>25</v>
      </c>
      <c r="H63" s="48">
        <f t="shared" si="5"/>
        <v>1849</v>
      </c>
      <c r="I63" s="48">
        <f t="shared" si="6"/>
        <v>63</v>
      </c>
      <c r="J63" s="44">
        <v>653</v>
      </c>
      <c r="K63" s="19">
        <v>468</v>
      </c>
      <c r="L63" s="19"/>
      <c r="M63" s="45">
        <v>21</v>
      </c>
      <c r="N63" s="56">
        <v>16</v>
      </c>
      <c r="O63" s="56"/>
      <c r="P63" s="48">
        <f t="shared" si="7"/>
        <v>1121</v>
      </c>
      <c r="Q63" s="48">
        <f>M63+N64+O63</f>
        <v>36</v>
      </c>
      <c r="R63" s="50">
        <f t="shared" si="20"/>
        <v>99</v>
      </c>
      <c r="S63" s="88">
        <v>5.04</v>
      </c>
      <c r="T63" s="44">
        <v>7</v>
      </c>
      <c r="U63" s="44">
        <v>10.7</v>
      </c>
      <c r="V63" s="44"/>
      <c r="W63" s="44"/>
      <c r="X63" s="44"/>
      <c r="Y63" s="44"/>
      <c r="Z63" s="44"/>
      <c r="AA63" s="67">
        <f t="shared" si="9"/>
        <v>0</v>
      </c>
      <c r="AB63" s="111"/>
      <c r="AC63" s="20">
        <f t="shared" si="10"/>
        <v>0</v>
      </c>
      <c r="AD63" s="85">
        <f t="shared" si="11"/>
        <v>121.74000000000001</v>
      </c>
      <c r="AE63" s="21">
        <f t="shared" si="23"/>
        <v>121.74000000000001</v>
      </c>
      <c r="AF63" s="82"/>
      <c r="AG63" s="51"/>
      <c r="AH63" s="22">
        <f t="shared" si="12"/>
        <v>121.74000000000001</v>
      </c>
      <c r="AI63" s="23">
        <f t="shared" si="13"/>
        <v>11.939999999999998</v>
      </c>
      <c r="AJ63" s="54"/>
      <c r="AK63" s="24">
        <f t="shared" si="14"/>
        <v>0</v>
      </c>
      <c r="AL63" s="25">
        <f t="shared" si="15"/>
        <v>133.68</v>
      </c>
      <c r="AM63" s="26">
        <f t="shared" si="16"/>
        <v>133.68</v>
      </c>
      <c r="AN63" s="79"/>
      <c r="AO63" s="24">
        <v>60</v>
      </c>
      <c r="AP63" s="25">
        <v>200</v>
      </c>
      <c r="AQ63" s="25">
        <v>0</v>
      </c>
      <c r="AR63" s="25">
        <v>16</v>
      </c>
      <c r="AS63" s="25">
        <v>54</v>
      </c>
      <c r="AT63" s="62">
        <f t="shared" si="24"/>
        <v>330</v>
      </c>
      <c r="AU63" s="63">
        <f t="shared" si="4"/>
        <v>313.5</v>
      </c>
      <c r="AV63" s="113">
        <v>6</v>
      </c>
      <c r="AW63" s="113">
        <v>20</v>
      </c>
      <c r="AX63" s="113">
        <v>8</v>
      </c>
      <c r="AY63" s="113">
        <v>1</v>
      </c>
      <c r="AZ63" s="81">
        <f t="shared" si="17"/>
        <v>35</v>
      </c>
      <c r="BA63" s="80">
        <f t="shared" si="21"/>
        <v>278.5</v>
      </c>
      <c r="BB63" s="36">
        <f t="shared" si="18"/>
        <v>133.68</v>
      </c>
      <c r="BC63" s="80">
        <f t="shared" si="19"/>
        <v>144.82</v>
      </c>
    </row>
    <row r="64" spans="1:55" ht="18" thickBot="1">
      <c r="A64" s="31" t="s">
        <v>29</v>
      </c>
      <c r="B64" s="44">
        <v>593</v>
      </c>
      <c r="C64" s="44">
        <v>455</v>
      </c>
      <c r="D64" s="44">
        <v>725</v>
      </c>
      <c r="E64" s="44">
        <v>20</v>
      </c>
      <c r="F64" s="44">
        <v>16</v>
      </c>
      <c r="G64" s="35">
        <v>24</v>
      </c>
      <c r="H64" s="48">
        <f t="shared" si="5"/>
        <v>1773</v>
      </c>
      <c r="I64" s="48">
        <f t="shared" si="6"/>
        <v>60</v>
      </c>
      <c r="J64" s="44">
        <v>613</v>
      </c>
      <c r="K64" s="19">
        <v>445</v>
      </c>
      <c r="L64" s="19"/>
      <c r="M64" s="45">
        <v>20</v>
      </c>
      <c r="N64" s="56">
        <v>15</v>
      </c>
      <c r="O64" s="56"/>
      <c r="P64" s="48">
        <f t="shared" si="7"/>
        <v>1058</v>
      </c>
      <c r="Q64" s="48">
        <f>M64+N65+O64</f>
        <v>35</v>
      </c>
      <c r="R64" s="50">
        <f t="shared" si="20"/>
        <v>95</v>
      </c>
      <c r="S64" s="88">
        <v>4.5</v>
      </c>
      <c r="T64" s="44">
        <v>6.5</v>
      </c>
      <c r="U64" s="44">
        <v>9.6</v>
      </c>
      <c r="V64" s="44"/>
      <c r="W64" s="44"/>
      <c r="X64" s="44"/>
      <c r="Y64" s="44"/>
      <c r="Z64" s="44"/>
      <c r="AA64" s="67">
        <f t="shared" si="9"/>
        <v>0</v>
      </c>
      <c r="AB64" s="111"/>
      <c r="AC64" s="20">
        <f t="shared" si="10"/>
        <v>0</v>
      </c>
      <c r="AD64" s="85">
        <f t="shared" si="11"/>
        <v>115.6</v>
      </c>
      <c r="AE64" s="21">
        <f t="shared" si="23"/>
        <v>115.6</v>
      </c>
      <c r="AF64" s="82"/>
      <c r="AG64" s="51"/>
      <c r="AH64" s="22">
        <f t="shared" si="12"/>
        <v>115.6</v>
      </c>
      <c r="AI64" s="23">
        <f t="shared" si="13"/>
        <v>18.080000000000013</v>
      </c>
      <c r="AJ64" s="54"/>
      <c r="AK64" s="24">
        <f t="shared" si="14"/>
        <v>0</v>
      </c>
      <c r="AL64" s="25">
        <f t="shared" si="15"/>
        <v>133.68</v>
      </c>
      <c r="AM64" s="26">
        <f t="shared" si="16"/>
        <v>133.68</v>
      </c>
      <c r="AN64" s="79"/>
      <c r="AO64" s="24">
        <v>60</v>
      </c>
      <c r="AP64" s="25">
        <v>200</v>
      </c>
      <c r="AQ64" s="25">
        <v>0</v>
      </c>
      <c r="AR64" s="25">
        <v>16</v>
      </c>
      <c r="AS64" s="25">
        <v>54</v>
      </c>
      <c r="AT64" s="62">
        <f t="shared" si="24"/>
        <v>330</v>
      </c>
      <c r="AU64" s="63">
        <f t="shared" si="4"/>
        <v>313.5</v>
      </c>
      <c r="AV64" s="113">
        <v>6</v>
      </c>
      <c r="AW64" s="113">
        <v>20</v>
      </c>
      <c r="AX64" s="113">
        <v>8</v>
      </c>
      <c r="AY64" s="113">
        <v>1</v>
      </c>
      <c r="AZ64" s="81">
        <f t="shared" si="17"/>
        <v>35</v>
      </c>
      <c r="BA64" s="80">
        <f t="shared" si="21"/>
        <v>278.5</v>
      </c>
      <c r="BB64" s="36">
        <f t="shared" si="18"/>
        <v>133.68</v>
      </c>
      <c r="BC64" s="80">
        <f t="shared" si="19"/>
        <v>144.82</v>
      </c>
    </row>
    <row r="65" spans="1:55" ht="17.399999999999999">
      <c r="A65" s="32" t="s">
        <v>61</v>
      </c>
      <c r="B65" s="44">
        <v>565</v>
      </c>
      <c r="C65" s="44">
        <v>429</v>
      </c>
      <c r="D65" s="44">
        <v>695</v>
      </c>
      <c r="E65" s="44">
        <v>19</v>
      </c>
      <c r="F65" s="44">
        <v>15</v>
      </c>
      <c r="G65" s="35">
        <v>24</v>
      </c>
      <c r="H65" s="48">
        <f t="shared" si="5"/>
        <v>1689</v>
      </c>
      <c r="I65" s="48">
        <f t="shared" si="6"/>
        <v>58</v>
      </c>
      <c r="J65" s="44">
        <v>608</v>
      </c>
      <c r="K65" s="19">
        <v>446</v>
      </c>
      <c r="L65" s="19"/>
      <c r="M65" s="45">
        <v>20</v>
      </c>
      <c r="N65" s="56">
        <v>15</v>
      </c>
      <c r="O65" s="56"/>
      <c r="P65" s="48">
        <f t="shared" si="7"/>
        <v>1054</v>
      </c>
      <c r="Q65" s="48">
        <f t="shared" si="8"/>
        <v>35</v>
      </c>
      <c r="R65" s="50">
        <f t="shared" si="20"/>
        <v>93</v>
      </c>
      <c r="S65" s="88">
        <v>4.5</v>
      </c>
      <c r="T65" s="44">
        <v>6.5</v>
      </c>
      <c r="U65" s="44">
        <v>9.6</v>
      </c>
      <c r="V65" s="44"/>
      <c r="W65" s="44"/>
      <c r="X65" s="44"/>
      <c r="Y65" s="44"/>
      <c r="Z65" s="44"/>
      <c r="AA65" s="67">
        <f t="shared" si="9"/>
        <v>0</v>
      </c>
      <c r="AB65" s="111"/>
      <c r="AC65" s="20">
        <f t="shared" si="10"/>
        <v>0</v>
      </c>
      <c r="AD65" s="85">
        <f t="shared" si="11"/>
        <v>113.6</v>
      </c>
      <c r="AE65" s="21">
        <f t="shared" si="23"/>
        <v>113.6</v>
      </c>
      <c r="AF65" s="82"/>
      <c r="AG65" s="51"/>
      <c r="AH65" s="22">
        <f t="shared" si="12"/>
        <v>113.6</v>
      </c>
      <c r="AI65" s="23">
        <f t="shared" si="13"/>
        <v>20.080000000000013</v>
      </c>
      <c r="AJ65" s="54"/>
      <c r="AK65" s="24">
        <f t="shared" si="14"/>
        <v>0</v>
      </c>
      <c r="AL65" s="25">
        <f t="shared" si="15"/>
        <v>133.68</v>
      </c>
      <c r="AM65" s="26">
        <f t="shared" si="16"/>
        <v>133.68</v>
      </c>
      <c r="AN65" s="79"/>
      <c r="AO65" s="24">
        <v>60</v>
      </c>
      <c r="AP65" s="25">
        <v>200</v>
      </c>
      <c r="AQ65" s="25">
        <v>0</v>
      </c>
      <c r="AR65" s="25">
        <v>16</v>
      </c>
      <c r="AS65" s="25">
        <v>54</v>
      </c>
      <c r="AT65" s="62">
        <f t="shared" si="24"/>
        <v>330</v>
      </c>
      <c r="AU65" s="63">
        <f t="shared" si="4"/>
        <v>313.5</v>
      </c>
      <c r="AV65" s="113">
        <v>6</v>
      </c>
      <c r="AW65" s="113">
        <v>20</v>
      </c>
      <c r="AX65" s="113">
        <v>8</v>
      </c>
      <c r="AY65" s="113">
        <v>1</v>
      </c>
      <c r="AZ65" s="81">
        <f t="shared" si="17"/>
        <v>35</v>
      </c>
      <c r="BA65" s="80">
        <f t="shared" si="21"/>
        <v>278.5</v>
      </c>
      <c r="BB65" s="36">
        <f t="shared" si="18"/>
        <v>133.68</v>
      </c>
      <c r="BC65" s="80">
        <f t="shared" si="19"/>
        <v>144.82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62" priority="2" operator="lessThan">
      <formula>0</formula>
    </cfRule>
  </conditionalFormatting>
  <conditionalFormatting sqref="AC6">
    <cfRule type="cellIs" dxfId="61" priority="1" operator="greaterThan">
      <formula>0</formula>
    </cfRule>
  </conditionalFormatting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G65"/>
  <sheetViews>
    <sheetView topLeftCell="A42" zoomScale="80" zoomScaleNormal="80" workbookViewId="0">
      <selection activeCell="AD10" sqref="AD10:AD65"/>
    </sheetView>
  </sheetViews>
  <sheetFormatPr baseColWidth="10" defaultRowHeight="14.4"/>
  <cols>
    <col min="1" max="1" width="7.88671875" bestFit="1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4.33203125" customWidth="1"/>
    <col min="33" max="34" width="7.6640625" customWidth="1"/>
    <col min="35" max="35" width="8.5546875" customWidth="1"/>
    <col min="36" max="36" width="4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6" ht="25.2">
      <c r="A1" s="11"/>
      <c r="B1" s="233" t="s">
        <v>6</v>
      </c>
      <c r="C1" s="233"/>
      <c r="D1" s="233"/>
      <c r="E1" s="233"/>
      <c r="F1" s="233"/>
      <c r="G1" s="233"/>
      <c r="H1" s="233"/>
      <c r="I1" s="233"/>
      <c r="J1" s="233"/>
      <c r="K1" s="233"/>
      <c r="L1" s="233"/>
      <c r="M1" s="233"/>
      <c r="N1" s="233"/>
      <c r="O1" s="233"/>
      <c r="P1" s="233"/>
      <c r="Q1" s="233"/>
      <c r="R1" s="233"/>
      <c r="S1" s="233"/>
      <c r="T1" s="233"/>
      <c r="U1" s="233"/>
      <c r="V1" s="233"/>
      <c r="W1" s="233"/>
      <c r="X1" s="233"/>
      <c r="Y1" s="233"/>
      <c r="Z1" s="233"/>
      <c r="AA1" s="233"/>
      <c r="AB1" s="233"/>
      <c r="AC1" s="233"/>
      <c r="AD1" s="233"/>
      <c r="AE1" s="233"/>
      <c r="AF1" s="233"/>
      <c r="AG1" s="233"/>
      <c r="AH1" s="233"/>
      <c r="AI1" s="233"/>
      <c r="AJ1" s="11"/>
      <c r="AK1" s="11"/>
      <c r="AL1" s="11"/>
      <c r="AM1" s="11"/>
    </row>
    <row r="2" spans="1:56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6">
      <c r="A3" s="11"/>
      <c r="B3" s="12" t="s">
        <v>160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6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6" ht="15" thickBot="1">
      <c r="A5" s="11" t="s">
        <v>65</v>
      </c>
      <c r="B5" s="39">
        <f>MAX(B10:B65)</f>
        <v>965</v>
      </c>
      <c r="C5" s="39">
        <f t="shared" ref="C5:AI5" si="0">MAX(C10:C65)</f>
        <v>498</v>
      </c>
      <c r="D5" s="39">
        <f t="shared" si="0"/>
        <v>822</v>
      </c>
      <c r="E5" s="43">
        <f t="shared" si="0"/>
        <v>51</v>
      </c>
      <c r="F5" s="43">
        <f t="shared" si="0"/>
        <v>15</v>
      </c>
      <c r="G5" s="43">
        <f t="shared" si="0"/>
        <v>27</v>
      </c>
      <c r="H5" s="39">
        <f t="shared" si="0"/>
        <v>2249</v>
      </c>
      <c r="I5" s="39">
        <f t="shared" si="0"/>
        <v>78</v>
      </c>
      <c r="J5" s="39">
        <f t="shared" si="0"/>
        <v>769</v>
      </c>
      <c r="K5" s="39">
        <f t="shared" si="0"/>
        <v>593</v>
      </c>
      <c r="L5" s="39">
        <f t="shared" si="0"/>
        <v>0</v>
      </c>
      <c r="M5" s="39">
        <f t="shared" si="0"/>
        <v>25</v>
      </c>
      <c r="N5" s="39">
        <f t="shared" si="0"/>
        <v>20</v>
      </c>
      <c r="O5" s="39">
        <f t="shared" si="0"/>
        <v>0</v>
      </c>
      <c r="P5" s="39">
        <f t="shared" si="0"/>
        <v>1286</v>
      </c>
      <c r="Q5" s="39">
        <f t="shared" si="0"/>
        <v>43</v>
      </c>
      <c r="R5" s="39">
        <f t="shared" si="0"/>
        <v>120</v>
      </c>
      <c r="S5" s="39">
        <f t="shared" si="0"/>
        <v>6.12</v>
      </c>
      <c r="T5" s="39">
        <f>MAX(T10:T65)</f>
        <v>8.1999999999999993</v>
      </c>
      <c r="U5" s="39">
        <f>MAX(U10:U65)</f>
        <v>12.2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>MAX(AB10:AB65)</f>
        <v>15</v>
      </c>
      <c r="AC5" s="39">
        <f t="shared" si="0"/>
        <v>15</v>
      </c>
      <c r="AD5" s="39">
        <f>MAX(AD10:AD65)</f>
        <v>145.69999999999999</v>
      </c>
      <c r="AE5" s="39">
        <f>MAX(AE10:AE65)</f>
        <v>135.96</v>
      </c>
      <c r="AF5" s="39">
        <f>MAX(AF10:AF65)</f>
        <v>125</v>
      </c>
      <c r="AG5" s="39">
        <f>MAX(AG10:AG65)</f>
        <v>0</v>
      </c>
      <c r="AH5" s="41">
        <f t="shared" si="0"/>
        <v>145.69999999999999</v>
      </c>
      <c r="AI5" s="42">
        <f t="shared" si="0"/>
        <v>45.003999999999991</v>
      </c>
      <c r="AJ5" s="15"/>
      <c r="AK5" s="39">
        <f>MAX(AK10:AK65)</f>
        <v>15</v>
      </c>
      <c r="AL5" s="39">
        <f>MAX(AL10:AL65)</f>
        <v>135.50399999999999</v>
      </c>
      <c r="AM5" s="39">
        <f>MAX(AM10:AM65)</f>
        <v>145.4485</v>
      </c>
      <c r="AN5" s="79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15</v>
      </c>
      <c r="AS5" s="39">
        <f t="shared" si="1"/>
        <v>54</v>
      </c>
      <c r="AT5" s="39">
        <f t="shared" si="1"/>
        <v>334</v>
      </c>
      <c r="AU5" s="39">
        <f t="shared" si="1"/>
        <v>317.3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282.3</v>
      </c>
      <c r="BB5" s="39">
        <f t="shared" si="1"/>
        <v>135.50399999999999</v>
      </c>
      <c r="BC5" s="39">
        <f t="shared" si="1"/>
        <v>146.79600000000002</v>
      </c>
    </row>
    <row r="6" spans="1:56" ht="15" thickBot="1">
      <c r="A6" s="11" t="s">
        <v>66</v>
      </c>
      <c r="B6" s="39">
        <f>MIN(B10:B65)</f>
        <v>443</v>
      </c>
      <c r="C6" s="39">
        <f t="shared" ref="C6:AI6" si="2">MIN(C10:C65)</f>
        <v>293</v>
      </c>
      <c r="D6" s="39">
        <f t="shared" si="2"/>
        <v>598</v>
      </c>
      <c r="E6" s="43">
        <f t="shared" si="2"/>
        <v>15</v>
      </c>
      <c r="F6" s="43">
        <f t="shared" si="2"/>
        <v>10</v>
      </c>
      <c r="G6" s="43">
        <f t="shared" si="2"/>
        <v>20</v>
      </c>
      <c r="H6" s="39">
        <f t="shared" si="2"/>
        <v>1246</v>
      </c>
      <c r="I6" s="39">
        <f t="shared" si="2"/>
        <v>47</v>
      </c>
      <c r="J6" s="39">
        <f t="shared" si="2"/>
        <v>433</v>
      </c>
      <c r="K6" s="39">
        <f t="shared" si="2"/>
        <v>390</v>
      </c>
      <c r="L6" s="39">
        <f t="shared" si="2"/>
        <v>0</v>
      </c>
      <c r="M6" s="39">
        <f t="shared" si="2"/>
        <v>2</v>
      </c>
      <c r="N6" s="39">
        <f t="shared" si="2"/>
        <v>14</v>
      </c>
      <c r="O6" s="39">
        <f t="shared" si="2"/>
        <v>0</v>
      </c>
      <c r="P6" s="39">
        <f t="shared" si="2"/>
        <v>824</v>
      </c>
      <c r="Q6" s="39">
        <f t="shared" si="2"/>
        <v>21</v>
      </c>
      <c r="R6" s="39">
        <f t="shared" si="2"/>
        <v>76</v>
      </c>
      <c r="S6" s="39">
        <f t="shared" si="2"/>
        <v>3.48</v>
      </c>
      <c r="T6" s="39">
        <f>MIN(T10:T65)</f>
        <v>3.5</v>
      </c>
      <c r="U6" s="39">
        <f>MIN(U10:U65)</f>
        <v>4.4000000000000004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>MIN(AB10:AB65)</f>
        <v>15</v>
      </c>
      <c r="AC6" s="39">
        <f t="shared" si="2"/>
        <v>0</v>
      </c>
      <c r="AD6" s="39">
        <f>MIN(AD10:AD65)</f>
        <v>90.5</v>
      </c>
      <c r="AE6" s="39">
        <f>MIN(AE10:AE65)</f>
        <v>90.5</v>
      </c>
      <c r="AF6" s="39">
        <f>MIN(AF10:AF65)</f>
        <v>30</v>
      </c>
      <c r="AG6" s="39">
        <f>MIN(AG10:AG65)</f>
        <v>0</v>
      </c>
      <c r="AH6" s="41">
        <f t="shared" si="2"/>
        <v>90.5</v>
      </c>
      <c r="AI6" s="42">
        <f t="shared" si="2"/>
        <v>-5.5115000000000123</v>
      </c>
      <c r="AJ6" s="15"/>
      <c r="AK6" s="40">
        <f>MIN(AK10:AK65)</f>
        <v>0</v>
      </c>
      <c r="AL6" s="40">
        <f>MIN(AL10:AL65)</f>
        <v>130.4485</v>
      </c>
      <c r="AM6" s="40">
        <f>MIN(AM10:AM65)</f>
        <v>130.4485</v>
      </c>
      <c r="AN6" s="79"/>
      <c r="AO6" s="40">
        <f t="shared" ref="AO6:BC6" si="3">MIN(AO10:AO65)</f>
        <v>60</v>
      </c>
      <c r="AP6" s="40">
        <f t="shared" si="3"/>
        <v>200</v>
      </c>
      <c r="AQ6" s="40">
        <f t="shared" si="3"/>
        <v>0</v>
      </c>
      <c r="AR6" s="40">
        <f t="shared" si="3"/>
        <v>15</v>
      </c>
      <c r="AS6" s="40">
        <f t="shared" si="3"/>
        <v>54</v>
      </c>
      <c r="AT6" s="40">
        <f t="shared" si="3"/>
        <v>329</v>
      </c>
      <c r="AU6" s="40">
        <f t="shared" si="3"/>
        <v>312.55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277.55</v>
      </c>
      <c r="BB6" s="40">
        <f t="shared" si="3"/>
        <v>130.4485</v>
      </c>
      <c r="BC6" s="40">
        <f t="shared" si="3"/>
        <v>144.32600000000002</v>
      </c>
    </row>
    <row r="7" spans="1:56" ht="18" customHeight="1" thickBot="1">
      <c r="A7" s="11"/>
      <c r="B7" s="234" t="s">
        <v>91</v>
      </c>
      <c r="C7" s="235"/>
      <c r="D7" s="235"/>
      <c r="E7" s="235"/>
      <c r="F7" s="235"/>
      <c r="G7" s="235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6"/>
      <c r="V7" s="237" t="s">
        <v>82</v>
      </c>
      <c r="W7" s="238"/>
      <c r="X7" s="238"/>
      <c r="Y7" s="238"/>
      <c r="Z7" s="238"/>
      <c r="AA7" s="238"/>
      <c r="AB7" s="239"/>
      <c r="AC7" s="240" t="s">
        <v>84</v>
      </c>
      <c r="AD7" s="243" t="s">
        <v>83</v>
      </c>
      <c r="AE7" s="244"/>
      <c r="AF7" s="244"/>
      <c r="AG7" s="244"/>
      <c r="AH7" s="244"/>
      <c r="AI7" s="245"/>
      <c r="AJ7" s="15"/>
      <c r="AK7" s="263" t="s">
        <v>100</v>
      </c>
      <c r="AL7" s="264"/>
      <c r="AM7" s="265"/>
      <c r="AN7" s="79"/>
      <c r="AO7" s="253"/>
      <c r="AP7" s="254"/>
      <c r="AQ7" s="254"/>
      <c r="AR7" s="254"/>
      <c r="AS7" s="254"/>
      <c r="AT7" s="254"/>
      <c r="AU7" s="254"/>
      <c r="AV7" s="254"/>
      <c r="AW7" s="254"/>
      <c r="AX7" s="254"/>
      <c r="AY7" s="254"/>
      <c r="AZ7" s="254"/>
      <c r="BA7" s="254"/>
      <c r="BB7" s="254"/>
      <c r="BC7" s="255"/>
    </row>
    <row r="8" spans="1:56" ht="18" customHeight="1" thickBot="1">
      <c r="A8" s="11"/>
      <c r="B8" s="256" t="s">
        <v>2</v>
      </c>
      <c r="C8" s="257"/>
      <c r="D8" s="257"/>
      <c r="E8" s="257"/>
      <c r="F8" s="257"/>
      <c r="G8" s="257"/>
      <c r="H8" s="257"/>
      <c r="I8" s="258"/>
      <c r="J8" s="256" t="s">
        <v>3</v>
      </c>
      <c r="K8" s="257"/>
      <c r="L8" s="257"/>
      <c r="M8" s="257"/>
      <c r="N8" s="257"/>
      <c r="O8" s="257"/>
      <c r="P8" s="257"/>
      <c r="Q8" s="258"/>
      <c r="R8" s="259" t="s">
        <v>79</v>
      </c>
      <c r="S8" s="246" t="s">
        <v>4</v>
      </c>
      <c r="T8" s="246" t="s">
        <v>5</v>
      </c>
      <c r="U8" s="250" t="s">
        <v>80</v>
      </c>
      <c r="V8" s="261" t="s">
        <v>92</v>
      </c>
      <c r="W8" s="246" t="s">
        <v>93</v>
      </c>
      <c r="X8" s="246" t="s">
        <v>94</v>
      </c>
      <c r="Y8" s="246" t="s">
        <v>96</v>
      </c>
      <c r="Z8" s="246" t="s">
        <v>95</v>
      </c>
      <c r="AA8" s="248" t="s">
        <v>97</v>
      </c>
      <c r="AB8" s="250" t="s">
        <v>98</v>
      </c>
      <c r="AC8" s="241"/>
      <c r="AD8" s="266" t="s">
        <v>112</v>
      </c>
      <c r="AE8" s="268" t="s">
        <v>111</v>
      </c>
      <c r="AF8" s="268" t="s">
        <v>113</v>
      </c>
      <c r="AG8" s="270" t="s">
        <v>114</v>
      </c>
      <c r="AH8" s="270" t="s">
        <v>115</v>
      </c>
      <c r="AI8" s="252" t="s">
        <v>116</v>
      </c>
      <c r="AJ8" s="15"/>
      <c r="AK8" s="274" t="s">
        <v>101</v>
      </c>
      <c r="AL8" s="276" t="s">
        <v>117</v>
      </c>
      <c r="AM8" s="278" t="s">
        <v>99</v>
      </c>
      <c r="AN8" s="79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6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60"/>
      <c r="S9" s="247"/>
      <c r="T9" s="247"/>
      <c r="U9" s="251"/>
      <c r="V9" s="262"/>
      <c r="W9" s="247"/>
      <c r="X9" s="247"/>
      <c r="Y9" s="247"/>
      <c r="Z9" s="247"/>
      <c r="AA9" s="249"/>
      <c r="AB9" s="251"/>
      <c r="AC9" s="242"/>
      <c r="AD9" s="267"/>
      <c r="AE9" s="269"/>
      <c r="AF9" s="269"/>
      <c r="AG9" s="247"/>
      <c r="AH9" s="247"/>
      <c r="AI9" s="251"/>
      <c r="AJ9" s="17"/>
      <c r="AK9" s="275"/>
      <c r="AL9" s="277"/>
      <c r="AM9" s="27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8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138</v>
      </c>
      <c r="BC9" s="76" t="s">
        <v>134</v>
      </c>
      <c r="BD9" t="s">
        <v>139</v>
      </c>
    </row>
    <row r="10" spans="1:56" ht="17.399999999999999">
      <c r="A10" s="18" t="s">
        <v>85</v>
      </c>
      <c r="B10" s="88">
        <v>530</v>
      </c>
      <c r="C10" s="88">
        <v>387</v>
      </c>
      <c r="D10" s="90">
        <v>646</v>
      </c>
      <c r="E10" s="90">
        <v>18</v>
      </c>
      <c r="F10" s="151">
        <v>14</v>
      </c>
      <c r="G10" s="152">
        <v>23</v>
      </c>
      <c r="H10" s="155">
        <f t="shared" ref="H10:H65" si="4">B10+C10+D10</f>
        <v>1563</v>
      </c>
      <c r="I10" s="155">
        <f t="shared" ref="I10:I65" si="5">E10+F10+G10</f>
        <v>55</v>
      </c>
      <c r="J10" s="88">
        <v>595</v>
      </c>
      <c r="K10" s="94">
        <v>431</v>
      </c>
      <c r="L10" s="94"/>
      <c r="M10" s="94">
        <v>19</v>
      </c>
      <c r="N10" s="90">
        <v>15</v>
      </c>
      <c r="O10" s="154"/>
      <c r="P10" s="155">
        <f>SUM(J10+K10+L10)</f>
        <v>1026</v>
      </c>
      <c r="Q10" s="155">
        <f t="shared" ref="Q10:Q65" si="6">M10+N10+O10</f>
        <v>34</v>
      </c>
      <c r="R10" s="156">
        <f>SUM(I10+Q10)</f>
        <v>89</v>
      </c>
      <c r="S10" s="97">
        <v>4.32</v>
      </c>
      <c r="T10" s="88">
        <v>6.5</v>
      </c>
      <c r="U10" s="99">
        <v>9.1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108.91999999999999</v>
      </c>
      <c r="AE10" s="21">
        <f>+AD10-AK10</f>
        <v>108.91999999999999</v>
      </c>
      <c r="AF10" s="82"/>
      <c r="AG10" s="51"/>
      <c r="AH10" s="22">
        <f t="shared" ref="AH10:AH65" si="7">AD10+AG10</f>
        <v>108.91999999999999</v>
      </c>
      <c r="AI10" s="23">
        <f t="shared" ref="AI10:AI65" si="8">AM10-AD10</f>
        <v>26.584000000000003</v>
      </c>
      <c r="AJ10" s="54"/>
      <c r="AK10" s="24">
        <f t="shared" ref="AK10:AK65" si="9">AC10</f>
        <v>0</v>
      </c>
      <c r="AL10" s="25">
        <f>BB10</f>
        <v>135.50399999999999</v>
      </c>
      <c r="AM10" s="26">
        <f>AK10+AL10</f>
        <v>135.50399999999999</v>
      </c>
      <c r="AN10" s="79"/>
      <c r="AO10" s="112">
        <v>65</v>
      </c>
      <c r="AP10" s="112">
        <v>200</v>
      </c>
      <c r="AQ10" s="112">
        <v>0</v>
      </c>
      <c r="AR10" s="112">
        <v>15</v>
      </c>
      <c r="AS10" s="112">
        <v>54</v>
      </c>
      <c r="AT10" s="132">
        <f>SUM(AO10:AS10)</f>
        <v>334</v>
      </c>
      <c r="AU10" s="63">
        <f>AT10*0.95</f>
        <v>317.3</v>
      </c>
      <c r="AV10" s="24">
        <v>6</v>
      </c>
      <c r="AW10" s="25">
        <v>20</v>
      </c>
      <c r="AX10" s="25">
        <v>8</v>
      </c>
      <c r="AY10" s="25">
        <v>1</v>
      </c>
      <c r="AZ10" s="81">
        <f>SUM(AV10:AY10)</f>
        <v>35</v>
      </c>
      <c r="BA10" s="80">
        <f>AU10-AZ10</f>
        <v>282.3</v>
      </c>
      <c r="BB10" s="36">
        <f>BA10*0.48</f>
        <v>135.50399999999999</v>
      </c>
      <c r="BC10" s="80">
        <f>BA10*0.52</f>
        <v>146.79600000000002</v>
      </c>
    </row>
    <row r="11" spans="1:56" ht="17.399999999999999">
      <c r="A11" s="27" t="s">
        <v>38</v>
      </c>
      <c r="B11" s="88">
        <v>492</v>
      </c>
      <c r="C11" s="88">
        <v>380</v>
      </c>
      <c r="D11" s="88">
        <v>640</v>
      </c>
      <c r="E11" s="90">
        <v>17</v>
      </c>
      <c r="F11" s="88">
        <v>13</v>
      </c>
      <c r="G11" s="152">
        <v>23</v>
      </c>
      <c r="H11" s="157">
        <f t="shared" si="4"/>
        <v>1512</v>
      </c>
      <c r="I11" s="157">
        <f t="shared" si="5"/>
        <v>53</v>
      </c>
      <c r="J11" s="89">
        <v>565</v>
      </c>
      <c r="K11" s="94">
        <v>430</v>
      </c>
      <c r="L11" s="94"/>
      <c r="M11" s="94">
        <v>19</v>
      </c>
      <c r="N11" s="93">
        <v>15</v>
      </c>
      <c r="O11" s="93"/>
      <c r="P11" s="157">
        <f>SUM(J11+K11+L11)</f>
        <v>995</v>
      </c>
      <c r="Q11" s="157">
        <f t="shared" si="6"/>
        <v>34</v>
      </c>
      <c r="R11" s="158">
        <f>SUM(I11+Q11)</f>
        <v>87</v>
      </c>
      <c r="S11" s="97">
        <v>4.32</v>
      </c>
      <c r="T11" s="88">
        <v>5.5</v>
      </c>
      <c r="U11" s="99">
        <v>9.1</v>
      </c>
      <c r="V11" s="44"/>
      <c r="W11" s="137"/>
      <c r="X11" s="53"/>
      <c r="Y11" s="44"/>
      <c r="Z11" s="44"/>
      <c r="AA11" s="68">
        <f t="shared" ref="AA11:AA65" si="10">SUM(V11:Z11)</f>
        <v>0</v>
      </c>
      <c r="AB11" s="51"/>
      <c r="AC11" s="20">
        <f t="shared" ref="AC11:AC45" si="11">AA11+AB11</f>
        <v>0</v>
      </c>
      <c r="AD11" s="85">
        <f t="shared" ref="AD11:AD65" si="12">R11+S11+T11+U11+V11+W11+X11+Y11+Z11</f>
        <v>105.91999999999999</v>
      </c>
      <c r="AE11" s="21">
        <f>+AD11-AK11</f>
        <v>105.91999999999999</v>
      </c>
      <c r="AF11" s="82"/>
      <c r="AG11" s="78"/>
      <c r="AH11" s="22">
        <f t="shared" si="7"/>
        <v>105.91999999999999</v>
      </c>
      <c r="AI11" s="23">
        <f t="shared" si="8"/>
        <v>29.584000000000003</v>
      </c>
      <c r="AJ11" s="54"/>
      <c r="AK11" s="24">
        <f t="shared" si="9"/>
        <v>0</v>
      </c>
      <c r="AL11" s="25">
        <f t="shared" ref="AL11:AL65" si="13">BB11</f>
        <v>135.50399999999999</v>
      </c>
      <c r="AM11" s="28">
        <f t="shared" ref="AM11:AM65" si="14">AK11+AL11</f>
        <v>135.50399999999999</v>
      </c>
      <c r="AN11" s="79"/>
      <c r="AO11" s="112">
        <v>65</v>
      </c>
      <c r="AP11" s="112">
        <v>200</v>
      </c>
      <c r="AQ11" s="112">
        <v>0</v>
      </c>
      <c r="AR11" s="112">
        <v>15</v>
      </c>
      <c r="AS11" s="112">
        <v>54</v>
      </c>
      <c r="AT11" s="62">
        <f t="shared" ref="AT11:AT64" si="15">SUM(AO11:AS11)</f>
        <v>334</v>
      </c>
      <c r="AU11" s="64">
        <f t="shared" ref="AU11:AU65" si="16">AT11*0.95</f>
        <v>317.3</v>
      </c>
      <c r="AV11" s="24">
        <v>6</v>
      </c>
      <c r="AW11" s="25">
        <v>20</v>
      </c>
      <c r="AX11" s="25">
        <v>8</v>
      </c>
      <c r="AY11" s="25">
        <v>1</v>
      </c>
      <c r="AZ11" s="81">
        <f t="shared" ref="AZ11:AZ65" si="17">SUM(AV11:AY11)</f>
        <v>35</v>
      </c>
      <c r="BA11" s="80">
        <f t="shared" ref="BA11:BA65" si="18">AU11-AZ11</f>
        <v>282.3</v>
      </c>
      <c r="BB11" s="36">
        <f t="shared" ref="BB11:BB39" si="19">BA11*0.48</f>
        <v>135.50399999999999</v>
      </c>
      <c r="BC11" s="80">
        <f t="shared" ref="BC11:BC65" si="20">BA11*0.52</f>
        <v>146.79600000000002</v>
      </c>
    </row>
    <row r="12" spans="1:56" ht="17.399999999999999">
      <c r="A12" s="18" t="s">
        <v>7</v>
      </c>
      <c r="B12" s="88">
        <v>484</v>
      </c>
      <c r="C12" s="90">
        <v>370</v>
      </c>
      <c r="D12" s="90">
        <v>635</v>
      </c>
      <c r="E12" s="90">
        <v>17</v>
      </c>
      <c r="F12" s="88">
        <v>13</v>
      </c>
      <c r="G12" s="152">
        <v>20</v>
      </c>
      <c r="H12" s="157">
        <f t="shared" si="4"/>
        <v>1489</v>
      </c>
      <c r="I12" s="157">
        <f t="shared" si="5"/>
        <v>50</v>
      </c>
      <c r="J12" s="89">
        <v>561</v>
      </c>
      <c r="K12" s="94">
        <v>427</v>
      </c>
      <c r="L12" s="94"/>
      <c r="M12" s="94">
        <v>19</v>
      </c>
      <c r="N12" s="93">
        <v>15</v>
      </c>
      <c r="O12" s="93"/>
      <c r="P12" s="157">
        <f t="shared" ref="P12:P65" si="21">SUM(J12+K12+L12)</f>
        <v>988</v>
      </c>
      <c r="Q12" s="157">
        <f t="shared" si="6"/>
        <v>34</v>
      </c>
      <c r="R12" s="158">
        <f t="shared" ref="R12:R65" si="22">SUM(I12+Q12)</f>
        <v>84</v>
      </c>
      <c r="S12" s="97">
        <v>4</v>
      </c>
      <c r="T12" s="88">
        <v>5.5</v>
      </c>
      <c r="U12" s="99">
        <v>7.8</v>
      </c>
      <c r="V12" s="44"/>
      <c r="W12" s="137"/>
      <c r="X12" s="44"/>
      <c r="Y12" s="44"/>
      <c r="Z12" s="44"/>
      <c r="AA12" s="68">
        <f t="shared" si="10"/>
        <v>0</v>
      </c>
      <c r="AB12" s="51"/>
      <c r="AC12" s="20">
        <f t="shared" si="11"/>
        <v>0</v>
      </c>
      <c r="AD12" s="85">
        <f t="shared" si="12"/>
        <v>101.3</v>
      </c>
      <c r="AE12" s="21">
        <f>+AD12-AK12</f>
        <v>101.3</v>
      </c>
      <c r="AF12" s="82"/>
      <c r="AG12" s="78"/>
      <c r="AH12" s="22">
        <f t="shared" si="7"/>
        <v>101.3</v>
      </c>
      <c r="AI12" s="23">
        <f t="shared" si="8"/>
        <v>34.203999999999994</v>
      </c>
      <c r="AJ12" s="58"/>
      <c r="AK12" s="24">
        <f t="shared" si="9"/>
        <v>0</v>
      </c>
      <c r="AL12" s="25">
        <f t="shared" si="13"/>
        <v>135.50399999999999</v>
      </c>
      <c r="AM12" s="28">
        <f t="shared" si="14"/>
        <v>135.50399999999999</v>
      </c>
      <c r="AN12" s="79"/>
      <c r="AO12" s="112">
        <v>65</v>
      </c>
      <c r="AP12" s="112">
        <v>200</v>
      </c>
      <c r="AQ12" s="112">
        <v>0</v>
      </c>
      <c r="AR12" s="112">
        <v>15</v>
      </c>
      <c r="AS12" s="112">
        <v>54</v>
      </c>
      <c r="AT12" s="62">
        <f t="shared" si="15"/>
        <v>334</v>
      </c>
      <c r="AU12" s="64">
        <f t="shared" si="16"/>
        <v>317.3</v>
      </c>
      <c r="AV12" s="24">
        <v>6</v>
      </c>
      <c r="AW12" s="25">
        <v>20</v>
      </c>
      <c r="AX12" s="25">
        <v>8</v>
      </c>
      <c r="AY12" s="25">
        <v>1</v>
      </c>
      <c r="AZ12" s="81">
        <f t="shared" si="17"/>
        <v>35</v>
      </c>
      <c r="BA12" s="80">
        <f t="shared" si="18"/>
        <v>282.3</v>
      </c>
      <c r="BB12" s="36">
        <f t="shared" si="19"/>
        <v>135.50399999999999</v>
      </c>
      <c r="BC12" s="80">
        <f t="shared" si="20"/>
        <v>146.79600000000002</v>
      </c>
    </row>
    <row r="13" spans="1:56" ht="22.5" customHeight="1">
      <c r="A13" s="18" t="s">
        <v>39</v>
      </c>
      <c r="B13" s="88">
        <v>475</v>
      </c>
      <c r="C13" s="88">
        <v>366</v>
      </c>
      <c r="D13" s="88">
        <v>633</v>
      </c>
      <c r="E13" s="90">
        <v>16</v>
      </c>
      <c r="F13" s="88">
        <v>13</v>
      </c>
      <c r="G13" s="152">
        <v>21</v>
      </c>
      <c r="H13" s="157">
        <f t="shared" si="4"/>
        <v>1474</v>
      </c>
      <c r="I13" s="157">
        <f t="shared" si="5"/>
        <v>50</v>
      </c>
      <c r="J13" s="89">
        <v>555</v>
      </c>
      <c r="K13" s="94">
        <v>420</v>
      </c>
      <c r="L13" s="94"/>
      <c r="M13" s="94">
        <v>19</v>
      </c>
      <c r="N13" s="93">
        <v>14</v>
      </c>
      <c r="O13" s="93"/>
      <c r="P13" s="157">
        <f t="shared" si="21"/>
        <v>975</v>
      </c>
      <c r="Q13" s="157">
        <f t="shared" si="6"/>
        <v>33</v>
      </c>
      <c r="R13" s="158">
        <f t="shared" si="22"/>
        <v>83</v>
      </c>
      <c r="S13" s="97">
        <v>4</v>
      </c>
      <c r="T13" s="88">
        <v>5.5</v>
      </c>
      <c r="U13" s="99">
        <v>7.8</v>
      </c>
      <c r="V13" s="44"/>
      <c r="W13" s="137"/>
      <c r="X13" s="44"/>
      <c r="Y13" s="44"/>
      <c r="Z13" s="44"/>
      <c r="AA13" s="68">
        <f t="shared" si="10"/>
        <v>0</v>
      </c>
      <c r="AB13" s="35"/>
      <c r="AC13" s="20">
        <f t="shared" si="11"/>
        <v>0</v>
      </c>
      <c r="AD13" s="85">
        <f t="shared" si="12"/>
        <v>100.3</v>
      </c>
      <c r="AE13" s="21">
        <f>+AD13-AK13</f>
        <v>100.3</v>
      </c>
      <c r="AF13" s="82"/>
      <c r="AG13" s="78"/>
      <c r="AH13" s="22">
        <f t="shared" si="7"/>
        <v>100.3</v>
      </c>
      <c r="AI13" s="23">
        <f t="shared" si="8"/>
        <v>35.203999999999994</v>
      </c>
      <c r="AJ13" s="58"/>
      <c r="AK13" s="24">
        <f t="shared" si="9"/>
        <v>0</v>
      </c>
      <c r="AL13" s="25">
        <f t="shared" si="13"/>
        <v>135.50399999999999</v>
      </c>
      <c r="AM13" s="28">
        <f t="shared" si="14"/>
        <v>135.50399999999999</v>
      </c>
      <c r="AN13" s="79"/>
      <c r="AO13" s="112">
        <v>65</v>
      </c>
      <c r="AP13" s="112">
        <v>200</v>
      </c>
      <c r="AQ13" s="112">
        <v>0</v>
      </c>
      <c r="AR13" s="112">
        <v>15</v>
      </c>
      <c r="AS13" s="112">
        <v>54</v>
      </c>
      <c r="AT13" s="62">
        <f t="shared" si="15"/>
        <v>334</v>
      </c>
      <c r="AU13" s="64">
        <f t="shared" si="16"/>
        <v>317.3</v>
      </c>
      <c r="AV13" s="24">
        <v>6</v>
      </c>
      <c r="AW13" s="25">
        <v>20</v>
      </c>
      <c r="AX13" s="25">
        <v>8</v>
      </c>
      <c r="AY13" s="25">
        <v>1</v>
      </c>
      <c r="AZ13" s="81">
        <f t="shared" si="17"/>
        <v>35</v>
      </c>
      <c r="BA13" s="80">
        <f t="shared" si="18"/>
        <v>282.3</v>
      </c>
      <c r="BB13" s="36">
        <f t="shared" si="19"/>
        <v>135.50399999999999</v>
      </c>
      <c r="BC13" s="80">
        <f t="shared" si="20"/>
        <v>146.79600000000002</v>
      </c>
    </row>
    <row r="14" spans="1:56" ht="17.399999999999999">
      <c r="A14" s="27" t="s">
        <v>8</v>
      </c>
      <c r="B14" s="88">
        <v>468</v>
      </c>
      <c r="C14" s="88">
        <v>366</v>
      </c>
      <c r="D14" s="88">
        <v>620</v>
      </c>
      <c r="E14" s="90">
        <v>16</v>
      </c>
      <c r="F14" s="88">
        <v>13</v>
      </c>
      <c r="G14" s="152">
        <v>21</v>
      </c>
      <c r="H14" s="157">
        <f t="shared" si="4"/>
        <v>1454</v>
      </c>
      <c r="I14" s="157">
        <f t="shared" si="5"/>
        <v>50</v>
      </c>
      <c r="J14" s="89">
        <v>547</v>
      </c>
      <c r="K14" s="94">
        <v>418</v>
      </c>
      <c r="L14" s="94"/>
      <c r="M14" s="94">
        <v>18</v>
      </c>
      <c r="N14" s="93">
        <v>14</v>
      </c>
      <c r="O14" s="93"/>
      <c r="P14" s="157">
        <f t="shared" si="21"/>
        <v>965</v>
      </c>
      <c r="Q14" s="157">
        <f t="shared" si="6"/>
        <v>32</v>
      </c>
      <c r="R14" s="158">
        <f t="shared" si="22"/>
        <v>82</v>
      </c>
      <c r="S14" s="88">
        <v>3.96</v>
      </c>
      <c r="T14" s="88">
        <v>5</v>
      </c>
      <c r="U14" s="99">
        <v>7.6</v>
      </c>
      <c r="V14" s="44"/>
      <c r="W14" s="137"/>
      <c r="X14" s="44"/>
      <c r="Y14" s="44"/>
      <c r="Z14" s="44"/>
      <c r="AA14" s="68">
        <f t="shared" si="10"/>
        <v>0</v>
      </c>
      <c r="AB14" s="35"/>
      <c r="AC14" s="20">
        <f t="shared" si="11"/>
        <v>0</v>
      </c>
      <c r="AD14" s="85">
        <f t="shared" si="12"/>
        <v>98.559999999999988</v>
      </c>
      <c r="AE14" s="21">
        <f t="shared" ref="AE14:AE65" si="23">+AD14-AK14</f>
        <v>98.559999999999988</v>
      </c>
      <c r="AF14" s="82"/>
      <c r="AG14" s="78"/>
      <c r="AH14" s="22">
        <f t="shared" si="7"/>
        <v>98.559999999999988</v>
      </c>
      <c r="AI14" s="23">
        <f t="shared" si="8"/>
        <v>36.944000000000003</v>
      </c>
      <c r="AJ14" s="58"/>
      <c r="AK14" s="24">
        <f t="shared" si="9"/>
        <v>0</v>
      </c>
      <c r="AL14" s="25">
        <f t="shared" si="13"/>
        <v>135.50399999999999</v>
      </c>
      <c r="AM14" s="28">
        <f t="shared" si="14"/>
        <v>135.50399999999999</v>
      </c>
      <c r="AN14" s="79"/>
      <c r="AO14" s="112">
        <v>65</v>
      </c>
      <c r="AP14" s="112">
        <v>200</v>
      </c>
      <c r="AQ14" s="112">
        <v>0</v>
      </c>
      <c r="AR14" s="112">
        <v>15</v>
      </c>
      <c r="AS14" s="112">
        <v>54</v>
      </c>
      <c r="AT14" s="62">
        <f t="shared" si="15"/>
        <v>334</v>
      </c>
      <c r="AU14" s="64">
        <f t="shared" si="16"/>
        <v>317.3</v>
      </c>
      <c r="AV14" s="24">
        <v>6</v>
      </c>
      <c r="AW14" s="25">
        <v>20</v>
      </c>
      <c r="AX14" s="25">
        <v>8</v>
      </c>
      <c r="AY14" s="25">
        <v>1</v>
      </c>
      <c r="AZ14" s="81">
        <f t="shared" si="17"/>
        <v>35</v>
      </c>
      <c r="BA14" s="80">
        <f t="shared" si="18"/>
        <v>282.3</v>
      </c>
      <c r="BB14" s="36">
        <f t="shared" si="19"/>
        <v>135.50399999999999</v>
      </c>
      <c r="BC14" s="80">
        <f t="shared" si="20"/>
        <v>146.79600000000002</v>
      </c>
    </row>
    <row r="15" spans="1:56" ht="17.399999999999999">
      <c r="A15" s="27" t="s">
        <v>40</v>
      </c>
      <c r="B15" s="88">
        <v>460</v>
      </c>
      <c r="C15" s="88">
        <v>364</v>
      </c>
      <c r="D15" s="88">
        <v>608</v>
      </c>
      <c r="E15" s="90">
        <v>16</v>
      </c>
      <c r="F15" s="88">
        <v>13</v>
      </c>
      <c r="G15" s="152">
        <v>20</v>
      </c>
      <c r="H15" s="157">
        <f t="shared" si="4"/>
        <v>1432</v>
      </c>
      <c r="I15" s="157">
        <f t="shared" si="5"/>
        <v>49</v>
      </c>
      <c r="J15" s="89">
        <v>540</v>
      </c>
      <c r="K15" s="94">
        <v>416</v>
      </c>
      <c r="L15" s="94"/>
      <c r="M15" s="94">
        <v>18</v>
      </c>
      <c r="N15" s="93">
        <v>14</v>
      </c>
      <c r="O15" s="93"/>
      <c r="P15" s="157">
        <f t="shared" si="21"/>
        <v>956</v>
      </c>
      <c r="Q15" s="157">
        <f t="shared" si="6"/>
        <v>32</v>
      </c>
      <c r="R15" s="158">
        <f t="shared" si="22"/>
        <v>81</v>
      </c>
      <c r="S15" s="88">
        <v>3.96</v>
      </c>
      <c r="T15" s="88">
        <v>5</v>
      </c>
      <c r="U15" s="99">
        <v>7.6</v>
      </c>
      <c r="V15" s="44"/>
      <c r="W15" s="44"/>
      <c r="X15" s="44"/>
      <c r="Y15" s="44"/>
      <c r="Z15" s="44"/>
      <c r="AA15" s="68">
        <f t="shared" si="10"/>
        <v>0</v>
      </c>
      <c r="AB15" s="35"/>
      <c r="AC15" s="20">
        <f t="shared" si="11"/>
        <v>0</v>
      </c>
      <c r="AD15" s="85">
        <f t="shared" si="12"/>
        <v>97.559999999999988</v>
      </c>
      <c r="AE15" s="21">
        <f t="shared" si="23"/>
        <v>97.559999999999988</v>
      </c>
      <c r="AF15" s="82"/>
      <c r="AG15" s="78"/>
      <c r="AH15" s="22">
        <f t="shared" si="7"/>
        <v>97.559999999999988</v>
      </c>
      <c r="AI15" s="23">
        <f t="shared" si="8"/>
        <v>37.944000000000003</v>
      </c>
      <c r="AJ15" s="58"/>
      <c r="AK15" s="24">
        <f t="shared" si="9"/>
        <v>0</v>
      </c>
      <c r="AL15" s="25">
        <f t="shared" si="13"/>
        <v>135.50399999999999</v>
      </c>
      <c r="AM15" s="28">
        <f t="shared" si="14"/>
        <v>135.50399999999999</v>
      </c>
      <c r="AN15" s="79"/>
      <c r="AO15" s="112">
        <v>65</v>
      </c>
      <c r="AP15" s="112">
        <v>200</v>
      </c>
      <c r="AQ15" s="112">
        <v>0</v>
      </c>
      <c r="AR15" s="112">
        <v>15</v>
      </c>
      <c r="AS15" s="112">
        <v>54</v>
      </c>
      <c r="AT15" s="62">
        <f t="shared" si="15"/>
        <v>334</v>
      </c>
      <c r="AU15" s="64">
        <f t="shared" si="16"/>
        <v>317.3</v>
      </c>
      <c r="AV15" s="24">
        <v>6</v>
      </c>
      <c r="AW15" s="25">
        <v>20</v>
      </c>
      <c r="AX15" s="25">
        <v>8</v>
      </c>
      <c r="AY15" s="25">
        <v>1</v>
      </c>
      <c r="AZ15" s="81">
        <f t="shared" si="17"/>
        <v>35</v>
      </c>
      <c r="BA15" s="80">
        <f t="shared" si="18"/>
        <v>282.3</v>
      </c>
      <c r="BB15" s="36">
        <f t="shared" si="19"/>
        <v>135.50399999999999</v>
      </c>
      <c r="BC15" s="80">
        <f t="shared" si="20"/>
        <v>146.79600000000002</v>
      </c>
    </row>
    <row r="16" spans="1:56" ht="17.399999999999999">
      <c r="A16" s="27" t="s">
        <v>9</v>
      </c>
      <c r="B16" s="88">
        <v>457</v>
      </c>
      <c r="C16" s="88">
        <v>360</v>
      </c>
      <c r="D16" s="88">
        <v>606</v>
      </c>
      <c r="E16" s="88">
        <v>16</v>
      </c>
      <c r="F16" s="88">
        <v>13</v>
      </c>
      <c r="G16" s="152">
        <v>20</v>
      </c>
      <c r="H16" s="157">
        <f t="shared" si="4"/>
        <v>1423</v>
      </c>
      <c r="I16" s="157">
        <f t="shared" si="5"/>
        <v>49</v>
      </c>
      <c r="J16" s="89">
        <v>532</v>
      </c>
      <c r="K16" s="94">
        <v>414</v>
      </c>
      <c r="L16" s="94"/>
      <c r="M16" s="94">
        <v>18</v>
      </c>
      <c r="N16" s="93">
        <v>14</v>
      </c>
      <c r="O16" s="93"/>
      <c r="P16" s="157">
        <f t="shared" si="21"/>
        <v>946</v>
      </c>
      <c r="Q16" s="157">
        <f t="shared" si="6"/>
        <v>32</v>
      </c>
      <c r="R16" s="158">
        <f t="shared" si="22"/>
        <v>81</v>
      </c>
      <c r="S16" s="88">
        <v>3.96</v>
      </c>
      <c r="T16" s="88">
        <v>5</v>
      </c>
      <c r="U16" s="99">
        <v>7.8</v>
      </c>
      <c r="V16" s="44"/>
      <c r="W16" s="44"/>
      <c r="X16" s="44"/>
      <c r="Y16" s="44"/>
      <c r="Z16" s="44"/>
      <c r="AA16" s="68">
        <f t="shared" si="10"/>
        <v>0</v>
      </c>
      <c r="AB16" s="35"/>
      <c r="AC16" s="20">
        <f t="shared" si="11"/>
        <v>0</v>
      </c>
      <c r="AD16" s="85">
        <f t="shared" si="12"/>
        <v>97.759999999999991</v>
      </c>
      <c r="AE16" s="21">
        <f t="shared" si="23"/>
        <v>97.759999999999991</v>
      </c>
      <c r="AF16" s="82"/>
      <c r="AG16" s="78"/>
      <c r="AH16" s="22">
        <f t="shared" si="7"/>
        <v>97.759999999999991</v>
      </c>
      <c r="AI16" s="23">
        <f t="shared" si="8"/>
        <v>37.744</v>
      </c>
      <c r="AJ16" s="58"/>
      <c r="AK16" s="24">
        <f t="shared" si="9"/>
        <v>0</v>
      </c>
      <c r="AL16" s="25">
        <f t="shared" si="13"/>
        <v>135.50399999999999</v>
      </c>
      <c r="AM16" s="28">
        <f t="shared" si="14"/>
        <v>135.50399999999999</v>
      </c>
      <c r="AN16" s="79"/>
      <c r="AO16" s="112">
        <v>65</v>
      </c>
      <c r="AP16" s="112">
        <v>200</v>
      </c>
      <c r="AQ16" s="112">
        <v>0</v>
      </c>
      <c r="AR16" s="112">
        <v>15</v>
      </c>
      <c r="AS16" s="112">
        <v>54</v>
      </c>
      <c r="AT16" s="62">
        <f t="shared" si="15"/>
        <v>334</v>
      </c>
      <c r="AU16" s="64">
        <f t="shared" si="16"/>
        <v>317.3</v>
      </c>
      <c r="AV16" s="24">
        <v>6</v>
      </c>
      <c r="AW16" s="25">
        <v>20</v>
      </c>
      <c r="AX16" s="25">
        <v>8</v>
      </c>
      <c r="AY16" s="25">
        <v>1</v>
      </c>
      <c r="AZ16" s="81">
        <f t="shared" si="17"/>
        <v>35</v>
      </c>
      <c r="BA16" s="80">
        <f t="shared" si="18"/>
        <v>282.3</v>
      </c>
      <c r="BB16" s="36">
        <f t="shared" si="19"/>
        <v>135.50399999999999</v>
      </c>
      <c r="BC16" s="80">
        <f t="shared" si="20"/>
        <v>146.79600000000002</v>
      </c>
    </row>
    <row r="17" spans="1:55" ht="17.399999999999999">
      <c r="A17" s="27" t="s">
        <v>41</v>
      </c>
      <c r="B17" s="88">
        <v>453</v>
      </c>
      <c r="C17" s="88">
        <v>355</v>
      </c>
      <c r="D17" s="88">
        <v>605</v>
      </c>
      <c r="E17" s="88">
        <v>15</v>
      </c>
      <c r="F17" s="88">
        <v>12</v>
      </c>
      <c r="G17" s="152">
        <v>20</v>
      </c>
      <c r="H17" s="157">
        <f t="shared" si="4"/>
        <v>1413</v>
      </c>
      <c r="I17" s="157">
        <f t="shared" si="5"/>
        <v>47</v>
      </c>
      <c r="J17" s="89">
        <v>534</v>
      </c>
      <c r="K17" s="94">
        <v>408</v>
      </c>
      <c r="L17" s="94"/>
      <c r="M17" s="94">
        <v>18</v>
      </c>
      <c r="N17" s="93">
        <v>14</v>
      </c>
      <c r="O17" s="93"/>
      <c r="P17" s="157">
        <f t="shared" si="21"/>
        <v>942</v>
      </c>
      <c r="Q17" s="157">
        <f t="shared" si="6"/>
        <v>32</v>
      </c>
      <c r="R17" s="158">
        <f t="shared" si="22"/>
        <v>79</v>
      </c>
      <c r="S17" s="88">
        <v>3.96</v>
      </c>
      <c r="T17" s="88">
        <v>5</v>
      </c>
      <c r="U17" s="99">
        <v>7.8</v>
      </c>
      <c r="V17" s="44"/>
      <c r="W17" s="44"/>
      <c r="X17" s="44"/>
      <c r="Y17" s="44"/>
      <c r="Z17" s="44"/>
      <c r="AA17" s="68">
        <f t="shared" si="10"/>
        <v>0</v>
      </c>
      <c r="AB17" s="35"/>
      <c r="AC17" s="20">
        <f t="shared" si="11"/>
        <v>0</v>
      </c>
      <c r="AD17" s="85">
        <f t="shared" si="12"/>
        <v>95.759999999999991</v>
      </c>
      <c r="AE17" s="21">
        <f t="shared" si="23"/>
        <v>95.759999999999991</v>
      </c>
      <c r="AF17" s="82"/>
      <c r="AG17" s="78"/>
      <c r="AH17" s="22">
        <f t="shared" si="7"/>
        <v>95.759999999999991</v>
      </c>
      <c r="AI17" s="23">
        <f t="shared" si="8"/>
        <v>39.744</v>
      </c>
      <c r="AJ17" s="58"/>
      <c r="AK17" s="24">
        <f t="shared" si="9"/>
        <v>0</v>
      </c>
      <c r="AL17" s="25">
        <f t="shared" si="13"/>
        <v>135.50399999999999</v>
      </c>
      <c r="AM17" s="28">
        <f t="shared" si="14"/>
        <v>135.50399999999999</v>
      </c>
      <c r="AN17" s="79"/>
      <c r="AO17" s="112">
        <v>65</v>
      </c>
      <c r="AP17" s="112">
        <v>200</v>
      </c>
      <c r="AQ17" s="112">
        <v>0</v>
      </c>
      <c r="AR17" s="112">
        <v>15</v>
      </c>
      <c r="AS17" s="112">
        <v>54</v>
      </c>
      <c r="AT17" s="62">
        <f t="shared" si="15"/>
        <v>334</v>
      </c>
      <c r="AU17" s="64">
        <f t="shared" si="16"/>
        <v>317.3</v>
      </c>
      <c r="AV17" s="24">
        <v>6</v>
      </c>
      <c r="AW17" s="25">
        <v>20</v>
      </c>
      <c r="AX17" s="25">
        <v>8</v>
      </c>
      <c r="AY17" s="25">
        <v>1</v>
      </c>
      <c r="AZ17" s="81">
        <f t="shared" si="17"/>
        <v>35</v>
      </c>
      <c r="BA17" s="80">
        <f t="shared" si="18"/>
        <v>282.3</v>
      </c>
      <c r="BB17" s="36">
        <f t="shared" si="19"/>
        <v>135.50399999999999</v>
      </c>
      <c r="BC17" s="80">
        <f t="shared" si="20"/>
        <v>146.79600000000002</v>
      </c>
    </row>
    <row r="18" spans="1:55" ht="17.399999999999999">
      <c r="A18" s="27" t="s">
        <v>10</v>
      </c>
      <c r="B18" s="88">
        <v>448</v>
      </c>
      <c r="C18" s="88">
        <v>351</v>
      </c>
      <c r="D18" s="88">
        <v>610</v>
      </c>
      <c r="E18" s="88">
        <v>15</v>
      </c>
      <c r="F18" s="88">
        <v>12</v>
      </c>
      <c r="G18" s="152">
        <v>20</v>
      </c>
      <c r="H18" s="157">
        <f t="shared" si="4"/>
        <v>1409</v>
      </c>
      <c r="I18" s="157">
        <f t="shared" si="5"/>
        <v>47</v>
      </c>
      <c r="J18" s="89">
        <v>534</v>
      </c>
      <c r="K18" s="94">
        <v>401</v>
      </c>
      <c r="L18" s="94"/>
      <c r="M18" s="94">
        <v>18</v>
      </c>
      <c r="N18" s="93">
        <v>14</v>
      </c>
      <c r="O18" s="93"/>
      <c r="P18" s="157">
        <f t="shared" si="21"/>
        <v>935</v>
      </c>
      <c r="Q18" s="157">
        <f t="shared" si="6"/>
        <v>32</v>
      </c>
      <c r="R18" s="158">
        <f t="shared" si="22"/>
        <v>79</v>
      </c>
      <c r="S18" s="88">
        <v>3.96</v>
      </c>
      <c r="T18" s="88">
        <v>5</v>
      </c>
      <c r="U18" s="99">
        <v>7.7</v>
      </c>
      <c r="V18" s="44"/>
      <c r="W18" s="44"/>
      <c r="X18" s="44"/>
      <c r="Y18" s="44"/>
      <c r="Z18" s="44"/>
      <c r="AA18" s="68">
        <f t="shared" si="10"/>
        <v>0</v>
      </c>
      <c r="AB18" s="35"/>
      <c r="AC18" s="20">
        <f t="shared" si="11"/>
        <v>0</v>
      </c>
      <c r="AD18" s="85">
        <f t="shared" si="12"/>
        <v>95.66</v>
      </c>
      <c r="AE18" s="21">
        <f t="shared" si="23"/>
        <v>95.66</v>
      </c>
      <c r="AF18" s="82"/>
      <c r="AG18" s="78"/>
      <c r="AH18" s="22">
        <f t="shared" si="7"/>
        <v>95.66</v>
      </c>
      <c r="AI18" s="23">
        <f t="shared" si="8"/>
        <v>39.843999999999994</v>
      </c>
      <c r="AJ18" s="58"/>
      <c r="AK18" s="24">
        <f t="shared" si="9"/>
        <v>0</v>
      </c>
      <c r="AL18" s="25">
        <f t="shared" si="13"/>
        <v>135.50399999999999</v>
      </c>
      <c r="AM18" s="28">
        <f t="shared" si="14"/>
        <v>135.50399999999999</v>
      </c>
      <c r="AN18" s="79"/>
      <c r="AO18" s="112">
        <v>65</v>
      </c>
      <c r="AP18" s="112">
        <v>200</v>
      </c>
      <c r="AQ18" s="112">
        <v>0</v>
      </c>
      <c r="AR18" s="112">
        <v>15</v>
      </c>
      <c r="AS18" s="112">
        <v>54</v>
      </c>
      <c r="AT18" s="62">
        <f t="shared" si="15"/>
        <v>334</v>
      </c>
      <c r="AU18" s="64">
        <f t="shared" si="16"/>
        <v>317.3</v>
      </c>
      <c r="AV18" s="24">
        <v>6</v>
      </c>
      <c r="AW18" s="25">
        <v>20</v>
      </c>
      <c r="AX18" s="25">
        <v>8</v>
      </c>
      <c r="AY18" s="25">
        <v>1</v>
      </c>
      <c r="AZ18" s="81">
        <f t="shared" si="17"/>
        <v>35</v>
      </c>
      <c r="BA18" s="80">
        <f t="shared" si="18"/>
        <v>282.3</v>
      </c>
      <c r="BB18" s="36">
        <f t="shared" si="19"/>
        <v>135.50399999999999</v>
      </c>
      <c r="BC18" s="80">
        <f t="shared" si="20"/>
        <v>146.79600000000002</v>
      </c>
    </row>
    <row r="19" spans="1:55" ht="17.399999999999999">
      <c r="A19" s="27" t="s">
        <v>42</v>
      </c>
      <c r="B19" s="88">
        <v>476</v>
      </c>
      <c r="C19" s="88">
        <v>360</v>
      </c>
      <c r="D19" s="88">
        <v>630</v>
      </c>
      <c r="E19" s="88">
        <v>16</v>
      </c>
      <c r="F19" s="88">
        <v>13</v>
      </c>
      <c r="G19" s="152">
        <v>20</v>
      </c>
      <c r="H19" s="157">
        <f t="shared" si="4"/>
        <v>1466</v>
      </c>
      <c r="I19" s="157">
        <f t="shared" si="5"/>
        <v>49</v>
      </c>
      <c r="J19" s="89">
        <v>536</v>
      </c>
      <c r="K19" s="94">
        <v>411</v>
      </c>
      <c r="L19" s="94"/>
      <c r="M19" s="94">
        <v>18</v>
      </c>
      <c r="N19" s="93">
        <v>14</v>
      </c>
      <c r="O19" s="93"/>
      <c r="P19" s="157">
        <f t="shared" si="21"/>
        <v>947</v>
      </c>
      <c r="Q19" s="157">
        <f t="shared" si="6"/>
        <v>32</v>
      </c>
      <c r="R19" s="158">
        <f t="shared" si="22"/>
        <v>81</v>
      </c>
      <c r="S19" s="88">
        <v>3.96</v>
      </c>
      <c r="T19" s="88">
        <v>5</v>
      </c>
      <c r="U19" s="99">
        <v>7.7</v>
      </c>
      <c r="V19" s="44"/>
      <c r="W19" s="44"/>
      <c r="X19" s="44"/>
      <c r="Y19" s="44"/>
      <c r="Z19" s="44"/>
      <c r="AA19" s="68">
        <f t="shared" si="10"/>
        <v>0</v>
      </c>
      <c r="AB19" s="35"/>
      <c r="AC19" s="20">
        <f t="shared" si="11"/>
        <v>0</v>
      </c>
      <c r="AD19" s="85">
        <f t="shared" si="12"/>
        <v>97.66</v>
      </c>
      <c r="AE19" s="21">
        <f t="shared" si="23"/>
        <v>97.66</v>
      </c>
      <c r="AF19" s="82"/>
      <c r="AG19" s="78"/>
      <c r="AH19" s="22">
        <f t="shared" si="7"/>
        <v>97.66</v>
      </c>
      <c r="AI19" s="23">
        <f t="shared" si="8"/>
        <v>37.843999999999994</v>
      </c>
      <c r="AJ19" s="58"/>
      <c r="AK19" s="24">
        <f t="shared" si="9"/>
        <v>0</v>
      </c>
      <c r="AL19" s="25">
        <f t="shared" si="13"/>
        <v>135.50399999999999</v>
      </c>
      <c r="AM19" s="28">
        <f t="shared" si="14"/>
        <v>135.50399999999999</v>
      </c>
      <c r="AN19" s="79"/>
      <c r="AO19" s="112">
        <v>65</v>
      </c>
      <c r="AP19" s="112">
        <v>200</v>
      </c>
      <c r="AQ19" s="112">
        <v>0</v>
      </c>
      <c r="AR19" s="112">
        <v>15</v>
      </c>
      <c r="AS19" s="112">
        <v>54</v>
      </c>
      <c r="AT19" s="62">
        <f t="shared" si="15"/>
        <v>334</v>
      </c>
      <c r="AU19" s="64">
        <f t="shared" si="16"/>
        <v>317.3</v>
      </c>
      <c r="AV19" s="24">
        <v>6</v>
      </c>
      <c r="AW19" s="25">
        <v>20</v>
      </c>
      <c r="AX19" s="25">
        <v>8</v>
      </c>
      <c r="AY19" s="25">
        <v>1</v>
      </c>
      <c r="AZ19" s="81">
        <f t="shared" si="17"/>
        <v>35</v>
      </c>
      <c r="BA19" s="80">
        <f t="shared" si="18"/>
        <v>282.3</v>
      </c>
      <c r="BB19" s="36">
        <f t="shared" si="19"/>
        <v>135.50399999999999</v>
      </c>
      <c r="BC19" s="80">
        <f t="shared" si="20"/>
        <v>146.79600000000002</v>
      </c>
    </row>
    <row r="20" spans="1:55" ht="17.399999999999999">
      <c r="A20" s="27" t="s">
        <v>11</v>
      </c>
      <c r="B20" s="88">
        <v>485</v>
      </c>
      <c r="C20" s="88">
        <v>365</v>
      </c>
      <c r="D20" s="88">
        <v>655</v>
      </c>
      <c r="E20" s="88">
        <v>16</v>
      </c>
      <c r="F20" s="88">
        <v>13</v>
      </c>
      <c r="G20" s="152">
        <v>21</v>
      </c>
      <c r="H20" s="157">
        <f t="shared" si="4"/>
        <v>1505</v>
      </c>
      <c r="I20" s="157">
        <f t="shared" si="5"/>
        <v>50</v>
      </c>
      <c r="J20" s="89">
        <v>538</v>
      </c>
      <c r="K20" s="94">
        <v>420</v>
      </c>
      <c r="L20" s="94"/>
      <c r="M20" s="94">
        <v>18</v>
      </c>
      <c r="N20" s="93">
        <v>14</v>
      </c>
      <c r="O20" s="93"/>
      <c r="P20" s="157">
        <f t="shared" si="21"/>
        <v>958</v>
      </c>
      <c r="Q20" s="157">
        <f t="shared" ref="Q20:Q28" si="24">M20+N20+O20</f>
        <v>32</v>
      </c>
      <c r="R20" s="158">
        <f t="shared" si="22"/>
        <v>82</v>
      </c>
      <c r="S20" s="88">
        <v>4.12</v>
      </c>
      <c r="T20" s="88">
        <v>5</v>
      </c>
      <c r="U20" s="99">
        <v>8.1</v>
      </c>
      <c r="V20" s="44"/>
      <c r="W20" s="44"/>
      <c r="X20" s="44"/>
      <c r="Y20" s="44"/>
      <c r="Z20" s="44"/>
      <c r="AA20" s="68">
        <f t="shared" si="10"/>
        <v>0</v>
      </c>
      <c r="AB20" s="35"/>
      <c r="AC20" s="20">
        <f t="shared" si="11"/>
        <v>0</v>
      </c>
      <c r="AD20" s="85">
        <f t="shared" si="12"/>
        <v>99.22</v>
      </c>
      <c r="AE20" s="21">
        <f t="shared" si="23"/>
        <v>99.22</v>
      </c>
      <c r="AF20" s="82"/>
      <c r="AG20" s="78"/>
      <c r="AH20" s="22">
        <f t="shared" si="7"/>
        <v>99.22</v>
      </c>
      <c r="AI20" s="23">
        <f t="shared" si="8"/>
        <v>36.283999999999992</v>
      </c>
      <c r="AJ20" s="58"/>
      <c r="AK20" s="24">
        <f t="shared" si="9"/>
        <v>0</v>
      </c>
      <c r="AL20" s="25">
        <f t="shared" si="13"/>
        <v>135.50399999999999</v>
      </c>
      <c r="AM20" s="28">
        <f t="shared" si="14"/>
        <v>135.50399999999999</v>
      </c>
      <c r="AN20" s="79"/>
      <c r="AO20" s="112">
        <v>65</v>
      </c>
      <c r="AP20" s="112">
        <v>200</v>
      </c>
      <c r="AQ20" s="112">
        <v>0</v>
      </c>
      <c r="AR20" s="112">
        <v>15</v>
      </c>
      <c r="AS20" s="112">
        <v>54</v>
      </c>
      <c r="AT20" s="62">
        <f t="shared" si="15"/>
        <v>334</v>
      </c>
      <c r="AU20" s="64">
        <f t="shared" si="16"/>
        <v>317.3</v>
      </c>
      <c r="AV20" s="24">
        <v>6</v>
      </c>
      <c r="AW20" s="25">
        <v>20</v>
      </c>
      <c r="AX20" s="25">
        <v>8</v>
      </c>
      <c r="AY20" s="25">
        <v>1</v>
      </c>
      <c r="AZ20" s="81">
        <f t="shared" si="17"/>
        <v>35</v>
      </c>
      <c r="BA20" s="80">
        <f t="shared" si="18"/>
        <v>282.3</v>
      </c>
      <c r="BB20" s="36">
        <f t="shared" si="19"/>
        <v>135.50399999999999</v>
      </c>
      <c r="BC20" s="80">
        <f t="shared" si="20"/>
        <v>146.79600000000002</v>
      </c>
    </row>
    <row r="21" spans="1:55" ht="17.399999999999999">
      <c r="A21" s="27" t="s">
        <v>43</v>
      </c>
      <c r="B21" s="88">
        <v>473</v>
      </c>
      <c r="C21" s="88">
        <v>352</v>
      </c>
      <c r="D21" s="88">
        <v>655</v>
      </c>
      <c r="E21" s="88">
        <v>16</v>
      </c>
      <c r="F21" s="88">
        <v>12</v>
      </c>
      <c r="G21" s="89">
        <v>21</v>
      </c>
      <c r="H21" s="157">
        <f t="shared" si="4"/>
        <v>1480</v>
      </c>
      <c r="I21" s="157">
        <f t="shared" si="5"/>
        <v>49</v>
      </c>
      <c r="J21" s="89">
        <v>540</v>
      </c>
      <c r="K21" s="94">
        <v>411</v>
      </c>
      <c r="L21" s="94"/>
      <c r="M21" s="94">
        <v>19</v>
      </c>
      <c r="N21" s="93">
        <v>14</v>
      </c>
      <c r="O21" s="90"/>
      <c r="P21" s="157">
        <f t="shared" ref="P21:P28" si="25">SUM(J21+K21+L21)</f>
        <v>951</v>
      </c>
      <c r="Q21" s="157">
        <f t="shared" si="24"/>
        <v>33</v>
      </c>
      <c r="R21" s="158">
        <f t="shared" si="22"/>
        <v>82</v>
      </c>
      <c r="S21" s="88">
        <v>4.12</v>
      </c>
      <c r="T21" s="88">
        <v>3.5</v>
      </c>
      <c r="U21" s="99">
        <v>8.1</v>
      </c>
      <c r="V21" s="44"/>
      <c r="W21" s="44"/>
      <c r="X21" s="44"/>
      <c r="Y21" s="44"/>
      <c r="Z21" s="44"/>
      <c r="AA21" s="68">
        <f t="shared" si="10"/>
        <v>0</v>
      </c>
      <c r="AB21" s="35"/>
      <c r="AC21" s="20">
        <f t="shared" si="11"/>
        <v>0</v>
      </c>
      <c r="AD21" s="85">
        <f t="shared" si="12"/>
        <v>97.72</v>
      </c>
      <c r="AE21" s="21">
        <f t="shared" si="23"/>
        <v>97.72</v>
      </c>
      <c r="AF21" s="82"/>
      <c r="AG21" s="78"/>
      <c r="AH21" s="22">
        <f t="shared" si="7"/>
        <v>97.72</v>
      </c>
      <c r="AI21" s="23">
        <f t="shared" si="8"/>
        <v>37.783999999999992</v>
      </c>
      <c r="AJ21" s="58"/>
      <c r="AK21" s="24">
        <f t="shared" si="9"/>
        <v>0</v>
      </c>
      <c r="AL21" s="25">
        <f t="shared" si="13"/>
        <v>135.50399999999999</v>
      </c>
      <c r="AM21" s="28">
        <f t="shared" si="14"/>
        <v>135.50399999999999</v>
      </c>
      <c r="AN21" s="79"/>
      <c r="AO21" s="112">
        <v>65</v>
      </c>
      <c r="AP21" s="112">
        <v>200</v>
      </c>
      <c r="AQ21" s="112">
        <v>0</v>
      </c>
      <c r="AR21" s="112">
        <v>15</v>
      </c>
      <c r="AS21" s="112">
        <v>54</v>
      </c>
      <c r="AT21" s="62">
        <f t="shared" si="15"/>
        <v>334</v>
      </c>
      <c r="AU21" s="64">
        <f t="shared" si="16"/>
        <v>317.3</v>
      </c>
      <c r="AV21" s="24">
        <v>6</v>
      </c>
      <c r="AW21" s="25">
        <v>20</v>
      </c>
      <c r="AX21" s="25">
        <v>8</v>
      </c>
      <c r="AY21" s="25">
        <v>1</v>
      </c>
      <c r="AZ21" s="81">
        <f t="shared" si="17"/>
        <v>35</v>
      </c>
      <c r="BA21" s="80">
        <f t="shared" si="18"/>
        <v>282.3</v>
      </c>
      <c r="BB21" s="36">
        <f t="shared" si="19"/>
        <v>135.50399999999999</v>
      </c>
      <c r="BC21" s="80">
        <f t="shared" si="20"/>
        <v>146.79600000000002</v>
      </c>
    </row>
    <row r="22" spans="1:55" ht="17.399999999999999">
      <c r="A22" s="27" t="s">
        <v>12</v>
      </c>
      <c r="B22" s="88">
        <v>452</v>
      </c>
      <c r="C22" s="88">
        <v>334</v>
      </c>
      <c r="D22" s="88">
        <v>605</v>
      </c>
      <c r="E22" s="88">
        <v>15</v>
      </c>
      <c r="F22" s="88">
        <v>12</v>
      </c>
      <c r="G22" s="89">
        <v>20</v>
      </c>
      <c r="H22" s="157">
        <f t="shared" si="4"/>
        <v>1391</v>
      </c>
      <c r="I22" s="157">
        <f t="shared" si="5"/>
        <v>47</v>
      </c>
      <c r="J22" s="89">
        <v>513</v>
      </c>
      <c r="K22" s="94">
        <v>397</v>
      </c>
      <c r="L22" s="94"/>
      <c r="M22" s="94">
        <v>17</v>
      </c>
      <c r="N22" s="93">
        <v>14</v>
      </c>
      <c r="O22" s="90"/>
      <c r="P22" s="157">
        <f t="shared" si="25"/>
        <v>910</v>
      </c>
      <c r="Q22" s="157">
        <f t="shared" si="24"/>
        <v>31</v>
      </c>
      <c r="R22" s="158">
        <f t="shared" si="22"/>
        <v>78</v>
      </c>
      <c r="S22" s="88">
        <v>3.8</v>
      </c>
      <c r="T22" s="88">
        <v>3.5</v>
      </c>
      <c r="U22" s="150">
        <v>7.2</v>
      </c>
      <c r="V22" s="44"/>
      <c r="W22" s="44"/>
      <c r="X22" s="44"/>
      <c r="Y22" s="44"/>
      <c r="Z22" s="44"/>
      <c r="AA22" s="68">
        <f t="shared" si="10"/>
        <v>0</v>
      </c>
      <c r="AB22" s="35"/>
      <c r="AC22" s="20">
        <f t="shared" si="11"/>
        <v>0</v>
      </c>
      <c r="AD22" s="85">
        <f t="shared" si="12"/>
        <v>92.5</v>
      </c>
      <c r="AE22" s="21">
        <f t="shared" si="23"/>
        <v>92.5</v>
      </c>
      <c r="AF22" s="82"/>
      <c r="AG22" s="78"/>
      <c r="AH22" s="22">
        <f t="shared" si="7"/>
        <v>92.5</v>
      </c>
      <c r="AI22" s="23">
        <f t="shared" si="8"/>
        <v>43.003999999999991</v>
      </c>
      <c r="AJ22" s="58"/>
      <c r="AK22" s="24">
        <f t="shared" si="9"/>
        <v>0</v>
      </c>
      <c r="AL22" s="25">
        <f t="shared" si="13"/>
        <v>135.50399999999999</v>
      </c>
      <c r="AM22" s="28">
        <f t="shared" si="14"/>
        <v>135.50399999999999</v>
      </c>
      <c r="AN22" s="79"/>
      <c r="AO22" s="112">
        <v>65</v>
      </c>
      <c r="AP22" s="112">
        <v>200</v>
      </c>
      <c r="AQ22" s="112">
        <v>0</v>
      </c>
      <c r="AR22" s="112">
        <v>15</v>
      </c>
      <c r="AS22" s="112">
        <v>54</v>
      </c>
      <c r="AT22" s="62">
        <f t="shared" ref="AT22:AT27" si="26">SUM(AO22:AS22)</f>
        <v>334</v>
      </c>
      <c r="AU22" s="64">
        <f t="shared" ref="AU22:AU27" si="27">AT22*0.95</f>
        <v>317.3</v>
      </c>
      <c r="AV22" s="24">
        <v>6</v>
      </c>
      <c r="AW22" s="25">
        <v>20</v>
      </c>
      <c r="AX22" s="25">
        <v>8</v>
      </c>
      <c r="AY22" s="25">
        <v>1</v>
      </c>
      <c r="AZ22" s="81">
        <f t="shared" si="17"/>
        <v>35</v>
      </c>
      <c r="BA22" s="80">
        <f t="shared" si="18"/>
        <v>282.3</v>
      </c>
      <c r="BB22" s="36">
        <f t="shared" si="19"/>
        <v>135.50399999999999</v>
      </c>
      <c r="BC22" s="80">
        <f t="shared" si="20"/>
        <v>146.79600000000002</v>
      </c>
    </row>
    <row r="23" spans="1:55" ht="17.399999999999999">
      <c r="A23" s="27" t="s">
        <v>44</v>
      </c>
      <c r="B23" s="88">
        <v>443</v>
      </c>
      <c r="C23" s="88">
        <v>343</v>
      </c>
      <c r="D23" s="88">
        <v>609</v>
      </c>
      <c r="E23" s="88">
        <v>15</v>
      </c>
      <c r="F23" s="88">
        <v>13</v>
      </c>
      <c r="G23" s="89">
        <v>20</v>
      </c>
      <c r="H23" s="157">
        <f t="shared" si="4"/>
        <v>1395</v>
      </c>
      <c r="I23" s="157">
        <f t="shared" si="5"/>
        <v>48</v>
      </c>
      <c r="J23" s="89">
        <v>433</v>
      </c>
      <c r="K23" s="94">
        <v>391</v>
      </c>
      <c r="L23" s="94"/>
      <c r="M23" s="94">
        <v>14</v>
      </c>
      <c r="N23" s="93">
        <v>14</v>
      </c>
      <c r="O23" s="90"/>
      <c r="P23" s="157">
        <f t="shared" si="25"/>
        <v>824</v>
      </c>
      <c r="Q23" s="157">
        <f t="shared" si="24"/>
        <v>28</v>
      </c>
      <c r="R23" s="158">
        <f t="shared" si="22"/>
        <v>76</v>
      </c>
      <c r="S23" s="88">
        <v>3.8</v>
      </c>
      <c r="T23" s="88">
        <v>3.5</v>
      </c>
      <c r="U23" s="150">
        <v>7.2</v>
      </c>
      <c r="V23" s="44"/>
      <c r="W23" s="44"/>
      <c r="X23" s="44"/>
      <c r="Y23" s="44"/>
      <c r="Z23" s="44"/>
      <c r="AA23" s="68">
        <f t="shared" si="10"/>
        <v>0</v>
      </c>
      <c r="AB23" s="35"/>
      <c r="AC23" s="20">
        <f t="shared" si="11"/>
        <v>0</v>
      </c>
      <c r="AD23" s="85">
        <f t="shared" si="12"/>
        <v>90.5</v>
      </c>
      <c r="AE23" s="21">
        <f t="shared" si="23"/>
        <v>90.5</v>
      </c>
      <c r="AF23" s="82"/>
      <c r="AG23" s="78"/>
      <c r="AH23" s="22">
        <f t="shared" si="7"/>
        <v>90.5</v>
      </c>
      <c r="AI23" s="23">
        <f t="shared" si="8"/>
        <v>45.003999999999991</v>
      </c>
      <c r="AJ23" s="58"/>
      <c r="AK23" s="24">
        <f t="shared" si="9"/>
        <v>0</v>
      </c>
      <c r="AL23" s="25">
        <f t="shared" si="13"/>
        <v>135.50399999999999</v>
      </c>
      <c r="AM23" s="28">
        <f t="shared" si="14"/>
        <v>135.50399999999999</v>
      </c>
      <c r="AN23" s="79"/>
      <c r="AO23" s="112">
        <v>65</v>
      </c>
      <c r="AP23" s="112">
        <v>200</v>
      </c>
      <c r="AQ23" s="112">
        <v>0</v>
      </c>
      <c r="AR23" s="112">
        <v>15</v>
      </c>
      <c r="AS23" s="112">
        <v>54</v>
      </c>
      <c r="AT23" s="62">
        <f t="shared" si="26"/>
        <v>334</v>
      </c>
      <c r="AU23" s="64">
        <f t="shared" si="27"/>
        <v>317.3</v>
      </c>
      <c r="AV23" s="24">
        <v>6</v>
      </c>
      <c r="AW23" s="25">
        <v>20</v>
      </c>
      <c r="AX23" s="25">
        <v>8</v>
      </c>
      <c r="AY23" s="25">
        <v>1</v>
      </c>
      <c r="AZ23" s="81">
        <f t="shared" si="17"/>
        <v>35</v>
      </c>
      <c r="BA23" s="80">
        <f t="shared" si="18"/>
        <v>282.3</v>
      </c>
      <c r="BB23" s="36">
        <f t="shared" si="19"/>
        <v>135.50399999999999</v>
      </c>
      <c r="BC23" s="80">
        <f t="shared" si="20"/>
        <v>146.79600000000002</v>
      </c>
    </row>
    <row r="24" spans="1:55" ht="17.399999999999999">
      <c r="A24" s="29" t="s">
        <v>13</v>
      </c>
      <c r="B24" s="88">
        <v>511</v>
      </c>
      <c r="C24" s="88">
        <v>293</v>
      </c>
      <c r="D24" s="88">
        <v>605</v>
      </c>
      <c r="E24" s="88">
        <v>18</v>
      </c>
      <c r="F24" s="88">
        <v>10</v>
      </c>
      <c r="G24" s="89">
        <v>20</v>
      </c>
      <c r="H24" s="157">
        <f t="shared" si="4"/>
        <v>1409</v>
      </c>
      <c r="I24" s="157">
        <f t="shared" si="5"/>
        <v>48</v>
      </c>
      <c r="J24" s="89">
        <v>452</v>
      </c>
      <c r="K24" s="94">
        <v>390</v>
      </c>
      <c r="L24" s="94"/>
      <c r="M24" s="94">
        <v>15</v>
      </c>
      <c r="N24" s="93">
        <v>15</v>
      </c>
      <c r="O24" s="90"/>
      <c r="P24" s="157">
        <f t="shared" si="25"/>
        <v>842</v>
      </c>
      <c r="Q24" s="157">
        <f t="shared" si="24"/>
        <v>30</v>
      </c>
      <c r="R24" s="158">
        <f t="shared" si="22"/>
        <v>78</v>
      </c>
      <c r="S24" s="88">
        <v>3.48</v>
      </c>
      <c r="T24" s="88">
        <v>3.5</v>
      </c>
      <c r="U24" s="150">
        <v>6.4</v>
      </c>
      <c r="V24" s="44"/>
      <c r="W24" s="44"/>
      <c r="X24" s="44"/>
      <c r="Y24" s="44"/>
      <c r="Z24" s="44"/>
      <c r="AA24" s="68">
        <f t="shared" si="10"/>
        <v>0</v>
      </c>
      <c r="AB24" s="35"/>
      <c r="AC24" s="20">
        <f t="shared" si="11"/>
        <v>0</v>
      </c>
      <c r="AD24" s="85">
        <f t="shared" si="12"/>
        <v>91.38000000000001</v>
      </c>
      <c r="AE24" s="21">
        <f t="shared" si="23"/>
        <v>91.38000000000001</v>
      </c>
      <c r="AF24" s="82"/>
      <c r="AG24" s="78"/>
      <c r="AH24" s="22">
        <f t="shared" si="7"/>
        <v>91.38000000000001</v>
      </c>
      <c r="AI24" s="23">
        <f t="shared" si="8"/>
        <v>44.123999999999981</v>
      </c>
      <c r="AJ24" s="58"/>
      <c r="AK24" s="24">
        <f t="shared" si="9"/>
        <v>0</v>
      </c>
      <c r="AL24" s="25">
        <f t="shared" si="13"/>
        <v>135.50399999999999</v>
      </c>
      <c r="AM24" s="28">
        <f t="shared" si="14"/>
        <v>135.50399999999999</v>
      </c>
      <c r="AN24" s="79"/>
      <c r="AO24" s="112">
        <v>65</v>
      </c>
      <c r="AP24" s="112">
        <v>200</v>
      </c>
      <c r="AQ24" s="112">
        <v>0</v>
      </c>
      <c r="AR24" s="112">
        <v>15</v>
      </c>
      <c r="AS24" s="112">
        <v>54</v>
      </c>
      <c r="AT24" s="62">
        <f t="shared" si="26"/>
        <v>334</v>
      </c>
      <c r="AU24" s="64">
        <f t="shared" si="27"/>
        <v>317.3</v>
      </c>
      <c r="AV24" s="24">
        <v>6</v>
      </c>
      <c r="AW24" s="25">
        <v>20</v>
      </c>
      <c r="AX24" s="25">
        <v>8</v>
      </c>
      <c r="AY24" s="25">
        <v>1</v>
      </c>
      <c r="AZ24" s="81">
        <f t="shared" si="17"/>
        <v>35</v>
      </c>
      <c r="BA24" s="80">
        <f t="shared" si="18"/>
        <v>282.3</v>
      </c>
      <c r="BB24" s="36">
        <f t="shared" si="19"/>
        <v>135.50399999999999</v>
      </c>
      <c r="BC24" s="80">
        <f t="shared" si="20"/>
        <v>146.79600000000002</v>
      </c>
    </row>
    <row r="25" spans="1:55" ht="17.399999999999999">
      <c r="A25" s="30" t="s">
        <v>30</v>
      </c>
      <c r="B25" s="88">
        <v>573</v>
      </c>
      <c r="C25" s="88">
        <v>348</v>
      </c>
      <c r="D25" s="88">
        <v>621</v>
      </c>
      <c r="E25" s="88">
        <v>19</v>
      </c>
      <c r="F25" s="88">
        <v>12</v>
      </c>
      <c r="G25" s="89">
        <v>20</v>
      </c>
      <c r="H25" s="157">
        <f t="shared" si="4"/>
        <v>1542</v>
      </c>
      <c r="I25" s="157">
        <f t="shared" si="5"/>
        <v>51</v>
      </c>
      <c r="J25" s="89">
        <v>521</v>
      </c>
      <c r="K25" s="94">
        <v>450</v>
      </c>
      <c r="L25" s="94"/>
      <c r="M25" s="94">
        <v>17</v>
      </c>
      <c r="N25" s="93">
        <v>16</v>
      </c>
      <c r="O25" s="90"/>
      <c r="P25" s="157">
        <f t="shared" si="25"/>
        <v>971</v>
      </c>
      <c r="Q25" s="157">
        <f t="shared" si="24"/>
        <v>33</v>
      </c>
      <c r="R25" s="158">
        <f t="shared" si="22"/>
        <v>84</v>
      </c>
      <c r="S25" s="88">
        <v>3.48</v>
      </c>
      <c r="T25" s="88">
        <v>3.5</v>
      </c>
      <c r="U25" s="150">
        <v>6.4</v>
      </c>
      <c r="V25" s="44"/>
      <c r="W25" s="44"/>
      <c r="X25" s="44"/>
      <c r="Y25" s="44"/>
      <c r="Z25" s="44"/>
      <c r="AA25" s="68">
        <f t="shared" si="10"/>
        <v>0</v>
      </c>
      <c r="AB25" s="35"/>
      <c r="AC25" s="20">
        <f t="shared" si="11"/>
        <v>0</v>
      </c>
      <c r="AD25" s="85">
        <f t="shared" si="12"/>
        <v>97.38000000000001</v>
      </c>
      <c r="AE25" s="21">
        <f t="shared" si="23"/>
        <v>97.38000000000001</v>
      </c>
      <c r="AF25" s="82"/>
      <c r="AG25" s="78"/>
      <c r="AH25" s="22">
        <f t="shared" si="7"/>
        <v>97.38000000000001</v>
      </c>
      <c r="AI25" s="23">
        <f t="shared" si="8"/>
        <v>38.123999999999981</v>
      </c>
      <c r="AJ25" s="58"/>
      <c r="AK25" s="24">
        <f t="shared" si="9"/>
        <v>0</v>
      </c>
      <c r="AL25" s="25">
        <f t="shared" si="13"/>
        <v>135.50399999999999</v>
      </c>
      <c r="AM25" s="28">
        <f t="shared" si="14"/>
        <v>135.50399999999999</v>
      </c>
      <c r="AN25" s="79"/>
      <c r="AO25" s="112">
        <v>65</v>
      </c>
      <c r="AP25" s="112">
        <v>200</v>
      </c>
      <c r="AQ25" s="112">
        <v>0</v>
      </c>
      <c r="AR25" s="112">
        <v>15</v>
      </c>
      <c r="AS25" s="112">
        <v>54</v>
      </c>
      <c r="AT25" s="62">
        <f t="shared" si="26"/>
        <v>334</v>
      </c>
      <c r="AU25" s="64">
        <f t="shared" si="27"/>
        <v>317.3</v>
      </c>
      <c r="AV25" s="24">
        <v>6</v>
      </c>
      <c r="AW25" s="25">
        <v>20</v>
      </c>
      <c r="AX25" s="25">
        <v>8</v>
      </c>
      <c r="AY25" s="25">
        <v>1</v>
      </c>
      <c r="AZ25" s="81">
        <f t="shared" si="17"/>
        <v>35</v>
      </c>
      <c r="BA25" s="80">
        <f t="shared" si="18"/>
        <v>282.3</v>
      </c>
      <c r="BB25" s="36">
        <f t="shared" si="19"/>
        <v>135.50399999999999</v>
      </c>
      <c r="BC25" s="80">
        <f t="shared" si="20"/>
        <v>146.79600000000002</v>
      </c>
    </row>
    <row r="26" spans="1:55" ht="17.399999999999999">
      <c r="A26" s="30" t="s">
        <v>14</v>
      </c>
      <c r="B26" s="88">
        <v>640</v>
      </c>
      <c r="C26" s="88">
        <v>400</v>
      </c>
      <c r="D26" s="88">
        <v>692</v>
      </c>
      <c r="E26" s="88">
        <v>21</v>
      </c>
      <c r="F26" s="88">
        <v>14</v>
      </c>
      <c r="G26" s="89">
        <v>23</v>
      </c>
      <c r="H26" s="157">
        <f t="shared" si="4"/>
        <v>1732</v>
      </c>
      <c r="I26" s="157">
        <f t="shared" si="5"/>
        <v>58</v>
      </c>
      <c r="J26" s="89">
        <v>577</v>
      </c>
      <c r="K26" s="94">
        <v>523</v>
      </c>
      <c r="L26" s="94"/>
      <c r="M26" s="93">
        <v>19</v>
      </c>
      <c r="N26" s="93">
        <v>18</v>
      </c>
      <c r="O26" s="90"/>
      <c r="P26" s="157">
        <f t="shared" si="25"/>
        <v>1100</v>
      </c>
      <c r="Q26" s="157">
        <f t="shared" si="24"/>
        <v>37</v>
      </c>
      <c r="R26" s="158">
        <f t="shared" si="22"/>
        <v>95</v>
      </c>
      <c r="S26" s="88">
        <v>3.76</v>
      </c>
      <c r="T26" s="88">
        <v>3.5</v>
      </c>
      <c r="U26" s="150">
        <v>7.3</v>
      </c>
      <c r="V26" s="60"/>
      <c r="W26" s="44"/>
      <c r="X26" s="44"/>
      <c r="Y26" s="44"/>
      <c r="Z26" s="44"/>
      <c r="AA26" s="68">
        <f t="shared" si="10"/>
        <v>0</v>
      </c>
      <c r="AB26" s="35"/>
      <c r="AC26" s="20">
        <f t="shared" si="11"/>
        <v>0</v>
      </c>
      <c r="AD26" s="85">
        <f t="shared" si="12"/>
        <v>109.56</v>
      </c>
      <c r="AE26" s="21">
        <f t="shared" si="23"/>
        <v>109.56</v>
      </c>
      <c r="AF26" s="82">
        <v>124</v>
      </c>
      <c r="AG26" s="78"/>
      <c r="AH26" s="22">
        <f t="shared" si="7"/>
        <v>109.56</v>
      </c>
      <c r="AI26" s="23">
        <f t="shared" si="8"/>
        <v>25.943999999999988</v>
      </c>
      <c r="AJ26" s="58"/>
      <c r="AK26" s="24">
        <f t="shared" si="9"/>
        <v>0</v>
      </c>
      <c r="AL26" s="25">
        <f t="shared" si="13"/>
        <v>135.50399999999999</v>
      </c>
      <c r="AM26" s="28">
        <f t="shared" si="14"/>
        <v>135.50399999999999</v>
      </c>
      <c r="AN26" s="79"/>
      <c r="AO26" s="112">
        <v>65</v>
      </c>
      <c r="AP26" s="112">
        <v>200</v>
      </c>
      <c r="AQ26" s="112">
        <v>0</v>
      </c>
      <c r="AR26" s="112">
        <v>15</v>
      </c>
      <c r="AS26" s="112">
        <v>54</v>
      </c>
      <c r="AT26" s="62">
        <f t="shared" si="26"/>
        <v>334</v>
      </c>
      <c r="AU26" s="64">
        <f t="shared" si="27"/>
        <v>317.3</v>
      </c>
      <c r="AV26" s="24">
        <v>6</v>
      </c>
      <c r="AW26" s="25">
        <v>20</v>
      </c>
      <c r="AX26" s="25">
        <v>8</v>
      </c>
      <c r="AY26" s="25">
        <v>1</v>
      </c>
      <c r="AZ26" s="81">
        <f t="shared" si="17"/>
        <v>35</v>
      </c>
      <c r="BA26" s="80">
        <f t="shared" si="18"/>
        <v>282.3</v>
      </c>
      <c r="BB26" s="36">
        <f t="shared" si="19"/>
        <v>135.50399999999999</v>
      </c>
      <c r="BC26" s="80">
        <f t="shared" si="20"/>
        <v>146.79600000000002</v>
      </c>
    </row>
    <row r="27" spans="1:55" ht="17.399999999999999">
      <c r="A27" s="30" t="s">
        <v>31</v>
      </c>
      <c r="B27" s="88">
        <v>714</v>
      </c>
      <c r="C27" s="88">
        <v>411</v>
      </c>
      <c r="D27" s="88">
        <v>735</v>
      </c>
      <c r="E27" s="88">
        <v>24</v>
      </c>
      <c r="F27" s="88">
        <v>14</v>
      </c>
      <c r="G27" s="89">
        <v>24</v>
      </c>
      <c r="H27" s="157">
        <f t="shared" si="4"/>
        <v>1860</v>
      </c>
      <c r="I27" s="157">
        <f t="shared" si="5"/>
        <v>62</v>
      </c>
      <c r="J27" s="89">
        <v>609</v>
      </c>
      <c r="K27" s="94">
        <v>560</v>
      </c>
      <c r="L27" s="94"/>
      <c r="M27" s="93">
        <v>20</v>
      </c>
      <c r="N27" s="93">
        <v>20</v>
      </c>
      <c r="O27" s="90"/>
      <c r="P27" s="157">
        <f t="shared" si="25"/>
        <v>1169</v>
      </c>
      <c r="Q27" s="157">
        <f t="shared" si="24"/>
        <v>40</v>
      </c>
      <c r="R27" s="158">
        <f t="shared" si="22"/>
        <v>102</v>
      </c>
      <c r="S27" s="88">
        <v>3.76</v>
      </c>
      <c r="T27" s="88">
        <v>3.5</v>
      </c>
      <c r="U27" s="150">
        <v>7.3</v>
      </c>
      <c r="V27" s="44"/>
      <c r="W27" s="44"/>
      <c r="X27" s="44"/>
      <c r="Y27" s="44"/>
      <c r="Z27" s="44"/>
      <c r="AA27" s="68">
        <f t="shared" si="10"/>
        <v>0</v>
      </c>
      <c r="AB27" s="35"/>
      <c r="AC27" s="20">
        <f t="shared" si="11"/>
        <v>0</v>
      </c>
      <c r="AD27" s="85">
        <f t="shared" si="12"/>
        <v>116.56</v>
      </c>
      <c r="AE27" s="21">
        <f t="shared" si="23"/>
        <v>116.56</v>
      </c>
      <c r="AF27" s="82">
        <v>124</v>
      </c>
      <c r="AG27" s="78"/>
      <c r="AH27" s="22">
        <f t="shared" si="7"/>
        <v>116.56</v>
      </c>
      <c r="AI27" s="23">
        <f t="shared" si="8"/>
        <v>18.943999999999988</v>
      </c>
      <c r="AJ27" s="58"/>
      <c r="AK27" s="24">
        <f t="shared" si="9"/>
        <v>0</v>
      </c>
      <c r="AL27" s="25">
        <f t="shared" si="13"/>
        <v>135.50399999999999</v>
      </c>
      <c r="AM27" s="28">
        <f t="shared" si="14"/>
        <v>135.50399999999999</v>
      </c>
      <c r="AN27" s="79"/>
      <c r="AO27" s="112">
        <v>65</v>
      </c>
      <c r="AP27" s="112">
        <v>200</v>
      </c>
      <c r="AQ27" s="112">
        <v>0</v>
      </c>
      <c r="AR27" s="112">
        <v>15</v>
      </c>
      <c r="AS27" s="112">
        <v>54</v>
      </c>
      <c r="AT27" s="62">
        <f t="shared" si="26"/>
        <v>334</v>
      </c>
      <c r="AU27" s="64">
        <f t="shared" si="27"/>
        <v>317.3</v>
      </c>
      <c r="AV27" s="24">
        <v>6</v>
      </c>
      <c r="AW27" s="25">
        <v>20</v>
      </c>
      <c r="AX27" s="25">
        <v>8</v>
      </c>
      <c r="AY27" s="25">
        <v>1</v>
      </c>
      <c r="AZ27" s="81">
        <f t="shared" si="17"/>
        <v>35</v>
      </c>
      <c r="BA27" s="80">
        <f t="shared" si="18"/>
        <v>282.3</v>
      </c>
      <c r="BB27" s="36">
        <f t="shared" si="19"/>
        <v>135.50399999999999</v>
      </c>
      <c r="BC27" s="80">
        <f t="shared" si="20"/>
        <v>146.79600000000002</v>
      </c>
    </row>
    <row r="28" spans="1:55" ht="17.399999999999999">
      <c r="A28" s="30" t="s">
        <v>15</v>
      </c>
      <c r="B28" s="88">
        <v>745</v>
      </c>
      <c r="C28" s="88">
        <v>427</v>
      </c>
      <c r="D28" s="88">
        <v>770</v>
      </c>
      <c r="E28" s="88">
        <v>25</v>
      </c>
      <c r="F28" s="88">
        <v>14</v>
      </c>
      <c r="G28" s="89">
        <v>25</v>
      </c>
      <c r="H28" s="157">
        <f t="shared" si="4"/>
        <v>1942</v>
      </c>
      <c r="I28" s="157">
        <f t="shared" si="5"/>
        <v>64</v>
      </c>
      <c r="J28" s="88">
        <v>612</v>
      </c>
      <c r="K28" s="94">
        <v>564</v>
      </c>
      <c r="L28" s="94"/>
      <c r="M28" s="93">
        <v>20</v>
      </c>
      <c r="N28" s="93">
        <v>20</v>
      </c>
      <c r="O28" s="90"/>
      <c r="P28" s="157">
        <f t="shared" si="25"/>
        <v>1176</v>
      </c>
      <c r="Q28" s="157">
        <f t="shared" si="24"/>
        <v>40</v>
      </c>
      <c r="R28" s="158">
        <f t="shared" si="22"/>
        <v>104</v>
      </c>
      <c r="S28" s="88">
        <v>4.08</v>
      </c>
      <c r="T28" s="88">
        <v>3.5</v>
      </c>
      <c r="U28" s="88">
        <v>4.4000000000000004</v>
      </c>
      <c r="V28" s="44"/>
      <c r="W28" s="44"/>
      <c r="X28" s="44"/>
      <c r="Y28" s="44"/>
      <c r="Z28" s="44"/>
      <c r="AA28" s="68">
        <f t="shared" si="10"/>
        <v>0</v>
      </c>
      <c r="AB28" s="35"/>
      <c r="AC28" s="20">
        <f t="shared" si="11"/>
        <v>0</v>
      </c>
      <c r="AD28" s="85">
        <f t="shared" si="12"/>
        <v>115.98</v>
      </c>
      <c r="AE28" s="21">
        <f t="shared" si="23"/>
        <v>115.98</v>
      </c>
      <c r="AF28" s="82">
        <v>124</v>
      </c>
      <c r="AG28" s="78"/>
      <c r="AH28" s="22">
        <f t="shared" si="7"/>
        <v>115.98</v>
      </c>
      <c r="AI28" s="23">
        <f t="shared" si="8"/>
        <v>19.523999999999987</v>
      </c>
      <c r="AJ28" s="58"/>
      <c r="AK28" s="24">
        <f t="shared" si="9"/>
        <v>0</v>
      </c>
      <c r="AL28" s="25">
        <f t="shared" si="13"/>
        <v>135.50399999999999</v>
      </c>
      <c r="AM28" s="28">
        <f t="shared" si="14"/>
        <v>135.50399999999999</v>
      </c>
      <c r="AN28" s="79"/>
      <c r="AO28" s="112">
        <v>65</v>
      </c>
      <c r="AP28" s="112">
        <v>200</v>
      </c>
      <c r="AQ28" s="112">
        <v>0</v>
      </c>
      <c r="AR28" s="112">
        <v>15</v>
      </c>
      <c r="AS28" s="112">
        <v>54</v>
      </c>
      <c r="AT28" s="62">
        <f t="shared" si="15"/>
        <v>334</v>
      </c>
      <c r="AU28" s="64">
        <f t="shared" si="16"/>
        <v>317.3</v>
      </c>
      <c r="AV28" s="24">
        <v>6</v>
      </c>
      <c r="AW28" s="25">
        <v>20</v>
      </c>
      <c r="AX28" s="25">
        <v>8</v>
      </c>
      <c r="AY28" s="25">
        <v>1</v>
      </c>
      <c r="AZ28" s="81">
        <f t="shared" si="17"/>
        <v>35</v>
      </c>
      <c r="BA28" s="80">
        <f t="shared" si="18"/>
        <v>282.3</v>
      </c>
      <c r="BB28" s="36">
        <f t="shared" si="19"/>
        <v>135.50399999999999</v>
      </c>
      <c r="BC28" s="80">
        <f t="shared" si="20"/>
        <v>146.79600000000002</v>
      </c>
    </row>
    <row r="29" spans="1:55" ht="17.399999999999999">
      <c r="A29" s="30" t="s">
        <v>32</v>
      </c>
      <c r="B29" s="88">
        <v>743</v>
      </c>
      <c r="C29" s="88">
        <v>433</v>
      </c>
      <c r="D29" s="88">
        <v>752</v>
      </c>
      <c r="E29" s="88">
        <v>25</v>
      </c>
      <c r="F29" s="88">
        <v>15</v>
      </c>
      <c r="G29" s="89">
        <v>24</v>
      </c>
      <c r="H29" s="157">
        <f t="shared" si="4"/>
        <v>1928</v>
      </c>
      <c r="I29" s="157">
        <f t="shared" si="5"/>
        <v>64</v>
      </c>
      <c r="J29" s="88">
        <v>625</v>
      </c>
      <c r="K29" s="94">
        <v>577</v>
      </c>
      <c r="L29" s="94"/>
      <c r="M29" s="93">
        <v>21</v>
      </c>
      <c r="N29" s="93">
        <v>20</v>
      </c>
      <c r="O29" s="90"/>
      <c r="P29" s="157">
        <f t="shared" si="21"/>
        <v>1202</v>
      </c>
      <c r="Q29" s="157">
        <f t="shared" si="6"/>
        <v>41</v>
      </c>
      <c r="R29" s="158">
        <f t="shared" si="22"/>
        <v>105</v>
      </c>
      <c r="S29" s="88">
        <v>4.08</v>
      </c>
      <c r="T29" s="88">
        <v>4</v>
      </c>
      <c r="U29" s="88">
        <v>4.4000000000000004</v>
      </c>
      <c r="V29" s="44"/>
      <c r="W29" s="44"/>
      <c r="X29" s="44"/>
      <c r="Y29" s="44"/>
      <c r="Z29" s="44"/>
      <c r="AA29" s="68">
        <f t="shared" si="10"/>
        <v>0</v>
      </c>
      <c r="AB29" s="35"/>
      <c r="AC29" s="20">
        <f t="shared" si="11"/>
        <v>0</v>
      </c>
      <c r="AD29" s="85">
        <f t="shared" si="12"/>
        <v>117.48</v>
      </c>
      <c r="AE29" s="21">
        <f t="shared" si="23"/>
        <v>117.48</v>
      </c>
      <c r="AF29" s="82">
        <v>124</v>
      </c>
      <c r="AG29" s="78"/>
      <c r="AH29" s="22">
        <f t="shared" si="7"/>
        <v>117.48</v>
      </c>
      <c r="AI29" s="23">
        <f t="shared" si="8"/>
        <v>18.023999999999987</v>
      </c>
      <c r="AJ29" s="58"/>
      <c r="AK29" s="24">
        <f t="shared" si="9"/>
        <v>0</v>
      </c>
      <c r="AL29" s="25">
        <f t="shared" si="13"/>
        <v>135.50399999999999</v>
      </c>
      <c r="AM29" s="28">
        <f t="shared" si="14"/>
        <v>135.50399999999999</v>
      </c>
      <c r="AN29" s="79"/>
      <c r="AO29" s="112">
        <v>65</v>
      </c>
      <c r="AP29" s="112">
        <v>200</v>
      </c>
      <c r="AQ29" s="112">
        <v>0</v>
      </c>
      <c r="AR29" s="112">
        <v>15</v>
      </c>
      <c r="AS29" s="112">
        <v>54</v>
      </c>
      <c r="AT29" s="62">
        <f>SUM(AO29:AS29)</f>
        <v>334</v>
      </c>
      <c r="AU29" s="64">
        <f>AT29*0.95</f>
        <v>317.3</v>
      </c>
      <c r="AV29" s="24">
        <v>6</v>
      </c>
      <c r="AW29" s="25">
        <v>20</v>
      </c>
      <c r="AX29" s="25">
        <v>8</v>
      </c>
      <c r="AY29" s="25">
        <v>1</v>
      </c>
      <c r="AZ29" s="81">
        <f t="shared" si="17"/>
        <v>35</v>
      </c>
      <c r="BA29" s="80">
        <f t="shared" si="18"/>
        <v>282.3</v>
      </c>
      <c r="BB29" s="36">
        <f t="shared" si="19"/>
        <v>135.50399999999999</v>
      </c>
      <c r="BC29" s="80">
        <f t="shared" si="20"/>
        <v>146.79600000000002</v>
      </c>
    </row>
    <row r="30" spans="1:55" ht="17.399999999999999">
      <c r="A30" s="30" t="s">
        <v>16</v>
      </c>
      <c r="B30" s="88">
        <v>746</v>
      </c>
      <c r="C30" s="88">
        <v>436</v>
      </c>
      <c r="D30" s="88">
        <v>756</v>
      </c>
      <c r="E30" s="88">
        <v>25</v>
      </c>
      <c r="F30" s="88">
        <v>15</v>
      </c>
      <c r="G30" s="89">
        <v>25</v>
      </c>
      <c r="H30" s="157">
        <f t="shared" si="4"/>
        <v>1938</v>
      </c>
      <c r="I30" s="157">
        <f t="shared" si="5"/>
        <v>65</v>
      </c>
      <c r="J30" s="88">
        <v>613</v>
      </c>
      <c r="K30" s="94">
        <v>573</v>
      </c>
      <c r="L30" s="94"/>
      <c r="M30" s="93">
        <v>20</v>
      </c>
      <c r="N30" s="93">
        <v>20</v>
      </c>
      <c r="O30" s="90"/>
      <c r="P30" s="157">
        <f t="shared" si="21"/>
        <v>1186</v>
      </c>
      <c r="Q30" s="157">
        <f t="shared" si="6"/>
        <v>40</v>
      </c>
      <c r="R30" s="158">
        <f t="shared" si="22"/>
        <v>105</v>
      </c>
      <c r="S30" s="88">
        <v>4.08</v>
      </c>
      <c r="T30" s="88">
        <v>4</v>
      </c>
      <c r="U30" s="88">
        <v>5.5</v>
      </c>
      <c r="V30" s="44"/>
      <c r="W30" s="44"/>
      <c r="X30" s="44"/>
      <c r="Y30" s="44"/>
      <c r="Z30" s="44"/>
      <c r="AA30" s="68">
        <f t="shared" si="10"/>
        <v>0</v>
      </c>
      <c r="AB30" s="35"/>
      <c r="AC30" s="20">
        <f t="shared" si="11"/>
        <v>0</v>
      </c>
      <c r="AD30" s="85">
        <f t="shared" si="12"/>
        <v>118.58</v>
      </c>
      <c r="AE30" s="21">
        <f t="shared" si="23"/>
        <v>118.58</v>
      </c>
      <c r="AF30" s="82">
        <v>124</v>
      </c>
      <c r="AG30" s="78"/>
      <c r="AH30" s="22">
        <f t="shared" si="7"/>
        <v>118.58</v>
      </c>
      <c r="AI30" s="23">
        <f t="shared" si="8"/>
        <v>16.923999999999992</v>
      </c>
      <c r="AJ30" s="58"/>
      <c r="AK30" s="24">
        <f t="shared" si="9"/>
        <v>0</v>
      </c>
      <c r="AL30" s="25">
        <f t="shared" si="13"/>
        <v>135.50399999999999</v>
      </c>
      <c r="AM30" s="28">
        <f t="shared" si="14"/>
        <v>135.50399999999999</v>
      </c>
      <c r="AN30" s="79"/>
      <c r="AO30" s="112">
        <v>65</v>
      </c>
      <c r="AP30" s="112">
        <v>200</v>
      </c>
      <c r="AQ30" s="112">
        <v>0</v>
      </c>
      <c r="AR30" s="112">
        <v>15</v>
      </c>
      <c r="AS30" s="112">
        <v>54</v>
      </c>
      <c r="AT30" s="62">
        <f>SUM(AO30:AS30)</f>
        <v>334</v>
      </c>
      <c r="AU30" s="64">
        <f>AT30*0.95</f>
        <v>317.3</v>
      </c>
      <c r="AV30" s="24">
        <v>6</v>
      </c>
      <c r="AW30" s="25">
        <v>20</v>
      </c>
      <c r="AX30" s="25">
        <v>8</v>
      </c>
      <c r="AY30" s="25">
        <v>1</v>
      </c>
      <c r="AZ30" s="81">
        <f t="shared" si="17"/>
        <v>35</v>
      </c>
      <c r="BA30" s="80">
        <f t="shared" si="18"/>
        <v>282.3</v>
      </c>
      <c r="BB30" s="36">
        <f t="shared" si="19"/>
        <v>135.50399999999999</v>
      </c>
      <c r="BC30" s="80">
        <f t="shared" si="20"/>
        <v>146.79600000000002</v>
      </c>
    </row>
    <row r="31" spans="1:55" ht="17.399999999999999">
      <c r="A31" s="30" t="s">
        <v>45</v>
      </c>
      <c r="B31" s="88">
        <v>764</v>
      </c>
      <c r="C31" s="88">
        <v>442</v>
      </c>
      <c r="D31" s="88">
        <v>749</v>
      </c>
      <c r="E31" s="88">
        <v>25</v>
      </c>
      <c r="F31" s="88">
        <v>15</v>
      </c>
      <c r="G31" s="89">
        <v>24</v>
      </c>
      <c r="H31" s="157">
        <f t="shared" si="4"/>
        <v>1955</v>
      </c>
      <c r="I31" s="157">
        <f t="shared" si="5"/>
        <v>64</v>
      </c>
      <c r="J31" s="88">
        <v>620</v>
      </c>
      <c r="K31" s="94">
        <v>593</v>
      </c>
      <c r="L31" s="94"/>
      <c r="M31" s="93">
        <v>21</v>
      </c>
      <c r="N31" s="93">
        <v>20</v>
      </c>
      <c r="O31" s="90"/>
      <c r="P31" s="157">
        <f t="shared" si="21"/>
        <v>1213</v>
      </c>
      <c r="Q31" s="157">
        <f t="shared" si="6"/>
        <v>41</v>
      </c>
      <c r="R31" s="158">
        <f t="shared" si="22"/>
        <v>105</v>
      </c>
      <c r="S31" s="88">
        <v>4.08</v>
      </c>
      <c r="T31" s="88">
        <v>4</v>
      </c>
      <c r="U31" s="88">
        <v>5.5</v>
      </c>
      <c r="V31" s="44"/>
      <c r="W31" s="44"/>
      <c r="X31" s="44"/>
      <c r="Y31" s="44"/>
      <c r="Z31" s="44"/>
      <c r="AA31" s="68">
        <f t="shared" si="10"/>
        <v>0</v>
      </c>
      <c r="AB31" s="35"/>
      <c r="AC31" s="20">
        <f t="shared" si="11"/>
        <v>0</v>
      </c>
      <c r="AD31" s="85">
        <f t="shared" si="12"/>
        <v>118.58</v>
      </c>
      <c r="AE31" s="21">
        <f t="shared" si="23"/>
        <v>118.58</v>
      </c>
      <c r="AF31" s="82">
        <v>116</v>
      </c>
      <c r="AG31" s="78"/>
      <c r="AH31" s="22">
        <f t="shared" si="7"/>
        <v>118.58</v>
      </c>
      <c r="AI31" s="23">
        <f t="shared" si="8"/>
        <v>16.923999999999992</v>
      </c>
      <c r="AJ31" s="58"/>
      <c r="AK31" s="24">
        <f t="shared" si="9"/>
        <v>0</v>
      </c>
      <c r="AL31" s="25">
        <f t="shared" si="13"/>
        <v>135.50399999999999</v>
      </c>
      <c r="AM31" s="28">
        <f t="shared" si="14"/>
        <v>135.50399999999999</v>
      </c>
      <c r="AN31" s="79"/>
      <c r="AO31" s="112">
        <v>65</v>
      </c>
      <c r="AP31" s="112">
        <v>200</v>
      </c>
      <c r="AQ31" s="112">
        <v>0</v>
      </c>
      <c r="AR31" s="112">
        <v>15</v>
      </c>
      <c r="AS31" s="112">
        <v>54</v>
      </c>
      <c r="AT31" s="62">
        <f>SUM(AO31:AS31)</f>
        <v>334</v>
      </c>
      <c r="AU31" s="64">
        <f>AT31*0.95</f>
        <v>317.3</v>
      </c>
      <c r="AV31" s="24">
        <v>6</v>
      </c>
      <c r="AW31" s="25">
        <v>20</v>
      </c>
      <c r="AX31" s="25">
        <v>8</v>
      </c>
      <c r="AY31" s="25">
        <v>1</v>
      </c>
      <c r="AZ31" s="81">
        <f t="shared" si="17"/>
        <v>35</v>
      </c>
      <c r="BA31" s="80">
        <f t="shared" si="18"/>
        <v>282.3</v>
      </c>
      <c r="BB31" s="36">
        <f t="shared" si="19"/>
        <v>135.50399999999999</v>
      </c>
      <c r="BC31" s="80">
        <f t="shared" si="20"/>
        <v>146.79600000000002</v>
      </c>
    </row>
    <row r="32" spans="1:55" ht="17.399999999999999">
      <c r="A32" s="30" t="s">
        <v>17</v>
      </c>
      <c r="B32" s="88">
        <v>770</v>
      </c>
      <c r="C32" s="88">
        <v>452</v>
      </c>
      <c r="D32" s="102">
        <v>750</v>
      </c>
      <c r="E32" s="88">
        <v>25</v>
      </c>
      <c r="F32" s="88">
        <v>15</v>
      </c>
      <c r="G32" s="89">
        <v>24</v>
      </c>
      <c r="H32" s="157">
        <f>B32+C32+G35</f>
        <v>1246</v>
      </c>
      <c r="I32" s="157">
        <f t="shared" si="5"/>
        <v>64</v>
      </c>
      <c r="J32" s="88">
        <v>607</v>
      </c>
      <c r="K32" s="94">
        <v>592</v>
      </c>
      <c r="L32" s="94"/>
      <c r="M32" s="93">
        <v>20</v>
      </c>
      <c r="N32" s="93">
        <v>20</v>
      </c>
      <c r="O32" s="90"/>
      <c r="P32" s="157">
        <f t="shared" si="21"/>
        <v>1199</v>
      </c>
      <c r="Q32" s="157">
        <f t="shared" si="6"/>
        <v>40</v>
      </c>
      <c r="R32" s="158">
        <f t="shared" si="22"/>
        <v>104</v>
      </c>
      <c r="S32" s="88">
        <v>4.08</v>
      </c>
      <c r="T32" s="88">
        <v>4</v>
      </c>
      <c r="U32" s="88">
        <v>4.9000000000000004</v>
      </c>
      <c r="V32" s="44"/>
      <c r="W32" s="44"/>
      <c r="X32" s="44"/>
      <c r="Y32" s="44"/>
      <c r="Z32" s="44"/>
      <c r="AA32" s="68">
        <f t="shared" si="10"/>
        <v>0</v>
      </c>
      <c r="AB32" s="35"/>
      <c r="AC32" s="20">
        <f t="shared" si="11"/>
        <v>0</v>
      </c>
      <c r="AD32" s="85">
        <f t="shared" si="12"/>
        <v>116.98</v>
      </c>
      <c r="AE32" s="21">
        <f t="shared" si="23"/>
        <v>116.98</v>
      </c>
      <c r="AF32" s="82">
        <v>114</v>
      </c>
      <c r="AG32" s="78"/>
      <c r="AH32" s="22">
        <f t="shared" si="7"/>
        <v>116.98</v>
      </c>
      <c r="AI32" s="23">
        <f t="shared" si="8"/>
        <v>18.523999999999987</v>
      </c>
      <c r="AJ32" s="58"/>
      <c r="AK32" s="24">
        <f t="shared" si="9"/>
        <v>0</v>
      </c>
      <c r="AL32" s="25">
        <f t="shared" si="13"/>
        <v>135.50399999999999</v>
      </c>
      <c r="AM32" s="28">
        <f t="shared" si="14"/>
        <v>135.50399999999999</v>
      </c>
      <c r="AN32" s="79"/>
      <c r="AO32" s="112">
        <v>65</v>
      </c>
      <c r="AP32" s="112">
        <v>200</v>
      </c>
      <c r="AQ32" s="112">
        <v>0</v>
      </c>
      <c r="AR32" s="112">
        <v>15</v>
      </c>
      <c r="AS32" s="112">
        <v>54</v>
      </c>
      <c r="AT32" s="62">
        <f t="shared" si="15"/>
        <v>334</v>
      </c>
      <c r="AU32" s="64">
        <f t="shared" si="16"/>
        <v>317.3</v>
      </c>
      <c r="AV32" s="24">
        <v>6</v>
      </c>
      <c r="AW32" s="25">
        <v>20</v>
      </c>
      <c r="AX32" s="25">
        <v>8</v>
      </c>
      <c r="AY32" s="25">
        <v>1</v>
      </c>
      <c r="AZ32" s="81">
        <f t="shared" si="17"/>
        <v>35</v>
      </c>
      <c r="BA32" s="80">
        <f t="shared" si="18"/>
        <v>282.3</v>
      </c>
      <c r="BB32" s="36">
        <f t="shared" si="19"/>
        <v>135.50399999999999</v>
      </c>
      <c r="BC32" s="80">
        <f t="shared" si="20"/>
        <v>146.79600000000002</v>
      </c>
    </row>
    <row r="33" spans="1:55" ht="17.399999999999999">
      <c r="A33" s="30" t="s">
        <v>46</v>
      </c>
      <c r="B33" s="88">
        <v>772</v>
      </c>
      <c r="C33" s="88">
        <v>453</v>
      </c>
      <c r="D33" s="88">
        <v>754</v>
      </c>
      <c r="E33" s="88">
        <v>25</v>
      </c>
      <c r="F33" s="88">
        <v>15</v>
      </c>
      <c r="G33" s="89">
        <v>24</v>
      </c>
      <c r="H33" s="157">
        <f t="shared" si="4"/>
        <v>1979</v>
      </c>
      <c r="I33" s="157">
        <f t="shared" si="5"/>
        <v>64</v>
      </c>
      <c r="J33" s="88">
        <v>597</v>
      </c>
      <c r="K33" s="94">
        <v>585</v>
      </c>
      <c r="L33" s="94"/>
      <c r="M33" s="93">
        <v>20</v>
      </c>
      <c r="N33" s="93">
        <v>20</v>
      </c>
      <c r="O33" s="90"/>
      <c r="P33" s="157">
        <f t="shared" si="21"/>
        <v>1182</v>
      </c>
      <c r="Q33" s="157">
        <f t="shared" si="6"/>
        <v>40</v>
      </c>
      <c r="R33" s="158">
        <f t="shared" si="22"/>
        <v>104</v>
      </c>
      <c r="S33" s="88">
        <v>4.08</v>
      </c>
      <c r="T33" s="88">
        <v>4</v>
      </c>
      <c r="U33" s="88">
        <v>4.9000000000000004</v>
      </c>
      <c r="V33" s="44"/>
      <c r="W33" s="44"/>
      <c r="X33" s="44"/>
      <c r="Y33" s="44"/>
      <c r="Z33" s="44"/>
      <c r="AA33" s="68">
        <f t="shared" si="10"/>
        <v>0</v>
      </c>
      <c r="AB33" s="35"/>
      <c r="AC33" s="20">
        <f t="shared" si="11"/>
        <v>0</v>
      </c>
      <c r="AD33" s="85">
        <f t="shared" si="12"/>
        <v>116.98</v>
      </c>
      <c r="AE33" s="21">
        <f t="shared" si="23"/>
        <v>116.98</v>
      </c>
      <c r="AF33" s="82">
        <v>116</v>
      </c>
      <c r="AG33" s="78"/>
      <c r="AH33" s="22">
        <f t="shared" si="7"/>
        <v>116.98</v>
      </c>
      <c r="AI33" s="23">
        <f t="shared" si="8"/>
        <v>18.523999999999987</v>
      </c>
      <c r="AJ33" s="58"/>
      <c r="AK33" s="24">
        <f t="shared" si="9"/>
        <v>0</v>
      </c>
      <c r="AL33" s="25">
        <f t="shared" si="13"/>
        <v>135.50399999999999</v>
      </c>
      <c r="AM33" s="28">
        <f t="shared" si="14"/>
        <v>135.50399999999999</v>
      </c>
      <c r="AN33" s="79"/>
      <c r="AO33" s="112">
        <v>65</v>
      </c>
      <c r="AP33" s="112">
        <v>200</v>
      </c>
      <c r="AQ33" s="112">
        <v>0</v>
      </c>
      <c r="AR33" s="112">
        <v>15</v>
      </c>
      <c r="AS33" s="112">
        <v>54</v>
      </c>
      <c r="AT33" s="62">
        <f>SUM(AO33:AS33)</f>
        <v>334</v>
      </c>
      <c r="AU33" s="64">
        <f>AT33*0.95</f>
        <v>317.3</v>
      </c>
      <c r="AV33" s="24">
        <v>6</v>
      </c>
      <c r="AW33" s="25">
        <v>20</v>
      </c>
      <c r="AX33" s="25">
        <v>8</v>
      </c>
      <c r="AY33" s="25">
        <v>1</v>
      </c>
      <c r="AZ33" s="81">
        <f t="shared" si="17"/>
        <v>35</v>
      </c>
      <c r="BA33" s="80">
        <f t="shared" si="18"/>
        <v>282.3</v>
      </c>
      <c r="BB33" s="36">
        <f t="shared" si="19"/>
        <v>135.50399999999999</v>
      </c>
      <c r="BC33" s="80">
        <f t="shared" si="20"/>
        <v>146.79600000000002</v>
      </c>
    </row>
    <row r="34" spans="1:55" ht="17.399999999999999">
      <c r="A34" s="30" t="s">
        <v>18</v>
      </c>
      <c r="B34" s="88">
        <v>757</v>
      </c>
      <c r="C34" s="88">
        <v>449</v>
      </c>
      <c r="D34" s="153">
        <v>766</v>
      </c>
      <c r="E34" s="88">
        <v>26</v>
      </c>
      <c r="F34" s="88">
        <v>15</v>
      </c>
      <c r="G34" s="89">
        <v>25</v>
      </c>
      <c r="H34" s="157">
        <f t="shared" si="4"/>
        <v>1972</v>
      </c>
      <c r="I34" s="157">
        <f t="shared" si="5"/>
        <v>66</v>
      </c>
      <c r="J34" s="88">
        <v>611</v>
      </c>
      <c r="K34" s="94">
        <v>586</v>
      </c>
      <c r="L34" s="94"/>
      <c r="M34" s="93">
        <v>20</v>
      </c>
      <c r="N34" s="93">
        <v>20</v>
      </c>
      <c r="O34" s="93"/>
      <c r="P34" s="157">
        <f t="shared" si="21"/>
        <v>1197</v>
      </c>
      <c r="Q34" s="157">
        <f t="shared" si="6"/>
        <v>40</v>
      </c>
      <c r="R34" s="158">
        <f t="shared" si="22"/>
        <v>106</v>
      </c>
      <c r="S34" s="88">
        <v>3.96</v>
      </c>
      <c r="T34" s="88">
        <v>4</v>
      </c>
      <c r="U34" s="88">
        <v>5.4</v>
      </c>
      <c r="V34" s="44"/>
      <c r="W34" s="44"/>
      <c r="X34" s="44"/>
      <c r="Y34" s="44"/>
      <c r="Z34" s="44"/>
      <c r="AA34" s="68">
        <f t="shared" si="10"/>
        <v>0</v>
      </c>
      <c r="AB34" s="35"/>
      <c r="AC34" s="20">
        <f t="shared" si="11"/>
        <v>0</v>
      </c>
      <c r="AD34" s="85">
        <f t="shared" si="12"/>
        <v>119.36</v>
      </c>
      <c r="AE34" s="21">
        <f t="shared" si="23"/>
        <v>119.36</v>
      </c>
      <c r="AF34" s="82">
        <v>100</v>
      </c>
      <c r="AG34" s="78"/>
      <c r="AH34" s="22">
        <f t="shared" si="7"/>
        <v>119.36</v>
      </c>
      <c r="AI34" s="23">
        <f t="shared" si="8"/>
        <v>16.143999999999991</v>
      </c>
      <c r="AJ34" s="58"/>
      <c r="AK34" s="24">
        <f t="shared" si="9"/>
        <v>0</v>
      </c>
      <c r="AL34" s="125">
        <f t="shared" si="13"/>
        <v>135.50399999999999</v>
      </c>
      <c r="AM34" s="28">
        <f t="shared" si="14"/>
        <v>135.50399999999999</v>
      </c>
      <c r="AN34" s="79"/>
      <c r="AO34" s="112">
        <v>65</v>
      </c>
      <c r="AP34" s="112">
        <v>200</v>
      </c>
      <c r="AQ34" s="112">
        <v>0</v>
      </c>
      <c r="AR34" s="112">
        <v>15</v>
      </c>
      <c r="AS34" s="112">
        <v>54</v>
      </c>
      <c r="AT34" s="62">
        <f t="shared" si="15"/>
        <v>334</v>
      </c>
      <c r="AU34" s="64">
        <f t="shared" si="16"/>
        <v>317.3</v>
      </c>
      <c r="AV34" s="24">
        <v>6</v>
      </c>
      <c r="AW34" s="25">
        <v>20</v>
      </c>
      <c r="AX34" s="25">
        <v>8</v>
      </c>
      <c r="AY34" s="25">
        <v>1</v>
      </c>
      <c r="AZ34" s="81">
        <f t="shared" si="17"/>
        <v>35</v>
      </c>
      <c r="BA34" s="80">
        <f t="shared" si="18"/>
        <v>282.3</v>
      </c>
      <c r="BB34" s="36">
        <f t="shared" si="19"/>
        <v>135.50399999999999</v>
      </c>
      <c r="BC34" s="80">
        <f t="shared" si="20"/>
        <v>146.79600000000002</v>
      </c>
    </row>
    <row r="35" spans="1:55" ht="17.399999999999999">
      <c r="A35" s="30" t="s">
        <v>47</v>
      </c>
      <c r="B35" s="88">
        <v>678</v>
      </c>
      <c r="C35" s="88">
        <v>416</v>
      </c>
      <c r="D35" s="153">
        <v>742</v>
      </c>
      <c r="E35" s="88">
        <v>23</v>
      </c>
      <c r="F35" s="88">
        <v>14</v>
      </c>
      <c r="G35" s="88">
        <v>24</v>
      </c>
      <c r="H35" s="157">
        <f t="shared" si="4"/>
        <v>1836</v>
      </c>
      <c r="I35" s="157">
        <f t="shared" si="5"/>
        <v>61</v>
      </c>
      <c r="J35" s="89">
        <v>603</v>
      </c>
      <c r="K35" s="94">
        <v>577</v>
      </c>
      <c r="L35" s="94"/>
      <c r="M35" s="93">
        <v>20</v>
      </c>
      <c r="N35" s="93">
        <v>20</v>
      </c>
      <c r="O35" s="93"/>
      <c r="P35" s="157">
        <f t="shared" si="21"/>
        <v>1180</v>
      </c>
      <c r="Q35" s="157">
        <f t="shared" si="6"/>
        <v>40</v>
      </c>
      <c r="R35" s="158">
        <f t="shared" si="22"/>
        <v>101</v>
      </c>
      <c r="S35" s="88">
        <v>3.96</v>
      </c>
      <c r="T35" s="88">
        <v>3.5</v>
      </c>
      <c r="U35" s="88">
        <v>5.4</v>
      </c>
      <c r="V35" s="44"/>
      <c r="W35" s="44"/>
      <c r="X35" s="44"/>
      <c r="Y35" s="44"/>
      <c r="Z35" s="44"/>
      <c r="AA35" s="68">
        <f>SUM(V35:Z35)</f>
        <v>0</v>
      </c>
      <c r="AB35" s="35"/>
      <c r="AC35" s="20">
        <f t="shared" si="11"/>
        <v>0</v>
      </c>
      <c r="AD35" s="85">
        <f t="shared" si="12"/>
        <v>113.86</v>
      </c>
      <c r="AE35" s="21">
        <f t="shared" si="23"/>
        <v>113.86</v>
      </c>
      <c r="AF35" s="82"/>
      <c r="AG35" s="78"/>
      <c r="AH35" s="22">
        <f t="shared" si="7"/>
        <v>113.86</v>
      </c>
      <c r="AI35" s="23">
        <f t="shared" si="8"/>
        <v>21.643999999999991</v>
      </c>
      <c r="AJ35" s="58"/>
      <c r="AK35" s="24">
        <f t="shared" si="9"/>
        <v>0</v>
      </c>
      <c r="AL35" s="125">
        <f t="shared" si="13"/>
        <v>135.50399999999999</v>
      </c>
      <c r="AM35" s="28">
        <f t="shared" si="14"/>
        <v>135.50399999999999</v>
      </c>
      <c r="AN35" s="79"/>
      <c r="AO35" s="112">
        <v>65</v>
      </c>
      <c r="AP35" s="112">
        <v>200</v>
      </c>
      <c r="AQ35" s="112">
        <v>0</v>
      </c>
      <c r="AR35" s="112">
        <v>15</v>
      </c>
      <c r="AS35" s="112">
        <v>54</v>
      </c>
      <c r="AT35" s="62">
        <f t="shared" si="15"/>
        <v>334</v>
      </c>
      <c r="AU35" s="64">
        <f t="shared" si="16"/>
        <v>317.3</v>
      </c>
      <c r="AV35" s="24">
        <v>6</v>
      </c>
      <c r="AW35" s="25">
        <v>20</v>
      </c>
      <c r="AX35" s="25">
        <v>8</v>
      </c>
      <c r="AY35" s="25">
        <v>1</v>
      </c>
      <c r="AZ35" s="81">
        <f t="shared" si="17"/>
        <v>35</v>
      </c>
      <c r="BA35" s="80">
        <f t="shared" si="18"/>
        <v>282.3</v>
      </c>
      <c r="BB35" s="36">
        <f t="shared" si="19"/>
        <v>135.50399999999999</v>
      </c>
      <c r="BC35" s="80">
        <f t="shared" si="20"/>
        <v>146.79600000000002</v>
      </c>
    </row>
    <row r="36" spans="1:55" ht="17.399999999999999">
      <c r="A36" s="30" t="s">
        <v>19</v>
      </c>
      <c r="B36" s="88">
        <v>669</v>
      </c>
      <c r="C36" s="88">
        <v>416</v>
      </c>
      <c r="D36" s="153">
        <v>739</v>
      </c>
      <c r="E36" s="88">
        <v>23</v>
      </c>
      <c r="F36" s="88">
        <v>14</v>
      </c>
      <c r="G36" s="89">
        <v>24</v>
      </c>
      <c r="H36" s="157">
        <f t="shared" si="4"/>
        <v>1824</v>
      </c>
      <c r="I36" s="157">
        <f t="shared" si="5"/>
        <v>61</v>
      </c>
      <c r="J36" s="89">
        <v>607</v>
      </c>
      <c r="K36" s="94">
        <v>568</v>
      </c>
      <c r="L36" s="94"/>
      <c r="M36" s="93">
        <v>20</v>
      </c>
      <c r="N36" s="93">
        <v>20</v>
      </c>
      <c r="O36" s="93"/>
      <c r="P36" s="157">
        <f t="shared" si="21"/>
        <v>1175</v>
      </c>
      <c r="Q36" s="157">
        <f t="shared" si="6"/>
        <v>40</v>
      </c>
      <c r="R36" s="158">
        <f t="shared" si="22"/>
        <v>101</v>
      </c>
      <c r="S36" s="89">
        <v>3.84</v>
      </c>
      <c r="T36" s="88">
        <v>3.5</v>
      </c>
      <c r="U36" s="88">
        <v>4.4000000000000004</v>
      </c>
      <c r="V36" s="44"/>
      <c r="W36" s="44"/>
      <c r="X36" s="44"/>
      <c r="Y36" s="44"/>
      <c r="Z36" s="44"/>
      <c r="AA36" s="68">
        <f>SUM(V36:Z36)</f>
        <v>0</v>
      </c>
      <c r="AB36" s="35"/>
      <c r="AC36" s="20">
        <f t="shared" si="11"/>
        <v>0</v>
      </c>
      <c r="AD36" s="85">
        <f t="shared" si="12"/>
        <v>112.74000000000001</v>
      </c>
      <c r="AE36" s="21">
        <f t="shared" si="23"/>
        <v>112.74000000000001</v>
      </c>
      <c r="AF36" s="82"/>
      <c r="AG36" s="78"/>
      <c r="AH36" s="22">
        <f t="shared" si="7"/>
        <v>112.74000000000001</v>
      </c>
      <c r="AI36" s="23">
        <f t="shared" si="8"/>
        <v>22.763999999999982</v>
      </c>
      <c r="AJ36" s="58"/>
      <c r="AK36" s="24">
        <f t="shared" si="9"/>
        <v>0</v>
      </c>
      <c r="AL36" s="125">
        <f t="shared" si="13"/>
        <v>135.50399999999999</v>
      </c>
      <c r="AM36" s="28">
        <f t="shared" si="14"/>
        <v>135.50399999999999</v>
      </c>
      <c r="AN36" s="79"/>
      <c r="AO36" s="112">
        <v>65</v>
      </c>
      <c r="AP36" s="112">
        <v>200</v>
      </c>
      <c r="AQ36" s="112">
        <v>0</v>
      </c>
      <c r="AR36" s="112">
        <v>15</v>
      </c>
      <c r="AS36" s="112">
        <v>54</v>
      </c>
      <c r="AT36" s="62">
        <f t="shared" si="15"/>
        <v>334</v>
      </c>
      <c r="AU36" s="64">
        <f t="shared" si="16"/>
        <v>317.3</v>
      </c>
      <c r="AV36" s="24">
        <v>6</v>
      </c>
      <c r="AW36" s="25">
        <v>20</v>
      </c>
      <c r="AX36" s="25">
        <v>8</v>
      </c>
      <c r="AY36" s="25">
        <v>1</v>
      </c>
      <c r="AZ36" s="81">
        <f t="shared" si="17"/>
        <v>35</v>
      </c>
      <c r="BA36" s="80">
        <f t="shared" si="18"/>
        <v>282.3</v>
      </c>
      <c r="BB36" s="36">
        <f t="shared" si="19"/>
        <v>135.50399999999999</v>
      </c>
      <c r="BC36" s="80">
        <f t="shared" si="20"/>
        <v>146.79600000000002</v>
      </c>
    </row>
    <row r="37" spans="1:55" ht="17.399999999999999">
      <c r="A37" s="30" t="s">
        <v>48</v>
      </c>
      <c r="B37" s="88">
        <v>725</v>
      </c>
      <c r="C37" s="88">
        <v>310</v>
      </c>
      <c r="D37" s="153">
        <v>736</v>
      </c>
      <c r="E37" s="88">
        <v>37</v>
      </c>
      <c r="F37" s="88"/>
      <c r="G37" s="89">
        <v>24</v>
      </c>
      <c r="H37" s="157">
        <f t="shared" si="4"/>
        <v>1771</v>
      </c>
      <c r="I37" s="157">
        <f t="shared" si="5"/>
        <v>61</v>
      </c>
      <c r="J37" s="89">
        <v>605</v>
      </c>
      <c r="K37" s="94">
        <v>571</v>
      </c>
      <c r="L37" s="94"/>
      <c r="M37" s="93">
        <v>20</v>
      </c>
      <c r="N37" s="93">
        <v>20</v>
      </c>
      <c r="O37" s="93"/>
      <c r="P37" s="157">
        <f t="shared" si="21"/>
        <v>1176</v>
      </c>
      <c r="Q37" s="157">
        <f t="shared" si="6"/>
        <v>40</v>
      </c>
      <c r="R37" s="158">
        <f t="shared" si="22"/>
        <v>101</v>
      </c>
      <c r="S37" s="89">
        <v>3.84</v>
      </c>
      <c r="T37" s="88">
        <v>3.5</v>
      </c>
      <c r="U37" s="88">
        <v>4.4000000000000004</v>
      </c>
      <c r="V37" s="44"/>
      <c r="W37" s="44"/>
      <c r="X37" s="44"/>
      <c r="Y37" s="44"/>
      <c r="Z37" s="44"/>
      <c r="AA37" s="68">
        <f t="shared" si="10"/>
        <v>0</v>
      </c>
      <c r="AB37" s="35"/>
      <c r="AC37" s="20">
        <f t="shared" si="11"/>
        <v>0</v>
      </c>
      <c r="AD37" s="85">
        <f t="shared" si="12"/>
        <v>112.74000000000001</v>
      </c>
      <c r="AE37" s="21">
        <f t="shared" si="23"/>
        <v>112.74000000000001</v>
      </c>
      <c r="AF37" s="82"/>
      <c r="AG37" s="78"/>
      <c r="AH37" s="22">
        <f t="shared" si="7"/>
        <v>112.74000000000001</v>
      </c>
      <c r="AI37" s="23">
        <f t="shared" si="8"/>
        <v>22.763999999999982</v>
      </c>
      <c r="AJ37" s="58"/>
      <c r="AK37" s="24">
        <f t="shared" si="9"/>
        <v>0</v>
      </c>
      <c r="AL37" s="125">
        <f t="shared" si="13"/>
        <v>135.50399999999999</v>
      </c>
      <c r="AM37" s="28">
        <f t="shared" si="14"/>
        <v>135.50399999999999</v>
      </c>
      <c r="AN37" s="79"/>
      <c r="AO37" s="112">
        <v>65</v>
      </c>
      <c r="AP37" s="112">
        <v>200</v>
      </c>
      <c r="AQ37" s="112">
        <v>0</v>
      </c>
      <c r="AR37" s="112">
        <v>15</v>
      </c>
      <c r="AS37" s="112">
        <v>54</v>
      </c>
      <c r="AT37" s="62">
        <f t="shared" si="15"/>
        <v>334</v>
      </c>
      <c r="AU37" s="64">
        <f t="shared" si="16"/>
        <v>317.3</v>
      </c>
      <c r="AV37" s="24">
        <v>6</v>
      </c>
      <c r="AW37" s="25">
        <v>20</v>
      </c>
      <c r="AX37" s="25">
        <v>8</v>
      </c>
      <c r="AY37" s="25">
        <v>1</v>
      </c>
      <c r="AZ37" s="81">
        <f t="shared" si="17"/>
        <v>35</v>
      </c>
      <c r="BA37" s="80">
        <f t="shared" si="18"/>
        <v>282.3</v>
      </c>
      <c r="BB37" s="36">
        <f t="shared" si="19"/>
        <v>135.50399999999999</v>
      </c>
      <c r="BC37" s="80">
        <f t="shared" si="20"/>
        <v>146.79600000000002</v>
      </c>
    </row>
    <row r="38" spans="1:55" ht="17.399999999999999">
      <c r="A38" s="30" t="s">
        <v>20</v>
      </c>
      <c r="B38" s="88">
        <v>700</v>
      </c>
      <c r="C38" s="88">
        <v>378</v>
      </c>
      <c r="D38" s="153">
        <v>735</v>
      </c>
      <c r="E38" s="88">
        <v>38</v>
      </c>
      <c r="F38" s="88"/>
      <c r="G38" s="89">
        <v>24</v>
      </c>
      <c r="H38" s="157">
        <f t="shared" si="4"/>
        <v>1813</v>
      </c>
      <c r="I38" s="157">
        <f t="shared" si="5"/>
        <v>62</v>
      </c>
      <c r="J38" s="89">
        <v>607</v>
      </c>
      <c r="K38" s="94">
        <v>554</v>
      </c>
      <c r="L38" s="94"/>
      <c r="M38" s="93">
        <v>20</v>
      </c>
      <c r="N38" s="93">
        <v>20</v>
      </c>
      <c r="O38" s="93"/>
      <c r="P38" s="157">
        <f t="shared" si="21"/>
        <v>1161</v>
      </c>
      <c r="Q38" s="157">
        <f t="shared" si="6"/>
        <v>40</v>
      </c>
      <c r="R38" s="158">
        <f t="shared" si="22"/>
        <v>102</v>
      </c>
      <c r="S38" s="89">
        <v>3.84</v>
      </c>
      <c r="T38" s="88">
        <v>4</v>
      </c>
      <c r="U38" s="88">
        <v>7.7</v>
      </c>
      <c r="V38" s="44"/>
      <c r="W38" s="44"/>
      <c r="X38" s="44"/>
      <c r="Y38" s="44"/>
      <c r="Z38" s="44"/>
      <c r="AA38" s="68">
        <f t="shared" si="10"/>
        <v>0</v>
      </c>
      <c r="AB38" s="35"/>
      <c r="AC38" s="20">
        <f>AA38+AB38</f>
        <v>0</v>
      </c>
      <c r="AD38" s="85">
        <f t="shared" si="12"/>
        <v>117.54</v>
      </c>
      <c r="AE38" s="21">
        <f t="shared" si="23"/>
        <v>117.54</v>
      </c>
      <c r="AF38" s="82"/>
      <c r="AG38" s="78"/>
      <c r="AH38" s="22">
        <f t="shared" si="7"/>
        <v>117.54</v>
      </c>
      <c r="AI38" s="23">
        <f t="shared" si="8"/>
        <v>17.963999999999984</v>
      </c>
      <c r="AJ38" s="58"/>
      <c r="AK38" s="24">
        <f t="shared" si="9"/>
        <v>0</v>
      </c>
      <c r="AL38" s="125">
        <f t="shared" si="13"/>
        <v>135.50399999999999</v>
      </c>
      <c r="AM38" s="28">
        <f t="shared" si="14"/>
        <v>135.50399999999999</v>
      </c>
      <c r="AN38" s="79"/>
      <c r="AO38" s="112">
        <v>65</v>
      </c>
      <c r="AP38" s="112">
        <v>200</v>
      </c>
      <c r="AQ38" s="112">
        <v>0</v>
      </c>
      <c r="AR38" s="112">
        <v>15</v>
      </c>
      <c r="AS38" s="112">
        <v>54</v>
      </c>
      <c r="AT38" s="62">
        <f t="shared" si="15"/>
        <v>334</v>
      </c>
      <c r="AU38" s="64">
        <f t="shared" si="16"/>
        <v>317.3</v>
      </c>
      <c r="AV38" s="24">
        <v>6</v>
      </c>
      <c r="AW38" s="25">
        <v>20</v>
      </c>
      <c r="AX38" s="25">
        <v>8</v>
      </c>
      <c r="AY38" s="25">
        <v>1</v>
      </c>
      <c r="AZ38" s="81">
        <f t="shared" si="17"/>
        <v>35</v>
      </c>
      <c r="BA38" s="80">
        <f t="shared" si="18"/>
        <v>282.3</v>
      </c>
      <c r="BB38" s="36">
        <f t="shared" si="19"/>
        <v>135.50399999999999</v>
      </c>
      <c r="BC38" s="80">
        <f t="shared" si="20"/>
        <v>146.79600000000002</v>
      </c>
    </row>
    <row r="39" spans="1:55" ht="17.399999999999999">
      <c r="A39" s="30" t="s">
        <v>33</v>
      </c>
      <c r="B39" s="88">
        <v>738</v>
      </c>
      <c r="C39" s="88">
        <v>402</v>
      </c>
      <c r="D39" s="153">
        <v>749</v>
      </c>
      <c r="E39" s="88">
        <v>40</v>
      </c>
      <c r="F39" s="88"/>
      <c r="G39" s="88">
        <v>25</v>
      </c>
      <c r="H39" s="157">
        <f t="shared" si="4"/>
        <v>1889</v>
      </c>
      <c r="I39" s="157">
        <f t="shared" si="5"/>
        <v>65</v>
      </c>
      <c r="J39" s="89">
        <v>623</v>
      </c>
      <c r="K39" s="94">
        <v>560</v>
      </c>
      <c r="L39" s="94"/>
      <c r="M39" s="93">
        <v>21</v>
      </c>
      <c r="N39" s="93">
        <v>20</v>
      </c>
      <c r="O39" s="93"/>
      <c r="P39" s="157">
        <f t="shared" si="21"/>
        <v>1183</v>
      </c>
      <c r="Q39" s="157">
        <f t="shared" si="6"/>
        <v>41</v>
      </c>
      <c r="R39" s="158">
        <f t="shared" si="22"/>
        <v>106</v>
      </c>
      <c r="S39" s="89">
        <v>3.84</v>
      </c>
      <c r="T39" s="88">
        <v>4</v>
      </c>
      <c r="U39" s="88">
        <v>7.7</v>
      </c>
      <c r="V39" s="44"/>
      <c r="W39" s="44"/>
      <c r="X39" s="44"/>
      <c r="Y39" s="44"/>
      <c r="Z39" s="44"/>
      <c r="AA39" s="68">
        <f t="shared" si="10"/>
        <v>0</v>
      </c>
      <c r="AB39" s="35"/>
      <c r="AC39" s="20">
        <f t="shared" si="11"/>
        <v>0</v>
      </c>
      <c r="AD39" s="85">
        <f t="shared" si="12"/>
        <v>121.54</v>
      </c>
      <c r="AE39" s="21">
        <f t="shared" si="23"/>
        <v>121.54</v>
      </c>
      <c r="AF39" s="82"/>
      <c r="AG39" s="78"/>
      <c r="AH39" s="22">
        <f t="shared" si="7"/>
        <v>121.54</v>
      </c>
      <c r="AI39" s="23">
        <f t="shared" si="8"/>
        <v>13.963999999999984</v>
      </c>
      <c r="AJ39" s="58"/>
      <c r="AK39" s="24">
        <f t="shared" si="9"/>
        <v>0</v>
      </c>
      <c r="AL39" s="125">
        <f t="shared" si="13"/>
        <v>135.50399999999999</v>
      </c>
      <c r="AM39" s="28">
        <f t="shared" si="14"/>
        <v>135.50399999999999</v>
      </c>
      <c r="AN39" s="79"/>
      <c r="AO39" s="112">
        <v>65</v>
      </c>
      <c r="AP39" s="112">
        <v>200</v>
      </c>
      <c r="AQ39" s="112">
        <v>0</v>
      </c>
      <c r="AR39" s="112">
        <v>15</v>
      </c>
      <c r="AS39" s="112">
        <v>54</v>
      </c>
      <c r="AT39" s="62">
        <f t="shared" si="15"/>
        <v>334</v>
      </c>
      <c r="AU39" s="64">
        <f t="shared" si="16"/>
        <v>317.3</v>
      </c>
      <c r="AV39" s="24">
        <v>6</v>
      </c>
      <c r="AW39" s="25">
        <v>20</v>
      </c>
      <c r="AX39" s="25">
        <v>8</v>
      </c>
      <c r="AY39" s="25">
        <v>1</v>
      </c>
      <c r="AZ39" s="81">
        <f t="shared" si="17"/>
        <v>35</v>
      </c>
      <c r="BA39" s="80">
        <f t="shared" si="18"/>
        <v>282.3</v>
      </c>
      <c r="BB39" s="36">
        <f t="shared" si="19"/>
        <v>135.50399999999999</v>
      </c>
      <c r="BC39" s="80">
        <f t="shared" si="20"/>
        <v>146.79600000000002</v>
      </c>
    </row>
    <row r="40" spans="1:55" ht="18" customHeight="1">
      <c r="A40" s="30" t="s">
        <v>21</v>
      </c>
      <c r="B40" s="88">
        <v>777</v>
      </c>
      <c r="C40" s="88">
        <v>433</v>
      </c>
      <c r="D40" s="153">
        <v>781</v>
      </c>
      <c r="E40" s="88">
        <v>42</v>
      </c>
      <c r="F40" s="88"/>
      <c r="G40" s="88">
        <v>26</v>
      </c>
      <c r="H40" s="157">
        <f t="shared" si="4"/>
        <v>1991</v>
      </c>
      <c r="I40" s="157">
        <f t="shared" si="5"/>
        <v>68</v>
      </c>
      <c r="J40" s="89">
        <v>639</v>
      </c>
      <c r="K40" s="94">
        <v>553</v>
      </c>
      <c r="L40" s="94"/>
      <c r="M40" s="93">
        <v>21</v>
      </c>
      <c r="N40" s="93">
        <v>19</v>
      </c>
      <c r="O40" s="93"/>
      <c r="P40" s="157">
        <f t="shared" si="21"/>
        <v>1192</v>
      </c>
      <c r="Q40" s="157">
        <f t="shared" si="6"/>
        <v>40</v>
      </c>
      <c r="R40" s="158">
        <f t="shared" si="22"/>
        <v>108</v>
      </c>
      <c r="S40" s="89">
        <v>3.96</v>
      </c>
      <c r="T40" s="88">
        <v>4.2</v>
      </c>
      <c r="U40" s="88">
        <v>7.2</v>
      </c>
      <c r="V40" s="44"/>
      <c r="W40" s="44"/>
      <c r="X40" s="44"/>
      <c r="Y40" s="44"/>
      <c r="Z40" s="44"/>
      <c r="AA40" s="68">
        <f t="shared" si="10"/>
        <v>0</v>
      </c>
      <c r="AB40" s="35"/>
      <c r="AC40" s="20">
        <f t="shared" si="11"/>
        <v>0</v>
      </c>
      <c r="AD40" s="85">
        <f t="shared" si="12"/>
        <v>123.36</v>
      </c>
      <c r="AE40" s="21">
        <f t="shared" si="23"/>
        <v>123.36</v>
      </c>
      <c r="AF40" s="82">
        <v>100</v>
      </c>
      <c r="AG40" s="78"/>
      <c r="AH40" s="22">
        <f t="shared" si="7"/>
        <v>123.36</v>
      </c>
      <c r="AI40" s="23">
        <f t="shared" si="8"/>
        <v>9.3210000000000122</v>
      </c>
      <c r="AJ40" s="58"/>
      <c r="AK40" s="24">
        <f t="shared" si="9"/>
        <v>0</v>
      </c>
      <c r="AL40" s="125">
        <f t="shared" si="13"/>
        <v>132.68100000000001</v>
      </c>
      <c r="AM40" s="28">
        <f t="shared" si="14"/>
        <v>132.68100000000001</v>
      </c>
      <c r="AN40" s="79"/>
      <c r="AO40" s="112">
        <v>65</v>
      </c>
      <c r="AP40" s="112">
        <v>200</v>
      </c>
      <c r="AQ40" s="112">
        <v>0</v>
      </c>
      <c r="AR40" s="112">
        <v>15</v>
      </c>
      <c r="AS40" s="112">
        <v>54</v>
      </c>
      <c r="AT40" s="62">
        <f t="shared" si="15"/>
        <v>334</v>
      </c>
      <c r="AU40" s="64">
        <f t="shared" si="16"/>
        <v>317.3</v>
      </c>
      <c r="AV40" s="24">
        <v>6</v>
      </c>
      <c r="AW40" s="25">
        <v>20</v>
      </c>
      <c r="AX40" s="25">
        <v>8</v>
      </c>
      <c r="AY40" s="25">
        <v>1</v>
      </c>
      <c r="AZ40" s="81">
        <f t="shared" si="17"/>
        <v>35</v>
      </c>
      <c r="BA40" s="80">
        <f t="shared" si="18"/>
        <v>282.3</v>
      </c>
      <c r="BB40" s="36">
        <f>BA40*0.47</f>
        <v>132.68100000000001</v>
      </c>
      <c r="BC40" s="80">
        <f t="shared" si="20"/>
        <v>146.79600000000002</v>
      </c>
    </row>
    <row r="41" spans="1:55" ht="17.399999999999999">
      <c r="A41" s="30" t="s">
        <v>34</v>
      </c>
      <c r="B41" s="88">
        <v>784</v>
      </c>
      <c r="C41" s="88">
        <v>445</v>
      </c>
      <c r="D41" s="153">
        <v>800</v>
      </c>
      <c r="E41" s="88">
        <v>42</v>
      </c>
      <c r="F41" s="88"/>
      <c r="G41" s="88">
        <v>26</v>
      </c>
      <c r="H41" s="157">
        <f t="shared" si="4"/>
        <v>2029</v>
      </c>
      <c r="I41" s="157">
        <f t="shared" si="5"/>
        <v>68</v>
      </c>
      <c r="J41" s="89">
        <v>637</v>
      </c>
      <c r="K41" s="94">
        <v>561</v>
      </c>
      <c r="L41" s="94"/>
      <c r="M41" s="93">
        <v>21</v>
      </c>
      <c r="N41" s="93">
        <v>20</v>
      </c>
      <c r="O41" s="93"/>
      <c r="P41" s="157">
        <f t="shared" si="21"/>
        <v>1198</v>
      </c>
      <c r="Q41" s="157">
        <f t="shared" si="6"/>
        <v>41</v>
      </c>
      <c r="R41" s="158">
        <f t="shared" si="22"/>
        <v>109</v>
      </c>
      <c r="S41" s="89">
        <v>3.96</v>
      </c>
      <c r="T41" s="88">
        <v>4.5</v>
      </c>
      <c r="U41" s="88">
        <v>7.2</v>
      </c>
      <c r="V41" s="44"/>
      <c r="W41" s="44"/>
      <c r="X41" s="44"/>
      <c r="Y41" s="44"/>
      <c r="Z41" s="44"/>
      <c r="AA41" s="68">
        <f t="shared" si="10"/>
        <v>0</v>
      </c>
      <c r="AB41" s="35"/>
      <c r="AC41" s="20">
        <f t="shared" si="11"/>
        <v>0</v>
      </c>
      <c r="AD41" s="85">
        <f t="shared" si="12"/>
        <v>124.66</v>
      </c>
      <c r="AE41" s="21">
        <f t="shared" si="23"/>
        <v>124.66</v>
      </c>
      <c r="AF41" s="82">
        <v>100</v>
      </c>
      <c r="AG41" s="78"/>
      <c r="AH41" s="22">
        <f t="shared" si="7"/>
        <v>124.66</v>
      </c>
      <c r="AI41" s="23">
        <f t="shared" si="8"/>
        <v>8.021000000000015</v>
      </c>
      <c r="AJ41" s="58"/>
      <c r="AK41" s="24">
        <f t="shared" si="9"/>
        <v>0</v>
      </c>
      <c r="AL41" s="125">
        <f t="shared" si="13"/>
        <v>132.68100000000001</v>
      </c>
      <c r="AM41" s="28">
        <f t="shared" si="14"/>
        <v>132.68100000000001</v>
      </c>
      <c r="AN41" s="79"/>
      <c r="AO41" s="112">
        <v>65</v>
      </c>
      <c r="AP41" s="112">
        <v>200</v>
      </c>
      <c r="AQ41" s="112">
        <v>0</v>
      </c>
      <c r="AR41" s="112">
        <v>15</v>
      </c>
      <c r="AS41" s="112">
        <v>54</v>
      </c>
      <c r="AT41" s="62">
        <f>SUM(AO41:AS41)</f>
        <v>334</v>
      </c>
      <c r="AU41" s="64">
        <f>AT41*0.95</f>
        <v>317.3</v>
      </c>
      <c r="AV41" s="24">
        <v>6</v>
      </c>
      <c r="AW41" s="25">
        <v>20</v>
      </c>
      <c r="AX41" s="25">
        <v>8</v>
      </c>
      <c r="AY41" s="25">
        <v>1</v>
      </c>
      <c r="AZ41" s="81">
        <f t="shared" si="17"/>
        <v>35</v>
      </c>
      <c r="BA41" s="80">
        <f t="shared" si="18"/>
        <v>282.3</v>
      </c>
      <c r="BB41" s="36">
        <f t="shared" ref="BB41:BB65" si="28">BA41*0.47</f>
        <v>132.68100000000001</v>
      </c>
      <c r="BC41" s="80">
        <f t="shared" si="20"/>
        <v>146.79600000000002</v>
      </c>
    </row>
    <row r="42" spans="1:55" ht="17.399999999999999">
      <c r="A42" s="30" t="s">
        <v>22</v>
      </c>
      <c r="B42" s="88">
        <v>788</v>
      </c>
      <c r="C42" s="88">
        <v>445</v>
      </c>
      <c r="D42" s="153">
        <v>783</v>
      </c>
      <c r="E42" s="88">
        <v>42</v>
      </c>
      <c r="F42" s="88"/>
      <c r="G42" s="88">
        <v>25</v>
      </c>
      <c r="H42" s="157">
        <f>B42+C42+D42</f>
        <v>2016</v>
      </c>
      <c r="I42" s="157">
        <f>E42+F42+G42</f>
        <v>67</v>
      </c>
      <c r="J42" s="89">
        <v>624</v>
      </c>
      <c r="K42" s="94">
        <v>553</v>
      </c>
      <c r="L42" s="94"/>
      <c r="M42" s="93">
        <v>21</v>
      </c>
      <c r="N42" s="93">
        <v>19</v>
      </c>
      <c r="O42" s="93"/>
      <c r="P42" s="157">
        <f t="shared" si="21"/>
        <v>1177</v>
      </c>
      <c r="Q42" s="157">
        <f t="shared" si="6"/>
        <v>40</v>
      </c>
      <c r="R42" s="158">
        <f t="shared" si="22"/>
        <v>107</v>
      </c>
      <c r="S42" s="89">
        <v>3.88</v>
      </c>
      <c r="T42" s="88">
        <v>4.5</v>
      </c>
      <c r="U42" s="88">
        <v>8.8000000000000007</v>
      </c>
      <c r="V42" s="44"/>
      <c r="W42" s="44"/>
      <c r="X42" s="44"/>
      <c r="Y42" s="44"/>
      <c r="Z42" s="44"/>
      <c r="AA42" s="68">
        <f t="shared" si="10"/>
        <v>0</v>
      </c>
      <c r="AB42" s="35"/>
      <c r="AC42" s="20">
        <f t="shared" si="11"/>
        <v>0</v>
      </c>
      <c r="AD42" s="85">
        <f t="shared" si="12"/>
        <v>124.17999999999999</v>
      </c>
      <c r="AE42" s="21">
        <f t="shared" si="23"/>
        <v>124.17999999999999</v>
      </c>
      <c r="AF42" s="82">
        <v>100</v>
      </c>
      <c r="AG42" s="78"/>
      <c r="AH42" s="22">
        <f t="shared" si="7"/>
        <v>124.17999999999999</v>
      </c>
      <c r="AI42" s="23">
        <f t="shared" si="8"/>
        <v>8.501000000000019</v>
      </c>
      <c r="AJ42" s="58"/>
      <c r="AK42" s="24">
        <f t="shared" si="9"/>
        <v>0</v>
      </c>
      <c r="AL42" s="125">
        <f t="shared" si="13"/>
        <v>132.68100000000001</v>
      </c>
      <c r="AM42" s="28">
        <f t="shared" si="14"/>
        <v>132.68100000000001</v>
      </c>
      <c r="AN42" s="79"/>
      <c r="AO42" s="112">
        <v>65</v>
      </c>
      <c r="AP42" s="112">
        <v>200</v>
      </c>
      <c r="AQ42" s="112">
        <v>0</v>
      </c>
      <c r="AR42" s="112">
        <v>15</v>
      </c>
      <c r="AS42" s="112">
        <v>54</v>
      </c>
      <c r="AT42" s="62">
        <f>SUM(AO42:AS42)</f>
        <v>334</v>
      </c>
      <c r="AU42" s="64">
        <f>AT42*0.95</f>
        <v>317.3</v>
      </c>
      <c r="AV42" s="24">
        <v>6</v>
      </c>
      <c r="AW42" s="25">
        <v>20</v>
      </c>
      <c r="AX42" s="25">
        <v>8</v>
      </c>
      <c r="AY42" s="25">
        <v>1</v>
      </c>
      <c r="AZ42" s="81">
        <f t="shared" si="17"/>
        <v>35</v>
      </c>
      <c r="BA42" s="80">
        <f t="shared" si="18"/>
        <v>282.3</v>
      </c>
      <c r="BB42" s="36">
        <f t="shared" si="28"/>
        <v>132.68100000000001</v>
      </c>
      <c r="BC42" s="80">
        <f t="shared" si="20"/>
        <v>146.79600000000002</v>
      </c>
    </row>
    <row r="43" spans="1:55" ht="17.399999999999999">
      <c r="A43" s="30" t="s">
        <v>49</v>
      </c>
      <c r="B43" s="88">
        <v>780</v>
      </c>
      <c r="C43" s="88">
        <v>433</v>
      </c>
      <c r="D43" s="88">
        <v>769</v>
      </c>
      <c r="E43" s="88">
        <v>42</v>
      </c>
      <c r="F43" s="88"/>
      <c r="G43" s="89">
        <v>25</v>
      </c>
      <c r="H43" s="157">
        <f t="shared" si="4"/>
        <v>1982</v>
      </c>
      <c r="I43" s="157">
        <f t="shared" si="5"/>
        <v>67</v>
      </c>
      <c r="J43" s="89">
        <v>618</v>
      </c>
      <c r="K43" s="94">
        <v>540</v>
      </c>
      <c r="L43" s="94"/>
      <c r="M43" s="90">
        <v>2</v>
      </c>
      <c r="N43" s="93">
        <v>19</v>
      </c>
      <c r="O43" s="93"/>
      <c r="P43" s="157">
        <f t="shared" si="21"/>
        <v>1158</v>
      </c>
      <c r="Q43" s="157">
        <f t="shared" si="6"/>
        <v>21</v>
      </c>
      <c r="R43" s="158">
        <f t="shared" si="22"/>
        <v>88</v>
      </c>
      <c r="S43" s="89">
        <v>3.88</v>
      </c>
      <c r="T43" s="88">
        <v>4.5</v>
      </c>
      <c r="U43" s="88">
        <v>8.8000000000000007</v>
      </c>
      <c r="V43" s="44"/>
      <c r="W43" s="44"/>
      <c r="X43" s="44"/>
      <c r="Y43" s="44"/>
      <c r="Z43" s="44"/>
      <c r="AA43" s="68">
        <f t="shared" si="10"/>
        <v>0</v>
      </c>
      <c r="AB43" s="35"/>
      <c r="AC43" s="20">
        <f t="shared" si="11"/>
        <v>0</v>
      </c>
      <c r="AD43" s="85">
        <f t="shared" si="12"/>
        <v>105.17999999999999</v>
      </c>
      <c r="AE43" s="21">
        <f t="shared" si="23"/>
        <v>105.17999999999999</v>
      </c>
      <c r="AF43" s="82">
        <v>100</v>
      </c>
      <c r="AG43" s="78"/>
      <c r="AH43" s="22">
        <f t="shared" si="7"/>
        <v>105.17999999999999</v>
      </c>
      <c r="AI43" s="23">
        <f t="shared" si="8"/>
        <v>27.501000000000019</v>
      </c>
      <c r="AJ43" s="58"/>
      <c r="AK43" s="24">
        <f t="shared" si="9"/>
        <v>0</v>
      </c>
      <c r="AL43" s="125">
        <f t="shared" si="13"/>
        <v>132.68100000000001</v>
      </c>
      <c r="AM43" s="28">
        <f t="shared" si="14"/>
        <v>132.68100000000001</v>
      </c>
      <c r="AN43" s="79"/>
      <c r="AO43" s="112">
        <v>65</v>
      </c>
      <c r="AP43" s="112">
        <v>200</v>
      </c>
      <c r="AQ43" s="112">
        <v>0</v>
      </c>
      <c r="AR43" s="112">
        <v>15</v>
      </c>
      <c r="AS43" s="112">
        <v>54</v>
      </c>
      <c r="AT43" s="62">
        <f>SUM(AO43:AS43)</f>
        <v>334</v>
      </c>
      <c r="AU43" s="64">
        <f>AT43*0.95</f>
        <v>317.3</v>
      </c>
      <c r="AV43" s="24">
        <v>6</v>
      </c>
      <c r="AW43" s="25">
        <v>20</v>
      </c>
      <c r="AX43" s="25">
        <v>8</v>
      </c>
      <c r="AY43" s="25">
        <v>1</v>
      </c>
      <c r="AZ43" s="81">
        <f t="shared" si="17"/>
        <v>35</v>
      </c>
      <c r="BA43" s="80">
        <f t="shared" si="18"/>
        <v>282.3</v>
      </c>
      <c r="BB43" s="36">
        <f t="shared" si="28"/>
        <v>132.68100000000001</v>
      </c>
      <c r="BC43" s="80">
        <f t="shared" si="20"/>
        <v>146.79600000000002</v>
      </c>
    </row>
    <row r="44" spans="1:55" ht="17.399999999999999">
      <c r="A44" s="30" t="s">
        <v>23</v>
      </c>
      <c r="B44" s="88">
        <v>761</v>
      </c>
      <c r="C44" s="88">
        <v>424</v>
      </c>
      <c r="D44" s="88">
        <v>729</v>
      </c>
      <c r="E44" s="88">
        <v>41</v>
      </c>
      <c r="F44" s="88"/>
      <c r="G44" s="89">
        <v>24</v>
      </c>
      <c r="H44" s="157">
        <f t="shared" si="4"/>
        <v>1914</v>
      </c>
      <c r="I44" s="157">
        <f t="shared" si="5"/>
        <v>65</v>
      </c>
      <c r="J44" s="89">
        <v>611</v>
      </c>
      <c r="K44" s="94">
        <v>524</v>
      </c>
      <c r="L44" s="94"/>
      <c r="M44" s="90">
        <v>20</v>
      </c>
      <c r="N44" s="93">
        <v>18</v>
      </c>
      <c r="O44" s="93"/>
      <c r="P44" s="157">
        <f t="shared" si="21"/>
        <v>1135</v>
      </c>
      <c r="Q44" s="157">
        <f t="shared" si="6"/>
        <v>38</v>
      </c>
      <c r="R44" s="158">
        <f t="shared" si="22"/>
        <v>103</v>
      </c>
      <c r="S44" s="89">
        <v>3.93</v>
      </c>
      <c r="T44" s="89">
        <v>4.5</v>
      </c>
      <c r="U44" s="88">
        <v>8.6999999999999993</v>
      </c>
      <c r="V44" s="44"/>
      <c r="W44" s="44"/>
      <c r="X44" s="44"/>
      <c r="Y44" s="44"/>
      <c r="Z44" s="44"/>
      <c r="AA44" s="68">
        <f t="shared" si="10"/>
        <v>0</v>
      </c>
      <c r="AB44" s="35"/>
      <c r="AC44" s="20">
        <f t="shared" si="11"/>
        <v>0</v>
      </c>
      <c r="AD44" s="85">
        <f t="shared" si="12"/>
        <v>120.13000000000001</v>
      </c>
      <c r="AE44" s="21">
        <f t="shared" si="23"/>
        <v>120.13000000000001</v>
      </c>
      <c r="AF44" s="82">
        <v>98</v>
      </c>
      <c r="AG44" s="78"/>
      <c r="AH44" s="22">
        <f t="shared" si="7"/>
        <v>120.13000000000001</v>
      </c>
      <c r="AI44" s="23">
        <f t="shared" si="8"/>
        <v>10.318499999999986</v>
      </c>
      <c r="AJ44" s="58"/>
      <c r="AK44" s="24">
        <f t="shared" si="9"/>
        <v>0</v>
      </c>
      <c r="AL44" s="125">
        <f t="shared" si="13"/>
        <v>130.4485</v>
      </c>
      <c r="AM44" s="28">
        <f t="shared" si="14"/>
        <v>130.4485</v>
      </c>
      <c r="AN44" s="79"/>
      <c r="AO44" s="112">
        <v>60</v>
      </c>
      <c r="AP44" s="112">
        <v>200</v>
      </c>
      <c r="AQ44" s="112">
        <v>0</v>
      </c>
      <c r="AR44" s="112">
        <v>15</v>
      </c>
      <c r="AS44" s="112">
        <v>54</v>
      </c>
      <c r="AT44" s="62">
        <f>SUM(AO44:AS44)</f>
        <v>329</v>
      </c>
      <c r="AU44" s="64">
        <f>AT44*0.95</f>
        <v>312.55</v>
      </c>
      <c r="AV44" s="24">
        <v>6</v>
      </c>
      <c r="AW44" s="25">
        <v>20</v>
      </c>
      <c r="AX44" s="25">
        <v>8</v>
      </c>
      <c r="AY44" s="25">
        <v>1</v>
      </c>
      <c r="AZ44" s="81">
        <f t="shared" si="17"/>
        <v>35</v>
      </c>
      <c r="BA44" s="80">
        <f t="shared" si="18"/>
        <v>277.55</v>
      </c>
      <c r="BB44" s="36">
        <f t="shared" si="28"/>
        <v>130.4485</v>
      </c>
      <c r="BC44" s="80">
        <f t="shared" si="20"/>
        <v>144.32600000000002</v>
      </c>
    </row>
    <row r="45" spans="1:55" ht="17.399999999999999">
      <c r="A45" s="30" t="s">
        <v>50</v>
      </c>
      <c r="B45" s="88">
        <v>782</v>
      </c>
      <c r="C45" s="88">
        <v>443</v>
      </c>
      <c r="D45" s="88">
        <v>752</v>
      </c>
      <c r="E45" s="88">
        <v>43</v>
      </c>
      <c r="F45" s="88"/>
      <c r="G45" s="89">
        <v>24</v>
      </c>
      <c r="H45" s="157">
        <f>B45+C45+D45</f>
        <v>1977</v>
      </c>
      <c r="I45" s="157">
        <f>E45+F45+G45</f>
        <v>67</v>
      </c>
      <c r="J45" s="89">
        <v>632</v>
      </c>
      <c r="K45" s="94">
        <v>479</v>
      </c>
      <c r="L45" s="94"/>
      <c r="M45" s="90">
        <v>21</v>
      </c>
      <c r="N45" s="93">
        <v>16</v>
      </c>
      <c r="O45" s="93"/>
      <c r="P45" s="157">
        <f t="shared" si="21"/>
        <v>1111</v>
      </c>
      <c r="Q45" s="157">
        <f t="shared" si="6"/>
        <v>37</v>
      </c>
      <c r="R45" s="158">
        <f t="shared" si="22"/>
        <v>104</v>
      </c>
      <c r="S45" s="89">
        <v>3.93</v>
      </c>
      <c r="T45" s="89">
        <v>5</v>
      </c>
      <c r="U45" s="88">
        <v>8.6999999999999993</v>
      </c>
      <c r="V45" s="44"/>
      <c r="W45" s="44"/>
      <c r="X45" s="44"/>
      <c r="Y45" s="44"/>
      <c r="Z45" s="44"/>
      <c r="AA45" s="68">
        <f t="shared" si="10"/>
        <v>0</v>
      </c>
      <c r="AB45" s="35"/>
      <c r="AC45" s="20">
        <f t="shared" si="11"/>
        <v>0</v>
      </c>
      <c r="AD45" s="85">
        <f t="shared" si="12"/>
        <v>121.63000000000001</v>
      </c>
      <c r="AE45" s="83">
        <f t="shared" si="23"/>
        <v>121.63000000000001</v>
      </c>
      <c r="AF45" s="82">
        <v>98</v>
      </c>
      <c r="AG45" s="78"/>
      <c r="AH45" s="22">
        <f>AD45+AG45</f>
        <v>121.63000000000001</v>
      </c>
      <c r="AI45" s="23">
        <f t="shared" si="8"/>
        <v>8.818499999999986</v>
      </c>
      <c r="AJ45" s="58"/>
      <c r="AK45" s="24">
        <f t="shared" si="9"/>
        <v>0</v>
      </c>
      <c r="AL45" s="125">
        <f t="shared" si="13"/>
        <v>130.4485</v>
      </c>
      <c r="AM45" s="28">
        <f t="shared" si="14"/>
        <v>130.4485</v>
      </c>
      <c r="AN45" s="79"/>
      <c r="AO45" s="112">
        <v>60</v>
      </c>
      <c r="AP45" s="112">
        <v>200</v>
      </c>
      <c r="AQ45" s="112">
        <v>0</v>
      </c>
      <c r="AR45" s="112">
        <v>15</v>
      </c>
      <c r="AS45" s="112">
        <v>54</v>
      </c>
      <c r="AT45" s="62">
        <f>SUM(AO45:AS45)</f>
        <v>329</v>
      </c>
      <c r="AU45" s="64">
        <f>AT45*0.95</f>
        <v>312.55</v>
      </c>
      <c r="AV45" s="24">
        <v>6</v>
      </c>
      <c r="AW45" s="25">
        <v>20</v>
      </c>
      <c r="AX45" s="25">
        <v>8</v>
      </c>
      <c r="AY45" s="25">
        <v>1</v>
      </c>
      <c r="AZ45" s="81">
        <f t="shared" si="17"/>
        <v>35</v>
      </c>
      <c r="BA45" s="80">
        <f t="shared" si="18"/>
        <v>277.55</v>
      </c>
      <c r="BB45" s="36">
        <f t="shared" si="28"/>
        <v>130.4485</v>
      </c>
      <c r="BC45" s="80">
        <f t="shared" si="20"/>
        <v>144.32600000000002</v>
      </c>
    </row>
    <row r="46" spans="1:55" ht="17.399999999999999">
      <c r="A46" s="30" t="s">
        <v>24</v>
      </c>
      <c r="B46" s="88">
        <v>917</v>
      </c>
      <c r="C46" s="88">
        <v>480</v>
      </c>
      <c r="D46" s="88">
        <v>737</v>
      </c>
      <c r="E46" s="88">
        <v>47</v>
      </c>
      <c r="F46" s="88"/>
      <c r="G46" s="89">
        <v>24</v>
      </c>
      <c r="H46" s="157">
        <f>B46+C46+D46</f>
        <v>2134</v>
      </c>
      <c r="I46" s="157">
        <f>E46+F46+G46</f>
        <v>71</v>
      </c>
      <c r="J46" s="89">
        <v>750</v>
      </c>
      <c r="K46" s="94">
        <v>518</v>
      </c>
      <c r="L46" s="94"/>
      <c r="M46" s="90">
        <v>25</v>
      </c>
      <c r="N46" s="93">
        <v>18</v>
      </c>
      <c r="O46" s="93"/>
      <c r="P46" s="157">
        <f t="shared" si="21"/>
        <v>1268</v>
      </c>
      <c r="Q46" s="157">
        <f t="shared" si="6"/>
        <v>43</v>
      </c>
      <c r="R46" s="158">
        <f t="shared" si="22"/>
        <v>114</v>
      </c>
      <c r="S46" s="88">
        <v>4.76</v>
      </c>
      <c r="T46" s="89">
        <v>6.5</v>
      </c>
      <c r="U46" s="150">
        <v>10.7</v>
      </c>
      <c r="V46" s="44"/>
      <c r="W46" s="44"/>
      <c r="X46" s="44"/>
      <c r="Y46" s="44"/>
      <c r="Z46" s="44"/>
      <c r="AA46" s="68">
        <f t="shared" si="10"/>
        <v>0</v>
      </c>
      <c r="AC46" s="20">
        <f t="shared" ref="AC46:AC54" si="29">AA46+AB47</f>
        <v>0</v>
      </c>
      <c r="AD46" s="85">
        <f t="shared" si="12"/>
        <v>135.96</v>
      </c>
      <c r="AE46" s="83">
        <f t="shared" si="23"/>
        <v>135.96</v>
      </c>
      <c r="AF46" s="84"/>
      <c r="AG46" s="78"/>
      <c r="AH46" s="22">
        <f>AD46+AG46</f>
        <v>135.96</v>
      </c>
      <c r="AI46" s="23">
        <f t="shared" si="8"/>
        <v>-5.5115000000000123</v>
      </c>
      <c r="AJ46" s="58"/>
      <c r="AK46" s="24">
        <f t="shared" si="9"/>
        <v>0</v>
      </c>
      <c r="AL46" s="125">
        <f t="shared" si="13"/>
        <v>130.4485</v>
      </c>
      <c r="AM46" s="28">
        <f t="shared" si="14"/>
        <v>130.4485</v>
      </c>
      <c r="AN46" s="79"/>
      <c r="AO46" s="112">
        <v>60</v>
      </c>
      <c r="AP46" s="112">
        <v>200</v>
      </c>
      <c r="AQ46" s="112">
        <v>0</v>
      </c>
      <c r="AR46" s="112">
        <v>15</v>
      </c>
      <c r="AS46" s="112">
        <v>54</v>
      </c>
      <c r="AT46" s="62">
        <f t="shared" si="15"/>
        <v>329</v>
      </c>
      <c r="AU46" s="64">
        <f t="shared" si="16"/>
        <v>312.55</v>
      </c>
      <c r="AV46" s="24">
        <v>6</v>
      </c>
      <c r="AW46" s="25">
        <v>20</v>
      </c>
      <c r="AX46" s="25">
        <v>8</v>
      </c>
      <c r="AY46" s="25">
        <v>1</v>
      </c>
      <c r="AZ46" s="81">
        <f t="shared" si="17"/>
        <v>35</v>
      </c>
      <c r="BA46" s="80">
        <f t="shared" si="18"/>
        <v>277.55</v>
      </c>
      <c r="BB46" s="36">
        <f t="shared" si="28"/>
        <v>130.4485</v>
      </c>
      <c r="BC46" s="80">
        <f t="shared" si="20"/>
        <v>144.32600000000002</v>
      </c>
    </row>
    <row r="47" spans="1:55" ht="17.399999999999999">
      <c r="A47" s="30" t="s">
        <v>35</v>
      </c>
      <c r="B47" s="88">
        <v>917</v>
      </c>
      <c r="C47" s="88">
        <v>480</v>
      </c>
      <c r="D47" s="88">
        <v>737</v>
      </c>
      <c r="E47" s="88">
        <v>47</v>
      </c>
      <c r="F47" s="88"/>
      <c r="G47" s="89">
        <v>24</v>
      </c>
      <c r="H47" s="157">
        <f>B47+C47+D47</f>
        <v>2134</v>
      </c>
      <c r="I47" s="157">
        <f>E47+F47+G47</f>
        <v>71</v>
      </c>
      <c r="J47" s="89">
        <v>750</v>
      </c>
      <c r="K47" s="94">
        <v>518</v>
      </c>
      <c r="L47" s="94"/>
      <c r="M47" s="90">
        <v>25</v>
      </c>
      <c r="N47" s="93">
        <v>18</v>
      </c>
      <c r="O47" s="93"/>
      <c r="P47" s="157">
        <f t="shared" si="21"/>
        <v>1268</v>
      </c>
      <c r="Q47" s="157">
        <f t="shared" si="6"/>
        <v>43</v>
      </c>
      <c r="R47" s="158">
        <f t="shared" si="22"/>
        <v>114</v>
      </c>
      <c r="S47" s="88">
        <v>4.76</v>
      </c>
      <c r="T47" s="89">
        <v>6.5</v>
      </c>
      <c r="U47" s="150">
        <v>10.7</v>
      </c>
      <c r="V47" s="44"/>
      <c r="W47" s="44"/>
      <c r="X47" s="44"/>
      <c r="Y47" s="44"/>
      <c r="Z47" s="44"/>
      <c r="AA47" s="68">
        <f t="shared" si="10"/>
        <v>0</v>
      </c>
      <c r="AB47" s="35"/>
      <c r="AC47" s="20">
        <f>AA47+AB47</f>
        <v>0</v>
      </c>
      <c r="AD47" s="85">
        <f t="shared" si="12"/>
        <v>135.96</v>
      </c>
      <c r="AE47" s="83">
        <f t="shared" si="23"/>
        <v>135.96</v>
      </c>
      <c r="AF47" s="84">
        <v>30</v>
      </c>
      <c r="AG47" s="78"/>
      <c r="AH47" s="22">
        <f t="shared" si="7"/>
        <v>135.96</v>
      </c>
      <c r="AI47" s="23">
        <f t="shared" si="8"/>
        <v>-5.5115000000000123</v>
      </c>
      <c r="AJ47" s="58"/>
      <c r="AK47" s="24">
        <f t="shared" si="9"/>
        <v>0</v>
      </c>
      <c r="AL47" s="125">
        <f t="shared" si="13"/>
        <v>130.4485</v>
      </c>
      <c r="AM47" s="28">
        <f t="shared" si="14"/>
        <v>130.4485</v>
      </c>
      <c r="AN47" s="79"/>
      <c r="AO47" s="112">
        <v>60</v>
      </c>
      <c r="AP47" s="112">
        <v>200</v>
      </c>
      <c r="AQ47" s="112">
        <v>0</v>
      </c>
      <c r="AR47" s="112">
        <v>15</v>
      </c>
      <c r="AS47" s="112">
        <v>54</v>
      </c>
      <c r="AT47" s="62">
        <f t="shared" si="15"/>
        <v>329</v>
      </c>
      <c r="AU47" s="64">
        <f t="shared" si="16"/>
        <v>312.55</v>
      </c>
      <c r="AV47" s="24">
        <v>6</v>
      </c>
      <c r="AW47" s="25">
        <v>20</v>
      </c>
      <c r="AX47" s="25">
        <v>8</v>
      </c>
      <c r="AY47" s="25">
        <v>1</v>
      </c>
      <c r="AZ47" s="81">
        <f t="shared" si="17"/>
        <v>35</v>
      </c>
      <c r="BA47" s="80">
        <f t="shared" si="18"/>
        <v>277.55</v>
      </c>
      <c r="BB47" s="36">
        <f t="shared" si="28"/>
        <v>130.4485</v>
      </c>
      <c r="BC47" s="80">
        <f t="shared" si="20"/>
        <v>144.32600000000002</v>
      </c>
    </row>
    <row r="48" spans="1:55" ht="17.399999999999999">
      <c r="A48" s="30" t="s">
        <v>36</v>
      </c>
      <c r="B48" s="88">
        <v>965</v>
      </c>
      <c r="C48" s="88">
        <v>498</v>
      </c>
      <c r="D48" s="88">
        <v>598</v>
      </c>
      <c r="E48" s="88">
        <v>51</v>
      </c>
      <c r="F48" s="88"/>
      <c r="G48" s="89">
        <v>26</v>
      </c>
      <c r="H48" s="157">
        <f>B48+C48+D48</f>
        <v>2061</v>
      </c>
      <c r="I48" s="157">
        <f t="shared" si="5"/>
        <v>77</v>
      </c>
      <c r="J48" s="89">
        <v>719</v>
      </c>
      <c r="K48" s="94">
        <v>540</v>
      </c>
      <c r="L48" s="94"/>
      <c r="M48" s="93">
        <v>23</v>
      </c>
      <c r="N48" s="93">
        <v>19</v>
      </c>
      <c r="O48" s="93"/>
      <c r="P48" s="157">
        <f t="shared" si="21"/>
        <v>1259</v>
      </c>
      <c r="Q48" s="157">
        <f t="shared" si="6"/>
        <v>42</v>
      </c>
      <c r="R48" s="158">
        <f t="shared" si="22"/>
        <v>119</v>
      </c>
      <c r="S48" s="88">
        <v>4.76</v>
      </c>
      <c r="T48" s="89">
        <v>8.1999999999999993</v>
      </c>
      <c r="U48" s="150">
        <v>10.7</v>
      </c>
      <c r="V48" s="44"/>
      <c r="W48" s="44"/>
      <c r="X48" s="44"/>
      <c r="Y48" s="44"/>
      <c r="Z48" s="44"/>
      <c r="AA48" s="68">
        <f t="shared" si="10"/>
        <v>0</v>
      </c>
      <c r="AB48" s="35">
        <v>15</v>
      </c>
      <c r="AC48" s="20">
        <f>AA48+AB48</f>
        <v>15</v>
      </c>
      <c r="AD48" s="85">
        <f t="shared" si="12"/>
        <v>142.66</v>
      </c>
      <c r="AE48" s="83">
        <f t="shared" si="23"/>
        <v>127.66</v>
      </c>
      <c r="AF48" s="84">
        <v>40</v>
      </c>
      <c r="AG48" s="78"/>
      <c r="AH48" s="22">
        <f t="shared" si="7"/>
        <v>142.66</v>
      </c>
      <c r="AI48" s="23">
        <f t="shared" si="8"/>
        <v>2.7884999999999991</v>
      </c>
      <c r="AJ48" s="58"/>
      <c r="AK48" s="24">
        <f t="shared" si="9"/>
        <v>15</v>
      </c>
      <c r="AL48" s="125">
        <f t="shared" si="13"/>
        <v>130.4485</v>
      </c>
      <c r="AM48" s="28">
        <f t="shared" si="14"/>
        <v>145.4485</v>
      </c>
      <c r="AN48" s="79"/>
      <c r="AO48" s="112">
        <v>60</v>
      </c>
      <c r="AP48" s="112">
        <v>200</v>
      </c>
      <c r="AQ48" s="112">
        <v>0</v>
      </c>
      <c r="AR48" s="112">
        <v>15</v>
      </c>
      <c r="AS48" s="112">
        <v>54</v>
      </c>
      <c r="AT48" s="62">
        <f t="shared" si="15"/>
        <v>329</v>
      </c>
      <c r="AU48" s="64">
        <f t="shared" si="16"/>
        <v>312.55</v>
      </c>
      <c r="AV48" s="24">
        <v>6</v>
      </c>
      <c r="AW48" s="25">
        <v>20</v>
      </c>
      <c r="AX48" s="25">
        <v>8</v>
      </c>
      <c r="AY48" s="25">
        <v>1</v>
      </c>
      <c r="AZ48" s="81">
        <f t="shared" si="17"/>
        <v>35</v>
      </c>
      <c r="BA48" s="80">
        <f t="shared" si="18"/>
        <v>277.55</v>
      </c>
      <c r="BB48" s="36">
        <f t="shared" si="28"/>
        <v>130.4485</v>
      </c>
      <c r="BC48" s="80">
        <f t="shared" si="20"/>
        <v>144.32600000000002</v>
      </c>
    </row>
    <row r="49" spans="1:59" ht="17.399999999999999">
      <c r="A49" s="30" t="s">
        <v>51</v>
      </c>
      <c r="B49" s="88">
        <v>965</v>
      </c>
      <c r="C49" s="88">
        <v>498</v>
      </c>
      <c r="D49" s="88">
        <v>598</v>
      </c>
      <c r="E49" s="88">
        <v>51</v>
      </c>
      <c r="F49" s="88"/>
      <c r="G49" s="89">
        <v>26</v>
      </c>
      <c r="H49" s="157">
        <f>B49+C49+D49</f>
        <v>2061</v>
      </c>
      <c r="I49" s="157">
        <f>E49+F49+G49</f>
        <v>77</v>
      </c>
      <c r="J49" s="89">
        <v>719</v>
      </c>
      <c r="K49" s="94">
        <v>540</v>
      </c>
      <c r="L49" s="94"/>
      <c r="M49" s="93">
        <v>23</v>
      </c>
      <c r="N49" s="93">
        <v>19</v>
      </c>
      <c r="O49" s="93"/>
      <c r="P49" s="157">
        <f t="shared" si="21"/>
        <v>1259</v>
      </c>
      <c r="Q49" s="157">
        <f t="shared" si="6"/>
        <v>42</v>
      </c>
      <c r="R49" s="158">
        <f t="shared" si="22"/>
        <v>119</v>
      </c>
      <c r="S49" s="88">
        <v>4.76</v>
      </c>
      <c r="T49" s="89">
        <v>8.1999999999999993</v>
      </c>
      <c r="U49" s="150">
        <v>10.7</v>
      </c>
      <c r="V49" s="44"/>
      <c r="W49" s="44"/>
      <c r="X49" s="44"/>
      <c r="Y49" s="44"/>
      <c r="Z49" s="44"/>
      <c r="AA49" s="68">
        <f t="shared" si="10"/>
        <v>0</v>
      </c>
      <c r="AB49" s="35">
        <v>15</v>
      </c>
      <c r="AC49" s="20">
        <f t="shared" si="29"/>
        <v>15</v>
      </c>
      <c r="AD49" s="85">
        <f t="shared" si="12"/>
        <v>142.66</v>
      </c>
      <c r="AE49" s="83">
        <f t="shared" si="23"/>
        <v>127.66</v>
      </c>
      <c r="AF49" s="84"/>
      <c r="AG49" s="78"/>
      <c r="AH49" s="22">
        <f t="shared" si="7"/>
        <v>142.66</v>
      </c>
      <c r="AI49" s="23">
        <f t="shared" si="8"/>
        <v>2.7884999999999991</v>
      </c>
      <c r="AJ49" s="58"/>
      <c r="AK49" s="24">
        <f t="shared" si="9"/>
        <v>15</v>
      </c>
      <c r="AL49" s="125">
        <f t="shared" si="13"/>
        <v>130.4485</v>
      </c>
      <c r="AM49" s="28">
        <f t="shared" si="14"/>
        <v>145.4485</v>
      </c>
      <c r="AN49" s="79"/>
      <c r="AO49" s="112">
        <v>60</v>
      </c>
      <c r="AP49" s="112">
        <v>200</v>
      </c>
      <c r="AQ49" s="112">
        <v>0</v>
      </c>
      <c r="AR49" s="112">
        <v>15</v>
      </c>
      <c r="AS49" s="112">
        <v>54</v>
      </c>
      <c r="AT49" s="62">
        <f t="shared" si="15"/>
        <v>329</v>
      </c>
      <c r="AU49" s="64">
        <f t="shared" si="16"/>
        <v>312.55</v>
      </c>
      <c r="AV49" s="24">
        <v>6</v>
      </c>
      <c r="AW49" s="25">
        <v>20</v>
      </c>
      <c r="AX49" s="25">
        <v>8</v>
      </c>
      <c r="AY49" s="25">
        <v>1</v>
      </c>
      <c r="AZ49" s="81">
        <f t="shared" si="17"/>
        <v>35</v>
      </c>
      <c r="BA49" s="80">
        <f t="shared" si="18"/>
        <v>277.55</v>
      </c>
      <c r="BB49" s="36">
        <f t="shared" si="28"/>
        <v>130.4485</v>
      </c>
      <c r="BC49" s="80">
        <f t="shared" si="20"/>
        <v>144.32600000000002</v>
      </c>
    </row>
    <row r="50" spans="1:59" ht="17.399999999999999">
      <c r="A50" s="30" t="s">
        <v>25</v>
      </c>
      <c r="B50" s="88">
        <v>951</v>
      </c>
      <c r="C50" s="88">
        <v>495</v>
      </c>
      <c r="D50" s="88">
        <v>793</v>
      </c>
      <c r="E50" s="88">
        <v>51</v>
      </c>
      <c r="F50" s="88"/>
      <c r="G50" s="89">
        <v>26</v>
      </c>
      <c r="H50" s="157">
        <f t="shared" si="4"/>
        <v>2239</v>
      </c>
      <c r="I50" s="157">
        <f t="shared" si="5"/>
        <v>77</v>
      </c>
      <c r="J50" s="89">
        <v>676</v>
      </c>
      <c r="K50" s="94">
        <v>542</v>
      </c>
      <c r="L50" s="94"/>
      <c r="M50" s="93">
        <v>22</v>
      </c>
      <c r="N50" s="93">
        <v>19</v>
      </c>
      <c r="O50" s="93"/>
      <c r="P50" s="157">
        <f t="shared" si="21"/>
        <v>1218</v>
      </c>
      <c r="Q50" s="157">
        <f t="shared" si="6"/>
        <v>41</v>
      </c>
      <c r="R50" s="158">
        <f t="shared" si="22"/>
        <v>118</v>
      </c>
      <c r="S50" s="88">
        <v>6.12</v>
      </c>
      <c r="T50" s="89">
        <v>8.1999999999999993</v>
      </c>
      <c r="U50" s="150">
        <v>11.8</v>
      </c>
      <c r="V50" s="44"/>
      <c r="W50" s="44"/>
      <c r="X50" s="44"/>
      <c r="Y50" s="44"/>
      <c r="Z50" s="44"/>
      <c r="AA50" s="68">
        <f t="shared" si="10"/>
        <v>0</v>
      </c>
      <c r="AB50" s="35">
        <v>15</v>
      </c>
      <c r="AC50" s="20">
        <f t="shared" si="29"/>
        <v>15</v>
      </c>
      <c r="AD50" s="85">
        <f t="shared" si="12"/>
        <v>144.12</v>
      </c>
      <c r="AE50" s="83">
        <f t="shared" si="23"/>
        <v>129.12</v>
      </c>
      <c r="AF50" s="84"/>
      <c r="AG50" s="78"/>
      <c r="AH50" s="22">
        <f t="shared" si="7"/>
        <v>144.12</v>
      </c>
      <c r="AI50" s="23">
        <f t="shared" si="8"/>
        <v>1.3284999999999911</v>
      </c>
      <c r="AJ50" s="58"/>
      <c r="AK50" s="24">
        <f t="shared" si="9"/>
        <v>15</v>
      </c>
      <c r="AL50" s="125">
        <f t="shared" si="13"/>
        <v>130.4485</v>
      </c>
      <c r="AM50" s="28">
        <f t="shared" si="14"/>
        <v>145.4485</v>
      </c>
      <c r="AN50" s="79"/>
      <c r="AO50" s="112">
        <v>60</v>
      </c>
      <c r="AP50" s="112">
        <v>200</v>
      </c>
      <c r="AQ50" s="112">
        <v>0</v>
      </c>
      <c r="AR50" s="112">
        <v>15</v>
      </c>
      <c r="AS50" s="112">
        <v>54</v>
      </c>
      <c r="AT50" s="62">
        <f t="shared" si="15"/>
        <v>329</v>
      </c>
      <c r="AU50" s="64">
        <f t="shared" si="16"/>
        <v>312.55</v>
      </c>
      <c r="AV50" s="24">
        <v>6</v>
      </c>
      <c r="AW50" s="25">
        <v>20</v>
      </c>
      <c r="AX50" s="25">
        <v>8</v>
      </c>
      <c r="AY50" s="25">
        <v>1</v>
      </c>
      <c r="AZ50" s="81">
        <f t="shared" si="17"/>
        <v>35</v>
      </c>
      <c r="BA50" s="80">
        <f t="shared" si="18"/>
        <v>277.55</v>
      </c>
      <c r="BB50" s="36">
        <f t="shared" si="28"/>
        <v>130.4485</v>
      </c>
      <c r="BC50" s="80">
        <f t="shared" si="20"/>
        <v>144.32600000000002</v>
      </c>
    </row>
    <row r="51" spans="1:59" ht="17.399999999999999">
      <c r="A51" s="30" t="s">
        <v>52</v>
      </c>
      <c r="B51" s="88">
        <v>951</v>
      </c>
      <c r="C51" s="88">
        <v>495</v>
      </c>
      <c r="D51" s="88">
        <v>793</v>
      </c>
      <c r="E51" s="88">
        <v>51</v>
      </c>
      <c r="F51" s="88"/>
      <c r="G51" s="89">
        <v>26</v>
      </c>
      <c r="H51" s="157">
        <f>B51+C51+D51</f>
        <v>2239</v>
      </c>
      <c r="I51" s="157">
        <f>E51+F51+G51</f>
        <v>77</v>
      </c>
      <c r="J51" s="89">
        <v>676</v>
      </c>
      <c r="K51" s="94">
        <v>542</v>
      </c>
      <c r="L51" s="94"/>
      <c r="M51" s="93">
        <v>22</v>
      </c>
      <c r="N51" s="93">
        <v>19</v>
      </c>
      <c r="O51" s="93"/>
      <c r="P51" s="157">
        <f t="shared" si="21"/>
        <v>1218</v>
      </c>
      <c r="Q51" s="157">
        <f t="shared" si="6"/>
        <v>41</v>
      </c>
      <c r="R51" s="158">
        <f t="shared" si="22"/>
        <v>118</v>
      </c>
      <c r="S51" s="88">
        <v>6.12</v>
      </c>
      <c r="T51" s="89">
        <v>8.1999999999999993</v>
      </c>
      <c r="U51" s="150">
        <v>11.8</v>
      </c>
      <c r="V51" s="44"/>
      <c r="W51" s="44"/>
      <c r="X51" s="44"/>
      <c r="Y51" s="44"/>
      <c r="Z51" s="44"/>
      <c r="AA51" s="68">
        <f t="shared" si="10"/>
        <v>0</v>
      </c>
      <c r="AB51" s="35">
        <v>15</v>
      </c>
      <c r="AC51" s="20">
        <f t="shared" si="29"/>
        <v>15</v>
      </c>
      <c r="AD51" s="85">
        <f t="shared" si="12"/>
        <v>144.12</v>
      </c>
      <c r="AE51" s="83">
        <f t="shared" si="23"/>
        <v>129.12</v>
      </c>
      <c r="AF51" s="84"/>
      <c r="AG51" s="78"/>
      <c r="AH51" s="22">
        <f t="shared" si="7"/>
        <v>144.12</v>
      </c>
      <c r="AI51" s="23">
        <f t="shared" si="8"/>
        <v>1.3284999999999911</v>
      </c>
      <c r="AJ51" s="58"/>
      <c r="AK51" s="24">
        <f t="shared" si="9"/>
        <v>15</v>
      </c>
      <c r="AL51" s="125">
        <f t="shared" si="13"/>
        <v>130.4485</v>
      </c>
      <c r="AM51" s="28">
        <f t="shared" si="14"/>
        <v>145.4485</v>
      </c>
      <c r="AN51" s="79"/>
      <c r="AO51" s="112">
        <v>60</v>
      </c>
      <c r="AP51" s="112">
        <v>200</v>
      </c>
      <c r="AQ51" s="112">
        <v>0</v>
      </c>
      <c r="AR51" s="112">
        <v>15</v>
      </c>
      <c r="AS51" s="112">
        <v>54</v>
      </c>
      <c r="AT51" s="62">
        <f t="shared" si="15"/>
        <v>329</v>
      </c>
      <c r="AU51" s="64">
        <f t="shared" si="16"/>
        <v>312.55</v>
      </c>
      <c r="AV51" s="24">
        <v>6</v>
      </c>
      <c r="AW51" s="25">
        <v>20</v>
      </c>
      <c r="AX51" s="25">
        <v>8</v>
      </c>
      <c r="AY51" s="25">
        <v>1</v>
      </c>
      <c r="AZ51" s="81">
        <f t="shared" si="17"/>
        <v>35</v>
      </c>
      <c r="BA51" s="80">
        <f t="shared" si="18"/>
        <v>277.55</v>
      </c>
      <c r="BB51" s="36">
        <f t="shared" si="28"/>
        <v>130.4485</v>
      </c>
      <c r="BC51" s="80">
        <f t="shared" si="20"/>
        <v>144.32600000000002</v>
      </c>
      <c r="BE51" s="288"/>
      <c r="BF51" s="288"/>
    </row>
    <row r="52" spans="1:59" ht="17.399999999999999">
      <c r="A52" s="30" t="s">
        <v>37</v>
      </c>
      <c r="B52" s="88">
        <v>947</v>
      </c>
      <c r="C52" s="88">
        <v>489</v>
      </c>
      <c r="D52" s="88">
        <v>791</v>
      </c>
      <c r="E52" s="88">
        <v>51</v>
      </c>
      <c r="F52" s="88"/>
      <c r="G52" s="89">
        <v>26</v>
      </c>
      <c r="H52" s="157">
        <f t="shared" si="4"/>
        <v>2227</v>
      </c>
      <c r="I52" s="157">
        <f t="shared" si="5"/>
        <v>77</v>
      </c>
      <c r="J52" s="89">
        <v>769</v>
      </c>
      <c r="K52" s="94">
        <v>517</v>
      </c>
      <c r="L52" s="94"/>
      <c r="M52" s="93">
        <v>25</v>
      </c>
      <c r="N52" s="93">
        <v>18</v>
      </c>
      <c r="O52" s="93"/>
      <c r="P52" s="157">
        <f t="shared" si="21"/>
        <v>1286</v>
      </c>
      <c r="Q52" s="157">
        <f>M52+N52+O52</f>
        <v>43</v>
      </c>
      <c r="R52" s="158">
        <f t="shared" si="22"/>
        <v>120</v>
      </c>
      <c r="S52" s="88">
        <v>6.12</v>
      </c>
      <c r="T52" s="89">
        <v>7.6</v>
      </c>
      <c r="U52" s="150">
        <v>11.8</v>
      </c>
      <c r="V52" s="44"/>
      <c r="W52" s="44"/>
      <c r="X52" s="44"/>
      <c r="Y52" s="44"/>
      <c r="Z52" s="44"/>
      <c r="AA52" s="68">
        <f t="shared" si="10"/>
        <v>0</v>
      </c>
      <c r="AB52" s="35">
        <v>15</v>
      </c>
      <c r="AC52" s="20">
        <f t="shared" si="29"/>
        <v>15</v>
      </c>
      <c r="AD52" s="85">
        <f t="shared" si="12"/>
        <v>145.52000000000001</v>
      </c>
      <c r="AE52" s="83">
        <f t="shared" si="23"/>
        <v>130.52000000000001</v>
      </c>
      <c r="AF52" s="84">
        <v>125</v>
      </c>
      <c r="AG52" s="78"/>
      <c r="AH52" s="22">
        <f t="shared" si="7"/>
        <v>145.52000000000001</v>
      </c>
      <c r="AI52" s="23">
        <f t="shared" si="8"/>
        <v>-7.1500000000014552E-2</v>
      </c>
      <c r="AJ52" s="58"/>
      <c r="AK52" s="24">
        <f t="shared" si="9"/>
        <v>15</v>
      </c>
      <c r="AL52" s="125">
        <f t="shared" si="13"/>
        <v>130.4485</v>
      </c>
      <c r="AM52" s="28">
        <f t="shared" si="14"/>
        <v>145.4485</v>
      </c>
      <c r="AN52" s="79"/>
      <c r="AO52" s="112">
        <v>60</v>
      </c>
      <c r="AP52" s="112">
        <v>200</v>
      </c>
      <c r="AQ52" s="112">
        <v>0</v>
      </c>
      <c r="AR52" s="112">
        <v>15</v>
      </c>
      <c r="AS52" s="112">
        <v>54</v>
      </c>
      <c r="AT52" s="62">
        <f t="shared" si="15"/>
        <v>329</v>
      </c>
      <c r="AU52" s="64">
        <f t="shared" si="16"/>
        <v>312.55</v>
      </c>
      <c r="AV52" s="24">
        <v>6</v>
      </c>
      <c r="AW52" s="25">
        <v>20</v>
      </c>
      <c r="AX52" s="25">
        <v>8</v>
      </c>
      <c r="AY52" s="25">
        <v>1</v>
      </c>
      <c r="AZ52" s="81">
        <f t="shared" si="17"/>
        <v>35</v>
      </c>
      <c r="BA52" s="80">
        <f t="shared" si="18"/>
        <v>277.55</v>
      </c>
      <c r="BB52" s="36">
        <f t="shared" si="28"/>
        <v>130.4485</v>
      </c>
      <c r="BC52" s="80">
        <f t="shared" si="20"/>
        <v>144.32600000000002</v>
      </c>
      <c r="BD52" s="127"/>
      <c r="BE52" s="127"/>
      <c r="BF52" s="127"/>
      <c r="BG52" s="127">
        <f>138-BD52</f>
        <v>138</v>
      </c>
    </row>
    <row r="53" spans="1:59" ht="17.399999999999999">
      <c r="A53" s="30" t="s">
        <v>53</v>
      </c>
      <c r="B53" s="88">
        <v>947</v>
      </c>
      <c r="C53" s="88">
        <v>489</v>
      </c>
      <c r="D53" s="88">
        <v>791</v>
      </c>
      <c r="E53" s="88">
        <v>51</v>
      </c>
      <c r="F53" s="88"/>
      <c r="G53" s="89">
        <v>26</v>
      </c>
      <c r="H53" s="55">
        <f>B53+C53+D53</f>
        <v>2227</v>
      </c>
      <c r="I53" s="55">
        <f>E53+F53+G53</f>
        <v>77</v>
      </c>
      <c r="J53" s="89">
        <v>769</v>
      </c>
      <c r="K53" s="94">
        <v>517</v>
      </c>
      <c r="L53" s="94"/>
      <c r="M53" s="93">
        <v>25</v>
      </c>
      <c r="N53" s="93">
        <v>18</v>
      </c>
      <c r="O53" s="93"/>
      <c r="P53" s="55">
        <f t="shared" si="21"/>
        <v>1286</v>
      </c>
      <c r="Q53" s="55">
        <f>M53+N53+O53</f>
        <v>43</v>
      </c>
      <c r="R53" s="57">
        <f t="shared" si="22"/>
        <v>120</v>
      </c>
      <c r="S53" s="88">
        <v>6.12</v>
      </c>
      <c r="T53" s="89">
        <v>7.6</v>
      </c>
      <c r="U53" s="150">
        <v>11.8</v>
      </c>
      <c r="V53" s="44"/>
      <c r="W53" s="44"/>
      <c r="X53" s="44"/>
      <c r="Y53" s="44"/>
      <c r="Z53" s="44"/>
      <c r="AA53" s="68">
        <f t="shared" si="10"/>
        <v>0</v>
      </c>
      <c r="AB53" s="35">
        <v>15</v>
      </c>
      <c r="AC53" s="20">
        <f t="shared" si="29"/>
        <v>15</v>
      </c>
      <c r="AD53" s="85">
        <f t="shared" si="12"/>
        <v>145.52000000000001</v>
      </c>
      <c r="AE53" s="83">
        <f t="shared" si="23"/>
        <v>130.52000000000001</v>
      </c>
      <c r="AF53" s="84"/>
      <c r="AG53" s="78"/>
      <c r="AH53" s="22">
        <f t="shared" si="7"/>
        <v>145.52000000000001</v>
      </c>
      <c r="AI53" s="23">
        <f t="shared" si="8"/>
        <v>-7.1500000000014552E-2</v>
      </c>
      <c r="AJ53" s="58"/>
      <c r="AK53" s="24">
        <f t="shared" si="9"/>
        <v>15</v>
      </c>
      <c r="AL53" s="125">
        <f t="shared" si="13"/>
        <v>130.4485</v>
      </c>
      <c r="AM53" s="28">
        <f t="shared" si="14"/>
        <v>145.4485</v>
      </c>
      <c r="AN53" s="79"/>
      <c r="AO53" s="112">
        <v>60</v>
      </c>
      <c r="AP53" s="112">
        <v>200</v>
      </c>
      <c r="AQ53" s="112">
        <v>0</v>
      </c>
      <c r="AR53" s="112">
        <v>15</v>
      </c>
      <c r="AS53" s="112">
        <v>54</v>
      </c>
      <c r="AT53" s="62">
        <f t="shared" si="15"/>
        <v>329</v>
      </c>
      <c r="AU53" s="64">
        <f t="shared" si="16"/>
        <v>312.55</v>
      </c>
      <c r="AV53" s="24">
        <v>6</v>
      </c>
      <c r="AW53" s="25">
        <v>20</v>
      </c>
      <c r="AX53" s="25">
        <v>8</v>
      </c>
      <c r="AY53" s="25">
        <v>1</v>
      </c>
      <c r="AZ53" s="81">
        <f t="shared" si="17"/>
        <v>35</v>
      </c>
      <c r="BA53" s="80">
        <f t="shared" si="18"/>
        <v>277.55</v>
      </c>
      <c r="BB53" s="36">
        <f t="shared" si="28"/>
        <v>130.4485</v>
      </c>
      <c r="BC53" s="80">
        <f t="shared" si="20"/>
        <v>144.32600000000002</v>
      </c>
    </row>
    <row r="54" spans="1:59" ht="17.399999999999999">
      <c r="A54" s="30" t="s">
        <v>26</v>
      </c>
      <c r="B54" s="88">
        <v>929</v>
      </c>
      <c r="C54" s="88">
        <v>490</v>
      </c>
      <c r="D54" s="88">
        <v>810</v>
      </c>
      <c r="E54" s="88">
        <v>50</v>
      </c>
      <c r="F54" s="88"/>
      <c r="G54" s="89">
        <v>26</v>
      </c>
      <c r="H54" s="55">
        <f t="shared" si="4"/>
        <v>2229</v>
      </c>
      <c r="I54" s="55">
        <f t="shared" si="5"/>
        <v>76</v>
      </c>
      <c r="J54" s="89">
        <v>751</v>
      </c>
      <c r="K54" s="94">
        <v>512</v>
      </c>
      <c r="L54" s="94"/>
      <c r="M54" s="93">
        <v>25</v>
      </c>
      <c r="N54" s="93">
        <v>18</v>
      </c>
      <c r="O54" s="93"/>
      <c r="P54" s="55">
        <f>SUM(J54+K54+L54)</f>
        <v>1263</v>
      </c>
      <c r="Q54" s="55">
        <f t="shared" si="6"/>
        <v>43</v>
      </c>
      <c r="R54" s="57">
        <f t="shared" si="22"/>
        <v>119</v>
      </c>
      <c r="S54" s="88">
        <v>6</v>
      </c>
      <c r="T54" s="89">
        <v>7.6</v>
      </c>
      <c r="U54" s="150">
        <v>12.2</v>
      </c>
      <c r="V54" s="44"/>
      <c r="W54" s="44"/>
      <c r="X54" s="44"/>
      <c r="Y54" s="44"/>
      <c r="Z54" s="44"/>
      <c r="AA54" s="68">
        <f t="shared" si="10"/>
        <v>0</v>
      </c>
      <c r="AB54" s="35">
        <v>15</v>
      </c>
      <c r="AC54" s="20">
        <f t="shared" si="29"/>
        <v>15</v>
      </c>
      <c r="AD54" s="85">
        <f t="shared" si="12"/>
        <v>144.79999999999998</v>
      </c>
      <c r="AE54" s="83">
        <f t="shared" si="23"/>
        <v>129.79999999999998</v>
      </c>
      <c r="AF54" s="84"/>
      <c r="AG54" s="78"/>
      <c r="AH54" s="22">
        <f t="shared" si="7"/>
        <v>144.79999999999998</v>
      </c>
      <c r="AI54" s="23">
        <f t="shared" si="8"/>
        <v>0.64850000000001273</v>
      </c>
      <c r="AJ54" s="58"/>
      <c r="AK54" s="24">
        <f t="shared" si="9"/>
        <v>15</v>
      </c>
      <c r="AL54" s="125">
        <f t="shared" si="13"/>
        <v>130.4485</v>
      </c>
      <c r="AM54" s="28">
        <f t="shared" si="14"/>
        <v>145.4485</v>
      </c>
      <c r="AN54" s="79"/>
      <c r="AO54" s="112">
        <v>60</v>
      </c>
      <c r="AP54" s="112">
        <v>200</v>
      </c>
      <c r="AQ54" s="112">
        <v>0</v>
      </c>
      <c r="AR54" s="112">
        <v>15</v>
      </c>
      <c r="AS54" s="112">
        <v>54</v>
      </c>
      <c r="AT54" s="62">
        <f t="shared" si="15"/>
        <v>329</v>
      </c>
      <c r="AU54" s="64">
        <f t="shared" si="16"/>
        <v>312.55</v>
      </c>
      <c r="AV54" s="24">
        <v>6</v>
      </c>
      <c r="AW54" s="25">
        <v>20</v>
      </c>
      <c r="AX54" s="25">
        <v>8</v>
      </c>
      <c r="AY54" s="25">
        <v>1</v>
      </c>
      <c r="AZ54" s="81">
        <f t="shared" si="17"/>
        <v>35</v>
      </c>
      <c r="BA54" s="80">
        <f t="shared" si="18"/>
        <v>277.55</v>
      </c>
      <c r="BB54" s="36">
        <f t="shared" si="28"/>
        <v>130.4485</v>
      </c>
      <c r="BC54" s="80">
        <f t="shared" si="20"/>
        <v>144.32600000000002</v>
      </c>
    </row>
    <row r="55" spans="1:59" ht="17.399999999999999">
      <c r="A55" s="30" t="s">
        <v>54</v>
      </c>
      <c r="B55" s="88">
        <v>929</v>
      </c>
      <c r="C55" s="88">
        <v>490</v>
      </c>
      <c r="D55" s="88">
        <v>810</v>
      </c>
      <c r="E55" s="88">
        <v>50</v>
      </c>
      <c r="F55" s="88"/>
      <c r="G55" s="89">
        <v>26</v>
      </c>
      <c r="H55" s="55">
        <f>B55+C55+D55</f>
        <v>2229</v>
      </c>
      <c r="I55" s="55">
        <f>E55+F55+G55</f>
        <v>76</v>
      </c>
      <c r="J55" s="89">
        <v>751</v>
      </c>
      <c r="K55" s="94">
        <v>512</v>
      </c>
      <c r="L55" s="94"/>
      <c r="M55" s="93">
        <v>25</v>
      </c>
      <c r="N55" s="93">
        <v>18</v>
      </c>
      <c r="O55" s="93"/>
      <c r="P55" s="55">
        <f>SUM(J55+K55+L55)</f>
        <v>1263</v>
      </c>
      <c r="Q55" s="55">
        <f t="shared" si="6"/>
        <v>43</v>
      </c>
      <c r="R55" s="57">
        <f t="shared" si="22"/>
        <v>119</v>
      </c>
      <c r="S55" s="88">
        <v>6</v>
      </c>
      <c r="T55" s="89">
        <v>7.6</v>
      </c>
      <c r="U55" s="150">
        <v>12.2</v>
      </c>
      <c r="V55" s="44"/>
      <c r="W55" s="44"/>
      <c r="X55" s="44"/>
      <c r="Y55" s="44"/>
      <c r="Z55" s="44"/>
      <c r="AA55" s="68">
        <f t="shared" si="10"/>
        <v>0</v>
      </c>
      <c r="AB55" s="35">
        <v>15</v>
      </c>
      <c r="AC55" s="20">
        <f>AA55+AB55</f>
        <v>15</v>
      </c>
      <c r="AD55" s="85">
        <f t="shared" si="12"/>
        <v>144.79999999999998</v>
      </c>
      <c r="AE55" s="83">
        <f t="shared" si="23"/>
        <v>129.79999999999998</v>
      </c>
      <c r="AF55" s="84"/>
      <c r="AG55" s="78"/>
      <c r="AH55" s="22">
        <f t="shared" si="7"/>
        <v>144.79999999999998</v>
      </c>
      <c r="AI55" s="23">
        <f t="shared" si="8"/>
        <v>0.64850000000001273</v>
      </c>
      <c r="AJ55" s="58"/>
      <c r="AK55" s="24">
        <f t="shared" si="9"/>
        <v>15</v>
      </c>
      <c r="AL55" s="125">
        <f t="shared" si="13"/>
        <v>130.4485</v>
      </c>
      <c r="AM55" s="28">
        <f t="shared" si="14"/>
        <v>145.4485</v>
      </c>
      <c r="AN55" s="79"/>
      <c r="AO55" s="112">
        <v>60</v>
      </c>
      <c r="AP55" s="112">
        <v>200</v>
      </c>
      <c r="AQ55" s="112">
        <v>0</v>
      </c>
      <c r="AR55" s="112">
        <v>15</v>
      </c>
      <c r="AS55" s="112">
        <v>54</v>
      </c>
      <c r="AT55" s="62">
        <f t="shared" si="15"/>
        <v>329</v>
      </c>
      <c r="AU55" s="64">
        <f t="shared" si="16"/>
        <v>312.55</v>
      </c>
      <c r="AV55" s="24">
        <v>6</v>
      </c>
      <c r="AW55" s="25">
        <v>20</v>
      </c>
      <c r="AX55" s="25">
        <v>8</v>
      </c>
      <c r="AY55" s="25">
        <v>1</v>
      </c>
      <c r="AZ55" s="81">
        <f t="shared" si="17"/>
        <v>35</v>
      </c>
      <c r="BA55" s="80">
        <f t="shared" si="18"/>
        <v>277.55</v>
      </c>
      <c r="BB55" s="36">
        <f t="shared" si="28"/>
        <v>130.4485</v>
      </c>
      <c r="BC55" s="80">
        <f t="shared" si="20"/>
        <v>144.32600000000002</v>
      </c>
    </row>
    <row r="56" spans="1:59" ht="17.399999999999999">
      <c r="A56" s="30" t="s">
        <v>55</v>
      </c>
      <c r="B56" s="88">
        <v>936</v>
      </c>
      <c r="C56" s="88">
        <v>491</v>
      </c>
      <c r="D56" s="88">
        <v>822</v>
      </c>
      <c r="E56" s="88">
        <v>51</v>
      </c>
      <c r="F56" s="88"/>
      <c r="G56" s="89">
        <v>27</v>
      </c>
      <c r="H56" s="55">
        <f>B56+C56+D56</f>
        <v>2249</v>
      </c>
      <c r="I56" s="55">
        <f>E56+F56+G56</f>
        <v>78</v>
      </c>
      <c r="J56" s="88">
        <v>748</v>
      </c>
      <c r="K56" s="94">
        <v>519</v>
      </c>
      <c r="L56" s="94"/>
      <c r="M56" s="93">
        <v>24</v>
      </c>
      <c r="N56" s="93">
        <v>18</v>
      </c>
      <c r="O56" s="93"/>
      <c r="P56" s="55">
        <f t="shared" si="21"/>
        <v>1267</v>
      </c>
      <c r="Q56" s="55">
        <f t="shared" si="6"/>
        <v>42</v>
      </c>
      <c r="R56" s="57">
        <f t="shared" si="22"/>
        <v>120</v>
      </c>
      <c r="S56" s="88">
        <v>6</v>
      </c>
      <c r="T56" s="89">
        <v>7.5</v>
      </c>
      <c r="U56" s="150">
        <v>12.2</v>
      </c>
      <c r="V56" s="44"/>
      <c r="W56" s="44"/>
      <c r="X56" s="44"/>
      <c r="Y56" s="44"/>
      <c r="Z56" s="44"/>
      <c r="AA56" s="68">
        <f t="shared" si="10"/>
        <v>0</v>
      </c>
      <c r="AB56" s="35">
        <v>15</v>
      </c>
      <c r="AC56" s="20">
        <f t="shared" ref="AC56:AC65" si="30">AA56+AB56</f>
        <v>15</v>
      </c>
      <c r="AD56" s="85">
        <f t="shared" si="12"/>
        <v>145.69999999999999</v>
      </c>
      <c r="AE56" s="83">
        <f t="shared" si="23"/>
        <v>130.69999999999999</v>
      </c>
      <c r="AF56" s="84"/>
      <c r="AG56" s="78"/>
      <c r="AH56" s="22">
        <f t="shared" si="7"/>
        <v>145.69999999999999</v>
      </c>
      <c r="AI56" s="23">
        <f t="shared" si="8"/>
        <v>-0.25149999999999295</v>
      </c>
      <c r="AJ56" s="58"/>
      <c r="AK56" s="24">
        <f t="shared" si="9"/>
        <v>15</v>
      </c>
      <c r="AL56" s="125">
        <f t="shared" si="13"/>
        <v>130.4485</v>
      </c>
      <c r="AM56" s="28">
        <f t="shared" si="14"/>
        <v>145.4485</v>
      </c>
      <c r="AN56" s="79"/>
      <c r="AO56" s="112">
        <v>60</v>
      </c>
      <c r="AP56" s="112">
        <v>200</v>
      </c>
      <c r="AQ56" s="112">
        <v>0</v>
      </c>
      <c r="AR56" s="112">
        <v>15</v>
      </c>
      <c r="AS56" s="112">
        <v>54</v>
      </c>
      <c r="AT56" s="62">
        <f t="shared" si="15"/>
        <v>329</v>
      </c>
      <c r="AU56" s="64">
        <f t="shared" si="16"/>
        <v>312.55</v>
      </c>
      <c r="AV56" s="24">
        <v>6</v>
      </c>
      <c r="AW56" s="25">
        <v>20</v>
      </c>
      <c r="AX56" s="25">
        <v>8</v>
      </c>
      <c r="AY56" s="25">
        <v>1</v>
      </c>
      <c r="AZ56" s="81">
        <f t="shared" si="17"/>
        <v>35</v>
      </c>
      <c r="BA56" s="80">
        <f t="shared" si="18"/>
        <v>277.55</v>
      </c>
      <c r="BB56" s="36">
        <f t="shared" si="28"/>
        <v>130.4485</v>
      </c>
      <c r="BC56" s="80">
        <f t="shared" si="20"/>
        <v>144.32600000000002</v>
      </c>
    </row>
    <row r="57" spans="1:59" ht="17.399999999999999">
      <c r="A57" s="30" t="s">
        <v>56</v>
      </c>
      <c r="B57" s="88">
        <v>936</v>
      </c>
      <c r="C57" s="88">
        <v>491</v>
      </c>
      <c r="D57" s="88">
        <v>822</v>
      </c>
      <c r="E57" s="88">
        <v>51</v>
      </c>
      <c r="F57" s="88"/>
      <c r="G57" s="89">
        <v>27</v>
      </c>
      <c r="H57" s="55">
        <f>B57+C57+D57</f>
        <v>2249</v>
      </c>
      <c r="I57" s="55">
        <f>E57+F57+G57</f>
        <v>78</v>
      </c>
      <c r="J57" s="88">
        <v>748</v>
      </c>
      <c r="K57" s="94">
        <v>519</v>
      </c>
      <c r="L57" s="94"/>
      <c r="M57" s="93">
        <v>24</v>
      </c>
      <c r="N57" s="93">
        <v>18</v>
      </c>
      <c r="O57" s="93"/>
      <c r="P57" s="55">
        <f t="shared" si="21"/>
        <v>1267</v>
      </c>
      <c r="Q57" s="55">
        <f t="shared" si="6"/>
        <v>42</v>
      </c>
      <c r="R57" s="57">
        <f t="shared" si="22"/>
        <v>120</v>
      </c>
      <c r="S57" s="88">
        <v>6</v>
      </c>
      <c r="T57" s="89">
        <v>7.5</v>
      </c>
      <c r="U57" s="150">
        <v>12.2</v>
      </c>
      <c r="V57" s="44"/>
      <c r="W57" s="44"/>
      <c r="X57" s="44"/>
      <c r="Y57" s="44"/>
      <c r="Z57" s="44"/>
      <c r="AA57" s="68">
        <f t="shared" si="10"/>
        <v>0</v>
      </c>
      <c r="AB57" s="35">
        <v>15</v>
      </c>
      <c r="AC57" s="20">
        <f t="shared" si="30"/>
        <v>15</v>
      </c>
      <c r="AD57" s="85">
        <f t="shared" si="12"/>
        <v>145.69999999999999</v>
      </c>
      <c r="AE57" s="83">
        <f t="shared" si="23"/>
        <v>130.69999999999999</v>
      </c>
      <c r="AF57" s="84"/>
      <c r="AG57" s="78"/>
      <c r="AH57" s="22">
        <f t="shared" si="7"/>
        <v>145.69999999999999</v>
      </c>
      <c r="AI57" s="23">
        <f t="shared" si="8"/>
        <v>-0.25149999999999295</v>
      </c>
      <c r="AJ57" s="58"/>
      <c r="AK57" s="24">
        <f t="shared" si="9"/>
        <v>15</v>
      </c>
      <c r="AL57" s="125">
        <f t="shared" si="13"/>
        <v>130.4485</v>
      </c>
      <c r="AM57" s="28">
        <f t="shared" si="14"/>
        <v>145.4485</v>
      </c>
      <c r="AN57" s="79"/>
      <c r="AO57" s="112">
        <v>60</v>
      </c>
      <c r="AP57" s="112">
        <v>200</v>
      </c>
      <c r="AQ57" s="112">
        <v>0</v>
      </c>
      <c r="AR57" s="112">
        <v>15</v>
      </c>
      <c r="AS57" s="112">
        <v>54</v>
      </c>
      <c r="AT57" s="62">
        <f t="shared" si="15"/>
        <v>329</v>
      </c>
      <c r="AU57" s="64">
        <f t="shared" si="16"/>
        <v>312.55</v>
      </c>
      <c r="AV57" s="24">
        <v>6</v>
      </c>
      <c r="AW57" s="25">
        <v>20</v>
      </c>
      <c r="AX57" s="25">
        <v>8</v>
      </c>
      <c r="AY57" s="25">
        <v>1</v>
      </c>
      <c r="AZ57" s="81">
        <f t="shared" si="17"/>
        <v>35</v>
      </c>
      <c r="BA57" s="80">
        <f t="shared" si="18"/>
        <v>277.55</v>
      </c>
      <c r="BB57" s="36">
        <f t="shared" si="28"/>
        <v>130.4485</v>
      </c>
      <c r="BC57" s="80">
        <f t="shared" si="20"/>
        <v>144.32600000000002</v>
      </c>
    </row>
    <row r="58" spans="1:59" ht="17.399999999999999">
      <c r="A58" s="30" t="s">
        <v>27</v>
      </c>
      <c r="B58" s="88">
        <v>923</v>
      </c>
      <c r="C58" s="88">
        <v>478</v>
      </c>
      <c r="D58" s="88">
        <v>812</v>
      </c>
      <c r="E58" s="88">
        <v>50</v>
      </c>
      <c r="F58" s="88"/>
      <c r="G58" s="89">
        <v>27</v>
      </c>
      <c r="H58" s="55">
        <f t="shared" si="4"/>
        <v>2213</v>
      </c>
      <c r="I58" s="55">
        <f t="shared" si="5"/>
        <v>77</v>
      </c>
      <c r="J58" s="88">
        <v>728</v>
      </c>
      <c r="K58" s="94">
        <v>505</v>
      </c>
      <c r="L58" s="94"/>
      <c r="M58" s="93">
        <v>23</v>
      </c>
      <c r="N58" s="93">
        <v>18</v>
      </c>
      <c r="O58" s="93"/>
      <c r="P58" s="55">
        <f t="shared" si="21"/>
        <v>1233</v>
      </c>
      <c r="Q58" s="55">
        <f t="shared" si="6"/>
        <v>41</v>
      </c>
      <c r="R58" s="57">
        <f t="shared" si="22"/>
        <v>118</v>
      </c>
      <c r="S58" s="88">
        <v>5.76</v>
      </c>
      <c r="T58" s="89">
        <v>7.5</v>
      </c>
      <c r="U58" s="150">
        <v>11.2</v>
      </c>
      <c r="V58" s="44"/>
      <c r="W58" s="44"/>
      <c r="X58" s="44"/>
      <c r="Y58" s="44"/>
      <c r="Z58" s="44"/>
      <c r="AA58" s="68">
        <f t="shared" si="10"/>
        <v>0</v>
      </c>
      <c r="AB58" s="35">
        <v>15</v>
      </c>
      <c r="AC58" s="20">
        <f t="shared" si="30"/>
        <v>15</v>
      </c>
      <c r="AD58" s="85">
        <f t="shared" si="12"/>
        <v>142.45999999999998</v>
      </c>
      <c r="AE58" s="83">
        <f t="shared" si="23"/>
        <v>127.45999999999998</v>
      </c>
      <c r="AF58" s="84"/>
      <c r="AG58" s="78"/>
      <c r="AH58" s="22">
        <f t="shared" si="7"/>
        <v>142.45999999999998</v>
      </c>
      <c r="AI58" s="23">
        <f t="shared" si="8"/>
        <v>2.9885000000000161</v>
      </c>
      <c r="AJ58" s="58"/>
      <c r="AK58" s="24">
        <f t="shared" si="9"/>
        <v>15</v>
      </c>
      <c r="AL58" s="125">
        <f t="shared" si="13"/>
        <v>130.4485</v>
      </c>
      <c r="AM58" s="28">
        <f t="shared" si="14"/>
        <v>145.4485</v>
      </c>
      <c r="AN58" s="79"/>
      <c r="AO58" s="112">
        <v>60</v>
      </c>
      <c r="AP58" s="112">
        <v>200</v>
      </c>
      <c r="AQ58" s="112">
        <v>0</v>
      </c>
      <c r="AR58" s="112">
        <v>15</v>
      </c>
      <c r="AS58" s="112">
        <v>54</v>
      </c>
      <c r="AT58" s="62">
        <f t="shared" si="15"/>
        <v>329</v>
      </c>
      <c r="AU58" s="64">
        <f t="shared" si="16"/>
        <v>312.55</v>
      </c>
      <c r="AV58" s="24">
        <v>6</v>
      </c>
      <c r="AW58" s="25">
        <v>20</v>
      </c>
      <c r="AX58" s="25">
        <v>8</v>
      </c>
      <c r="AY58" s="25">
        <v>1</v>
      </c>
      <c r="AZ58" s="81">
        <f t="shared" si="17"/>
        <v>35</v>
      </c>
      <c r="BA58" s="80">
        <f t="shared" si="18"/>
        <v>277.55</v>
      </c>
      <c r="BB58" s="36">
        <f t="shared" si="28"/>
        <v>130.4485</v>
      </c>
      <c r="BC58" s="80">
        <f t="shared" si="20"/>
        <v>144.32600000000002</v>
      </c>
    </row>
    <row r="59" spans="1:59" ht="17.399999999999999">
      <c r="A59" s="30" t="s">
        <v>57</v>
      </c>
      <c r="B59" s="88">
        <v>923</v>
      </c>
      <c r="C59" s="88">
        <v>478</v>
      </c>
      <c r="D59" s="88">
        <v>812</v>
      </c>
      <c r="E59" s="88">
        <v>50</v>
      </c>
      <c r="F59" s="88"/>
      <c r="G59" s="89">
        <v>27</v>
      </c>
      <c r="H59" s="55">
        <f>B59+C59+D59</f>
        <v>2213</v>
      </c>
      <c r="I59" s="55">
        <f>E59+F59+G59</f>
        <v>77</v>
      </c>
      <c r="J59" s="88">
        <v>728</v>
      </c>
      <c r="K59" s="94">
        <v>505</v>
      </c>
      <c r="L59" s="94"/>
      <c r="M59" s="93">
        <v>23</v>
      </c>
      <c r="N59" s="93">
        <v>18</v>
      </c>
      <c r="O59" s="93"/>
      <c r="P59" s="55">
        <f t="shared" si="21"/>
        <v>1233</v>
      </c>
      <c r="Q59" s="55">
        <f t="shared" si="6"/>
        <v>41</v>
      </c>
      <c r="R59" s="57">
        <f t="shared" si="22"/>
        <v>118</v>
      </c>
      <c r="S59" s="88">
        <v>5.76</v>
      </c>
      <c r="T59" s="89">
        <v>7.5</v>
      </c>
      <c r="U59" s="150">
        <v>11.2</v>
      </c>
      <c r="V59" s="44"/>
      <c r="W59" s="44"/>
      <c r="X59" s="44"/>
      <c r="Y59" s="44"/>
      <c r="Z59" s="44"/>
      <c r="AA59" s="68">
        <f t="shared" si="10"/>
        <v>0</v>
      </c>
      <c r="AB59" s="35">
        <v>15</v>
      </c>
      <c r="AC59" s="20">
        <f t="shared" si="30"/>
        <v>15</v>
      </c>
      <c r="AD59" s="85">
        <f t="shared" si="12"/>
        <v>142.45999999999998</v>
      </c>
      <c r="AE59" s="83">
        <f t="shared" si="23"/>
        <v>127.45999999999998</v>
      </c>
      <c r="AF59" s="84"/>
      <c r="AG59" s="78"/>
      <c r="AH59" s="22">
        <f t="shared" si="7"/>
        <v>142.45999999999998</v>
      </c>
      <c r="AI59" s="23">
        <f t="shared" si="8"/>
        <v>2.9885000000000161</v>
      </c>
      <c r="AJ59" s="58"/>
      <c r="AK59" s="24">
        <f t="shared" si="9"/>
        <v>15</v>
      </c>
      <c r="AL59" s="125">
        <f t="shared" si="13"/>
        <v>130.4485</v>
      </c>
      <c r="AM59" s="28">
        <f t="shared" si="14"/>
        <v>145.4485</v>
      </c>
      <c r="AN59" s="79"/>
      <c r="AO59" s="112">
        <v>60</v>
      </c>
      <c r="AP59" s="112">
        <v>200</v>
      </c>
      <c r="AQ59" s="112">
        <v>0</v>
      </c>
      <c r="AR59" s="112">
        <v>15</v>
      </c>
      <c r="AS59" s="112">
        <v>54</v>
      </c>
      <c r="AT59" s="62">
        <f t="shared" si="15"/>
        <v>329</v>
      </c>
      <c r="AU59" s="64">
        <f t="shared" si="16"/>
        <v>312.55</v>
      </c>
      <c r="AV59" s="24">
        <v>6</v>
      </c>
      <c r="AW59" s="25">
        <v>20</v>
      </c>
      <c r="AX59" s="25">
        <v>8</v>
      </c>
      <c r="AY59" s="25">
        <v>1</v>
      </c>
      <c r="AZ59" s="81">
        <f t="shared" si="17"/>
        <v>35</v>
      </c>
      <c r="BA59" s="80">
        <f t="shared" si="18"/>
        <v>277.55</v>
      </c>
      <c r="BB59" s="36">
        <f t="shared" si="28"/>
        <v>130.4485</v>
      </c>
      <c r="BC59" s="80">
        <f t="shared" si="20"/>
        <v>144.32600000000002</v>
      </c>
    </row>
    <row r="60" spans="1:59" ht="17.399999999999999">
      <c r="A60" s="30" t="s">
        <v>58</v>
      </c>
      <c r="B60" s="88">
        <v>878</v>
      </c>
      <c r="C60" s="88">
        <v>455</v>
      </c>
      <c r="D60" s="88">
        <v>753</v>
      </c>
      <c r="E60" s="88">
        <v>40</v>
      </c>
      <c r="F60" s="88"/>
      <c r="G60" s="89">
        <v>25</v>
      </c>
      <c r="H60" s="55">
        <f t="shared" si="4"/>
        <v>2086</v>
      </c>
      <c r="I60" s="55">
        <f t="shared" si="5"/>
        <v>65</v>
      </c>
      <c r="J60" s="88">
        <v>725</v>
      </c>
      <c r="K60" s="94">
        <v>501</v>
      </c>
      <c r="L60" s="94"/>
      <c r="M60" s="93">
        <v>23</v>
      </c>
      <c r="N60" s="93">
        <v>18</v>
      </c>
      <c r="O60" s="93"/>
      <c r="P60" s="55">
        <f t="shared" si="21"/>
        <v>1226</v>
      </c>
      <c r="Q60" s="55">
        <f t="shared" si="6"/>
        <v>41</v>
      </c>
      <c r="R60" s="57">
        <f t="shared" si="22"/>
        <v>106</v>
      </c>
      <c r="S60" s="88">
        <v>5.76</v>
      </c>
      <c r="T60" s="88">
        <v>7.5</v>
      </c>
      <c r="U60" s="150">
        <v>11.2</v>
      </c>
      <c r="V60" s="44"/>
      <c r="W60" s="44"/>
      <c r="X60" s="44"/>
      <c r="Y60" s="44"/>
      <c r="Z60" s="44"/>
      <c r="AA60" s="68">
        <f t="shared" si="10"/>
        <v>0</v>
      </c>
      <c r="AB60" s="35">
        <v>15</v>
      </c>
      <c r="AC60" s="20">
        <f t="shared" si="30"/>
        <v>15</v>
      </c>
      <c r="AD60" s="85">
        <f t="shared" si="12"/>
        <v>130.46</v>
      </c>
      <c r="AE60" s="83">
        <f t="shared" si="23"/>
        <v>115.46000000000001</v>
      </c>
      <c r="AF60" s="84"/>
      <c r="AG60" s="78"/>
      <c r="AH60" s="22">
        <f t="shared" si="7"/>
        <v>130.46</v>
      </c>
      <c r="AI60" s="23">
        <f t="shared" si="8"/>
        <v>14.988499999999988</v>
      </c>
      <c r="AJ60" s="58"/>
      <c r="AK60" s="24">
        <f t="shared" si="9"/>
        <v>15</v>
      </c>
      <c r="AL60" s="125">
        <f t="shared" si="13"/>
        <v>130.4485</v>
      </c>
      <c r="AM60" s="28">
        <f t="shared" si="14"/>
        <v>145.4485</v>
      </c>
      <c r="AN60" s="79"/>
      <c r="AO60" s="112">
        <v>60</v>
      </c>
      <c r="AP60" s="112">
        <v>200</v>
      </c>
      <c r="AQ60" s="112">
        <v>0</v>
      </c>
      <c r="AR60" s="112">
        <v>15</v>
      </c>
      <c r="AS60" s="112">
        <v>54</v>
      </c>
      <c r="AT60" s="62">
        <f t="shared" si="15"/>
        <v>329</v>
      </c>
      <c r="AU60" s="64">
        <f t="shared" si="16"/>
        <v>312.55</v>
      </c>
      <c r="AV60" s="24">
        <v>6</v>
      </c>
      <c r="AW60" s="25">
        <v>20</v>
      </c>
      <c r="AX60" s="25">
        <v>8</v>
      </c>
      <c r="AY60" s="25">
        <v>1</v>
      </c>
      <c r="AZ60" s="81">
        <f t="shared" si="17"/>
        <v>35</v>
      </c>
      <c r="BA60" s="80">
        <f t="shared" si="18"/>
        <v>277.55</v>
      </c>
      <c r="BB60" s="36">
        <f t="shared" si="28"/>
        <v>130.4485</v>
      </c>
      <c r="BC60" s="80">
        <f t="shared" si="20"/>
        <v>144.32600000000002</v>
      </c>
    </row>
    <row r="61" spans="1:59" ht="17.399999999999999">
      <c r="A61" s="30" t="s">
        <v>59</v>
      </c>
      <c r="B61" s="88">
        <v>878</v>
      </c>
      <c r="C61" s="88">
        <v>455</v>
      </c>
      <c r="D61" s="88">
        <v>753</v>
      </c>
      <c r="E61" s="88">
        <v>40</v>
      </c>
      <c r="F61" s="88"/>
      <c r="G61" s="89">
        <v>25</v>
      </c>
      <c r="H61" s="55">
        <f>B61+C61+D61</f>
        <v>2086</v>
      </c>
      <c r="I61" s="55">
        <f>E61+F61+G61</f>
        <v>65</v>
      </c>
      <c r="J61" s="88">
        <v>725</v>
      </c>
      <c r="K61" s="94">
        <v>501</v>
      </c>
      <c r="L61" s="94"/>
      <c r="M61" s="93">
        <v>23</v>
      </c>
      <c r="N61" s="93">
        <v>18</v>
      </c>
      <c r="O61" s="93"/>
      <c r="P61" s="55">
        <f t="shared" si="21"/>
        <v>1226</v>
      </c>
      <c r="Q61" s="55">
        <f t="shared" si="6"/>
        <v>41</v>
      </c>
      <c r="R61" s="57">
        <f t="shared" si="22"/>
        <v>106</v>
      </c>
      <c r="S61" s="88">
        <v>5.76</v>
      </c>
      <c r="T61" s="88">
        <v>7.5</v>
      </c>
      <c r="U61" s="150">
        <v>11.2</v>
      </c>
      <c r="V61" s="44"/>
      <c r="W61" s="44"/>
      <c r="X61" s="44"/>
      <c r="Y61" s="44"/>
      <c r="Z61" s="44"/>
      <c r="AA61" s="68">
        <f t="shared" si="10"/>
        <v>0</v>
      </c>
      <c r="AB61" s="35">
        <v>15</v>
      </c>
      <c r="AC61" s="20">
        <f t="shared" si="30"/>
        <v>15</v>
      </c>
      <c r="AD61" s="85">
        <f t="shared" si="12"/>
        <v>130.46</v>
      </c>
      <c r="AE61" s="83">
        <f t="shared" si="23"/>
        <v>115.46000000000001</v>
      </c>
      <c r="AF61" s="84"/>
      <c r="AG61" s="78"/>
      <c r="AH61" s="22">
        <f t="shared" si="7"/>
        <v>130.46</v>
      </c>
      <c r="AI61" s="23">
        <f t="shared" si="8"/>
        <v>14.988499999999988</v>
      </c>
      <c r="AJ61" s="58"/>
      <c r="AK61" s="24">
        <f t="shared" si="9"/>
        <v>15</v>
      </c>
      <c r="AL61" s="125">
        <f t="shared" si="13"/>
        <v>130.4485</v>
      </c>
      <c r="AM61" s="28">
        <f t="shared" si="14"/>
        <v>145.4485</v>
      </c>
      <c r="AN61" s="79"/>
      <c r="AO61" s="112">
        <v>60</v>
      </c>
      <c r="AP61" s="112">
        <v>200</v>
      </c>
      <c r="AQ61" s="112">
        <v>0</v>
      </c>
      <c r="AR61" s="112">
        <v>15</v>
      </c>
      <c r="AS61" s="112">
        <v>54</v>
      </c>
      <c r="AT61" s="62">
        <f t="shared" si="15"/>
        <v>329</v>
      </c>
      <c r="AU61" s="64">
        <f t="shared" si="16"/>
        <v>312.55</v>
      </c>
      <c r="AV61" s="24">
        <v>6</v>
      </c>
      <c r="AW61" s="25">
        <v>20</v>
      </c>
      <c r="AX61" s="25">
        <v>8</v>
      </c>
      <c r="AY61" s="25">
        <v>1</v>
      </c>
      <c r="AZ61" s="81">
        <f t="shared" si="17"/>
        <v>35</v>
      </c>
      <c r="BA61" s="80">
        <f t="shared" si="18"/>
        <v>277.55</v>
      </c>
      <c r="BB61" s="36">
        <f t="shared" si="28"/>
        <v>130.4485</v>
      </c>
      <c r="BC61" s="80">
        <f t="shared" si="20"/>
        <v>144.32600000000002</v>
      </c>
    </row>
    <row r="62" spans="1:59" ht="17.399999999999999">
      <c r="A62" s="30" t="s">
        <v>28</v>
      </c>
      <c r="B62" s="88">
        <v>862</v>
      </c>
      <c r="C62" s="88">
        <v>440</v>
      </c>
      <c r="D62" s="88">
        <v>721</v>
      </c>
      <c r="E62" s="88">
        <v>47</v>
      </c>
      <c r="F62" s="88"/>
      <c r="G62" s="89">
        <v>24</v>
      </c>
      <c r="H62" s="55">
        <f t="shared" si="4"/>
        <v>2023</v>
      </c>
      <c r="I62" s="55">
        <f t="shared" si="5"/>
        <v>71</v>
      </c>
      <c r="J62" s="88">
        <v>715</v>
      </c>
      <c r="K62" s="94">
        <v>493</v>
      </c>
      <c r="L62" s="94"/>
      <c r="M62" s="93">
        <v>23</v>
      </c>
      <c r="N62" s="93">
        <v>17</v>
      </c>
      <c r="O62" s="93"/>
      <c r="P62" s="55">
        <f t="shared" si="21"/>
        <v>1208</v>
      </c>
      <c r="Q62" s="55">
        <f t="shared" si="6"/>
        <v>40</v>
      </c>
      <c r="R62" s="57">
        <f t="shared" si="22"/>
        <v>111</v>
      </c>
      <c r="S62" s="88">
        <v>5.16</v>
      </c>
      <c r="T62" s="88">
        <v>5.5</v>
      </c>
      <c r="U62" s="88">
        <v>10.4</v>
      </c>
      <c r="V62" s="44"/>
      <c r="W62" s="44"/>
      <c r="X62" s="44"/>
      <c r="Y62" s="44"/>
      <c r="Z62" s="44"/>
      <c r="AA62" s="68">
        <f t="shared" si="10"/>
        <v>0</v>
      </c>
      <c r="AB62" s="35">
        <v>15</v>
      </c>
      <c r="AC62" s="20">
        <f t="shared" si="30"/>
        <v>15</v>
      </c>
      <c r="AD62" s="85">
        <f t="shared" si="12"/>
        <v>132.06</v>
      </c>
      <c r="AE62" s="83">
        <f t="shared" si="23"/>
        <v>117.06</v>
      </c>
      <c r="AF62" s="84">
        <v>102</v>
      </c>
      <c r="AG62" s="78"/>
      <c r="AH62" s="22">
        <f t="shared" si="7"/>
        <v>132.06</v>
      </c>
      <c r="AI62" s="23">
        <f t="shared" si="8"/>
        <v>13.388499999999993</v>
      </c>
      <c r="AJ62" s="58"/>
      <c r="AK62" s="24">
        <f t="shared" si="9"/>
        <v>15</v>
      </c>
      <c r="AL62" s="125">
        <f t="shared" si="13"/>
        <v>130.4485</v>
      </c>
      <c r="AM62" s="28">
        <f t="shared" si="14"/>
        <v>145.4485</v>
      </c>
      <c r="AN62" s="79"/>
      <c r="AO62" s="112">
        <v>60</v>
      </c>
      <c r="AP62" s="112">
        <v>200</v>
      </c>
      <c r="AQ62" s="112">
        <v>0</v>
      </c>
      <c r="AR62" s="112">
        <v>15</v>
      </c>
      <c r="AS62" s="112">
        <v>54</v>
      </c>
      <c r="AT62" s="62">
        <f t="shared" si="15"/>
        <v>329</v>
      </c>
      <c r="AU62" s="64">
        <f t="shared" si="16"/>
        <v>312.55</v>
      </c>
      <c r="AV62" s="24">
        <v>6</v>
      </c>
      <c r="AW62" s="25">
        <v>20</v>
      </c>
      <c r="AX62" s="25">
        <v>8</v>
      </c>
      <c r="AY62" s="25">
        <v>1</v>
      </c>
      <c r="AZ62" s="81">
        <f t="shared" si="17"/>
        <v>35</v>
      </c>
      <c r="BA62" s="80">
        <f t="shared" si="18"/>
        <v>277.55</v>
      </c>
      <c r="BB62" s="36">
        <f t="shared" si="28"/>
        <v>130.4485</v>
      </c>
      <c r="BC62" s="80">
        <f t="shared" si="20"/>
        <v>144.32600000000002</v>
      </c>
    </row>
    <row r="63" spans="1:59" ht="17.399999999999999">
      <c r="A63" s="31" t="s">
        <v>60</v>
      </c>
      <c r="B63" s="88">
        <v>816</v>
      </c>
      <c r="C63" s="88">
        <v>416</v>
      </c>
      <c r="D63" s="88">
        <v>680</v>
      </c>
      <c r="E63" s="88">
        <v>45</v>
      </c>
      <c r="F63" s="88"/>
      <c r="G63" s="89">
        <v>23</v>
      </c>
      <c r="H63" s="55">
        <f t="shared" si="4"/>
        <v>1912</v>
      </c>
      <c r="I63" s="55">
        <f t="shared" si="5"/>
        <v>68</v>
      </c>
      <c r="J63" s="88">
        <v>708</v>
      </c>
      <c r="K63" s="94">
        <v>490</v>
      </c>
      <c r="L63" s="94"/>
      <c r="M63" s="93">
        <v>23</v>
      </c>
      <c r="N63" s="93">
        <v>17</v>
      </c>
      <c r="O63" s="93"/>
      <c r="P63" s="55">
        <f t="shared" si="21"/>
        <v>1198</v>
      </c>
      <c r="Q63" s="55">
        <f t="shared" si="6"/>
        <v>40</v>
      </c>
      <c r="R63" s="57">
        <f t="shared" si="22"/>
        <v>108</v>
      </c>
      <c r="S63" s="88">
        <v>5.16</v>
      </c>
      <c r="T63" s="88">
        <v>5.5</v>
      </c>
      <c r="U63" s="88">
        <v>10.4</v>
      </c>
      <c r="V63" s="44"/>
      <c r="W63" s="44"/>
      <c r="X63" s="44"/>
      <c r="Y63" s="44"/>
      <c r="Z63" s="44"/>
      <c r="AA63" s="68">
        <f t="shared" si="10"/>
        <v>0</v>
      </c>
      <c r="AB63" s="35">
        <v>15</v>
      </c>
      <c r="AC63" s="20">
        <f t="shared" si="30"/>
        <v>15</v>
      </c>
      <c r="AD63" s="85">
        <f t="shared" si="12"/>
        <v>129.06</v>
      </c>
      <c r="AE63" s="83">
        <f t="shared" si="23"/>
        <v>114.06</v>
      </c>
      <c r="AF63" s="84">
        <v>100</v>
      </c>
      <c r="AG63" s="78"/>
      <c r="AH63" s="22">
        <f t="shared" si="7"/>
        <v>129.06</v>
      </c>
      <c r="AI63" s="23">
        <f t="shared" si="8"/>
        <v>16.388499999999993</v>
      </c>
      <c r="AJ63" s="58"/>
      <c r="AK63" s="24">
        <f t="shared" si="9"/>
        <v>15</v>
      </c>
      <c r="AL63" s="125">
        <f t="shared" si="13"/>
        <v>130.4485</v>
      </c>
      <c r="AM63" s="28">
        <f t="shared" si="14"/>
        <v>145.4485</v>
      </c>
      <c r="AN63" s="79"/>
      <c r="AO63" s="112">
        <v>60</v>
      </c>
      <c r="AP63" s="112">
        <v>200</v>
      </c>
      <c r="AQ63" s="112">
        <v>0</v>
      </c>
      <c r="AR63" s="112">
        <v>15</v>
      </c>
      <c r="AS63" s="112">
        <v>54</v>
      </c>
      <c r="AT63" s="62">
        <f t="shared" si="15"/>
        <v>329</v>
      </c>
      <c r="AU63" s="64">
        <f t="shared" si="16"/>
        <v>312.55</v>
      </c>
      <c r="AV63" s="24">
        <v>6</v>
      </c>
      <c r="AW63" s="25">
        <v>20</v>
      </c>
      <c r="AX63" s="25">
        <v>8</v>
      </c>
      <c r="AY63" s="25">
        <v>1</v>
      </c>
      <c r="AZ63" s="81">
        <f t="shared" si="17"/>
        <v>35</v>
      </c>
      <c r="BA63" s="80">
        <f t="shared" si="18"/>
        <v>277.55</v>
      </c>
      <c r="BB63" s="36">
        <f t="shared" si="28"/>
        <v>130.4485</v>
      </c>
      <c r="BC63" s="80">
        <f t="shared" si="20"/>
        <v>144.32600000000002</v>
      </c>
    </row>
    <row r="64" spans="1:59" ht="17.399999999999999">
      <c r="A64" s="31" t="s">
        <v>29</v>
      </c>
      <c r="B64" s="88">
        <v>726</v>
      </c>
      <c r="C64" s="88">
        <v>371</v>
      </c>
      <c r="D64" s="88">
        <v>656</v>
      </c>
      <c r="E64" s="88">
        <v>39</v>
      </c>
      <c r="F64" s="88"/>
      <c r="G64" s="89">
        <v>22</v>
      </c>
      <c r="H64" s="55">
        <f t="shared" si="4"/>
        <v>1753</v>
      </c>
      <c r="I64" s="55">
        <f t="shared" si="5"/>
        <v>61</v>
      </c>
      <c r="J64" s="88">
        <v>691</v>
      </c>
      <c r="K64" s="94">
        <v>485</v>
      </c>
      <c r="L64" s="94"/>
      <c r="M64" s="93">
        <v>23</v>
      </c>
      <c r="N64" s="93">
        <v>17</v>
      </c>
      <c r="O64" s="93"/>
      <c r="P64" s="55">
        <f t="shared" si="21"/>
        <v>1176</v>
      </c>
      <c r="Q64" s="55">
        <f t="shared" si="6"/>
        <v>40</v>
      </c>
      <c r="R64" s="57">
        <f t="shared" si="22"/>
        <v>101</v>
      </c>
      <c r="S64" s="89">
        <v>4.51</v>
      </c>
      <c r="T64" s="88">
        <v>5.5</v>
      </c>
      <c r="U64" s="88">
        <v>9.4</v>
      </c>
      <c r="V64" s="44"/>
      <c r="W64" s="44"/>
      <c r="X64" s="44"/>
      <c r="Y64" s="44"/>
      <c r="Z64" s="44"/>
      <c r="AA64" s="68">
        <f t="shared" si="10"/>
        <v>0</v>
      </c>
      <c r="AB64" s="35">
        <v>15</v>
      </c>
      <c r="AC64" s="20">
        <f t="shared" si="30"/>
        <v>15</v>
      </c>
      <c r="AD64" s="85">
        <f t="shared" si="12"/>
        <v>120.41000000000001</v>
      </c>
      <c r="AE64" s="83">
        <f t="shared" si="23"/>
        <v>105.41000000000001</v>
      </c>
      <c r="AF64" s="84">
        <v>100</v>
      </c>
      <c r="AG64" s="78"/>
      <c r="AH64" s="22">
        <f t="shared" si="7"/>
        <v>120.41000000000001</v>
      </c>
      <c r="AI64" s="23">
        <f t="shared" si="8"/>
        <v>25.038499999999985</v>
      </c>
      <c r="AJ64" s="58"/>
      <c r="AK64" s="24">
        <f t="shared" si="9"/>
        <v>15</v>
      </c>
      <c r="AL64" s="125">
        <f t="shared" si="13"/>
        <v>130.4485</v>
      </c>
      <c r="AM64" s="28">
        <f t="shared" si="14"/>
        <v>145.4485</v>
      </c>
      <c r="AN64" s="79"/>
      <c r="AO64" s="112">
        <v>60</v>
      </c>
      <c r="AP64" s="112">
        <v>200</v>
      </c>
      <c r="AQ64" s="112">
        <v>0</v>
      </c>
      <c r="AR64" s="112">
        <v>15</v>
      </c>
      <c r="AS64" s="112">
        <v>54</v>
      </c>
      <c r="AT64" s="62">
        <f t="shared" si="15"/>
        <v>329</v>
      </c>
      <c r="AU64" s="64">
        <f t="shared" si="16"/>
        <v>312.55</v>
      </c>
      <c r="AV64" s="24">
        <v>6</v>
      </c>
      <c r="AW64" s="25">
        <v>20</v>
      </c>
      <c r="AX64" s="25">
        <v>8</v>
      </c>
      <c r="AY64" s="25">
        <v>1</v>
      </c>
      <c r="AZ64" s="81">
        <f t="shared" si="17"/>
        <v>35</v>
      </c>
      <c r="BA64" s="80">
        <f t="shared" si="18"/>
        <v>277.55</v>
      </c>
      <c r="BB64" s="36">
        <f t="shared" si="28"/>
        <v>130.4485</v>
      </c>
      <c r="BC64" s="80">
        <f t="shared" si="20"/>
        <v>144.32600000000002</v>
      </c>
    </row>
    <row r="65" spans="1:55" ht="17.399999999999999">
      <c r="A65" s="32" t="s">
        <v>61</v>
      </c>
      <c r="B65" s="88">
        <v>692</v>
      </c>
      <c r="C65" s="88">
        <v>359</v>
      </c>
      <c r="D65" s="88">
        <v>637</v>
      </c>
      <c r="E65" s="88">
        <v>37</v>
      </c>
      <c r="F65" s="88"/>
      <c r="G65" s="89">
        <v>21</v>
      </c>
      <c r="H65" s="55">
        <f t="shared" si="4"/>
        <v>1688</v>
      </c>
      <c r="I65" s="55">
        <f t="shared" si="5"/>
        <v>58</v>
      </c>
      <c r="J65" s="88">
        <v>655</v>
      </c>
      <c r="K65" s="94">
        <v>468</v>
      </c>
      <c r="L65" s="94"/>
      <c r="M65" s="90">
        <v>21</v>
      </c>
      <c r="N65" s="93">
        <v>16</v>
      </c>
      <c r="O65" s="93"/>
      <c r="P65" s="55">
        <f t="shared" si="21"/>
        <v>1123</v>
      </c>
      <c r="Q65" s="55">
        <f t="shared" si="6"/>
        <v>37</v>
      </c>
      <c r="R65" s="57">
        <f t="shared" si="22"/>
        <v>95</v>
      </c>
      <c r="S65" s="89">
        <v>4.51</v>
      </c>
      <c r="T65" s="88">
        <v>5</v>
      </c>
      <c r="U65" s="88">
        <v>9.4</v>
      </c>
      <c r="V65" s="44"/>
      <c r="W65" s="44"/>
      <c r="X65" s="44"/>
      <c r="Y65" s="44"/>
      <c r="Z65" s="44"/>
      <c r="AA65" s="68">
        <f t="shared" si="10"/>
        <v>0</v>
      </c>
      <c r="AB65" s="35"/>
      <c r="AC65" s="20">
        <f t="shared" si="30"/>
        <v>0</v>
      </c>
      <c r="AD65" s="85">
        <f t="shared" si="12"/>
        <v>113.91000000000001</v>
      </c>
      <c r="AE65" s="83">
        <f t="shared" si="23"/>
        <v>113.91000000000001</v>
      </c>
      <c r="AF65" s="84">
        <v>100</v>
      </c>
      <c r="AG65" s="78"/>
      <c r="AH65" s="22">
        <f t="shared" si="7"/>
        <v>113.91000000000001</v>
      </c>
      <c r="AI65" s="23">
        <f t="shared" si="8"/>
        <v>16.538499999999985</v>
      </c>
      <c r="AJ65" s="58"/>
      <c r="AK65" s="24">
        <f t="shared" si="9"/>
        <v>0</v>
      </c>
      <c r="AL65" s="125">
        <f t="shared" si="13"/>
        <v>130.4485</v>
      </c>
      <c r="AM65" s="28">
        <f t="shared" si="14"/>
        <v>130.4485</v>
      </c>
      <c r="AN65" s="79"/>
      <c r="AO65" s="112">
        <v>60</v>
      </c>
      <c r="AP65" s="112">
        <v>200</v>
      </c>
      <c r="AQ65" s="112">
        <v>0</v>
      </c>
      <c r="AR65" s="112">
        <v>15</v>
      </c>
      <c r="AS65" s="112">
        <v>54</v>
      </c>
      <c r="AT65" s="62">
        <f>SUM(AO65:AS65)</f>
        <v>329</v>
      </c>
      <c r="AU65" s="64">
        <f t="shared" si="16"/>
        <v>312.55</v>
      </c>
      <c r="AV65" s="24">
        <v>6</v>
      </c>
      <c r="AW65" s="25">
        <v>20</v>
      </c>
      <c r="AX65" s="25">
        <v>8</v>
      </c>
      <c r="AY65" s="25">
        <v>1</v>
      </c>
      <c r="AZ65" s="81">
        <f t="shared" si="17"/>
        <v>35</v>
      </c>
      <c r="BA65" s="80">
        <f t="shared" si="18"/>
        <v>277.55</v>
      </c>
      <c r="BB65" s="36">
        <f t="shared" si="28"/>
        <v>130.4485</v>
      </c>
      <c r="BC65" s="80">
        <f t="shared" si="20"/>
        <v>144.32600000000002</v>
      </c>
    </row>
  </sheetData>
  <mergeCells count="34">
    <mergeCell ref="BE51:BF51"/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60" priority="2" operator="lessThan">
      <formula>0</formula>
    </cfRule>
  </conditionalFormatting>
  <conditionalFormatting sqref="AC6">
    <cfRule type="cellIs" dxfId="59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C208"/>
  <sheetViews>
    <sheetView zoomScale="80" zoomScaleNormal="80" workbookViewId="0">
      <pane xSplit="1" ySplit="9" topLeftCell="B51" activePane="bottomRight" state="frozen"/>
      <selection activeCell="M23" sqref="M23"/>
      <selection pane="topRight" activeCell="M23" sqref="M23"/>
      <selection pane="bottomLeft" activeCell="M23" sqref="M23"/>
      <selection pane="bottomRight" activeCell="AD10" sqref="AD10:AD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8" width="6.6640625" customWidth="1"/>
    <col min="19" max="19" width="7.33203125" customWidth="1"/>
    <col min="20" max="20" width="8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3" t="s">
        <v>6</v>
      </c>
      <c r="C1" s="233"/>
      <c r="D1" s="233"/>
      <c r="E1" s="233"/>
      <c r="F1" s="233"/>
      <c r="G1" s="233"/>
      <c r="H1" s="233"/>
      <c r="I1" s="233"/>
      <c r="J1" s="233"/>
      <c r="K1" s="233"/>
      <c r="L1" s="233"/>
      <c r="M1" s="233"/>
      <c r="N1" s="233"/>
      <c r="O1" s="233"/>
      <c r="P1" s="233"/>
      <c r="Q1" s="233"/>
      <c r="R1" s="233"/>
      <c r="S1" s="233"/>
      <c r="T1" s="233"/>
      <c r="U1" s="233"/>
      <c r="V1" s="233"/>
      <c r="W1" s="233"/>
      <c r="X1" s="233"/>
      <c r="Y1" s="233"/>
      <c r="Z1" s="233"/>
      <c r="AA1" s="233"/>
      <c r="AB1" s="233"/>
      <c r="AC1" s="233"/>
      <c r="AD1" s="233"/>
      <c r="AE1" s="233"/>
      <c r="AF1" s="233"/>
      <c r="AG1" s="233"/>
      <c r="AH1" s="233"/>
      <c r="AI1" s="23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982</v>
      </c>
      <c r="C5" s="39">
        <f t="shared" ref="C5:AI5" si="0">MAX(C10:C65)</f>
        <v>420</v>
      </c>
      <c r="D5" s="39">
        <f t="shared" si="0"/>
        <v>949</v>
      </c>
      <c r="E5" s="43">
        <f t="shared" si="0"/>
        <v>47</v>
      </c>
      <c r="F5" s="43">
        <f t="shared" si="0"/>
        <v>0</v>
      </c>
      <c r="G5" s="43">
        <f t="shared" si="0"/>
        <v>30</v>
      </c>
      <c r="H5" s="39">
        <f t="shared" si="0"/>
        <v>2223</v>
      </c>
      <c r="I5" s="39">
        <f t="shared" si="0"/>
        <v>74</v>
      </c>
      <c r="J5" s="39">
        <f t="shared" si="0"/>
        <v>890</v>
      </c>
      <c r="K5" s="39">
        <f t="shared" si="0"/>
        <v>569</v>
      </c>
      <c r="L5" s="39">
        <f t="shared" si="0"/>
        <v>0</v>
      </c>
      <c r="M5" s="39">
        <f t="shared" si="0"/>
        <v>27</v>
      </c>
      <c r="N5" s="39">
        <f t="shared" si="0"/>
        <v>20</v>
      </c>
      <c r="O5" s="39">
        <f t="shared" si="0"/>
        <v>0</v>
      </c>
      <c r="P5" s="39">
        <f t="shared" si="0"/>
        <v>1442</v>
      </c>
      <c r="Q5" s="39">
        <f t="shared" si="0"/>
        <v>43</v>
      </c>
      <c r="R5" s="39">
        <f t="shared" si="0"/>
        <v>113</v>
      </c>
      <c r="S5" s="39">
        <f t="shared" si="0"/>
        <v>6</v>
      </c>
      <c r="T5" s="39">
        <f>MAX(T10:T65)</f>
        <v>8</v>
      </c>
      <c r="U5" s="39">
        <f t="shared" si="0"/>
        <v>11.8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30</v>
      </c>
      <c r="AC5" s="39">
        <f t="shared" si="0"/>
        <v>30</v>
      </c>
      <c r="AD5" s="39">
        <f>MAX(AD10:AD65)</f>
        <v>137.80000000000001</v>
      </c>
      <c r="AE5" s="39">
        <f>MAX(AE10:AE65)</f>
        <v>125.36999999999999</v>
      </c>
      <c r="AF5" s="39">
        <f>MAX(AF10:AF65)</f>
        <v>127</v>
      </c>
      <c r="AG5" s="39">
        <f>MAX(AG10:AG65)</f>
        <v>0</v>
      </c>
      <c r="AH5" s="41">
        <f t="shared" si="0"/>
        <v>137.80000000000001</v>
      </c>
      <c r="AI5" s="42">
        <f t="shared" si="0"/>
        <v>36.42</v>
      </c>
      <c r="AJ5" s="15"/>
      <c r="AK5" s="39">
        <f>MAX(AK10:AK65)</f>
        <v>30</v>
      </c>
      <c r="AL5" s="39">
        <f>MAX(AL10:AL65)</f>
        <v>129.12</v>
      </c>
      <c r="AM5" s="39">
        <f>MAX(AM10:AM65)</f>
        <v>147.5</v>
      </c>
      <c r="AN5" s="79"/>
      <c r="AO5" s="39">
        <f>MAX(AO10:AO61)</f>
        <v>70</v>
      </c>
      <c r="AP5" s="39">
        <f>MAX(AP10:AP61)</f>
        <v>200</v>
      </c>
      <c r="AQ5" s="39">
        <f>MAX(AQ10:AQ61)</f>
        <v>0</v>
      </c>
      <c r="AR5" s="39">
        <f>MAX(AR10:AR61)</f>
        <v>40</v>
      </c>
      <c r="AS5" s="39">
        <f>MAX(AS10:AS61)</f>
        <v>50</v>
      </c>
      <c r="AT5" s="39">
        <f t="shared" ref="AT5:BC5" si="1">MAX(AT10:AT65)</f>
        <v>320</v>
      </c>
      <c r="AU5" s="39">
        <f t="shared" si="1"/>
        <v>304</v>
      </c>
      <c r="AV5" s="39">
        <f t="shared" si="1"/>
        <v>6</v>
      </c>
      <c r="AW5" s="39">
        <f t="shared" si="1"/>
        <v>46</v>
      </c>
      <c r="AX5" s="39">
        <f t="shared" si="1"/>
        <v>8</v>
      </c>
      <c r="AY5" s="39">
        <f t="shared" si="1"/>
        <v>1</v>
      </c>
      <c r="AZ5" s="39">
        <f t="shared" si="1"/>
        <v>46</v>
      </c>
      <c r="BA5" s="39">
        <f t="shared" si="1"/>
        <v>269</v>
      </c>
      <c r="BB5" s="39">
        <f t="shared" si="1"/>
        <v>129.12</v>
      </c>
      <c r="BC5" s="39">
        <f t="shared" si="1"/>
        <v>139.88</v>
      </c>
    </row>
    <row r="6" spans="1:55" ht="15" thickBot="1">
      <c r="A6" s="11" t="s">
        <v>66</v>
      </c>
      <c r="B6" s="39">
        <f>MIN(B10:B65)</f>
        <v>574</v>
      </c>
      <c r="C6" s="39">
        <f t="shared" ref="C6:AI6" si="2">MIN(C10:C65)</f>
        <v>275</v>
      </c>
      <c r="D6" s="39">
        <f t="shared" si="2"/>
        <v>478</v>
      </c>
      <c r="E6" s="43">
        <f t="shared" si="2"/>
        <v>30</v>
      </c>
      <c r="F6" s="43">
        <f t="shared" si="2"/>
        <v>0</v>
      </c>
      <c r="G6" s="43">
        <f t="shared" si="2"/>
        <v>15</v>
      </c>
      <c r="H6" s="39">
        <f t="shared" si="2"/>
        <v>1356</v>
      </c>
      <c r="I6" s="39">
        <f t="shared" si="2"/>
        <v>46</v>
      </c>
      <c r="J6" s="39">
        <f t="shared" si="2"/>
        <v>527</v>
      </c>
      <c r="K6" s="39">
        <f t="shared" si="2"/>
        <v>208</v>
      </c>
      <c r="L6" s="39">
        <f t="shared" si="2"/>
        <v>0</v>
      </c>
      <c r="M6" s="39">
        <f t="shared" si="2"/>
        <v>17</v>
      </c>
      <c r="N6" s="39">
        <f t="shared" si="2"/>
        <v>7</v>
      </c>
      <c r="O6" s="39">
        <f t="shared" si="2"/>
        <v>0</v>
      </c>
      <c r="P6" s="39">
        <f t="shared" si="2"/>
        <v>931</v>
      </c>
      <c r="Q6" s="39">
        <f t="shared" si="2"/>
        <v>31</v>
      </c>
      <c r="R6" s="39">
        <f t="shared" si="2"/>
        <v>78</v>
      </c>
      <c r="S6" s="39">
        <f t="shared" si="2"/>
        <v>3.72</v>
      </c>
      <c r="T6" s="39">
        <f>MIN(T10:T65)</f>
        <v>3.5</v>
      </c>
      <c r="U6" s="39">
        <f t="shared" si="2"/>
        <v>6.3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92.7</v>
      </c>
      <c r="AE6" s="39">
        <f>MIN(AE10:AE65)</f>
        <v>92.7</v>
      </c>
      <c r="AF6" s="39">
        <f>MIN(AF10:AF65)</f>
        <v>92</v>
      </c>
      <c r="AG6" s="39">
        <f>MIN(AG10:AG65)</f>
        <v>0</v>
      </c>
      <c r="AH6" s="41">
        <f t="shared" si="2"/>
        <v>92.7</v>
      </c>
      <c r="AI6" s="42">
        <f t="shared" si="2"/>
        <v>-21.825000000000003</v>
      </c>
      <c r="AJ6" s="15"/>
      <c r="AK6" s="40">
        <f>MIN(AK10:AK65)</f>
        <v>0</v>
      </c>
      <c r="AL6" s="40">
        <f>MIN(AL10:AL65)</f>
        <v>98.934999999999988</v>
      </c>
      <c r="AM6" s="40">
        <f>MIN(AM10:AM65)</f>
        <v>98.934999999999988</v>
      </c>
      <c r="AN6" s="79"/>
      <c r="AO6" s="40">
        <f>MIN(AO10:AO61)</f>
        <v>50</v>
      </c>
      <c r="AP6" s="40">
        <f>MIN(AP10:AP61)</f>
        <v>200</v>
      </c>
      <c r="AQ6" s="40">
        <f>MIN(AQ10:AQ61)</f>
        <v>0</v>
      </c>
      <c r="AR6" s="40">
        <f>MIN(AR10:AR61)</f>
        <v>0</v>
      </c>
      <c r="AS6" s="40">
        <f>MIN(AS10:AS61)</f>
        <v>0</v>
      </c>
      <c r="AT6" s="40">
        <f t="shared" ref="AT6:BC6" si="3">MIN(AT10:AT65)</f>
        <v>270</v>
      </c>
      <c r="AU6" s="40">
        <f t="shared" si="3"/>
        <v>256.5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210.5</v>
      </c>
      <c r="BB6" s="40">
        <f t="shared" si="3"/>
        <v>98.934999999999988</v>
      </c>
      <c r="BC6" s="40">
        <f t="shared" si="3"/>
        <v>109.46000000000001</v>
      </c>
    </row>
    <row r="7" spans="1:55" ht="18" customHeight="1" thickBot="1">
      <c r="A7" s="11"/>
      <c r="B7" s="234" t="s">
        <v>91</v>
      </c>
      <c r="C7" s="235"/>
      <c r="D7" s="235"/>
      <c r="E7" s="235"/>
      <c r="F7" s="235"/>
      <c r="G7" s="235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6"/>
      <c r="V7" s="237" t="s">
        <v>82</v>
      </c>
      <c r="W7" s="238"/>
      <c r="X7" s="238"/>
      <c r="Y7" s="238"/>
      <c r="Z7" s="238"/>
      <c r="AA7" s="238"/>
      <c r="AB7" s="239"/>
      <c r="AC7" s="240" t="s">
        <v>84</v>
      </c>
      <c r="AD7" s="243" t="s">
        <v>83</v>
      </c>
      <c r="AE7" s="244"/>
      <c r="AF7" s="244"/>
      <c r="AG7" s="244"/>
      <c r="AH7" s="244"/>
      <c r="AI7" s="245"/>
      <c r="AJ7" s="15"/>
      <c r="AK7" s="263" t="s">
        <v>100</v>
      </c>
      <c r="AL7" s="264"/>
      <c r="AM7" s="265"/>
      <c r="AN7" s="79"/>
      <c r="AO7" s="253" t="s">
        <v>136</v>
      </c>
      <c r="AP7" s="254"/>
      <c r="AQ7" s="254"/>
      <c r="AR7" s="254"/>
      <c r="AS7" s="254"/>
      <c r="AT7" s="254"/>
      <c r="AU7" s="254"/>
      <c r="AV7" s="254"/>
      <c r="AW7" s="254"/>
      <c r="AX7" s="254"/>
      <c r="AY7" s="254"/>
      <c r="AZ7" s="254"/>
      <c r="BA7" s="254"/>
      <c r="BB7" s="254"/>
      <c r="BC7" s="255"/>
    </row>
    <row r="8" spans="1:55" ht="18" customHeight="1" thickBot="1">
      <c r="A8" s="11"/>
      <c r="B8" s="256" t="s">
        <v>2</v>
      </c>
      <c r="C8" s="257"/>
      <c r="D8" s="257"/>
      <c r="E8" s="257"/>
      <c r="F8" s="257"/>
      <c r="G8" s="257"/>
      <c r="H8" s="257"/>
      <c r="I8" s="258"/>
      <c r="J8" s="256" t="s">
        <v>3</v>
      </c>
      <c r="K8" s="257"/>
      <c r="L8" s="257"/>
      <c r="M8" s="257"/>
      <c r="N8" s="257"/>
      <c r="O8" s="257"/>
      <c r="P8" s="257"/>
      <c r="Q8" s="258"/>
      <c r="R8" s="259" t="s">
        <v>79</v>
      </c>
      <c r="S8" s="246" t="s">
        <v>4</v>
      </c>
      <c r="T8" s="246" t="s">
        <v>5</v>
      </c>
      <c r="U8" s="250" t="s">
        <v>80</v>
      </c>
      <c r="V8" s="261" t="s">
        <v>92</v>
      </c>
      <c r="W8" s="246" t="s">
        <v>93</v>
      </c>
      <c r="X8" s="246" t="s">
        <v>94</v>
      </c>
      <c r="Y8" s="246" t="s">
        <v>96</v>
      </c>
      <c r="Z8" s="246" t="s">
        <v>95</v>
      </c>
      <c r="AA8" s="248" t="s">
        <v>97</v>
      </c>
      <c r="AB8" s="250" t="s">
        <v>98</v>
      </c>
      <c r="AC8" s="241"/>
      <c r="AD8" s="266" t="s">
        <v>112</v>
      </c>
      <c r="AE8" s="268" t="s">
        <v>111</v>
      </c>
      <c r="AF8" s="268" t="s">
        <v>113</v>
      </c>
      <c r="AG8" s="270" t="s">
        <v>114</v>
      </c>
      <c r="AH8" s="270" t="s">
        <v>115</v>
      </c>
      <c r="AI8" s="252" t="s">
        <v>116</v>
      </c>
      <c r="AJ8" s="15"/>
      <c r="AK8" s="274" t="s">
        <v>101</v>
      </c>
      <c r="AL8" s="276" t="s">
        <v>117</v>
      </c>
      <c r="AM8" s="278" t="s">
        <v>99</v>
      </c>
      <c r="AN8" s="79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60"/>
      <c r="S9" s="247"/>
      <c r="T9" s="247"/>
      <c r="U9" s="251"/>
      <c r="V9" s="262"/>
      <c r="W9" s="247"/>
      <c r="X9" s="247"/>
      <c r="Y9" s="247"/>
      <c r="Z9" s="247"/>
      <c r="AA9" s="249"/>
      <c r="AB9" s="251"/>
      <c r="AC9" s="242"/>
      <c r="AD9" s="267"/>
      <c r="AE9" s="269"/>
      <c r="AF9" s="269"/>
      <c r="AG9" s="247"/>
      <c r="AH9" s="247"/>
      <c r="AI9" s="251"/>
      <c r="AJ9" s="17"/>
      <c r="AK9" s="275"/>
      <c r="AL9" s="277"/>
      <c r="AM9" s="27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8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88">
        <v>684</v>
      </c>
      <c r="C10" s="88">
        <v>346</v>
      </c>
      <c r="D10" s="90">
        <v>621</v>
      </c>
      <c r="E10" s="90">
        <v>36</v>
      </c>
      <c r="F10" s="151"/>
      <c r="G10" s="152">
        <v>21</v>
      </c>
      <c r="H10" s="48">
        <f t="shared" ref="H10:H65" si="4">B10+C10+D10</f>
        <v>1651</v>
      </c>
      <c r="I10" s="48">
        <f t="shared" ref="I10:I65" si="5">E10+F10+G10</f>
        <v>57</v>
      </c>
      <c r="J10" s="88">
        <v>639</v>
      </c>
      <c r="K10" s="94">
        <v>434</v>
      </c>
      <c r="L10" s="94"/>
      <c r="M10" s="94">
        <v>21</v>
      </c>
      <c r="N10" s="90">
        <v>14</v>
      </c>
      <c r="O10" s="154"/>
      <c r="P10" s="48">
        <f>SUM(J10+K10+L10)</f>
        <v>1073</v>
      </c>
      <c r="Q10" s="48">
        <f t="shared" ref="Q10:Q65" si="6">M10+N10+O10</f>
        <v>35</v>
      </c>
      <c r="R10" s="50">
        <f>SUM(I10+Q10)</f>
        <v>92</v>
      </c>
      <c r="S10" s="44">
        <v>4.3</v>
      </c>
      <c r="T10" s="44">
        <v>5</v>
      </c>
      <c r="U10" s="53">
        <v>8.6999999999999993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110</v>
      </c>
      <c r="AE10" s="21">
        <f>+AD10-AK10</f>
        <v>110</v>
      </c>
      <c r="AF10" s="82"/>
      <c r="AG10" s="51"/>
      <c r="AH10" s="22">
        <f t="shared" ref="AH10:AH65" si="7">AD10+AG10</f>
        <v>110</v>
      </c>
      <c r="AI10" s="23">
        <f t="shared" ref="AI10:AI65" si="8">AM10-AD10</f>
        <v>19.120000000000005</v>
      </c>
      <c r="AJ10" s="54"/>
      <c r="AK10" s="24">
        <f t="shared" ref="AK10:AK65" si="9">AC10</f>
        <v>0</v>
      </c>
      <c r="AL10" s="25">
        <f>BB10</f>
        <v>129.12</v>
      </c>
      <c r="AM10" s="26">
        <f>AK10+AL10</f>
        <v>129.12</v>
      </c>
      <c r="AN10" s="79"/>
      <c r="AO10" s="112">
        <v>60</v>
      </c>
      <c r="AP10" s="112">
        <v>200</v>
      </c>
      <c r="AQ10" s="112">
        <v>0</v>
      </c>
      <c r="AR10" s="112">
        <v>40</v>
      </c>
      <c r="AS10" s="112">
        <v>20</v>
      </c>
      <c r="AT10" s="62">
        <f>SUM(AO10:AS10)</f>
        <v>320</v>
      </c>
      <c r="AU10" s="63">
        <f>AT10*0.95</f>
        <v>304</v>
      </c>
      <c r="AV10" s="24">
        <v>6</v>
      </c>
      <c r="AW10" s="25">
        <v>20</v>
      </c>
      <c r="AX10" s="25">
        <v>8</v>
      </c>
      <c r="AY10" s="25">
        <v>1</v>
      </c>
      <c r="AZ10" s="81">
        <f>SUM(AV10:AY10)</f>
        <v>35</v>
      </c>
      <c r="BA10" s="80">
        <f>AU10-AZ10</f>
        <v>269</v>
      </c>
      <c r="BB10" s="36">
        <f>BA10*0.48</f>
        <v>129.12</v>
      </c>
      <c r="BC10" s="80">
        <f>BA10*0.52</f>
        <v>139.88</v>
      </c>
    </row>
    <row r="11" spans="1:55" ht="17.399999999999999">
      <c r="A11" s="27" t="s">
        <v>38</v>
      </c>
      <c r="B11" s="88">
        <v>657</v>
      </c>
      <c r="C11" s="88">
        <v>333</v>
      </c>
      <c r="D11" s="88">
        <v>613</v>
      </c>
      <c r="E11" s="88">
        <v>35</v>
      </c>
      <c r="F11" s="88"/>
      <c r="G11" s="89">
        <v>20</v>
      </c>
      <c r="H11" s="55">
        <f t="shared" si="4"/>
        <v>1603</v>
      </c>
      <c r="I11" s="55">
        <f t="shared" si="5"/>
        <v>55</v>
      </c>
      <c r="J11" s="89">
        <v>623</v>
      </c>
      <c r="K11" s="94">
        <v>433</v>
      </c>
      <c r="L11" s="94"/>
      <c r="M11" s="94">
        <v>20</v>
      </c>
      <c r="N11" s="90">
        <v>14</v>
      </c>
      <c r="O11" s="93"/>
      <c r="P11" s="55">
        <f>SUM(J11+K11+L11)</f>
        <v>1056</v>
      </c>
      <c r="Q11" s="55">
        <f>M11+N11+O11</f>
        <v>34</v>
      </c>
      <c r="R11" s="57">
        <f>SUM(I11+Q11)</f>
        <v>89</v>
      </c>
      <c r="S11" s="44">
        <v>4.3</v>
      </c>
      <c r="T11" s="44">
        <v>4.5</v>
      </c>
      <c r="U11" s="53">
        <v>8.6999999999999993</v>
      </c>
      <c r="V11" s="44"/>
      <c r="W11" s="137"/>
      <c r="X11" s="53"/>
      <c r="Y11" s="44"/>
      <c r="Z11" s="44"/>
      <c r="AA11" s="68">
        <f t="shared" ref="AA11:AA65" si="10">SUM(V11:Z11)</f>
        <v>0</v>
      </c>
      <c r="AB11" s="51"/>
      <c r="AC11" s="20">
        <f t="shared" ref="AC11:AC65" si="11">AA11+AB11</f>
        <v>0</v>
      </c>
      <c r="AD11" s="85">
        <f t="shared" ref="AD11:AD65" si="12">R11+S11+T11+U11+V11+W11+X11+Y11+Z11</f>
        <v>106.5</v>
      </c>
      <c r="AE11" s="21">
        <f>+AD11-AK11</f>
        <v>106.5</v>
      </c>
      <c r="AF11" s="82"/>
      <c r="AG11" s="78"/>
      <c r="AH11" s="22">
        <f t="shared" si="7"/>
        <v>106.5</v>
      </c>
      <c r="AI11" s="23">
        <f t="shared" si="8"/>
        <v>22.620000000000005</v>
      </c>
      <c r="AJ11" s="54"/>
      <c r="AK11" s="24">
        <f t="shared" si="9"/>
        <v>0</v>
      </c>
      <c r="AL11" s="25">
        <f t="shared" ref="AL11:AL65" si="13">BB11</f>
        <v>129.12</v>
      </c>
      <c r="AM11" s="28">
        <f t="shared" ref="AM11:AM65" si="14">AK11+AL11</f>
        <v>129.12</v>
      </c>
      <c r="AN11" s="79"/>
      <c r="AO11" s="112">
        <v>60</v>
      </c>
      <c r="AP11" s="112">
        <v>200</v>
      </c>
      <c r="AQ11" s="112">
        <v>0</v>
      </c>
      <c r="AR11" s="112">
        <v>40</v>
      </c>
      <c r="AS11" s="112">
        <v>20</v>
      </c>
      <c r="AT11" s="62">
        <f t="shared" ref="AT11:AT23" si="15">SUM(AO11:AS11)</f>
        <v>320</v>
      </c>
      <c r="AU11" s="64">
        <f t="shared" ref="AU11:AU65" si="16">AT11*0.95</f>
        <v>304</v>
      </c>
      <c r="AV11" s="24">
        <v>6</v>
      </c>
      <c r="AW11" s="25">
        <v>20</v>
      </c>
      <c r="AX11" s="25">
        <v>8</v>
      </c>
      <c r="AY11" s="25">
        <v>1</v>
      </c>
      <c r="AZ11" s="81">
        <f>SUM(AV11:AY11)</f>
        <v>35</v>
      </c>
      <c r="BA11" s="80">
        <f t="shared" ref="BA11:BA65" si="17">AU11-AZ11</f>
        <v>269</v>
      </c>
      <c r="BB11" s="36">
        <f t="shared" ref="BB11:BB24" si="18">BA11*0.48</f>
        <v>129.12</v>
      </c>
      <c r="BC11" s="80">
        <f t="shared" ref="BC11:BC65" si="19">BA11*0.52</f>
        <v>139.88</v>
      </c>
    </row>
    <row r="12" spans="1:55" ht="17.399999999999999">
      <c r="A12" s="18" t="s">
        <v>7</v>
      </c>
      <c r="B12" s="88">
        <v>634</v>
      </c>
      <c r="C12" s="90">
        <v>321</v>
      </c>
      <c r="D12" s="90">
        <v>568</v>
      </c>
      <c r="E12" s="88">
        <v>33</v>
      </c>
      <c r="F12" s="88"/>
      <c r="G12" s="89">
        <v>19</v>
      </c>
      <c r="H12" s="55">
        <f t="shared" si="4"/>
        <v>1523</v>
      </c>
      <c r="I12" s="55">
        <f t="shared" si="5"/>
        <v>52</v>
      </c>
      <c r="J12" s="89">
        <v>617</v>
      </c>
      <c r="K12" s="94">
        <v>430</v>
      </c>
      <c r="L12" s="94"/>
      <c r="M12" s="94">
        <v>20</v>
      </c>
      <c r="N12" s="90">
        <v>14</v>
      </c>
      <c r="O12" s="93"/>
      <c r="P12" s="55">
        <f t="shared" ref="P12:P65" si="20">SUM(J12+K12+L12)</f>
        <v>1047</v>
      </c>
      <c r="Q12" s="55">
        <f t="shared" si="6"/>
        <v>34</v>
      </c>
      <c r="R12" s="57">
        <f t="shared" ref="R12:R65" si="21">SUM(I12+Q12)</f>
        <v>86</v>
      </c>
      <c r="S12" s="44">
        <v>4.01</v>
      </c>
      <c r="T12" s="44">
        <v>4.5</v>
      </c>
      <c r="U12" s="44">
        <v>7.9</v>
      </c>
      <c r="V12" s="44"/>
      <c r="W12" s="137"/>
      <c r="X12" s="44"/>
      <c r="Y12" s="44"/>
      <c r="Z12" s="44"/>
      <c r="AA12" s="68">
        <f t="shared" si="10"/>
        <v>0</v>
      </c>
      <c r="AB12" s="51"/>
      <c r="AC12" s="20">
        <f t="shared" si="11"/>
        <v>0</v>
      </c>
      <c r="AD12" s="85">
        <f t="shared" si="12"/>
        <v>102.41000000000001</v>
      </c>
      <c r="AE12" s="21">
        <f>+AD12-AK12</f>
        <v>102.41000000000001</v>
      </c>
      <c r="AF12" s="82"/>
      <c r="AG12" s="78"/>
      <c r="AH12" s="22">
        <f t="shared" si="7"/>
        <v>102.41000000000001</v>
      </c>
      <c r="AI12" s="23">
        <f t="shared" si="8"/>
        <v>26.709999999999994</v>
      </c>
      <c r="AJ12" s="58"/>
      <c r="AK12" s="24">
        <f t="shared" si="9"/>
        <v>0</v>
      </c>
      <c r="AL12" s="25">
        <f t="shared" si="13"/>
        <v>129.12</v>
      </c>
      <c r="AM12" s="28">
        <f t="shared" si="14"/>
        <v>129.12</v>
      </c>
      <c r="AN12" s="79"/>
      <c r="AO12" s="112">
        <v>60</v>
      </c>
      <c r="AP12" s="112">
        <v>200</v>
      </c>
      <c r="AQ12" s="112">
        <v>0</v>
      </c>
      <c r="AR12" s="112">
        <v>40</v>
      </c>
      <c r="AS12" s="112">
        <v>20</v>
      </c>
      <c r="AT12" s="62">
        <f t="shared" si="15"/>
        <v>320</v>
      </c>
      <c r="AU12" s="64">
        <f t="shared" si="16"/>
        <v>304</v>
      </c>
      <c r="AV12" s="24">
        <v>6</v>
      </c>
      <c r="AW12" s="25">
        <v>20</v>
      </c>
      <c r="AX12" s="25">
        <v>8</v>
      </c>
      <c r="AY12" s="25">
        <v>1</v>
      </c>
      <c r="AZ12" s="81">
        <f>SUM(AV12:AY12)</f>
        <v>35</v>
      </c>
      <c r="BA12" s="80">
        <f t="shared" si="17"/>
        <v>269</v>
      </c>
      <c r="BB12" s="36">
        <f t="shared" si="18"/>
        <v>129.12</v>
      </c>
      <c r="BC12" s="80">
        <f t="shared" si="19"/>
        <v>139.88</v>
      </c>
    </row>
    <row r="13" spans="1:55" ht="17.399999999999999">
      <c r="A13" s="18" t="s">
        <v>39</v>
      </c>
      <c r="B13" s="88">
        <v>625</v>
      </c>
      <c r="C13" s="88">
        <v>316</v>
      </c>
      <c r="D13" s="88">
        <v>565</v>
      </c>
      <c r="E13" s="88">
        <v>33</v>
      </c>
      <c r="F13" s="88"/>
      <c r="G13" s="89">
        <v>19</v>
      </c>
      <c r="H13" s="55">
        <f t="shared" si="4"/>
        <v>1506</v>
      </c>
      <c r="I13" s="55">
        <f t="shared" si="5"/>
        <v>52</v>
      </c>
      <c r="J13" s="89">
        <v>613</v>
      </c>
      <c r="K13" s="94">
        <v>432</v>
      </c>
      <c r="L13" s="94"/>
      <c r="M13" s="94">
        <v>20</v>
      </c>
      <c r="N13" s="90">
        <v>14</v>
      </c>
      <c r="O13" s="93"/>
      <c r="P13" s="55">
        <f t="shared" si="20"/>
        <v>1045</v>
      </c>
      <c r="Q13" s="55">
        <f t="shared" si="6"/>
        <v>34</v>
      </c>
      <c r="R13" s="57">
        <f t="shared" si="21"/>
        <v>86</v>
      </c>
      <c r="S13" s="44">
        <v>4.01</v>
      </c>
      <c r="T13" s="44">
        <v>4.5</v>
      </c>
      <c r="U13" s="44">
        <v>7.9</v>
      </c>
      <c r="V13" s="44"/>
      <c r="W13" s="137"/>
      <c r="X13" s="44"/>
      <c r="Y13" s="44"/>
      <c r="Z13" s="44"/>
      <c r="AA13" s="68">
        <f t="shared" si="10"/>
        <v>0</v>
      </c>
      <c r="AB13" s="51"/>
      <c r="AC13" s="20">
        <f t="shared" si="11"/>
        <v>0</v>
      </c>
      <c r="AD13" s="85">
        <f t="shared" si="12"/>
        <v>102.41000000000001</v>
      </c>
      <c r="AE13" s="21">
        <f>+AD13-AK13</f>
        <v>102.41000000000001</v>
      </c>
      <c r="AF13" s="82"/>
      <c r="AG13" s="78"/>
      <c r="AH13" s="22">
        <f t="shared" si="7"/>
        <v>102.41000000000001</v>
      </c>
      <c r="AI13" s="23">
        <f t="shared" si="8"/>
        <v>26.709999999999994</v>
      </c>
      <c r="AJ13" s="58"/>
      <c r="AK13" s="24">
        <f t="shared" si="9"/>
        <v>0</v>
      </c>
      <c r="AL13" s="25">
        <f t="shared" si="13"/>
        <v>129.12</v>
      </c>
      <c r="AM13" s="28">
        <f t="shared" si="14"/>
        <v>129.12</v>
      </c>
      <c r="AN13" s="79"/>
      <c r="AO13" s="112">
        <v>60</v>
      </c>
      <c r="AP13" s="112">
        <v>200</v>
      </c>
      <c r="AQ13" s="112">
        <v>0</v>
      </c>
      <c r="AR13" s="112">
        <v>40</v>
      </c>
      <c r="AS13" s="112">
        <v>20</v>
      </c>
      <c r="AT13" s="62">
        <f t="shared" si="15"/>
        <v>320</v>
      </c>
      <c r="AU13" s="64">
        <f t="shared" si="16"/>
        <v>304</v>
      </c>
      <c r="AV13" s="24">
        <v>6</v>
      </c>
      <c r="AW13" s="25">
        <v>20</v>
      </c>
      <c r="AX13" s="25">
        <v>8</v>
      </c>
      <c r="AY13" s="25">
        <v>1</v>
      </c>
      <c r="AZ13" s="81">
        <f>SUM(AV13:AY13)</f>
        <v>35</v>
      </c>
      <c r="BA13" s="80">
        <f t="shared" si="17"/>
        <v>269</v>
      </c>
      <c r="BB13" s="36">
        <f t="shared" si="18"/>
        <v>129.12</v>
      </c>
      <c r="BC13" s="80">
        <f t="shared" si="19"/>
        <v>139.88</v>
      </c>
    </row>
    <row r="14" spans="1:55" ht="17.399999999999999">
      <c r="A14" s="27" t="s">
        <v>8</v>
      </c>
      <c r="B14" s="88">
        <v>607</v>
      </c>
      <c r="C14" s="88">
        <v>309</v>
      </c>
      <c r="D14" s="88">
        <v>560</v>
      </c>
      <c r="E14" s="88">
        <v>32</v>
      </c>
      <c r="F14" s="88"/>
      <c r="G14" s="89">
        <v>19</v>
      </c>
      <c r="H14" s="55">
        <f t="shared" si="4"/>
        <v>1476</v>
      </c>
      <c r="I14" s="55">
        <f t="shared" si="5"/>
        <v>51</v>
      </c>
      <c r="J14" s="89">
        <v>610</v>
      </c>
      <c r="K14" s="94">
        <v>429</v>
      </c>
      <c r="L14" s="94"/>
      <c r="M14" s="94">
        <v>20</v>
      </c>
      <c r="N14" s="90">
        <v>14</v>
      </c>
      <c r="O14" s="93"/>
      <c r="P14" s="55">
        <f t="shared" si="20"/>
        <v>1039</v>
      </c>
      <c r="Q14" s="55">
        <f t="shared" si="6"/>
        <v>34</v>
      </c>
      <c r="R14" s="57">
        <f t="shared" si="21"/>
        <v>85</v>
      </c>
      <c r="S14" s="44">
        <v>3.96</v>
      </c>
      <c r="T14" s="44">
        <v>4.5</v>
      </c>
      <c r="U14" s="44">
        <v>7.7</v>
      </c>
      <c r="V14" s="44"/>
      <c r="W14" s="137"/>
      <c r="X14" s="44"/>
      <c r="Y14" s="44"/>
      <c r="Z14" s="44"/>
      <c r="AA14" s="68">
        <f t="shared" si="10"/>
        <v>0</v>
      </c>
      <c r="AB14" s="51"/>
      <c r="AC14" s="20">
        <f t="shared" si="11"/>
        <v>0</v>
      </c>
      <c r="AD14" s="85">
        <f t="shared" si="12"/>
        <v>101.16</v>
      </c>
      <c r="AE14" s="21">
        <f t="shared" ref="AE14:AE65" si="22">+AD14-AK14</f>
        <v>101.16</v>
      </c>
      <c r="AF14" s="82"/>
      <c r="AG14" s="78"/>
      <c r="AH14" s="22">
        <f t="shared" si="7"/>
        <v>101.16</v>
      </c>
      <c r="AI14" s="23">
        <f t="shared" si="8"/>
        <v>27.960000000000008</v>
      </c>
      <c r="AJ14" s="58"/>
      <c r="AK14" s="24">
        <f t="shared" si="9"/>
        <v>0</v>
      </c>
      <c r="AL14" s="25">
        <f t="shared" si="13"/>
        <v>129.12</v>
      </c>
      <c r="AM14" s="28">
        <f t="shared" si="14"/>
        <v>129.12</v>
      </c>
      <c r="AN14" s="79"/>
      <c r="AO14" s="112">
        <v>60</v>
      </c>
      <c r="AP14" s="112">
        <v>200</v>
      </c>
      <c r="AQ14" s="112">
        <v>0</v>
      </c>
      <c r="AR14" s="112">
        <v>40</v>
      </c>
      <c r="AS14" s="112">
        <v>20</v>
      </c>
      <c r="AT14" s="62">
        <f t="shared" si="15"/>
        <v>320</v>
      </c>
      <c r="AU14" s="64">
        <f t="shared" si="16"/>
        <v>304</v>
      </c>
      <c r="AV14" s="24">
        <v>6</v>
      </c>
      <c r="AW14" s="25">
        <v>20</v>
      </c>
      <c r="AX14" s="25">
        <v>8</v>
      </c>
      <c r="AY14" s="25">
        <v>1</v>
      </c>
      <c r="AZ14" s="81">
        <f t="shared" ref="AZ14:AZ65" si="23">SUM(AV14:AY14)</f>
        <v>35</v>
      </c>
      <c r="BA14" s="80">
        <f t="shared" si="17"/>
        <v>269</v>
      </c>
      <c r="BB14" s="36">
        <f t="shared" si="18"/>
        <v>129.12</v>
      </c>
      <c r="BC14" s="80">
        <f t="shared" si="19"/>
        <v>139.88</v>
      </c>
    </row>
    <row r="15" spans="1:55" ht="17.399999999999999">
      <c r="A15" s="27" t="s">
        <v>40</v>
      </c>
      <c r="B15" s="88">
        <v>605</v>
      </c>
      <c r="C15" s="88">
        <v>305</v>
      </c>
      <c r="D15" s="88">
        <v>562</v>
      </c>
      <c r="E15" s="88">
        <v>32</v>
      </c>
      <c r="F15" s="88"/>
      <c r="G15" s="89">
        <v>19</v>
      </c>
      <c r="H15" s="55">
        <f t="shared" si="4"/>
        <v>1472</v>
      </c>
      <c r="I15" s="55">
        <f t="shared" si="5"/>
        <v>51</v>
      </c>
      <c r="J15" s="89">
        <v>607</v>
      </c>
      <c r="K15" s="94">
        <v>425</v>
      </c>
      <c r="L15" s="94"/>
      <c r="M15" s="94">
        <v>20</v>
      </c>
      <c r="N15" s="90">
        <v>14</v>
      </c>
      <c r="O15" s="93"/>
      <c r="P15" s="55">
        <f t="shared" si="20"/>
        <v>1032</v>
      </c>
      <c r="Q15" s="55">
        <f t="shared" si="6"/>
        <v>34</v>
      </c>
      <c r="R15" s="57">
        <f t="shared" si="21"/>
        <v>85</v>
      </c>
      <c r="S15" s="44">
        <v>3.96</v>
      </c>
      <c r="T15" s="44">
        <v>4</v>
      </c>
      <c r="U15" s="44">
        <v>7.7</v>
      </c>
      <c r="V15" s="44"/>
      <c r="W15" s="44"/>
      <c r="X15" s="44"/>
      <c r="Y15" s="44"/>
      <c r="Z15" s="44"/>
      <c r="AA15" s="68">
        <f t="shared" si="10"/>
        <v>0</v>
      </c>
      <c r="AB15" s="51"/>
      <c r="AC15" s="20">
        <f t="shared" si="11"/>
        <v>0</v>
      </c>
      <c r="AD15" s="85">
        <f t="shared" si="12"/>
        <v>100.66</v>
      </c>
      <c r="AE15" s="21">
        <f t="shared" si="22"/>
        <v>100.66</v>
      </c>
      <c r="AF15" s="82"/>
      <c r="AG15" s="78"/>
      <c r="AH15" s="22">
        <f t="shared" si="7"/>
        <v>100.66</v>
      </c>
      <c r="AI15" s="23">
        <f t="shared" si="8"/>
        <v>28.460000000000008</v>
      </c>
      <c r="AJ15" s="58"/>
      <c r="AK15" s="24">
        <f t="shared" si="9"/>
        <v>0</v>
      </c>
      <c r="AL15" s="25">
        <f t="shared" si="13"/>
        <v>129.12</v>
      </c>
      <c r="AM15" s="28">
        <f t="shared" si="14"/>
        <v>129.12</v>
      </c>
      <c r="AN15" s="79"/>
      <c r="AO15" s="112">
        <v>60</v>
      </c>
      <c r="AP15" s="112">
        <v>200</v>
      </c>
      <c r="AQ15" s="112">
        <v>0</v>
      </c>
      <c r="AR15" s="112">
        <v>40</v>
      </c>
      <c r="AS15" s="112">
        <v>20</v>
      </c>
      <c r="AT15" s="62">
        <f t="shared" si="15"/>
        <v>320</v>
      </c>
      <c r="AU15" s="64">
        <f t="shared" si="16"/>
        <v>304</v>
      </c>
      <c r="AV15" s="24">
        <v>6</v>
      </c>
      <c r="AW15" s="25">
        <v>20</v>
      </c>
      <c r="AX15" s="25">
        <v>8</v>
      </c>
      <c r="AY15" s="25">
        <v>1</v>
      </c>
      <c r="AZ15" s="81">
        <f t="shared" ref="AZ15:AZ32" si="24">SUM(AV15:AY15)</f>
        <v>35</v>
      </c>
      <c r="BA15" s="80">
        <f t="shared" si="17"/>
        <v>269</v>
      </c>
      <c r="BB15" s="36">
        <f t="shared" si="18"/>
        <v>129.12</v>
      </c>
      <c r="BC15" s="80">
        <f t="shared" si="19"/>
        <v>139.88</v>
      </c>
    </row>
    <row r="16" spans="1:55" ht="17.399999999999999">
      <c r="A16" s="27" t="s">
        <v>9</v>
      </c>
      <c r="B16" s="88">
        <v>594</v>
      </c>
      <c r="C16" s="88">
        <v>302</v>
      </c>
      <c r="D16" s="88">
        <v>560</v>
      </c>
      <c r="E16" s="88">
        <v>31</v>
      </c>
      <c r="F16" s="88"/>
      <c r="G16" s="89">
        <v>19</v>
      </c>
      <c r="H16" s="55">
        <f t="shared" si="4"/>
        <v>1456</v>
      </c>
      <c r="I16" s="55">
        <f t="shared" si="5"/>
        <v>50</v>
      </c>
      <c r="J16" s="89">
        <v>600</v>
      </c>
      <c r="K16" s="94">
        <v>417</v>
      </c>
      <c r="L16" s="94"/>
      <c r="M16" s="94">
        <v>20</v>
      </c>
      <c r="N16" s="90">
        <v>14</v>
      </c>
      <c r="O16" s="93"/>
      <c r="P16" s="55">
        <f t="shared" si="20"/>
        <v>1017</v>
      </c>
      <c r="Q16" s="55">
        <f t="shared" si="6"/>
        <v>34</v>
      </c>
      <c r="R16" s="57">
        <f t="shared" si="21"/>
        <v>84</v>
      </c>
      <c r="S16" s="44">
        <v>3.95</v>
      </c>
      <c r="T16" s="44">
        <v>4</v>
      </c>
      <c r="U16" s="44">
        <v>7.7</v>
      </c>
      <c r="V16" s="44"/>
      <c r="W16" s="44"/>
      <c r="X16" s="44"/>
      <c r="Y16" s="44"/>
      <c r="Z16" s="44"/>
      <c r="AA16" s="68">
        <f t="shared" si="10"/>
        <v>0</v>
      </c>
      <c r="AB16" s="51"/>
      <c r="AC16" s="20">
        <f t="shared" si="11"/>
        <v>0</v>
      </c>
      <c r="AD16" s="85">
        <f t="shared" si="12"/>
        <v>99.65</v>
      </c>
      <c r="AE16" s="21">
        <f t="shared" si="22"/>
        <v>99.65</v>
      </c>
      <c r="AF16" s="82"/>
      <c r="AG16" s="78"/>
      <c r="AH16" s="22">
        <f t="shared" si="7"/>
        <v>99.65</v>
      </c>
      <c r="AI16" s="23">
        <f t="shared" si="8"/>
        <v>29.47</v>
      </c>
      <c r="AJ16" s="58"/>
      <c r="AK16" s="24">
        <f t="shared" si="9"/>
        <v>0</v>
      </c>
      <c r="AL16" s="25">
        <f t="shared" si="13"/>
        <v>129.12</v>
      </c>
      <c r="AM16" s="28">
        <f t="shared" si="14"/>
        <v>129.12</v>
      </c>
      <c r="AN16" s="79"/>
      <c r="AO16" s="112">
        <v>60</v>
      </c>
      <c r="AP16" s="112">
        <v>200</v>
      </c>
      <c r="AQ16" s="112">
        <v>0</v>
      </c>
      <c r="AR16" s="112">
        <v>40</v>
      </c>
      <c r="AS16" s="112">
        <v>20</v>
      </c>
      <c r="AT16" s="62">
        <f>SUM(AO16:AS16)</f>
        <v>320</v>
      </c>
      <c r="AU16" s="64">
        <f t="shared" si="16"/>
        <v>304</v>
      </c>
      <c r="AV16" s="24">
        <v>6</v>
      </c>
      <c r="AW16" s="25">
        <v>20</v>
      </c>
      <c r="AX16" s="25">
        <v>8</v>
      </c>
      <c r="AY16" s="25">
        <v>1</v>
      </c>
      <c r="AZ16" s="81">
        <f t="shared" si="24"/>
        <v>35</v>
      </c>
      <c r="BA16" s="80">
        <f t="shared" si="17"/>
        <v>269</v>
      </c>
      <c r="BB16" s="36">
        <f t="shared" si="18"/>
        <v>129.12</v>
      </c>
      <c r="BC16" s="80">
        <f t="shared" si="19"/>
        <v>139.88</v>
      </c>
    </row>
    <row r="17" spans="1:55" ht="17.399999999999999">
      <c r="A17" s="27" t="s">
        <v>41</v>
      </c>
      <c r="B17" s="88">
        <v>581</v>
      </c>
      <c r="C17" s="88">
        <v>297</v>
      </c>
      <c r="D17" s="88">
        <v>561</v>
      </c>
      <c r="E17" s="88">
        <v>31</v>
      </c>
      <c r="F17" s="88"/>
      <c r="G17" s="89">
        <v>19</v>
      </c>
      <c r="H17" s="55">
        <f t="shared" si="4"/>
        <v>1439</v>
      </c>
      <c r="I17" s="55">
        <f t="shared" si="5"/>
        <v>50</v>
      </c>
      <c r="J17" s="89">
        <v>577</v>
      </c>
      <c r="K17" s="94">
        <v>412</v>
      </c>
      <c r="L17" s="94"/>
      <c r="M17" s="94">
        <v>20</v>
      </c>
      <c r="N17" s="90">
        <v>14</v>
      </c>
      <c r="O17" s="93"/>
      <c r="P17" s="55">
        <f t="shared" si="20"/>
        <v>989</v>
      </c>
      <c r="Q17" s="55">
        <f t="shared" si="6"/>
        <v>34</v>
      </c>
      <c r="R17" s="57">
        <f t="shared" si="21"/>
        <v>84</v>
      </c>
      <c r="S17" s="44">
        <v>3.95</v>
      </c>
      <c r="T17" s="44">
        <v>4</v>
      </c>
      <c r="U17" s="44">
        <v>7.7</v>
      </c>
      <c r="V17" s="44"/>
      <c r="W17" s="44"/>
      <c r="X17" s="44"/>
      <c r="Y17" s="44"/>
      <c r="Z17" s="44"/>
      <c r="AA17" s="68">
        <f t="shared" si="10"/>
        <v>0</v>
      </c>
      <c r="AB17" s="51"/>
      <c r="AC17" s="20">
        <f t="shared" si="11"/>
        <v>0</v>
      </c>
      <c r="AD17" s="85">
        <f t="shared" si="12"/>
        <v>99.65</v>
      </c>
      <c r="AE17" s="21">
        <f t="shared" si="22"/>
        <v>99.65</v>
      </c>
      <c r="AF17" s="82"/>
      <c r="AG17" s="78"/>
      <c r="AH17" s="22">
        <f t="shared" si="7"/>
        <v>99.65</v>
      </c>
      <c r="AI17" s="23">
        <f t="shared" si="8"/>
        <v>29.47</v>
      </c>
      <c r="AJ17" s="58"/>
      <c r="AK17" s="24">
        <f t="shared" si="9"/>
        <v>0</v>
      </c>
      <c r="AL17" s="25">
        <f t="shared" si="13"/>
        <v>129.12</v>
      </c>
      <c r="AM17" s="28">
        <f t="shared" si="14"/>
        <v>129.12</v>
      </c>
      <c r="AN17" s="79"/>
      <c r="AO17" s="112">
        <v>60</v>
      </c>
      <c r="AP17" s="112">
        <v>200</v>
      </c>
      <c r="AQ17" s="112">
        <v>0</v>
      </c>
      <c r="AR17" s="112">
        <v>40</v>
      </c>
      <c r="AS17" s="112">
        <v>20</v>
      </c>
      <c r="AT17" s="62">
        <f t="shared" si="15"/>
        <v>320</v>
      </c>
      <c r="AU17" s="64">
        <f t="shared" si="16"/>
        <v>304</v>
      </c>
      <c r="AV17" s="24">
        <v>6</v>
      </c>
      <c r="AW17" s="25">
        <v>20</v>
      </c>
      <c r="AX17" s="25">
        <v>8</v>
      </c>
      <c r="AY17" s="25">
        <v>1</v>
      </c>
      <c r="AZ17" s="81">
        <f t="shared" si="24"/>
        <v>35</v>
      </c>
      <c r="BA17" s="80">
        <f t="shared" si="17"/>
        <v>269</v>
      </c>
      <c r="BB17" s="36">
        <f t="shared" si="18"/>
        <v>129.12</v>
      </c>
      <c r="BC17" s="80">
        <f t="shared" si="19"/>
        <v>139.88</v>
      </c>
    </row>
    <row r="18" spans="1:55" ht="17.399999999999999">
      <c r="A18" s="27" t="s">
        <v>10</v>
      </c>
      <c r="B18" s="88">
        <v>580</v>
      </c>
      <c r="C18" s="88">
        <v>298</v>
      </c>
      <c r="D18" s="88">
        <v>478</v>
      </c>
      <c r="E18" s="88">
        <v>31</v>
      </c>
      <c r="F18" s="88"/>
      <c r="G18" s="89">
        <v>15</v>
      </c>
      <c r="H18" s="55">
        <f t="shared" si="4"/>
        <v>1356</v>
      </c>
      <c r="I18" s="55">
        <f t="shared" si="5"/>
        <v>46</v>
      </c>
      <c r="J18" s="89">
        <v>562</v>
      </c>
      <c r="K18" s="94">
        <v>402</v>
      </c>
      <c r="L18" s="94"/>
      <c r="M18" s="94">
        <v>19</v>
      </c>
      <c r="N18" s="90">
        <v>14</v>
      </c>
      <c r="O18" s="93"/>
      <c r="P18" s="55">
        <f t="shared" si="20"/>
        <v>964</v>
      </c>
      <c r="Q18" s="55">
        <f t="shared" si="6"/>
        <v>33</v>
      </c>
      <c r="R18" s="57">
        <f t="shared" si="21"/>
        <v>79</v>
      </c>
      <c r="S18" s="44">
        <v>3.94</v>
      </c>
      <c r="T18" s="44">
        <v>4</v>
      </c>
      <c r="U18" s="140">
        <v>7.9</v>
      </c>
      <c r="V18" s="44"/>
      <c r="W18" s="44"/>
      <c r="X18" s="44"/>
      <c r="Y18" s="44"/>
      <c r="Z18" s="44"/>
      <c r="AA18" s="68">
        <f t="shared" si="10"/>
        <v>0</v>
      </c>
      <c r="AB18" s="51"/>
      <c r="AC18" s="20">
        <f t="shared" si="11"/>
        <v>0</v>
      </c>
      <c r="AD18" s="85">
        <f t="shared" si="12"/>
        <v>94.84</v>
      </c>
      <c r="AE18" s="21">
        <f t="shared" si="22"/>
        <v>94.84</v>
      </c>
      <c r="AF18" s="82"/>
      <c r="AG18" s="78"/>
      <c r="AH18" s="22">
        <f t="shared" si="7"/>
        <v>94.84</v>
      </c>
      <c r="AI18" s="23">
        <f t="shared" si="8"/>
        <v>34.28</v>
      </c>
      <c r="AJ18" s="58"/>
      <c r="AK18" s="24">
        <f t="shared" si="9"/>
        <v>0</v>
      </c>
      <c r="AL18" s="25">
        <f t="shared" si="13"/>
        <v>129.12</v>
      </c>
      <c r="AM18" s="28">
        <f t="shared" si="14"/>
        <v>129.12</v>
      </c>
      <c r="AN18" s="79"/>
      <c r="AO18" s="112">
        <v>60</v>
      </c>
      <c r="AP18" s="112">
        <v>200</v>
      </c>
      <c r="AQ18" s="112">
        <v>0</v>
      </c>
      <c r="AR18" s="112">
        <v>40</v>
      </c>
      <c r="AS18" s="112">
        <v>20</v>
      </c>
      <c r="AT18" s="62">
        <f t="shared" si="15"/>
        <v>320</v>
      </c>
      <c r="AU18" s="64">
        <f t="shared" si="16"/>
        <v>304</v>
      </c>
      <c r="AV18" s="24">
        <v>6</v>
      </c>
      <c r="AW18" s="25">
        <v>20</v>
      </c>
      <c r="AX18" s="25">
        <v>8</v>
      </c>
      <c r="AY18" s="25">
        <v>1</v>
      </c>
      <c r="AZ18" s="81">
        <f t="shared" si="24"/>
        <v>35</v>
      </c>
      <c r="BA18" s="80">
        <f t="shared" si="17"/>
        <v>269</v>
      </c>
      <c r="BB18" s="36">
        <f t="shared" si="18"/>
        <v>129.12</v>
      </c>
      <c r="BC18" s="80">
        <f t="shared" si="19"/>
        <v>139.88</v>
      </c>
    </row>
    <row r="19" spans="1:55" ht="17.399999999999999">
      <c r="A19" s="27" t="s">
        <v>42</v>
      </c>
      <c r="B19" s="88">
        <v>590</v>
      </c>
      <c r="C19" s="88">
        <v>292</v>
      </c>
      <c r="D19" s="88">
        <v>502</v>
      </c>
      <c r="E19" s="88">
        <v>31</v>
      </c>
      <c r="F19" s="88"/>
      <c r="G19" s="89">
        <v>17</v>
      </c>
      <c r="H19" s="55">
        <f t="shared" si="4"/>
        <v>1384</v>
      </c>
      <c r="I19" s="55">
        <f t="shared" si="5"/>
        <v>48</v>
      </c>
      <c r="J19" s="89">
        <v>570</v>
      </c>
      <c r="K19" s="94">
        <v>419</v>
      </c>
      <c r="L19" s="94"/>
      <c r="M19" s="94">
        <v>19</v>
      </c>
      <c r="N19" s="90">
        <v>14</v>
      </c>
      <c r="O19" s="93"/>
      <c r="P19" s="55">
        <f t="shared" si="20"/>
        <v>989</v>
      </c>
      <c r="Q19" s="55">
        <f t="shared" si="6"/>
        <v>33</v>
      </c>
      <c r="R19" s="57">
        <f t="shared" si="21"/>
        <v>81</v>
      </c>
      <c r="S19" s="44">
        <v>3.94</v>
      </c>
      <c r="T19" s="35">
        <v>4.5</v>
      </c>
      <c r="U19" s="140">
        <v>7.9</v>
      </c>
      <c r="V19" s="44"/>
      <c r="W19" s="44"/>
      <c r="X19" s="44"/>
      <c r="Y19" s="44"/>
      <c r="Z19" s="44"/>
      <c r="AA19" s="68">
        <f t="shared" si="10"/>
        <v>0</v>
      </c>
      <c r="AB19" s="51"/>
      <c r="AC19" s="20">
        <f t="shared" si="11"/>
        <v>0</v>
      </c>
      <c r="AD19" s="85">
        <f t="shared" si="12"/>
        <v>97.34</v>
      </c>
      <c r="AE19" s="21">
        <f t="shared" si="22"/>
        <v>97.34</v>
      </c>
      <c r="AF19" s="82"/>
      <c r="AG19" s="78"/>
      <c r="AH19" s="22">
        <f t="shared" si="7"/>
        <v>97.34</v>
      </c>
      <c r="AI19" s="23">
        <f t="shared" si="8"/>
        <v>31.78</v>
      </c>
      <c r="AJ19" s="58"/>
      <c r="AK19" s="24">
        <f t="shared" si="9"/>
        <v>0</v>
      </c>
      <c r="AL19" s="25">
        <f t="shared" si="13"/>
        <v>129.12</v>
      </c>
      <c r="AM19" s="28">
        <f t="shared" si="14"/>
        <v>129.12</v>
      </c>
      <c r="AN19" s="79"/>
      <c r="AO19" s="112">
        <v>60</v>
      </c>
      <c r="AP19" s="112">
        <v>200</v>
      </c>
      <c r="AQ19" s="112">
        <v>0</v>
      </c>
      <c r="AR19" s="112">
        <v>40</v>
      </c>
      <c r="AS19" s="112">
        <v>20</v>
      </c>
      <c r="AT19" s="62">
        <f t="shared" si="15"/>
        <v>320</v>
      </c>
      <c r="AU19" s="64">
        <f t="shared" si="16"/>
        <v>304</v>
      </c>
      <c r="AV19" s="24">
        <v>6</v>
      </c>
      <c r="AW19" s="25">
        <v>20</v>
      </c>
      <c r="AX19" s="25">
        <v>8</v>
      </c>
      <c r="AY19" s="25">
        <v>1</v>
      </c>
      <c r="AZ19" s="81">
        <f t="shared" si="24"/>
        <v>35</v>
      </c>
      <c r="BA19" s="80">
        <f t="shared" si="17"/>
        <v>269</v>
      </c>
      <c r="BB19" s="36">
        <f t="shared" si="18"/>
        <v>129.12</v>
      </c>
      <c r="BC19" s="80">
        <f t="shared" si="19"/>
        <v>139.88</v>
      </c>
    </row>
    <row r="20" spans="1:55" ht="17.399999999999999">
      <c r="A20" s="27" t="s">
        <v>11</v>
      </c>
      <c r="B20" s="88">
        <v>608</v>
      </c>
      <c r="C20" s="88">
        <v>276</v>
      </c>
      <c r="D20" s="88">
        <v>571</v>
      </c>
      <c r="E20" s="88">
        <v>31</v>
      </c>
      <c r="F20" s="88"/>
      <c r="G20" s="89">
        <v>18</v>
      </c>
      <c r="H20" s="55">
        <f t="shared" si="4"/>
        <v>1455</v>
      </c>
      <c r="I20" s="55">
        <f t="shared" si="5"/>
        <v>49</v>
      </c>
      <c r="J20" s="89">
        <v>579</v>
      </c>
      <c r="K20" s="94">
        <v>428</v>
      </c>
      <c r="L20" s="94"/>
      <c r="M20" s="94">
        <v>19</v>
      </c>
      <c r="N20" s="90">
        <v>14</v>
      </c>
      <c r="O20" s="93"/>
      <c r="P20" s="55">
        <f t="shared" si="20"/>
        <v>1007</v>
      </c>
      <c r="Q20" s="55">
        <f t="shared" si="6"/>
        <v>33</v>
      </c>
      <c r="R20" s="57">
        <f t="shared" si="21"/>
        <v>82</v>
      </c>
      <c r="S20" s="44">
        <v>4.1100000000000003</v>
      </c>
      <c r="T20" s="35">
        <v>4.5</v>
      </c>
      <c r="U20" s="140">
        <v>8.1</v>
      </c>
      <c r="V20" s="44"/>
      <c r="W20" s="44"/>
      <c r="X20" s="44"/>
      <c r="Y20" s="44"/>
      <c r="Z20" s="44"/>
      <c r="AA20" s="68">
        <f t="shared" si="10"/>
        <v>0</v>
      </c>
      <c r="AB20" s="51"/>
      <c r="AC20" s="20">
        <f t="shared" si="11"/>
        <v>0</v>
      </c>
      <c r="AD20" s="85">
        <f t="shared" si="12"/>
        <v>98.71</v>
      </c>
      <c r="AE20" s="21">
        <f t="shared" si="22"/>
        <v>98.71</v>
      </c>
      <c r="AF20" s="82"/>
      <c r="AG20" s="78"/>
      <c r="AH20" s="22">
        <f t="shared" si="7"/>
        <v>98.71</v>
      </c>
      <c r="AI20" s="23">
        <f t="shared" si="8"/>
        <v>30.410000000000011</v>
      </c>
      <c r="AJ20" s="58"/>
      <c r="AK20" s="24">
        <f t="shared" si="9"/>
        <v>0</v>
      </c>
      <c r="AL20" s="25">
        <f t="shared" si="13"/>
        <v>129.12</v>
      </c>
      <c r="AM20" s="28">
        <f t="shared" si="14"/>
        <v>129.12</v>
      </c>
      <c r="AN20" s="79"/>
      <c r="AO20" s="112">
        <v>60</v>
      </c>
      <c r="AP20" s="112">
        <v>200</v>
      </c>
      <c r="AQ20" s="112">
        <v>0</v>
      </c>
      <c r="AR20" s="112">
        <v>40</v>
      </c>
      <c r="AS20" s="112">
        <v>20</v>
      </c>
      <c r="AT20" s="62">
        <f t="shared" si="15"/>
        <v>320</v>
      </c>
      <c r="AU20" s="64">
        <f t="shared" si="16"/>
        <v>304</v>
      </c>
      <c r="AV20" s="24">
        <v>6</v>
      </c>
      <c r="AW20" s="25">
        <v>20</v>
      </c>
      <c r="AX20" s="25">
        <v>8</v>
      </c>
      <c r="AY20" s="25">
        <v>1</v>
      </c>
      <c r="AZ20" s="81">
        <f t="shared" si="24"/>
        <v>35</v>
      </c>
      <c r="BA20" s="80">
        <f t="shared" si="17"/>
        <v>269</v>
      </c>
      <c r="BB20" s="36">
        <f t="shared" si="18"/>
        <v>129.12</v>
      </c>
      <c r="BC20" s="80">
        <f t="shared" si="19"/>
        <v>139.88</v>
      </c>
    </row>
    <row r="21" spans="1:55" ht="17.399999999999999">
      <c r="A21" s="27" t="s">
        <v>43</v>
      </c>
      <c r="B21" s="88">
        <v>601</v>
      </c>
      <c r="C21" s="88">
        <v>300</v>
      </c>
      <c r="D21" s="88">
        <v>573</v>
      </c>
      <c r="E21" s="88">
        <v>31</v>
      </c>
      <c r="F21" s="88"/>
      <c r="G21" s="89">
        <v>18</v>
      </c>
      <c r="H21" s="55">
        <f t="shared" si="4"/>
        <v>1474</v>
      </c>
      <c r="I21" s="55">
        <f t="shared" si="5"/>
        <v>49</v>
      </c>
      <c r="J21" s="89">
        <v>577</v>
      </c>
      <c r="K21" s="94">
        <v>421</v>
      </c>
      <c r="L21" s="94"/>
      <c r="M21" s="94">
        <v>19</v>
      </c>
      <c r="N21" s="93">
        <v>14</v>
      </c>
      <c r="O21" s="90"/>
      <c r="P21" s="55">
        <f t="shared" si="20"/>
        <v>998</v>
      </c>
      <c r="Q21" s="55">
        <f t="shared" si="6"/>
        <v>33</v>
      </c>
      <c r="R21" s="57">
        <f t="shared" si="21"/>
        <v>82</v>
      </c>
      <c r="S21" s="44">
        <v>4.1100000000000003</v>
      </c>
      <c r="T21" s="44">
        <v>4.5</v>
      </c>
      <c r="U21" s="140">
        <v>8.1</v>
      </c>
      <c r="V21" s="44"/>
      <c r="W21" s="44"/>
      <c r="X21" s="44"/>
      <c r="Y21" s="44"/>
      <c r="Z21" s="44"/>
      <c r="AA21" s="68">
        <f t="shared" si="10"/>
        <v>0</v>
      </c>
      <c r="AB21" s="33"/>
      <c r="AC21" s="20">
        <f t="shared" si="11"/>
        <v>0</v>
      </c>
      <c r="AD21" s="85">
        <f t="shared" si="12"/>
        <v>98.71</v>
      </c>
      <c r="AE21" s="21">
        <f t="shared" si="22"/>
        <v>98.71</v>
      </c>
      <c r="AF21" s="82"/>
      <c r="AG21" s="78"/>
      <c r="AH21" s="22">
        <f t="shared" si="7"/>
        <v>98.71</v>
      </c>
      <c r="AI21" s="23">
        <f t="shared" si="8"/>
        <v>30.410000000000011</v>
      </c>
      <c r="AJ21" s="58"/>
      <c r="AK21" s="24">
        <f t="shared" si="9"/>
        <v>0</v>
      </c>
      <c r="AL21" s="25">
        <f t="shared" si="13"/>
        <v>129.12</v>
      </c>
      <c r="AM21" s="28">
        <f t="shared" si="14"/>
        <v>129.12</v>
      </c>
      <c r="AN21" s="79"/>
      <c r="AO21" s="112">
        <v>60</v>
      </c>
      <c r="AP21" s="112">
        <v>200</v>
      </c>
      <c r="AQ21" s="112">
        <v>0</v>
      </c>
      <c r="AR21" s="112">
        <v>40</v>
      </c>
      <c r="AS21" s="112">
        <v>20</v>
      </c>
      <c r="AT21" s="62">
        <f t="shared" si="15"/>
        <v>320</v>
      </c>
      <c r="AU21" s="64">
        <f t="shared" si="16"/>
        <v>304</v>
      </c>
      <c r="AV21" s="24">
        <v>6</v>
      </c>
      <c r="AW21" s="25">
        <v>20</v>
      </c>
      <c r="AX21" s="25">
        <v>8</v>
      </c>
      <c r="AY21" s="25">
        <v>1</v>
      </c>
      <c r="AZ21" s="81">
        <f t="shared" si="24"/>
        <v>35</v>
      </c>
      <c r="BA21" s="80">
        <f t="shared" si="17"/>
        <v>269</v>
      </c>
      <c r="BB21" s="36">
        <f t="shared" si="18"/>
        <v>129.12</v>
      </c>
      <c r="BC21" s="80">
        <f t="shared" si="19"/>
        <v>139.88</v>
      </c>
    </row>
    <row r="22" spans="1:55" ht="17.399999999999999">
      <c r="A22" s="27" t="s">
        <v>12</v>
      </c>
      <c r="B22" s="88">
        <v>574</v>
      </c>
      <c r="C22" s="88">
        <v>283</v>
      </c>
      <c r="D22" s="88">
        <v>567</v>
      </c>
      <c r="E22" s="88">
        <v>30</v>
      </c>
      <c r="F22" s="88"/>
      <c r="G22" s="89">
        <v>18</v>
      </c>
      <c r="H22" s="55">
        <f t="shared" si="4"/>
        <v>1424</v>
      </c>
      <c r="I22" s="55">
        <f t="shared" si="5"/>
        <v>48</v>
      </c>
      <c r="J22" s="89">
        <v>543</v>
      </c>
      <c r="K22" s="94">
        <v>414</v>
      </c>
      <c r="L22" s="94"/>
      <c r="M22" s="94">
        <v>18</v>
      </c>
      <c r="N22" s="93">
        <v>14</v>
      </c>
      <c r="O22" s="90"/>
      <c r="P22" s="55">
        <f t="shared" si="20"/>
        <v>957</v>
      </c>
      <c r="Q22" s="55">
        <f t="shared" si="6"/>
        <v>32</v>
      </c>
      <c r="R22" s="57">
        <f t="shared" si="21"/>
        <v>80</v>
      </c>
      <c r="S22" s="44">
        <v>3.9</v>
      </c>
      <c r="T22" s="44">
        <v>3.5</v>
      </c>
      <c r="U22" s="140">
        <v>7.3</v>
      </c>
      <c r="V22" s="44"/>
      <c r="W22" s="44"/>
      <c r="X22" s="44"/>
      <c r="Y22" s="44"/>
      <c r="Z22" s="44"/>
      <c r="AA22" s="68">
        <f t="shared" si="10"/>
        <v>0</v>
      </c>
      <c r="AB22" s="33"/>
      <c r="AC22" s="20">
        <f t="shared" si="11"/>
        <v>0</v>
      </c>
      <c r="AD22" s="85">
        <f t="shared" si="12"/>
        <v>94.7</v>
      </c>
      <c r="AE22" s="21">
        <f>+AD22-AK22</f>
        <v>94.7</v>
      </c>
      <c r="AF22" s="82"/>
      <c r="AG22" s="78"/>
      <c r="AH22" s="22">
        <f t="shared" si="7"/>
        <v>94.7</v>
      </c>
      <c r="AI22" s="23">
        <f t="shared" si="8"/>
        <v>34.42</v>
      </c>
      <c r="AJ22" s="58"/>
      <c r="AK22" s="24">
        <f t="shared" si="9"/>
        <v>0</v>
      </c>
      <c r="AL22" s="25">
        <f t="shared" si="13"/>
        <v>129.12</v>
      </c>
      <c r="AM22" s="28">
        <f t="shared" si="14"/>
        <v>129.12</v>
      </c>
      <c r="AN22" s="79"/>
      <c r="AO22" s="112">
        <v>60</v>
      </c>
      <c r="AP22" s="112">
        <v>200</v>
      </c>
      <c r="AQ22" s="112">
        <v>0</v>
      </c>
      <c r="AR22" s="112">
        <v>40</v>
      </c>
      <c r="AS22" s="112">
        <v>20</v>
      </c>
      <c r="AT22" s="62">
        <f t="shared" si="15"/>
        <v>320</v>
      </c>
      <c r="AU22" s="64">
        <f t="shared" si="16"/>
        <v>304</v>
      </c>
      <c r="AV22" s="24">
        <v>6</v>
      </c>
      <c r="AW22" s="25">
        <v>20</v>
      </c>
      <c r="AX22" s="25">
        <v>8</v>
      </c>
      <c r="AY22" s="25">
        <v>1</v>
      </c>
      <c r="AZ22" s="81">
        <f t="shared" si="24"/>
        <v>35</v>
      </c>
      <c r="BA22" s="80">
        <f t="shared" si="17"/>
        <v>269</v>
      </c>
      <c r="BB22" s="36">
        <f t="shared" si="18"/>
        <v>129.12</v>
      </c>
      <c r="BC22" s="80">
        <f t="shared" si="19"/>
        <v>139.88</v>
      </c>
    </row>
    <row r="23" spans="1:55" ht="17.399999999999999">
      <c r="A23" s="27" t="s">
        <v>44</v>
      </c>
      <c r="B23" s="88">
        <v>590</v>
      </c>
      <c r="C23" s="88">
        <v>275</v>
      </c>
      <c r="D23" s="88">
        <v>568</v>
      </c>
      <c r="E23" s="88">
        <v>30</v>
      </c>
      <c r="F23" s="88"/>
      <c r="G23" s="89">
        <v>17</v>
      </c>
      <c r="H23" s="55">
        <f t="shared" si="4"/>
        <v>1433</v>
      </c>
      <c r="I23" s="55">
        <f t="shared" si="5"/>
        <v>47</v>
      </c>
      <c r="J23" s="89">
        <v>527</v>
      </c>
      <c r="K23" s="94">
        <v>404</v>
      </c>
      <c r="L23" s="94"/>
      <c r="M23" s="93">
        <v>17</v>
      </c>
      <c r="N23" s="93">
        <v>14</v>
      </c>
      <c r="O23" s="90"/>
      <c r="P23" s="55">
        <f t="shared" si="20"/>
        <v>931</v>
      </c>
      <c r="Q23" s="55">
        <f t="shared" si="6"/>
        <v>31</v>
      </c>
      <c r="R23" s="57">
        <f t="shared" si="21"/>
        <v>78</v>
      </c>
      <c r="S23" s="44">
        <v>3.9</v>
      </c>
      <c r="T23" s="44">
        <v>3.5</v>
      </c>
      <c r="U23" s="140">
        <v>7.3</v>
      </c>
      <c r="V23" s="44"/>
      <c r="W23" s="44"/>
      <c r="X23" s="44"/>
      <c r="Y23" s="44"/>
      <c r="Z23" s="44"/>
      <c r="AA23" s="68">
        <f t="shared" si="10"/>
        <v>0</v>
      </c>
      <c r="AB23" s="33"/>
      <c r="AC23" s="20">
        <f t="shared" si="11"/>
        <v>0</v>
      </c>
      <c r="AD23" s="85">
        <f t="shared" si="12"/>
        <v>92.7</v>
      </c>
      <c r="AE23" s="21">
        <f t="shared" si="22"/>
        <v>92.7</v>
      </c>
      <c r="AF23" s="82"/>
      <c r="AG23" s="78"/>
      <c r="AH23" s="22">
        <f t="shared" si="7"/>
        <v>92.7</v>
      </c>
      <c r="AI23" s="23">
        <f t="shared" si="8"/>
        <v>36.42</v>
      </c>
      <c r="AJ23" s="58"/>
      <c r="AK23" s="24">
        <f t="shared" si="9"/>
        <v>0</v>
      </c>
      <c r="AL23" s="25">
        <f t="shared" si="13"/>
        <v>129.12</v>
      </c>
      <c r="AM23" s="28">
        <f t="shared" si="14"/>
        <v>129.12</v>
      </c>
      <c r="AN23" s="79"/>
      <c r="AO23" s="112">
        <v>60</v>
      </c>
      <c r="AP23" s="112">
        <v>200</v>
      </c>
      <c r="AQ23" s="112">
        <v>0</v>
      </c>
      <c r="AR23" s="112">
        <v>40</v>
      </c>
      <c r="AS23" s="112">
        <v>20</v>
      </c>
      <c r="AT23" s="62">
        <f t="shared" si="15"/>
        <v>320</v>
      </c>
      <c r="AU23" s="64">
        <f t="shared" si="16"/>
        <v>304</v>
      </c>
      <c r="AV23" s="24">
        <v>6</v>
      </c>
      <c r="AW23" s="25">
        <v>20</v>
      </c>
      <c r="AX23" s="25">
        <v>8</v>
      </c>
      <c r="AY23" s="25">
        <v>1</v>
      </c>
      <c r="AZ23" s="81">
        <f t="shared" si="24"/>
        <v>35</v>
      </c>
      <c r="BA23" s="80">
        <f t="shared" si="17"/>
        <v>269</v>
      </c>
      <c r="BB23" s="36">
        <f t="shared" si="18"/>
        <v>129.12</v>
      </c>
      <c r="BC23" s="80">
        <f t="shared" si="19"/>
        <v>139.88</v>
      </c>
    </row>
    <row r="24" spans="1:55" ht="17.399999999999999">
      <c r="A24" s="29" t="s">
        <v>13</v>
      </c>
      <c r="B24" s="88">
        <v>613</v>
      </c>
      <c r="C24" s="88">
        <v>303</v>
      </c>
      <c r="D24" s="88">
        <v>538</v>
      </c>
      <c r="E24" s="88">
        <v>32</v>
      </c>
      <c r="F24" s="88"/>
      <c r="G24" s="89">
        <v>17</v>
      </c>
      <c r="H24" s="55">
        <f t="shared" si="4"/>
        <v>1454</v>
      </c>
      <c r="I24" s="55">
        <f t="shared" si="5"/>
        <v>49</v>
      </c>
      <c r="J24" s="89">
        <v>550</v>
      </c>
      <c r="K24" s="94">
        <v>425</v>
      </c>
      <c r="L24" s="94"/>
      <c r="M24" s="93">
        <v>18</v>
      </c>
      <c r="N24" s="93">
        <v>14</v>
      </c>
      <c r="O24" s="90"/>
      <c r="P24" s="55">
        <f t="shared" si="20"/>
        <v>975</v>
      </c>
      <c r="Q24" s="55">
        <f t="shared" si="6"/>
        <v>32</v>
      </c>
      <c r="R24" s="57">
        <f t="shared" si="21"/>
        <v>81</v>
      </c>
      <c r="S24" s="35">
        <v>3.72</v>
      </c>
      <c r="T24" s="44">
        <v>4.5</v>
      </c>
      <c r="U24" s="140">
        <v>6.3</v>
      </c>
      <c r="V24" s="44"/>
      <c r="W24" s="44"/>
      <c r="X24" s="44"/>
      <c r="Y24" s="44"/>
      <c r="Z24" s="44"/>
      <c r="AA24" s="68">
        <f t="shared" si="10"/>
        <v>0</v>
      </c>
      <c r="AB24" s="33"/>
      <c r="AC24" s="20">
        <f t="shared" si="11"/>
        <v>0</v>
      </c>
      <c r="AD24" s="85">
        <f t="shared" si="12"/>
        <v>95.52</v>
      </c>
      <c r="AE24" s="21">
        <f t="shared" si="22"/>
        <v>95.52</v>
      </c>
      <c r="AF24" s="82"/>
      <c r="AG24" s="78"/>
      <c r="AH24" s="22">
        <f t="shared" si="7"/>
        <v>95.52</v>
      </c>
      <c r="AI24" s="23">
        <f t="shared" si="8"/>
        <v>33.600000000000009</v>
      </c>
      <c r="AJ24" s="58"/>
      <c r="AK24" s="24">
        <f t="shared" si="9"/>
        <v>0</v>
      </c>
      <c r="AL24" s="25">
        <f t="shared" si="13"/>
        <v>129.12</v>
      </c>
      <c r="AM24" s="28">
        <f t="shared" si="14"/>
        <v>129.12</v>
      </c>
      <c r="AN24" s="79"/>
      <c r="AO24" s="112">
        <v>70</v>
      </c>
      <c r="AP24" s="112">
        <v>200</v>
      </c>
      <c r="AQ24" s="112">
        <v>0</v>
      </c>
      <c r="AR24" s="112">
        <v>0</v>
      </c>
      <c r="AS24" s="112">
        <v>0</v>
      </c>
      <c r="AT24" s="62">
        <f t="shared" ref="AT24:AT65" si="25">SUM(AO20:AS20)</f>
        <v>320</v>
      </c>
      <c r="AU24" s="64">
        <f t="shared" si="16"/>
        <v>304</v>
      </c>
      <c r="AV24" s="24">
        <v>6</v>
      </c>
      <c r="AW24" s="25">
        <v>20</v>
      </c>
      <c r="AX24" s="25">
        <v>8</v>
      </c>
      <c r="AY24" s="25">
        <v>1</v>
      </c>
      <c r="AZ24" s="81">
        <f t="shared" si="24"/>
        <v>35</v>
      </c>
      <c r="BA24" s="80">
        <f t="shared" si="17"/>
        <v>269</v>
      </c>
      <c r="BB24" s="36">
        <f t="shared" si="18"/>
        <v>129.12</v>
      </c>
      <c r="BC24" s="80">
        <f t="shared" si="19"/>
        <v>139.88</v>
      </c>
    </row>
    <row r="25" spans="1:55" ht="17.399999999999999">
      <c r="A25" s="30" t="s">
        <v>30</v>
      </c>
      <c r="B25" s="88">
        <v>691</v>
      </c>
      <c r="C25" s="88">
        <v>344</v>
      </c>
      <c r="D25" s="88">
        <v>552</v>
      </c>
      <c r="E25" s="88">
        <v>36</v>
      </c>
      <c r="F25" s="88"/>
      <c r="G25" s="89">
        <v>18</v>
      </c>
      <c r="H25" s="55">
        <f t="shared" si="4"/>
        <v>1587</v>
      </c>
      <c r="I25" s="55">
        <f t="shared" si="5"/>
        <v>54</v>
      </c>
      <c r="J25" s="89">
        <v>574</v>
      </c>
      <c r="K25" s="94">
        <v>450</v>
      </c>
      <c r="L25" s="94"/>
      <c r="M25" s="93">
        <v>19</v>
      </c>
      <c r="N25" s="93">
        <v>14</v>
      </c>
      <c r="O25" s="90"/>
      <c r="P25" s="55">
        <f t="shared" si="20"/>
        <v>1024</v>
      </c>
      <c r="Q25" s="55">
        <f t="shared" si="6"/>
        <v>33</v>
      </c>
      <c r="R25" s="57">
        <f t="shared" si="21"/>
        <v>87</v>
      </c>
      <c r="S25" s="35">
        <v>3.72</v>
      </c>
      <c r="T25" s="44">
        <v>4.5</v>
      </c>
      <c r="U25" s="140">
        <v>6.3</v>
      </c>
      <c r="V25" s="44"/>
      <c r="W25" s="44"/>
      <c r="X25" s="44"/>
      <c r="Y25" s="44"/>
      <c r="Z25" s="44"/>
      <c r="AA25" s="68">
        <f t="shared" si="10"/>
        <v>0</v>
      </c>
      <c r="AB25" s="33"/>
      <c r="AC25" s="20">
        <f t="shared" si="11"/>
        <v>0</v>
      </c>
      <c r="AD25" s="85">
        <f t="shared" si="12"/>
        <v>101.52</v>
      </c>
      <c r="AE25" s="21">
        <f t="shared" si="22"/>
        <v>101.52</v>
      </c>
      <c r="AF25" s="82">
        <v>110</v>
      </c>
      <c r="AG25" s="78"/>
      <c r="AH25" s="22">
        <f t="shared" si="7"/>
        <v>101.52</v>
      </c>
      <c r="AI25" s="23">
        <f t="shared" si="8"/>
        <v>24.909999999999997</v>
      </c>
      <c r="AJ25" s="58"/>
      <c r="AK25" s="24">
        <f t="shared" si="9"/>
        <v>0</v>
      </c>
      <c r="AL25" s="25">
        <f t="shared" si="13"/>
        <v>126.42999999999999</v>
      </c>
      <c r="AM25" s="28">
        <f t="shared" si="14"/>
        <v>126.42999999999999</v>
      </c>
      <c r="AN25" s="79"/>
      <c r="AO25" s="112">
        <v>70</v>
      </c>
      <c r="AP25" s="112">
        <v>200</v>
      </c>
      <c r="AQ25" s="112">
        <v>0</v>
      </c>
      <c r="AR25" s="112">
        <v>0</v>
      </c>
      <c r="AS25" s="112">
        <v>0</v>
      </c>
      <c r="AT25" s="62">
        <f t="shared" si="25"/>
        <v>320</v>
      </c>
      <c r="AU25" s="64">
        <f t="shared" si="16"/>
        <v>304</v>
      </c>
      <c r="AV25" s="24">
        <v>6</v>
      </c>
      <c r="AW25" s="25">
        <v>20</v>
      </c>
      <c r="AX25" s="25">
        <v>8</v>
      </c>
      <c r="AY25" s="25">
        <v>1</v>
      </c>
      <c r="AZ25" s="81">
        <f t="shared" si="24"/>
        <v>35</v>
      </c>
      <c r="BA25" s="80">
        <f t="shared" si="17"/>
        <v>269</v>
      </c>
      <c r="BB25" s="36">
        <f>BA25*0.47</f>
        <v>126.42999999999999</v>
      </c>
      <c r="BC25" s="80">
        <f t="shared" si="19"/>
        <v>139.88</v>
      </c>
    </row>
    <row r="26" spans="1:55" ht="17.399999999999999">
      <c r="A26" s="30" t="s">
        <v>14</v>
      </c>
      <c r="B26" s="88">
        <v>777</v>
      </c>
      <c r="C26" s="88">
        <v>390</v>
      </c>
      <c r="D26" s="88">
        <v>568</v>
      </c>
      <c r="E26" s="88">
        <v>40</v>
      </c>
      <c r="F26" s="88"/>
      <c r="G26" s="89">
        <v>18</v>
      </c>
      <c r="H26" s="55">
        <f t="shared" si="4"/>
        <v>1735</v>
      </c>
      <c r="I26" s="55">
        <f t="shared" si="5"/>
        <v>58</v>
      </c>
      <c r="J26" s="88">
        <v>613</v>
      </c>
      <c r="K26" s="94">
        <v>523</v>
      </c>
      <c r="L26" s="94"/>
      <c r="M26" s="90">
        <v>20</v>
      </c>
      <c r="N26" s="93">
        <v>16</v>
      </c>
      <c r="O26" s="90"/>
      <c r="P26" s="55">
        <f t="shared" si="20"/>
        <v>1136</v>
      </c>
      <c r="Q26" s="55">
        <f t="shared" si="6"/>
        <v>36</v>
      </c>
      <c r="R26" s="57">
        <f t="shared" si="21"/>
        <v>94</v>
      </c>
      <c r="S26" s="44">
        <v>3.84</v>
      </c>
      <c r="T26" s="44">
        <v>4.5</v>
      </c>
      <c r="U26" s="140">
        <v>7.2</v>
      </c>
      <c r="V26" s="60"/>
      <c r="W26" s="44"/>
      <c r="X26" s="44"/>
      <c r="Y26" s="44"/>
      <c r="Z26" s="44"/>
      <c r="AA26" s="68">
        <f t="shared" si="10"/>
        <v>0</v>
      </c>
      <c r="AB26" s="33"/>
      <c r="AC26" s="20">
        <f t="shared" si="11"/>
        <v>0</v>
      </c>
      <c r="AD26" s="85">
        <f t="shared" si="12"/>
        <v>109.54</v>
      </c>
      <c r="AE26" s="21">
        <f t="shared" si="22"/>
        <v>109.54</v>
      </c>
      <c r="AF26" s="82">
        <v>110</v>
      </c>
      <c r="AG26" s="78"/>
      <c r="AH26" s="22">
        <f t="shared" si="7"/>
        <v>109.54</v>
      </c>
      <c r="AI26" s="23">
        <f t="shared" si="8"/>
        <v>16.889999999999986</v>
      </c>
      <c r="AJ26" s="58"/>
      <c r="AK26" s="24">
        <f t="shared" si="9"/>
        <v>0</v>
      </c>
      <c r="AL26" s="25">
        <f t="shared" si="13"/>
        <v>126.42999999999999</v>
      </c>
      <c r="AM26" s="28">
        <f t="shared" si="14"/>
        <v>126.42999999999999</v>
      </c>
      <c r="AN26" s="79"/>
      <c r="AO26" s="112">
        <v>70</v>
      </c>
      <c r="AP26" s="112">
        <v>200</v>
      </c>
      <c r="AQ26" s="112">
        <v>0</v>
      </c>
      <c r="AR26" s="112">
        <v>0</v>
      </c>
      <c r="AS26" s="112">
        <v>0</v>
      </c>
      <c r="AT26" s="62">
        <f t="shared" si="25"/>
        <v>320</v>
      </c>
      <c r="AU26" s="64">
        <f t="shared" si="16"/>
        <v>304</v>
      </c>
      <c r="AV26" s="24">
        <v>6</v>
      </c>
      <c r="AW26" s="25">
        <v>20</v>
      </c>
      <c r="AX26" s="25">
        <v>8</v>
      </c>
      <c r="AY26" s="25">
        <v>1</v>
      </c>
      <c r="AZ26" s="81">
        <f t="shared" si="24"/>
        <v>35</v>
      </c>
      <c r="BA26" s="80">
        <f t="shared" si="17"/>
        <v>269</v>
      </c>
      <c r="BB26" s="36">
        <f t="shared" ref="BB26:BB42" si="26">BA26*0.47</f>
        <v>126.42999999999999</v>
      </c>
      <c r="BC26" s="80">
        <f t="shared" si="19"/>
        <v>139.88</v>
      </c>
    </row>
    <row r="27" spans="1:55" ht="17.399999999999999">
      <c r="A27" s="30" t="s">
        <v>31</v>
      </c>
      <c r="B27" s="88">
        <v>840</v>
      </c>
      <c r="C27" s="88">
        <v>420</v>
      </c>
      <c r="D27" s="88">
        <v>602</v>
      </c>
      <c r="E27" s="88">
        <v>43</v>
      </c>
      <c r="F27" s="88"/>
      <c r="G27" s="89">
        <v>19</v>
      </c>
      <c r="H27" s="55">
        <f t="shared" si="4"/>
        <v>1862</v>
      </c>
      <c r="I27" s="55">
        <f t="shared" si="5"/>
        <v>62</v>
      </c>
      <c r="J27" s="88">
        <v>582</v>
      </c>
      <c r="K27" s="94">
        <v>545</v>
      </c>
      <c r="L27" s="94"/>
      <c r="M27" s="90">
        <v>19</v>
      </c>
      <c r="N27" s="93">
        <v>19</v>
      </c>
      <c r="O27" s="90"/>
      <c r="P27" s="55">
        <f t="shared" si="20"/>
        <v>1127</v>
      </c>
      <c r="Q27" s="55">
        <f t="shared" si="6"/>
        <v>38</v>
      </c>
      <c r="R27" s="57">
        <f t="shared" si="21"/>
        <v>100</v>
      </c>
      <c r="S27" s="44">
        <v>3.84</v>
      </c>
      <c r="T27" s="44">
        <v>4.5</v>
      </c>
      <c r="U27" s="140">
        <v>7.2</v>
      </c>
      <c r="V27" s="44"/>
      <c r="W27" s="44"/>
      <c r="X27" s="44"/>
      <c r="Y27" s="44"/>
      <c r="Z27" s="44"/>
      <c r="AA27" s="68">
        <f t="shared" si="10"/>
        <v>0</v>
      </c>
      <c r="AB27" s="33"/>
      <c r="AC27" s="20">
        <f t="shared" si="11"/>
        <v>0</v>
      </c>
      <c r="AD27" s="85">
        <f t="shared" si="12"/>
        <v>115.54</v>
      </c>
      <c r="AE27" s="21">
        <f t="shared" si="22"/>
        <v>115.54</v>
      </c>
      <c r="AF27" s="82"/>
      <c r="AG27" s="78"/>
      <c r="AH27" s="22">
        <f t="shared" si="7"/>
        <v>115.54</v>
      </c>
      <c r="AI27" s="23">
        <f t="shared" si="8"/>
        <v>10.889999999999986</v>
      </c>
      <c r="AJ27" s="58"/>
      <c r="AK27" s="24">
        <f t="shared" si="9"/>
        <v>0</v>
      </c>
      <c r="AL27" s="25">
        <f t="shared" si="13"/>
        <v>126.42999999999999</v>
      </c>
      <c r="AM27" s="28">
        <f t="shared" si="14"/>
        <v>126.42999999999999</v>
      </c>
      <c r="AN27" s="79"/>
      <c r="AO27" s="112">
        <v>70</v>
      </c>
      <c r="AP27" s="112">
        <v>200</v>
      </c>
      <c r="AQ27" s="112">
        <v>0</v>
      </c>
      <c r="AR27" s="112">
        <v>0</v>
      </c>
      <c r="AS27" s="112">
        <v>0</v>
      </c>
      <c r="AT27" s="62">
        <f t="shared" si="25"/>
        <v>320</v>
      </c>
      <c r="AU27" s="64">
        <f t="shared" si="16"/>
        <v>304</v>
      </c>
      <c r="AV27" s="24">
        <v>6</v>
      </c>
      <c r="AW27" s="25">
        <v>20</v>
      </c>
      <c r="AX27" s="25">
        <v>8</v>
      </c>
      <c r="AY27" s="25">
        <v>1</v>
      </c>
      <c r="AZ27" s="81">
        <f t="shared" si="24"/>
        <v>35</v>
      </c>
      <c r="BA27" s="80">
        <f t="shared" si="17"/>
        <v>269</v>
      </c>
      <c r="BB27" s="36">
        <f t="shared" si="26"/>
        <v>126.42999999999999</v>
      </c>
      <c r="BC27" s="80">
        <f t="shared" si="19"/>
        <v>139.88</v>
      </c>
    </row>
    <row r="28" spans="1:55" ht="17.399999999999999">
      <c r="A28" s="30" t="s">
        <v>15</v>
      </c>
      <c r="B28" s="88">
        <v>723</v>
      </c>
      <c r="C28" s="88">
        <v>348</v>
      </c>
      <c r="D28" s="88">
        <v>623</v>
      </c>
      <c r="E28" s="88">
        <v>40</v>
      </c>
      <c r="F28" s="88"/>
      <c r="G28" s="89">
        <v>20</v>
      </c>
      <c r="H28" s="55">
        <f t="shared" si="4"/>
        <v>1694</v>
      </c>
      <c r="I28" s="55">
        <f t="shared" si="5"/>
        <v>60</v>
      </c>
      <c r="J28" s="88">
        <v>890</v>
      </c>
      <c r="K28" s="94">
        <v>552</v>
      </c>
      <c r="L28" s="94"/>
      <c r="M28" s="90">
        <v>19</v>
      </c>
      <c r="N28" s="93">
        <v>19</v>
      </c>
      <c r="O28" s="90"/>
      <c r="P28" s="55">
        <f t="shared" si="20"/>
        <v>1442</v>
      </c>
      <c r="Q28" s="55">
        <f t="shared" si="6"/>
        <v>38</v>
      </c>
      <c r="R28" s="57">
        <f t="shared" si="21"/>
        <v>98</v>
      </c>
      <c r="S28" s="44">
        <v>4.08</v>
      </c>
      <c r="T28" s="44">
        <v>4.5</v>
      </c>
      <c r="U28" s="140">
        <v>7.5</v>
      </c>
      <c r="V28" s="44"/>
      <c r="W28" s="44"/>
      <c r="X28" s="44"/>
      <c r="Y28" s="44"/>
      <c r="Z28" s="44"/>
      <c r="AA28" s="68">
        <f t="shared" si="10"/>
        <v>0</v>
      </c>
      <c r="AB28" s="33"/>
      <c r="AC28" s="20">
        <f t="shared" si="11"/>
        <v>0</v>
      </c>
      <c r="AD28" s="85">
        <f t="shared" si="12"/>
        <v>114.08</v>
      </c>
      <c r="AE28" s="21">
        <f t="shared" si="22"/>
        <v>114.08</v>
      </c>
      <c r="AF28" s="82">
        <v>111</v>
      </c>
      <c r="AG28" s="78"/>
      <c r="AH28" s="22">
        <f t="shared" si="7"/>
        <v>114.08</v>
      </c>
      <c r="AI28" s="23">
        <f t="shared" si="8"/>
        <v>-9.9750000000000085</v>
      </c>
      <c r="AJ28" s="58"/>
      <c r="AK28" s="24">
        <f t="shared" si="9"/>
        <v>0</v>
      </c>
      <c r="AL28" s="25">
        <f t="shared" si="13"/>
        <v>104.10499999999999</v>
      </c>
      <c r="AM28" s="28">
        <f t="shared" si="14"/>
        <v>104.10499999999999</v>
      </c>
      <c r="AN28" s="79"/>
      <c r="AO28" s="112">
        <v>70</v>
      </c>
      <c r="AP28" s="112">
        <v>200</v>
      </c>
      <c r="AQ28" s="112">
        <v>0</v>
      </c>
      <c r="AR28" s="112">
        <v>0</v>
      </c>
      <c r="AS28" s="112">
        <v>0</v>
      </c>
      <c r="AT28" s="62">
        <f t="shared" si="25"/>
        <v>270</v>
      </c>
      <c r="AU28" s="64">
        <f t="shared" si="16"/>
        <v>256.5</v>
      </c>
      <c r="AV28" s="24">
        <v>6</v>
      </c>
      <c r="AW28" s="25">
        <v>20</v>
      </c>
      <c r="AX28" s="25">
        <v>8</v>
      </c>
      <c r="AY28" s="25">
        <v>1</v>
      </c>
      <c r="AZ28" s="81">
        <f t="shared" si="24"/>
        <v>35</v>
      </c>
      <c r="BA28" s="80">
        <f t="shared" si="17"/>
        <v>221.5</v>
      </c>
      <c r="BB28" s="36">
        <f t="shared" si="26"/>
        <v>104.10499999999999</v>
      </c>
      <c r="BC28" s="80">
        <f t="shared" si="19"/>
        <v>115.18</v>
      </c>
    </row>
    <row r="29" spans="1:55" ht="17.399999999999999">
      <c r="A29" s="30" t="s">
        <v>32</v>
      </c>
      <c r="B29" s="88">
        <v>914</v>
      </c>
      <c r="C29" s="88">
        <v>354</v>
      </c>
      <c r="D29" s="88">
        <v>669</v>
      </c>
      <c r="E29" s="88">
        <v>43</v>
      </c>
      <c r="F29" s="88"/>
      <c r="G29" s="89">
        <v>21</v>
      </c>
      <c r="H29" s="55">
        <f t="shared" si="4"/>
        <v>1937</v>
      </c>
      <c r="I29" s="55">
        <f t="shared" si="5"/>
        <v>64</v>
      </c>
      <c r="J29" s="88">
        <v>603</v>
      </c>
      <c r="K29" s="94">
        <v>557</v>
      </c>
      <c r="L29" s="94"/>
      <c r="M29" s="90">
        <v>20</v>
      </c>
      <c r="N29" s="93">
        <v>19</v>
      </c>
      <c r="O29" s="90"/>
      <c r="P29" s="55">
        <f>SUM(J29+K29+L29)</f>
        <v>1160</v>
      </c>
      <c r="Q29" s="55">
        <f t="shared" si="6"/>
        <v>39</v>
      </c>
      <c r="R29" s="57">
        <f>SUM(I29+Q29)</f>
        <v>103</v>
      </c>
      <c r="S29" s="44">
        <v>4.08</v>
      </c>
      <c r="T29" s="44">
        <v>4.5</v>
      </c>
      <c r="U29" s="140">
        <v>7.5</v>
      </c>
      <c r="V29" s="44"/>
      <c r="W29" s="44"/>
      <c r="X29" s="44"/>
      <c r="Y29" s="44"/>
      <c r="Z29" s="44"/>
      <c r="AA29" s="68">
        <f t="shared" si="10"/>
        <v>0</v>
      </c>
      <c r="AB29" s="33"/>
      <c r="AC29" s="20">
        <f t="shared" si="11"/>
        <v>0</v>
      </c>
      <c r="AD29" s="85">
        <f t="shared" si="12"/>
        <v>119.08</v>
      </c>
      <c r="AE29" s="21">
        <f t="shared" si="22"/>
        <v>119.08</v>
      </c>
      <c r="AF29" s="82"/>
      <c r="AG29" s="78"/>
      <c r="AH29" s="22">
        <f t="shared" si="7"/>
        <v>119.08</v>
      </c>
      <c r="AI29" s="23">
        <f t="shared" si="8"/>
        <v>-14.975000000000009</v>
      </c>
      <c r="AJ29" s="58"/>
      <c r="AK29" s="24">
        <f t="shared" si="9"/>
        <v>0</v>
      </c>
      <c r="AL29" s="25">
        <f t="shared" si="13"/>
        <v>104.10499999999999</v>
      </c>
      <c r="AM29" s="28">
        <f t="shared" si="14"/>
        <v>104.10499999999999</v>
      </c>
      <c r="AN29" s="79"/>
      <c r="AO29" s="112">
        <v>70</v>
      </c>
      <c r="AP29" s="112">
        <v>200</v>
      </c>
      <c r="AQ29" s="112">
        <v>0</v>
      </c>
      <c r="AR29" s="112">
        <v>0</v>
      </c>
      <c r="AS29" s="112">
        <v>0</v>
      </c>
      <c r="AT29" s="62">
        <f t="shared" si="25"/>
        <v>270</v>
      </c>
      <c r="AU29" s="64">
        <f t="shared" si="16"/>
        <v>256.5</v>
      </c>
      <c r="AV29" s="24">
        <v>6</v>
      </c>
      <c r="AW29" s="25">
        <v>20</v>
      </c>
      <c r="AX29" s="25">
        <v>8</v>
      </c>
      <c r="AY29" s="25">
        <v>1</v>
      </c>
      <c r="AZ29" s="81">
        <f t="shared" si="24"/>
        <v>35</v>
      </c>
      <c r="BA29" s="80">
        <f t="shared" si="17"/>
        <v>221.5</v>
      </c>
      <c r="BB29" s="36">
        <f t="shared" si="26"/>
        <v>104.10499999999999</v>
      </c>
      <c r="BC29" s="80">
        <f t="shared" si="19"/>
        <v>115.18</v>
      </c>
    </row>
    <row r="30" spans="1:55" ht="17.399999999999999">
      <c r="A30" s="30" t="s">
        <v>16</v>
      </c>
      <c r="B30" s="88">
        <v>929</v>
      </c>
      <c r="C30" s="88">
        <v>352</v>
      </c>
      <c r="D30" s="88">
        <v>675</v>
      </c>
      <c r="E30" s="88">
        <v>44</v>
      </c>
      <c r="F30" s="88"/>
      <c r="G30" s="89">
        <v>22</v>
      </c>
      <c r="H30" s="55">
        <f t="shared" si="4"/>
        <v>1956</v>
      </c>
      <c r="I30" s="55">
        <f t="shared" si="5"/>
        <v>66</v>
      </c>
      <c r="J30" s="88">
        <v>590</v>
      </c>
      <c r="K30" s="94">
        <v>533</v>
      </c>
      <c r="L30" s="94"/>
      <c r="M30" s="90">
        <v>19</v>
      </c>
      <c r="N30" s="93">
        <v>18</v>
      </c>
      <c r="O30" s="90"/>
      <c r="P30" s="55">
        <f>SUM(J30+K30+L30)</f>
        <v>1123</v>
      </c>
      <c r="Q30" s="55">
        <f t="shared" si="6"/>
        <v>37</v>
      </c>
      <c r="R30" s="57">
        <f>SUM(I30+Q30)</f>
        <v>103</v>
      </c>
      <c r="S30" s="44">
        <v>4.08</v>
      </c>
      <c r="T30" s="44">
        <v>4.5</v>
      </c>
      <c r="U30" s="140">
        <v>7.9</v>
      </c>
      <c r="V30" s="44"/>
      <c r="W30" s="44"/>
      <c r="X30" s="44"/>
      <c r="Y30" s="44"/>
      <c r="Z30" s="44"/>
      <c r="AA30" s="68">
        <f t="shared" si="10"/>
        <v>0</v>
      </c>
      <c r="AB30" s="33"/>
      <c r="AC30" s="20">
        <f t="shared" si="11"/>
        <v>0</v>
      </c>
      <c r="AD30" s="85">
        <f t="shared" si="12"/>
        <v>119.48</v>
      </c>
      <c r="AE30" s="21">
        <f t="shared" si="22"/>
        <v>119.48</v>
      </c>
      <c r="AF30" s="82">
        <v>115</v>
      </c>
      <c r="AG30" s="78"/>
      <c r="AH30" s="22">
        <f t="shared" si="7"/>
        <v>119.48</v>
      </c>
      <c r="AI30" s="23">
        <f t="shared" si="8"/>
        <v>-15.375000000000014</v>
      </c>
      <c r="AJ30" s="58"/>
      <c r="AK30" s="24">
        <f t="shared" si="9"/>
        <v>0</v>
      </c>
      <c r="AL30" s="25">
        <f t="shared" si="13"/>
        <v>104.10499999999999</v>
      </c>
      <c r="AM30" s="28">
        <f t="shared" si="14"/>
        <v>104.10499999999999</v>
      </c>
      <c r="AN30" s="79"/>
      <c r="AO30" s="112">
        <v>70</v>
      </c>
      <c r="AP30" s="112">
        <v>200</v>
      </c>
      <c r="AQ30" s="112">
        <v>0</v>
      </c>
      <c r="AR30" s="112">
        <v>0</v>
      </c>
      <c r="AS30" s="112">
        <v>0</v>
      </c>
      <c r="AT30" s="62">
        <f t="shared" si="25"/>
        <v>270</v>
      </c>
      <c r="AU30" s="64">
        <f t="shared" si="16"/>
        <v>256.5</v>
      </c>
      <c r="AV30" s="24">
        <v>6</v>
      </c>
      <c r="AW30" s="25">
        <v>20</v>
      </c>
      <c r="AX30" s="25">
        <v>8</v>
      </c>
      <c r="AY30" s="25">
        <v>1</v>
      </c>
      <c r="AZ30" s="81">
        <f t="shared" si="24"/>
        <v>35</v>
      </c>
      <c r="BA30" s="80">
        <f t="shared" si="17"/>
        <v>221.5</v>
      </c>
      <c r="BB30" s="36">
        <f t="shared" si="26"/>
        <v>104.10499999999999</v>
      </c>
      <c r="BC30" s="80">
        <f t="shared" si="19"/>
        <v>115.18</v>
      </c>
    </row>
    <row r="31" spans="1:55" ht="17.399999999999999">
      <c r="A31" s="30" t="s">
        <v>45</v>
      </c>
      <c r="B31" s="88">
        <v>758</v>
      </c>
      <c r="C31" s="88">
        <v>360</v>
      </c>
      <c r="D31" s="88">
        <v>660</v>
      </c>
      <c r="E31" s="88">
        <v>39</v>
      </c>
      <c r="F31" s="88"/>
      <c r="G31" s="89">
        <v>22</v>
      </c>
      <c r="H31" s="55">
        <f t="shared" si="4"/>
        <v>1778</v>
      </c>
      <c r="I31" s="55">
        <f t="shared" si="5"/>
        <v>61</v>
      </c>
      <c r="J31" s="88">
        <v>619</v>
      </c>
      <c r="K31" s="94">
        <v>552</v>
      </c>
      <c r="L31" s="94"/>
      <c r="M31" s="90">
        <v>20</v>
      </c>
      <c r="N31" s="93">
        <v>19</v>
      </c>
      <c r="O31" s="90"/>
      <c r="P31" s="55">
        <f>SUM(J31+K31+L31)</f>
        <v>1171</v>
      </c>
      <c r="Q31" s="55">
        <f t="shared" si="6"/>
        <v>39</v>
      </c>
      <c r="R31" s="57">
        <f>SUM(I31+Q31)</f>
        <v>100</v>
      </c>
      <c r="S31" s="44">
        <v>4.08</v>
      </c>
      <c r="T31" s="44">
        <v>4.5</v>
      </c>
      <c r="U31" s="140">
        <v>7.9</v>
      </c>
      <c r="V31" s="44"/>
      <c r="W31" s="44"/>
      <c r="X31" s="44"/>
      <c r="Y31" s="44"/>
      <c r="Z31" s="44"/>
      <c r="AA31" s="68">
        <f t="shared" si="10"/>
        <v>0</v>
      </c>
      <c r="AB31" s="33"/>
      <c r="AC31" s="20">
        <f t="shared" si="11"/>
        <v>0</v>
      </c>
      <c r="AD31" s="85">
        <f t="shared" si="12"/>
        <v>116.48</v>
      </c>
      <c r="AE31" s="21">
        <f t="shared" si="22"/>
        <v>116.48</v>
      </c>
      <c r="AF31" s="82"/>
      <c r="AG31" s="78"/>
      <c r="AH31" s="22">
        <f t="shared" si="7"/>
        <v>116.48</v>
      </c>
      <c r="AI31" s="23">
        <f t="shared" si="8"/>
        <v>-12.375000000000014</v>
      </c>
      <c r="AJ31" s="58"/>
      <c r="AK31" s="24">
        <f t="shared" si="9"/>
        <v>0</v>
      </c>
      <c r="AL31" s="25">
        <f t="shared" si="13"/>
        <v>104.10499999999999</v>
      </c>
      <c r="AM31" s="28">
        <f t="shared" si="14"/>
        <v>104.10499999999999</v>
      </c>
      <c r="AN31" s="79"/>
      <c r="AO31" s="112">
        <v>70</v>
      </c>
      <c r="AP31" s="112">
        <v>200</v>
      </c>
      <c r="AQ31" s="112">
        <v>0</v>
      </c>
      <c r="AR31" s="112">
        <v>0</v>
      </c>
      <c r="AS31" s="112">
        <v>0</v>
      </c>
      <c r="AT31" s="62">
        <f t="shared" si="25"/>
        <v>270</v>
      </c>
      <c r="AU31" s="64">
        <f t="shared" si="16"/>
        <v>256.5</v>
      </c>
      <c r="AV31" s="24">
        <v>6</v>
      </c>
      <c r="AW31" s="25">
        <v>20</v>
      </c>
      <c r="AX31" s="25">
        <v>8</v>
      </c>
      <c r="AY31" s="25">
        <v>1</v>
      </c>
      <c r="AZ31" s="81">
        <f t="shared" si="24"/>
        <v>35</v>
      </c>
      <c r="BA31" s="80">
        <f t="shared" si="17"/>
        <v>221.5</v>
      </c>
      <c r="BB31" s="36">
        <f t="shared" si="26"/>
        <v>104.10499999999999</v>
      </c>
      <c r="BC31" s="80">
        <f t="shared" si="19"/>
        <v>115.18</v>
      </c>
    </row>
    <row r="32" spans="1:55" ht="17.399999999999999">
      <c r="A32" s="30" t="s">
        <v>17</v>
      </c>
      <c r="B32" s="88">
        <v>879</v>
      </c>
      <c r="C32" s="88">
        <v>361</v>
      </c>
      <c r="D32" s="88">
        <v>663</v>
      </c>
      <c r="E32" s="88">
        <v>43</v>
      </c>
      <c r="F32" s="88"/>
      <c r="G32" s="89">
        <v>22</v>
      </c>
      <c r="H32" s="55">
        <f t="shared" si="4"/>
        <v>1903</v>
      </c>
      <c r="I32" s="55">
        <f t="shared" si="5"/>
        <v>65</v>
      </c>
      <c r="J32" s="88">
        <v>595</v>
      </c>
      <c r="K32" s="94">
        <v>558</v>
      </c>
      <c r="L32" s="94"/>
      <c r="M32" s="90">
        <v>19</v>
      </c>
      <c r="N32" s="93">
        <v>19</v>
      </c>
      <c r="O32" s="90"/>
      <c r="P32" s="55">
        <f t="shared" si="20"/>
        <v>1153</v>
      </c>
      <c r="Q32" s="55">
        <f t="shared" si="6"/>
        <v>38</v>
      </c>
      <c r="R32" s="57">
        <f t="shared" si="21"/>
        <v>103</v>
      </c>
      <c r="S32" s="44">
        <v>3.96</v>
      </c>
      <c r="T32" s="44">
        <v>4.5</v>
      </c>
      <c r="U32" s="44">
        <v>8</v>
      </c>
      <c r="V32" s="44"/>
      <c r="W32" s="44"/>
      <c r="X32" s="44"/>
      <c r="Y32" s="44"/>
      <c r="Z32" s="44"/>
      <c r="AA32" s="68">
        <f t="shared" si="10"/>
        <v>0</v>
      </c>
      <c r="AB32" s="33"/>
      <c r="AC32" s="20">
        <f t="shared" si="11"/>
        <v>0</v>
      </c>
      <c r="AD32" s="85">
        <f t="shared" si="12"/>
        <v>119.46</v>
      </c>
      <c r="AE32" s="21">
        <f t="shared" si="22"/>
        <v>119.46</v>
      </c>
      <c r="AF32" s="82">
        <v>120</v>
      </c>
      <c r="AG32" s="78"/>
      <c r="AH32" s="22">
        <f t="shared" si="7"/>
        <v>119.46</v>
      </c>
      <c r="AI32" s="23">
        <f t="shared" si="8"/>
        <v>-15.355000000000004</v>
      </c>
      <c r="AJ32" s="58"/>
      <c r="AK32" s="24">
        <f t="shared" si="9"/>
        <v>0</v>
      </c>
      <c r="AL32" s="25">
        <f t="shared" si="13"/>
        <v>104.10499999999999</v>
      </c>
      <c r="AM32" s="28">
        <f t="shared" si="14"/>
        <v>104.10499999999999</v>
      </c>
      <c r="AN32" s="79"/>
      <c r="AO32" s="112">
        <v>70</v>
      </c>
      <c r="AP32" s="112">
        <v>200</v>
      </c>
      <c r="AQ32" s="112">
        <v>0</v>
      </c>
      <c r="AR32" s="112">
        <v>0</v>
      </c>
      <c r="AS32" s="112">
        <v>0</v>
      </c>
      <c r="AT32" s="62">
        <f t="shared" si="25"/>
        <v>270</v>
      </c>
      <c r="AU32" s="64">
        <f t="shared" si="16"/>
        <v>256.5</v>
      </c>
      <c r="AV32" s="24">
        <v>6</v>
      </c>
      <c r="AW32" s="25">
        <v>20</v>
      </c>
      <c r="AX32" s="25">
        <v>8</v>
      </c>
      <c r="AY32" s="25">
        <v>1</v>
      </c>
      <c r="AZ32" s="81">
        <f t="shared" si="24"/>
        <v>35</v>
      </c>
      <c r="BA32" s="80">
        <f t="shared" si="17"/>
        <v>221.5</v>
      </c>
      <c r="BB32" s="36">
        <f t="shared" si="26"/>
        <v>104.10499999999999</v>
      </c>
      <c r="BC32" s="80">
        <f t="shared" si="19"/>
        <v>115.18</v>
      </c>
    </row>
    <row r="33" spans="1:55" ht="17.399999999999999">
      <c r="A33" s="30" t="s">
        <v>46</v>
      </c>
      <c r="B33" s="88">
        <v>931</v>
      </c>
      <c r="C33" s="88">
        <v>369</v>
      </c>
      <c r="D33" s="88">
        <v>673</v>
      </c>
      <c r="E33" s="88">
        <v>44</v>
      </c>
      <c r="F33" s="88"/>
      <c r="G33" s="89">
        <v>22</v>
      </c>
      <c r="H33" s="55">
        <f t="shared" si="4"/>
        <v>1973</v>
      </c>
      <c r="I33" s="55">
        <f t="shared" si="5"/>
        <v>66</v>
      </c>
      <c r="J33" s="88">
        <v>588</v>
      </c>
      <c r="K33" s="94">
        <v>559</v>
      </c>
      <c r="L33" s="94"/>
      <c r="M33" s="90">
        <v>19</v>
      </c>
      <c r="N33" s="93">
        <v>19</v>
      </c>
      <c r="O33" s="90"/>
      <c r="P33" s="55">
        <f t="shared" si="20"/>
        <v>1147</v>
      </c>
      <c r="Q33" s="55">
        <f>M30+N33+O33</f>
        <v>38</v>
      </c>
      <c r="R33" s="57">
        <f t="shared" si="21"/>
        <v>104</v>
      </c>
      <c r="S33" s="44">
        <v>3.96</v>
      </c>
      <c r="T33" s="44">
        <v>4.5</v>
      </c>
      <c r="U33" s="44">
        <v>8</v>
      </c>
      <c r="V33" s="44"/>
      <c r="W33" s="44"/>
      <c r="X33" s="44"/>
      <c r="Y33" s="44"/>
      <c r="Z33" s="44"/>
      <c r="AA33" s="68">
        <f t="shared" si="10"/>
        <v>0</v>
      </c>
      <c r="AB33" s="33"/>
      <c r="AC33" s="20">
        <f t="shared" si="11"/>
        <v>0</v>
      </c>
      <c r="AD33" s="85">
        <f t="shared" si="12"/>
        <v>120.46</v>
      </c>
      <c r="AE33" s="21">
        <f t="shared" si="22"/>
        <v>120.46</v>
      </c>
      <c r="AF33" s="82">
        <v>120</v>
      </c>
      <c r="AG33" s="78"/>
      <c r="AH33" s="22">
        <f t="shared" si="7"/>
        <v>120.46</v>
      </c>
      <c r="AI33" s="23">
        <f t="shared" si="8"/>
        <v>-16.355000000000004</v>
      </c>
      <c r="AJ33" s="58"/>
      <c r="AK33" s="24">
        <f t="shared" si="9"/>
        <v>0</v>
      </c>
      <c r="AL33" s="25">
        <f t="shared" si="13"/>
        <v>104.10499999999999</v>
      </c>
      <c r="AM33" s="28">
        <f t="shared" si="14"/>
        <v>104.10499999999999</v>
      </c>
      <c r="AN33" s="79"/>
      <c r="AO33" s="112">
        <v>70</v>
      </c>
      <c r="AP33" s="112">
        <v>200</v>
      </c>
      <c r="AQ33" s="112">
        <v>0</v>
      </c>
      <c r="AR33" s="112">
        <v>0</v>
      </c>
      <c r="AS33" s="112">
        <v>0</v>
      </c>
      <c r="AT33" s="62">
        <f t="shared" si="25"/>
        <v>270</v>
      </c>
      <c r="AU33" s="64">
        <f t="shared" si="16"/>
        <v>256.5</v>
      </c>
      <c r="AV33" s="24">
        <v>6</v>
      </c>
      <c r="AW33" s="25">
        <v>20</v>
      </c>
      <c r="AX33" s="25">
        <v>8</v>
      </c>
      <c r="AY33" s="25">
        <v>1</v>
      </c>
      <c r="AZ33" s="81">
        <f t="shared" si="23"/>
        <v>35</v>
      </c>
      <c r="BA33" s="80">
        <f t="shared" si="17"/>
        <v>221.5</v>
      </c>
      <c r="BB33" s="36">
        <f t="shared" si="26"/>
        <v>104.10499999999999</v>
      </c>
      <c r="BC33" s="80">
        <f t="shared" si="19"/>
        <v>115.18</v>
      </c>
    </row>
    <row r="34" spans="1:55" ht="17.399999999999999">
      <c r="A34" s="30" t="s">
        <v>18</v>
      </c>
      <c r="B34" s="88">
        <v>939</v>
      </c>
      <c r="C34" s="88">
        <v>362</v>
      </c>
      <c r="D34" s="153">
        <v>673</v>
      </c>
      <c r="E34" s="88">
        <v>44</v>
      </c>
      <c r="F34" s="88"/>
      <c r="G34" s="89">
        <v>22</v>
      </c>
      <c r="H34" s="55">
        <f t="shared" si="4"/>
        <v>1974</v>
      </c>
      <c r="I34" s="55">
        <f t="shared" si="5"/>
        <v>66</v>
      </c>
      <c r="J34" s="88">
        <v>610</v>
      </c>
      <c r="K34" s="94">
        <v>562</v>
      </c>
      <c r="L34" s="94"/>
      <c r="M34" s="90">
        <v>20</v>
      </c>
      <c r="N34" s="93">
        <v>19</v>
      </c>
      <c r="O34" s="93"/>
      <c r="P34" s="55">
        <f t="shared" si="20"/>
        <v>1172</v>
      </c>
      <c r="Q34" s="55">
        <f>M31+N34+O34</f>
        <v>39</v>
      </c>
      <c r="R34" s="57">
        <f t="shared" si="21"/>
        <v>105</v>
      </c>
      <c r="S34" s="44">
        <v>4.03</v>
      </c>
      <c r="T34" s="44">
        <v>4.5</v>
      </c>
      <c r="U34" s="44">
        <v>7.8</v>
      </c>
      <c r="V34" s="44"/>
      <c r="W34" s="44"/>
      <c r="X34" s="44"/>
      <c r="Y34" s="44"/>
      <c r="Z34" s="44"/>
      <c r="AA34" s="68">
        <f t="shared" si="10"/>
        <v>0</v>
      </c>
      <c r="AB34" s="33"/>
      <c r="AC34" s="20">
        <f t="shared" si="11"/>
        <v>0</v>
      </c>
      <c r="AD34" s="85">
        <f t="shared" si="12"/>
        <v>121.33</v>
      </c>
      <c r="AE34" s="21">
        <f t="shared" si="22"/>
        <v>121.33</v>
      </c>
      <c r="AF34" s="82">
        <v>120</v>
      </c>
      <c r="AG34" s="78"/>
      <c r="AH34" s="22">
        <f t="shared" si="7"/>
        <v>121.33</v>
      </c>
      <c r="AI34" s="23">
        <f t="shared" si="8"/>
        <v>-17.225000000000009</v>
      </c>
      <c r="AJ34" s="58"/>
      <c r="AK34" s="24">
        <f t="shared" si="9"/>
        <v>0</v>
      </c>
      <c r="AL34" s="25">
        <f t="shared" si="13"/>
        <v>104.10499999999999</v>
      </c>
      <c r="AM34" s="28">
        <f t="shared" si="14"/>
        <v>104.10499999999999</v>
      </c>
      <c r="AN34" s="79"/>
      <c r="AO34" s="112">
        <v>70</v>
      </c>
      <c r="AP34" s="112">
        <v>200</v>
      </c>
      <c r="AQ34" s="112">
        <v>0</v>
      </c>
      <c r="AR34" s="112">
        <v>0</v>
      </c>
      <c r="AS34" s="112">
        <v>0</v>
      </c>
      <c r="AT34" s="62">
        <f t="shared" si="25"/>
        <v>270</v>
      </c>
      <c r="AU34" s="64">
        <f t="shared" si="16"/>
        <v>256.5</v>
      </c>
      <c r="AV34" s="24">
        <v>6</v>
      </c>
      <c r="AW34" s="25">
        <v>20</v>
      </c>
      <c r="AX34" s="25">
        <v>8</v>
      </c>
      <c r="AY34" s="25">
        <v>1</v>
      </c>
      <c r="AZ34" s="81">
        <f t="shared" si="23"/>
        <v>35</v>
      </c>
      <c r="BA34" s="80">
        <f t="shared" si="17"/>
        <v>221.5</v>
      </c>
      <c r="BB34" s="36">
        <f t="shared" si="26"/>
        <v>104.10499999999999</v>
      </c>
      <c r="BC34" s="80">
        <f t="shared" si="19"/>
        <v>115.18</v>
      </c>
    </row>
    <row r="35" spans="1:55" ht="17.399999999999999">
      <c r="A35" s="30" t="s">
        <v>47</v>
      </c>
      <c r="B35" s="88">
        <v>914</v>
      </c>
      <c r="C35" s="88">
        <v>346</v>
      </c>
      <c r="D35" s="153">
        <v>664</v>
      </c>
      <c r="E35" s="88">
        <v>44</v>
      </c>
      <c r="F35" s="88"/>
      <c r="G35" s="89">
        <v>22</v>
      </c>
      <c r="H35" s="55">
        <f t="shared" si="4"/>
        <v>1924</v>
      </c>
      <c r="I35" s="55">
        <f t="shared" si="5"/>
        <v>66</v>
      </c>
      <c r="J35" s="89">
        <v>677</v>
      </c>
      <c r="K35" s="94">
        <v>546</v>
      </c>
      <c r="L35" s="94"/>
      <c r="M35" s="90">
        <v>22</v>
      </c>
      <c r="N35" s="93">
        <v>19</v>
      </c>
      <c r="O35" s="93"/>
      <c r="P35" s="55">
        <f t="shared" si="20"/>
        <v>1223</v>
      </c>
      <c r="Q35" s="55">
        <f t="shared" si="6"/>
        <v>41</v>
      </c>
      <c r="R35" s="57">
        <f t="shared" si="21"/>
        <v>107</v>
      </c>
      <c r="S35" s="44">
        <v>4.03</v>
      </c>
      <c r="T35" s="44">
        <v>4</v>
      </c>
      <c r="U35" s="44">
        <v>7.8</v>
      </c>
      <c r="V35" s="44"/>
      <c r="W35" s="44"/>
      <c r="X35" s="44"/>
      <c r="Y35" s="44"/>
      <c r="Z35" s="44"/>
      <c r="AA35" s="68">
        <f t="shared" si="10"/>
        <v>0</v>
      </c>
      <c r="AB35" s="33"/>
      <c r="AC35" s="20">
        <f t="shared" si="11"/>
        <v>0</v>
      </c>
      <c r="AD35" s="85">
        <f t="shared" si="12"/>
        <v>122.83</v>
      </c>
      <c r="AE35" s="21">
        <f t="shared" si="22"/>
        <v>122.83</v>
      </c>
      <c r="AF35" s="82">
        <v>120</v>
      </c>
      <c r="AG35" s="78"/>
      <c r="AH35" s="22">
        <f t="shared" si="7"/>
        <v>122.83</v>
      </c>
      <c r="AI35" s="23">
        <f t="shared" si="8"/>
        <v>-18.725000000000009</v>
      </c>
      <c r="AJ35" s="58"/>
      <c r="AK35" s="24">
        <f t="shared" si="9"/>
        <v>0</v>
      </c>
      <c r="AL35" s="25">
        <f t="shared" si="13"/>
        <v>104.10499999999999</v>
      </c>
      <c r="AM35" s="28">
        <f t="shared" si="14"/>
        <v>104.10499999999999</v>
      </c>
      <c r="AN35" s="79"/>
      <c r="AO35" s="112">
        <v>70</v>
      </c>
      <c r="AP35" s="112">
        <v>200</v>
      </c>
      <c r="AQ35" s="112">
        <v>0</v>
      </c>
      <c r="AR35" s="112">
        <v>0</v>
      </c>
      <c r="AS35" s="112">
        <v>0</v>
      </c>
      <c r="AT35" s="62">
        <f t="shared" si="25"/>
        <v>270</v>
      </c>
      <c r="AU35" s="64">
        <f t="shared" si="16"/>
        <v>256.5</v>
      </c>
      <c r="AV35" s="24">
        <v>6</v>
      </c>
      <c r="AW35" s="25">
        <v>20</v>
      </c>
      <c r="AX35" s="25">
        <v>8</v>
      </c>
      <c r="AY35" s="25">
        <v>1</v>
      </c>
      <c r="AZ35" s="81">
        <f t="shared" si="23"/>
        <v>35</v>
      </c>
      <c r="BA35" s="80">
        <f t="shared" si="17"/>
        <v>221.5</v>
      </c>
      <c r="BB35" s="36">
        <f t="shared" si="26"/>
        <v>104.10499999999999</v>
      </c>
      <c r="BC35" s="80">
        <f t="shared" si="19"/>
        <v>115.18</v>
      </c>
    </row>
    <row r="36" spans="1:55" ht="17.399999999999999">
      <c r="A36" s="30" t="s">
        <v>19</v>
      </c>
      <c r="B36" s="88">
        <v>888</v>
      </c>
      <c r="C36" s="88">
        <v>341</v>
      </c>
      <c r="D36" s="153">
        <v>663</v>
      </c>
      <c r="E36" s="88">
        <v>43</v>
      </c>
      <c r="F36" s="88"/>
      <c r="G36" s="89">
        <v>22</v>
      </c>
      <c r="H36" s="55">
        <f t="shared" si="4"/>
        <v>1892</v>
      </c>
      <c r="I36" s="55">
        <f t="shared" si="5"/>
        <v>65</v>
      </c>
      <c r="J36" s="89">
        <v>668</v>
      </c>
      <c r="K36" s="94">
        <v>550</v>
      </c>
      <c r="L36" s="94"/>
      <c r="M36" s="90">
        <v>22</v>
      </c>
      <c r="N36" s="93">
        <v>19</v>
      </c>
      <c r="O36" s="93"/>
      <c r="P36" s="55">
        <f t="shared" si="20"/>
        <v>1218</v>
      </c>
      <c r="Q36" s="55">
        <f t="shared" si="6"/>
        <v>41</v>
      </c>
      <c r="R36" s="57">
        <f t="shared" si="21"/>
        <v>106</v>
      </c>
      <c r="S36" s="44">
        <v>3.96</v>
      </c>
      <c r="T36" s="44">
        <v>4</v>
      </c>
      <c r="U36" s="44">
        <v>6.8</v>
      </c>
      <c r="V36" s="44"/>
      <c r="W36" s="44"/>
      <c r="X36" s="44"/>
      <c r="Y36" s="44"/>
      <c r="Z36" s="44"/>
      <c r="AA36" s="68">
        <f t="shared" si="10"/>
        <v>0</v>
      </c>
      <c r="AB36" s="33"/>
      <c r="AC36" s="20">
        <f t="shared" si="11"/>
        <v>0</v>
      </c>
      <c r="AD36" s="85">
        <f t="shared" si="12"/>
        <v>120.75999999999999</v>
      </c>
      <c r="AE36" s="21">
        <f t="shared" si="22"/>
        <v>120.75999999999999</v>
      </c>
      <c r="AF36" s="82">
        <v>107</v>
      </c>
      <c r="AG36" s="78"/>
      <c r="AH36" s="22">
        <f t="shared" si="7"/>
        <v>120.75999999999999</v>
      </c>
      <c r="AI36" s="23">
        <f t="shared" si="8"/>
        <v>-21.825000000000003</v>
      </c>
      <c r="AJ36" s="58"/>
      <c r="AK36" s="24">
        <f t="shared" si="9"/>
        <v>0</v>
      </c>
      <c r="AL36" s="25">
        <f t="shared" si="13"/>
        <v>98.934999999999988</v>
      </c>
      <c r="AM36" s="28">
        <f t="shared" si="14"/>
        <v>98.934999999999988</v>
      </c>
      <c r="AN36" s="79"/>
      <c r="AO36" s="112">
        <v>70</v>
      </c>
      <c r="AP36" s="112">
        <v>200</v>
      </c>
      <c r="AQ36" s="112">
        <v>0</v>
      </c>
      <c r="AR36" s="112">
        <v>0</v>
      </c>
      <c r="AS36" s="112">
        <v>0</v>
      </c>
      <c r="AT36" s="62">
        <f t="shared" si="25"/>
        <v>270</v>
      </c>
      <c r="AU36" s="64">
        <f t="shared" si="16"/>
        <v>256.5</v>
      </c>
      <c r="AV36" s="24"/>
      <c r="AW36" s="25">
        <v>46</v>
      </c>
      <c r="AX36" s="25"/>
      <c r="AY36" s="25"/>
      <c r="AZ36" s="81">
        <f t="shared" si="23"/>
        <v>46</v>
      </c>
      <c r="BA36" s="80">
        <f t="shared" si="17"/>
        <v>210.5</v>
      </c>
      <c r="BB36" s="36">
        <f t="shared" si="26"/>
        <v>98.934999999999988</v>
      </c>
      <c r="BC36" s="80">
        <f t="shared" si="19"/>
        <v>109.46000000000001</v>
      </c>
    </row>
    <row r="37" spans="1:55" ht="17.399999999999999">
      <c r="A37" s="30" t="s">
        <v>48</v>
      </c>
      <c r="B37" s="88">
        <v>891</v>
      </c>
      <c r="C37" s="88">
        <v>336</v>
      </c>
      <c r="D37" s="153">
        <v>648</v>
      </c>
      <c r="E37" s="88">
        <v>42</v>
      </c>
      <c r="F37" s="88"/>
      <c r="G37" s="89">
        <v>21</v>
      </c>
      <c r="H37" s="55">
        <f t="shared" si="4"/>
        <v>1875</v>
      </c>
      <c r="I37" s="55">
        <f t="shared" si="5"/>
        <v>63</v>
      </c>
      <c r="J37" s="89">
        <v>664</v>
      </c>
      <c r="K37" s="94">
        <v>561</v>
      </c>
      <c r="L37" s="94"/>
      <c r="M37" s="90">
        <v>22</v>
      </c>
      <c r="N37" s="93">
        <v>19</v>
      </c>
      <c r="O37" s="93"/>
      <c r="P37" s="55">
        <f t="shared" si="20"/>
        <v>1225</v>
      </c>
      <c r="Q37" s="55">
        <f t="shared" si="6"/>
        <v>41</v>
      </c>
      <c r="R37" s="57">
        <f t="shared" si="21"/>
        <v>104</v>
      </c>
      <c r="S37" s="44">
        <v>3.96</v>
      </c>
      <c r="T37" s="44">
        <v>4</v>
      </c>
      <c r="U37" s="44">
        <v>6.8</v>
      </c>
      <c r="V37" s="44"/>
      <c r="W37" s="44"/>
      <c r="X37" s="44"/>
      <c r="Y37" s="44"/>
      <c r="Z37" s="44"/>
      <c r="AA37" s="68">
        <f t="shared" si="10"/>
        <v>0</v>
      </c>
      <c r="AB37" s="33"/>
      <c r="AC37" s="20">
        <f t="shared" si="11"/>
        <v>0</v>
      </c>
      <c r="AD37" s="85">
        <f t="shared" si="12"/>
        <v>118.75999999999999</v>
      </c>
      <c r="AE37" s="21">
        <f t="shared" si="22"/>
        <v>118.75999999999999</v>
      </c>
      <c r="AF37" s="82">
        <v>107</v>
      </c>
      <c r="AG37" s="78"/>
      <c r="AH37" s="22">
        <f t="shared" si="7"/>
        <v>118.75999999999999</v>
      </c>
      <c r="AI37" s="23">
        <f t="shared" si="8"/>
        <v>-14.655000000000001</v>
      </c>
      <c r="AJ37" s="58"/>
      <c r="AK37" s="24">
        <f t="shared" si="9"/>
        <v>0</v>
      </c>
      <c r="AL37" s="25">
        <f t="shared" si="13"/>
        <v>104.10499999999999</v>
      </c>
      <c r="AM37" s="28">
        <f t="shared" si="14"/>
        <v>104.10499999999999</v>
      </c>
      <c r="AN37" s="79"/>
      <c r="AO37" s="112">
        <v>70</v>
      </c>
      <c r="AP37" s="112">
        <v>200</v>
      </c>
      <c r="AQ37" s="112">
        <v>0</v>
      </c>
      <c r="AR37" s="112">
        <v>0</v>
      </c>
      <c r="AS37" s="112">
        <v>0</v>
      </c>
      <c r="AT37" s="62">
        <f t="shared" si="25"/>
        <v>270</v>
      </c>
      <c r="AU37" s="64">
        <f t="shared" si="16"/>
        <v>256.5</v>
      </c>
      <c r="AV37" s="24">
        <v>6</v>
      </c>
      <c r="AW37" s="25">
        <v>20</v>
      </c>
      <c r="AX37" s="25">
        <v>8</v>
      </c>
      <c r="AY37" s="25">
        <v>1</v>
      </c>
      <c r="AZ37" s="81">
        <f t="shared" si="23"/>
        <v>35</v>
      </c>
      <c r="BA37" s="80">
        <f t="shared" si="17"/>
        <v>221.5</v>
      </c>
      <c r="BB37" s="36">
        <f t="shared" si="26"/>
        <v>104.10499999999999</v>
      </c>
      <c r="BC37" s="80">
        <f t="shared" si="19"/>
        <v>115.18</v>
      </c>
    </row>
    <row r="38" spans="1:55" ht="17.399999999999999">
      <c r="A38" s="30" t="s">
        <v>20</v>
      </c>
      <c r="B38" s="88">
        <v>887</v>
      </c>
      <c r="C38" s="88">
        <v>342</v>
      </c>
      <c r="D38" s="153">
        <v>652</v>
      </c>
      <c r="E38" s="88">
        <v>42</v>
      </c>
      <c r="F38" s="88"/>
      <c r="G38" s="89">
        <v>22</v>
      </c>
      <c r="H38" s="55">
        <f t="shared" si="4"/>
        <v>1881</v>
      </c>
      <c r="I38" s="55">
        <f t="shared" si="5"/>
        <v>64</v>
      </c>
      <c r="J38" s="89">
        <v>596</v>
      </c>
      <c r="K38" s="94">
        <v>559</v>
      </c>
      <c r="L38" s="94"/>
      <c r="M38" s="90">
        <v>19</v>
      </c>
      <c r="N38" s="93">
        <v>19</v>
      </c>
      <c r="O38" s="93"/>
      <c r="P38" s="55">
        <f t="shared" si="20"/>
        <v>1155</v>
      </c>
      <c r="Q38" s="55">
        <f t="shared" si="6"/>
        <v>38</v>
      </c>
      <c r="R38" s="57">
        <f t="shared" si="21"/>
        <v>102</v>
      </c>
      <c r="S38" s="44">
        <v>4.2</v>
      </c>
      <c r="T38" s="44">
        <v>4</v>
      </c>
      <c r="U38" s="44">
        <v>7.7</v>
      </c>
      <c r="V38" s="44"/>
      <c r="W38" s="44"/>
      <c r="X38" s="44"/>
      <c r="Y38" s="44"/>
      <c r="Z38" s="44"/>
      <c r="AA38" s="68">
        <f t="shared" si="10"/>
        <v>0</v>
      </c>
      <c r="AB38" s="33"/>
      <c r="AC38" s="20">
        <f>AA38+AB38</f>
        <v>0</v>
      </c>
      <c r="AD38" s="85">
        <f t="shared" si="12"/>
        <v>117.9</v>
      </c>
      <c r="AE38" s="21">
        <f t="shared" si="22"/>
        <v>117.9</v>
      </c>
      <c r="AF38" s="82">
        <v>111</v>
      </c>
      <c r="AG38" s="78"/>
      <c r="AH38" s="22">
        <f t="shared" si="7"/>
        <v>117.9</v>
      </c>
      <c r="AI38" s="23">
        <f t="shared" si="8"/>
        <v>-13.795000000000016</v>
      </c>
      <c r="AJ38" s="58"/>
      <c r="AK38" s="24">
        <f t="shared" si="9"/>
        <v>0</v>
      </c>
      <c r="AL38" s="25">
        <f t="shared" si="13"/>
        <v>104.10499999999999</v>
      </c>
      <c r="AM38" s="28">
        <f t="shared" si="14"/>
        <v>104.10499999999999</v>
      </c>
      <c r="AN38" s="79"/>
      <c r="AO38" s="112">
        <v>70</v>
      </c>
      <c r="AP38" s="112">
        <v>200</v>
      </c>
      <c r="AQ38" s="112">
        <v>0</v>
      </c>
      <c r="AR38" s="112">
        <v>0</v>
      </c>
      <c r="AS38" s="112">
        <v>0</v>
      </c>
      <c r="AT38" s="62">
        <f t="shared" si="25"/>
        <v>270</v>
      </c>
      <c r="AU38" s="64">
        <f t="shared" si="16"/>
        <v>256.5</v>
      </c>
      <c r="AV38" s="24">
        <v>6</v>
      </c>
      <c r="AW38" s="25">
        <v>20</v>
      </c>
      <c r="AX38" s="25">
        <v>8</v>
      </c>
      <c r="AY38" s="25">
        <v>1</v>
      </c>
      <c r="AZ38" s="81">
        <f t="shared" si="23"/>
        <v>35</v>
      </c>
      <c r="BA38" s="80">
        <f t="shared" si="17"/>
        <v>221.5</v>
      </c>
      <c r="BB38" s="36">
        <f t="shared" si="26"/>
        <v>104.10499999999999</v>
      </c>
      <c r="BC38" s="80">
        <f t="shared" si="19"/>
        <v>115.18</v>
      </c>
    </row>
    <row r="39" spans="1:55" ht="17.399999999999999">
      <c r="A39" s="30" t="s">
        <v>33</v>
      </c>
      <c r="B39" s="88">
        <v>914</v>
      </c>
      <c r="C39" s="88">
        <v>356</v>
      </c>
      <c r="D39" s="153">
        <v>690</v>
      </c>
      <c r="E39" s="88">
        <v>42</v>
      </c>
      <c r="F39" s="88"/>
      <c r="G39" s="89">
        <v>22</v>
      </c>
      <c r="H39" s="55">
        <f t="shared" si="4"/>
        <v>1960</v>
      </c>
      <c r="I39" s="55">
        <f t="shared" si="5"/>
        <v>64</v>
      </c>
      <c r="J39" s="89">
        <v>681</v>
      </c>
      <c r="K39" s="94">
        <v>568</v>
      </c>
      <c r="L39" s="94"/>
      <c r="M39" s="90">
        <v>22</v>
      </c>
      <c r="N39" s="93">
        <v>20</v>
      </c>
      <c r="O39" s="93"/>
      <c r="P39" s="55">
        <f t="shared" si="20"/>
        <v>1249</v>
      </c>
      <c r="Q39" s="55">
        <f t="shared" si="6"/>
        <v>42</v>
      </c>
      <c r="R39" s="57">
        <f t="shared" si="21"/>
        <v>106</v>
      </c>
      <c r="S39" s="44">
        <v>4.2</v>
      </c>
      <c r="T39" s="44">
        <v>4.5</v>
      </c>
      <c r="U39" s="44">
        <v>7.7</v>
      </c>
      <c r="V39" s="44"/>
      <c r="W39" s="44"/>
      <c r="X39" s="44"/>
      <c r="Y39" s="44"/>
      <c r="Z39" s="44"/>
      <c r="AA39" s="68">
        <f t="shared" si="10"/>
        <v>0</v>
      </c>
      <c r="AB39" s="33"/>
      <c r="AC39" s="20">
        <f t="shared" si="11"/>
        <v>0</v>
      </c>
      <c r="AD39" s="85">
        <f t="shared" si="12"/>
        <v>122.4</v>
      </c>
      <c r="AE39" s="21">
        <f t="shared" si="22"/>
        <v>122.4</v>
      </c>
      <c r="AF39" s="82">
        <v>111</v>
      </c>
      <c r="AG39" s="78"/>
      <c r="AH39" s="22">
        <f t="shared" si="7"/>
        <v>122.4</v>
      </c>
      <c r="AI39" s="23">
        <f t="shared" si="8"/>
        <v>-18.295000000000016</v>
      </c>
      <c r="AJ39" s="58"/>
      <c r="AK39" s="24">
        <f t="shared" si="9"/>
        <v>0</v>
      </c>
      <c r="AL39" s="25">
        <f t="shared" si="13"/>
        <v>104.10499999999999</v>
      </c>
      <c r="AM39" s="28">
        <f t="shared" si="14"/>
        <v>104.10499999999999</v>
      </c>
      <c r="AN39" s="79"/>
      <c r="AO39" s="112">
        <v>70</v>
      </c>
      <c r="AP39" s="112">
        <v>200</v>
      </c>
      <c r="AQ39" s="112">
        <v>0</v>
      </c>
      <c r="AR39" s="112">
        <v>0</v>
      </c>
      <c r="AS39" s="112">
        <v>0</v>
      </c>
      <c r="AT39" s="62">
        <f t="shared" si="25"/>
        <v>270</v>
      </c>
      <c r="AU39" s="64">
        <f t="shared" si="16"/>
        <v>256.5</v>
      </c>
      <c r="AV39" s="24">
        <v>6</v>
      </c>
      <c r="AW39" s="25">
        <v>20</v>
      </c>
      <c r="AX39" s="25">
        <v>8</v>
      </c>
      <c r="AY39" s="25">
        <v>1</v>
      </c>
      <c r="AZ39" s="81">
        <f t="shared" si="23"/>
        <v>35</v>
      </c>
      <c r="BA39" s="80">
        <f t="shared" si="17"/>
        <v>221.5</v>
      </c>
      <c r="BB39" s="36">
        <f t="shared" si="26"/>
        <v>104.10499999999999</v>
      </c>
      <c r="BC39" s="80">
        <f t="shared" si="19"/>
        <v>115.18</v>
      </c>
    </row>
    <row r="40" spans="1:55" ht="17.399999999999999">
      <c r="A40" s="30" t="s">
        <v>21</v>
      </c>
      <c r="B40" s="88">
        <v>970</v>
      </c>
      <c r="C40" s="88">
        <v>376</v>
      </c>
      <c r="D40" s="153">
        <v>717</v>
      </c>
      <c r="E40" s="88">
        <v>44</v>
      </c>
      <c r="F40" s="88"/>
      <c r="G40" s="89">
        <v>21</v>
      </c>
      <c r="H40" s="55">
        <f t="shared" si="4"/>
        <v>2063</v>
      </c>
      <c r="I40" s="55">
        <f t="shared" si="5"/>
        <v>65</v>
      </c>
      <c r="J40" s="89">
        <v>699</v>
      </c>
      <c r="K40" s="94">
        <v>569</v>
      </c>
      <c r="L40" s="94"/>
      <c r="M40" s="90">
        <v>23</v>
      </c>
      <c r="N40" s="93">
        <v>20</v>
      </c>
      <c r="O40" s="93"/>
      <c r="P40" s="55">
        <f t="shared" si="20"/>
        <v>1268</v>
      </c>
      <c r="Q40" s="55">
        <f t="shared" si="6"/>
        <v>43</v>
      </c>
      <c r="R40" s="57">
        <f t="shared" si="21"/>
        <v>108</v>
      </c>
      <c r="S40" s="44">
        <v>4.2699999999999996</v>
      </c>
      <c r="T40" s="44">
        <v>4.5</v>
      </c>
      <c r="U40" s="44">
        <v>8.6</v>
      </c>
      <c r="V40" s="44"/>
      <c r="W40" s="44"/>
      <c r="X40" s="44"/>
      <c r="Y40" s="44"/>
      <c r="Z40" s="44"/>
      <c r="AA40" s="68">
        <f t="shared" si="10"/>
        <v>0</v>
      </c>
      <c r="AB40" s="33"/>
      <c r="AC40" s="20">
        <f t="shared" si="11"/>
        <v>0</v>
      </c>
      <c r="AD40" s="85">
        <f t="shared" si="12"/>
        <v>125.36999999999999</v>
      </c>
      <c r="AE40" s="21">
        <f t="shared" si="22"/>
        <v>125.36999999999999</v>
      </c>
      <c r="AF40" s="82">
        <v>117</v>
      </c>
      <c r="AG40" s="78"/>
      <c r="AH40" s="22">
        <f t="shared" si="7"/>
        <v>125.36999999999999</v>
      </c>
      <c r="AI40" s="23">
        <f t="shared" si="8"/>
        <v>-21.265000000000001</v>
      </c>
      <c r="AJ40" s="58"/>
      <c r="AK40" s="24">
        <f t="shared" si="9"/>
        <v>0</v>
      </c>
      <c r="AL40" s="25">
        <f t="shared" si="13"/>
        <v>104.10499999999999</v>
      </c>
      <c r="AM40" s="28">
        <f t="shared" si="14"/>
        <v>104.10499999999999</v>
      </c>
      <c r="AN40" s="79"/>
      <c r="AO40" s="112">
        <v>70</v>
      </c>
      <c r="AP40" s="112">
        <v>200</v>
      </c>
      <c r="AQ40" s="112">
        <v>0</v>
      </c>
      <c r="AR40" s="112">
        <v>0</v>
      </c>
      <c r="AS40" s="112">
        <v>0</v>
      </c>
      <c r="AT40" s="62">
        <f t="shared" si="25"/>
        <v>270</v>
      </c>
      <c r="AU40" s="64">
        <f t="shared" si="16"/>
        <v>256.5</v>
      </c>
      <c r="AV40" s="24">
        <v>6</v>
      </c>
      <c r="AW40" s="25">
        <v>20</v>
      </c>
      <c r="AX40" s="25">
        <v>8</v>
      </c>
      <c r="AY40" s="25">
        <v>1</v>
      </c>
      <c r="AZ40" s="81">
        <f t="shared" si="23"/>
        <v>35</v>
      </c>
      <c r="BA40" s="80">
        <f t="shared" si="17"/>
        <v>221.5</v>
      </c>
      <c r="BB40" s="36">
        <f t="shared" si="26"/>
        <v>104.10499999999999</v>
      </c>
      <c r="BC40" s="80">
        <f t="shared" si="19"/>
        <v>115.18</v>
      </c>
    </row>
    <row r="41" spans="1:55" ht="17.399999999999999">
      <c r="A41" s="30" t="s">
        <v>34</v>
      </c>
      <c r="B41" s="88">
        <v>982</v>
      </c>
      <c r="C41" s="88">
        <v>375</v>
      </c>
      <c r="D41" s="153">
        <v>727</v>
      </c>
      <c r="E41" s="88">
        <v>47</v>
      </c>
      <c r="F41" s="88"/>
      <c r="G41" s="89">
        <v>21</v>
      </c>
      <c r="H41" s="55">
        <f t="shared" si="4"/>
        <v>2084</v>
      </c>
      <c r="I41" s="55">
        <f t="shared" si="5"/>
        <v>68</v>
      </c>
      <c r="J41" s="89">
        <v>695</v>
      </c>
      <c r="K41" s="94">
        <v>399</v>
      </c>
      <c r="L41" s="94"/>
      <c r="M41" s="90">
        <v>23</v>
      </c>
      <c r="N41" s="93">
        <v>14</v>
      </c>
      <c r="O41" s="93"/>
      <c r="P41" s="55">
        <f t="shared" si="20"/>
        <v>1094</v>
      </c>
      <c r="Q41" s="55">
        <f t="shared" si="6"/>
        <v>37</v>
      </c>
      <c r="R41" s="57">
        <f t="shared" si="21"/>
        <v>105</v>
      </c>
      <c r="S41" s="44">
        <v>4.2699999999999996</v>
      </c>
      <c r="T41" s="44">
        <v>4.5</v>
      </c>
      <c r="U41" s="44">
        <v>8.6</v>
      </c>
      <c r="V41" s="44"/>
      <c r="W41" s="44"/>
      <c r="X41" s="44"/>
      <c r="Y41" s="44"/>
      <c r="Z41" s="44"/>
      <c r="AA41" s="68">
        <f t="shared" si="10"/>
        <v>0</v>
      </c>
      <c r="AB41" s="33"/>
      <c r="AC41" s="20">
        <f t="shared" si="11"/>
        <v>0</v>
      </c>
      <c r="AD41" s="85">
        <f t="shared" si="12"/>
        <v>122.36999999999999</v>
      </c>
      <c r="AE41" s="21">
        <f t="shared" si="22"/>
        <v>122.36999999999999</v>
      </c>
      <c r="AF41" s="82">
        <v>117</v>
      </c>
      <c r="AG41" s="78"/>
      <c r="AH41" s="22">
        <f t="shared" si="7"/>
        <v>122.36999999999999</v>
      </c>
      <c r="AI41" s="23">
        <f t="shared" si="8"/>
        <v>-18.265000000000001</v>
      </c>
      <c r="AJ41" s="58"/>
      <c r="AK41" s="24">
        <f t="shared" si="9"/>
        <v>0</v>
      </c>
      <c r="AL41" s="25">
        <f t="shared" si="13"/>
        <v>104.10499999999999</v>
      </c>
      <c r="AM41" s="28">
        <f t="shared" si="14"/>
        <v>104.10499999999999</v>
      </c>
      <c r="AN41" s="79"/>
      <c r="AO41" s="112">
        <v>70</v>
      </c>
      <c r="AP41" s="112">
        <v>200</v>
      </c>
      <c r="AQ41" s="112">
        <v>0</v>
      </c>
      <c r="AR41" s="112">
        <v>0</v>
      </c>
      <c r="AS41" s="112">
        <v>0</v>
      </c>
      <c r="AT41" s="62">
        <f t="shared" si="25"/>
        <v>270</v>
      </c>
      <c r="AU41" s="64">
        <f t="shared" si="16"/>
        <v>256.5</v>
      </c>
      <c r="AV41" s="24">
        <v>6</v>
      </c>
      <c r="AW41" s="25">
        <v>20</v>
      </c>
      <c r="AX41" s="25">
        <v>8</v>
      </c>
      <c r="AY41" s="25">
        <v>1</v>
      </c>
      <c r="AZ41" s="81">
        <f t="shared" si="23"/>
        <v>35</v>
      </c>
      <c r="BA41" s="80">
        <f t="shared" si="17"/>
        <v>221.5</v>
      </c>
      <c r="BB41" s="36">
        <f t="shared" si="26"/>
        <v>104.10499999999999</v>
      </c>
      <c r="BC41" s="80">
        <f t="shared" si="19"/>
        <v>115.18</v>
      </c>
    </row>
    <row r="42" spans="1:55" ht="17.399999999999999">
      <c r="A42" s="30" t="s">
        <v>22</v>
      </c>
      <c r="B42" s="88">
        <v>975</v>
      </c>
      <c r="C42" s="88">
        <v>370</v>
      </c>
      <c r="D42" s="153">
        <v>693</v>
      </c>
      <c r="E42" s="88">
        <v>47</v>
      </c>
      <c r="F42" s="88"/>
      <c r="G42" s="89">
        <v>21</v>
      </c>
      <c r="H42" s="55">
        <f>B42+C42+D42</f>
        <v>2038</v>
      </c>
      <c r="I42" s="55">
        <f>E42+F42+G42</f>
        <v>68</v>
      </c>
      <c r="J42" s="89">
        <v>633</v>
      </c>
      <c r="K42" s="94">
        <v>498</v>
      </c>
      <c r="L42" s="94"/>
      <c r="M42" s="90">
        <v>21</v>
      </c>
      <c r="N42" s="93">
        <v>17</v>
      </c>
      <c r="O42" s="93"/>
      <c r="P42" s="55">
        <f t="shared" si="20"/>
        <v>1131</v>
      </c>
      <c r="Q42" s="55">
        <f t="shared" si="6"/>
        <v>38</v>
      </c>
      <c r="R42" s="57">
        <f t="shared" si="21"/>
        <v>106</v>
      </c>
      <c r="S42" s="44">
        <v>4.32</v>
      </c>
      <c r="T42" s="44">
        <v>5</v>
      </c>
      <c r="U42" s="44">
        <v>9.1</v>
      </c>
      <c r="V42" s="44"/>
      <c r="W42" s="44"/>
      <c r="X42" s="44"/>
      <c r="Y42" s="44"/>
      <c r="Z42" s="44"/>
      <c r="AA42" s="68">
        <f t="shared" si="10"/>
        <v>0</v>
      </c>
      <c r="AB42" s="33"/>
      <c r="AC42" s="20">
        <f t="shared" si="11"/>
        <v>0</v>
      </c>
      <c r="AD42" s="85">
        <f t="shared" si="12"/>
        <v>124.41999999999999</v>
      </c>
      <c r="AE42" s="21">
        <f t="shared" si="22"/>
        <v>124.41999999999999</v>
      </c>
      <c r="AF42" s="82">
        <v>117</v>
      </c>
      <c r="AG42" s="78"/>
      <c r="AH42" s="22">
        <f t="shared" si="7"/>
        <v>124.41999999999999</v>
      </c>
      <c r="AI42" s="23">
        <f t="shared" si="8"/>
        <v>-20.314999999999998</v>
      </c>
      <c r="AJ42" s="58"/>
      <c r="AK42" s="24">
        <f t="shared" si="9"/>
        <v>0</v>
      </c>
      <c r="AL42" s="25">
        <f t="shared" si="13"/>
        <v>104.10499999999999</v>
      </c>
      <c r="AM42" s="28">
        <f t="shared" si="14"/>
        <v>104.10499999999999</v>
      </c>
      <c r="AN42" s="79"/>
      <c r="AO42" s="112">
        <v>70</v>
      </c>
      <c r="AP42" s="112">
        <v>200</v>
      </c>
      <c r="AQ42" s="112">
        <v>0</v>
      </c>
      <c r="AR42" s="112">
        <v>0</v>
      </c>
      <c r="AS42" s="112">
        <v>0</v>
      </c>
      <c r="AT42" s="62">
        <f t="shared" si="25"/>
        <v>270</v>
      </c>
      <c r="AU42" s="64">
        <f t="shared" si="16"/>
        <v>256.5</v>
      </c>
      <c r="AV42" s="24">
        <v>6</v>
      </c>
      <c r="AW42" s="25">
        <v>20</v>
      </c>
      <c r="AX42" s="25">
        <v>8</v>
      </c>
      <c r="AY42" s="25">
        <v>1</v>
      </c>
      <c r="AZ42" s="81">
        <f t="shared" si="23"/>
        <v>35</v>
      </c>
      <c r="BA42" s="80">
        <f t="shared" si="17"/>
        <v>221.5</v>
      </c>
      <c r="BB42" s="36">
        <f t="shared" si="26"/>
        <v>104.10499999999999</v>
      </c>
      <c r="BC42" s="80">
        <f t="shared" si="19"/>
        <v>115.18</v>
      </c>
    </row>
    <row r="43" spans="1:55" ht="17.399999999999999">
      <c r="A43" s="30" t="s">
        <v>49</v>
      </c>
      <c r="B43" s="88">
        <v>947</v>
      </c>
      <c r="C43" s="88">
        <v>362</v>
      </c>
      <c r="D43" s="88">
        <v>710</v>
      </c>
      <c r="E43" s="88">
        <v>47</v>
      </c>
      <c r="F43" s="88"/>
      <c r="G43" s="89">
        <v>21</v>
      </c>
      <c r="H43" s="55">
        <f t="shared" si="4"/>
        <v>2019</v>
      </c>
      <c r="I43" s="55">
        <f t="shared" si="5"/>
        <v>68</v>
      </c>
      <c r="J43" s="89">
        <v>618</v>
      </c>
      <c r="K43" s="94">
        <v>533</v>
      </c>
      <c r="L43" s="94"/>
      <c r="M43" s="90">
        <v>20</v>
      </c>
      <c r="N43" s="93">
        <v>18</v>
      </c>
      <c r="O43" s="93"/>
      <c r="P43" s="55">
        <f t="shared" si="20"/>
        <v>1151</v>
      </c>
      <c r="Q43" s="55">
        <f t="shared" si="6"/>
        <v>38</v>
      </c>
      <c r="R43" s="57">
        <f t="shared" si="21"/>
        <v>106</v>
      </c>
      <c r="S43" s="44">
        <v>4.32</v>
      </c>
      <c r="T43" s="44">
        <v>5</v>
      </c>
      <c r="U43" s="44">
        <v>9.1</v>
      </c>
      <c r="V43" s="44"/>
      <c r="W43" s="44"/>
      <c r="X43" s="44"/>
      <c r="Y43" s="44"/>
      <c r="Z43" s="44"/>
      <c r="AA43" s="68">
        <f t="shared" si="10"/>
        <v>0</v>
      </c>
      <c r="AB43" s="33"/>
      <c r="AC43" s="20">
        <f t="shared" si="11"/>
        <v>0</v>
      </c>
      <c r="AD43" s="85">
        <f t="shared" si="12"/>
        <v>124.41999999999999</v>
      </c>
      <c r="AE43" s="21">
        <f t="shared" si="22"/>
        <v>124.41999999999999</v>
      </c>
      <c r="AF43" s="82">
        <v>117</v>
      </c>
      <c r="AG43" s="78"/>
      <c r="AH43" s="22">
        <f t="shared" si="7"/>
        <v>124.41999999999999</v>
      </c>
      <c r="AI43" s="23">
        <f t="shared" si="8"/>
        <v>-20.314999999999998</v>
      </c>
      <c r="AJ43" s="58"/>
      <c r="AK43" s="24">
        <f t="shared" si="9"/>
        <v>0</v>
      </c>
      <c r="AL43" s="25">
        <f t="shared" si="13"/>
        <v>104.10499999999999</v>
      </c>
      <c r="AM43" s="28">
        <f t="shared" si="14"/>
        <v>104.10499999999999</v>
      </c>
      <c r="AN43" s="79"/>
      <c r="AO43" s="112">
        <v>70</v>
      </c>
      <c r="AP43" s="112">
        <v>200</v>
      </c>
      <c r="AQ43" s="112">
        <v>0</v>
      </c>
      <c r="AR43" s="112">
        <v>0</v>
      </c>
      <c r="AS43" s="112">
        <v>0</v>
      </c>
      <c r="AT43" s="62">
        <f t="shared" si="25"/>
        <v>270</v>
      </c>
      <c r="AU43" s="64">
        <f t="shared" si="16"/>
        <v>256.5</v>
      </c>
      <c r="AV43" s="24">
        <v>6</v>
      </c>
      <c r="AW43" s="25">
        <v>20</v>
      </c>
      <c r="AX43" s="25">
        <v>8</v>
      </c>
      <c r="AY43" s="25">
        <v>1</v>
      </c>
      <c r="AZ43" s="81">
        <f t="shared" si="23"/>
        <v>35</v>
      </c>
      <c r="BA43" s="80">
        <f t="shared" si="17"/>
        <v>221.5</v>
      </c>
      <c r="BB43" s="36">
        <f>BA43*0.47</f>
        <v>104.10499999999999</v>
      </c>
      <c r="BC43" s="80">
        <f t="shared" si="19"/>
        <v>115.18</v>
      </c>
    </row>
    <row r="44" spans="1:55" ht="17.399999999999999">
      <c r="A44" s="30" t="s">
        <v>23</v>
      </c>
      <c r="B44" s="88">
        <v>943</v>
      </c>
      <c r="C44" s="88">
        <v>355</v>
      </c>
      <c r="D44" s="88">
        <v>714</v>
      </c>
      <c r="E44" s="88">
        <v>46</v>
      </c>
      <c r="F44" s="88"/>
      <c r="G44" s="89">
        <v>21</v>
      </c>
      <c r="H44" s="55">
        <f t="shared" si="4"/>
        <v>2012</v>
      </c>
      <c r="I44" s="55">
        <f t="shared" si="5"/>
        <v>67</v>
      </c>
      <c r="J44" s="89">
        <v>613</v>
      </c>
      <c r="K44" s="94">
        <v>524</v>
      </c>
      <c r="L44" s="94"/>
      <c r="M44" s="90">
        <v>20</v>
      </c>
      <c r="N44" s="93">
        <v>18</v>
      </c>
      <c r="O44" s="93"/>
      <c r="P44" s="55">
        <f t="shared" si="20"/>
        <v>1137</v>
      </c>
      <c r="Q44" s="55">
        <f t="shared" si="6"/>
        <v>38</v>
      </c>
      <c r="R44" s="57">
        <f t="shared" si="21"/>
        <v>105</v>
      </c>
      <c r="S44" s="44">
        <v>4.5199999999999996</v>
      </c>
      <c r="T44" s="44">
        <v>5</v>
      </c>
      <c r="U44" s="44">
        <v>9.1999999999999993</v>
      </c>
      <c r="V44" s="44"/>
      <c r="W44" s="44"/>
      <c r="X44" s="44"/>
      <c r="Y44" s="44"/>
      <c r="Z44" s="44"/>
      <c r="AA44" s="68">
        <f t="shared" si="10"/>
        <v>0</v>
      </c>
      <c r="AB44" s="33">
        <v>15</v>
      </c>
      <c r="AC44" s="20">
        <f t="shared" si="11"/>
        <v>15</v>
      </c>
      <c r="AD44" s="85">
        <f t="shared" si="12"/>
        <v>123.72</v>
      </c>
      <c r="AE44" s="21">
        <f t="shared" si="22"/>
        <v>108.72</v>
      </c>
      <c r="AF44" s="82">
        <v>117</v>
      </c>
      <c r="AG44" s="78"/>
      <c r="AH44" s="22">
        <f t="shared" si="7"/>
        <v>123.72</v>
      </c>
      <c r="AI44" s="23">
        <f t="shared" si="8"/>
        <v>-4.6150000000000091</v>
      </c>
      <c r="AJ44" s="58"/>
      <c r="AK44" s="24">
        <f t="shared" si="9"/>
        <v>15</v>
      </c>
      <c r="AL44" s="25">
        <f t="shared" si="13"/>
        <v>104.10499999999999</v>
      </c>
      <c r="AM44" s="28">
        <f t="shared" si="14"/>
        <v>119.10499999999999</v>
      </c>
      <c r="AN44" s="79"/>
      <c r="AO44" s="112">
        <v>70</v>
      </c>
      <c r="AP44" s="112">
        <v>200</v>
      </c>
      <c r="AQ44" s="112">
        <v>0</v>
      </c>
      <c r="AR44" s="112">
        <v>0</v>
      </c>
      <c r="AS44" s="112">
        <v>0</v>
      </c>
      <c r="AT44" s="62">
        <f t="shared" si="25"/>
        <v>270</v>
      </c>
      <c r="AU44" s="64">
        <f t="shared" si="16"/>
        <v>256.5</v>
      </c>
      <c r="AV44" s="24">
        <v>6</v>
      </c>
      <c r="AW44" s="25">
        <v>20</v>
      </c>
      <c r="AX44" s="25">
        <v>8</v>
      </c>
      <c r="AY44" s="25">
        <v>1</v>
      </c>
      <c r="AZ44" s="81">
        <f t="shared" si="23"/>
        <v>35</v>
      </c>
      <c r="BA44" s="80">
        <f t="shared" si="17"/>
        <v>221.5</v>
      </c>
      <c r="BB44" s="36">
        <f>BA44*0.47</f>
        <v>104.10499999999999</v>
      </c>
      <c r="BC44" s="80">
        <f t="shared" si="19"/>
        <v>115.18</v>
      </c>
    </row>
    <row r="45" spans="1:55" ht="17.399999999999999">
      <c r="A45" s="30" t="s">
        <v>50</v>
      </c>
      <c r="B45" s="88">
        <v>922</v>
      </c>
      <c r="C45" s="88">
        <v>350</v>
      </c>
      <c r="D45" s="88">
        <v>715</v>
      </c>
      <c r="E45" s="88">
        <v>44</v>
      </c>
      <c r="F45" s="88"/>
      <c r="G45" s="89">
        <v>23</v>
      </c>
      <c r="H45" s="55">
        <f t="shared" si="4"/>
        <v>1987</v>
      </c>
      <c r="I45" s="55">
        <f t="shared" si="5"/>
        <v>67</v>
      </c>
      <c r="J45" s="89">
        <v>625</v>
      </c>
      <c r="K45" s="94">
        <v>504</v>
      </c>
      <c r="L45" s="94"/>
      <c r="M45" s="93">
        <v>20</v>
      </c>
      <c r="N45" s="93">
        <v>18</v>
      </c>
      <c r="O45" s="93"/>
      <c r="P45" s="55">
        <f t="shared" si="20"/>
        <v>1129</v>
      </c>
      <c r="Q45" s="55">
        <f t="shared" si="6"/>
        <v>38</v>
      </c>
      <c r="R45" s="57">
        <f t="shared" si="21"/>
        <v>105</v>
      </c>
      <c r="S45" s="44">
        <v>4.5199999999999996</v>
      </c>
      <c r="T45" s="44">
        <v>5.5</v>
      </c>
      <c r="U45" s="44">
        <v>9.1999999999999993</v>
      </c>
      <c r="V45" s="44"/>
      <c r="W45" s="44"/>
      <c r="X45" s="44"/>
      <c r="Y45" s="44"/>
      <c r="Z45" s="44"/>
      <c r="AA45" s="68">
        <f t="shared" si="10"/>
        <v>0</v>
      </c>
      <c r="AB45" s="33">
        <v>15</v>
      </c>
      <c r="AC45" s="20">
        <f t="shared" si="11"/>
        <v>15</v>
      </c>
      <c r="AD45" s="85">
        <f t="shared" si="12"/>
        <v>124.22</v>
      </c>
      <c r="AE45" s="83">
        <f t="shared" si="22"/>
        <v>109.22</v>
      </c>
      <c r="AF45" s="84">
        <v>92</v>
      </c>
      <c r="AG45" s="78"/>
      <c r="AH45" s="22">
        <f t="shared" si="7"/>
        <v>124.22</v>
      </c>
      <c r="AI45" s="23">
        <f t="shared" si="8"/>
        <v>-5.1150000000000091</v>
      </c>
      <c r="AJ45" s="58"/>
      <c r="AK45" s="24">
        <f t="shared" si="9"/>
        <v>15</v>
      </c>
      <c r="AL45" s="25">
        <f t="shared" si="13"/>
        <v>104.10499999999999</v>
      </c>
      <c r="AM45" s="28">
        <f t="shared" si="14"/>
        <v>119.10499999999999</v>
      </c>
      <c r="AN45" s="79"/>
      <c r="AO45" s="112">
        <v>50</v>
      </c>
      <c r="AP45" s="112">
        <v>200</v>
      </c>
      <c r="AQ45" s="112">
        <v>0</v>
      </c>
      <c r="AR45" s="112">
        <v>0</v>
      </c>
      <c r="AS45" s="112">
        <v>50</v>
      </c>
      <c r="AT45" s="62">
        <f t="shared" si="25"/>
        <v>270</v>
      </c>
      <c r="AU45" s="64">
        <f t="shared" si="16"/>
        <v>256.5</v>
      </c>
      <c r="AV45" s="24">
        <v>6</v>
      </c>
      <c r="AW45" s="25">
        <v>20</v>
      </c>
      <c r="AX45" s="25">
        <v>8</v>
      </c>
      <c r="AY45" s="25">
        <v>1</v>
      </c>
      <c r="AZ45" s="81">
        <f t="shared" si="23"/>
        <v>35</v>
      </c>
      <c r="BA45" s="80">
        <f t="shared" si="17"/>
        <v>221.5</v>
      </c>
      <c r="BB45" s="36">
        <f>BA45*0.47</f>
        <v>104.10499999999999</v>
      </c>
      <c r="BC45" s="80">
        <f t="shared" si="19"/>
        <v>115.18</v>
      </c>
    </row>
    <row r="46" spans="1:55" ht="17.399999999999999">
      <c r="A46" s="30" t="s">
        <v>24</v>
      </c>
      <c r="B46" s="88">
        <v>960</v>
      </c>
      <c r="C46" s="88">
        <v>396</v>
      </c>
      <c r="D46" s="88">
        <v>789</v>
      </c>
      <c r="E46" s="88">
        <v>46</v>
      </c>
      <c r="F46" s="88"/>
      <c r="G46" s="89">
        <v>26</v>
      </c>
      <c r="H46" s="55">
        <f t="shared" si="4"/>
        <v>2145</v>
      </c>
      <c r="I46" s="55">
        <f t="shared" si="5"/>
        <v>72</v>
      </c>
      <c r="J46" s="89">
        <v>694</v>
      </c>
      <c r="K46" s="94">
        <v>523</v>
      </c>
      <c r="L46" s="94"/>
      <c r="M46" s="93">
        <v>23</v>
      </c>
      <c r="N46" s="93">
        <v>18</v>
      </c>
      <c r="O46" s="93"/>
      <c r="P46" s="55">
        <f t="shared" si="20"/>
        <v>1217</v>
      </c>
      <c r="Q46" s="55">
        <f t="shared" si="6"/>
        <v>41</v>
      </c>
      <c r="R46" s="57">
        <f t="shared" si="21"/>
        <v>113</v>
      </c>
      <c r="S46" s="44">
        <v>5</v>
      </c>
      <c r="T46" s="44">
        <v>5.5</v>
      </c>
      <c r="U46" s="44">
        <v>11</v>
      </c>
      <c r="V46" s="44"/>
      <c r="W46" s="44"/>
      <c r="X46" s="44"/>
      <c r="Y46" s="44"/>
      <c r="Z46" s="44"/>
      <c r="AA46" s="68">
        <f t="shared" si="10"/>
        <v>0</v>
      </c>
      <c r="AB46" s="33">
        <v>15</v>
      </c>
      <c r="AC46" s="20">
        <f t="shared" si="11"/>
        <v>15</v>
      </c>
      <c r="AD46" s="85">
        <f t="shared" si="12"/>
        <v>134.5</v>
      </c>
      <c r="AE46" s="83">
        <f t="shared" si="22"/>
        <v>119.5</v>
      </c>
      <c r="AF46" s="84">
        <v>100</v>
      </c>
      <c r="AG46" s="78"/>
      <c r="AH46" s="22">
        <f t="shared" si="7"/>
        <v>134.5</v>
      </c>
      <c r="AI46" s="23">
        <f t="shared" si="8"/>
        <v>-15.39500000000001</v>
      </c>
      <c r="AJ46" s="58"/>
      <c r="AK46" s="24">
        <f t="shared" si="9"/>
        <v>15</v>
      </c>
      <c r="AL46" s="25">
        <f t="shared" si="13"/>
        <v>104.10499999999999</v>
      </c>
      <c r="AM46" s="28">
        <f t="shared" si="14"/>
        <v>119.10499999999999</v>
      </c>
      <c r="AN46" s="79"/>
      <c r="AO46" s="112">
        <v>50</v>
      </c>
      <c r="AP46" s="112">
        <v>200</v>
      </c>
      <c r="AQ46" s="112">
        <v>0</v>
      </c>
      <c r="AR46" s="112">
        <v>0</v>
      </c>
      <c r="AS46" s="112">
        <v>50</v>
      </c>
      <c r="AT46" s="62">
        <f t="shared" si="25"/>
        <v>270</v>
      </c>
      <c r="AU46" s="64">
        <f t="shared" si="16"/>
        <v>256.5</v>
      </c>
      <c r="AV46" s="24">
        <v>6</v>
      </c>
      <c r="AW46" s="25">
        <v>20</v>
      </c>
      <c r="AX46" s="25">
        <v>8</v>
      </c>
      <c r="AY46" s="25">
        <v>1</v>
      </c>
      <c r="AZ46" s="81">
        <f t="shared" si="23"/>
        <v>35</v>
      </c>
      <c r="BA46" s="80">
        <f t="shared" si="17"/>
        <v>221.5</v>
      </c>
      <c r="BB46" s="36">
        <f>BA46*0.47</f>
        <v>104.10499999999999</v>
      </c>
      <c r="BC46" s="80">
        <f t="shared" si="19"/>
        <v>115.18</v>
      </c>
    </row>
    <row r="47" spans="1:55" ht="17.399999999999999">
      <c r="A47" s="30" t="s">
        <v>35</v>
      </c>
      <c r="B47" s="88">
        <v>960</v>
      </c>
      <c r="C47" s="88">
        <v>396</v>
      </c>
      <c r="D47" s="88">
        <v>789</v>
      </c>
      <c r="E47" s="88">
        <v>46</v>
      </c>
      <c r="F47" s="88"/>
      <c r="G47" s="89">
        <v>26</v>
      </c>
      <c r="H47" s="55">
        <f>B47+C47+D47</f>
        <v>2145</v>
      </c>
      <c r="I47" s="55">
        <f>E47+F47+G47</f>
        <v>72</v>
      </c>
      <c r="J47" s="89">
        <v>694</v>
      </c>
      <c r="K47" s="94">
        <v>523</v>
      </c>
      <c r="L47" s="94"/>
      <c r="M47" s="93">
        <v>23</v>
      </c>
      <c r="N47" s="93">
        <v>18</v>
      </c>
      <c r="O47" s="93"/>
      <c r="P47" s="55">
        <f t="shared" si="20"/>
        <v>1217</v>
      </c>
      <c r="Q47" s="55">
        <f t="shared" si="6"/>
        <v>41</v>
      </c>
      <c r="R47" s="57">
        <f t="shared" si="21"/>
        <v>113</v>
      </c>
      <c r="S47" s="44">
        <v>5</v>
      </c>
      <c r="T47" s="44">
        <v>5.5</v>
      </c>
      <c r="U47" s="44">
        <v>11</v>
      </c>
      <c r="V47" s="44"/>
      <c r="W47" s="44"/>
      <c r="X47" s="44"/>
      <c r="Y47" s="44"/>
      <c r="Z47" s="44"/>
      <c r="AA47" s="68">
        <f t="shared" si="10"/>
        <v>0</v>
      </c>
      <c r="AB47" s="33">
        <v>15</v>
      </c>
      <c r="AC47" s="20">
        <f t="shared" si="11"/>
        <v>15</v>
      </c>
      <c r="AD47" s="85">
        <f t="shared" si="12"/>
        <v>134.5</v>
      </c>
      <c r="AE47" s="83">
        <f t="shared" si="22"/>
        <v>119.5</v>
      </c>
      <c r="AF47" s="84">
        <v>105</v>
      </c>
      <c r="AG47" s="78"/>
      <c r="AH47" s="22">
        <f t="shared" si="7"/>
        <v>134.5</v>
      </c>
      <c r="AI47" s="23">
        <f t="shared" si="8"/>
        <v>-15.39500000000001</v>
      </c>
      <c r="AJ47" s="58"/>
      <c r="AK47" s="24">
        <f t="shared" si="9"/>
        <v>15</v>
      </c>
      <c r="AL47" s="25">
        <f t="shared" si="13"/>
        <v>104.10499999999999</v>
      </c>
      <c r="AM47" s="28">
        <f t="shared" si="14"/>
        <v>119.10499999999999</v>
      </c>
      <c r="AN47" s="79"/>
      <c r="AO47" s="112">
        <v>50</v>
      </c>
      <c r="AP47" s="112">
        <v>200</v>
      </c>
      <c r="AQ47" s="112">
        <v>0</v>
      </c>
      <c r="AR47" s="112">
        <v>0</v>
      </c>
      <c r="AS47" s="112">
        <v>50</v>
      </c>
      <c r="AT47" s="62">
        <f t="shared" si="25"/>
        <v>270</v>
      </c>
      <c r="AU47" s="64">
        <f t="shared" si="16"/>
        <v>256.5</v>
      </c>
      <c r="AV47" s="24">
        <v>6</v>
      </c>
      <c r="AW47" s="25">
        <v>20</v>
      </c>
      <c r="AX47" s="25">
        <v>8</v>
      </c>
      <c r="AY47" s="25">
        <v>1</v>
      </c>
      <c r="AZ47" s="81">
        <f t="shared" si="23"/>
        <v>35</v>
      </c>
      <c r="BA47" s="80">
        <f t="shared" si="17"/>
        <v>221.5</v>
      </c>
      <c r="BB47" s="36">
        <f t="shared" ref="BB47:BB65" si="27">BA47*0.47</f>
        <v>104.10499999999999</v>
      </c>
      <c r="BC47" s="80">
        <f t="shared" si="19"/>
        <v>115.18</v>
      </c>
    </row>
    <row r="48" spans="1:55" ht="17.399999999999999">
      <c r="A48" s="30" t="s">
        <v>36</v>
      </c>
      <c r="B48" s="88">
        <v>843</v>
      </c>
      <c r="C48" s="88">
        <v>420</v>
      </c>
      <c r="D48" s="88">
        <v>624</v>
      </c>
      <c r="E48" s="88">
        <v>43</v>
      </c>
      <c r="F48" s="88"/>
      <c r="G48" s="89">
        <v>20</v>
      </c>
      <c r="H48" s="55">
        <f t="shared" si="4"/>
        <v>1887</v>
      </c>
      <c r="I48" s="55">
        <f t="shared" si="5"/>
        <v>63</v>
      </c>
      <c r="J48" s="89">
        <v>723</v>
      </c>
      <c r="K48" s="94">
        <v>517</v>
      </c>
      <c r="L48" s="94"/>
      <c r="M48" s="93">
        <v>24</v>
      </c>
      <c r="N48" s="93">
        <v>18</v>
      </c>
      <c r="O48" s="93"/>
      <c r="P48" s="55">
        <f t="shared" si="20"/>
        <v>1240</v>
      </c>
      <c r="Q48" s="55">
        <f t="shared" si="6"/>
        <v>42</v>
      </c>
      <c r="R48" s="57">
        <f t="shared" si="21"/>
        <v>105</v>
      </c>
      <c r="S48" s="44">
        <v>5</v>
      </c>
      <c r="T48" s="44">
        <v>8</v>
      </c>
      <c r="U48" s="44">
        <v>11</v>
      </c>
      <c r="V48" s="44"/>
      <c r="W48" s="44"/>
      <c r="X48" s="44"/>
      <c r="Y48" s="44"/>
      <c r="Z48" s="44"/>
      <c r="AA48" s="68">
        <f t="shared" si="10"/>
        <v>0</v>
      </c>
      <c r="AB48" s="33">
        <v>30</v>
      </c>
      <c r="AC48" s="20">
        <f t="shared" si="11"/>
        <v>30</v>
      </c>
      <c r="AD48" s="85">
        <f t="shared" si="12"/>
        <v>129</v>
      </c>
      <c r="AE48" s="83">
        <f t="shared" si="22"/>
        <v>99</v>
      </c>
      <c r="AF48" s="84">
        <v>108</v>
      </c>
      <c r="AG48" s="78"/>
      <c r="AH48" s="22">
        <f t="shared" si="7"/>
        <v>129</v>
      </c>
      <c r="AI48" s="23">
        <f t="shared" si="8"/>
        <v>5.1049999999999898</v>
      </c>
      <c r="AJ48" s="58"/>
      <c r="AK48" s="24">
        <f t="shared" si="9"/>
        <v>30</v>
      </c>
      <c r="AL48" s="25">
        <f t="shared" si="13"/>
        <v>104.10499999999999</v>
      </c>
      <c r="AM48" s="28">
        <f t="shared" si="14"/>
        <v>134.10499999999999</v>
      </c>
      <c r="AN48" s="79"/>
      <c r="AO48" s="112">
        <v>50</v>
      </c>
      <c r="AP48" s="112">
        <v>200</v>
      </c>
      <c r="AQ48" s="112">
        <v>0</v>
      </c>
      <c r="AR48" s="112">
        <v>0</v>
      </c>
      <c r="AS48" s="112">
        <v>50</v>
      </c>
      <c r="AT48" s="62">
        <f t="shared" si="25"/>
        <v>270</v>
      </c>
      <c r="AU48" s="64">
        <f>AT48*0.95</f>
        <v>256.5</v>
      </c>
      <c r="AV48" s="24">
        <v>6</v>
      </c>
      <c r="AW48" s="25">
        <v>20</v>
      </c>
      <c r="AX48" s="25">
        <v>8</v>
      </c>
      <c r="AY48" s="25">
        <v>1</v>
      </c>
      <c r="AZ48" s="81">
        <f t="shared" si="23"/>
        <v>35</v>
      </c>
      <c r="BA48" s="80">
        <f t="shared" si="17"/>
        <v>221.5</v>
      </c>
      <c r="BB48" s="36">
        <f t="shared" si="27"/>
        <v>104.10499999999999</v>
      </c>
      <c r="BC48" s="80">
        <f t="shared" si="19"/>
        <v>115.18</v>
      </c>
    </row>
    <row r="49" spans="1:55" ht="17.399999999999999">
      <c r="A49" s="30" t="s">
        <v>51</v>
      </c>
      <c r="B49" s="88">
        <v>843</v>
      </c>
      <c r="C49" s="88">
        <v>420</v>
      </c>
      <c r="D49" s="88">
        <v>624</v>
      </c>
      <c r="E49" s="88">
        <v>43</v>
      </c>
      <c r="F49" s="88"/>
      <c r="G49" s="89">
        <v>20</v>
      </c>
      <c r="H49" s="55">
        <f>B49+C49+D49</f>
        <v>1887</v>
      </c>
      <c r="I49" s="55">
        <f>E49+F49+G49</f>
        <v>63</v>
      </c>
      <c r="J49" s="89">
        <v>723</v>
      </c>
      <c r="K49" s="94">
        <v>517</v>
      </c>
      <c r="L49" s="94"/>
      <c r="M49" s="93">
        <v>24</v>
      </c>
      <c r="N49" s="93">
        <v>18</v>
      </c>
      <c r="O49" s="93"/>
      <c r="P49" s="55">
        <f t="shared" si="20"/>
        <v>1240</v>
      </c>
      <c r="Q49" s="55">
        <f t="shared" si="6"/>
        <v>42</v>
      </c>
      <c r="R49" s="57">
        <f t="shared" si="21"/>
        <v>105</v>
      </c>
      <c r="S49" s="44">
        <v>5</v>
      </c>
      <c r="T49" s="44">
        <v>8</v>
      </c>
      <c r="U49" s="44">
        <v>11</v>
      </c>
      <c r="V49" s="44"/>
      <c r="W49" s="44"/>
      <c r="X49" s="44"/>
      <c r="Y49" s="44"/>
      <c r="Z49" s="44"/>
      <c r="AA49" s="68">
        <f t="shared" si="10"/>
        <v>0</v>
      </c>
      <c r="AB49" s="33">
        <v>30</v>
      </c>
      <c r="AC49" s="20">
        <f t="shared" si="11"/>
        <v>30</v>
      </c>
      <c r="AD49" s="85">
        <f t="shared" si="12"/>
        <v>129</v>
      </c>
      <c r="AE49" s="83">
        <f t="shared" si="22"/>
        <v>99</v>
      </c>
      <c r="AF49" s="84">
        <v>107</v>
      </c>
      <c r="AG49" s="78"/>
      <c r="AH49" s="22">
        <f t="shared" si="7"/>
        <v>129</v>
      </c>
      <c r="AI49" s="23">
        <f t="shared" si="8"/>
        <v>18.5</v>
      </c>
      <c r="AJ49" s="58"/>
      <c r="AK49" s="24">
        <f t="shared" si="9"/>
        <v>30</v>
      </c>
      <c r="AL49" s="25">
        <f t="shared" si="13"/>
        <v>117.5</v>
      </c>
      <c r="AM49" s="28">
        <f t="shared" si="14"/>
        <v>147.5</v>
      </c>
      <c r="AN49" s="79"/>
      <c r="AO49" s="112">
        <v>50</v>
      </c>
      <c r="AP49" s="112">
        <v>200</v>
      </c>
      <c r="AQ49" s="112">
        <v>0</v>
      </c>
      <c r="AR49" s="112">
        <v>0</v>
      </c>
      <c r="AS49" s="112">
        <v>50</v>
      </c>
      <c r="AT49" s="62">
        <f t="shared" si="25"/>
        <v>300</v>
      </c>
      <c r="AU49" s="64">
        <f t="shared" si="16"/>
        <v>285</v>
      </c>
      <c r="AV49" s="24">
        <v>6</v>
      </c>
      <c r="AW49" s="25">
        <v>20</v>
      </c>
      <c r="AX49" s="25">
        <v>8</v>
      </c>
      <c r="AY49" s="25">
        <v>1</v>
      </c>
      <c r="AZ49" s="81">
        <f t="shared" si="23"/>
        <v>35</v>
      </c>
      <c r="BA49" s="80">
        <f t="shared" si="17"/>
        <v>250</v>
      </c>
      <c r="BB49" s="36">
        <f t="shared" si="27"/>
        <v>117.5</v>
      </c>
      <c r="BC49" s="80">
        <f t="shared" si="19"/>
        <v>130</v>
      </c>
    </row>
    <row r="50" spans="1:55" ht="17.399999999999999">
      <c r="A50" s="30" t="s">
        <v>25</v>
      </c>
      <c r="B50" s="88">
        <v>861</v>
      </c>
      <c r="C50" s="88">
        <v>413</v>
      </c>
      <c r="D50" s="88">
        <v>949</v>
      </c>
      <c r="E50" s="88">
        <v>43</v>
      </c>
      <c r="F50" s="88"/>
      <c r="G50" s="89">
        <v>30</v>
      </c>
      <c r="H50" s="55">
        <f t="shared" si="4"/>
        <v>2223</v>
      </c>
      <c r="I50" s="55">
        <f t="shared" si="5"/>
        <v>73</v>
      </c>
      <c r="J50" s="89">
        <v>799</v>
      </c>
      <c r="K50" s="94">
        <v>361</v>
      </c>
      <c r="L50" s="94"/>
      <c r="M50" s="93">
        <v>26</v>
      </c>
      <c r="N50" s="93">
        <v>13</v>
      </c>
      <c r="O50" s="93"/>
      <c r="P50" s="55">
        <f t="shared" si="20"/>
        <v>1160</v>
      </c>
      <c r="Q50" s="55">
        <f t="shared" si="6"/>
        <v>39</v>
      </c>
      <c r="R50" s="57">
        <f t="shared" si="21"/>
        <v>112</v>
      </c>
      <c r="S50" s="44">
        <v>6</v>
      </c>
      <c r="T50" s="44">
        <v>8</v>
      </c>
      <c r="U50" s="44">
        <v>11.8</v>
      </c>
      <c r="V50" s="44"/>
      <c r="W50" s="44"/>
      <c r="X50" s="44"/>
      <c r="Y50" s="44"/>
      <c r="Z50" s="44"/>
      <c r="AA50" s="68">
        <f t="shared" si="10"/>
        <v>0</v>
      </c>
      <c r="AB50" s="33">
        <v>30</v>
      </c>
      <c r="AC50" s="20">
        <f t="shared" si="11"/>
        <v>30</v>
      </c>
      <c r="AD50" s="85">
        <f t="shared" si="12"/>
        <v>137.80000000000001</v>
      </c>
      <c r="AE50" s="83">
        <f t="shared" si="22"/>
        <v>107.80000000000001</v>
      </c>
      <c r="AF50" s="84">
        <v>110</v>
      </c>
      <c r="AG50" s="78"/>
      <c r="AH50" s="22">
        <f t="shared" si="7"/>
        <v>137.80000000000001</v>
      </c>
      <c r="AI50" s="23">
        <f t="shared" si="8"/>
        <v>9.6999999999999886</v>
      </c>
      <c r="AJ50" s="58"/>
      <c r="AK50" s="24">
        <f t="shared" si="9"/>
        <v>30</v>
      </c>
      <c r="AL50" s="25">
        <f>BB50</f>
        <v>117.5</v>
      </c>
      <c r="AM50" s="28">
        <f>AK50+AL50</f>
        <v>147.5</v>
      </c>
      <c r="AN50" s="79"/>
      <c r="AO50" s="112">
        <v>50</v>
      </c>
      <c r="AP50" s="112">
        <v>200</v>
      </c>
      <c r="AQ50" s="112">
        <v>0</v>
      </c>
      <c r="AR50" s="112">
        <v>0</v>
      </c>
      <c r="AS50" s="112">
        <v>50</v>
      </c>
      <c r="AT50" s="62">
        <f t="shared" si="25"/>
        <v>300</v>
      </c>
      <c r="AU50" s="64">
        <f>AT50*0.95</f>
        <v>285</v>
      </c>
      <c r="AV50" s="24">
        <v>6</v>
      </c>
      <c r="AW50" s="25">
        <v>20</v>
      </c>
      <c r="AX50" s="25">
        <v>8</v>
      </c>
      <c r="AY50" s="25">
        <v>1</v>
      </c>
      <c r="AZ50" s="81">
        <f>SUM(AV50:AY50)</f>
        <v>35</v>
      </c>
      <c r="BA50" s="80">
        <f>AU50-AZ50</f>
        <v>250</v>
      </c>
      <c r="BB50" s="36">
        <f t="shared" si="27"/>
        <v>117.5</v>
      </c>
      <c r="BC50" s="80">
        <f>BA50*0.52</f>
        <v>130</v>
      </c>
    </row>
    <row r="51" spans="1:55" ht="17.399999999999999">
      <c r="A51" s="30" t="s">
        <v>52</v>
      </c>
      <c r="B51" s="88">
        <v>861</v>
      </c>
      <c r="C51" s="88">
        <v>413</v>
      </c>
      <c r="D51" s="88">
        <v>949</v>
      </c>
      <c r="E51" s="88">
        <v>43</v>
      </c>
      <c r="F51" s="88"/>
      <c r="G51" s="89">
        <v>30</v>
      </c>
      <c r="H51" s="55">
        <f>B51+C51+D51</f>
        <v>2223</v>
      </c>
      <c r="I51" s="55">
        <f>E51+F51+G51</f>
        <v>73</v>
      </c>
      <c r="J51" s="89">
        <v>799</v>
      </c>
      <c r="K51" s="94">
        <v>361</v>
      </c>
      <c r="L51" s="94"/>
      <c r="M51" s="93">
        <v>26</v>
      </c>
      <c r="N51" s="93">
        <v>13</v>
      </c>
      <c r="O51" s="93"/>
      <c r="P51" s="55">
        <f t="shared" si="20"/>
        <v>1160</v>
      </c>
      <c r="Q51" s="55">
        <f t="shared" si="6"/>
        <v>39</v>
      </c>
      <c r="R51" s="57">
        <f t="shared" si="21"/>
        <v>112</v>
      </c>
      <c r="S51" s="44">
        <v>6</v>
      </c>
      <c r="T51" s="44">
        <v>8</v>
      </c>
      <c r="U51" s="44">
        <v>11.8</v>
      </c>
      <c r="V51" s="44"/>
      <c r="W51" s="44"/>
      <c r="X51" s="44"/>
      <c r="Y51" s="44"/>
      <c r="Z51" s="44"/>
      <c r="AA51" s="68">
        <f t="shared" si="10"/>
        <v>0</v>
      </c>
      <c r="AB51" s="33">
        <v>30</v>
      </c>
      <c r="AC51" s="20">
        <f t="shared" si="11"/>
        <v>30</v>
      </c>
      <c r="AD51" s="85">
        <f t="shared" si="12"/>
        <v>137.80000000000001</v>
      </c>
      <c r="AE51" s="83">
        <f t="shared" si="22"/>
        <v>107.80000000000001</v>
      </c>
      <c r="AF51" s="84">
        <v>109</v>
      </c>
      <c r="AG51" s="78"/>
      <c r="AH51" s="22">
        <f t="shared" si="7"/>
        <v>137.80000000000001</v>
      </c>
      <c r="AI51" s="23">
        <f t="shared" si="8"/>
        <v>9.6999999999999886</v>
      </c>
      <c r="AJ51" s="58"/>
      <c r="AK51" s="24">
        <f t="shared" si="9"/>
        <v>30</v>
      </c>
      <c r="AL51" s="25">
        <f>BB51</f>
        <v>117.5</v>
      </c>
      <c r="AM51" s="28">
        <f>AK51+AL51</f>
        <v>147.5</v>
      </c>
      <c r="AN51" s="79"/>
      <c r="AO51" s="112">
        <v>50</v>
      </c>
      <c r="AP51" s="112">
        <v>200</v>
      </c>
      <c r="AQ51" s="112">
        <v>0</v>
      </c>
      <c r="AR51" s="112">
        <v>0</v>
      </c>
      <c r="AS51" s="112">
        <v>50</v>
      </c>
      <c r="AT51" s="62">
        <f t="shared" si="25"/>
        <v>300</v>
      </c>
      <c r="AU51" s="64">
        <f>AT51*0.95</f>
        <v>285</v>
      </c>
      <c r="AV51" s="24">
        <v>6</v>
      </c>
      <c r="AW51" s="25">
        <v>20</v>
      </c>
      <c r="AX51" s="25">
        <v>8</v>
      </c>
      <c r="AY51" s="25">
        <v>1</v>
      </c>
      <c r="AZ51" s="81">
        <f>SUM(AV51:AY51)</f>
        <v>35</v>
      </c>
      <c r="BA51" s="80">
        <f>AU51-AZ51</f>
        <v>250</v>
      </c>
      <c r="BB51" s="36">
        <f t="shared" si="27"/>
        <v>117.5</v>
      </c>
      <c r="BC51" s="80">
        <f>BA51*0.52</f>
        <v>130</v>
      </c>
    </row>
    <row r="52" spans="1:55" ht="17.399999999999999">
      <c r="A52" s="30" t="s">
        <v>37</v>
      </c>
      <c r="B52" s="88">
        <v>869</v>
      </c>
      <c r="C52" s="88">
        <v>410</v>
      </c>
      <c r="D52" s="88">
        <v>764</v>
      </c>
      <c r="E52" s="88">
        <v>44</v>
      </c>
      <c r="F52" s="88"/>
      <c r="G52" s="89">
        <v>25</v>
      </c>
      <c r="H52" s="55">
        <f t="shared" si="4"/>
        <v>2043</v>
      </c>
      <c r="I52" s="55">
        <f t="shared" si="5"/>
        <v>69</v>
      </c>
      <c r="J52" s="89">
        <v>810</v>
      </c>
      <c r="K52" s="94">
        <v>208</v>
      </c>
      <c r="L52" s="94"/>
      <c r="M52" s="93">
        <v>27</v>
      </c>
      <c r="N52" s="93">
        <v>7</v>
      </c>
      <c r="O52" s="93"/>
      <c r="P52" s="55">
        <f t="shared" si="20"/>
        <v>1018</v>
      </c>
      <c r="Q52" s="55">
        <f t="shared" si="6"/>
        <v>34</v>
      </c>
      <c r="R52" s="57">
        <f t="shared" si="21"/>
        <v>103</v>
      </c>
      <c r="S52" s="44">
        <v>6</v>
      </c>
      <c r="T52" s="44">
        <v>8</v>
      </c>
      <c r="U52" s="44">
        <v>11.8</v>
      </c>
      <c r="V52" s="44"/>
      <c r="W52" s="44"/>
      <c r="X52" s="44"/>
      <c r="Y52" s="44"/>
      <c r="Z52" s="44"/>
      <c r="AA52" s="68">
        <f t="shared" si="10"/>
        <v>0</v>
      </c>
      <c r="AB52" s="33">
        <v>30</v>
      </c>
      <c r="AC52" s="20">
        <f t="shared" si="11"/>
        <v>30</v>
      </c>
      <c r="AD52" s="85">
        <f t="shared" si="12"/>
        <v>128.80000000000001</v>
      </c>
      <c r="AE52" s="83">
        <f t="shared" si="22"/>
        <v>98.800000000000011</v>
      </c>
      <c r="AF52" s="84">
        <v>109</v>
      </c>
      <c r="AG52" s="78"/>
      <c r="AH52" s="22">
        <f t="shared" si="7"/>
        <v>128.80000000000001</v>
      </c>
      <c r="AI52" s="23">
        <f t="shared" si="8"/>
        <v>18.699999999999989</v>
      </c>
      <c r="AJ52" s="58"/>
      <c r="AK52" s="24">
        <f t="shared" si="9"/>
        <v>30</v>
      </c>
      <c r="AL52" s="25">
        <f>BB52</f>
        <v>117.5</v>
      </c>
      <c r="AM52" s="28">
        <f>AK52+AL52</f>
        <v>147.5</v>
      </c>
      <c r="AN52" s="79"/>
      <c r="AO52" s="112">
        <v>50</v>
      </c>
      <c r="AP52" s="112">
        <v>200</v>
      </c>
      <c r="AQ52" s="112">
        <v>0</v>
      </c>
      <c r="AR52" s="112">
        <v>0</v>
      </c>
      <c r="AS52" s="112">
        <v>50</v>
      </c>
      <c r="AT52" s="62">
        <f t="shared" si="25"/>
        <v>300</v>
      </c>
      <c r="AU52" s="64">
        <f>AT52*0.95</f>
        <v>285</v>
      </c>
      <c r="AV52" s="24">
        <v>6</v>
      </c>
      <c r="AW52" s="25">
        <v>20</v>
      </c>
      <c r="AX52" s="25">
        <v>8</v>
      </c>
      <c r="AY52" s="25">
        <v>1</v>
      </c>
      <c r="AZ52" s="81">
        <f>SUM(AV52:AY52)</f>
        <v>35</v>
      </c>
      <c r="BA52" s="80">
        <f>AU52-AZ52</f>
        <v>250</v>
      </c>
      <c r="BB52" s="36">
        <f t="shared" si="27"/>
        <v>117.5</v>
      </c>
      <c r="BC52" s="80">
        <f>BA52*0.52</f>
        <v>130</v>
      </c>
    </row>
    <row r="53" spans="1:55" ht="17.399999999999999">
      <c r="A53" s="30" t="s">
        <v>53</v>
      </c>
      <c r="B53" s="88">
        <v>869</v>
      </c>
      <c r="C53" s="88">
        <v>410</v>
      </c>
      <c r="D53" s="88">
        <v>764</v>
      </c>
      <c r="E53" s="88">
        <v>44</v>
      </c>
      <c r="F53" s="88"/>
      <c r="G53" s="89">
        <v>25</v>
      </c>
      <c r="H53" s="55">
        <f>B53+C53+D53</f>
        <v>2043</v>
      </c>
      <c r="I53" s="55">
        <f>E53+F53+G53</f>
        <v>69</v>
      </c>
      <c r="J53" s="89">
        <v>810</v>
      </c>
      <c r="K53" s="94">
        <v>208</v>
      </c>
      <c r="L53" s="94"/>
      <c r="M53" s="93">
        <v>27</v>
      </c>
      <c r="N53" s="93">
        <v>7</v>
      </c>
      <c r="O53" s="93"/>
      <c r="P53" s="55">
        <f t="shared" si="20"/>
        <v>1018</v>
      </c>
      <c r="Q53" s="55">
        <f t="shared" si="6"/>
        <v>34</v>
      </c>
      <c r="R53" s="57">
        <f t="shared" si="21"/>
        <v>103</v>
      </c>
      <c r="S53" s="44">
        <v>6</v>
      </c>
      <c r="T53" s="44">
        <v>8</v>
      </c>
      <c r="U53" s="44">
        <v>11.8</v>
      </c>
      <c r="V53" s="44"/>
      <c r="W53" s="44"/>
      <c r="X53" s="44"/>
      <c r="Y53" s="44"/>
      <c r="Z53" s="44"/>
      <c r="AA53" s="68">
        <f t="shared" si="10"/>
        <v>0</v>
      </c>
      <c r="AB53" s="33">
        <v>30</v>
      </c>
      <c r="AC53" s="20">
        <f t="shared" si="11"/>
        <v>30</v>
      </c>
      <c r="AD53" s="85">
        <f t="shared" si="12"/>
        <v>128.80000000000001</v>
      </c>
      <c r="AE53" s="83">
        <f t="shared" si="22"/>
        <v>98.800000000000011</v>
      </c>
      <c r="AF53" s="84">
        <v>109</v>
      </c>
      <c r="AG53" s="78"/>
      <c r="AH53" s="22">
        <f t="shared" si="7"/>
        <v>128.80000000000001</v>
      </c>
      <c r="AI53" s="23">
        <f t="shared" si="8"/>
        <v>18.699999999999989</v>
      </c>
      <c r="AJ53" s="58"/>
      <c r="AK53" s="24">
        <f t="shared" si="9"/>
        <v>30</v>
      </c>
      <c r="AL53" s="25">
        <f>BB53</f>
        <v>117.5</v>
      </c>
      <c r="AM53" s="28">
        <f>AK53+AL53</f>
        <v>147.5</v>
      </c>
      <c r="AN53" s="79"/>
      <c r="AO53" s="112">
        <v>50</v>
      </c>
      <c r="AP53" s="112">
        <v>200</v>
      </c>
      <c r="AQ53" s="112">
        <v>0</v>
      </c>
      <c r="AR53" s="112">
        <v>0</v>
      </c>
      <c r="AS53" s="112">
        <v>50</v>
      </c>
      <c r="AT53" s="62">
        <f t="shared" si="25"/>
        <v>300</v>
      </c>
      <c r="AU53" s="64">
        <f>AT53*0.95</f>
        <v>285</v>
      </c>
      <c r="AV53" s="24">
        <v>6</v>
      </c>
      <c r="AW53" s="25">
        <v>20</v>
      </c>
      <c r="AX53" s="25">
        <v>8</v>
      </c>
      <c r="AY53" s="25">
        <v>1</v>
      </c>
      <c r="AZ53" s="81">
        <f>SUM(AV53:AY53)</f>
        <v>35</v>
      </c>
      <c r="BA53" s="80">
        <f>AU53-AZ53</f>
        <v>250</v>
      </c>
      <c r="BB53" s="36">
        <f t="shared" si="27"/>
        <v>117.5</v>
      </c>
      <c r="BC53" s="80">
        <f>BA53*0.52</f>
        <v>130</v>
      </c>
    </row>
    <row r="54" spans="1:55" ht="17.399999999999999">
      <c r="A54" s="30" t="s">
        <v>26</v>
      </c>
      <c r="B54" s="88">
        <v>860</v>
      </c>
      <c r="C54" s="88">
        <v>412</v>
      </c>
      <c r="D54" s="88">
        <v>791</v>
      </c>
      <c r="E54" s="88">
        <v>44</v>
      </c>
      <c r="F54" s="88"/>
      <c r="G54" s="89">
        <v>26</v>
      </c>
      <c r="H54" s="55">
        <f t="shared" si="4"/>
        <v>2063</v>
      </c>
      <c r="I54" s="55">
        <f t="shared" si="5"/>
        <v>70</v>
      </c>
      <c r="J54" s="88">
        <v>819</v>
      </c>
      <c r="K54" s="94">
        <v>344</v>
      </c>
      <c r="L54" s="94"/>
      <c r="M54" s="93">
        <v>27</v>
      </c>
      <c r="N54" s="93">
        <v>13</v>
      </c>
      <c r="O54" s="93"/>
      <c r="P54" s="55">
        <f>SUM(J54+K54+L54)</f>
        <v>1163</v>
      </c>
      <c r="Q54" s="55">
        <f t="shared" si="6"/>
        <v>40</v>
      </c>
      <c r="R54" s="57">
        <f t="shared" si="21"/>
        <v>110</v>
      </c>
      <c r="S54" s="44">
        <v>6</v>
      </c>
      <c r="T54" s="44">
        <v>7.5</v>
      </c>
      <c r="U54" s="44">
        <v>11.7</v>
      </c>
      <c r="V54" s="44"/>
      <c r="W54" s="44"/>
      <c r="X54" s="44"/>
      <c r="Y54" s="44"/>
      <c r="Z54" s="44"/>
      <c r="AA54" s="68">
        <f t="shared" si="10"/>
        <v>0</v>
      </c>
      <c r="AB54" s="33">
        <v>30</v>
      </c>
      <c r="AC54" s="20">
        <f t="shared" si="11"/>
        <v>30</v>
      </c>
      <c r="AD54" s="85">
        <f t="shared" si="12"/>
        <v>135.19999999999999</v>
      </c>
      <c r="AE54" s="83">
        <f t="shared" si="22"/>
        <v>105.19999999999999</v>
      </c>
      <c r="AF54" s="84">
        <v>109</v>
      </c>
      <c r="AG54" s="78"/>
      <c r="AH54" s="22">
        <f t="shared" si="7"/>
        <v>135.19999999999999</v>
      </c>
      <c r="AI54" s="23">
        <f t="shared" si="8"/>
        <v>12.300000000000011</v>
      </c>
      <c r="AJ54" s="58"/>
      <c r="AK54" s="24">
        <f t="shared" si="9"/>
        <v>30</v>
      </c>
      <c r="AL54" s="25">
        <f t="shared" si="13"/>
        <v>117.5</v>
      </c>
      <c r="AM54" s="28">
        <f t="shared" si="14"/>
        <v>147.5</v>
      </c>
      <c r="AN54" s="79"/>
      <c r="AO54" s="112">
        <v>50</v>
      </c>
      <c r="AP54" s="112">
        <v>200</v>
      </c>
      <c r="AQ54" s="112">
        <v>0</v>
      </c>
      <c r="AR54" s="112">
        <v>0</v>
      </c>
      <c r="AS54" s="112">
        <v>50</v>
      </c>
      <c r="AT54" s="62">
        <f t="shared" si="25"/>
        <v>300</v>
      </c>
      <c r="AU54" s="64">
        <f t="shared" si="16"/>
        <v>285</v>
      </c>
      <c r="AV54" s="24">
        <v>6</v>
      </c>
      <c r="AW54" s="25">
        <v>20</v>
      </c>
      <c r="AX54" s="25">
        <v>8</v>
      </c>
      <c r="AY54" s="25">
        <v>1</v>
      </c>
      <c r="AZ54" s="81">
        <f t="shared" si="23"/>
        <v>35</v>
      </c>
      <c r="BA54" s="80">
        <f t="shared" si="17"/>
        <v>250</v>
      </c>
      <c r="BB54" s="36">
        <f t="shared" si="27"/>
        <v>117.5</v>
      </c>
      <c r="BC54" s="80">
        <f t="shared" si="19"/>
        <v>130</v>
      </c>
    </row>
    <row r="55" spans="1:55" ht="17.399999999999999">
      <c r="A55" s="30" t="s">
        <v>54</v>
      </c>
      <c r="B55" s="88">
        <v>860</v>
      </c>
      <c r="C55" s="88">
        <v>412</v>
      </c>
      <c r="D55" s="88">
        <v>791</v>
      </c>
      <c r="E55" s="88">
        <v>44</v>
      </c>
      <c r="F55" s="88"/>
      <c r="G55" s="89">
        <v>26</v>
      </c>
      <c r="H55" s="55">
        <f>B55+C55+D55</f>
        <v>2063</v>
      </c>
      <c r="I55" s="55">
        <f>E55+F55+G55</f>
        <v>70</v>
      </c>
      <c r="J55" s="88">
        <v>819</v>
      </c>
      <c r="K55" s="94">
        <v>344</v>
      </c>
      <c r="L55" s="94"/>
      <c r="M55" s="93">
        <v>27</v>
      </c>
      <c r="N55" s="93">
        <v>13</v>
      </c>
      <c r="O55" s="93"/>
      <c r="P55" s="55">
        <f>SUM(J55+K55+L55)</f>
        <v>1163</v>
      </c>
      <c r="Q55" s="55">
        <f t="shared" si="6"/>
        <v>40</v>
      </c>
      <c r="R55" s="57">
        <f t="shared" si="21"/>
        <v>110</v>
      </c>
      <c r="S55" s="44">
        <v>6</v>
      </c>
      <c r="T55" s="44">
        <v>7.5</v>
      </c>
      <c r="U55" s="44">
        <v>11.7</v>
      </c>
      <c r="V55" s="44"/>
      <c r="W55" s="44"/>
      <c r="X55" s="44"/>
      <c r="Y55" s="44"/>
      <c r="Z55" s="44"/>
      <c r="AA55" s="68">
        <f t="shared" si="10"/>
        <v>0</v>
      </c>
      <c r="AB55" s="33">
        <v>30</v>
      </c>
      <c r="AC55" s="20">
        <f t="shared" si="11"/>
        <v>30</v>
      </c>
      <c r="AD55" s="85">
        <f t="shared" si="12"/>
        <v>135.19999999999999</v>
      </c>
      <c r="AE55" s="83">
        <f t="shared" si="22"/>
        <v>105.19999999999999</v>
      </c>
      <c r="AF55" s="84">
        <v>109</v>
      </c>
      <c r="AG55" s="78"/>
      <c r="AH55" s="22">
        <f t="shared" si="7"/>
        <v>135.19999999999999</v>
      </c>
      <c r="AI55" s="23">
        <f t="shared" si="8"/>
        <v>12.300000000000011</v>
      </c>
      <c r="AJ55" s="58"/>
      <c r="AK55" s="24">
        <f t="shared" si="9"/>
        <v>30</v>
      </c>
      <c r="AL55" s="25">
        <f t="shared" si="13"/>
        <v>117.5</v>
      </c>
      <c r="AM55" s="28">
        <f t="shared" si="14"/>
        <v>147.5</v>
      </c>
      <c r="AN55" s="79"/>
      <c r="AO55" s="112">
        <v>50</v>
      </c>
      <c r="AP55" s="112">
        <v>200</v>
      </c>
      <c r="AQ55" s="112">
        <v>0</v>
      </c>
      <c r="AR55" s="112">
        <v>0</v>
      </c>
      <c r="AS55" s="112">
        <v>50</v>
      </c>
      <c r="AT55" s="62">
        <f t="shared" si="25"/>
        <v>300</v>
      </c>
      <c r="AU55" s="64">
        <f t="shared" si="16"/>
        <v>285</v>
      </c>
      <c r="AV55" s="24">
        <v>6</v>
      </c>
      <c r="AW55" s="25">
        <v>20</v>
      </c>
      <c r="AX55" s="25">
        <v>8</v>
      </c>
      <c r="AY55" s="25">
        <v>1</v>
      </c>
      <c r="AZ55" s="81">
        <f t="shared" si="23"/>
        <v>35</v>
      </c>
      <c r="BA55" s="80">
        <f t="shared" si="17"/>
        <v>250</v>
      </c>
      <c r="BB55" s="36">
        <f t="shared" si="27"/>
        <v>117.5</v>
      </c>
      <c r="BC55" s="80">
        <f t="shared" si="19"/>
        <v>130</v>
      </c>
    </row>
    <row r="56" spans="1:55" ht="17.399999999999999">
      <c r="A56" s="30" t="s">
        <v>55</v>
      </c>
      <c r="B56" s="88">
        <v>950</v>
      </c>
      <c r="C56" s="88">
        <v>403</v>
      </c>
      <c r="D56" s="88">
        <v>789</v>
      </c>
      <c r="E56" s="88">
        <v>46</v>
      </c>
      <c r="F56" s="88"/>
      <c r="G56" s="89">
        <v>26</v>
      </c>
      <c r="H56" s="55">
        <f t="shared" si="4"/>
        <v>2142</v>
      </c>
      <c r="I56" s="55">
        <f t="shared" si="5"/>
        <v>72</v>
      </c>
      <c r="J56" s="88">
        <v>794</v>
      </c>
      <c r="K56" s="94">
        <v>312</v>
      </c>
      <c r="L56" s="94"/>
      <c r="M56" s="93">
        <v>26</v>
      </c>
      <c r="N56" s="93">
        <v>11</v>
      </c>
      <c r="O56" s="93"/>
      <c r="P56" s="55">
        <f t="shared" si="20"/>
        <v>1106</v>
      </c>
      <c r="Q56" s="55">
        <f t="shared" si="6"/>
        <v>37</v>
      </c>
      <c r="R56" s="57">
        <f t="shared" si="21"/>
        <v>109</v>
      </c>
      <c r="S56" s="44">
        <v>6</v>
      </c>
      <c r="T56" s="44">
        <v>7.5</v>
      </c>
      <c r="U56" s="44">
        <v>11.7</v>
      </c>
      <c r="V56" s="44"/>
      <c r="W56" s="44"/>
      <c r="X56" s="44"/>
      <c r="Y56" s="44"/>
      <c r="Z56" s="44"/>
      <c r="AA56" s="68">
        <f t="shared" si="10"/>
        <v>0</v>
      </c>
      <c r="AB56" s="33">
        <v>30</v>
      </c>
      <c r="AC56" s="20">
        <f t="shared" si="11"/>
        <v>30</v>
      </c>
      <c r="AD56" s="85">
        <f t="shared" si="12"/>
        <v>134.19999999999999</v>
      </c>
      <c r="AE56" s="83">
        <f t="shared" si="22"/>
        <v>104.19999999999999</v>
      </c>
      <c r="AF56" s="84">
        <v>106</v>
      </c>
      <c r="AG56" s="78"/>
      <c r="AH56" s="22">
        <f t="shared" si="7"/>
        <v>134.19999999999999</v>
      </c>
      <c r="AI56" s="23">
        <f t="shared" si="8"/>
        <v>13.300000000000011</v>
      </c>
      <c r="AJ56" s="58"/>
      <c r="AK56" s="24">
        <f t="shared" si="9"/>
        <v>30</v>
      </c>
      <c r="AL56" s="25">
        <f t="shared" si="13"/>
        <v>117.5</v>
      </c>
      <c r="AM56" s="28">
        <f t="shared" si="14"/>
        <v>147.5</v>
      </c>
      <c r="AN56" s="79"/>
      <c r="AO56" s="112">
        <v>50</v>
      </c>
      <c r="AP56" s="112">
        <v>200</v>
      </c>
      <c r="AQ56" s="112">
        <v>0</v>
      </c>
      <c r="AR56" s="112">
        <v>0</v>
      </c>
      <c r="AS56" s="112">
        <v>50</v>
      </c>
      <c r="AT56" s="62">
        <f t="shared" si="25"/>
        <v>300</v>
      </c>
      <c r="AU56" s="64">
        <f t="shared" si="16"/>
        <v>285</v>
      </c>
      <c r="AV56" s="24">
        <v>6</v>
      </c>
      <c r="AW56" s="25">
        <v>20</v>
      </c>
      <c r="AX56" s="25">
        <v>8</v>
      </c>
      <c r="AY56" s="25">
        <v>1</v>
      </c>
      <c r="AZ56" s="81">
        <f t="shared" si="23"/>
        <v>35</v>
      </c>
      <c r="BA56" s="80">
        <f t="shared" si="17"/>
        <v>250</v>
      </c>
      <c r="BB56" s="36">
        <f t="shared" si="27"/>
        <v>117.5</v>
      </c>
      <c r="BC56" s="80">
        <f t="shared" si="19"/>
        <v>130</v>
      </c>
    </row>
    <row r="57" spans="1:55" ht="17.399999999999999">
      <c r="A57" s="30" t="s">
        <v>56</v>
      </c>
      <c r="B57" s="88">
        <v>950</v>
      </c>
      <c r="C57" s="88">
        <v>403</v>
      </c>
      <c r="D57" s="88">
        <v>789</v>
      </c>
      <c r="E57" s="88">
        <v>46</v>
      </c>
      <c r="F57" s="88"/>
      <c r="G57" s="89">
        <v>26</v>
      </c>
      <c r="H57" s="55">
        <f>B57+C57+D57</f>
        <v>2142</v>
      </c>
      <c r="I57" s="55">
        <f>E57+F57+G57</f>
        <v>72</v>
      </c>
      <c r="J57" s="88">
        <v>794</v>
      </c>
      <c r="K57" s="94">
        <v>312</v>
      </c>
      <c r="L57" s="94"/>
      <c r="M57" s="93">
        <v>26</v>
      </c>
      <c r="N57" s="93">
        <v>11</v>
      </c>
      <c r="O57" s="93"/>
      <c r="P57" s="55">
        <f t="shared" si="20"/>
        <v>1106</v>
      </c>
      <c r="Q57" s="55">
        <f t="shared" si="6"/>
        <v>37</v>
      </c>
      <c r="R57" s="57">
        <f t="shared" si="21"/>
        <v>109</v>
      </c>
      <c r="S57" s="44">
        <v>6</v>
      </c>
      <c r="T57" s="44">
        <v>7.5</v>
      </c>
      <c r="U57" s="44">
        <v>11.7</v>
      </c>
      <c r="V57" s="44"/>
      <c r="W57" s="44"/>
      <c r="X57" s="44"/>
      <c r="Y57" s="44"/>
      <c r="Z57" s="44"/>
      <c r="AA57" s="68">
        <f t="shared" si="10"/>
        <v>0</v>
      </c>
      <c r="AB57" s="33">
        <v>30</v>
      </c>
      <c r="AC57" s="20">
        <f t="shared" si="11"/>
        <v>30</v>
      </c>
      <c r="AD57" s="85">
        <f t="shared" si="12"/>
        <v>134.19999999999999</v>
      </c>
      <c r="AE57" s="83">
        <f t="shared" si="22"/>
        <v>104.19999999999999</v>
      </c>
      <c r="AF57" s="84">
        <v>106</v>
      </c>
      <c r="AG57" s="78"/>
      <c r="AH57" s="22">
        <f t="shared" si="7"/>
        <v>134.19999999999999</v>
      </c>
      <c r="AI57" s="23">
        <f t="shared" si="8"/>
        <v>13.300000000000011</v>
      </c>
      <c r="AJ57" s="58"/>
      <c r="AK57" s="24">
        <f t="shared" si="9"/>
        <v>30</v>
      </c>
      <c r="AL57" s="25">
        <f t="shared" si="13"/>
        <v>117.5</v>
      </c>
      <c r="AM57" s="28">
        <f t="shared" si="14"/>
        <v>147.5</v>
      </c>
      <c r="AN57" s="79"/>
      <c r="AO57" s="112">
        <v>50</v>
      </c>
      <c r="AP57" s="112">
        <v>200</v>
      </c>
      <c r="AQ57" s="112">
        <v>0</v>
      </c>
      <c r="AR57" s="112">
        <v>0</v>
      </c>
      <c r="AS57" s="112">
        <v>50</v>
      </c>
      <c r="AT57" s="62">
        <f t="shared" si="25"/>
        <v>300</v>
      </c>
      <c r="AU57" s="64">
        <f t="shared" si="16"/>
        <v>285</v>
      </c>
      <c r="AV57" s="24">
        <v>6</v>
      </c>
      <c r="AW57" s="25">
        <v>20</v>
      </c>
      <c r="AX57" s="25">
        <v>8</v>
      </c>
      <c r="AY57" s="25">
        <v>1</v>
      </c>
      <c r="AZ57" s="81">
        <f t="shared" si="23"/>
        <v>35</v>
      </c>
      <c r="BA57" s="80">
        <f t="shared" si="17"/>
        <v>250</v>
      </c>
      <c r="BB57" s="36">
        <f t="shared" si="27"/>
        <v>117.5</v>
      </c>
      <c r="BC57" s="80">
        <f t="shared" si="19"/>
        <v>130</v>
      </c>
    </row>
    <row r="58" spans="1:55" ht="17.399999999999999">
      <c r="A58" s="30" t="s">
        <v>27</v>
      </c>
      <c r="B58" s="88">
        <v>818</v>
      </c>
      <c r="C58" s="88">
        <v>391</v>
      </c>
      <c r="D58" s="88">
        <v>812</v>
      </c>
      <c r="E58" s="88">
        <v>45</v>
      </c>
      <c r="F58" s="88"/>
      <c r="G58" s="89">
        <v>27</v>
      </c>
      <c r="H58" s="55">
        <f t="shared" si="4"/>
        <v>2021</v>
      </c>
      <c r="I58" s="55">
        <f t="shared" si="5"/>
        <v>72</v>
      </c>
      <c r="J58" s="88">
        <v>787</v>
      </c>
      <c r="K58" s="94">
        <v>331</v>
      </c>
      <c r="L58" s="94"/>
      <c r="M58" s="93">
        <v>26</v>
      </c>
      <c r="N58" s="93">
        <v>12</v>
      </c>
      <c r="O58" s="93"/>
      <c r="P58" s="55">
        <f t="shared" si="20"/>
        <v>1118</v>
      </c>
      <c r="Q58" s="55">
        <f t="shared" si="6"/>
        <v>38</v>
      </c>
      <c r="R58" s="57">
        <f t="shared" si="21"/>
        <v>110</v>
      </c>
      <c r="S58" s="44">
        <v>6</v>
      </c>
      <c r="T58" s="44">
        <v>7.5</v>
      </c>
      <c r="U58" s="44">
        <v>11.3</v>
      </c>
      <c r="V58" s="44"/>
      <c r="W58" s="44"/>
      <c r="X58" s="44"/>
      <c r="Y58" s="44"/>
      <c r="Z58" s="44"/>
      <c r="AA58" s="68">
        <f t="shared" si="10"/>
        <v>0</v>
      </c>
      <c r="AB58" s="33">
        <v>30</v>
      </c>
      <c r="AC58" s="20">
        <f t="shared" si="11"/>
        <v>30</v>
      </c>
      <c r="AD58" s="85">
        <f t="shared" si="12"/>
        <v>134.80000000000001</v>
      </c>
      <c r="AE58" s="83">
        <f t="shared" si="22"/>
        <v>104.80000000000001</v>
      </c>
      <c r="AF58" s="84">
        <v>106</v>
      </c>
      <c r="AG58" s="78"/>
      <c r="AH58" s="22">
        <f t="shared" si="7"/>
        <v>134.80000000000001</v>
      </c>
      <c r="AI58" s="23">
        <f t="shared" si="8"/>
        <v>12.699999999999989</v>
      </c>
      <c r="AJ58" s="58"/>
      <c r="AK58" s="24">
        <f t="shared" si="9"/>
        <v>30</v>
      </c>
      <c r="AL58" s="25">
        <f t="shared" si="13"/>
        <v>117.5</v>
      </c>
      <c r="AM58" s="28">
        <f t="shared" si="14"/>
        <v>147.5</v>
      </c>
      <c r="AN58" s="79"/>
      <c r="AO58" s="112">
        <v>50</v>
      </c>
      <c r="AP58" s="112">
        <v>200</v>
      </c>
      <c r="AQ58" s="112">
        <v>0</v>
      </c>
      <c r="AR58" s="112">
        <v>0</v>
      </c>
      <c r="AS58" s="112">
        <v>50</v>
      </c>
      <c r="AT58" s="62">
        <f t="shared" si="25"/>
        <v>300</v>
      </c>
      <c r="AU58" s="64">
        <f t="shared" si="16"/>
        <v>285</v>
      </c>
      <c r="AV58" s="24">
        <v>6</v>
      </c>
      <c r="AW58" s="25">
        <v>20</v>
      </c>
      <c r="AX58" s="25">
        <v>8</v>
      </c>
      <c r="AY58" s="25">
        <v>1</v>
      </c>
      <c r="AZ58" s="81">
        <f t="shared" si="23"/>
        <v>35</v>
      </c>
      <c r="BA58" s="80">
        <f t="shared" si="17"/>
        <v>250</v>
      </c>
      <c r="BB58" s="36">
        <f t="shared" si="27"/>
        <v>117.5</v>
      </c>
      <c r="BC58" s="80">
        <f t="shared" si="19"/>
        <v>130</v>
      </c>
    </row>
    <row r="59" spans="1:55" ht="17.399999999999999">
      <c r="A59" s="30" t="s">
        <v>57</v>
      </c>
      <c r="B59" s="88">
        <v>818</v>
      </c>
      <c r="C59" s="88">
        <v>391</v>
      </c>
      <c r="D59" s="88">
        <v>812</v>
      </c>
      <c r="E59" s="88">
        <v>45</v>
      </c>
      <c r="F59" s="88"/>
      <c r="G59" s="89">
        <v>27</v>
      </c>
      <c r="H59" s="55">
        <f>B59+C59+D59</f>
        <v>2021</v>
      </c>
      <c r="I59" s="55">
        <f>E59+F59+G59</f>
        <v>72</v>
      </c>
      <c r="J59" s="88">
        <v>787</v>
      </c>
      <c r="K59" s="94">
        <v>331</v>
      </c>
      <c r="L59" s="94"/>
      <c r="M59" s="93">
        <v>26</v>
      </c>
      <c r="N59" s="93">
        <v>12</v>
      </c>
      <c r="O59" s="93"/>
      <c r="P59" s="55">
        <f t="shared" si="20"/>
        <v>1118</v>
      </c>
      <c r="Q59" s="55">
        <f t="shared" si="6"/>
        <v>38</v>
      </c>
      <c r="R59" s="57">
        <f t="shared" si="21"/>
        <v>110</v>
      </c>
      <c r="S59" s="44">
        <v>6</v>
      </c>
      <c r="T59" s="44">
        <v>7.5</v>
      </c>
      <c r="U59" s="44">
        <v>11.3</v>
      </c>
      <c r="V59" s="44"/>
      <c r="W59" s="44"/>
      <c r="X59" s="44"/>
      <c r="Y59" s="44"/>
      <c r="Z59" s="44"/>
      <c r="AA59" s="68">
        <f t="shared" si="10"/>
        <v>0</v>
      </c>
      <c r="AB59" s="33">
        <v>30</v>
      </c>
      <c r="AC59" s="20">
        <f t="shared" si="11"/>
        <v>30</v>
      </c>
      <c r="AD59" s="85">
        <f t="shared" si="12"/>
        <v>134.80000000000001</v>
      </c>
      <c r="AE59" s="83">
        <f t="shared" si="22"/>
        <v>104.80000000000001</v>
      </c>
      <c r="AF59" s="84">
        <v>106</v>
      </c>
      <c r="AG59" s="78"/>
      <c r="AH59" s="22">
        <f t="shared" si="7"/>
        <v>134.80000000000001</v>
      </c>
      <c r="AI59" s="23">
        <f t="shared" si="8"/>
        <v>12.699999999999989</v>
      </c>
      <c r="AJ59" s="58"/>
      <c r="AK59" s="24">
        <f t="shared" si="9"/>
        <v>30</v>
      </c>
      <c r="AL59" s="25">
        <f t="shared" si="13"/>
        <v>117.5</v>
      </c>
      <c r="AM59" s="28">
        <f t="shared" si="14"/>
        <v>147.5</v>
      </c>
      <c r="AN59" s="79"/>
      <c r="AO59" s="112">
        <v>50</v>
      </c>
      <c r="AP59" s="112">
        <v>200</v>
      </c>
      <c r="AQ59" s="112">
        <v>0</v>
      </c>
      <c r="AR59" s="112">
        <v>0</v>
      </c>
      <c r="AS59" s="112">
        <v>50</v>
      </c>
      <c r="AT59" s="62">
        <f t="shared" si="25"/>
        <v>300</v>
      </c>
      <c r="AU59" s="64">
        <f t="shared" si="16"/>
        <v>285</v>
      </c>
      <c r="AV59" s="24">
        <v>6</v>
      </c>
      <c r="AW59" s="25">
        <v>20</v>
      </c>
      <c r="AX59" s="25">
        <v>8</v>
      </c>
      <c r="AY59" s="25">
        <v>1</v>
      </c>
      <c r="AZ59" s="81">
        <f t="shared" si="23"/>
        <v>35</v>
      </c>
      <c r="BA59" s="80">
        <f t="shared" si="17"/>
        <v>250</v>
      </c>
      <c r="BB59" s="36">
        <f t="shared" si="27"/>
        <v>117.5</v>
      </c>
      <c r="BC59" s="80">
        <f t="shared" si="19"/>
        <v>130</v>
      </c>
    </row>
    <row r="60" spans="1:55" ht="17.399999999999999">
      <c r="A60" s="30" t="s">
        <v>58</v>
      </c>
      <c r="B60" s="88">
        <v>982</v>
      </c>
      <c r="C60" s="88">
        <v>383</v>
      </c>
      <c r="D60" s="88">
        <v>834</v>
      </c>
      <c r="E60" s="88">
        <v>47</v>
      </c>
      <c r="F60" s="88"/>
      <c r="G60" s="89">
        <v>27</v>
      </c>
      <c r="H60" s="55">
        <f t="shared" si="4"/>
        <v>2199</v>
      </c>
      <c r="I60" s="55">
        <f t="shared" si="5"/>
        <v>74</v>
      </c>
      <c r="J60" s="88">
        <v>773</v>
      </c>
      <c r="K60" s="94">
        <v>351</v>
      </c>
      <c r="L60" s="94"/>
      <c r="M60" s="93">
        <v>25</v>
      </c>
      <c r="N60" s="93">
        <v>12</v>
      </c>
      <c r="O60" s="93"/>
      <c r="P60" s="55">
        <f t="shared" si="20"/>
        <v>1124</v>
      </c>
      <c r="Q60" s="55">
        <f t="shared" si="6"/>
        <v>37</v>
      </c>
      <c r="R60" s="57">
        <f t="shared" si="21"/>
        <v>111</v>
      </c>
      <c r="S60" s="44">
        <v>6</v>
      </c>
      <c r="T60" s="44">
        <v>7.5</v>
      </c>
      <c r="U60" s="44">
        <v>11.3</v>
      </c>
      <c r="V60" s="44"/>
      <c r="W60" s="44"/>
      <c r="X60" s="44"/>
      <c r="Y60" s="44"/>
      <c r="Z60" s="44"/>
      <c r="AA60" s="68">
        <f t="shared" si="10"/>
        <v>0</v>
      </c>
      <c r="AB60" s="33">
        <v>30</v>
      </c>
      <c r="AC60" s="20">
        <f t="shared" si="11"/>
        <v>30</v>
      </c>
      <c r="AD60" s="85">
        <f t="shared" si="12"/>
        <v>135.80000000000001</v>
      </c>
      <c r="AE60" s="83">
        <f t="shared" si="22"/>
        <v>105.80000000000001</v>
      </c>
      <c r="AF60" s="84">
        <v>104</v>
      </c>
      <c r="AG60" s="78"/>
      <c r="AH60" s="22">
        <f t="shared" si="7"/>
        <v>135.80000000000001</v>
      </c>
      <c r="AI60" s="23">
        <f t="shared" si="8"/>
        <v>11.699999999999989</v>
      </c>
      <c r="AJ60" s="58"/>
      <c r="AK60" s="24">
        <f t="shared" si="9"/>
        <v>30</v>
      </c>
      <c r="AL60" s="25">
        <f t="shared" si="13"/>
        <v>117.5</v>
      </c>
      <c r="AM60" s="28">
        <f t="shared" si="14"/>
        <v>147.5</v>
      </c>
      <c r="AN60" s="79"/>
      <c r="AO60" s="112">
        <v>50</v>
      </c>
      <c r="AP60" s="112">
        <v>200</v>
      </c>
      <c r="AQ60" s="112">
        <v>0</v>
      </c>
      <c r="AR60" s="112">
        <v>0</v>
      </c>
      <c r="AS60" s="112">
        <v>50</v>
      </c>
      <c r="AT60" s="62">
        <f t="shared" si="25"/>
        <v>300</v>
      </c>
      <c r="AU60" s="64">
        <f t="shared" si="16"/>
        <v>285</v>
      </c>
      <c r="AV60" s="24">
        <v>6</v>
      </c>
      <c r="AW60" s="25">
        <v>20</v>
      </c>
      <c r="AX60" s="25">
        <v>8</v>
      </c>
      <c r="AY60" s="25">
        <v>1</v>
      </c>
      <c r="AZ60" s="81">
        <f t="shared" si="23"/>
        <v>35</v>
      </c>
      <c r="BA60" s="80">
        <f t="shared" si="17"/>
        <v>250</v>
      </c>
      <c r="BB60" s="36">
        <f t="shared" si="27"/>
        <v>117.5</v>
      </c>
      <c r="BC60" s="80">
        <f t="shared" si="19"/>
        <v>130</v>
      </c>
    </row>
    <row r="61" spans="1:55" ht="17.399999999999999">
      <c r="A61" s="30" t="s">
        <v>59</v>
      </c>
      <c r="B61" s="88">
        <v>982</v>
      </c>
      <c r="C61" s="88">
        <v>383</v>
      </c>
      <c r="D61" s="88">
        <v>834</v>
      </c>
      <c r="E61" s="88">
        <v>47</v>
      </c>
      <c r="F61" s="88"/>
      <c r="G61" s="89">
        <v>27</v>
      </c>
      <c r="H61" s="55">
        <f>B61+C61+D61</f>
        <v>2199</v>
      </c>
      <c r="I61" s="55">
        <f>E61+F61+G61</f>
        <v>74</v>
      </c>
      <c r="J61" s="88">
        <v>773</v>
      </c>
      <c r="K61" s="94">
        <v>351</v>
      </c>
      <c r="L61" s="94"/>
      <c r="M61" s="93">
        <v>25</v>
      </c>
      <c r="N61" s="93">
        <v>12</v>
      </c>
      <c r="O61" s="93"/>
      <c r="P61" s="55">
        <f t="shared" si="20"/>
        <v>1124</v>
      </c>
      <c r="Q61" s="55">
        <f t="shared" si="6"/>
        <v>37</v>
      </c>
      <c r="R61" s="57">
        <f t="shared" si="21"/>
        <v>111</v>
      </c>
      <c r="S61" s="44">
        <v>6</v>
      </c>
      <c r="T61" s="44">
        <v>7.5</v>
      </c>
      <c r="U61" s="44">
        <v>11.3</v>
      </c>
      <c r="V61" s="44"/>
      <c r="W61" s="44"/>
      <c r="X61" s="44"/>
      <c r="Y61" s="44"/>
      <c r="Z61" s="44"/>
      <c r="AA61" s="68">
        <f t="shared" si="10"/>
        <v>0</v>
      </c>
      <c r="AB61" s="33">
        <v>30</v>
      </c>
      <c r="AC61" s="20">
        <f t="shared" si="11"/>
        <v>30</v>
      </c>
      <c r="AD61" s="85">
        <f t="shared" si="12"/>
        <v>135.80000000000001</v>
      </c>
      <c r="AE61" s="83">
        <f t="shared" si="22"/>
        <v>105.80000000000001</v>
      </c>
      <c r="AF61" s="84">
        <v>104</v>
      </c>
      <c r="AG61" s="78"/>
      <c r="AH61" s="22">
        <f t="shared" si="7"/>
        <v>135.80000000000001</v>
      </c>
      <c r="AI61" s="23">
        <f t="shared" si="8"/>
        <v>11.699999999999989</v>
      </c>
      <c r="AJ61" s="58"/>
      <c r="AK61" s="24">
        <f t="shared" si="9"/>
        <v>30</v>
      </c>
      <c r="AL61" s="25">
        <f t="shared" si="13"/>
        <v>117.5</v>
      </c>
      <c r="AM61" s="28">
        <f t="shared" si="14"/>
        <v>147.5</v>
      </c>
      <c r="AN61" s="79"/>
      <c r="AO61" s="112">
        <v>50</v>
      </c>
      <c r="AP61" s="112">
        <v>200</v>
      </c>
      <c r="AQ61" s="112">
        <v>0</v>
      </c>
      <c r="AR61" s="112">
        <v>0</v>
      </c>
      <c r="AS61" s="112">
        <v>50</v>
      </c>
      <c r="AT61" s="62">
        <f t="shared" si="25"/>
        <v>300</v>
      </c>
      <c r="AU61" s="64">
        <f t="shared" si="16"/>
        <v>285</v>
      </c>
      <c r="AV61" s="24">
        <v>6</v>
      </c>
      <c r="AW61" s="25">
        <v>20</v>
      </c>
      <c r="AX61" s="25">
        <v>8</v>
      </c>
      <c r="AY61" s="25">
        <v>1</v>
      </c>
      <c r="AZ61" s="81">
        <f t="shared" si="23"/>
        <v>35</v>
      </c>
      <c r="BA61" s="80">
        <f t="shared" si="17"/>
        <v>250</v>
      </c>
      <c r="BB61" s="36">
        <f t="shared" si="27"/>
        <v>117.5</v>
      </c>
      <c r="BC61" s="80">
        <f t="shared" si="19"/>
        <v>130</v>
      </c>
    </row>
    <row r="62" spans="1:55" ht="17.399999999999999">
      <c r="A62" s="30" t="s">
        <v>28</v>
      </c>
      <c r="B62" s="88">
        <v>953</v>
      </c>
      <c r="C62" s="88">
        <v>363</v>
      </c>
      <c r="D62" s="88">
        <v>786</v>
      </c>
      <c r="E62" s="88">
        <v>46</v>
      </c>
      <c r="F62" s="88"/>
      <c r="G62" s="89">
        <v>26</v>
      </c>
      <c r="H62" s="55">
        <f t="shared" si="4"/>
        <v>2102</v>
      </c>
      <c r="I62" s="55">
        <f t="shared" si="5"/>
        <v>72</v>
      </c>
      <c r="J62" s="88">
        <v>750</v>
      </c>
      <c r="K62" s="94">
        <v>348</v>
      </c>
      <c r="L62" s="94"/>
      <c r="M62" s="93">
        <v>25</v>
      </c>
      <c r="N62" s="93">
        <v>12</v>
      </c>
      <c r="O62" s="93"/>
      <c r="P62" s="55">
        <f t="shared" si="20"/>
        <v>1098</v>
      </c>
      <c r="Q62" s="55">
        <f t="shared" si="6"/>
        <v>37</v>
      </c>
      <c r="R62" s="57">
        <f t="shared" si="21"/>
        <v>109</v>
      </c>
      <c r="S62" s="44">
        <v>6</v>
      </c>
      <c r="T62" s="44">
        <v>7</v>
      </c>
      <c r="U62" s="44">
        <v>10.5</v>
      </c>
      <c r="V62" s="44"/>
      <c r="W62" s="44"/>
      <c r="X62" s="44"/>
      <c r="Y62" s="44"/>
      <c r="Z62" s="44"/>
      <c r="AA62" s="68">
        <f t="shared" si="10"/>
        <v>0</v>
      </c>
      <c r="AB62" s="33">
        <v>30</v>
      </c>
      <c r="AC62" s="20">
        <f t="shared" si="11"/>
        <v>30</v>
      </c>
      <c r="AD62" s="85">
        <f t="shared" si="12"/>
        <v>132.5</v>
      </c>
      <c r="AE62" s="83">
        <f t="shared" si="22"/>
        <v>102.5</v>
      </c>
      <c r="AF62" s="84">
        <v>102</v>
      </c>
      <c r="AG62" s="78"/>
      <c r="AH62" s="22">
        <f t="shared" si="7"/>
        <v>132.5</v>
      </c>
      <c r="AI62" s="23">
        <f t="shared" si="8"/>
        <v>15</v>
      </c>
      <c r="AJ62" s="58"/>
      <c r="AK62" s="24">
        <f t="shared" si="9"/>
        <v>30</v>
      </c>
      <c r="AL62" s="25">
        <f t="shared" si="13"/>
        <v>117.5</v>
      </c>
      <c r="AM62" s="28">
        <f t="shared" si="14"/>
        <v>147.5</v>
      </c>
      <c r="AN62" s="79"/>
      <c r="AO62" s="112">
        <v>50</v>
      </c>
      <c r="AP62" s="112">
        <v>200</v>
      </c>
      <c r="AQ62" s="112">
        <v>0</v>
      </c>
      <c r="AR62" s="112">
        <v>0</v>
      </c>
      <c r="AS62" s="112">
        <v>50</v>
      </c>
      <c r="AT62" s="62">
        <f t="shared" si="25"/>
        <v>300</v>
      </c>
      <c r="AU62" s="64">
        <f t="shared" si="16"/>
        <v>285</v>
      </c>
      <c r="AV62" s="24">
        <v>6</v>
      </c>
      <c r="AW62" s="25">
        <v>20</v>
      </c>
      <c r="AX62" s="25">
        <v>8</v>
      </c>
      <c r="AY62" s="25">
        <v>1</v>
      </c>
      <c r="AZ62" s="81">
        <f t="shared" si="23"/>
        <v>35</v>
      </c>
      <c r="BA62" s="80">
        <f t="shared" si="17"/>
        <v>250</v>
      </c>
      <c r="BB62" s="36">
        <f t="shared" si="27"/>
        <v>117.5</v>
      </c>
      <c r="BC62" s="80">
        <f t="shared" si="19"/>
        <v>130</v>
      </c>
    </row>
    <row r="63" spans="1:55" ht="17.399999999999999">
      <c r="A63" s="31" t="s">
        <v>60</v>
      </c>
      <c r="B63" s="88">
        <v>940</v>
      </c>
      <c r="C63" s="88">
        <v>346</v>
      </c>
      <c r="D63" s="88">
        <v>754</v>
      </c>
      <c r="E63" s="88">
        <v>45</v>
      </c>
      <c r="F63" s="88"/>
      <c r="G63" s="89">
        <v>25</v>
      </c>
      <c r="H63" s="55">
        <f t="shared" si="4"/>
        <v>2040</v>
      </c>
      <c r="I63" s="55">
        <f t="shared" si="5"/>
        <v>70</v>
      </c>
      <c r="J63" s="88">
        <v>730</v>
      </c>
      <c r="K63" s="94">
        <v>353</v>
      </c>
      <c r="L63" s="94"/>
      <c r="M63" s="90">
        <v>24</v>
      </c>
      <c r="N63" s="93">
        <v>12</v>
      </c>
      <c r="O63" s="93"/>
      <c r="P63" s="55">
        <f t="shared" si="20"/>
        <v>1083</v>
      </c>
      <c r="Q63" s="55">
        <f t="shared" si="6"/>
        <v>36</v>
      </c>
      <c r="R63" s="57">
        <f t="shared" si="21"/>
        <v>106</v>
      </c>
      <c r="S63" s="44">
        <v>6</v>
      </c>
      <c r="T63" s="44">
        <v>7</v>
      </c>
      <c r="U63" s="44">
        <v>10.5</v>
      </c>
      <c r="V63" s="44"/>
      <c r="W63" s="44"/>
      <c r="X63" s="44"/>
      <c r="Y63" s="44"/>
      <c r="Z63" s="44"/>
      <c r="AA63" s="68">
        <f t="shared" si="10"/>
        <v>0</v>
      </c>
      <c r="AB63" s="33">
        <v>30</v>
      </c>
      <c r="AC63" s="20">
        <f t="shared" si="11"/>
        <v>30</v>
      </c>
      <c r="AD63" s="85">
        <f t="shared" si="12"/>
        <v>129.5</v>
      </c>
      <c r="AE63" s="83">
        <f t="shared" si="22"/>
        <v>99.5</v>
      </c>
      <c r="AF63" s="84">
        <v>127</v>
      </c>
      <c r="AG63" s="78"/>
      <c r="AH63" s="22">
        <f t="shared" si="7"/>
        <v>129.5</v>
      </c>
      <c r="AI63" s="23">
        <f t="shared" si="8"/>
        <v>18</v>
      </c>
      <c r="AJ63" s="58"/>
      <c r="AK63" s="24">
        <f t="shared" si="9"/>
        <v>30</v>
      </c>
      <c r="AL63" s="25">
        <f t="shared" si="13"/>
        <v>117.5</v>
      </c>
      <c r="AM63" s="28">
        <f t="shared" si="14"/>
        <v>147.5</v>
      </c>
      <c r="AN63" s="79"/>
      <c r="AO63" s="112">
        <v>50</v>
      </c>
      <c r="AP63" s="112">
        <v>200</v>
      </c>
      <c r="AQ63" s="112">
        <v>0</v>
      </c>
      <c r="AR63" s="112">
        <v>0</v>
      </c>
      <c r="AS63" s="112">
        <v>50</v>
      </c>
      <c r="AT63" s="62">
        <f t="shared" si="25"/>
        <v>300</v>
      </c>
      <c r="AU63" s="64">
        <f t="shared" si="16"/>
        <v>285</v>
      </c>
      <c r="AV63" s="24">
        <v>6</v>
      </c>
      <c r="AW63" s="25">
        <v>20</v>
      </c>
      <c r="AX63" s="25">
        <v>8</v>
      </c>
      <c r="AY63" s="25">
        <v>1</v>
      </c>
      <c r="AZ63" s="81">
        <f t="shared" si="23"/>
        <v>35</v>
      </c>
      <c r="BA63" s="80">
        <f t="shared" si="17"/>
        <v>250</v>
      </c>
      <c r="BB63" s="36">
        <f t="shared" si="27"/>
        <v>117.5</v>
      </c>
      <c r="BC63" s="80">
        <f t="shared" si="19"/>
        <v>130</v>
      </c>
    </row>
    <row r="64" spans="1:55" ht="17.399999999999999">
      <c r="A64" s="31" t="s">
        <v>29</v>
      </c>
      <c r="B64" s="88">
        <v>891</v>
      </c>
      <c r="C64" s="88">
        <v>325</v>
      </c>
      <c r="D64" s="88">
        <v>706</v>
      </c>
      <c r="E64" s="88">
        <v>42</v>
      </c>
      <c r="F64" s="88"/>
      <c r="G64" s="89">
        <v>23</v>
      </c>
      <c r="H64" s="55">
        <f t="shared" si="4"/>
        <v>1922</v>
      </c>
      <c r="I64" s="55">
        <f t="shared" si="5"/>
        <v>65</v>
      </c>
      <c r="J64" s="88">
        <v>714</v>
      </c>
      <c r="K64" s="94">
        <v>359</v>
      </c>
      <c r="L64" s="94"/>
      <c r="M64" s="90">
        <v>23</v>
      </c>
      <c r="N64" s="93">
        <v>12</v>
      </c>
      <c r="O64" s="93"/>
      <c r="P64" s="55">
        <f t="shared" si="20"/>
        <v>1073</v>
      </c>
      <c r="Q64" s="55">
        <f t="shared" si="6"/>
        <v>35</v>
      </c>
      <c r="R64" s="57">
        <f t="shared" si="21"/>
        <v>100</v>
      </c>
      <c r="S64" s="35">
        <v>4.8</v>
      </c>
      <c r="T64" s="44">
        <v>6.5</v>
      </c>
      <c r="U64" s="44">
        <v>9.1</v>
      </c>
      <c r="V64" s="44"/>
      <c r="W64" s="44"/>
      <c r="X64" s="44"/>
      <c r="Y64" s="44"/>
      <c r="Z64" s="44"/>
      <c r="AA64" s="68">
        <f t="shared" si="10"/>
        <v>0</v>
      </c>
      <c r="AB64" s="33"/>
      <c r="AC64" s="20">
        <f t="shared" si="11"/>
        <v>0</v>
      </c>
      <c r="AD64" s="85">
        <f t="shared" si="12"/>
        <v>120.39999999999999</v>
      </c>
      <c r="AE64" s="83">
        <f t="shared" si="22"/>
        <v>120.39999999999999</v>
      </c>
      <c r="AF64" s="84">
        <v>127</v>
      </c>
      <c r="AG64" s="78"/>
      <c r="AH64" s="22">
        <f t="shared" si="7"/>
        <v>120.39999999999999</v>
      </c>
      <c r="AI64" s="23">
        <f t="shared" si="8"/>
        <v>-2.8999999999999915</v>
      </c>
      <c r="AJ64" s="58"/>
      <c r="AK64" s="24">
        <f t="shared" si="9"/>
        <v>0</v>
      </c>
      <c r="AL64" s="25">
        <f t="shared" si="13"/>
        <v>117.5</v>
      </c>
      <c r="AM64" s="28">
        <f t="shared" si="14"/>
        <v>117.5</v>
      </c>
      <c r="AN64" s="79"/>
      <c r="AO64" s="112">
        <v>50</v>
      </c>
      <c r="AP64" s="112">
        <v>200</v>
      </c>
      <c r="AQ64" s="112">
        <v>0</v>
      </c>
      <c r="AR64" s="112">
        <v>0</v>
      </c>
      <c r="AS64" s="112">
        <v>50</v>
      </c>
      <c r="AT64" s="62">
        <f t="shared" si="25"/>
        <v>300</v>
      </c>
      <c r="AU64" s="64">
        <f t="shared" si="16"/>
        <v>285</v>
      </c>
      <c r="AV64" s="24">
        <v>6</v>
      </c>
      <c r="AW64" s="25">
        <v>20</v>
      </c>
      <c r="AX64" s="25">
        <v>8</v>
      </c>
      <c r="AY64" s="25">
        <v>1</v>
      </c>
      <c r="AZ64" s="81">
        <f t="shared" si="23"/>
        <v>35</v>
      </c>
      <c r="BA64" s="80">
        <f t="shared" si="17"/>
        <v>250</v>
      </c>
      <c r="BB64" s="36">
        <f t="shared" si="27"/>
        <v>117.5</v>
      </c>
      <c r="BC64" s="80">
        <f t="shared" si="19"/>
        <v>130</v>
      </c>
    </row>
    <row r="65" spans="1:55" ht="17.399999999999999">
      <c r="A65" s="32" t="s">
        <v>61</v>
      </c>
      <c r="B65" s="88">
        <v>842</v>
      </c>
      <c r="C65" s="88">
        <v>305</v>
      </c>
      <c r="D65" s="88">
        <v>672</v>
      </c>
      <c r="E65" s="88">
        <v>40</v>
      </c>
      <c r="F65" s="88"/>
      <c r="G65" s="89">
        <v>22</v>
      </c>
      <c r="H65" s="55">
        <f t="shared" si="4"/>
        <v>1819</v>
      </c>
      <c r="I65" s="55">
        <f t="shared" si="5"/>
        <v>62</v>
      </c>
      <c r="J65" s="88">
        <v>688</v>
      </c>
      <c r="K65" s="94">
        <v>361</v>
      </c>
      <c r="L65" s="94"/>
      <c r="M65" s="90">
        <v>22</v>
      </c>
      <c r="N65" s="93">
        <v>13</v>
      </c>
      <c r="O65" s="93"/>
      <c r="P65" s="55">
        <f t="shared" si="20"/>
        <v>1049</v>
      </c>
      <c r="Q65" s="55">
        <f t="shared" si="6"/>
        <v>35</v>
      </c>
      <c r="R65" s="57">
        <f t="shared" si="21"/>
        <v>97</v>
      </c>
      <c r="S65" s="35">
        <v>4.8</v>
      </c>
      <c r="T65" s="44">
        <v>6.5</v>
      </c>
      <c r="U65" s="44">
        <v>9.1</v>
      </c>
      <c r="V65" s="44"/>
      <c r="W65" s="44"/>
      <c r="X65" s="44"/>
      <c r="Y65" s="44"/>
      <c r="Z65" s="44"/>
      <c r="AA65" s="68">
        <f t="shared" si="10"/>
        <v>0</v>
      </c>
      <c r="AB65" s="33"/>
      <c r="AC65" s="20">
        <f t="shared" si="11"/>
        <v>0</v>
      </c>
      <c r="AD65" s="85">
        <f t="shared" si="12"/>
        <v>117.39999999999999</v>
      </c>
      <c r="AE65" s="83">
        <f t="shared" si="22"/>
        <v>117.39999999999999</v>
      </c>
      <c r="AF65" s="84">
        <v>127</v>
      </c>
      <c r="AG65" s="78"/>
      <c r="AH65" s="22">
        <f t="shared" si="7"/>
        <v>117.39999999999999</v>
      </c>
      <c r="AI65" s="23">
        <f t="shared" si="8"/>
        <v>0.10000000000000853</v>
      </c>
      <c r="AJ65" s="58"/>
      <c r="AK65" s="24">
        <f t="shared" si="9"/>
        <v>0</v>
      </c>
      <c r="AL65" s="25">
        <f t="shared" si="13"/>
        <v>117.5</v>
      </c>
      <c r="AM65" s="28">
        <f t="shared" si="14"/>
        <v>117.5</v>
      </c>
      <c r="AN65" s="79"/>
      <c r="AO65" s="112">
        <v>50</v>
      </c>
      <c r="AP65" s="112">
        <v>200</v>
      </c>
      <c r="AQ65" s="112">
        <v>0</v>
      </c>
      <c r="AR65" s="112">
        <v>0</v>
      </c>
      <c r="AS65" s="112">
        <v>50</v>
      </c>
      <c r="AT65" s="62">
        <f t="shared" si="25"/>
        <v>300</v>
      </c>
      <c r="AU65" s="64">
        <f t="shared" si="16"/>
        <v>285</v>
      </c>
      <c r="AV65" s="24">
        <v>6</v>
      </c>
      <c r="AW65" s="25">
        <v>20</v>
      </c>
      <c r="AX65" s="25">
        <v>8</v>
      </c>
      <c r="AY65" s="25">
        <v>1</v>
      </c>
      <c r="AZ65" s="81">
        <f t="shared" si="23"/>
        <v>35</v>
      </c>
      <c r="BA65" s="80">
        <f t="shared" si="17"/>
        <v>250</v>
      </c>
      <c r="BB65" s="36">
        <f t="shared" si="27"/>
        <v>117.5</v>
      </c>
      <c r="BC65" s="80">
        <f t="shared" si="19"/>
        <v>130</v>
      </c>
    </row>
    <row r="208" spans="11:11">
      <c r="K208">
        <v>0.28055555555555556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58" priority="4" operator="lessThan">
      <formula>0</formula>
    </cfRule>
  </conditionalFormatting>
  <conditionalFormatting sqref="AC6">
    <cfRule type="cellIs" dxfId="57" priority="3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C65"/>
  <sheetViews>
    <sheetView zoomScale="80" zoomScaleNormal="80" workbookViewId="0">
      <pane xSplit="1" ySplit="9" topLeftCell="B52" activePane="bottomRight" state="frozen"/>
      <selection activeCell="M23" sqref="M23"/>
      <selection pane="topRight" activeCell="M23" sqref="M23"/>
      <selection pane="bottomLeft" activeCell="M23" sqref="M23"/>
      <selection pane="bottomRight" activeCell="AD10" sqref="AD10:AD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7.5546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6.1093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3" t="s">
        <v>6</v>
      </c>
      <c r="C1" s="233"/>
      <c r="D1" s="233"/>
      <c r="E1" s="233"/>
      <c r="F1" s="233"/>
      <c r="G1" s="233"/>
      <c r="H1" s="233"/>
      <c r="I1" s="233"/>
      <c r="J1" s="233"/>
      <c r="K1" s="233"/>
      <c r="L1" s="233"/>
      <c r="M1" s="233"/>
      <c r="N1" s="233"/>
      <c r="O1" s="233"/>
      <c r="P1" s="233"/>
      <c r="Q1" s="233"/>
      <c r="R1" s="233"/>
      <c r="S1" s="233"/>
      <c r="T1" s="233"/>
      <c r="U1" s="233"/>
      <c r="V1" s="233"/>
      <c r="W1" s="233"/>
      <c r="X1" s="233"/>
      <c r="Y1" s="233"/>
      <c r="Z1" s="233"/>
      <c r="AA1" s="233"/>
      <c r="AB1" s="233"/>
      <c r="AC1" s="233"/>
      <c r="AD1" s="233"/>
      <c r="AE1" s="233"/>
      <c r="AF1" s="233"/>
      <c r="AG1" s="233"/>
      <c r="AH1" s="233"/>
      <c r="AI1" s="23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1086</v>
      </c>
      <c r="C5" s="39">
        <f t="shared" ref="C5:AI5" si="0">MAX(C10:C65)</f>
        <v>502</v>
      </c>
      <c r="D5" s="39">
        <f t="shared" si="0"/>
        <v>807</v>
      </c>
      <c r="E5" s="43">
        <f t="shared" si="0"/>
        <v>53</v>
      </c>
      <c r="F5" s="43">
        <f t="shared" si="0"/>
        <v>0</v>
      </c>
      <c r="G5" s="43">
        <f t="shared" si="0"/>
        <v>26</v>
      </c>
      <c r="H5" s="39">
        <f t="shared" si="0"/>
        <v>2386</v>
      </c>
      <c r="I5" s="39">
        <f t="shared" si="0"/>
        <v>79</v>
      </c>
      <c r="J5" s="39">
        <f t="shared" si="0"/>
        <v>795</v>
      </c>
      <c r="K5" s="39">
        <f t="shared" si="0"/>
        <v>452</v>
      </c>
      <c r="L5" s="39">
        <f t="shared" si="0"/>
        <v>0</v>
      </c>
      <c r="M5" s="39">
        <f t="shared" si="0"/>
        <v>26</v>
      </c>
      <c r="N5" s="39">
        <f t="shared" si="0"/>
        <v>16</v>
      </c>
      <c r="O5" s="39">
        <f t="shared" si="0"/>
        <v>0</v>
      </c>
      <c r="P5" s="39">
        <f t="shared" si="0"/>
        <v>1194</v>
      </c>
      <c r="Q5" s="39">
        <f t="shared" si="0"/>
        <v>40</v>
      </c>
      <c r="R5" s="39">
        <f t="shared" si="0"/>
        <v>119</v>
      </c>
      <c r="S5" s="39">
        <f t="shared" si="0"/>
        <v>6.36</v>
      </c>
      <c r="T5" s="39">
        <f>MAX(T10:T65)</f>
        <v>8</v>
      </c>
      <c r="U5" s="39">
        <f t="shared" si="0"/>
        <v>11.8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144.44</v>
      </c>
      <c r="AE5" s="39">
        <f>MAX(AE10:AE65)</f>
        <v>144.44</v>
      </c>
      <c r="AF5" s="39">
        <f>MAX(AF10:AF65)</f>
        <v>0</v>
      </c>
      <c r="AG5" s="39">
        <f>MAX(AG10:AG65)</f>
        <v>0</v>
      </c>
      <c r="AH5" s="41">
        <f t="shared" si="0"/>
        <v>144.44</v>
      </c>
      <c r="AI5" s="42">
        <f t="shared" si="0"/>
        <v>36.234499999999969</v>
      </c>
      <c r="AJ5" s="15"/>
      <c r="AK5" s="39">
        <f>MAX(AK10:AK65)</f>
        <v>0</v>
      </c>
      <c r="AL5" s="39">
        <f>MAX(AL10:AL65)</f>
        <v>132.23449999999997</v>
      </c>
      <c r="AM5" s="39">
        <f>MAX(AM10:AM65)</f>
        <v>132.23449999999997</v>
      </c>
      <c r="AN5" s="79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48</v>
      </c>
      <c r="AT5" s="39">
        <f t="shared" si="1"/>
        <v>333</v>
      </c>
      <c r="AU5" s="39">
        <f t="shared" si="1"/>
        <v>316.34999999999997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281.34999999999997</v>
      </c>
      <c r="BB5" s="39">
        <f t="shared" si="1"/>
        <v>132.23449999999997</v>
      </c>
      <c r="BC5" s="39">
        <f t="shared" si="1"/>
        <v>146.30199999999999</v>
      </c>
    </row>
    <row r="6" spans="1:55" ht="15" thickBot="1">
      <c r="A6" s="11" t="s">
        <v>66</v>
      </c>
      <c r="B6" s="39">
        <f>MIN(B10:B65)</f>
        <v>679</v>
      </c>
      <c r="C6" s="39">
        <f t="shared" ref="C6:AI6" si="2">MIN(C10:C65)</f>
        <v>224</v>
      </c>
      <c r="D6" s="39">
        <f t="shared" si="2"/>
        <v>560</v>
      </c>
      <c r="E6" s="43">
        <f t="shared" si="2"/>
        <v>32</v>
      </c>
      <c r="F6" s="43">
        <f t="shared" si="2"/>
        <v>0</v>
      </c>
      <c r="G6" s="43">
        <f t="shared" si="2"/>
        <v>18</v>
      </c>
      <c r="H6" s="39">
        <f t="shared" si="2"/>
        <v>1475</v>
      </c>
      <c r="I6" s="39">
        <f t="shared" si="2"/>
        <v>51</v>
      </c>
      <c r="J6" s="39">
        <f t="shared" si="2"/>
        <v>543</v>
      </c>
      <c r="K6" s="39">
        <f t="shared" si="2"/>
        <v>331</v>
      </c>
      <c r="L6" s="39">
        <f t="shared" si="2"/>
        <v>0</v>
      </c>
      <c r="M6" s="39">
        <f t="shared" si="2"/>
        <v>18</v>
      </c>
      <c r="N6" s="39">
        <f t="shared" si="2"/>
        <v>12</v>
      </c>
      <c r="O6" s="39">
        <f t="shared" si="2"/>
        <v>0</v>
      </c>
      <c r="P6" s="39">
        <f t="shared" si="2"/>
        <v>879</v>
      </c>
      <c r="Q6" s="39">
        <f t="shared" si="2"/>
        <v>30</v>
      </c>
      <c r="R6" s="39">
        <f t="shared" si="2"/>
        <v>81</v>
      </c>
      <c r="S6" s="39">
        <f t="shared" si="2"/>
        <v>2.74</v>
      </c>
      <c r="T6" s="39">
        <f>MIN(T10:T65)</f>
        <v>3.5</v>
      </c>
      <c r="U6" s="39">
        <f t="shared" si="2"/>
        <v>6.3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95.64</v>
      </c>
      <c r="AE6" s="39">
        <f>MIN(AE10:AE65)</f>
        <v>95.64</v>
      </c>
      <c r="AF6" s="39">
        <f>MIN(AF10:AF65)</f>
        <v>0</v>
      </c>
      <c r="AG6" s="39">
        <f>MIN(AG10:AG65)</f>
        <v>0</v>
      </c>
      <c r="AH6" s="41">
        <f t="shared" si="2"/>
        <v>95.64</v>
      </c>
      <c r="AI6" s="42">
        <f t="shared" si="2"/>
        <v>-29.605000000000018</v>
      </c>
      <c r="AJ6" s="15"/>
      <c r="AK6" s="40">
        <f>MIN(AK10:AK65)</f>
        <v>0</v>
      </c>
      <c r="AL6" s="40">
        <f>MIN(AL10:AL65)</f>
        <v>113.035</v>
      </c>
      <c r="AM6" s="40">
        <f>MIN(AM10:AM65)</f>
        <v>113.035</v>
      </c>
      <c r="AN6" s="79"/>
      <c r="AO6" s="40">
        <f t="shared" ref="AO6:BC6" si="3">MIN(AO10:AO65)</f>
        <v>50</v>
      </c>
      <c r="AP6" s="40">
        <f t="shared" si="3"/>
        <v>200</v>
      </c>
      <c r="AQ6" s="40">
        <f t="shared" si="3"/>
        <v>0</v>
      </c>
      <c r="AR6" s="40">
        <f t="shared" si="3"/>
        <v>20</v>
      </c>
      <c r="AS6" s="40">
        <f t="shared" si="3"/>
        <v>0</v>
      </c>
      <c r="AT6" s="40">
        <f t="shared" si="3"/>
        <v>290</v>
      </c>
      <c r="AU6" s="40">
        <f t="shared" si="3"/>
        <v>275.5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240.5</v>
      </c>
      <c r="BB6" s="40">
        <f t="shared" si="3"/>
        <v>113.035</v>
      </c>
      <c r="BC6" s="40">
        <f t="shared" si="3"/>
        <v>125.06</v>
      </c>
    </row>
    <row r="7" spans="1:55" ht="18" customHeight="1" thickBot="1">
      <c r="A7" s="11"/>
      <c r="B7" s="234" t="s">
        <v>91</v>
      </c>
      <c r="C7" s="235"/>
      <c r="D7" s="235"/>
      <c r="E7" s="235"/>
      <c r="F7" s="235"/>
      <c r="G7" s="235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6"/>
      <c r="V7" s="237" t="s">
        <v>82</v>
      </c>
      <c r="W7" s="238"/>
      <c r="X7" s="238"/>
      <c r="Y7" s="238"/>
      <c r="Z7" s="238"/>
      <c r="AA7" s="238"/>
      <c r="AB7" s="239"/>
      <c r="AC7" s="240" t="s">
        <v>84</v>
      </c>
      <c r="AD7" s="243" t="s">
        <v>83</v>
      </c>
      <c r="AE7" s="244"/>
      <c r="AF7" s="244"/>
      <c r="AG7" s="244"/>
      <c r="AH7" s="244"/>
      <c r="AI7" s="245"/>
      <c r="AJ7" s="15"/>
      <c r="AK7" s="263" t="s">
        <v>100</v>
      </c>
      <c r="AL7" s="264"/>
      <c r="AM7" s="265"/>
      <c r="AN7" s="79"/>
      <c r="AO7" s="253" t="s">
        <v>136</v>
      </c>
      <c r="AP7" s="254"/>
      <c r="AQ7" s="254"/>
      <c r="AR7" s="254"/>
      <c r="AS7" s="254"/>
      <c r="AT7" s="254"/>
      <c r="AU7" s="254"/>
      <c r="AV7" s="254"/>
      <c r="AW7" s="254"/>
      <c r="AX7" s="254"/>
      <c r="AY7" s="254"/>
      <c r="AZ7" s="254"/>
      <c r="BA7" s="254"/>
      <c r="BB7" s="254"/>
      <c r="BC7" s="255"/>
    </row>
    <row r="8" spans="1:55" ht="18" customHeight="1" thickBot="1">
      <c r="A8" s="11"/>
      <c r="B8" s="256" t="s">
        <v>2</v>
      </c>
      <c r="C8" s="257"/>
      <c r="D8" s="257"/>
      <c r="E8" s="257"/>
      <c r="F8" s="257"/>
      <c r="G8" s="257"/>
      <c r="H8" s="257"/>
      <c r="I8" s="258"/>
      <c r="J8" s="256" t="s">
        <v>3</v>
      </c>
      <c r="K8" s="257"/>
      <c r="L8" s="257"/>
      <c r="M8" s="257"/>
      <c r="N8" s="257"/>
      <c r="O8" s="257"/>
      <c r="P8" s="257"/>
      <c r="Q8" s="258"/>
      <c r="R8" s="259" t="s">
        <v>79</v>
      </c>
      <c r="S8" s="246" t="s">
        <v>4</v>
      </c>
      <c r="T8" s="246" t="s">
        <v>5</v>
      </c>
      <c r="U8" s="250" t="s">
        <v>80</v>
      </c>
      <c r="V8" s="261" t="s">
        <v>92</v>
      </c>
      <c r="W8" s="246" t="s">
        <v>93</v>
      </c>
      <c r="X8" s="246" t="s">
        <v>94</v>
      </c>
      <c r="Y8" s="246" t="s">
        <v>96</v>
      </c>
      <c r="Z8" s="246" t="s">
        <v>95</v>
      </c>
      <c r="AA8" s="248" t="s">
        <v>97</v>
      </c>
      <c r="AB8" s="250" t="s">
        <v>98</v>
      </c>
      <c r="AC8" s="241"/>
      <c r="AD8" s="266" t="s">
        <v>112</v>
      </c>
      <c r="AE8" s="268" t="s">
        <v>111</v>
      </c>
      <c r="AF8" s="268" t="s">
        <v>113</v>
      </c>
      <c r="AG8" s="270" t="s">
        <v>114</v>
      </c>
      <c r="AH8" s="270" t="s">
        <v>115</v>
      </c>
      <c r="AI8" s="252" t="s">
        <v>116</v>
      </c>
      <c r="AJ8" s="15"/>
      <c r="AK8" s="274" t="s">
        <v>101</v>
      </c>
      <c r="AL8" s="276" t="s">
        <v>117</v>
      </c>
      <c r="AM8" s="278" t="s">
        <v>99</v>
      </c>
      <c r="AN8" s="79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60"/>
      <c r="S9" s="247"/>
      <c r="T9" s="247"/>
      <c r="U9" s="251"/>
      <c r="V9" s="262"/>
      <c r="W9" s="247"/>
      <c r="X9" s="247"/>
      <c r="Y9" s="247"/>
      <c r="Z9" s="247"/>
      <c r="AA9" s="249"/>
      <c r="AB9" s="251"/>
      <c r="AC9" s="242"/>
      <c r="AD9" s="267"/>
      <c r="AE9" s="269"/>
      <c r="AF9" s="269"/>
      <c r="AG9" s="247"/>
      <c r="AH9" s="247"/>
      <c r="AI9" s="251"/>
      <c r="AJ9" s="17"/>
      <c r="AK9" s="275"/>
      <c r="AL9" s="277"/>
      <c r="AM9" s="27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8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138</v>
      </c>
      <c r="BC9" s="76" t="s">
        <v>134</v>
      </c>
    </row>
    <row r="10" spans="1:55" ht="18" thickBot="1">
      <c r="A10" s="18" t="s">
        <v>85</v>
      </c>
      <c r="B10" s="44">
        <v>804</v>
      </c>
      <c r="C10" s="44">
        <v>288</v>
      </c>
      <c r="D10" s="45">
        <v>647</v>
      </c>
      <c r="E10" s="45">
        <v>38</v>
      </c>
      <c r="F10" s="46"/>
      <c r="G10" s="47">
        <v>21</v>
      </c>
      <c r="H10" s="48">
        <f>B10+C10+D10</f>
        <v>1739</v>
      </c>
      <c r="I10" s="48">
        <f>E10+F10+G10</f>
        <v>59</v>
      </c>
      <c r="J10" s="44">
        <v>659</v>
      </c>
      <c r="K10" s="19">
        <v>353</v>
      </c>
      <c r="L10" s="19"/>
      <c r="M10" s="19">
        <v>21</v>
      </c>
      <c r="N10" s="45">
        <v>12</v>
      </c>
      <c r="O10" s="49"/>
      <c r="P10" s="48">
        <f>SUM(J10+K10+L10)</f>
        <v>1012</v>
      </c>
      <c r="Q10" s="48">
        <f>M10+N10+O10</f>
        <v>33</v>
      </c>
      <c r="R10" s="50">
        <f>SUM(I10+Q10)</f>
        <v>92</v>
      </c>
      <c r="S10" s="97">
        <v>4.4400000000000004</v>
      </c>
      <c r="T10" s="53">
        <v>5</v>
      </c>
      <c r="U10" s="53">
        <v>8.3000000000000007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109.74</v>
      </c>
      <c r="AE10" s="21">
        <f>+AD10-AK10</f>
        <v>109.74</v>
      </c>
      <c r="AF10" s="82"/>
      <c r="AG10" s="51"/>
      <c r="AH10" s="22">
        <f>AD10+AG10</f>
        <v>109.74</v>
      </c>
      <c r="AI10" s="23">
        <f>AM10-AD10</f>
        <v>22.494499999999974</v>
      </c>
      <c r="AJ10" s="54"/>
      <c r="AK10" s="24">
        <f>AC10</f>
        <v>0</v>
      </c>
      <c r="AL10" s="25">
        <f>BB10</f>
        <v>132.23449999999997</v>
      </c>
      <c r="AM10" s="26">
        <f>AK10+AL10</f>
        <v>132.23449999999997</v>
      </c>
      <c r="AN10" s="79"/>
      <c r="AO10" s="112">
        <v>65</v>
      </c>
      <c r="AP10" s="112">
        <v>200</v>
      </c>
      <c r="AQ10" s="112">
        <v>0</v>
      </c>
      <c r="AR10" s="112">
        <v>20</v>
      </c>
      <c r="AS10" s="112">
        <v>48</v>
      </c>
      <c r="AT10" s="62">
        <f t="shared" ref="AT10:AT65" si="4">SUM(AO10:AS10)</f>
        <v>333</v>
      </c>
      <c r="AU10" s="63">
        <f>AT10*0.95</f>
        <v>316.34999999999997</v>
      </c>
      <c r="AV10" s="24">
        <v>6</v>
      </c>
      <c r="AW10" s="25">
        <v>20</v>
      </c>
      <c r="AX10" s="25">
        <v>8</v>
      </c>
      <c r="AY10" s="25">
        <v>1</v>
      </c>
      <c r="AZ10" s="81">
        <f>SUM(AV10:AY10)</f>
        <v>35</v>
      </c>
      <c r="BA10" s="80">
        <f>AU10-AZ10</f>
        <v>281.34999999999997</v>
      </c>
      <c r="BB10" s="36">
        <f>BA10*0.47</f>
        <v>132.23449999999997</v>
      </c>
      <c r="BC10" s="80">
        <f>BA10*0.52</f>
        <v>146.30199999999999</v>
      </c>
    </row>
    <row r="11" spans="1:55" ht="18" thickBot="1">
      <c r="A11" s="27" t="s">
        <v>38</v>
      </c>
      <c r="B11" s="44">
        <v>773</v>
      </c>
      <c r="C11" s="44">
        <v>275</v>
      </c>
      <c r="D11" s="44">
        <v>634</v>
      </c>
      <c r="E11" s="45">
        <v>37</v>
      </c>
      <c r="F11" s="46"/>
      <c r="G11" s="47">
        <v>21</v>
      </c>
      <c r="H11" s="48">
        <f t="shared" ref="H11:H65" si="5">B11+C11+D11</f>
        <v>1682</v>
      </c>
      <c r="I11" s="48">
        <f t="shared" ref="I11:I65" si="6">E11+F11+G11</f>
        <v>58</v>
      </c>
      <c r="J11" s="44">
        <v>667</v>
      </c>
      <c r="K11" s="19">
        <v>356</v>
      </c>
      <c r="L11" s="19"/>
      <c r="M11" s="19">
        <v>22</v>
      </c>
      <c r="N11" s="45">
        <v>12</v>
      </c>
      <c r="O11" s="49"/>
      <c r="P11" s="48">
        <f t="shared" ref="P11:P65" si="7">SUM(J11+K11+L11)</f>
        <v>1023</v>
      </c>
      <c r="Q11" s="48">
        <f t="shared" ref="Q11:Q65" si="8">M11+N11+O11</f>
        <v>34</v>
      </c>
      <c r="R11" s="50">
        <f>SUM(I11+Q11)</f>
        <v>92</v>
      </c>
      <c r="S11" s="97">
        <v>4.4400000000000004</v>
      </c>
      <c r="T11" s="53">
        <v>4.5</v>
      </c>
      <c r="U11" s="53">
        <v>8.3000000000000007</v>
      </c>
      <c r="V11" s="53"/>
      <c r="W11" s="137"/>
      <c r="X11" s="53"/>
      <c r="Y11" s="53"/>
      <c r="Z11" s="53"/>
      <c r="AA11" s="67">
        <f t="shared" ref="AA11:AA65" si="9">SUM(V11:Z11)</f>
        <v>0</v>
      </c>
      <c r="AB11" s="51"/>
      <c r="AC11" s="20">
        <f t="shared" ref="AC11:AC65" si="10">AA11+AB11</f>
        <v>0</v>
      </c>
      <c r="AD11" s="85">
        <f t="shared" ref="AD11:AD65" si="11">R11+S11+T11+U11+V11+W11+X11+Y11+Z11</f>
        <v>109.24</v>
      </c>
      <c r="AE11" s="21">
        <f>+AD11-AK11</f>
        <v>109.24</v>
      </c>
      <c r="AF11" s="82"/>
      <c r="AG11" s="51"/>
      <c r="AH11" s="22">
        <f t="shared" ref="AH11:AH65" si="12">AD11+AG11</f>
        <v>109.24</v>
      </c>
      <c r="AI11" s="23">
        <f t="shared" ref="AI11:AI65" si="13">AM11-AD11</f>
        <v>22.994499999999974</v>
      </c>
      <c r="AJ11" s="54"/>
      <c r="AK11" s="24">
        <f t="shared" ref="AK11:AK65" si="14">AC11</f>
        <v>0</v>
      </c>
      <c r="AL11" s="25">
        <f t="shared" ref="AL11:AL65" si="15">BB11</f>
        <v>132.23449999999997</v>
      </c>
      <c r="AM11" s="26">
        <f t="shared" ref="AM11:AM65" si="16">AK11+AL11</f>
        <v>132.23449999999997</v>
      </c>
      <c r="AN11" s="79"/>
      <c r="AO11" s="112">
        <v>65</v>
      </c>
      <c r="AP11" s="112">
        <v>200</v>
      </c>
      <c r="AQ11" s="112">
        <v>0</v>
      </c>
      <c r="AR11" s="112">
        <v>20</v>
      </c>
      <c r="AS11" s="112">
        <v>48</v>
      </c>
      <c r="AT11" s="62">
        <f t="shared" si="4"/>
        <v>333</v>
      </c>
      <c r="AU11" s="63">
        <f t="shared" ref="AU11:AU65" si="17">AT11*0.95</f>
        <v>316.34999999999997</v>
      </c>
      <c r="AV11" s="24">
        <v>6</v>
      </c>
      <c r="AW11" s="25">
        <v>20</v>
      </c>
      <c r="AX11" s="25">
        <v>8</v>
      </c>
      <c r="AY11" s="25">
        <v>1</v>
      </c>
      <c r="AZ11" s="81">
        <f t="shared" ref="AZ11:AZ65" si="18">SUM(AV11:AY11)</f>
        <v>35</v>
      </c>
      <c r="BA11" s="80">
        <f t="shared" ref="BA11:BA65" si="19">AU11-AZ11</f>
        <v>281.34999999999997</v>
      </c>
      <c r="BB11" s="36">
        <f t="shared" ref="BB11:BB65" si="20">BA11*0.47</f>
        <v>132.23449999999997</v>
      </c>
      <c r="BC11" s="80">
        <f t="shared" ref="BC11:BC65" si="21">BA11*0.52</f>
        <v>146.30199999999999</v>
      </c>
    </row>
    <row r="12" spans="1:55" ht="18" thickBot="1">
      <c r="A12" s="18" t="s">
        <v>7</v>
      </c>
      <c r="B12" s="44">
        <v>751</v>
      </c>
      <c r="C12" s="45">
        <v>267</v>
      </c>
      <c r="D12" s="45">
        <v>622</v>
      </c>
      <c r="E12" s="44">
        <v>36</v>
      </c>
      <c r="F12" s="44"/>
      <c r="G12" s="47">
        <v>21</v>
      </c>
      <c r="H12" s="48">
        <f t="shared" si="5"/>
        <v>1640</v>
      </c>
      <c r="I12" s="48">
        <f t="shared" si="6"/>
        <v>57</v>
      </c>
      <c r="J12" s="44">
        <v>649</v>
      </c>
      <c r="K12" s="19">
        <v>362</v>
      </c>
      <c r="L12" s="19"/>
      <c r="M12" s="19">
        <v>21</v>
      </c>
      <c r="N12" s="45">
        <v>13</v>
      </c>
      <c r="O12" s="49"/>
      <c r="P12" s="48">
        <f t="shared" si="7"/>
        <v>1011</v>
      </c>
      <c r="Q12" s="48">
        <f t="shared" si="8"/>
        <v>34</v>
      </c>
      <c r="R12" s="50">
        <f t="shared" ref="R12:R65" si="22">SUM(I12+Q12)</f>
        <v>91</v>
      </c>
      <c r="S12" s="97">
        <v>4.24</v>
      </c>
      <c r="T12" s="53">
        <v>4.5</v>
      </c>
      <c r="U12" s="53">
        <v>8</v>
      </c>
      <c r="V12" s="53"/>
      <c r="W12" s="137"/>
      <c r="X12" s="53"/>
      <c r="Y12" s="53"/>
      <c r="Z12" s="53"/>
      <c r="AA12" s="67">
        <f t="shared" si="9"/>
        <v>0</v>
      </c>
      <c r="AB12" s="51"/>
      <c r="AC12" s="20">
        <f t="shared" si="10"/>
        <v>0</v>
      </c>
      <c r="AD12" s="85">
        <f t="shared" si="11"/>
        <v>107.74</v>
      </c>
      <c r="AE12" s="21">
        <f>+AD12-AK12</f>
        <v>107.74</v>
      </c>
      <c r="AF12" s="82"/>
      <c r="AG12" s="51"/>
      <c r="AH12" s="22">
        <f t="shared" si="12"/>
        <v>107.74</v>
      </c>
      <c r="AI12" s="23">
        <f t="shared" si="13"/>
        <v>24.494499999999974</v>
      </c>
      <c r="AJ12" s="54"/>
      <c r="AK12" s="24">
        <f t="shared" si="14"/>
        <v>0</v>
      </c>
      <c r="AL12" s="25">
        <f t="shared" si="15"/>
        <v>132.23449999999997</v>
      </c>
      <c r="AM12" s="26">
        <f t="shared" si="16"/>
        <v>132.23449999999997</v>
      </c>
      <c r="AN12" s="79"/>
      <c r="AO12" s="112">
        <v>65</v>
      </c>
      <c r="AP12" s="112">
        <v>200</v>
      </c>
      <c r="AQ12" s="112">
        <v>0</v>
      </c>
      <c r="AR12" s="112">
        <v>20</v>
      </c>
      <c r="AS12" s="112">
        <v>48</v>
      </c>
      <c r="AT12" s="62">
        <f t="shared" si="4"/>
        <v>333</v>
      </c>
      <c r="AU12" s="63">
        <f t="shared" si="17"/>
        <v>316.34999999999997</v>
      </c>
      <c r="AV12" s="24">
        <v>6</v>
      </c>
      <c r="AW12" s="25">
        <v>20</v>
      </c>
      <c r="AX12" s="25">
        <v>8</v>
      </c>
      <c r="AY12" s="25">
        <v>1</v>
      </c>
      <c r="AZ12" s="81">
        <f t="shared" si="18"/>
        <v>35</v>
      </c>
      <c r="BA12" s="80">
        <f t="shared" si="19"/>
        <v>281.34999999999997</v>
      </c>
      <c r="BB12" s="36">
        <f t="shared" si="20"/>
        <v>132.23449999999997</v>
      </c>
      <c r="BC12" s="80">
        <f t="shared" si="21"/>
        <v>146.30199999999999</v>
      </c>
    </row>
    <row r="13" spans="1:55" ht="18" thickBot="1">
      <c r="A13" s="18" t="s">
        <v>39</v>
      </c>
      <c r="B13" s="44">
        <v>735</v>
      </c>
      <c r="C13" s="44">
        <v>259</v>
      </c>
      <c r="D13" s="44">
        <v>611</v>
      </c>
      <c r="E13" s="44">
        <v>35</v>
      </c>
      <c r="F13" s="44"/>
      <c r="G13" s="47">
        <v>20</v>
      </c>
      <c r="H13" s="48">
        <f t="shared" si="5"/>
        <v>1605</v>
      </c>
      <c r="I13" s="48">
        <f t="shared" si="6"/>
        <v>55</v>
      </c>
      <c r="J13" s="44">
        <v>651</v>
      </c>
      <c r="K13" s="19">
        <v>340</v>
      </c>
      <c r="L13" s="19"/>
      <c r="M13" s="19">
        <v>21</v>
      </c>
      <c r="N13" s="45">
        <v>12</v>
      </c>
      <c r="O13" s="49"/>
      <c r="P13" s="48">
        <f t="shared" si="7"/>
        <v>991</v>
      </c>
      <c r="Q13" s="48">
        <f t="shared" si="8"/>
        <v>33</v>
      </c>
      <c r="R13" s="50">
        <f t="shared" si="22"/>
        <v>88</v>
      </c>
      <c r="S13" s="97">
        <v>4.24</v>
      </c>
      <c r="T13" s="53">
        <v>4.5</v>
      </c>
      <c r="U13" s="53">
        <v>8</v>
      </c>
      <c r="V13" s="53"/>
      <c r="W13" s="137"/>
      <c r="X13" s="53"/>
      <c r="Y13" s="53"/>
      <c r="Z13" s="53"/>
      <c r="AA13" s="67">
        <f t="shared" si="9"/>
        <v>0</v>
      </c>
      <c r="AB13" s="51"/>
      <c r="AC13" s="20">
        <f t="shared" si="10"/>
        <v>0</v>
      </c>
      <c r="AD13" s="85">
        <f t="shared" si="11"/>
        <v>104.74</v>
      </c>
      <c r="AE13" s="21">
        <f>+AD13-AK13</f>
        <v>104.74</v>
      </c>
      <c r="AF13" s="82"/>
      <c r="AG13" s="51"/>
      <c r="AH13" s="22">
        <f t="shared" si="12"/>
        <v>104.74</v>
      </c>
      <c r="AI13" s="23">
        <f t="shared" si="13"/>
        <v>27.494499999999974</v>
      </c>
      <c r="AJ13" s="54"/>
      <c r="AK13" s="24">
        <f t="shared" si="14"/>
        <v>0</v>
      </c>
      <c r="AL13" s="25">
        <f t="shared" si="15"/>
        <v>132.23449999999997</v>
      </c>
      <c r="AM13" s="26">
        <f t="shared" si="16"/>
        <v>132.23449999999997</v>
      </c>
      <c r="AN13" s="79"/>
      <c r="AO13" s="112">
        <v>65</v>
      </c>
      <c r="AP13" s="112">
        <v>200</v>
      </c>
      <c r="AQ13" s="112">
        <v>0</v>
      </c>
      <c r="AR13" s="112">
        <v>20</v>
      </c>
      <c r="AS13" s="112">
        <v>48</v>
      </c>
      <c r="AT13" s="62">
        <f t="shared" si="4"/>
        <v>333</v>
      </c>
      <c r="AU13" s="63">
        <f t="shared" si="17"/>
        <v>316.34999999999997</v>
      </c>
      <c r="AV13" s="24">
        <v>6</v>
      </c>
      <c r="AW13" s="25">
        <v>20</v>
      </c>
      <c r="AX13" s="25">
        <v>8</v>
      </c>
      <c r="AY13" s="25">
        <v>1</v>
      </c>
      <c r="AZ13" s="81">
        <f t="shared" si="18"/>
        <v>35</v>
      </c>
      <c r="BA13" s="80">
        <f t="shared" si="19"/>
        <v>281.34999999999997</v>
      </c>
      <c r="BB13" s="36">
        <f t="shared" si="20"/>
        <v>132.23449999999997</v>
      </c>
      <c r="BC13" s="80">
        <f t="shared" si="21"/>
        <v>146.30199999999999</v>
      </c>
    </row>
    <row r="14" spans="1:55" ht="18" thickBot="1">
      <c r="A14" s="27" t="s">
        <v>8</v>
      </c>
      <c r="B14" s="44">
        <v>721</v>
      </c>
      <c r="C14" s="44">
        <v>257</v>
      </c>
      <c r="D14" s="44">
        <v>599</v>
      </c>
      <c r="E14" s="44">
        <v>34</v>
      </c>
      <c r="F14" s="44"/>
      <c r="G14" s="47">
        <v>20</v>
      </c>
      <c r="H14" s="48">
        <f t="shared" si="5"/>
        <v>1577</v>
      </c>
      <c r="I14" s="48">
        <f t="shared" si="6"/>
        <v>54</v>
      </c>
      <c r="J14" s="44">
        <v>648</v>
      </c>
      <c r="K14" s="19">
        <v>342</v>
      </c>
      <c r="L14" s="19"/>
      <c r="M14" s="19">
        <v>21</v>
      </c>
      <c r="N14" s="45">
        <v>12</v>
      </c>
      <c r="O14" s="49"/>
      <c r="P14" s="48">
        <f t="shared" si="7"/>
        <v>990</v>
      </c>
      <c r="Q14" s="48">
        <f t="shared" si="8"/>
        <v>33</v>
      </c>
      <c r="R14" s="50">
        <f t="shared" si="22"/>
        <v>87</v>
      </c>
      <c r="S14" s="88">
        <v>4.2</v>
      </c>
      <c r="T14" s="53">
        <v>4.5</v>
      </c>
      <c r="U14" s="53">
        <v>7.8</v>
      </c>
      <c r="V14" s="53"/>
      <c r="W14" s="137"/>
      <c r="X14" s="53"/>
      <c r="Y14" s="53"/>
      <c r="Z14" s="53"/>
      <c r="AA14" s="67">
        <f t="shared" si="9"/>
        <v>0</v>
      </c>
      <c r="AB14" s="51"/>
      <c r="AC14" s="20">
        <f t="shared" si="10"/>
        <v>0</v>
      </c>
      <c r="AD14" s="85">
        <f t="shared" si="11"/>
        <v>103.5</v>
      </c>
      <c r="AE14" s="21">
        <f t="shared" ref="AE14:AE47" si="23">+AD14-AK14</f>
        <v>103.5</v>
      </c>
      <c r="AF14" s="82"/>
      <c r="AG14" s="51"/>
      <c r="AH14" s="22">
        <f t="shared" si="12"/>
        <v>103.5</v>
      </c>
      <c r="AI14" s="23">
        <f t="shared" si="13"/>
        <v>28.734499999999969</v>
      </c>
      <c r="AJ14" s="54"/>
      <c r="AK14" s="24">
        <f t="shared" si="14"/>
        <v>0</v>
      </c>
      <c r="AL14" s="25">
        <f t="shared" si="15"/>
        <v>132.23449999999997</v>
      </c>
      <c r="AM14" s="26">
        <f t="shared" si="16"/>
        <v>132.23449999999997</v>
      </c>
      <c r="AN14" s="79"/>
      <c r="AO14" s="112">
        <v>65</v>
      </c>
      <c r="AP14" s="112">
        <v>200</v>
      </c>
      <c r="AQ14" s="112">
        <v>0</v>
      </c>
      <c r="AR14" s="112">
        <v>20</v>
      </c>
      <c r="AS14" s="112">
        <v>48</v>
      </c>
      <c r="AT14" s="62">
        <f t="shared" si="4"/>
        <v>333</v>
      </c>
      <c r="AU14" s="63">
        <f t="shared" si="17"/>
        <v>316.34999999999997</v>
      </c>
      <c r="AV14" s="24">
        <v>6</v>
      </c>
      <c r="AW14" s="25">
        <v>20</v>
      </c>
      <c r="AX14" s="25">
        <v>8</v>
      </c>
      <c r="AY14" s="25">
        <v>1</v>
      </c>
      <c r="AZ14" s="81">
        <f t="shared" si="18"/>
        <v>35</v>
      </c>
      <c r="BA14" s="80">
        <f t="shared" si="19"/>
        <v>281.34999999999997</v>
      </c>
      <c r="BB14" s="36">
        <f t="shared" si="20"/>
        <v>132.23449999999997</v>
      </c>
      <c r="BC14" s="80">
        <f t="shared" si="21"/>
        <v>146.30199999999999</v>
      </c>
    </row>
    <row r="15" spans="1:55" ht="18" thickBot="1">
      <c r="A15" s="27" t="s">
        <v>40</v>
      </c>
      <c r="B15" s="44">
        <v>708</v>
      </c>
      <c r="C15" s="44">
        <v>250</v>
      </c>
      <c r="D15" s="44">
        <v>609</v>
      </c>
      <c r="E15" s="44">
        <v>34</v>
      </c>
      <c r="F15" s="44"/>
      <c r="G15" s="47">
        <v>20</v>
      </c>
      <c r="H15" s="48">
        <f t="shared" si="5"/>
        <v>1567</v>
      </c>
      <c r="I15" s="48">
        <f t="shared" si="6"/>
        <v>54</v>
      </c>
      <c r="J15" s="44">
        <v>631</v>
      </c>
      <c r="K15" s="19">
        <v>342</v>
      </c>
      <c r="L15" s="19"/>
      <c r="M15" s="19">
        <v>21</v>
      </c>
      <c r="N15" s="45">
        <v>12</v>
      </c>
      <c r="O15" s="49"/>
      <c r="P15" s="48">
        <f t="shared" si="7"/>
        <v>973</v>
      </c>
      <c r="Q15" s="48">
        <f t="shared" si="8"/>
        <v>33</v>
      </c>
      <c r="R15" s="50">
        <f t="shared" si="22"/>
        <v>87</v>
      </c>
      <c r="S15" s="88">
        <v>4.2</v>
      </c>
      <c r="T15" s="53">
        <v>4</v>
      </c>
      <c r="U15" s="53">
        <v>7.8</v>
      </c>
      <c r="V15" s="53"/>
      <c r="W15" s="44"/>
      <c r="X15" s="53"/>
      <c r="Y15" s="53"/>
      <c r="Z15" s="53"/>
      <c r="AA15" s="67">
        <f t="shared" si="9"/>
        <v>0</v>
      </c>
      <c r="AB15" s="51"/>
      <c r="AC15" s="20">
        <f t="shared" si="10"/>
        <v>0</v>
      </c>
      <c r="AD15" s="85">
        <f t="shared" si="11"/>
        <v>103</v>
      </c>
      <c r="AE15" s="21">
        <f t="shared" si="23"/>
        <v>103</v>
      </c>
      <c r="AF15" s="82"/>
      <c r="AG15" s="51"/>
      <c r="AH15" s="22">
        <f t="shared" si="12"/>
        <v>103</v>
      </c>
      <c r="AI15" s="23">
        <f t="shared" si="13"/>
        <v>29.234499999999969</v>
      </c>
      <c r="AJ15" s="54"/>
      <c r="AK15" s="24">
        <f t="shared" si="14"/>
        <v>0</v>
      </c>
      <c r="AL15" s="25">
        <f t="shared" si="15"/>
        <v>132.23449999999997</v>
      </c>
      <c r="AM15" s="26">
        <f t="shared" si="16"/>
        <v>132.23449999999997</v>
      </c>
      <c r="AN15" s="79"/>
      <c r="AO15" s="112">
        <v>65</v>
      </c>
      <c r="AP15" s="112">
        <v>200</v>
      </c>
      <c r="AQ15" s="112">
        <v>0</v>
      </c>
      <c r="AR15" s="112">
        <v>20</v>
      </c>
      <c r="AS15" s="112">
        <v>48</v>
      </c>
      <c r="AT15" s="62">
        <f t="shared" si="4"/>
        <v>333</v>
      </c>
      <c r="AU15" s="63">
        <f t="shared" si="17"/>
        <v>316.34999999999997</v>
      </c>
      <c r="AV15" s="24">
        <v>6</v>
      </c>
      <c r="AW15" s="25">
        <v>20</v>
      </c>
      <c r="AX15" s="25">
        <v>8</v>
      </c>
      <c r="AY15" s="25">
        <v>1</v>
      </c>
      <c r="AZ15" s="81">
        <f t="shared" si="18"/>
        <v>35</v>
      </c>
      <c r="BA15" s="80">
        <f t="shared" si="19"/>
        <v>281.34999999999997</v>
      </c>
      <c r="BB15" s="36">
        <f t="shared" si="20"/>
        <v>132.23449999999997</v>
      </c>
      <c r="BC15" s="80">
        <f t="shared" si="21"/>
        <v>146.30199999999999</v>
      </c>
    </row>
    <row r="16" spans="1:55" ht="18" thickBot="1">
      <c r="A16" s="27" t="s">
        <v>9</v>
      </c>
      <c r="B16" s="44">
        <v>696</v>
      </c>
      <c r="C16" s="44">
        <v>248</v>
      </c>
      <c r="D16" s="44">
        <v>592</v>
      </c>
      <c r="E16" s="44">
        <v>33</v>
      </c>
      <c r="F16" s="44"/>
      <c r="G16" s="47">
        <v>20</v>
      </c>
      <c r="H16" s="48">
        <f t="shared" si="5"/>
        <v>1536</v>
      </c>
      <c r="I16" s="48">
        <f t="shared" si="6"/>
        <v>53</v>
      </c>
      <c r="J16" s="44">
        <v>620</v>
      </c>
      <c r="K16" s="19">
        <v>340</v>
      </c>
      <c r="L16" s="19"/>
      <c r="M16" s="19">
        <v>20</v>
      </c>
      <c r="N16" s="45">
        <v>12</v>
      </c>
      <c r="O16" s="49"/>
      <c r="P16" s="48">
        <f t="shared" si="7"/>
        <v>960</v>
      </c>
      <c r="Q16" s="48">
        <f t="shared" si="8"/>
        <v>32</v>
      </c>
      <c r="R16" s="50">
        <f t="shared" si="22"/>
        <v>85</v>
      </c>
      <c r="S16" s="88">
        <v>4.2</v>
      </c>
      <c r="T16" s="53">
        <v>4</v>
      </c>
      <c r="U16" s="53">
        <v>7.7</v>
      </c>
      <c r="V16" s="53"/>
      <c r="W16" s="44"/>
      <c r="X16" s="53"/>
      <c r="Y16" s="53"/>
      <c r="Z16" s="53"/>
      <c r="AA16" s="67">
        <f t="shared" si="9"/>
        <v>0</v>
      </c>
      <c r="AB16" s="51"/>
      <c r="AC16" s="20">
        <f t="shared" si="10"/>
        <v>0</v>
      </c>
      <c r="AD16" s="85">
        <f t="shared" si="11"/>
        <v>100.9</v>
      </c>
      <c r="AE16" s="21">
        <f t="shared" si="23"/>
        <v>100.9</v>
      </c>
      <c r="AF16" s="82"/>
      <c r="AG16" s="51"/>
      <c r="AH16" s="22">
        <f t="shared" si="12"/>
        <v>100.9</v>
      </c>
      <c r="AI16" s="23">
        <f t="shared" si="13"/>
        <v>31.334499999999963</v>
      </c>
      <c r="AJ16" s="54"/>
      <c r="AK16" s="24">
        <f t="shared" si="14"/>
        <v>0</v>
      </c>
      <c r="AL16" s="25">
        <f t="shared" si="15"/>
        <v>132.23449999999997</v>
      </c>
      <c r="AM16" s="26">
        <f t="shared" si="16"/>
        <v>132.23449999999997</v>
      </c>
      <c r="AN16" s="79"/>
      <c r="AO16" s="112">
        <v>65</v>
      </c>
      <c r="AP16" s="112">
        <v>200</v>
      </c>
      <c r="AQ16" s="112">
        <v>0</v>
      </c>
      <c r="AR16" s="112">
        <v>20</v>
      </c>
      <c r="AS16" s="112">
        <v>48</v>
      </c>
      <c r="AT16" s="62">
        <f t="shared" si="4"/>
        <v>333</v>
      </c>
      <c r="AU16" s="63">
        <f t="shared" si="17"/>
        <v>316.34999999999997</v>
      </c>
      <c r="AV16" s="24">
        <v>6</v>
      </c>
      <c r="AW16" s="25">
        <v>20</v>
      </c>
      <c r="AX16" s="25">
        <v>8</v>
      </c>
      <c r="AY16" s="25">
        <v>1</v>
      </c>
      <c r="AZ16" s="81">
        <f t="shared" si="18"/>
        <v>35</v>
      </c>
      <c r="BA16" s="80">
        <f t="shared" si="19"/>
        <v>281.34999999999997</v>
      </c>
      <c r="BB16" s="36">
        <f t="shared" si="20"/>
        <v>132.23449999999997</v>
      </c>
      <c r="BC16" s="80">
        <f t="shared" si="21"/>
        <v>146.30199999999999</v>
      </c>
    </row>
    <row r="17" spans="1:55" ht="18" thickBot="1">
      <c r="A17" s="27" t="s">
        <v>41</v>
      </c>
      <c r="B17" s="44">
        <v>687</v>
      </c>
      <c r="C17" s="44">
        <v>244</v>
      </c>
      <c r="D17" s="44">
        <v>590</v>
      </c>
      <c r="E17" s="44">
        <v>33</v>
      </c>
      <c r="F17" s="44"/>
      <c r="G17" s="47">
        <v>20</v>
      </c>
      <c r="H17" s="48">
        <f t="shared" si="5"/>
        <v>1521</v>
      </c>
      <c r="I17" s="48">
        <f t="shared" si="6"/>
        <v>53</v>
      </c>
      <c r="J17" s="44">
        <v>600</v>
      </c>
      <c r="K17" s="19">
        <v>340</v>
      </c>
      <c r="L17" s="19"/>
      <c r="M17" s="19">
        <v>20</v>
      </c>
      <c r="N17" s="45">
        <v>12</v>
      </c>
      <c r="O17" s="49"/>
      <c r="P17" s="48">
        <f t="shared" si="7"/>
        <v>940</v>
      </c>
      <c r="Q17" s="48">
        <f t="shared" si="8"/>
        <v>32</v>
      </c>
      <c r="R17" s="50">
        <f t="shared" si="22"/>
        <v>85</v>
      </c>
      <c r="S17" s="88">
        <v>4.2</v>
      </c>
      <c r="T17" s="53">
        <v>4</v>
      </c>
      <c r="U17" s="53">
        <v>7.7</v>
      </c>
      <c r="V17" s="53"/>
      <c r="W17" s="53"/>
      <c r="X17" s="53"/>
      <c r="Y17" s="53"/>
      <c r="Z17" s="53"/>
      <c r="AA17" s="67">
        <f t="shared" si="9"/>
        <v>0</v>
      </c>
      <c r="AB17" s="51"/>
      <c r="AC17" s="20">
        <f t="shared" si="10"/>
        <v>0</v>
      </c>
      <c r="AD17" s="85">
        <f t="shared" si="11"/>
        <v>100.9</v>
      </c>
      <c r="AE17" s="21">
        <f t="shared" si="23"/>
        <v>100.9</v>
      </c>
      <c r="AF17" s="82"/>
      <c r="AG17" s="51"/>
      <c r="AH17" s="22">
        <f t="shared" si="12"/>
        <v>100.9</v>
      </c>
      <c r="AI17" s="23">
        <f t="shared" si="13"/>
        <v>31.334499999999963</v>
      </c>
      <c r="AJ17" s="54"/>
      <c r="AK17" s="24">
        <f t="shared" si="14"/>
        <v>0</v>
      </c>
      <c r="AL17" s="25">
        <f t="shared" si="15"/>
        <v>132.23449999999997</v>
      </c>
      <c r="AM17" s="26">
        <f t="shared" si="16"/>
        <v>132.23449999999997</v>
      </c>
      <c r="AN17" s="79"/>
      <c r="AO17" s="112">
        <v>65</v>
      </c>
      <c r="AP17" s="112">
        <v>200</v>
      </c>
      <c r="AQ17" s="112">
        <v>0</v>
      </c>
      <c r="AR17" s="112">
        <v>20</v>
      </c>
      <c r="AS17" s="112">
        <v>48</v>
      </c>
      <c r="AT17" s="62">
        <f t="shared" si="4"/>
        <v>333</v>
      </c>
      <c r="AU17" s="63">
        <f t="shared" si="17"/>
        <v>316.34999999999997</v>
      </c>
      <c r="AV17" s="24">
        <v>6</v>
      </c>
      <c r="AW17" s="25">
        <v>20</v>
      </c>
      <c r="AX17" s="25">
        <v>8</v>
      </c>
      <c r="AY17" s="25">
        <v>1</v>
      </c>
      <c r="AZ17" s="81">
        <f t="shared" si="18"/>
        <v>35</v>
      </c>
      <c r="BA17" s="80">
        <f t="shared" si="19"/>
        <v>281.34999999999997</v>
      </c>
      <c r="BB17" s="36">
        <f t="shared" si="20"/>
        <v>132.23449999999997</v>
      </c>
      <c r="BC17" s="80">
        <f t="shared" si="21"/>
        <v>146.30199999999999</v>
      </c>
    </row>
    <row r="18" spans="1:55" ht="18" thickBot="1">
      <c r="A18" s="27" t="s">
        <v>10</v>
      </c>
      <c r="B18" s="44">
        <v>679</v>
      </c>
      <c r="C18" s="44">
        <v>240</v>
      </c>
      <c r="D18" s="44">
        <v>578</v>
      </c>
      <c r="E18" s="44">
        <v>33</v>
      </c>
      <c r="F18" s="44"/>
      <c r="G18" s="47">
        <v>19</v>
      </c>
      <c r="H18" s="48">
        <f t="shared" si="5"/>
        <v>1497</v>
      </c>
      <c r="I18" s="48">
        <f t="shared" si="6"/>
        <v>52</v>
      </c>
      <c r="J18" s="44">
        <v>580</v>
      </c>
      <c r="K18" s="19">
        <v>340</v>
      </c>
      <c r="L18" s="19"/>
      <c r="M18" s="19">
        <v>19</v>
      </c>
      <c r="N18" s="45">
        <v>12</v>
      </c>
      <c r="O18" s="49"/>
      <c r="P18" s="48">
        <f t="shared" si="7"/>
        <v>920</v>
      </c>
      <c r="Q18" s="48">
        <f t="shared" si="8"/>
        <v>31</v>
      </c>
      <c r="R18" s="50">
        <f t="shared" si="22"/>
        <v>83</v>
      </c>
      <c r="S18" s="88">
        <v>4.2</v>
      </c>
      <c r="T18" s="53">
        <v>4</v>
      </c>
      <c r="U18" s="53">
        <v>7.7</v>
      </c>
      <c r="V18" s="53"/>
      <c r="W18" s="53"/>
      <c r="X18" s="53"/>
      <c r="Y18" s="53"/>
      <c r="Z18" s="53"/>
      <c r="AA18" s="67">
        <f t="shared" si="9"/>
        <v>0</v>
      </c>
      <c r="AB18" s="51"/>
      <c r="AC18" s="20">
        <f t="shared" si="10"/>
        <v>0</v>
      </c>
      <c r="AD18" s="85">
        <f t="shared" si="11"/>
        <v>98.9</v>
      </c>
      <c r="AE18" s="21">
        <f t="shared" si="23"/>
        <v>98.9</v>
      </c>
      <c r="AF18" s="82"/>
      <c r="AG18" s="51"/>
      <c r="AH18" s="22">
        <f t="shared" si="12"/>
        <v>98.9</v>
      </c>
      <c r="AI18" s="23">
        <f t="shared" si="13"/>
        <v>33.334499999999963</v>
      </c>
      <c r="AJ18" s="54"/>
      <c r="AK18" s="24">
        <f t="shared" si="14"/>
        <v>0</v>
      </c>
      <c r="AL18" s="25">
        <f t="shared" si="15"/>
        <v>132.23449999999997</v>
      </c>
      <c r="AM18" s="26">
        <f t="shared" si="16"/>
        <v>132.23449999999997</v>
      </c>
      <c r="AN18" s="79"/>
      <c r="AO18" s="112">
        <v>65</v>
      </c>
      <c r="AP18" s="112">
        <v>200</v>
      </c>
      <c r="AQ18" s="112">
        <v>0</v>
      </c>
      <c r="AR18" s="112">
        <v>20</v>
      </c>
      <c r="AS18" s="112">
        <v>48</v>
      </c>
      <c r="AT18" s="62">
        <f t="shared" si="4"/>
        <v>333</v>
      </c>
      <c r="AU18" s="63">
        <f t="shared" si="17"/>
        <v>316.34999999999997</v>
      </c>
      <c r="AV18" s="24">
        <v>6</v>
      </c>
      <c r="AW18" s="25">
        <v>20</v>
      </c>
      <c r="AX18" s="25">
        <v>8</v>
      </c>
      <c r="AY18" s="25">
        <v>1</v>
      </c>
      <c r="AZ18" s="81">
        <f t="shared" si="18"/>
        <v>35</v>
      </c>
      <c r="BA18" s="80">
        <f t="shared" si="19"/>
        <v>281.34999999999997</v>
      </c>
      <c r="BB18" s="36">
        <f t="shared" si="20"/>
        <v>132.23449999999997</v>
      </c>
      <c r="BC18" s="80">
        <f t="shared" si="21"/>
        <v>146.30199999999999</v>
      </c>
    </row>
    <row r="19" spans="1:55" ht="18" thickBot="1">
      <c r="A19" s="27" t="s">
        <v>42</v>
      </c>
      <c r="B19" s="44">
        <v>692</v>
      </c>
      <c r="C19" s="44">
        <v>242</v>
      </c>
      <c r="D19" s="44">
        <v>598</v>
      </c>
      <c r="E19" s="44">
        <v>33</v>
      </c>
      <c r="F19" s="44"/>
      <c r="G19" s="47">
        <v>20</v>
      </c>
      <c r="H19" s="48">
        <f t="shared" si="5"/>
        <v>1532</v>
      </c>
      <c r="I19" s="48">
        <f t="shared" si="6"/>
        <v>53</v>
      </c>
      <c r="J19" s="44">
        <v>587</v>
      </c>
      <c r="K19" s="19">
        <v>336</v>
      </c>
      <c r="L19" s="19"/>
      <c r="M19" s="19">
        <v>19</v>
      </c>
      <c r="N19" s="45">
        <v>12</v>
      </c>
      <c r="O19" s="49"/>
      <c r="P19" s="48">
        <f t="shared" si="7"/>
        <v>923</v>
      </c>
      <c r="Q19" s="48">
        <f t="shared" si="8"/>
        <v>31</v>
      </c>
      <c r="R19" s="50">
        <f t="shared" si="22"/>
        <v>84</v>
      </c>
      <c r="S19" s="88">
        <v>4.2</v>
      </c>
      <c r="T19" s="53">
        <v>4</v>
      </c>
      <c r="U19" s="53">
        <v>7.7</v>
      </c>
      <c r="V19" s="53"/>
      <c r="W19" s="53"/>
      <c r="X19" s="53"/>
      <c r="Y19" s="53"/>
      <c r="Z19" s="53"/>
      <c r="AA19" s="67">
        <f t="shared" si="9"/>
        <v>0</v>
      </c>
      <c r="AB19" s="51"/>
      <c r="AC19" s="20">
        <f t="shared" si="10"/>
        <v>0</v>
      </c>
      <c r="AD19" s="85">
        <f t="shared" si="11"/>
        <v>99.9</v>
      </c>
      <c r="AE19" s="21">
        <f t="shared" si="23"/>
        <v>99.9</v>
      </c>
      <c r="AF19" s="82"/>
      <c r="AG19" s="51"/>
      <c r="AH19" s="22">
        <f t="shared" si="12"/>
        <v>99.9</v>
      </c>
      <c r="AI19" s="23">
        <f t="shared" si="13"/>
        <v>32.334499999999963</v>
      </c>
      <c r="AJ19" s="54"/>
      <c r="AK19" s="24">
        <f t="shared" si="14"/>
        <v>0</v>
      </c>
      <c r="AL19" s="25">
        <f t="shared" si="15"/>
        <v>132.23449999999997</v>
      </c>
      <c r="AM19" s="26">
        <f t="shared" si="16"/>
        <v>132.23449999999997</v>
      </c>
      <c r="AN19" s="79"/>
      <c r="AO19" s="112">
        <v>65</v>
      </c>
      <c r="AP19" s="112">
        <v>200</v>
      </c>
      <c r="AQ19" s="112">
        <v>0</v>
      </c>
      <c r="AR19" s="112">
        <v>20</v>
      </c>
      <c r="AS19" s="112">
        <v>48</v>
      </c>
      <c r="AT19" s="62">
        <f t="shared" si="4"/>
        <v>333</v>
      </c>
      <c r="AU19" s="63">
        <f t="shared" si="17"/>
        <v>316.34999999999997</v>
      </c>
      <c r="AV19" s="24">
        <v>6</v>
      </c>
      <c r="AW19" s="25">
        <v>20</v>
      </c>
      <c r="AX19" s="25">
        <v>8</v>
      </c>
      <c r="AY19" s="25">
        <v>1</v>
      </c>
      <c r="AZ19" s="81">
        <f t="shared" si="18"/>
        <v>35</v>
      </c>
      <c r="BA19" s="80">
        <f t="shared" si="19"/>
        <v>281.34999999999997</v>
      </c>
      <c r="BB19" s="36">
        <f t="shared" si="20"/>
        <v>132.23449999999997</v>
      </c>
      <c r="BC19" s="80">
        <f t="shared" si="21"/>
        <v>146.30199999999999</v>
      </c>
    </row>
    <row r="20" spans="1:55" ht="18" thickBot="1">
      <c r="A20" s="27" t="s">
        <v>11</v>
      </c>
      <c r="B20" s="44">
        <v>718</v>
      </c>
      <c r="C20" s="44">
        <v>253</v>
      </c>
      <c r="D20" s="44">
        <v>613</v>
      </c>
      <c r="E20" s="44">
        <v>34</v>
      </c>
      <c r="F20" s="44"/>
      <c r="G20" s="47">
        <v>20</v>
      </c>
      <c r="H20" s="48">
        <f t="shared" si="5"/>
        <v>1584</v>
      </c>
      <c r="I20" s="48">
        <f t="shared" si="6"/>
        <v>54</v>
      </c>
      <c r="J20" s="44">
        <v>591</v>
      </c>
      <c r="K20" s="19">
        <v>331</v>
      </c>
      <c r="L20" s="19"/>
      <c r="M20" s="19">
        <v>19</v>
      </c>
      <c r="N20" s="45">
        <v>12</v>
      </c>
      <c r="O20" s="49"/>
      <c r="P20" s="48">
        <f t="shared" si="7"/>
        <v>922</v>
      </c>
      <c r="Q20" s="48">
        <f t="shared" si="8"/>
        <v>31</v>
      </c>
      <c r="R20" s="50">
        <f t="shared" si="22"/>
        <v>85</v>
      </c>
      <c r="S20" s="88">
        <v>4.2</v>
      </c>
      <c r="T20" s="53">
        <v>4.5</v>
      </c>
      <c r="U20" s="53">
        <v>8.5</v>
      </c>
      <c r="V20" s="53"/>
      <c r="W20" s="53"/>
      <c r="X20" s="53"/>
      <c r="Y20" s="53"/>
      <c r="Z20" s="53"/>
      <c r="AA20" s="67">
        <f t="shared" si="9"/>
        <v>0</v>
      </c>
      <c r="AB20" s="51"/>
      <c r="AC20" s="20">
        <f t="shared" si="10"/>
        <v>0</v>
      </c>
      <c r="AD20" s="85">
        <f t="shared" si="11"/>
        <v>102.2</v>
      </c>
      <c r="AE20" s="21">
        <f t="shared" si="23"/>
        <v>102.2</v>
      </c>
      <c r="AF20" s="82"/>
      <c r="AG20" s="51"/>
      <c r="AH20" s="22">
        <f t="shared" si="12"/>
        <v>102.2</v>
      </c>
      <c r="AI20" s="23">
        <f t="shared" si="13"/>
        <v>30.034499999999966</v>
      </c>
      <c r="AJ20" s="54"/>
      <c r="AK20" s="24">
        <f t="shared" si="14"/>
        <v>0</v>
      </c>
      <c r="AL20" s="25">
        <f t="shared" si="15"/>
        <v>132.23449999999997</v>
      </c>
      <c r="AM20" s="26">
        <f t="shared" si="16"/>
        <v>132.23449999999997</v>
      </c>
      <c r="AN20" s="79"/>
      <c r="AO20" s="112">
        <v>65</v>
      </c>
      <c r="AP20" s="112">
        <v>200</v>
      </c>
      <c r="AQ20" s="112">
        <v>0</v>
      </c>
      <c r="AR20" s="112">
        <v>20</v>
      </c>
      <c r="AS20" s="112">
        <v>48</v>
      </c>
      <c r="AT20" s="62">
        <f t="shared" si="4"/>
        <v>333</v>
      </c>
      <c r="AU20" s="63">
        <f t="shared" si="17"/>
        <v>316.34999999999997</v>
      </c>
      <c r="AV20" s="24">
        <v>6</v>
      </c>
      <c r="AW20" s="25">
        <v>20</v>
      </c>
      <c r="AX20" s="25">
        <v>8</v>
      </c>
      <c r="AY20" s="25">
        <v>1</v>
      </c>
      <c r="AZ20" s="81">
        <f t="shared" si="18"/>
        <v>35</v>
      </c>
      <c r="BA20" s="80">
        <f t="shared" si="19"/>
        <v>281.34999999999997</v>
      </c>
      <c r="BB20" s="36">
        <f t="shared" si="20"/>
        <v>132.23449999999997</v>
      </c>
      <c r="BC20" s="80">
        <f t="shared" si="21"/>
        <v>146.30199999999999</v>
      </c>
    </row>
    <row r="21" spans="1:55" ht="18" thickBot="1">
      <c r="A21" s="27" t="s">
        <v>43</v>
      </c>
      <c r="B21" s="44">
        <v>724</v>
      </c>
      <c r="C21" s="44">
        <v>253</v>
      </c>
      <c r="D21" s="44">
        <v>610</v>
      </c>
      <c r="E21" s="44">
        <v>34</v>
      </c>
      <c r="F21" s="44"/>
      <c r="G21" s="35">
        <v>20</v>
      </c>
      <c r="H21" s="48">
        <f t="shared" si="5"/>
        <v>1587</v>
      </c>
      <c r="I21" s="48">
        <f t="shared" si="6"/>
        <v>54</v>
      </c>
      <c r="J21" s="44">
        <v>583</v>
      </c>
      <c r="K21" s="19">
        <v>349</v>
      </c>
      <c r="L21" s="19"/>
      <c r="M21" s="19">
        <v>19</v>
      </c>
      <c r="N21" s="45">
        <v>12</v>
      </c>
      <c r="O21" s="49"/>
      <c r="P21" s="48">
        <f t="shared" si="7"/>
        <v>932</v>
      </c>
      <c r="Q21" s="48">
        <f t="shared" si="8"/>
        <v>31</v>
      </c>
      <c r="R21" s="50">
        <f t="shared" si="22"/>
        <v>85</v>
      </c>
      <c r="S21" s="88">
        <v>4.2</v>
      </c>
      <c r="T21" s="52">
        <v>4.5</v>
      </c>
      <c r="U21" s="53">
        <v>8.5</v>
      </c>
      <c r="V21" s="53"/>
      <c r="W21" s="53"/>
      <c r="X21" s="53"/>
      <c r="Y21" s="53"/>
      <c r="Z21" s="53"/>
      <c r="AA21" s="67">
        <f t="shared" si="9"/>
        <v>0</v>
      </c>
      <c r="AB21" s="51"/>
      <c r="AC21" s="20">
        <f t="shared" si="10"/>
        <v>0</v>
      </c>
      <c r="AD21" s="85">
        <f t="shared" si="11"/>
        <v>102.2</v>
      </c>
      <c r="AE21" s="21">
        <f t="shared" si="23"/>
        <v>102.2</v>
      </c>
      <c r="AF21" s="82"/>
      <c r="AG21" s="51"/>
      <c r="AH21" s="22">
        <f t="shared" si="12"/>
        <v>102.2</v>
      </c>
      <c r="AI21" s="23">
        <f t="shared" si="13"/>
        <v>30.034499999999966</v>
      </c>
      <c r="AJ21" s="54"/>
      <c r="AK21" s="24">
        <f t="shared" si="14"/>
        <v>0</v>
      </c>
      <c r="AL21" s="25">
        <f t="shared" si="15"/>
        <v>132.23449999999997</v>
      </c>
      <c r="AM21" s="26">
        <f t="shared" si="16"/>
        <v>132.23449999999997</v>
      </c>
      <c r="AN21" s="79"/>
      <c r="AO21" s="112">
        <v>65</v>
      </c>
      <c r="AP21" s="112">
        <v>200</v>
      </c>
      <c r="AQ21" s="112">
        <v>0</v>
      </c>
      <c r="AR21" s="112">
        <v>20</v>
      </c>
      <c r="AS21" s="112">
        <v>48</v>
      </c>
      <c r="AT21" s="62">
        <f t="shared" si="4"/>
        <v>333</v>
      </c>
      <c r="AU21" s="63">
        <f t="shared" si="17"/>
        <v>316.34999999999997</v>
      </c>
      <c r="AV21" s="24">
        <v>6</v>
      </c>
      <c r="AW21" s="25">
        <v>20</v>
      </c>
      <c r="AX21" s="25">
        <v>8</v>
      </c>
      <c r="AY21" s="25">
        <v>1</v>
      </c>
      <c r="AZ21" s="81">
        <f t="shared" si="18"/>
        <v>35</v>
      </c>
      <c r="BA21" s="80">
        <f t="shared" si="19"/>
        <v>281.34999999999997</v>
      </c>
      <c r="BB21" s="36">
        <f t="shared" si="20"/>
        <v>132.23449999999997</v>
      </c>
      <c r="BC21" s="80">
        <f t="shared" si="21"/>
        <v>146.30199999999999</v>
      </c>
    </row>
    <row r="22" spans="1:55" ht="18" thickBot="1">
      <c r="A22" s="27" t="s">
        <v>12</v>
      </c>
      <c r="B22" s="44">
        <v>682</v>
      </c>
      <c r="C22" s="44">
        <v>233</v>
      </c>
      <c r="D22" s="44">
        <v>591</v>
      </c>
      <c r="E22" s="44">
        <v>32</v>
      </c>
      <c r="F22" s="44"/>
      <c r="G22" s="35">
        <v>19</v>
      </c>
      <c r="H22" s="48">
        <f t="shared" si="5"/>
        <v>1506</v>
      </c>
      <c r="I22" s="48">
        <f t="shared" si="6"/>
        <v>51</v>
      </c>
      <c r="J22" s="44">
        <v>543</v>
      </c>
      <c r="K22" s="19">
        <v>339</v>
      </c>
      <c r="L22" s="19"/>
      <c r="M22" s="19">
        <v>18</v>
      </c>
      <c r="N22" s="45">
        <v>12</v>
      </c>
      <c r="O22" s="49"/>
      <c r="P22" s="48">
        <f t="shared" si="7"/>
        <v>882</v>
      </c>
      <c r="Q22" s="48">
        <f t="shared" si="8"/>
        <v>30</v>
      </c>
      <c r="R22" s="50">
        <f t="shared" si="22"/>
        <v>81</v>
      </c>
      <c r="S22" s="88">
        <v>4.2</v>
      </c>
      <c r="T22" s="52">
        <v>3.5</v>
      </c>
      <c r="U22" s="53">
        <v>7.3</v>
      </c>
      <c r="V22" s="53"/>
      <c r="W22" s="53"/>
      <c r="X22" s="53"/>
      <c r="Y22" s="53"/>
      <c r="Z22" s="53"/>
      <c r="AA22" s="67">
        <f t="shared" si="9"/>
        <v>0</v>
      </c>
      <c r="AB22" s="51"/>
      <c r="AC22" s="20">
        <f t="shared" si="10"/>
        <v>0</v>
      </c>
      <c r="AD22" s="85">
        <f t="shared" si="11"/>
        <v>96</v>
      </c>
      <c r="AE22" s="21">
        <f t="shared" si="23"/>
        <v>96</v>
      </c>
      <c r="AF22" s="82"/>
      <c r="AG22" s="51"/>
      <c r="AH22" s="22">
        <f t="shared" si="12"/>
        <v>96</v>
      </c>
      <c r="AI22" s="23">
        <f t="shared" si="13"/>
        <v>36.234499999999969</v>
      </c>
      <c r="AJ22" s="54"/>
      <c r="AK22" s="24">
        <f t="shared" si="14"/>
        <v>0</v>
      </c>
      <c r="AL22" s="25">
        <f t="shared" si="15"/>
        <v>132.23449999999997</v>
      </c>
      <c r="AM22" s="26">
        <f t="shared" si="16"/>
        <v>132.23449999999997</v>
      </c>
      <c r="AN22" s="79"/>
      <c r="AO22" s="112">
        <v>65</v>
      </c>
      <c r="AP22" s="112">
        <v>200</v>
      </c>
      <c r="AQ22" s="112">
        <v>0</v>
      </c>
      <c r="AR22" s="112">
        <v>20</v>
      </c>
      <c r="AS22" s="112">
        <v>48</v>
      </c>
      <c r="AT22" s="62">
        <f t="shared" si="4"/>
        <v>333</v>
      </c>
      <c r="AU22" s="63">
        <f t="shared" si="17"/>
        <v>316.34999999999997</v>
      </c>
      <c r="AV22" s="24">
        <v>6</v>
      </c>
      <c r="AW22" s="25">
        <v>20</v>
      </c>
      <c r="AX22" s="25">
        <v>8</v>
      </c>
      <c r="AY22" s="25">
        <v>1</v>
      </c>
      <c r="AZ22" s="81">
        <f t="shared" si="18"/>
        <v>35</v>
      </c>
      <c r="BA22" s="80">
        <f t="shared" si="19"/>
        <v>281.34999999999997</v>
      </c>
      <c r="BB22" s="36">
        <f t="shared" si="20"/>
        <v>132.23449999999997</v>
      </c>
      <c r="BC22" s="80">
        <f t="shared" si="21"/>
        <v>146.30199999999999</v>
      </c>
    </row>
    <row r="23" spans="1:55" ht="18" thickBot="1">
      <c r="A23" s="27" t="s">
        <v>44</v>
      </c>
      <c r="B23" s="44">
        <v>686</v>
      </c>
      <c r="C23" s="44">
        <v>224</v>
      </c>
      <c r="D23" s="44">
        <v>565</v>
      </c>
      <c r="E23" s="44">
        <v>32</v>
      </c>
      <c r="F23" s="44"/>
      <c r="G23" s="35">
        <v>19</v>
      </c>
      <c r="H23" s="48">
        <f t="shared" si="5"/>
        <v>1475</v>
      </c>
      <c r="I23" s="48">
        <f t="shared" si="6"/>
        <v>51</v>
      </c>
      <c r="J23" s="44">
        <v>545</v>
      </c>
      <c r="K23" s="19">
        <v>334</v>
      </c>
      <c r="L23" s="19"/>
      <c r="M23" s="19">
        <v>18</v>
      </c>
      <c r="N23" s="45">
        <v>12</v>
      </c>
      <c r="O23" s="49"/>
      <c r="P23" s="48">
        <f t="shared" si="7"/>
        <v>879</v>
      </c>
      <c r="Q23" s="48">
        <f t="shared" si="8"/>
        <v>30</v>
      </c>
      <c r="R23" s="50">
        <f t="shared" si="22"/>
        <v>81</v>
      </c>
      <c r="S23" s="88">
        <v>4.2</v>
      </c>
      <c r="T23" s="52">
        <v>3.5</v>
      </c>
      <c r="U23" s="53">
        <v>7.3</v>
      </c>
      <c r="V23" s="53"/>
      <c r="W23" s="53"/>
      <c r="X23" s="53"/>
      <c r="Y23" s="53"/>
      <c r="Z23" s="53"/>
      <c r="AA23" s="67">
        <f t="shared" si="9"/>
        <v>0</v>
      </c>
      <c r="AB23" s="51"/>
      <c r="AC23" s="20">
        <f t="shared" si="10"/>
        <v>0</v>
      </c>
      <c r="AD23" s="85">
        <f t="shared" si="11"/>
        <v>96</v>
      </c>
      <c r="AE23" s="21">
        <f t="shared" si="23"/>
        <v>96</v>
      </c>
      <c r="AF23" s="82"/>
      <c r="AG23" s="51"/>
      <c r="AH23" s="22">
        <f t="shared" si="12"/>
        <v>96</v>
      </c>
      <c r="AI23" s="23">
        <f t="shared" si="13"/>
        <v>36.234499999999969</v>
      </c>
      <c r="AJ23" s="54"/>
      <c r="AK23" s="24">
        <f t="shared" si="14"/>
        <v>0</v>
      </c>
      <c r="AL23" s="25">
        <f t="shared" si="15"/>
        <v>132.23449999999997</v>
      </c>
      <c r="AM23" s="26">
        <f t="shared" si="16"/>
        <v>132.23449999999997</v>
      </c>
      <c r="AN23" s="79"/>
      <c r="AO23" s="112">
        <v>65</v>
      </c>
      <c r="AP23" s="112">
        <v>200</v>
      </c>
      <c r="AQ23" s="112">
        <v>0</v>
      </c>
      <c r="AR23" s="112">
        <v>20</v>
      </c>
      <c r="AS23" s="112">
        <v>48</v>
      </c>
      <c r="AT23" s="62">
        <f>SUM(AO23:AS23)</f>
        <v>333</v>
      </c>
      <c r="AU23" s="63">
        <f t="shared" si="17"/>
        <v>316.34999999999997</v>
      </c>
      <c r="AV23" s="24">
        <v>6</v>
      </c>
      <c r="AW23" s="25">
        <v>20</v>
      </c>
      <c r="AX23" s="25">
        <v>8</v>
      </c>
      <c r="AY23" s="25">
        <v>1</v>
      </c>
      <c r="AZ23" s="81">
        <f t="shared" si="18"/>
        <v>35</v>
      </c>
      <c r="BA23" s="80">
        <f t="shared" si="19"/>
        <v>281.34999999999997</v>
      </c>
      <c r="BB23" s="36">
        <f t="shared" si="20"/>
        <v>132.23449999999997</v>
      </c>
      <c r="BC23" s="80">
        <f t="shared" si="21"/>
        <v>146.30199999999999</v>
      </c>
    </row>
    <row r="24" spans="1:55" ht="18" thickBot="1">
      <c r="A24" s="29" t="s">
        <v>13</v>
      </c>
      <c r="B24" s="44">
        <v>702</v>
      </c>
      <c r="C24" s="44">
        <v>247</v>
      </c>
      <c r="D24" s="44">
        <v>560</v>
      </c>
      <c r="E24" s="44">
        <v>33</v>
      </c>
      <c r="F24" s="44"/>
      <c r="G24" s="35">
        <v>18</v>
      </c>
      <c r="H24" s="48">
        <f t="shared" si="5"/>
        <v>1509</v>
      </c>
      <c r="I24" s="48">
        <f t="shared" si="6"/>
        <v>51</v>
      </c>
      <c r="J24" s="44">
        <v>580</v>
      </c>
      <c r="K24" s="19">
        <v>345</v>
      </c>
      <c r="L24" s="19"/>
      <c r="M24" s="19">
        <v>19</v>
      </c>
      <c r="N24" s="45">
        <v>12</v>
      </c>
      <c r="O24" s="49"/>
      <c r="P24" s="48">
        <f t="shared" si="7"/>
        <v>925</v>
      </c>
      <c r="Q24" s="48">
        <f t="shared" si="8"/>
        <v>31</v>
      </c>
      <c r="R24" s="50">
        <f t="shared" si="22"/>
        <v>82</v>
      </c>
      <c r="S24" s="88">
        <v>3.84</v>
      </c>
      <c r="T24" s="52">
        <v>3.5</v>
      </c>
      <c r="U24" s="53">
        <v>6.3</v>
      </c>
      <c r="V24" s="53"/>
      <c r="W24" s="53"/>
      <c r="X24" s="53"/>
      <c r="Y24" s="53"/>
      <c r="Z24" s="53"/>
      <c r="AA24" s="67">
        <f t="shared" si="9"/>
        <v>0</v>
      </c>
      <c r="AB24" s="51"/>
      <c r="AC24" s="20">
        <f t="shared" si="10"/>
        <v>0</v>
      </c>
      <c r="AD24" s="85">
        <f t="shared" si="11"/>
        <v>95.64</v>
      </c>
      <c r="AE24" s="21">
        <f t="shared" si="23"/>
        <v>95.64</v>
      </c>
      <c r="AF24" s="82"/>
      <c r="AG24" s="51"/>
      <c r="AH24" s="22">
        <f t="shared" si="12"/>
        <v>95.64</v>
      </c>
      <c r="AI24" s="23">
        <f t="shared" si="13"/>
        <v>17.394999999999996</v>
      </c>
      <c r="AJ24" s="54"/>
      <c r="AK24" s="24">
        <f t="shared" si="14"/>
        <v>0</v>
      </c>
      <c r="AL24" s="25">
        <f t="shared" si="15"/>
        <v>113.035</v>
      </c>
      <c r="AM24" s="26">
        <f t="shared" si="16"/>
        <v>113.035</v>
      </c>
      <c r="AN24" s="79"/>
      <c r="AO24" s="24">
        <v>50</v>
      </c>
      <c r="AP24" s="25">
        <v>200</v>
      </c>
      <c r="AQ24" s="25">
        <v>0</v>
      </c>
      <c r="AR24" s="25">
        <v>20</v>
      </c>
      <c r="AS24" s="25">
        <v>20</v>
      </c>
      <c r="AT24" s="62">
        <f t="shared" si="4"/>
        <v>290</v>
      </c>
      <c r="AU24" s="63">
        <f t="shared" si="17"/>
        <v>275.5</v>
      </c>
      <c r="AV24" s="24">
        <v>6</v>
      </c>
      <c r="AW24" s="25">
        <v>20</v>
      </c>
      <c r="AX24" s="25">
        <v>8</v>
      </c>
      <c r="AY24" s="25">
        <v>1</v>
      </c>
      <c r="AZ24" s="81">
        <f t="shared" si="18"/>
        <v>35</v>
      </c>
      <c r="BA24" s="80">
        <f t="shared" si="19"/>
        <v>240.5</v>
      </c>
      <c r="BB24" s="36">
        <f t="shared" si="20"/>
        <v>113.035</v>
      </c>
      <c r="BC24" s="80">
        <f t="shared" si="21"/>
        <v>125.06</v>
      </c>
    </row>
    <row r="25" spans="1:55" ht="18" thickBot="1">
      <c r="A25" s="30" t="s">
        <v>30</v>
      </c>
      <c r="B25" s="44">
        <v>786</v>
      </c>
      <c r="C25" s="44">
        <v>282</v>
      </c>
      <c r="D25" s="44">
        <v>593</v>
      </c>
      <c r="E25" s="44">
        <v>36</v>
      </c>
      <c r="F25" s="44"/>
      <c r="G25" s="35">
        <v>19</v>
      </c>
      <c r="H25" s="48">
        <f t="shared" si="5"/>
        <v>1661</v>
      </c>
      <c r="I25" s="48">
        <f t="shared" si="6"/>
        <v>55</v>
      </c>
      <c r="J25" s="44">
        <v>606</v>
      </c>
      <c r="K25" s="19">
        <v>391</v>
      </c>
      <c r="L25" s="19"/>
      <c r="M25" s="19">
        <v>20</v>
      </c>
      <c r="N25" s="45">
        <v>14</v>
      </c>
      <c r="O25" s="49"/>
      <c r="P25" s="48">
        <f t="shared" si="7"/>
        <v>997</v>
      </c>
      <c r="Q25" s="48">
        <f t="shared" si="8"/>
        <v>34</v>
      </c>
      <c r="R25" s="50">
        <f t="shared" si="22"/>
        <v>89</v>
      </c>
      <c r="S25" s="88">
        <v>3.84</v>
      </c>
      <c r="T25" s="52">
        <v>3.5</v>
      </c>
      <c r="U25" s="53">
        <v>6.3</v>
      </c>
      <c r="V25" s="53"/>
      <c r="W25" s="53"/>
      <c r="X25" s="53"/>
      <c r="Y25" s="53"/>
      <c r="Z25" s="53"/>
      <c r="AA25" s="67">
        <f t="shared" si="9"/>
        <v>0</v>
      </c>
      <c r="AB25" s="51"/>
      <c r="AC25" s="20">
        <f t="shared" si="10"/>
        <v>0</v>
      </c>
      <c r="AD25" s="85">
        <f t="shared" si="11"/>
        <v>102.64</v>
      </c>
      <c r="AE25" s="21">
        <f t="shared" si="23"/>
        <v>102.64</v>
      </c>
      <c r="AF25" s="82"/>
      <c r="AG25" s="51"/>
      <c r="AH25" s="22">
        <f t="shared" si="12"/>
        <v>102.64</v>
      </c>
      <c r="AI25" s="23">
        <f t="shared" si="13"/>
        <v>10.394999999999996</v>
      </c>
      <c r="AJ25" s="54"/>
      <c r="AK25" s="24">
        <f t="shared" si="14"/>
        <v>0</v>
      </c>
      <c r="AL25" s="25">
        <f t="shared" si="15"/>
        <v>113.035</v>
      </c>
      <c r="AM25" s="26">
        <f t="shared" si="16"/>
        <v>113.035</v>
      </c>
      <c r="AN25" s="79"/>
      <c r="AO25" s="24">
        <v>50</v>
      </c>
      <c r="AP25" s="25">
        <v>200</v>
      </c>
      <c r="AQ25" s="25">
        <v>0</v>
      </c>
      <c r="AR25" s="25">
        <v>20</v>
      </c>
      <c r="AS25" s="25">
        <v>20</v>
      </c>
      <c r="AT25" s="62">
        <f t="shared" si="4"/>
        <v>290</v>
      </c>
      <c r="AU25" s="63">
        <f t="shared" si="17"/>
        <v>275.5</v>
      </c>
      <c r="AV25" s="24">
        <v>6</v>
      </c>
      <c r="AW25" s="25">
        <v>20</v>
      </c>
      <c r="AX25" s="25">
        <v>8</v>
      </c>
      <c r="AY25" s="25">
        <v>1</v>
      </c>
      <c r="AZ25" s="81">
        <f t="shared" si="18"/>
        <v>35</v>
      </c>
      <c r="BA25" s="80">
        <f t="shared" si="19"/>
        <v>240.5</v>
      </c>
      <c r="BB25" s="36">
        <f t="shared" si="20"/>
        <v>113.035</v>
      </c>
      <c r="BC25" s="80">
        <f t="shared" si="21"/>
        <v>125.06</v>
      </c>
    </row>
    <row r="26" spans="1:55" ht="18" thickBot="1">
      <c r="A26" s="30" t="s">
        <v>14</v>
      </c>
      <c r="B26" s="44">
        <v>916</v>
      </c>
      <c r="C26" s="44">
        <v>321</v>
      </c>
      <c r="D26" s="44">
        <v>628</v>
      </c>
      <c r="E26" s="44">
        <v>42</v>
      </c>
      <c r="F26" s="44"/>
      <c r="G26" s="35">
        <v>20</v>
      </c>
      <c r="H26" s="48">
        <f t="shared" si="5"/>
        <v>1865</v>
      </c>
      <c r="I26" s="48">
        <f t="shared" si="6"/>
        <v>62</v>
      </c>
      <c r="J26" s="44">
        <v>584</v>
      </c>
      <c r="K26" s="19">
        <v>386</v>
      </c>
      <c r="L26" s="19"/>
      <c r="M26" s="19">
        <v>19</v>
      </c>
      <c r="N26" s="45">
        <v>13</v>
      </c>
      <c r="O26" s="49"/>
      <c r="P26" s="48">
        <f t="shared" si="7"/>
        <v>970</v>
      </c>
      <c r="Q26" s="48">
        <f t="shared" si="8"/>
        <v>32</v>
      </c>
      <c r="R26" s="50">
        <f t="shared" si="22"/>
        <v>94</v>
      </c>
      <c r="S26" s="97">
        <v>3.95</v>
      </c>
      <c r="T26" s="52">
        <v>4</v>
      </c>
      <c r="U26" s="53">
        <v>7.1</v>
      </c>
      <c r="V26" s="53"/>
      <c r="W26" s="53"/>
      <c r="X26" s="53"/>
      <c r="Y26" s="53"/>
      <c r="Z26" s="53"/>
      <c r="AA26" s="67">
        <f t="shared" si="9"/>
        <v>0</v>
      </c>
      <c r="AB26" s="51"/>
      <c r="AC26" s="20">
        <f t="shared" si="10"/>
        <v>0</v>
      </c>
      <c r="AD26" s="85">
        <f t="shared" si="11"/>
        <v>109.05</v>
      </c>
      <c r="AE26" s="21">
        <f t="shared" si="23"/>
        <v>109.05</v>
      </c>
      <c r="AF26" s="82"/>
      <c r="AG26" s="51"/>
      <c r="AH26" s="22">
        <f t="shared" si="12"/>
        <v>109.05</v>
      </c>
      <c r="AI26" s="23">
        <f t="shared" si="13"/>
        <v>3.9849999999999994</v>
      </c>
      <c r="AJ26" s="54"/>
      <c r="AK26" s="24">
        <f t="shared" si="14"/>
        <v>0</v>
      </c>
      <c r="AL26" s="25">
        <f t="shared" si="15"/>
        <v>113.035</v>
      </c>
      <c r="AM26" s="26">
        <f t="shared" si="16"/>
        <v>113.035</v>
      </c>
      <c r="AN26" s="79"/>
      <c r="AO26" s="24">
        <v>50</v>
      </c>
      <c r="AP26" s="25">
        <v>200</v>
      </c>
      <c r="AQ26" s="25">
        <v>0</v>
      </c>
      <c r="AR26" s="25">
        <v>20</v>
      </c>
      <c r="AS26" s="25">
        <v>20</v>
      </c>
      <c r="AT26" s="62">
        <f t="shared" si="4"/>
        <v>290</v>
      </c>
      <c r="AU26" s="63">
        <f t="shared" si="17"/>
        <v>275.5</v>
      </c>
      <c r="AV26" s="24">
        <v>6</v>
      </c>
      <c r="AW26" s="25">
        <v>20</v>
      </c>
      <c r="AX26" s="25">
        <v>8</v>
      </c>
      <c r="AY26" s="25">
        <v>1</v>
      </c>
      <c r="AZ26" s="81">
        <f t="shared" si="18"/>
        <v>35</v>
      </c>
      <c r="BA26" s="80">
        <f t="shared" si="19"/>
        <v>240.5</v>
      </c>
      <c r="BB26" s="36">
        <f t="shared" si="20"/>
        <v>113.035</v>
      </c>
      <c r="BC26" s="80">
        <f t="shared" si="21"/>
        <v>125.06</v>
      </c>
    </row>
    <row r="27" spans="1:55" ht="18" thickBot="1">
      <c r="A27" s="30" t="s">
        <v>31</v>
      </c>
      <c r="B27" s="44">
        <v>980</v>
      </c>
      <c r="C27" s="44">
        <v>340</v>
      </c>
      <c r="D27" s="44">
        <v>647</v>
      </c>
      <c r="E27" s="44">
        <v>45</v>
      </c>
      <c r="F27" s="44"/>
      <c r="G27" s="35">
        <v>21</v>
      </c>
      <c r="H27" s="48">
        <f t="shared" si="5"/>
        <v>1967</v>
      </c>
      <c r="I27" s="48">
        <f t="shared" si="6"/>
        <v>66</v>
      </c>
      <c r="J27" s="44">
        <v>617</v>
      </c>
      <c r="K27" s="19">
        <v>417</v>
      </c>
      <c r="L27" s="19"/>
      <c r="M27" s="19">
        <v>20</v>
      </c>
      <c r="N27" s="45">
        <v>14</v>
      </c>
      <c r="O27" s="49"/>
      <c r="P27" s="48">
        <f t="shared" si="7"/>
        <v>1034</v>
      </c>
      <c r="Q27" s="48">
        <f t="shared" si="8"/>
        <v>34</v>
      </c>
      <c r="R27" s="50">
        <f t="shared" si="22"/>
        <v>100</v>
      </c>
      <c r="S27" s="97">
        <v>3.95</v>
      </c>
      <c r="T27" s="52">
        <v>4</v>
      </c>
      <c r="U27" s="53">
        <v>7.1</v>
      </c>
      <c r="V27" s="53"/>
      <c r="W27" s="53"/>
      <c r="X27" s="53"/>
      <c r="Y27" s="53"/>
      <c r="Z27" s="53"/>
      <c r="AA27" s="67">
        <f t="shared" si="9"/>
        <v>0</v>
      </c>
      <c r="AB27" s="51"/>
      <c r="AC27" s="20">
        <f t="shared" si="10"/>
        <v>0</v>
      </c>
      <c r="AD27" s="85">
        <f t="shared" si="11"/>
        <v>115.05</v>
      </c>
      <c r="AE27" s="21">
        <f t="shared" si="23"/>
        <v>115.05</v>
      </c>
      <c r="AF27" s="82"/>
      <c r="AG27" s="51"/>
      <c r="AH27" s="22">
        <f t="shared" si="12"/>
        <v>115.05</v>
      </c>
      <c r="AI27" s="23">
        <f t="shared" si="13"/>
        <v>-2.0150000000000006</v>
      </c>
      <c r="AJ27" s="54"/>
      <c r="AK27" s="24">
        <f t="shared" si="14"/>
        <v>0</v>
      </c>
      <c r="AL27" s="25">
        <f t="shared" si="15"/>
        <v>113.035</v>
      </c>
      <c r="AM27" s="26">
        <f t="shared" si="16"/>
        <v>113.035</v>
      </c>
      <c r="AN27" s="79"/>
      <c r="AO27" s="24">
        <v>50</v>
      </c>
      <c r="AP27" s="25">
        <v>200</v>
      </c>
      <c r="AQ27" s="25">
        <v>0</v>
      </c>
      <c r="AR27" s="25">
        <v>20</v>
      </c>
      <c r="AS27" s="25">
        <v>20</v>
      </c>
      <c r="AT27" s="62">
        <f t="shared" si="4"/>
        <v>290</v>
      </c>
      <c r="AU27" s="63">
        <f t="shared" si="17"/>
        <v>275.5</v>
      </c>
      <c r="AV27" s="24">
        <v>6</v>
      </c>
      <c r="AW27" s="25">
        <v>20</v>
      </c>
      <c r="AX27" s="25">
        <v>8</v>
      </c>
      <c r="AY27" s="25">
        <v>1</v>
      </c>
      <c r="AZ27" s="81">
        <f t="shared" si="18"/>
        <v>35</v>
      </c>
      <c r="BA27" s="80">
        <f t="shared" si="19"/>
        <v>240.5</v>
      </c>
      <c r="BB27" s="36">
        <f t="shared" si="20"/>
        <v>113.035</v>
      </c>
      <c r="BC27" s="80">
        <f t="shared" si="21"/>
        <v>125.06</v>
      </c>
    </row>
    <row r="28" spans="1:55" ht="18" thickBot="1">
      <c r="A28" s="30" t="s">
        <v>15</v>
      </c>
      <c r="B28" s="44">
        <v>1005</v>
      </c>
      <c r="C28" s="44">
        <v>358</v>
      </c>
      <c r="D28" s="44">
        <v>677</v>
      </c>
      <c r="E28" s="44">
        <v>46</v>
      </c>
      <c r="F28" s="44"/>
      <c r="G28" s="35">
        <v>22</v>
      </c>
      <c r="H28" s="48">
        <f t="shared" si="5"/>
        <v>2040</v>
      </c>
      <c r="I28" s="48">
        <f t="shared" si="6"/>
        <v>68</v>
      </c>
      <c r="J28" s="44">
        <v>641</v>
      </c>
      <c r="K28" s="19">
        <v>416</v>
      </c>
      <c r="L28" s="19"/>
      <c r="M28" s="19">
        <v>21</v>
      </c>
      <c r="N28" s="45">
        <v>14</v>
      </c>
      <c r="O28" s="49"/>
      <c r="P28" s="48">
        <f t="shared" si="7"/>
        <v>1057</v>
      </c>
      <c r="Q28" s="48">
        <f t="shared" si="8"/>
        <v>35</v>
      </c>
      <c r="R28" s="50">
        <f t="shared" si="22"/>
        <v>103</v>
      </c>
      <c r="S28" s="97">
        <v>4.32</v>
      </c>
      <c r="T28" s="52">
        <v>4.5</v>
      </c>
      <c r="U28" s="53">
        <v>7.6</v>
      </c>
      <c r="V28" s="53"/>
      <c r="W28" s="53"/>
      <c r="X28" s="53"/>
      <c r="Y28" s="53"/>
      <c r="Z28" s="53"/>
      <c r="AA28" s="67">
        <f t="shared" si="9"/>
        <v>0</v>
      </c>
      <c r="AB28" s="53"/>
      <c r="AC28" s="20">
        <f t="shared" si="10"/>
        <v>0</v>
      </c>
      <c r="AD28" s="85">
        <f t="shared" si="11"/>
        <v>119.41999999999999</v>
      </c>
      <c r="AE28" s="21">
        <f t="shared" si="23"/>
        <v>119.41999999999999</v>
      </c>
      <c r="AF28" s="82"/>
      <c r="AG28" s="51"/>
      <c r="AH28" s="22">
        <f t="shared" si="12"/>
        <v>119.41999999999999</v>
      </c>
      <c r="AI28" s="23">
        <f t="shared" si="13"/>
        <v>-6.3849999999999909</v>
      </c>
      <c r="AJ28" s="54"/>
      <c r="AK28" s="24">
        <f t="shared" si="14"/>
        <v>0</v>
      </c>
      <c r="AL28" s="25">
        <f t="shared" si="15"/>
        <v>113.035</v>
      </c>
      <c r="AM28" s="26">
        <f t="shared" si="16"/>
        <v>113.035</v>
      </c>
      <c r="AN28" s="79"/>
      <c r="AO28" s="24">
        <v>50</v>
      </c>
      <c r="AP28" s="25">
        <v>200</v>
      </c>
      <c r="AQ28" s="25">
        <v>0</v>
      </c>
      <c r="AR28" s="25">
        <v>20</v>
      </c>
      <c r="AS28" s="25">
        <v>20</v>
      </c>
      <c r="AT28" s="62">
        <f t="shared" si="4"/>
        <v>290</v>
      </c>
      <c r="AU28" s="63">
        <f t="shared" si="17"/>
        <v>275.5</v>
      </c>
      <c r="AV28" s="24">
        <v>6</v>
      </c>
      <c r="AW28" s="25">
        <v>20</v>
      </c>
      <c r="AX28" s="25">
        <v>8</v>
      </c>
      <c r="AY28" s="25">
        <v>1</v>
      </c>
      <c r="AZ28" s="81">
        <f t="shared" si="18"/>
        <v>35</v>
      </c>
      <c r="BA28" s="80">
        <f t="shared" si="19"/>
        <v>240.5</v>
      </c>
      <c r="BB28" s="36">
        <f t="shared" si="20"/>
        <v>113.035</v>
      </c>
      <c r="BC28" s="80">
        <f t="shared" si="21"/>
        <v>125.06</v>
      </c>
    </row>
    <row r="29" spans="1:55" ht="18" thickBot="1">
      <c r="A29" s="30" t="s">
        <v>32</v>
      </c>
      <c r="B29" s="44">
        <v>1022</v>
      </c>
      <c r="C29" s="44">
        <v>368</v>
      </c>
      <c r="D29" s="44">
        <v>673</v>
      </c>
      <c r="E29" s="44">
        <v>48</v>
      </c>
      <c r="F29" s="44"/>
      <c r="G29" s="35">
        <v>22</v>
      </c>
      <c r="H29" s="48">
        <f t="shared" si="5"/>
        <v>2063</v>
      </c>
      <c r="I29" s="48">
        <f t="shared" si="6"/>
        <v>70</v>
      </c>
      <c r="J29" s="44">
        <v>640</v>
      </c>
      <c r="K29" s="19">
        <v>413</v>
      </c>
      <c r="L29" s="19"/>
      <c r="M29" s="19">
        <v>21</v>
      </c>
      <c r="N29" s="45">
        <v>14</v>
      </c>
      <c r="O29" s="49"/>
      <c r="P29" s="48">
        <f t="shared" si="7"/>
        <v>1053</v>
      </c>
      <c r="Q29" s="48">
        <f t="shared" si="8"/>
        <v>35</v>
      </c>
      <c r="R29" s="50">
        <f t="shared" si="22"/>
        <v>105</v>
      </c>
      <c r="S29" s="97">
        <v>4.32</v>
      </c>
      <c r="T29" s="52">
        <v>4.5</v>
      </c>
      <c r="U29" s="53">
        <v>7.6</v>
      </c>
      <c r="V29" s="53"/>
      <c r="W29" s="53"/>
      <c r="X29" s="53"/>
      <c r="Y29" s="53"/>
      <c r="Z29" s="53"/>
      <c r="AA29" s="67">
        <f t="shared" si="9"/>
        <v>0</v>
      </c>
      <c r="AB29" s="53"/>
      <c r="AC29" s="20">
        <f t="shared" si="10"/>
        <v>0</v>
      </c>
      <c r="AD29" s="85">
        <f t="shared" si="11"/>
        <v>121.41999999999999</v>
      </c>
      <c r="AE29" s="21">
        <f t="shared" si="23"/>
        <v>121.41999999999999</v>
      </c>
      <c r="AF29" s="82"/>
      <c r="AG29" s="51"/>
      <c r="AH29" s="22">
        <f t="shared" si="12"/>
        <v>121.41999999999999</v>
      </c>
      <c r="AI29" s="23">
        <f t="shared" si="13"/>
        <v>-8.3849999999999909</v>
      </c>
      <c r="AJ29" s="54"/>
      <c r="AK29" s="24">
        <f t="shared" si="14"/>
        <v>0</v>
      </c>
      <c r="AL29" s="25">
        <f t="shared" si="15"/>
        <v>113.035</v>
      </c>
      <c r="AM29" s="26">
        <f t="shared" si="16"/>
        <v>113.035</v>
      </c>
      <c r="AN29" s="79"/>
      <c r="AO29" s="24">
        <v>50</v>
      </c>
      <c r="AP29" s="25">
        <v>200</v>
      </c>
      <c r="AQ29" s="25">
        <v>0</v>
      </c>
      <c r="AR29" s="25">
        <v>20</v>
      </c>
      <c r="AS29" s="25">
        <v>20</v>
      </c>
      <c r="AT29" s="62">
        <f t="shared" si="4"/>
        <v>290</v>
      </c>
      <c r="AU29" s="63">
        <f t="shared" si="17"/>
        <v>275.5</v>
      </c>
      <c r="AV29" s="24">
        <v>6</v>
      </c>
      <c r="AW29" s="25">
        <v>20</v>
      </c>
      <c r="AX29" s="25">
        <v>8</v>
      </c>
      <c r="AY29" s="25">
        <v>1</v>
      </c>
      <c r="AZ29" s="81">
        <f t="shared" si="18"/>
        <v>35</v>
      </c>
      <c r="BA29" s="80">
        <f t="shared" si="19"/>
        <v>240.5</v>
      </c>
      <c r="BB29" s="36">
        <f t="shared" si="20"/>
        <v>113.035</v>
      </c>
      <c r="BC29" s="80">
        <f t="shared" si="21"/>
        <v>125.06</v>
      </c>
    </row>
    <row r="30" spans="1:55" ht="18" thickBot="1">
      <c r="A30" s="30" t="s">
        <v>16</v>
      </c>
      <c r="B30" s="44">
        <v>1034</v>
      </c>
      <c r="C30" s="44">
        <v>370</v>
      </c>
      <c r="D30" s="44">
        <v>675</v>
      </c>
      <c r="E30" s="44">
        <v>48</v>
      </c>
      <c r="F30" s="44"/>
      <c r="G30" s="35">
        <v>22</v>
      </c>
      <c r="H30" s="48">
        <f t="shared" si="5"/>
        <v>2079</v>
      </c>
      <c r="I30" s="48">
        <f t="shared" si="6"/>
        <v>70</v>
      </c>
      <c r="J30" s="44">
        <v>652</v>
      </c>
      <c r="K30" s="19">
        <v>417</v>
      </c>
      <c r="L30" s="19"/>
      <c r="M30" s="19">
        <v>22</v>
      </c>
      <c r="N30" s="45">
        <v>14</v>
      </c>
      <c r="O30" s="49"/>
      <c r="P30" s="48">
        <f t="shared" si="7"/>
        <v>1069</v>
      </c>
      <c r="Q30" s="48">
        <f t="shared" si="8"/>
        <v>36</v>
      </c>
      <c r="R30" s="50">
        <f t="shared" si="22"/>
        <v>106</v>
      </c>
      <c r="S30" s="97">
        <v>4.2</v>
      </c>
      <c r="T30" s="52">
        <v>4.5</v>
      </c>
      <c r="U30" s="53">
        <v>8.1</v>
      </c>
      <c r="V30" s="53"/>
      <c r="W30" s="53"/>
      <c r="X30" s="53"/>
      <c r="Y30" s="53"/>
      <c r="Z30" s="53"/>
      <c r="AA30" s="67">
        <f t="shared" si="9"/>
        <v>0</v>
      </c>
      <c r="AB30" s="53"/>
      <c r="AC30" s="20">
        <f t="shared" si="10"/>
        <v>0</v>
      </c>
      <c r="AD30" s="85">
        <f t="shared" si="11"/>
        <v>122.8</v>
      </c>
      <c r="AE30" s="21">
        <f t="shared" si="23"/>
        <v>122.8</v>
      </c>
      <c r="AF30" s="82"/>
      <c r="AG30" s="51"/>
      <c r="AH30" s="22">
        <f t="shared" si="12"/>
        <v>122.8</v>
      </c>
      <c r="AI30" s="23">
        <f t="shared" si="13"/>
        <v>-9.7650000000000006</v>
      </c>
      <c r="AJ30" s="54"/>
      <c r="AK30" s="24">
        <f t="shared" si="14"/>
        <v>0</v>
      </c>
      <c r="AL30" s="25">
        <f t="shared" si="15"/>
        <v>113.035</v>
      </c>
      <c r="AM30" s="26">
        <f t="shared" si="16"/>
        <v>113.035</v>
      </c>
      <c r="AN30" s="79"/>
      <c r="AO30" s="24">
        <v>50</v>
      </c>
      <c r="AP30" s="25">
        <v>200</v>
      </c>
      <c r="AQ30" s="25">
        <v>0</v>
      </c>
      <c r="AR30" s="25">
        <v>20</v>
      </c>
      <c r="AS30" s="25">
        <v>20</v>
      </c>
      <c r="AT30" s="62">
        <f t="shared" si="4"/>
        <v>290</v>
      </c>
      <c r="AU30" s="63">
        <f t="shared" si="17"/>
        <v>275.5</v>
      </c>
      <c r="AV30" s="24">
        <v>6</v>
      </c>
      <c r="AW30" s="25">
        <v>20</v>
      </c>
      <c r="AX30" s="25">
        <v>8</v>
      </c>
      <c r="AY30" s="25">
        <v>1</v>
      </c>
      <c r="AZ30" s="81">
        <f t="shared" si="18"/>
        <v>35</v>
      </c>
      <c r="BA30" s="80">
        <f t="shared" si="19"/>
        <v>240.5</v>
      </c>
      <c r="BB30" s="36">
        <f t="shared" si="20"/>
        <v>113.035</v>
      </c>
      <c r="BC30" s="80">
        <f t="shared" si="21"/>
        <v>125.06</v>
      </c>
    </row>
    <row r="31" spans="1:55" ht="18" thickBot="1">
      <c r="A31" s="30" t="s">
        <v>45</v>
      </c>
      <c r="B31" s="44">
        <v>1042</v>
      </c>
      <c r="C31" s="44">
        <v>373</v>
      </c>
      <c r="D31" s="44">
        <v>674</v>
      </c>
      <c r="E31" s="44">
        <v>49</v>
      </c>
      <c r="F31" s="44"/>
      <c r="G31" s="35">
        <v>22</v>
      </c>
      <c r="H31" s="48">
        <f t="shared" si="5"/>
        <v>2089</v>
      </c>
      <c r="I31" s="48">
        <f t="shared" si="6"/>
        <v>71</v>
      </c>
      <c r="J31" s="44">
        <v>671</v>
      </c>
      <c r="K31" s="19">
        <v>424</v>
      </c>
      <c r="L31" s="19"/>
      <c r="M31" s="19">
        <v>22</v>
      </c>
      <c r="N31" s="45">
        <v>15</v>
      </c>
      <c r="O31" s="49"/>
      <c r="P31" s="48">
        <f t="shared" si="7"/>
        <v>1095</v>
      </c>
      <c r="Q31" s="48">
        <f t="shared" si="8"/>
        <v>37</v>
      </c>
      <c r="R31" s="50">
        <f t="shared" si="22"/>
        <v>108</v>
      </c>
      <c r="S31" s="97">
        <v>4.2</v>
      </c>
      <c r="T31" s="52">
        <v>4.5</v>
      </c>
      <c r="U31" s="53">
        <v>8.1</v>
      </c>
      <c r="V31" s="53"/>
      <c r="W31" s="53"/>
      <c r="X31" s="53"/>
      <c r="Y31" s="53"/>
      <c r="Z31" s="53"/>
      <c r="AA31" s="67">
        <f t="shared" si="9"/>
        <v>0</v>
      </c>
      <c r="AB31" s="53"/>
      <c r="AC31" s="20">
        <f t="shared" si="10"/>
        <v>0</v>
      </c>
      <c r="AD31" s="85">
        <f t="shared" si="11"/>
        <v>124.8</v>
      </c>
      <c r="AE31" s="21">
        <f t="shared" si="23"/>
        <v>124.8</v>
      </c>
      <c r="AF31" s="82"/>
      <c r="AG31" s="51"/>
      <c r="AH31" s="22">
        <f t="shared" si="12"/>
        <v>124.8</v>
      </c>
      <c r="AI31" s="23">
        <f t="shared" si="13"/>
        <v>-11.765000000000001</v>
      </c>
      <c r="AJ31" s="54"/>
      <c r="AK31" s="24">
        <f t="shared" si="14"/>
        <v>0</v>
      </c>
      <c r="AL31" s="25">
        <f t="shared" si="15"/>
        <v>113.035</v>
      </c>
      <c r="AM31" s="26">
        <f t="shared" si="16"/>
        <v>113.035</v>
      </c>
      <c r="AN31" s="79"/>
      <c r="AO31" s="24">
        <v>50</v>
      </c>
      <c r="AP31" s="25">
        <v>200</v>
      </c>
      <c r="AQ31" s="25">
        <v>0</v>
      </c>
      <c r="AR31" s="25">
        <v>20</v>
      </c>
      <c r="AS31" s="25">
        <v>20</v>
      </c>
      <c r="AT31" s="62">
        <f t="shared" si="4"/>
        <v>290</v>
      </c>
      <c r="AU31" s="63">
        <f t="shared" si="17"/>
        <v>275.5</v>
      </c>
      <c r="AV31" s="24">
        <v>6</v>
      </c>
      <c r="AW31" s="25">
        <v>20</v>
      </c>
      <c r="AX31" s="25">
        <v>8</v>
      </c>
      <c r="AY31" s="25">
        <v>1</v>
      </c>
      <c r="AZ31" s="81">
        <f t="shared" si="18"/>
        <v>35</v>
      </c>
      <c r="BA31" s="80">
        <f t="shared" si="19"/>
        <v>240.5</v>
      </c>
      <c r="BB31" s="36">
        <f t="shared" si="20"/>
        <v>113.035</v>
      </c>
      <c r="BC31" s="80">
        <f t="shared" si="21"/>
        <v>125.06</v>
      </c>
    </row>
    <row r="32" spans="1:55" ht="18" thickBot="1">
      <c r="A32" s="30" t="s">
        <v>17</v>
      </c>
      <c r="B32" s="44">
        <v>1055</v>
      </c>
      <c r="C32" s="44">
        <v>373</v>
      </c>
      <c r="D32" s="44">
        <v>690</v>
      </c>
      <c r="E32" s="44">
        <v>49</v>
      </c>
      <c r="F32" s="44"/>
      <c r="G32" s="35">
        <v>22</v>
      </c>
      <c r="H32" s="48">
        <f t="shared" si="5"/>
        <v>2118</v>
      </c>
      <c r="I32" s="48">
        <f t="shared" si="6"/>
        <v>71</v>
      </c>
      <c r="J32" s="44">
        <v>632</v>
      </c>
      <c r="K32" s="19">
        <v>432</v>
      </c>
      <c r="L32" s="19"/>
      <c r="M32" s="19">
        <v>21</v>
      </c>
      <c r="N32" s="45">
        <v>15</v>
      </c>
      <c r="O32" s="49"/>
      <c r="P32" s="48">
        <f t="shared" si="7"/>
        <v>1064</v>
      </c>
      <c r="Q32" s="48">
        <f t="shared" si="8"/>
        <v>36</v>
      </c>
      <c r="R32" s="50">
        <f t="shared" si="22"/>
        <v>107</v>
      </c>
      <c r="S32" s="97">
        <v>4.2</v>
      </c>
      <c r="T32" s="52">
        <v>4.5</v>
      </c>
      <c r="U32" s="53">
        <v>8.1999999999999993</v>
      </c>
      <c r="V32" s="53"/>
      <c r="W32" s="53"/>
      <c r="X32" s="53"/>
      <c r="Y32" s="53"/>
      <c r="Z32" s="53"/>
      <c r="AA32" s="67">
        <f t="shared" si="9"/>
        <v>0</v>
      </c>
      <c r="AB32" s="53"/>
      <c r="AC32" s="20">
        <f t="shared" si="10"/>
        <v>0</v>
      </c>
      <c r="AD32" s="85">
        <f t="shared" si="11"/>
        <v>123.9</v>
      </c>
      <c r="AE32" s="21">
        <f t="shared" si="23"/>
        <v>123.9</v>
      </c>
      <c r="AF32" s="82"/>
      <c r="AG32" s="51"/>
      <c r="AH32" s="22">
        <f t="shared" si="12"/>
        <v>123.9</v>
      </c>
      <c r="AI32" s="23">
        <f t="shared" si="13"/>
        <v>-10.865000000000009</v>
      </c>
      <c r="AJ32" s="54"/>
      <c r="AK32" s="24">
        <f t="shared" si="14"/>
        <v>0</v>
      </c>
      <c r="AL32" s="25">
        <f t="shared" si="15"/>
        <v>113.035</v>
      </c>
      <c r="AM32" s="26">
        <f t="shared" si="16"/>
        <v>113.035</v>
      </c>
      <c r="AN32" s="79"/>
      <c r="AO32" s="24">
        <v>50</v>
      </c>
      <c r="AP32" s="25">
        <v>200</v>
      </c>
      <c r="AQ32" s="25">
        <v>0</v>
      </c>
      <c r="AR32" s="25">
        <v>20</v>
      </c>
      <c r="AS32" s="25">
        <v>20</v>
      </c>
      <c r="AT32" s="62">
        <f t="shared" si="4"/>
        <v>290</v>
      </c>
      <c r="AU32" s="63">
        <f t="shared" si="17"/>
        <v>275.5</v>
      </c>
      <c r="AV32" s="24">
        <v>6</v>
      </c>
      <c r="AW32" s="25">
        <v>20</v>
      </c>
      <c r="AX32" s="25">
        <v>8</v>
      </c>
      <c r="AY32" s="25">
        <v>1</v>
      </c>
      <c r="AZ32" s="81">
        <f t="shared" si="18"/>
        <v>35</v>
      </c>
      <c r="BA32" s="80">
        <f t="shared" si="19"/>
        <v>240.5</v>
      </c>
      <c r="BB32" s="36">
        <f t="shared" si="20"/>
        <v>113.035</v>
      </c>
      <c r="BC32" s="80">
        <f t="shared" si="21"/>
        <v>125.06</v>
      </c>
    </row>
    <row r="33" spans="1:55" ht="18" thickBot="1">
      <c r="A33" s="30" t="s">
        <v>46</v>
      </c>
      <c r="B33" s="44">
        <v>1040</v>
      </c>
      <c r="C33" s="44">
        <v>366</v>
      </c>
      <c r="D33" s="44">
        <v>690</v>
      </c>
      <c r="E33" s="44">
        <v>49</v>
      </c>
      <c r="F33" s="44"/>
      <c r="G33" s="35">
        <v>23</v>
      </c>
      <c r="H33" s="48">
        <f t="shared" si="5"/>
        <v>2096</v>
      </c>
      <c r="I33" s="48">
        <f t="shared" si="6"/>
        <v>72</v>
      </c>
      <c r="J33" s="44">
        <v>635</v>
      </c>
      <c r="K33" s="19">
        <v>433</v>
      </c>
      <c r="L33" s="19"/>
      <c r="M33" s="19">
        <v>21</v>
      </c>
      <c r="N33" s="45">
        <v>15</v>
      </c>
      <c r="O33" s="49"/>
      <c r="P33" s="48">
        <f t="shared" si="7"/>
        <v>1068</v>
      </c>
      <c r="Q33" s="48">
        <f t="shared" si="8"/>
        <v>36</v>
      </c>
      <c r="R33" s="50">
        <f t="shared" si="22"/>
        <v>108</v>
      </c>
      <c r="S33" s="97">
        <v>4.2</v>
      </c>
      <c r="T33" s="52">
        <v>4.5</v>
      </c>
      <c r="U33" s="53">
        <v>8.1999999999999993</v>
      </c>
      <c r="V33" s="53"/>
      <c r="W33" s="53"/>
      <c r="X33" s="53"/>
      <c r="Y33" s="53"/>
      <c r="Z33" s="53"/>
      <c r="AA33" s="67">
        <f t="shared" si="9"/>
        <v>0</v>
      </c>
      <c r="AB33" s="53"/>
      <c r="AC33" s="20">
        <f t="shared" si="10"/>
        <v>0</v>
      </c>
      <c r="AD33" s="85">
        <f t="shared" si="11"/>
        <v>124.9</v>
      </c>
      <c r="AE33" s="21">
        <f t="shared" si="23"/>
        <v>124.9</v>
      </c>
      <c r="AF33" s="82"/>
      <c r="AG33" s="51"/>
      <c r="AH33" s="22">
        <f t="shared" si="12"/>
        <v>124.9</v>
      </c>
      <c r="AI33" s="23">
        <f t="shared" si="13"/>
        <v>-11.865000000000009</v>
      </c>
      <c r="AJ33" s="54"/>
      <c r="AK33" s="24">
        <f t="shared" si="14"/>
        <v>0</v>
      </c>
      <c r="AL33" s="25">
        <f t="shared" si="15"/>
        <v>113.035</v>
      </c>
      <c r="AM33" s="26">
        <f t="shared" si="16"/>
        <v>113.035</v>
      </c>
      <c r="AN33" s="79"/>
      <c r="AO33" s="24">
        <v>50</v>
      </c>
      <c r="AP33" s="25">
        <v>200</v>
      </c>
      <c r="AQ33" s="25">
        <v>0</v>
      </c>
      <c r="AR33" s="25">
        <v>20</v>
      </c>
      <c r="AS33" s="25">
        <v>20</v>
      </c>
      <c r="AT33" s="62">
        <f t="shared" si="4"/>
        <v>290</v>
      </c>
      <c r="AU33" s="63">
        <f t="shared" si="17"/>
        <v>275.5</v>
      </c>
      <c r="AV33" s="24">
        <v>6</v>
      </c>
      <c r="AW33" s="25">
        <v>20</v>
      </c>
      <c r="AX33" s="25">
        <v>8</v>
      </c>
      <c r="AY33" s="25">
        <v>1</v>
      </c>
      <c r="AZ33" s="81">
        <f t="shared" si="18"/>
        <v>35</v>
      </c>
      <c r="BA33" s="80">
        <f t="shared" si="19"/>
        <v>240.5</v>
      </c>
      <c r="BB33" s="36">
        <f t="shared" si="20"/>
        <v>113.035</v>
      </c>
      <c r="BC33" s="80">
        <f t="shared" si="21"/>
        <v>125.06</v>
      </c>
    </row>
    <row r="34" spans="1:55" ht="18" thickBot="1">
      <c r="A34" s="30" t="s">
        <v>18</v>
      </c>
      <c r="B34" s="44">
        <v>1006</v>
      </c>
      <c r="C34" s="44">
        <v>402</v>
      </c>
      <c r="D34" s="61">
        <v>662</v>
      </c>
      <c r="E34" s="44">
        <v>49</v>
      </c>
      <c r="F34" s="44"/>
      <c r="G34" s="35">
        <v>21</v>
      </c>
      <c r="H34" s="48">
        <f t="shared" si="5"/>
        <v>2070</v>
      </c>
      <c r="I34" s="48">
        <f t="shared" si="6"/>
        <v>70</v>
      </c>
      <c r="J34" s="44">
        <v>648</v>
      </c>
      <c r="K34" s="19">
        <v>426</v>
      </c>
      <c r="L34" s="19"/>
      <c r="M34" s="19">
        <v>21</v>
      </c>
      <c r="N34" s="45">
        <v>15</v>
      </c>
      <c r="O34" s="49"/>
      <c r="P34" s="48">
        <f t="shared" si="7"/>
        <v>1074</v>
      </c>
      <c r="Q34" s="48">
        <f t="shared" si="8"/>
        <v>36</v>
      </c>
      <c r="R34" s="50">
        <f t="shared" si="22"/>
        <v>106</v>
      </c>
      <c r="S34" s="97">
        <v>4.2</v>
      </c>
      <c r="T34" s="52">
        <v>4</v>
      </c>
      <c r="U34" s="53">
        <v>6.9</v>
      </c>
      <c r="V34" s="53"/>
      <c r="W34" s="53"/>
      <c r="X34" s="53"/>
      <c r="Y34" s="53"/>
      <c r="Z34" s="53"/>
      <c r="AA34" s="67">
        <f t="shared" si="9"/>
        <v>0</v>
      </c>
      <c r="AB34" s="53"/>
      <c r="AC34" s="20">
        <f t="shared" si="10"/>
        <v>0</v>
      </c>
      <c r="AD34" s="85">
        <f t="shared" si="11"/>
        <v>121.10000000000001</v>
      </c>
      <c r="AE34" s="21">
        <f t="shared" si="23"/>
        <v>121.10000000000001</v>
      </c>
      <c r="AF34" s="82"/>
      <c r="AG34" s="51"/>
      <c r="AH34" s="22">
        <f t="shared" si="12"/>
        <v>121.10000000000001</v>
      </c>
      <c r="AI34" s="23">
        <f t="shared" si="13"/>
        <v>-8.0650000000000119</v>
      </c>
      <c r="AJ34" s="54"/>
      <c r="AK34" s="24">
        <f t="shared" si="14"/>
        <v>0</v>
      </c>
      <c r="AL34" s="25">
        <f t="shared" si="15"/>
        <v>113.035</v>
      </c>
      <c r="AM34" s="26">
        <f t="shared" si="16"/>
        <v>113.035</v>
      </c>
      <c r="AN34" s="79"/>
      <c r="AO34" s="24">
        <v>50</v>
      </c>
      <c r="AP34" s="25">
        <v>200</v>
      </c>
      <c r="AQ34" s="25">
        <v>0</v>
      </c>
      <c r="AR34" s="25">
        <v>20</v>
      </c>
      <c r="AS34" s="25">
        <v>20</v>
      </c>
      <c r="AT34" s="62">
        <f t="shared" si="4"/>
        <v>290</v>
      </c>
      <c r="AU34" s="63">
        <f t="shared" si="17"/>
        <v>275.5</v>
      </c>
      <c r="AV34" s="24">
        <v>6</v>
      </c>
      <c r="AW34" s="25">
        <v>20</v>
      </c>
      <c r="AX34" s="25">
        <v>8</v>
      </c>
      <c r="AY34" s="25">
        <v>1</v>
      </c>
      <c r="AZ34" s="81">
        <f t="shared" si="18"/>
        <v>35</v>
      </c>
      <c r="BA34" s="80">
        <f t="shared" si="19"/>
        <v>240.5</v>
      </c>
      <c r="BB34" s="36">
        <f t="shared" si="20"/>
        <v>113.035</v>
      </c>
      <c r="BC34" s="80">
        <f t="shared" si="21"/>
        <v>125.06</v>
      </c>
    </row>
    <row r="35" spans="1:55" ht="18" thickBot="1">
      <c r="A35" s="30" t="s">
        <v>47</v>
      </c>
      <c r="B35" s="44">
        <v>994</v>
      </c>
      <c r="C35" s="44">
        <v>406</v>
      </c>
      <c r="D35" s="61">
        <v>623</v>
      </c>
      <c r="E35" s="44">
        <v>49</v>
      </c>
      <c r="F35" s="44"/>
      <c r="G35" s="35">
        <v>20</v>
      </c>
      <c r="H35" s="48">
        <f t="shared" si="5"/>
        <v>2023</v>
      </c>
      <c r="I35" s="48">
        <f t="shared" si="6"/>
        <v>69</v>
      </c>
      <c r="J35" s="44">
        <v>668</v>
      </c>
      <c r="K35" s="19">
        <v>424</v>
      </c>
      <c r="L35" s="19"/>
      <c r="M35" s="19">
        <v>22</v>
      </c>
      <c r="N35" s="45">
        <v>15</v>
      </c>
      <c r="O35" s="49"/>
      <c r="P35" s="48">
        <f t="shared" si="7"/>
        <v>1092</v>
      </c>
      <c r="Q35" s="48">
        <f t="shared" si="8"/>
        <v>37</v>
      </c>
      <c r="R35" s="50">
        <f t="shared" si="22"/>
        <v>106</v>
      </c>
      <c r="S35" s="97">
        <v>4.2</v>
      </c>
      <c r="T35" s="52">
        <v>4</v>
      </c>
      <c r="U35" s="53">
        <v>6.9</v>
      </c>
      <c r="V35" s="53"/>
      <c r="W35" s="53"/>
      <c r="X35" s="53"/>
      <c r="Y35" s="53"/>
      <c r="Z35" s="53"/>
      <c r="AA35" s="67">
        <f t="shared" si="9"/>
        <v>0</v>
      </c>
      <c r="AB35" s="53"/>
      <c r="AC35" s="20">
        <f t="shared" si="10"/>
        <v>0</v>
      </c>
      <c r="AD35" s="85">
        <f t="shared" si="11"/>
        <v>121.10000000000001</v>
      </c>
      <c r="AE35" s="21">
        <f t="shared" si="23"/>
        <v>121.10000000000001</v>
      </c>
      <c r="AF35" s="82"/>
      <c r="AG35" s="51"/>
      <c r="AH35" s="22">
        <f t="shared" si="12"/>
        <v>121.10000000000001</v>
      </c>
      <c r="AI35" s="23">
        <f t="shared" si="13"/>
        <v>-8.0650000000000119</v>
      </c>
      <c r="AJ35" s="54"/>
      <c r="AK35" s="24">
        <f t="shared" si="14"/>
        <v>0</v>
      </c>
      <c r="AL35" s="25">
        <f t="shared" si="15"/>
        <v>113.035</v>
      </c>
      <c r="AM35" s="26">
        <f t="shared" si="16"/>
        <v>113.035</v>
      </c>
      <c r="AN35" s="79"/>
      <c r="AO35" s="24">
        <v>50</v>
      </c>
      <c r="AP35" s="25">
        <v>200</v>
      </c>
      <c r="AQ35" s="25">
        <v>0</v>
      </c>
      <c r="AR35" s="25">
        <v>20</v>
      </c>
      <c r="AS35" s="25">
        <v>20</v>
      </c>
      <c r="AT35" s="62">
        <f t="shared" si="4"/>
        <v>290</v>
      </c>
      <c r="AU35" s="63">
        <f t="shared" si="17"/>
        <v>275.5</v>
      </c>
      <c r="AV35" s="24">
        <v>6</v>
      </c>
      <c r="AW35" s="25">
        <v>20</v>
      </c>
      <c r="AX35" s="25">
        <v>8</v>
      </c>
      <c r="AY35" s="25">
        <v>1</v>
      </c>
      <c r="AZ35" s="81">
        <f t="shared" si="18"/>
        <v>35</v>
      </c>
      <c r="BA35" s="80">
        <f t="shared" si="19"/>
        <v>240.5</v>
      </c>
      <c r="BB35" s="36">
        <f t="shared" si="20"/>
        <v>113.035</v>
      </c>
      <c r="BC35" s="80">
        <f t="shared" si="21"/>
        <v>125.06</v>
      </c>
    </row>
    <row r="36" spans="1:55" ht="18" thickBot="1">
      <c r="A36" s="30" t="s">
        <v>19</v>
      </c>
      <c r="B36" s="44">
        <v>952</v>
      </c>
      <c r="C36" s="44">
        <v>401</v>
      </c>
      <c r="D36" s="61">
        <v>631</v>
      </c>
      <c r="E36" s="44">
        <v>48</v>
      </c>
      <c r="F36" s="44"/>
      <c r="G36" s="35">
        <v>20</v>
      </c>
      <c r="H36" s="48">
        <f t="shared" si="5"/>
        <v>1984</v>
      </c>
      <c r="I36" s="48">
        <f t="shared" si="6"/>
        <v>68</v>
      </c>
      <c r="J36" s="44">
        <v>669</v>
      </c>
      <c r="K36" s="19">
        <v>414</v>
      </c>
      <c r="L36" s="19"/>
      <c r="M36" s="19">
        <v>22</v>
      </c>
      <c r="N36" s="45">
        <v>14</v>
      </c>
      <c r="O36" s="49"/>
      <c r="P36" s="48">
        <f t="shared" si="7"/>
        <v>1083</v>
      </c>
      <c r="Q36" s="48">
        <f t="shared" si="8"/>
        <v>36</v>
      </c>
      <c r="R36" s="50">
        <f t="shared" si="22"/>
        <v>104</v>
      </c>
      <c r="S36" s="97">
        <v>3.95</v>
      </c>
      <c r="T36" s="52">
        <v>4</v>
      </c>
      <c r="U36" s="53">
        <v>6.7</v>
      </c>
      <c r="V36" s="53"/>
      <c r="W36" s="53"/>
      <c r="X36" s="53"/>
      <c r="Y36" s="53"/>
      <c r="Z36" s="53"/>
      <c r="AA36" s="67">
        <f t="shared" si="9"/>
        <v>0</v>
      </c>
      <c r="AB36" s="53"/>
      <c r="AC36" s="20">
        <f t="shared" si="10"/>
        <v>0</v>
      </c>
      <c r="AD36" s="85">
        <f t="shared" si="11"/>
        <v>118.65</v>
      </c>
      <c r="AE36" s="21">
        <f t="shared" si="23"/>
        <v>118.65</v>
      </c>
      <c r="AF36" s="82"/>
      <c r="AG36" s="51"/>
      <c r="AH36" s="22">
        <f t="shared" si="12"/>
        <v>118.65</v>
      </c>
      <c r="AI36" s="23">
        <f t="shared" si="13"/>
        <v>-5.6150000000000091</v>
      </c>
      <c r="AJ36" s="54"/>
      <c r="AK36" s="24">
        <f t="shared" si="14"/>
        <v>0</v>
      </c>
      <c r="AL36" s="25">
        <f t="shared" si="15"/>
        <v>113.035</v>
      </c>
      <c r="AM36" s="26">
        <f t="shared" si="16"/>
        <v>113.035</v>
      </c>
      <c r="AN36" s="79"/>
      <c r="AO36" s="24">
        <v>50</v>
      </c>
      <c r="AP36" s="25">
        <v>200</v>
      </c>
      <c r="AQ36" s="25">
        <v>0</v>
      </c>
      <c r="AR36" s="25">
        <v>20</v>
      </c>
      <c r="AS36" s="25">
        <v>20</v>
      </c>
      <c r="AT36" s="62">
        <f t="shared" si="4"/>
        <v>290</v>
      </c>
      <c r="AU36" s="63">
        <f t="shared" si="17"/>
        <v>275.5</v>
      </c>
      <c r="AV36" s="24">
        <v>6</v>
      </c>
      <c r="AW36" s="25">
        <v>20</v>
      </c>
      <c r="AX36" s="25">
        <v>8</v>
      </c>
      <c r="AY36" s="25">
        <v>1</v>
      </c>
      <c r="AZ36" s="81">
        <f t="shared" si="18"/>
        <v>35</v>
      </c>
      <c r="BA36" s="80">
        <f t="shared" si="19"/>
        <v>240.5</v>
      </c>
      <c r="BB36" s="36">
        <f t="shared" si="20"/>
        <v>113.035</v>
      </c>
      <c r="BC36" s="80">
        <f t="shared" si="21"/>
        <v>125.06</v>
      </c>
    </row>
    <row r="37" spans="1:55" ht="18" thickBot="1">
      <c r="A37" s="30" t="s">
        <v>48</v>
      </c>
      <c r="B37" s="44">
        <v>883</v>
      </c>
      <c r="C37" s="44">
        <v>408</v>
      </c>
      <c r="D37" s="61">
        <v>620</v>
      </c>
      <c r="E37" s="44">
        <v>46</v>
      </c>
      <c r="F37" s="44"/>
      <c r="G37" s="35">
        <v>20</v>
      </c>
      <c r="H37" s="48">
        <f t="shared" si="5"/>
        <v>1911</v>
      </c>
      <c r="I37" s="48">
        <f t="shared" si="6"/>
        <v>66</v>
      </c>
      <c r="J37" s="44">
        <v>656</v>
      </c>
      <c r="K37" s="19">
        <v>447</v>
      </c>
      <c r="L37" s="19"/>
      <c r="M37" s="19">
        <v>22</v>
      </c>
      <c r="N37" s="45">
        <v>15</v>
      </c>
      <c r="O37" s="49"/>
      <c r="P37" s="48">
        <f t="shared" si="7"/>
        <v>1103</v>
      </c>
      <c r="Q37" s="48">
        <f t="shared" si="8"/>
        <v>37</v>
      </c>
      <c r="R37" s="50">
        <f t="shared" si="22"/>
        <v>103</v>
      </c>
      <c r="S37" s="97">
        <v>3.95</v>
      </c>
      <c r="T37" s="52">
        <v>4</v>
      </c>
      <c r="U37" s="53">
        <v>6.7</v>
      </c>
      <c r="V37" s="53"/>
      <c r="W37" s="53"/>
      <c r="X37" s="53"/>
      <c r="Y37" s="53"/>
      <c r="Z37" s="53"/>
      <c r="AA37" s="67">
        <f t="shared" si="9"/>
        <v>0</v>
      </c>
      <c r="AB37" s="53"/>
      <c r="AC37" s="20">
        <f t="shared" si="10"/>
        <v>0</v>
      </c>
      <c r="AD37" s="85">
        <f t="shared" si="11"/>
        <v>117.65</v>
      </c>
      <c r="AE37" s="21">
        <f t="shared" si="23"/>
        <v>117.65</v>
      </c>
      <c r="AF37" s="82"/>
      <c r="AG37" s="51"/>
      <c r="AH37" s="22">
        <f t="shared" si="12"/>
        <v>117.65</v>
      </c>
      <c r="AI37" s="23">
        <f t="shared" si="13"/>
        <v>-4.6150000000000091</v>
      </c>
      <c r="AJ37" s="54"/>
      <c r="AK37" s="24">
        <f t="shared" si="14"/>
        <v>0</v>
      </c>
      <c r="AL37" s="25">
        <f t="shared" si="15"/>
        <v>113.035</v>
      </c>
      <c r="AM37" s="26">
        <f t="shared" si="16"/>
        <v>113.035</v>
      </c>
      <c r="AN37" s="79"/>
      <c r="AO37" s="24">
        <v>50</v>
      </c>
      <c r="AP37" s="25">
        <v>200</v>
      </c>
      <c r="AQ37" s="25">
        <v>0</v>
      </c>
      <c r="AR37" s="25">
        <v>20</v>
      </c>
      <c r="AS37" s="25">
        <v>20</v>
      </c>
      <c r="AT37" s="62">
        <f t="shared" si="4"/>
        <v>290</v>
      </c>
      <c r="AU37" s="63">
        <f t="shared" si="17"/>
        <v>275.5</v>
      </c>
      <c r="AV37" s="24">
        <v>6</v>
      </c>
      <c r="AW37" s="25">
        <v>20</v>
      </c>
      <c r="AX37" s="25">
        <v>8</v>
      </c>
      <c r="AY37" s="25">
        <v>1</v>
      </c>
      <c r="AZ37" s="81">
        <f t="shared" si="18"/>
        <v>35</v>
      </c>
      <c r="BA37" s="80">
        <f t="shared" si="19"/>
        <v>240.5</v>
      </c>
      <c r="BB37" s="36">
        <f t="shared" si="20"/>
        <v>113.035</v>
      </c>
      <c r="BC37" s="80">
        <f t="shared" si="21"/>
        <v>125.06</v>
      </c>
    </row>
    <row r="38" spans="1:55" ht="18" thickBot="1">
      <c r="A38" s="30" t="s">
        <v>20</v>
      </c>
      <c r="B38" s="44">
        <v>894</v>
      </c>
      <c r="C38" s="44">
        <v>409</v>
      </c>
      <c r="D38" s="61">
        <v>631</v>
      </c>
      <c r="E38" s="44">
        <v>46</v>
      </c>
      <c r="F38" s="44"/>
      <c r="G38" s="35">
        <v>20</v>
      </c>
      <c r="H38" s="48">
        <f t="shared" si="5"/>
        <v>1934</v>
      </c>
      <c r="I38" s="48">
        <f t="shared" si="6"/>
        <v>66</v>
      </c>
      <c r="J38" s="44">
        <v>662</v>
      </c>
      <c r="K38" s="19">
        <v>440</v>
      </c>
      <c r="L38" s="19"/>
      <c r="M38" s="19">
        <v>22</v>
      </c>
      <c r="N38" s="45">
        <v>15</v>
      </c>
      <c r="O38" s="49"/>
      <c r="P38" s="48">
        <f t="shared" si="7"/>
        <v>1102</v>
      </c>
      <c r="Q38" s="48">
        <f t="shared" si="8"/>
        <v>37</v>
      </c>
      <c r="R38" s="50">
        <f t="shared" si="22"/>
        <v>103</v>
      </c>
      <c r="S38" s="97">
        <v>3.95</v>
      </c>
      <c r="T38" s="52">
        <v>4</v>
      </c>
      <c r="U38" s="53">
        <v>7.7</v>
      </c>
      <c r="V38" s="53"/>
      <c r="W38" s="53"/>
      <c r="X38" s="53"/>
      <c r="Y38" s="53"/>
      <c r="Z38" s="53"/>
      <c r="AA38" s="67">
        <f t="shared" si="9"/>
        <v>0</v>
      </c>
      <c r="AB38" s="53"/>
      <c r="AC38" s="20">
        <f t="shared" si="10"/>
        <v>0</v>
      </c>
      <c r="AD38" s="85">
        <f t="shared" si="11"/>
        <v>118.65</v>
      </c>
      <c r="AE38" s="21">
        <f t="shared" si="23"/>
        <v>118.65</v>
      </c>
      <c r="AF38" s="82"/>
      <c r="AG38" s="51"/>
      <c r="AH38" s="22">
        <f t="shared" si="12"/>
        <v>118.65</v>
      </c>
      <c r="AI38" s="23">
        <f t="shared" si="13"/>
        <v>-5.6150000000000091</v>
      </c>
      <c r="AJ38" s="54"/>
      <c r="AK38" s="24">
        <f t="shared" si="14"/>
        <v>0</v>
      </c>
      <c r="AL38" s="25">
        <f t="shared" si="15"/>
        <v>113.035</v>
      </c>
      <c r="AM38" s="26">
        <f t="shared" si="16"/>
        <v>113.035</v>
      </c>
      <c r="AN38" s="79"/>
      <c r="AO38" s="24">
        <v>50</v>
      </c>
      <c r="AP38" s="25">
        <v>200</v>
      </c>
      <c r="AQ38" s="25">
        <v>0</v>
      </c>
      <c r="AR38" s="25">
        <v>20</v>
      </c>
      <c r="AS38" s="25">
        <v>20</v>
      </c>
      <c r="AT38" s="62">
        <f t="shared" si="4"/>
        <v>290</v>
      </c>
      <c r="AU38" s="63">
        <f t="shared" si="17"/>
        <v>275.5</v>
      </c>
      <c r="AV38" s="24">
        <v>6</v>
      </c>
      <c r="AW38" s="25">
        <v>20</v>
      </c>
      <c r="AX38" s="25">
        <v>8</v>
      </c>
      <c r="AY38" s="25">
        <v>1</v>
      </c>
      <c r="AZ38" s="81">
        <f t="shared" si="18"/>
        <v>35</v>
      </c>
      <c r="BA38" s="80">
        <f t="shared" si="19"/>
        <v>240.5</v>
      </c>
      <c r="BB38" s="36">
        <f t="shared" si="20"/>
        <v>113.035</v>
      </c>
      <c r="BC38" s="80">
        <f t="shared" si="21"/>
        <v>125.06</v>
      </c>
    </row>
    <row r="39" spans="1:55" ht="18" thickBot="1">
      <c r="A39" s="30" t="s">
        <v>33</v>
      </c>
      <c r="B39" s="44">
        <v>950</v>
      </c>
      <c r="C39" s="44">
        <v>419</v>
      </c>
      <c r="D39" s="61">
        <v>647</v>
      </c>
      <c r="E39" s="44">
        <v>48</v>
      </c>
      <c r="F39" s="44"/>
      <c r="G39" s="35">
        <v>21</v>
      </c>
      <c r="H39" s="48">
        <f t="shared" si="5"/>
        <v>2016</v>
      </c>
      <c r="I39" s="48">
        <f t="shared" si="6"/>
        <v>69</v>
      </c>
      <c r="J39" s="44">
        <v>670</v>
      </c>
      <c r="K39" s="19">
        <v>432</v>
      </c>
      <c r="L39" s="19"/>
      <c r="M39" s="19">
        <v>22</v>
      </c>
      <c r="N39" s="45">
        <v>15</v>
      </c>
      <c r="O39" s="49"/>
      <c r="P39" s="48">
        <f t="shared" si="7"/>
        <v>1102</v>
      </c>
      <c r="Q39" s="48">
        <f t="shared" si="8"/>
        <v>37</v>
      </c>
      <c r="R39" s="50">
        <f t="shared" si="22"/>
        <v>106</v>
      </c>
      <c r="S39" s="97">
        <v>3.95</v>
      </c>
      <c r="T39" s="52">
        <v>4.5</v>
      </c>
      <c r="U39" s="53">
        <v>7.7</v>
      </c>
      <c r="V39" s="53"/>
      <c r="W39" s="53"/>
      <c r="X39" s="53"/>
      <c r="Y39" s="53"/>
      <c r="Z39" s="53"/>
      <c r="AA39" s="67">
        <f t="shared" si="9"/>
        <v>0</v>
      </c>
      <c r="AB39" s="53"/>
      <c r="AC39" s="20">
        <f t="shared" si="10"/>
        <v>0</v>
      </c>
      <c r="AD39" s="85">
        <f t="shared" si="11"/>
        <v>122.15</v>
      </c>
      <c r="AE39" s="21">
        <f t="shared" si="23"/>
        <v>122.15</v>
      </c>
      <c r="AF39" s="82"/>
      <c r="AG39" s="51"/>
      <c r="AH39" s="22">
        <f t="shared" si="12"/>
        <v>122.15</v>
      </c>
      <c r="AI39" s="23">
        <f t="shared" si="13"/>
        <v>-9.1150000000000091</v>
      </c>
      <c r="AJ39" s="54"/>
      <c r="AK39" s="24">
        <f t="shared" si="14"/>
        <v>0</v>
      </c>
      <c r="AL39" s="25">
        <f t="shared" si="15"/>
        <v>113.035</v>
      </c>
      <c r="AM39" s="26">
        <f t="shared" si="16"/>
        <v>113.035</v>
      </c>
      <c r="AN39" s="79"/>
      <c r="AO39" s="24">
        <v>50</v>
      </c>
      <c r="AP39" s="25">
        <v>200</v>
      </c>
      <c r="AQ39" s="25">
        <v>0</v>
      </c>
      <c r="AR39" s="25">
        <v>20</v>
      </c>
      <c r="AS39" s="25">
        <v>20</v>
      </c>
      <c r="AT39" s="62">
        <f t="shared" si="4"/>
        <v>290</v>
      </c>
      <c r="AU39" s="63">
        <f t="shared" si="17"/>
        <v>275.5</v>
      </c>
      <c r="AV39" s="24">
        <v>6</v>
      </c>
      <c r="AW39" s="25">
        <v>20</v>
      </c>
      <c r="AX39" s="25">
        <v>8</v>
      </c>
      <c r="AY39" s="25">
        <v>1</v>
      </c>
      <c r="AZ39" s="81">
        <f t="shared" si="18"/>
        <v>35</v>
      </c>
      <c r="BA39" s="80">
        <f t="shared" si="19"/>
        <v>240.5</v>
      </c>
      <c r="BB39" s="36">
        <f t="shared" si="20"/>
        <v>113.035</v>
      </c>
      <c r="BC39" s="80">
        <f t="shared" si="21"/>
        <v>125.06</v>
      </c>
    </row>
    <row r="40" spans="1:55" ht="18" thickBot="1">
      <c r="A40" s="30" t="s">
        <v>21</v>
      </c>
      <c r="B40" s="44">
        <v>1012</v>
      </c>
      <c r="C40" s="44">
        <v>442</v>
      </c>
      <c r="D40" s="61">
        <v>657</v>
      </c>
      <c r="E40" s="44">
        <v>50</v>
      </c>
      <c r="F40" s="44"/>
      <c r="G40" s="35">
        <v>21</v>
      </c>
      <c r="H40" s="48">
        <f t="shared" si="5"/>
        <v>2111</v>
      </c>
      <c r="I40" s="48">
        <f t="shared" si="6"/>
        <v>71</v>
      </c>
      <c r="J40" s="44">
        <v>693</v>
      </c>
      <c r="K40" s="19">
        <v>449</v>
      </c>
      <c r="L40" s="19"/>
      <c r="M40" s="19">
        <v>23</v>
      </c>
      <c r="N40" s="45">
        <v>15</v>
      </c>
      <c r="O40" s="49"/>
      <c r="P40" s="48">
        <f t="shared" si="7"/>
        <v>1142</v>
      </c>
      <c r="Q40" s="48">
        <f t="shared" si="8"/>
        <v>38</v>
      </c>
      <c r="R40" s="50">
        <f t="shared" si="22"/>
        <v>109</v>
      </c>
      <c r="S40" s="97">
        <v>4.08</v>
      </c>
      <c r="T40" s="52">
        <v>4.5</v>
      </c>
      <c r="U40" s="53">
        <v>8.1</v>
      </c>
      <c r="V40" s="53"/>
      <c r="W40" s="53"/>
      <c r="X40" s="53"/>
      <c r="Y40" s="53"/>
      <c r="Z40" s="53"/>
      <c r="AA40" s="67">
        <f t="shared" si="9"/>
        <v>0</v>
      </c>
      <c r="AB40" s="53"/>
      <c r="AC40" s="20">
        <f t="shared" si="10"/>
        <v>0</v>
      </c>
      <c r="AD40" s="85">
        <f t="shared" si="11"/>
        <v>125.67999999999999</v>
      </c>
      <c r="AE40" s="21">
        <f t="shared" si="23"/>
        <v>125.67999999999999</v>
      </c>
      <c r="AF40" s="82"/>
      <c r="AG40" s="51"/>
      <c r="AH40" s="22">
        <f t="shared" si="12"/>
        <v>125.67999999999999</v>
      </c>
      <c r="AI40" s="23">
        <f t="shared" si="13"/>
        <v>-12.644999999999996</v>
      </c>
      <c r="AJ40" s="54"/>
      <c r="AK40" s="24">
        <f t="shared" si="14"/>
        <v>0</v>
      </c>
      <c r="AL40" s="25">
        <f t="shared" si="15"/>
        <v>113.035</v>
      </c>
      <c r="AM40" s="26">
        <f t="shared" si="16"/>
        <v>113.035</v>
      </c>
      <c r="AN40" s="79"/>
      <c r="AO40" s="24">
        <v>50</v>
      </c>
      <c r="AP40" s="25">
        <v>200</v>
      </c>
      <c r="AQ40" s="25">
        <v>0</v>
      </c>
      <c r="AR40" s="25">
        <v>20</v>
      </c>
      <c r="AS40" s="25">
        <v>20</v>
      </c>
      <c r="AT40" s="62">
        <f t="shared" si="4"/>
        <v>290</v>
      </c>
      <c r="AU40" s="63">
        <f t="shared" si="17"/>
        <v>275.5</v>
      </c>
      <c r="AV40" s="24">
        <v>6</v>
      </c>
      <c r="AW40" s="25">
        <v>20</v>
      </c>
      <c r="AX40" s="25">
        <v>8</v>
      </c>
      <c r="AY40" s="25">
        <v>1</v>
      </c>
      <c r="AZ40" s="81">
        <f t="shared" si="18"/>
        <v>35</v>
      </c>
      <c r="BA40" s="80">
        <f t="shared" si="19"/>
        <v>240.5</v>
      </c>
      <c r="BB40" s="36">
        <f t="shared" si="20"/>
        <v>113.035</v>
      </c>
      <c r="BC40" s="80">
        <f t="shared" si="21"/>
        <v>125.06</v>
      </c>
    </row>
    <row r="41" spans="1:55" ht="18" thickBot="1">
      <c r="A41" s="30" t="s">
        <v>34</v>
      </c>
      <c r="B41" s="44">
        <v>1024</v>
      </c>
      <c r="C41" s="44">
        <v>449</v>
      </c>
      <c r="D41" s="61">
        <v>661</v>
      </c>
      <c r="E41" s="44">
        <v>51</v>
      </c>
      <c r="F41" s="44"/>
      <c r="G41" s="35">
        <v>21</v>
      </c>
      <c r="H41" s="48">
        <f t="shared" si="5"/>
        <v>2134</v>
      </c>
      <c r="I41" s="48">
        <f t="shared" si="6"/>
        <v>72</v>
      </c>
      <c r="J41" s="44">
        <v>713</v>
      </c>
      <c r="K41" s="19">
        <v>452</v>
      </c>
      <c r="L41" s="19"/>
      <c r="M41" s="19">
        <v>23</v>
      </c>
      <c r="N41" s="45">
        <v>16</v>
      </c>
      <c r="O41" s="49"/>
      <c r="P41" s="48">
        <f t="shared" si="7"/>
        <v>1165</v>
      </c>
      <c r="Q41" s="48">
        <f t="shared" si="8"/>
        <v>39</v>
      </c>
      <c r="R41" s="50">
        <f t="shared" si="22"/>
        <v>111</v>
      </c>
      <c r="S41" s="97">
        <v>4.08</v>
      </c>
      <c r="T41" s="52">
        <v>4.5</v>
      </c>
      <c r="U41" s="53">
        <v>8.1</v>
      </c>
      <c r="V41" s="53"/>
      <c r="W41" s="53"/>
      <c r="X41" s="53"/>
      <c r="Y41" s="53"/>
      <c r="Z41" s="53"/>
      <c r="AA41" s="67">
        <f t="shared" si="9"/>
        <v>0</v>
      </c>
      <c r="AB41" s="53"/>
      <c r="AC41" s="20">
        <f t="shared" si="10"/>
        <v>0</v>
      </c>
      <c r="AD41" s="85">
        <f t="shared" si="11"/>
        <v>127.67999999999999</v>
      </c>
      <c r="AE41" s="21">
        <f t="shared" si="23"/>
        <v>127.67999999999999</v>
      </c>
      <c r="AF41" s="82"/>
      <c r="AG41" s="51"/>
      <c r="AH41" s="22">
        <f t="shared" si="12"/>
        <v>127.67999999999999</v>
      </c>
      <c r="AI41" s="23">
        <f t="shared" si="13"/>
        <v>-14.644999999999996</v>
      </c>
      <c r="AJ41" s="54"/>
      <c r="AK41" s="24">
        <f t="shared" si="14"/>
        <v>0</v>
      </c>
      <c r="AL41" s="25">
        <f t="shared" si="15"/>
        <v>113.035</v>
      </c>
      <c r="AM41" s="26">
        <f t="shared" si="16"/>
        <v>113.035</v>
      </c>
      <c r="AN41" s="79"/>
      <c r="AO41" s="24">
        <v>50</v>
      </c>
      <c r="AP41" s="25">
        <v>200</v>
      </c>
      <c r="AQ41" s="25">
        <v>0</v>
      </c>
      <c r="AR41" s="25">
        <v>20</v>
      </c>
      <c r="AS41" s="25">
        <v>20</v>
      </c>
      <c r="AT41" s="62">
        <f t="shared" si="4"/>
        <v>290</v>
      </c>
      <c r="AU41" s="63">
        <f t="shared" si="17"/>
        <v>275.5</v>
      </c>
      <c r="AV41" s="24">
        <v>6</v>
      </c>
      <c r="AW41" s="25">
        <v>20</v>
      </c>
      <c r="AX41" s="25">
        <v>8</v>
      </c>
      <c r="AY41" s="25">
        <v>1</v>
      </c>
      <c r="AZ41" s="81">
        <f t="shared" si="18"/>
        <v>35</v>
      </c>
      <c r="BA41" s="80">
        <f t="shared" si="19"/>
        <v>240.5</v>
      </c>
      <c r="BB41" s="36">
        <f t="shared" si="20"/>
        <v>113.035</v>
      </c>
      <c r="BC41" s="80">
        <f t="shared" si="21"/>
        <v>125.06</v>
      </c>
    </row>
    <row r="42" spans="1:55" ht="18" thickBot="1">
      <c r="A42" s="30" t="s">
        <v>22</v>
      </c>
      <c r="B42" s="44">
        <v>1008</v>
      </c>
      <c r="C42" s="44">
        <v>442</v>
      </c>
      <c r="D42" s="44">
        <v>687</v>
      </c>
      <c r="E42" s="44">
        <v>50</v>
      </c>
      <c r="F42" s="44"/>
      <c r="G42" s="35">
        <v>21</v>
      </c>
      <c r="H42" s="48">
        <f t="shared" si="5"/>
        <v>2137</v>
      </c>
      <c r="I42" s="48">
        <f t="shared" si="6"/>
        <v>71</v>
      </c>
      <c r="J42" s="44">
        <v>690</v>
      </c>
      <c r="K42" s="19">
        <v>436</v>
      </c>
      <c r="L42" s="19"/>
      <c r="M42" s="19">
        <v>23</v>
      </c>
      <c r="N42" s="45">
        <v>15</v>
      </c>
      <c r="O42" s="49"/>
      <c r="P42" s="48">
        <f t="shared" si="7"/>
        <v>1126</v>
      </c>
      <c r="Q42" s="48">
        <f t="shared" si="8"/>
        <v>38</v>
      </c>
      <c r="R42" s="50">
        <f t="shared" si="22"/>
        <v>109</v>
      </c>
      <c r="S42" s="97">
        <v>4.2</v>
      </c>
      <c r="T42" s="52">
        <v>5</v>
      </c>
      <c r="U42" s="53">
        <v>8.9</v>
      </c>
      <c r="V42" s="53"/>
      <c r="W42" s="53"/>
      <c r="X42" s="53"/>
      <c r="Y42" s="53"/>
      <c r="Z42" s="53"/>
      <c r="AA42" s="67">
        <f t="shared" si="9"/>
        <v>0</v>
      </c>
      <c r="AB42" s="53"/>
      <c r="AC42" s="20">
        <f t="shared" si="10"/>
        <v>0</v>
      </c>
      <c r="AD42" s="85">
        <f t="shared" si="11"/>
        <v>127.10000000000001</v>
      </c>
      <c r="AE42" s="21">
        <f t="shared" si="23"/>
        <v>127.10000000000001</v>
      </c>
      <c r="AF42" s="82"/>
      <c r="AG42" s="51"/>
      <c r="AH42" s="22">
        <f t="shared" si="12"/>
        <v>127.10000000000001</v>
      </c>
      <c r="AI42" s="23">
        <f t="shared" si="13"/>
        <v>-14.065000000000012</v>
      </c>
      <c r="AJ42" s="54"/>
      <c r="AK42" s="24">
        <f t="shared" si="14"/>
        <v>0</v>
      </c>
      <c r="AL42" s="25">
        <f t="shared" si="15"/>
        <v>113.035</v>
      </c>
      <c r="AM42" s="26">
        <f t="shared" si="16"/>
        <v>113.035</v>
      </c>
      <c r="AN42" s="79"/>
      <c r="AO42" s="24">
        <v>50</v>
      </c>
      <c r="AP42" s="25">
        <v>200</v>
      </c>
      <c r="AQ42" s="25">
        <v>0</v>
      </c>
      <c r="AR42" s="25">
        <v>20</v>
      </c>
      <c r="AS42" s="25">
        <v>20</v>
      </c>
      <c r="AT42" s="62">
        <f t="shared" si="4"/>
        <v>290</v>
      </c>
      <c r="AU42" s="63">
        <f t="shared" si="17"/>
        <v>275.5</v>
      </c>
      <c r="AV42" s="24">
        <v>6</v>
      </c>
      <c r="AW42" s="25">
        <v>20</v>
      </c>
      <c r="AX42" s="25">
        <v>8</v>
      </c>
      <c r="AY42" s="25">
        <v>1</v>
      </c>
      <c r="AZ42" s="81">
        <f t="shared" si="18"/>
        <v>35</v>
      </c>
      <c r="BA42" s="80">
        <f t="shared" si="19"/>
        <v>240.5</v>
      </c>
      <c r="BB42" s="36">
        <f t="shared" si="20"/>
        <v>113.035</v>
      </c>
      <c r="BC42" s="80">
        <f t="shared" si="21"/>
        <v>125.06</v>
      </c>
    </row>
    <row r="43" spans="1:55" ht="18" thickBot="1">
      <c r="A43" s="30" t="s">
        <v>49</v>
      </c>
      <c r="B43" s="44">
        <v>1006</v>
      </c>
      <c r="C43" s="44">
        <v>431</v>
      </c>
      <c r="D43" s="44">
        <v>656</v>
      </c>
      <c r="E43" s="44">
        <v>49</v>
      </c>
      <c r="F43" s="44"/>
      <c r="G43" s="35">
        <v>21</v>
      </c>
      <c r="H43" s="48">
        <f t="shared" si="5"/>
        <v>2093</v>
      </c>
      <c r="I43" s="48">
        <f t="shared" si="6"/>
        <v>70</v>
      </c>
      <c r="J43" s="44">
        <v>670</v>
      </c>
      <c r="K43" s="19">
        <v>428</v>
      </c>
      <c r="L43" s="19"/>
      <c r="M43" s="19">
        <v>22</v>
      </c>
      <c r="N43" s="45">
        <v>15</v>
      </c>
      <c r="O43" s="49"/>
      <c r="P43" s="48">
        <f t="shared" si="7"/>
        <v>1098</v>
      </c>
      <c r="Q43" s="48">
        <f t="shared" si="8"/>
        <v>37</v>
      </c>
      <c r="R43" s="50">
        <f t="shared" si="22"/>
        <v>107</v>
      </c>
      <c r="S43" s="97">
        <v>4.2</v>
      </c>
      <c r="T43" s="52">
        <v>5</v>
      </c>
      <c r="U43" s="53">
        <v>8.9</v>
      </c>
      <c r="V43" s="53"/>
      <c r="W43" s="53"/>
      <c r="X43" s="53"/>
      <c r="Y43" s="53"/>
      <c r="Z43" s="53"/>
      <c r="AA43" s="67">
        <f t="shared" si="9"/>
        <v>0</v>
      </c>
      <c r="AB43" s="53"/>
      <c r="AC43" s="20">
        <f t="shared" si="10"/>
        <v>0</v>
      </c>
      <c r="AD43" s="85">
        <f t="shared" si="11"/>
        <v>125.10000000000001</v>
      </c>
      <c r="AE43" s="21">
        <f t="shared" si="23"/>
        <v>125.10000000000001</v>
      </c>
      <c r="AF43" s="82"/>
      <c r="AG43" s="51"/>
      <c r="AH43" s="22">
        <f t="shared" si="12"/>
        <v>125.10000000000001</v>
      </c>
      <c r="AI43" s="23">
        <f t="shared" si="13"/>
        <v>-12.065000000000012</v>
      </c>
      <c r="AJ43" s="54"/>
      <c r="AK43" s="24">
        <f t="shared" si="14"/>
        <v>0</v>
      </c>
      <c r="AL43" s="25">
        <f t="shared" si="15"/>
        <v>113.035</v>
      </c>
      <c r="AM43" s="26">
        <f t="shared" si="16"/>
        <v>113.035</v>
      </c>
      <c r="AN43" s="79"/>
      <c r="AO43" s="24">
        <v>50</v>
      </c>
      <c r="AP43" s="25">
        <v>200</v>
      </c>
      <c r="AQ43" s="25">
        <v>0</v>
      </c>
      <c r="AR43" s="25">
        <v>20</v>
      </c>
      <c r="AS43" s="25">
        <v>20</v>
      </c>
      <c r="AT43" s="62">
        <f t="shared" si="4"/>
        <v>290</v>
      </c>
      <c r="AU43" s="63">
        <f t="shared" si="17"/>
        <v>275.5</v>
      </c>
      <c r="AV43" s="24">
        <v>6</v>
      </c>
      <c r="AW43" s="25">
        <v>20</v>
      </c>
      <c r="AX43" s="25">
        <v>8</v>
      </c>
      <c r="AY43" s="25">
        <v>1</v>
      </c>
      <c r="AZ43" s="81">
        <f t="shared" si="18"/>
        <v>35</v>
      </c>
      <c r="BA43" s="80">
        <f t="shared" si="19"/>
        <v>240.5</v>
      </c>
      <c r="BB43" s="36">
        <f t="shared" si="20"/>
        <v>113.035</v>
      </c>
      <c r="BC43" s="80">
        <f t="shared" si="21"/>
        <v>125.06</v>
      </c>
    </row>
    <row r="44" spans="1:55" ht="18" thickBot="1">
      <c r="A44" s="30" t="s">
        <v>23</v>
      </c>
      <c r="B44" s="44">
        <v>976</v>
      </c>
      <c r="C44" s="44">
        <v>421</v>
      </c>
      <c r="D44" s="44">
        <v>627</v>
      </c>
      <c r="E44" s="44">
        <v>49</v>
      </c>
      <c r="F44" s="44"/>
      <c r="G44" s="35">
        <v>20</v>
      </c>
      <c r="H44" s="48">
        <f t="shared" si="5"/>
        <v>2024</v>
      </c>
      <c r="I44" s="48">
        <f t="shared" si="6"/>
        <v>69</v>
      </c>
      <c r="J44" s="44">
        <v>608</v>
      </c>
      <c r="K44" s="19">
        <v>427</v>
      </c>
      <c r="L44" s="19"/>
      <c r="M44" s="19">
        <v>20</v>
      </c>
      <c r="N44" s="45">
        <v>15</v>
      </c>
      <c r="O44" s="49"/>
      <c r="P44" s="48">
        <f t="shared" si="7"/>
        <v>1035</v>
      </c>
      <c r="Q44" s="48">
        <f t="shared" si="8"/>
        <v>35</v>
      </c>
      <c r="R44" s="50">
        <f t="shared" si="22"/>
        <v>104</v>
      </c>
      <c r="S44" s="97">
        <v>4.08</v>
      </c>
      <c r="T44" s="52">
        <v>4</v>
      </c>
      <c r="U44" s="53">
        <v>8.4</v>
      </c>
      <c r="V44" s="53"/>
      <c r="W44" s="53"/>
      <c r="X44" s="53"/>
      <c r="Y44" s="53"/>
      <c r="Z44" s="53"/>
      <c r="AA44" s="67">
        <f>SUM(V44:Z44)</f>
        <v>0</v>
      </c>
      <c r="AB44" s="53"/>
      <c r="AC44" s="20">
        <f t="shared" si="10"/>
        <v>0</v>
      </c>
      <c r="AD44" s="85">
        <f t="shared" si="11"/>
        <v>120.48</v>
      </c>
      <c r="AE44" s="21">
        <f t="shared" si="23"/>
        <v>120.48</v>
      </c>
      <c r="AF44" s="82"/>
      <c r="AG44" s="51"/>
      <c r="AH44" s="22">
        <f t="shared" si="12"/>
        <v>120.48</v>
      </c>
      <c r="AI44" s="23">
        <f t="shared" si="13"/>
        <v>-7.4450000000000074</v>
      </c>
      <c r="AJ44" s="54"/>
      <c r="AK44" s="24">
        <f t="shared" si="14"/>
        <v>0</v>
      </c>
      <c r="AL44" s="25">
        <f t="shared" si="15"/>
        <v>113.035</v>
      </c>
      <c r="AM44" s="26">
        <f t="shared" si="16"/>
        <v>113.035</v>
      </c>
      <c r="AN44" s="79"/>
      <c r="AO44" s="24">
        <v>50</v>
      </c>
      <c r="AP44" s="25">
        <v>200</v>
      </c>
      <c r="AQ44" s="25">
        <v>0</v>
      </c>
      <c r="AR44" s="25">
        <v>20</v>
      </c>
      <c r="AS44" s="25">
        <v>20</v>
      </c>
      <c r="AT44" s="62">
        <f t="shared" si="4"/>
        <v>290</v>
      </c>
      <c r="AU44" s="63">
        <f t="shared" si="17"/>
        <v>275.5</v>
      </c>
      <c r="AV44" s="24">
        <v>6</v>
      </c>
      <c r="AW44" s="25">
        <v>20</v>
      </c>
      <c r="AX44" s="25">
        <v>8</v>
      </c>
      <c r="AY44" s="25">
        <v>1</v>
      </c>
      <c r="AZ44" s="81">
        <f t="shared" si="18"/>
        <v>35</v>
      </c>
      <c r="BA44" s="80">
        <f t="shared" si="19"/>
        <v>240.5</v>
      </c>
      <c r="BB44" s="36">
        <f t="shared" si="20"/>
        <v>113.035</v>
      </c>
      <c r="BC44" s="80">
        <f t="shared" si="21"/>
        <v>125.06</v>
      </c>
    </row>
    <row r="45" spans="1:55" ht="18" thickBot="1">
      <c r="A45" s="30" t="s">
        <v>50</v>
      </c>
      <c r="B45" s="44">
        <v>970</v>
      </c>
      <c r="C45" s="44">
        <v>417</v>
      </c>
      <c r="D45" s="44">
        <v>649</v>
      </c>
      <c r="E45" s="44">
        <v>48</v>
      </c>
      <c r="F45" s="44"/>
      <c r="G45" s="35">
        <v>21</v>
      </c>
      <c r="H45" s="48">
        <f t="shared" si="5"/>
        <v>2036</v>
      </c>
      <c r="I45" s="48">
        <f t="shared" si="6"/>
        <v>69</v>
      </c>
      <c r="J45" s="44">
        <v>659</v>
      </c>
      <c r="K45" s="19">
        <v>407</v>
      </c>
      <c r="L45" s="19"/>
      <c r="M45" s="19">
        <v>22</v>
      </c>
      <c r="N45" s="45">
        <v>14</v>
      </c>
      <c r="O45" s="49"/>
      <c r="P45" s="48">
        <f t="shared" si="7"/>
        <v>1066</v>
      </c>
      <c r="Q45" s="48">
        <f t="shared" si="8"/>
        <v>36</v>
      </c>
      <c r="R45" s="50">
        <f t="shared" si="22"/>
        <v>105</v>
      </c>
      <c r="S45" s="97">
        <v>4.08</v>
      </c>
      <c r="T45" s="52">
        <v>4.5</v>
      </c>
      <c r="U45" s="53">
        <v>8.4</v>
      </c>
      <c r="V45" s="53"/>
      <c r="W45" s="53"/>
      <c r="X45" s="53"/>
      <c r="Y45" s="53"/>
      <c r="Z45" s="53"/>
      <c r="AA45" s="67">
        <f>SUM(V45:Z45)</f>
        <v>0</v>
      </c>
      <c r="AB45" s="53"/>
      <c r="AC45" s="20">
        <f t="shared" si="10"/>
        <v>0</v>
      </c>
      <c r="AD45" s="85">
        <f t="shared" si="11"/>
        <v>121.98</v>
      </c>
      <c r="AE45" s="21">
        <f t="shared" si="23"/>
        <v>121.98</v>
      </c>
      <c r="AF45" s="82"/>
      <c r="AG45" s="51"/>
      <c r="AH45" s="22">
        <f t="shared" si="12"/>
        <v>121.98</v>
      </c>
      <c r="AI45" s="23">
        <f t="shared" si="13"/>
        <v>-8.9450000000000074</v>
      </c>
      <c r="AJ45" s="54"/>
      <c r="AK45" s="24">
        <f t="shared" si="14"/>
        <v>0</v>
      </c>
      <c r="AL45" s="25">
        <f t="shared" si="15"/>
        <v>113.035</v>
      </c>
      <c r="AM45" s="26">
        <f t="shared" si="16"/>
        <v>113.035</v>
      </c>
      <c r="AN45" s="79"/>
      <c r="AO45" s="24">
        <v>50</v>
      </c>
      <c r="AP45" s="25">
        <v>200</v>
      </c>
      <c r="AQ45" s="25">
        <v>0</v>
      </c>
      <c r="AR45" s="25">
        <v>20</v>
      </c>
      <c r="AS45" s="25">
        <v>20</v>
      </c>
      <c r="AT45" s="62">
        <f t="shared" si="4"/>
        <v>290</v>
      </c>
      <c r="AU45" s="63">
        <f t="shared" si="17"/>
        <v>275.5</v>
      </c>
      <c r="AV45" s="24">
        <v>6</v>
      </c>
      <c r="AW45" s="25">
        <v>20</v>
      </c>
      <c r="AX45" s="25">
        <v>8</v>
      </c>
      <c r="AY45" s="25">
        <v>1</v>
      </c>
      <c r="AZ45" s="81">
        <f t="shared" si="18"/>
        <v>35</v>
      </c>
      <c r="BA45" s="80">
        <f t="shared" si="19"/>
        <v>240.5</v>
      </c>
      <c r="BB45" s="36">
        <f t="shared" si="20"/>
        <v>113.035</v>
      </c>
      <c r="BC45" s="80">
        <f t="shared" si="21"/>
        <v>125.06</v>
      </c>
    </row>
    <row r="46" spans="1:55" ht="18" thickBot="1">
      <c r="A46" s="30" t="s">
        <v>24</v>
      </c>
      <c r="B46" s="44">
        <v>1044</v>
      </c>
      <c r="C46" s="44">
        <v>472</v>
      </c>
      <c r="D46" s="44">
        <v>734</v>
      </c>
      <c r="E46" s="44">
        <v>51</v>
      </c>
      <c r="F46" s="44"/>
      <c r="G46" s="35">
        <v>23</v>
      </c>
      <c r="H46" s="48">
        <f t="shared" si="5"/>
        <v>2250</v>
      </c>
      <c r="I46" s="48">
        <f t="shared" si="6"/>
        <v>74</v>
      </c>
      <c r="J46" s="44">
        <v>736</v>
      </c>
      <c r="K46" s="19">
        <v>421</v>
      </c>
      <c r="L46" s="19"/>
      <c r="M46" s="19">
        <v>24</v>
      </c>
      <c r="N46" s="45">
        <v>15</v>
      </c>
      <c r="O46" s="49"/>
      <c r="P46" s="48">
        <f t="shared" si="7"/>
        <v>1157</v>
      </c>
      <c r="Q46" s="48">
        <f t="shared" si="8"/>
        <v>39</v>
      </c>
      <c r="R46" s="50">
        <f t="shared" si="22"/>
        <v>113</v>
      </c>
      <c r="S46" s="97">
        <v>4.92</v>
      </c>
      <c r="T46" s="52">
        <v>6.5</v>
      </c>
      <c r="U46" s="53">
        <v>10.3</v>
      </c>
      <c r="V46" s="53"/>
      <c r="W46" s="53"/>
      <c r="X46" s="53"/>
      <c r="Y46" s="53"/>
      <c r="Z46" s="53"/>
      <c r="AA46" s="67">
        <f t="shared" si="9"/>
        <v>0</v>
      </c>
      <c r="AB46" s="53"/>
      <c r="AC46" s="20">
        <f t="shared" si="10"/>
        <v>0</v>
      </c>
      <c r="AD46" s="85">
        <f t="shared" si="11"/>
        <v>134.72</v>
      </c>
      <c r="AE46" s="21">
        <f t="shared" si="23"/>
        <v>134.72</v>
      </c>
      <c r="AF46" s="82"/>
      <c r="AG46" s="51"/>
      <c r="AH46" s="22">
        <f t="shared" si="12"/>
        <v>134.72</v>
      </c>
      <c r="AI46" s="23">
        <f t="shared" si="13"/>
        <v>-21.685000000000002</v>
      </c>
      <c r="AJ46" s="54"/>
      <c r="AK46" s="24">
        <f t="shared" si="14"/>
        <v>0</v>
      </c>
      <c r="AL46" s="25">
        <f t="shared" si="15"/>
        <v>113.035</v>
      </c>
      <c r="AM46" s="26">
        <f t="shared" si="16"/>
        <v>113.035</v>
      </c>
      <c r="AN46" s="79"/>
      <c r="AO46" s="24">
        <v>50</v>
      </c>
      <c r="AP46" s="25">
        <v>200</v>
      </c>
      <c r="AQ46" s="25">
        <v>0</v>
      </c>
      <c r="AR46" s="25">
        <v>20</v>
      </c>
      <c r="AS46" s="25">
        <v>20</v>
      </c>
      <c r="AT46" s="62">
        <f t="shared" si="4"/>
        <v>290</v>
      </c>
      <c r="AU46" s="63">
        <f t="shared" si="17"/>
        <v>275.5</v>
      </c>
      <c r="AV46" s="24">
        <v>6</v>
      </c>
      <c r="AW46" s="25">
        <v>20</v>
      </c>
      <c r="AX46" s="25">
        <v>8</v>
      </c>
      <c r="AY46" s="25">
        <v>1</v>
      </c>
      <c r="AZ46" s="81">
        <f t="shared" si="18"/>
        <v>35</v>
      </c>
      <c r="BA46" s="80">
        <f t="shared" si="19"/>
        <v>240.5</v>
      </c>
      <c r="BB46" s="36">
        <f t="shared" si="20"/>
        <v>113.035</v>
      </c>
      <c r="BC46" s="80">
        <f t="shared" si="21"/>
        <v>125.06</v>
      </c>
    </row>
    <row r="47" spans="1:55" ht="18" thickBot="1">
      <c r="A47" s="30" t="s">
        <v>35</v>
      </c>
      <c r="B47" s="44">
        <v>1086</v>
      </c>
      <c r="C47" s="44">
        <v>499</v>
      </c>
      <c r="D47" s="44">
        <v>786</v>
      </c>
      <c r="E47" s="44">
        <v>51</v>
      </c>
      <c r="F47" s="44"/>
      <c r="G47" s="35">
        <v>23</v>
      </c>
      <c r="H47" s="48">
        <f>B47+C47+D47</f>
        <v>2371</v>
      </c>
      <c r="I47" s="48">
        <f>E47+F47+G47</f>
        <v>74</v>
      </c>
      <c r="J47" s="44">
        <v>736</v>
      </c>
      <c r="K47" s="19">
        <v>421</v>
      </c>
      <c r="L47" s="19"/>
      <c r="M47" s="19">
        <v>24</v>
      </c>
      <c r="N47" s="45">
        <v>15</v>
      </c>
      <c r="O47" s="49"/>
      <c r="P47" s="48">
        <f t="shared" si="7"/>
        <v>1157</v>
      </c>
      <c r="Q47" s="48">
        <f t="shared" si="8"/>
        <v>39</v>
      </c>
      <c r="R47" s="50">
        <f t="shared" si="22"/>
        <v>113</v>
      </c>
      <c r="S47" s="97">
        <v>4.92</v>
      </c>
      <c r="T47" s="52">
        <v>6.5</v>
      </c>
      <c r="U47" s="53">
        <v>10.3</v>
      </c>
      <c r="V47" s="53"/>
      <c r="W47" s="53"/>
      <c r="X47" s="53"/>
      <c r="Y47" s="53"/>
      <c r="Z47" s="53"/>
      <c r="AA47" s="67">
        <f t="shared" si="9"/>
        <v>0</v>
      </c>
      <c r="AB47" s="53"/>
      <c r="AC47" s="20">
        <f t="shared" si="10"/>
        <v>0</v>
      </c>
      <c r="AD47" s="85">
        <f t="shared" si="11"/>
        <v>134.72</v>
      </c>
      <c r="AE47" s="21">
        <f t="shared" si="23"/>
        <v>134.72</v>
      </c>
      <c r="AF47" s="82"/>
      <c r="AG47" s="51"/>
      <c r="AH47" s="22">
        <f t="shared" si="12"/>
        <v>134.72</v>
      </c>
      <c r="AI47" s="23">
        <f t="shared" si="13"/>
        <v>-21.685000000000002</v>
      </c>
      <c r="AJ47" s="54"/>
      <c r="AK47" s="24">
        <f t="shared" si="14"/>
        <v>0</v>
      </c>
      <c r="AL47" s="25">
        <f t="shared" si="15"/>
        <v>113.035</v>
      </c>
      <c r="AM47" s="26">
        <f t="shared" si="16"/>
        <v>113.035</v>
      </c>
      <c r="AN47" s="79"/>
      <c r="AO47" s="24">
        <v>50</v>
      </c>
      <c r="AP47" s="25">
        <v>200</v>
      </c>
      <c r="AQ47" s="25">
        <v>0</v>
      </c>
      <c r="AR47" s="25">
        <v>20</v>
      </c>
      <c r="AS47" s="25">
        <v>20</v>
      </c>
      <c r="AT47" s="62">
        <f t="shared" si="4"/>
        <v>290</v>
      </c>
      <c r="AU47" s="63">
        <f t="shared" si="17"/>
        <v>275.5</v>
      </c>
      <c r="AV47" s="24">
        <v>6</v>
      </c>
      <c r="AW47" s="25">
        <v>20</v>
      </c>
      <c r="AX47" s="25">
        <v>8</v>
      </c>
      <c r="AY47" s="25">
        <v>1</v>
      </c>
      <c r="AZ47" s="81">
        <f t="shared" si="18"/>
        <v>35</v>
      </c>
      <c r="BA47" s="80">
        <f t="shared" si="19"/>
        <v>240.5</v>
      </c>
      <c r="BB47" s="36">
        <f t="shared" si="20"/>
        <v>113.035</v>
      </c>
      <c r="BC47" s="80">
        <f t="shared" si="21"/>
        <v>125.06</v>
      </c>
    </row>
    <row r="48" spans="1:55" ht="18" thickBot="1">
      <c r="A48" s="30" t="s">
        <v>36</v>
      </c>
      <c r="B48" s="44">
        <v>1081</v>
      </c>
      <c r="C48" s="44">
        <v>498</v>
      </c>
      <c r="D48" s="44">
        <v>807</v>
      </c>
      <c r="E48" s="44">
        <v>53</v>
      </c>
      <c r="F48" s="44"/>
      <c r="G48" s="35">
        <v>26</v>
      </c>
      <c r="H48" s="48">
        <f t="shared" si="5"/>
        <v>2386</v>
      </c>
      <c r="I48" s="48">
        <f t="shared" si="6"/>
        <v>79</v>
      </c>
      <c r="J48" s="44">
        <v>769</v>
      </c>
      <c r="K48" s="19">
        <v>419</v>
      </c>
      <c r="L48" s="19"/>
      <c r="M48" s="19">
        <v>25</v>
      </c>
      <c r="N48" s="45">
        <v>14</v>
      </c>
      <c r="O48" s="49"/>
      <c r="P48" s="48">
        <f>SUM(J48+K48+L48)</f>
        <v>1188</v>
      </c>
      <c r="Q48" s="48">
        <f>M48+N48+O48</f>
        <v>39</v>
      </c>
      <c r="R48" s="50">
        <f t="shared" si="22"/>
        <v>118</v>
      </c>
      <c r="S48" s="97">
        <v>6.24</v>
      </c>
      <c r="T48" s="52">
        <v>6.5</v>
      </c>
      <c r="U48" s="53">
        <v>10.3</v>
      </c>
      <c r="V48" s="53"/>
      <c r="W48" s="53"/>
      <c r="X48" s="53"/>
      <c r="Y48" s="53"/>
      <c r="Z48" s="53"/>
      <c r="AA48" s="67">
        <f t="shared" si="9"/>
        <v>0</v>
      </c>
      <c r="AB48" s="53"/>
      <c r="AC48" s="20">
        <f t="shared" si="10"/>
        <v>0</v>
      </c>
      <c r="AD48" s="85">
        <f t="shared" si="11"/>
        <v>141.04000000000002</v>
      </c>
      <c r="AE48" s="21">
        <f t="shared" ref="AE48:AE65" si="24">+AD48-AK48</f>
        <v>141.04000000000002</v>
      </c>
      <c r="AF48" s="82"/>
      <c r="AG48" s="51"/>
      <c r="AH48" s="22">
        <f t="shared" si="12"/>
        <v>141.04000000000002</v>
      </c>
      <c r="AI48" s="23">
        <f t="shared" si="13"/>
        <v>-28.005000000000024</v>
      </c>
      <c r="AJ48" s="54"/>
      <c r="AK48" s="24">
        <f t="shared" si="14"/>
        <v>0</v>
      </c>
      <c r="AL48" s="25">
        <f t="shared" si="15"/>
        <v>113.035</v>
      </c>
      <c r="AM48" s="26">
        <f t="shared" si="16"/>
        <v>113.035</v>
      </c>
      <c r="AN48" s="79"/>
      <c r="AO48" s="24">
        <v>50</v>
      </c>
      <c r="AP48" s="25">
        <v>200</v>
      </c>
      <c r="AQ48" s="25">
        <v>0</v>
      </c>
      <c r="AR48" s="25">
        <v>20</v>
      </c>
      <c r="AS48" s="25">
        <v>20</v>
      </c>
      <c r="AT48" s="62">
        <f t="shared" si="4"/>
        <v>290</v>
      </c>
      <c r="AU48" s="63">
        <f t="shared" si="17"/>
        <v>275.5</v>
      </c>
      <c r="AV48" s="24">
        <v>6</v>
      </c>
      <c r="AW48" s="25">
        <v>20</v>
      </c>
      <c r="AX48" s="25">
        <v>8</v>
      </c>
      <c r="AY48" s="25">
        <v>1</v>
      </c>
      <c r="AZ48" s="81">
        <f t="shared" si="18"/>
        <v>35</v>
      </c>
      <c r="BA48" s="80">
        <f t="shared" si="19"/>
        <v>240.5</v>
      </c>
      <c r="BB48" s="36">
        <f t="shared" si="20"/>
        <v>113.035</v>
      </c>
      <c r="BC48" s="80">
        <f t="shared" si="21"/>
        <v>125.06</v>
      </c>
    </row>
    <row r="49" spans="1:55" ht="18" thickBot="1">
      <c r="A49" s="30" t="s">
        <v>51</v>
      </c>
      <c r="B49" s="44">
        <v>1081</v>
      </c>
      <c r="C49" s="44">
        <v>498</v>
      </c>
      <c r="D49" s="44">
        <v>807</v>
      </c>
      <c r="E49" s="44">
        <v>53</v>
      </c>
      <c r="F49" s="44"/>
      <c r="G49" s="35">
        <v>26</v>
      </c>
      <c r="H49" s="48">
        <f t="shared" si="5"/>
        <v>2386</v>
      </c>
      <c r="I49" s="48">
        <f t="shared" si="6"/>
        <v>79</v>
      </c>
      <c r="J49" s="44">
        <v>769</v>
      </c>
      <c r="K49" s="19">
        <v>419</v>
      </c>
      <c r="L49" s="19"/>
      <c r="M49" s="19">
        <v>25</v>
      </c>
      <c r="N49" s="45">
        <v>14</v>
      </c>
      <c r="O49" s="49"/>
      <c r="P49" s="48">
        <f>SUM(J49+K49+L49)</f>
        <v>1188</v>
      </c>
      <c r="Q49" s="48">
        <f>M49+N49+O49</f>
        <v>39</v>
      </c>
      <c r="R49" s="50">
        <f t="shared" si="22"/>
        <v>118</v>
      </c>
      <c r="S49" s="97">
        <v>6.24</v>
      </c>
      <c r="T49" s="52">
        <v>6.5</v>
      </c>
      <c r="U49" s="53">
        <v>10.3</v>
      </c>
      <c r="V49" s="53"/>
      <c r="W49" s="53"/>
      <c r="X49" s="53"/>
      <c r="Y49" s="53"/>
      <c r="Z49" s="53"/>
      <c r="AA49" s="67">
        <f t="shared" si="9"/>
        <v>0</v>
      </c>
      <c r="AB49" s="53"/>
      <c r="AC49" s="20">
        <f t="shared" si="10"/>
        <v>0</v>
      </c>
      <c r="AD49" s="85">
        <f t="shared" si="11"/>
        <v>141.04000000000002</v>
      </c>
      <c r="AE49" s="21">
        <f t="shared" si="24"/>
        <v>141.04000000000002</v>
      </c>
      <c r="AF49" s="82"/>
      <c r="AG49" s="51"/>
      <c r="AH49" s="22">
        <f t="shared" si="12"/>
        <v>141.04000000000002</v>
      </c>
      <c r="AI49" s="23">
        <f t="shared" si="13"/>
        <v>-28.005000000000024</v>
      </c>
      <c r="AJ49" s="54"/>
      <c r="AK49" s="24">
        <f t="shared" si="14"/>
        <v>0</v>
      </c>
      <c r="AL49" s="25">
        <f t="shared" si="15"/>
        <v>113.035</v>
      </c>
      <c r="AM49" s="26">
        <f t="shared" si="16"/>
        <v>113.035</v>
      </c>
      <c r="AN49" s="79"/>
      <c r="AO49" s="24">
        <v>50</v>
      </c>
      <c r="AP49" s="25">
        <v>200</v>
      </c>
      <c r="AQ49" s="25">
        <v>0</v>
      </c>
      <c r="AR49" s="25">
        <v>20</v>
      </c>
      <c r="AS49" s="25">
        <v>20</v>
      </c>
      <c r="AT49" s="62">
        <f t="shared" si="4"/>
        <v>290</v>
      </c>
      <c r="AU49" s="63">
        <f t="shared" si="17"/>
        <v>275.5</v>
      </c>
      <c r="AV49" s="24">
        <v>6</v>
      </c>
      <c r="AW49" s="25">
        <v>20</v>
      </c>
      <c r="AX49" s="25">
        <v>8</v>
      </c>
      <c r="AY49" s="25">
        <v>1</v>
      </c>
      <c r="AZ49" s="81">
        <f t="shared" si="18"/>
        <v>35</v>
      </c>
      <c r="BA49" s="80">
        <f t="shared" si="19"/>
        <v>240.5</v>
      </c>
      <c r="BB49" s="36">
        <f t="shared" si="20"/>
        <v>113.035</v>
      </c>
      <c r="BC49" s="80">
        <f t="shared" si="21"/>
        <v>125.06</v>
      </c>
    </row>
    <row r="50" spans="1:55" ht="18" thickBot="1">
      <c r="A50" s="30" t="s">
        <v>25</v>
      </c>
      <c r="B50" s="44">
        <v>1068</v>
      </c>
      <c r="C50" s="44">
        <v>495</v>
      </c>
      <c r="D50" s="44">
        <v>786</v>
      </c>
      <c r="E50" s="44">
        <v>53</v>
      </c>
      <c r="F50" s="44"/>
      <c r="G50" s="35">
        <v>26</v>
      </c>
      <c r="H50" s="48">
        <f t="shared" si="5"/>
        <v>2349</v>
      </c>
      <c r="I50" s="48">
        <f t="shared" si="6"/>
        <v>79</v>
      </c>
      <c r="J50" s="44">
        <v>735</v>
      </c>
      <c r="K50" s="19">
        <v>412</v>
      </c>
      <c r="L50" s="19"/>
      <c r="M50" s="19">
        <v>24</v>
      </c>
      <c r="N50" s="45">
        <v>14</v>
      </c>
      <c r="O50" s="49"/>
      <c r="P50" s="48">
        <f>SUM(J50+K50+L50)</f>
        <v>1147</v>
      </c>
      <c r="Q50" s="48">
        <f>M50+N50+O50</f>
        <v>38</v>
      </c>
      <c r="R50" s="50">
        <f t="shared" si="22"/>
        <v>117</v>
      </c>
      <c r="S50" s="97">
        <v>6.36</v>
      </c>
      <c r="T50" s="52">
        <v>7.5</v>
      </c>
      <c r="U50" s="53">
        <v>11.4</v>
      </c>
      <c r="V50" s="53"/>
      <c r="W50" s="53"/>
      <c r="X50" s="53"/>
      <c r="Y50" s="53"/>
      <c r="Z50" s="53"/>
      <c r="AA50" s="67">
        <f>SUM(V50:Z50)</f>
        <v>0</v>
      </c>
      <c r="AB50" s="53"/>
      <c r="AC50" s="20">
        <f t="shared" si="10"/>
        <v>0</v>
      </c>
      <c r="AD50" s="85">
        <f t="shared" si="11"/>
        <v>142.26000000000002</v>
      </c>
      <c r="AE50" s="21">
        <f t="shared" si="24"/>
        <v>142.26000000000002</v>
      </c>
      <c r="AF50" s="82"/>
      <c r="AG50" s="51"/>
      <c r="AH50" s="22">
        <f t="shared" si="12"/>
        <v>142.26000000000002</v>
      </c>
      <c r="AI50" s="23">
        <f t="shared" si="13"/>
        <v>-29.225000000000023</v>
      </c>
      <c r="AJ50" s="54"/>
      <c r="AK50" s="24">
        <f t="shared" si="14"/>
        <v>0</v>
      </c>
      <c r="AL50" s="25">
        <f t="shared" si="15"/>
        <v>113.035</v>
      </c>
      <c r="AM50" s="26">
        <f t="shared" si="16"/>
        <v>113.035</v>
      </c>
      <c r="AN50" s="79"/>
      <c r="AO50" s="24">
        <v>50</v>
      </c>
      <c r="AP50" s="25">
        <v>200</v>
      </c>
      <c r="AQ50" s="25">
        <v>0</v>
      </c>
      <c r="AR50" s="25">
        <v>20</v>
      </c>
      <c r="AS50" s="25">
        <v>20</v>
      </c>
      <c r="AT50" s="62">
        <f t="shared" si="4"/>
        <v>290</v>
      </c>
      <c r="AU50" s="63">
        <f t="shared" si="17"/>
        <v>275.5</v>
      </c>
      <c r="AV50" s="24">
        <v>6</v>
      </c>
      <c r="AW50" s="25">
        <v>20</v>
      </c>
      <c r="AX50" s="25">
        <v>8</v>
      </c>
      <c r="AY50" s="25">
        <v>1</v>
      </c>
      <c r="AZ50" s="81">
        <f t="shared" si="18"/>
        <v>35</v>
      </c>
      <c r="BA50" s="80">
        <f t="shared" si="19"/>
        <v>240.5</v>
      </c>
      <c r="BB50" s="36">
        <f t="shared" si="20"/>
        <v>113.035</v>
      </c>
      <c r="BC50" s="80">
        <f t="shared" si="21"/>
        <v>125.06</v>
      </c>
    </row>
    <row r="51" spans="1:55" ht="18" thickBot="1">
      <c r="A51" s="30" t="s">
        <v>52</v>
      </c>
      <c r="B51" s="44">
        <v>1068</v>
      </c>
      <c r="C51" s="44">
        <v>495</v>
      </c>
      <c r="D51" s="44">
        <v>786</v>
      </c>
      <c r="E51" s="44">
        <v>53</v>
      </c>
      <c r="F51" s="44"/>
      <c r="G51" s="35">
        <v>26</v>
      </c>
      <c r="H51" s="48">
        <f>B51+C51+D51</f>
        <v>2349</v>
      </c>
      <c r="I51" s="48">
        <f>E51+F51+G51</f>
        <v>79</v>
      </c>
      <c r="J51" s="44">
        <v>735</v>
      </c>
      <c r="K51" s="19">
        <v>412</v>
      </c>
      <c r="L51" s="19"/>
      <c r="M51" s="19">
        <v>24</v>
      </c>
      <c r="N51" s="45">
        <v>14</v>
      </c>
      <c r="O51" s="49"/>
      <c r="P51" s="48">
        <f t="shared" si="7"/>
        <v>1147</v>
      </c>
      <c r="Q51" s="48">
        <f t="shared" si="8"/>
        <v>38</v>
      </c>
      <c r="R51" s="50">
        <f t="shared" si="22"/>
        <v>117</v>
      </c>
      <c r="S51" s="97">
        <v>6.36</v>
      </c>
      <c r="T51" s="52">
        <v>7.5</v>
      </c>
      <c r="U51" s="53">
        <v>11.4</v>
      </c>
      <c r="V51" s="53"/>
      <c r="W51" s="53"/>
      <c r="X51" s="53"/>
      <c r="Y51" s="53"/>
      <c r="Z51" s="53"/>
      <c r="AA51" s="67">
        <f t="shared" si="9"/>
        <v>0</v>
      </c>
      <c r="AB51" s="53"/>
      <c r="AC51" s="20">
        <f t="shared" si="10"/>
        <v>0</v>
      </c>
      <c r="AD51" s="85">
        <f t="shared" si="11"/>
        <v>142.26000000000002</v>
      </c>
      <c r="AE51" s="21">
        <f t="shared" si="24"/>
        <v>142.26000000000002</v>
      </c>
      <c r="AF51" s="82"/>
      <c r="AG51" s="51"/>
      <c r="AH51" s="22">
        <f t="shared" si="12"/>
        <v>142.26000000000002</v>
      </c>
      <c r="AI51" s="23">
        <f t="shared" si="13"/>
        <v>-29.225000000000023</v>
      </c>
      <c r="AJ51" s="54"/>
      <c r="AK51" s="24">
        <f t="shared" si="14"/>
        <v>0</v>
      </c>
      <c r="AL51" s="25">
        <f t="shared" si="15"/>
        <v>113.035</v>
      </c>
      <c r="AM51" s="26">
        <f t="shared" si="16"/>
        <v>113.035</v>
      </c>
      <c r="AN51" s="79"/>
      <c r="AO51" s="24">
        <v>50</v>
      </c>
      <c r="AP51" s="25">
        <v>200</v>
      </c>
      <c r="AQ51" s="25">
        <v>0</v>
      </c>
      <c r="AR51" s="25">
        <v>20</v>
      </c>
      <c r="AS51" s="25">
        <v>20</v>
      </c>
      <c r="AT51" s="62">
        <f t="shared" si="4"/>
        <v>290</v>
      </c>
      <c r="AU51" s="63">
        <f t="shared" si="17"/>
        <v>275.5</v>
      </c>
      <c r="AV51" s="24">
        <v>6</v>
      </c>
      <c r="AW51" s="25">
        <v>20</v>
      </c>
      <c r="AX51" s="25">
        <v>8</v>
      </c>
      <c r="AY51" s="25">
        <v>1</v>
      </c>
      <c r="AZ51" s="81">
        <f t="shared" si="18"/>
        <v>35</v>
      </c>
      <c r="BA51" s="80">
        <f t="shared" si="19"/>
        <v>240.5</v>
      </c>
      <c r="BB51" s="36">
        <f t="shared" si="20"/>
        <v>113.035</v>
      </c>
      <c r="BC51" s="80">
        <f t="shared" si="21"/>
        <v>125.06</v>
      </c>
    </row>
    <row r="52" spans="1:55" ht="18" thickBot="1">
      <c r="A52" s="30" t="s">
        <v>37</v>
      </c>
      <c r="B52" s="44">
        <v>1065</v>
      </c>
      <c r="C52" s="44">
        <v>502</v>
      </c>
      <c r="D52" s="44">
        <v>795</v>
      </c>
      <c r="E52" s="44">
        <v>53</v>
      </c>
      <c r="F52" s="44"/>
      <c r="G52" s="35">
        <v>26</v>
      </c>
      <c r="H52" s="48">
        <f t="shared" si="5"/>
        <v>2362</v>
      </c>
      <c r="I52" s="48">
        <f t="shared" si="6"/>
        <v>79</v>
      </c>
      <c r="J52" s="44">
        <v>743</v>
      </c>
      <c r="K52" s="19">
        <v>415</v>
      </c>
      <c r="L52" s="19"/>
      <c r="M52" s="19">
        <v>24</v>
      </c>
      <c r="N52" s="45">
        <v>14</v>
      </c>
      <c r="O52" s="49"/>
      <c r="P52" s="48">
        <f t="shared" si="7"/>
        <v>1158</v>
      </c>
      <c r="Q52" s="48">
        <f t="shared" si="8"/>
        <v>38</v>
      </c>
      <c r="R52" s="50">
        <f t="shared" si="22"/>
        <v>117</v>
      </c>
      <c r="S52" s="97">
        <v>6.24</v>
      </c>
      <c r="T52" s="52">
        <v>8</v>
      </c>
      <c r="U52" s="53">
        <v>11.4</v>
      </c>
      <c r="V52" s="53"/>
      <c r="W52" s="53"/>
      <c r="X52" s="53"/>
      <c r="Y52" s="53"/>
      <c r="Z52" s="53"/>
      <c r="AA52" s="67">
        <f t="shared" si="9"/>
        <v>0</v>
      </c>
      <c r="AB52" s="53"/>
      <c r="AC52" s="20">
        <f t="shared" si="10"/>
        <v>0</v>
      </c>
      <c r="AD52" s="85">
        <f t="shared" si="11"/>
        <v>142.64000000000001</v>
      </c>
      <c r="AE52" s="21">
        <f t="shared" si="24"/>
        <v>142.64000000000001</v>
      </c>
      <c r="AF52" s="82"/>
      <c r="AG52" s="51"/>
      <c r="AH52" s="22">
        <f t="shared" si="12"/>
        <v>142.64000000000001</v>
      </c>
      <c r="AI52" s="23">
        <f t="shared" si="13"/>
        <v>-29.605000000000018</v>
      </c>
      <c r="AJ52" s="54"/>
      <c r="AK52" s="24">
        <f t="shared" si="14"/>
        <v>0</v>
      </c>
      <c r="AL52" s="25">
        <f t="shared" si="15"/>
        <v>113.035</v>
      </c>
      <c r="AM52" s="26">
        <f t="shared" si="16"/>
        <v>113.035</v>
      </c>
      <c r="AN52" s="79"/>
      <c r="AO52" s="24">
        <v>50</v>
      </c>
      <c r="AP52" s="25">
        <v>200</v>
      </c>
      <c r="AQ52" s="25">
        <v>0</v>
      </c>
      <c r="AR52" s="25">
        <v>20</v>
      </c>
      <c r="AS52" s="25">
        <v>20</v>
      </c>
      <c r="AT52" s="62">
        <f t="shared" si="4"/>
        <v>290</v>
      </c>
      <c r="AU52" s="63">
        <f t="shared" si="17"/>
        <v>275.5</v>
      </c>
      <c r="AV52" s="24">
        <v>6</v>
      </c>
      <c r="AW52" s="25">
        <v>20</v>
      </c>
      <c r="AX52" s="25">
        <v>8</v>
      </c>
      <c r="AY52" s="25">
        <v>1</v>
      </c>
      <c r="AZ52" s="81">
        <f t="shared" si="18"/>
        <v>35</v>
      </c>
      <c r="BA52" s="80">
        <f t="shared" si="19"/>
        <v>240.5</v>
      </c>
      <c r="BB52" s="36">
        <f t="shared" si="20"/>
        <v>113.035</v>
      </c>
      <c r="BC52" s="80">
        <f t="shared" si="21"/>
        <v>125.06</v>
      </c>
    </row>
    <row r="53" spans="1:55" ht="18" thickBot="1">
      <c r="A53" s="30" t="s">
        <v>53</v>
      </c>
      <c r="B53" s="44">
        <v>1065</v>
      </c>
      <c r="C53" s="44">
        <v>502</v>
      </c>
      <c r="D53" s="44">
        <v>795</v>
      </c>
      <c r="E53" s="44">
        <v>53</v>
      </c>
      <c r="F53" s="44"/>
      <c r="G53" s="35">
        <v>26</v>
      </c>
      <c r="H53" s="48">
        <f>B53+C53+D53</f>
        <v>2362</v>
      </c>
      <c r="I53" s="48">
        <f t="shared" ref="I53:I62" si="25">E53+F53+G53</f>
        <v>79</v>
      </c>
      <c r="J53" s="44">
        <v>743</v>
      </c>
      <c r="K53" s="19">
        <v>415</v>
      </c>
      <c r="L53" s="19"/>
      <c r="M53" s="19">
        <v>24</v>
      </c>
      <c r="N53" s="45">
        <v>14</v>
      </c>
      <c r="O53" s="49"/>
      <c r="P53" s="48">
        <f t="shared" si="7"/>
        <v>1158</v>
      </c>
      <c r="Q53" s="48">
        <f t="shared" si="8"/>
        <v>38</v>
      </c>
      <c r="R53" s="50">
        <f t="shared" si="22"/>
        <v>117</v>
      </c>
      <c r="S53" s="97">
        <v>6.24</v>
      </c>
      <c r="T53" s="52">
        <v>8</v>
      </c>
      <c r="U53" s="53">
        <v>11.4</v>
      </c>
      <c r="V53" s="53"/>
      <c r="W53" s="53"/>
      <c r="X53" s="53"/>
      <c r="Y53" s="53"/>
      <c r="Z53" s="53"/>
      <c r="AA53" s="67">
        <f t="shared" si="9"/>
        <v>0</v>
      </c>
      <c r="AB53" s="53"/>
      <c r="AC53" s="20">
        <f t="shared" si="10"/>
        <v>0</v>
      </c>
      <c r="AD53" s="85">
        <f t="shared" si="11"/>
        <v>142.64000000000001</v>
      </c>
      <c r="AE53" s="21">
        <f t="shared" si="24"/>
        <v>142.64000000000001</v>
      </c>
      <c r="AF53" s="82"/>
      <c r="AG53" s="51"/>
      <c r="AH53" s="22">
        <f t="shared" si="12"/>
        <v>142.64000000000001</v>
      </c>
      <c r="AI53" s="23">
        <f t="shared" si="13"/>
        <v>-29.605000000000018</v>
      </c>
      <c r="AJ53" s="54"/>
      <c r="AK53" s="24">
        <f t="shared" si="14"/>
        <v>0</v>
      </c>
      <c r="AL53" s="25">
        <f t="shared" si="15"/>
        <v>113.035</v>
      </c>
      <c r="AM53" s="26">
        <f t="shared" si="16"/>
        <v>113.035</v>
      </c>
      <c r="AN53" s="79"/>
      <c r="AO53" s="24">
        <v>50</v>
      </c>
      <c r="AP53" s="25">
        <v>200</v>
      </c>
      <c r="AQ53" s="25">
        <v>0</v>
      </c>
      <c r="AR53" s="25">
        <v>20</v>
      </c>
      <c r="AS53" s="25">
        <v>20</v>
      </c>
      <c r="AT53" s="62">
        <f t="shared" si="4"/>
        <v>290</v>
      </c>
      <c r="AU53" s="63">
        <f t="shared" si="17"/>
        <v>275.5</v>
      </c>
      <c r="AV53" s="24">
        <v>6</v>
      </c>
      <c r="AW53" s="25">
        <v>20</v>
      </c>
      <c r="AX53" s="25">
        <v>8</v>
      </c>
      <c r="AY53" s="25">
        <v>1</v>
      </c>
      <c r="AZ53" s="81">
        <f t="shared" si="18"/>
        <v>35</v>
      </c>
      <c r="BA53" s="80">
        <f t="shared" si="19"/>
        <v>240.5</v>
      </c>
      <c r="BB53" s="36">
        <f t="shared" si="20"/>
        <v>113.035</v>
      </c>
      <c r="BC53" s="80">
        <f t="shared" si="21"/>
        <v>125.06</v>
      </c>
    </row>
    <row r="54" spans="1:55" ht="18" thickBot="1">
      <c r="A54" s="30" t="s">
        <v>26</v>
      </c>
      <c r="B54" s="44">
        <v>1055</v>
      </c>
      <c r="C54" s="44">
        <v>494</v>
      </c>
      <c r="D54" s="44">
        <v>797</v>
      </c>
      <c r="E54" s="44">
        <v>53</v>
      </c>
      <c r="F54" s="44"/>
      <c r="G54" s="35">
        <v>26</v>
      </c>
      <c r="H54" s="48">
        <f t="shared" si="5"/>
        <v>2346</v>
      </c>
      <c r="I54" s="48">
        <f t="shared" si="25"/>
        <v>79</v>
      </c>
      <c r="J54" s="44">
        <v>795</v>
      </c>
      <c r="K54" s="19">
        <v>399</v>
      </c>
      <c r="L54" s="19"/>
      <c r="M54" s="19">
        <v>26</v>
      </c>
      <c r="N54" s="45">
        <v>14</v>
      </c>
      <c r="O54" s="49"/>
      <c r="P54" s="48">
        <f t="shared" si="7"/>
        <v>1194</v>
      </c>
      <c r="Q54" s="48">
        <f t="shared" si="8"/>
        <v>40</v>
      </c>
      <c r="R54" s="50">
        <f t="shared" si="22"/>
        <v>119</v>
      </c>
      <c r="S54" s="97">
        <v>5.64</v>
      </c>
      <c r="T54" s="52">
        <v>8</v>
      </c>
      <c r="U54" s="53">
        <v>11.8</v>
      </c>
      <c r="V54" s="53"/>
      <c r="W54" s="53"/>
      <c r="X54" s="53"/>
      <c r="Y54" s="53"/>
      <c r="Z54" s="53"/>
      <c r="AA54" s="67">
        <f t="shared" si="9"/>
        <v>0</v>
      </c>
      <c r="AB54" s="53"/>
      <c r="AC54" s="20">
        <f t="shared" si="10"/>
        <v>0</v>
      </c>
      <c r="AD54" s="85">
        <f t="shared" si="11"/>
        <v>144.44</v>
      </c>
      <c r="AE54" s="21">
        <f t="shared" si="24"/>
        <v>144.44</v>
      </c>
      <c r="AF54" s="82"/>
      <c r="AG54" s="51"/>
      <c r="AH54" s="22">
        <f t="shared" si="12"/>
        <v>144.44</v>
      </c>
      <c r="AI54" s="23">
        <f t="shared" si="13"/>
        <v>-24.70750000000001</v>
      </c>
      <c r="AJ54" s="54"/>
      <c r="AK54" s="24">
        <f t="shared" si="14"/>
        <v>0</v>
      </c>
      <c r="AL54" s="25">
        <f t="shared" si="15"/>
        <v>119.73249999999999</v>
      </c>
      <c r="AM54" s="26">
        <f t="shared" si="16"/>
        <v>119.73249999999999</v>
      </c>
      <c r="AN54" s="79"/>
      <c r="AO54" s="24">
        <v>65</v>
      </c>
      <c r="AP54" s="25">
        <v>200</v>
      </c>
      <c r="AQ54" s="25">
        <v>0</v>
      </c>
      <c r="AR54" s="25">
        <v>40</v>
      </c>
      <c r="AS54" s="25">
        <v>0</v>
      </c>
      <c r="AT54" s="62">
        <f t="shared" si="4"/>
        <v>305</v>
      </c>
      <c r="AU54" s="63">
        <f t="shared" si="17"/>
        <v>289.75</v>
      </c>
      <c r="AV54" s="24">
        <v>6</v>
      </c>
      <c r="AW54" s="25">
        <v>20</v>
      </c>
      <c r="AX54" s="25">
        <v>8</v>
      </c>
      <c r="AY54" s="25">
        <v>1</v>
      </c>
      <c r="AZ54" s="81">
        <f t="shared" si="18"/>
        <v>35</v>
      </c>
      <c r="BA54" s="80">
        <f t="shared" si="19"/>
        <v>254.75</v>
      </c>
      <c r="BB54" s="36">
        <f t="shared" si="20"/>
        <v>119.73249999999999</v>
      </c>
      <c r="BC54" s="80">
        <f t="shared" si="21"/>
        <v>132.47</v>
      </c>
    </row>
    <row r="55" spans="1:55" ht="18" thickBot="1">
      <c r="A55" s="30" t="s">
        <v>54</v>
      </c>
      <c r="B55" s="44">
        <v>1055</v>
      </c>
      <c r="C55" s="44">
        <v>494</v>
      </c>
      <c r="D55" s="44">
        <v>797</v>
      </c>
      <c r="E55" s="44">
        <v>53</v>
      </c>
      <c r="F55" s="44"/>
      <c r="G55" s="35">
        <v>26</v>
      </c>
      <c r="H55" s="48">
        <f t="shared" ref="H55:H62" si="26">B55+C55+D55</f>
        <v>2346</v>
      </c>
      <c r="I55" s="48">
        <f t="shared" si="25"/>
        <v>79</v>
      </c>
      <c r="J55" s="44">
        <v>795</v>
      </c>
      <c r="K55" s="19">
        <v>399</v>
      </c>
      <c r="L55" s="19"/>
      <c r="M55" s="19">
        <v>26</v>
      </c>
      <c r="N55" s="45">
        <v>14</v>
      </c>
      <c r="O55" s="49"/>
      <c r="P55" s="48">
        <f t="shared" si="7"/>
        <v>1194</v>
      </c>
      <c r="Q55" s="48">
        <f t="shared" si="8"/>
        <v>40</v>
      </c>
      <c r="R55" s="50">
        <f t="shared" si="22"/>
        <v>119</v>
      </c>
      <c r="S55" s="97">
        <v>5.64</v>
      </c>
      <c r="T55" s="52">
        <v>8</v>
      </c>
      <c r="U55" s="53">
        <v>11.8</v>
      </c>
      <c r="V55" s="53"/>
      <c r="W55" s="53"/>
      <c r="X55" s="53"/>
      <c r="Y55" s="53"/>
      <c r="Z55" s="53"/>
      <c r="AA55" s="67">
        <f t="shared" si="9"/>
        <v>0</v>
      </c>
      <c r="AB55" s="53"/>
      <c r="AC55" s="20">
        <f t="shared" si="10"/>
        <v>0</v>
      </c>
      <c r="AD55" s="85">
        <f t="shared" si="11"/>
        <v>144.44</v>
      </c>
      <c r="AE55" s="21">
        <f t="shared" si="24"/>
        <v>144.44</v>
      </c>
      <c r="AF55" s="82"/>
      <c r="AG55" s="51"/>
      <c r="AH55" s="22">
        <f t="shared" si="12"/>
        <v>144.44</v>
      </c>
      <c r="AI55" s="23">
        <f t="shared" si="13"/>
        <v>-24.70750000000001</v>
      </c>
      <c r="AJ55" s="54"/>
      <c r="AK55" s="24">
        <f t="shared" si="14"/>
        <v>0</v>
      </c>
      <c r="AL55" s="25">
        <f t="shared" si="15"/>
        <v>119.73249999999999</v>
      </c>
      <c r="AM55" s="26">
        <f t="shared" si="16"/>
        <v>119.73249999999999</v>
      </c>
      <c r="AN55" s="79"/>
      <c r="AO55" s="24">
        <v>65</v>
      </c>
      <c r="AP55" s="25">
        <v>200</v>
      </c>
      <c r="AQ55" s="25">
        <v>0</v>
      </c>
      <c r="AR55" s="25">
        <v>40</v>
      </c>
      <c r="AS55" s="25">
        <v>0</v>
      </c>
      <c r="AT55" s="62">
        <f t="shared" si="4"/>
        <v>305</v>
      </c>
      <c r="AU55" s="63">
        <f t="shared" si="17"/>
        <v>289.75</v>
      </c>
      <c r="AV55" s="24">
        <v>6</v>
      </c>
      <c r="AW55" s="25">
        <v>20</v>
      </c>
      <c r="AX55" s="25">
        <v>8</v>
      </c>
      <c r="AY55" s="25">
        <v>1</v>
      </c>
      <c r="AZ55" s="81">
        <f t="shared" si="18"/>
        <v>35</v>
      </c>
      <c r="BA55" s="80">
        <f t="shared" si="19"/>
        <v>254.75</v>
      </c>
      <c r="BB55" s="36">
        <f t="shared" si="20"/>
        <v>119.73249999999999</v>
      </c>
      <c r="BC55" s="80">
        <f t="shared" si="21"/>
        <v>132.47</v>
      </c>
    </row>
    <row r="56" spans="1:55" ht="18" thickBot="1">
      <c r="A56" s="30" t="s">
        <v>55</v>
      </c>
      <c r="B56" s="44">
        <v>1041</v>
      </c>
      <c r="C56" s="44">
        <v>490</v>
      </c>
      <c r="D56" s="44">
        <v>785</v>
      </c>
      <c r="E56" s="44">
        <v>53</v>
      </c>
      <c r="F56" s="44"/>
      <c r="G56" s="35">
        <v>26</v>
      </c>
      <c r="H56" s="48">
        <f t="shared" si="26"/>
        <v>2316</v>
      </c>
      <c r="I56" s="48">
        <f t="shared" si="25"/>
        <v>79</v>
      </c>
      <c r="J56" s="44">
        <v>785</v>
      </c>
      <c r="K56" s="19">
        <v>400</v>
      </c>
      <c r="L56" s="19"/>
      <c r="M56" s="19">
        <v>26</v>
      </c>
      <c r="N56" s="45">
        <v>14</v>
      </c>
      <c r="O56" s="49"/>
      <c r="P56" s="48">
        <f t="shared" si="7"/>
        <v>1185</v>
      </c>
      <c r="Q56" s="48">
        <f t="shared" si="8"/>
        <v>40</v>
      </c>
      <c r="R56" s="50">
        <f t="shared" si="22"/>
        <v>119</v>
      </c>
      <c r="S56" s="97">
        <v>5</v>
      </c>
      <c r="T56" s="52">
        <v>8</v>
      </c>
      <c r="U56" s="53">
        <v>11.8</v>
      </c>
      <c r="V56" s="53"/>
      <c r="W56" s="53"/>
      <c r="X56" s="53"/>
      <c r="Y56" s="53"/>
      <c r="Z56" s="53"/>
      <c r="AA56" s="67">
        <f t="shared" si="9"/>
        <v>0</v>
      </c>
      <c r="AB56" s="53"/>
      <c r="AC56" s="20">
        <f t="shared" si="10"/>
        <v>0</v>
      </c>
      <c r="AD56" s="85">
        <f t="shared" si="11"/>
        <v>143.80000000000001</v>
      </c>
      <c r="AE56" s="21">
        <f t="shared" si="24"/>
        <v>143.80000000000001</v>
      </c>
      <c r="AF56" s="82"/>
      <c r="AG56" s="51"/>
      <c r="AH56" s="22">
        <f t="shared" si="12"/>
        <v>143.80000000000001</v>
      </c>
      <c r="AI56" s="23">
        <f t="shared" si="13"/>
        <v>-24.067500000000024</v>
      </c>
      <c r="AJ56" s="54"/>
      <c r="AK56" s="24">
        <f t="shared" si="14"/>
        <v>0</v>
      </c>
      <c r="AL56" s="25">
        <f t="shared" si="15"/>
        <v>119.73249999999999</v>
      </c>
      <c r="AM56" s="26">
        <f t="shared" si="16"/>
        <v>119.73249999999999</v>
      </c>
      <c r="AN56" s="79"/>
      <c r="AO56" s="24">
        <v>65</v>
      </c>
      <c r="AP56" s="25">
        <v>200</v>
      </c>
      <c r="AQ56" s="25">
        <v>0</v>
      </c>
      <c r="AR56" s="25">
        <v>40</v>
      </c>
      <c r="AS56" s="25">
        <v>0</v>
      </c>
      <c r="AT56" s="62">
        <f t="shared" si="4"/>
        <v>305</v>
      </c>
      <c r="AU56" s="63">
        <f t="shared" si="17"/>
        <v>289.75</v>
      </c>
      <c r="AV56" s="24">
        <v>6</v>
      </c>
      <c r="AW56" s="25">
        <v>20</v>
      </c>
      <c r="AX56" s="25">
        <v>8</v>
      </c>
      <c r="AY56" s="25">
        <v>1</v>
      </c>
      <c r="AZ56" s="81">
        <f t="shared" si="18"/>
        <v>35</v>
      </c>
      <c r="BA56" s="80">
        <f t="shared" si="19"/>
        <v>254.75</v>
      </c>
      <c r="BB56" s="36">
        <f t="shared" si="20"/>
        <v>119.73249999999999</v>
      </c>
      <c r="BC56" s="80">
        <f t="shared" si="21"/>
        <v>132.47</v>
      </c>
    </row>
    <row r="57" spans="1:55" ht="18" thickBot="1">
      <c r="A57" s="30" t="s">
        <v>56</v>
      </c>
      <c r="B57" s="44">
        <v>1041</v>
      </c>
      <c r="C57" s="44">
        <v>490</v>
      </c>
      <c r="D57" s="44">
        <v>785</v>
      </c>
      <c r="E57" s="44">
        <v>53</v>
      </c>
      <c r="F57" s="44"/>
      <c r="G57" s="35">
        <v>26</v>
      </c>
      <c r="H57" s="48">
        <f>B57+C57+D57</f>
        <v>2316</v>
      </c>
      <c r="I57" s="48">
        <f t="shared" si="25"/>
        <v>79</v>
      </c>
      <c r="J57" s="44">
        <v>785</v>
      </c>
      <c r="K57" s="19">
        <v>400</v>
      </c>
      <c r="L57" s="19"/>
      <c r="M57" s="19">
        <v>26</v>
      </c>
      <c r="N57" s="45">
        <v>14</v>
      </c>
      <c r="O57" s="49"/>
      <c r="P57" s="48">
        <f t="shared" si="7"/>
        <v>1185</v>
      </c>
      <c r="Q57" s="48">
        <f t="shared" si="8"/>
        <v>40</v>
      </c>
      <c r="R57" s="50">
        <f t="shared" si="22"/>
        <v>119</v>
      </c>
      <c r="S57" s="97">
        <v>5</v>
      </c>
      <c r="T57" s="52">
        <v>8</v>
      </c>
      <c r="U57" s="53">
        <v>11.8</v>
      </c>
      <c r="V57" s="53"/>
      <c r="W57" s="53"/>
      <c r="X57" s="53"/>
      <c r="Y57" s="53"/>
      <c r="Z57" s="53"/>
      <c r="AA57" s="67">
        <f t="shared" si="9"/>
        <v>0</v>
      </c>
      <c r="AB57" s="53"/>
      <c r="AC57" s="20">
        <f t="shared" si="10"/>
        <v>0</v>
      </c>
      <c r="AD57" s="85">
        <f t="shared" si="11"/>
        <v>143.80000000000001</v>
      </c>
      <c r="AE57" s="21">
        <f t="shared" si="24"/>
        <v>143.80000000000001</v>
      </c>
      <c r="AF57" s="82"/>
      <c r="AG57" s="51"/>
      <c r="AH57" s="22">
        <f t="shared" si="12"/>
        <v>143.80000000000001</v>
      </c>
      <c r="AI57" s="23">
        <f t="shared" si="13"/>
        <v>-24.067500000000024</v>
      </c>
      <c r="AJ57" s="54"/>
      <c r="AK57" s="24">
        <f t="shared" si="14"/>
        <v>0</v>
      </c>
      <c r="AL57" s="25">
        <f t="shared" si="15"/>
        <v>119.73249999999999</v>
      </c>
      <c r="AM57" s="26">
        <f t="shared" si="16"/>
        <v>119.73249999999999</v>
      </c>
      <c r="AN57" s="79"/>
      <c r="AO57" s="24">
        <v>65</v>
      </c>
      <c r="AP57" s="25">
        <v>200</v>
      </c>
      <c r="AQ57" s="25">
        <v>0</v>
      </c>
      <c r="AR57" s="25">
        <v>40</v>
      </c>
      <c r="AS57" s="25">
        <v>0</v>
      </c>
      <c r="AT57" s="62">
        <f t="shared" si="4"/>
        <v>305</v>
      </c>
      <c r="AU57" s="63">
        <f t="shared" si="17"/>
        <v>289.75</v>
      </c>
      <c r="AV57" s="24">
        <v>6</v>
      </c>
      <c r="AW57" s="25">
        <v>20</v>
      </c>
      <c r="AX57" s="25">
        <v>8</v>
      </c>
      <c r="AY57" s="25">
        <v>1</v>
      </c>
      <c r="AZ57" s="81">
        <f t="shared" si="18"/>
        <v>35</v>
      </c>
      <c r="BA57" s="80">
        <f t="shared" si="19"/>
        <v>254.75</v>
      </c>
      <c r="BB57" s="36">
        <f t="shared" si="20"/>
        <v>119.73249999999999</v>
      </c>
      <c r="BC57" s="80">
        <f t="shared" si="21"/>
        <v>132.47</v>
      </c>
    </row>
    <row r="58" spans="1:55" ht="18" thickBot="1">
      <c r="A58" s="30" t="s">
        <v>27</v>
      </c>
      <c r="B58" s="44">
        <v>1012</v>
      </c>
      <c r="C58" s="44">
        <v>452</v>
      </c>
      <c r="D58" s="44">
        <v>772</v>
      </c>
      <c r="E58" s="44">
        <v>52</v>
      </c>
      <c r="F58" s="44"/>
      <c r="G58" s="35">
        <v>26</v>
      </c>
      <c r="H58" s="48">
        <f t="shared" si="26"/>
        <v>2236</v>
      </c>
      <c r="I58" s="48">
        <f t="shared" si="25"/>
        <v>78</v>
      </c>
      <c r="J58" s="44">
        <v>770</v>
      </c>
      <c r="K58" s="19">
        <v>371</v>
      </c>
      <c r="L58" s="19"/>
      <c r="M58" s="19">
        <v>25</v>
      </c>
      <c r="N58" s="45">
        <v>14</v>
      </c>
      <c r="O58" s="49"/>
      <c r="P58" s="48">
        <f t="shared" si="7"/>
        <v>1141</v>
      </c>
      <c r="Q58" s="48">
        <f t="shared" si="8"/>
        <v>39</v>
      </c>
      <c r="R58" s="50">
        <f t="shared" si="22"/>
        <v>117</v>
      </c>
      <c r="S58" s="97">
        <v>4.32</v>
      </c>
      <c r="T58" s="52">
        <v>7.5</v>
      </c>
      <c r="U58" s="53">
        <v>11.2</v>
      </c>
      <c r="V58" s="53"/>
      <c r="W58" s="53"/>
      <c r="X58" s="53"/>
      <c r="Y58" s="53"/>
      <c r="Z58" s="53"/>
      <c r="AA58" s="67">
        <f t="shared" si="9"/>
        <v>0</v>
      </c>
      <c r="AB58" s="53"/>
      <c r="AC58" s="20">
        <f t="shared" si="10"/>
        <v>0</v>
      </c>
      <c r="AD58" s="85">
        <f t="shared" si="11"/>
        <v>140.01999999999998</v>
      </c>
      <c r="AE58" s="21">
        <f t="shared" si="24"/>
        <v>140.01999999999998</v>
      </c>
      <c r="AF58" s="82"/>
      <c r="AG58" s="51"/>
      <c r="AH58" s="22">
        <f t="shared" si="12"/>
        <v>140.01999999999998</v>
      </c>
      <c r="AI58" s="23">
        <f t="shared" si="13"/>
        <v>-20.287499999999994</v>
      </c>
      <c r="AJ58" s="54"/>
      <c r="AK58" s="24">
        <f t="shared" si="14"/>
        <v>0</v>
      </c>
      <c r="AL58" s="25">
        <f t="shared" si="15"/>
        <v>119.73249999999999</v>
      </c>
      <c r="AM58" s="26">
        <f t="shared" si="16"/>
        <v>119.73249999999999</v>
      </c>
      <c r="AN58" s="79"/>
      <c r="AO58" s="24">
        <v>65</v>
      </c>
      <c r="AP58" s="25">
        <v>200</v>
      </c>
      <c r="AQ58" s="25">
        <v>0</v>
      </c>
      <c r="AR58" s="25">
        <v>40</v>
      </c>
      <c r="AS58" s="25">
        <v>0</v>
      </c>
      <c r="AT58" s="62">
        <f t="shared" si="4"/>
        <v>305</v>
      </c>
      <c r="AU58" s="63">
        <f t="shared" si="17"/>
        <v>289.75</v>
      </c>
      <c r="AV58" s="24">
        <v>6</v>
      </c>
      <c r="AW58" s="25">
        <v>20</v>
      </c>
      <c r="AX58" s="25">
        <v>8</v>
      </c>
      <c r="AY58" s="25">
        <v>1</v>
      </c>
      <c r="AZ58" s="81">
        <f t="shared" si="18"/>
        <v>35</v>
      </c>
      <c r="BA58" s="80">
        <f t="shared" si="19"/>
        <v>254.75</v>
      </c>
      <c r="BB58" s="36">
        <f t="shared" si="20"/>
        <v>119.73249999999999</v>
      </c>
      <c r="BC58" s="80">
        <f t="shared" si="21"/>
        <v>132.47</v>
      </c>
    </row>
    <row r="59" spans="1:55" ht="18" thickBot="1">
      <c r="A59" s="30" t="s">
        <v>57</v>
      </c>
      <c r="B59" s="44">
        <v>1012</v>
      </c>
      <c r="C59" s="44">
        <v>452</v>
      </c>
      <c r="D59" s="44">
        <v>772</v>
      </c>
      <c r="E59" s="44">
        <v>52</v>
      </c>
      <c r="F59" s="44"/>
      <c r="G59" s="35">
        <v>26</v>
      </c>
      <c r="H59" s="48">
        <f>B59+C59+D59</f>
        <v>2236</v>
      </c>
      <c r="I59" s="48">
        <f t="shared" si="25"/>
        <v>78</v>
      </c>
      <c r="J59" s="44">
        <v>770</v>
      </c>
      <c r="K59" s="19">
        <v>371</v>
      </c>
      <c r="L59" s="19"/>
      <c r="M59" s="19">
        <v>25</v>
      </c>
      <c r="N59" s="45">
        <v>14</v>
      </c>
      <c r="O59" s="49"/>
      <c r="P59" s="48">
        <f t="shared" si="7"/>
        <v>1141</v>
      </c>
      <c r="Q59" s="48">
        <f t="shared" si="8"/>
        <v>39</v>
      </c>
      <c r="R59" s="50">
        <f t="shared" si="22"/>
        <v>117</v>
      </c>
      <c r="S59" s="97">
        <v>4.32</v>
      </c>
      <c r="T59" s="52">
        <v>7.5</v>
      </c>
      <c r="U59" s="53">
        <v>11.2</v>
      </c>
      <c r="V59" s="53"/>
      <c r="W59" s="53"/>
      <c r="X59" s="53"/>
      <c r="Y59" s="53"/>
      <c r="Z59" s="53"/>
      <c r="AA59" s="67">
        <f t="shared" si="9"/>
        <v>0</v>
      </c>
      <c r="AB59" s="53"/>
      <c r="AC59" s="20">
        <f t="shared" si="10"/>
        <v>0</v>
      </c>
      <c r="AD59" s="85">
        <f t="shared" si="11"/>
        <v>140.01999999999998</v>
      </c>
      <c r="AE59" s="21">
        <f t="shared" si="24"/>
        <v>140.01999999999998</v>
      </c>
      <c r="AF59" s="82"/>
      <c r="AG59" s="51"/>
      <c r="AH59" s="22">
        <f t="shared" si="12"/>
        <v>140.01999999999998</v>
      </c>
      <c r="AI59" s="23">
        <f t="shared" si="13"/>
        <v>-20.287499999999994</v>
      </c>
      <c r="AJ59" s="54"/>
      <c r="AK59" s="24">
        <f t="shared" si="14"/>
        <v>0</v>
      </c>
      <c r="AL59" s="25">
        <f t="shared" si="15"/>
        <v>119.73249999999999</v>
      </c>
      <c r="AM59" s="26">
        <f t="shared" si="16"/>
        <v>119.73249999999999</v>
      </c>
      <c r="AN59" s="79"/>
      <c r="AO59" s="24">
        <v>65</v>
      </c>
      <c r="AP59" s="25">
        <v>200</v>
      </c>
      <c r="AQ59" s="25">
        <v>0</v>
      </c>
      <c r="AR59" s="25">
        <v>40</v>
      </c>
      <c r="AS59" s="25">
        <v>0</v>
      </c>
      <c r="AT59" s="62">
        <f t="shared" si="4"/>
        <v>305</v>
      </c>
      <c r="AU59" s="63">
        <f t="shared" si="17"/>
        <v>289.75</v>
      </c>
      <c r="AV59" s="24">
        <v>6</v>
      </c>
      <c r="AW59" s="25">
        <v>20</v>
      </c>
      <c r="AX59" s="25">
        <v>8</v>
      </c>
      <c r="AY59" s="25">
        <v>1</v>
      </c>
      <c r="AZ59" s="81">
        <f t="shared" si="18"/>
        <v>35</v>
      </c>
      <c r="BA59" s="80">
        <f t="shared" si="19"/>
        <v>254.75</v>
      </c>
      <c r="BB59" s="36">
        <f t="shared" si="20"/>
        <v>119.73249999999999</v>
      </c>
      <c r="BC59" s="80">
        <f t="shared" si="21"/>
        <v>132.47</v>
      </c>
    </row>
    <row r="60" spans="1:55" ht="18" thickBot="1">
      <c r="A60" s="30" t="s">
        <v>58</v>
      </c>
      <c r="B60" s="44">
        <v>982</v>
      </c>
      <c r="C60" s="44">
        <v>461</v>
      </c>
      <c r="D60" s="44">
        <v>769</v>
      </c>
      <c r="E60" s="44">
        <v>51</v>
      </c>
      <c r="F60" s="44"/>
      <c r="G60" s="35">
        <v>26</v>
      </c>
      <c r="H60" s="48">
        <f t="shared" si="26"/>
        <v>2212</v>
      </c>
      <c r="I60" s="48">
        <f t="shared" si="25"/>
        <v>77</v>
      </c>
      <c r="J60" s="44">
        <v>762</v>
      </c>
      <c r="K60" s="19">
        <v>382</v>
      </c>
      <c r="L60" s="19"/>
      <c r="M60" s="19">
        <v>25</v>
      </c>
      <c r="N60" s="45">
        <v>13</v>
      </c>
      <c r="O60" s="49"/>
      <c r="P60" s="48">
        <f t="shared" si="7"/>
        <v>1144</v>
      </c>
      <c r="Q60" s="48">
        <f t="shared" si="8"/>
        <v>38</v>
      </c>
      <c r="R60" s="50">
        <f t="shared" si="22"/>
        <v>115</v>
      </c>
      <c r="S60" s="97">
        <v>4.08</v>
      </c>
      <c r="T60" s="52">
        <v>7.5</v>
      </c>
      <c r="U60" s="53">
        <v>11.2</v>
      </c>
      <c r="V60" s="53"/>
      <c r="W60" s="53"/>
      <c r="X60" s="53"/>
      <c r="Y60" s="53"/>
      <c r="Z60" s="53"/>
      <c r="AA60" s="67">
        <f t="shared" si="9"/>
        <v>0</v>
      </c>
      <c r="AB60" s="53"/>
      <c r="AC60" s="20">
        <f t="shared" si="10"/>
        <v>0</v>
      </c>
      <c r="AD60" s="85">
        <f t="shared" si="11"/>
        <v>137.78</v>
      </c>
      <c r="AE60" s="21">
        <f t="shared" si="24"/>
        <v>137.78</v>
      </c>
      <c r="AF60" s="82"/>
      <c r="AG60" s="51"/>
      <c r="AH60" s="22">
        <f t="shared" si="12"/>
        <v>137.78</v>
      </c>
      <c r="AI60" s="23">
        <f t="shared" si="13"/>
        <v>-18.047500000000014</v>
      </c>
      <c r="AJ60" s="54"/>
      <c r="AK60" s="24">
        <f t="shared" si="14"/>
        <v>0</v>
      </c>
      <c r="AL60" s="25">
        <f t="shared" si="15"/>
        <v>119.73249999999999</v>
      </c>
      <c r="AM60" s="26">
        <f t="shared" si="16"/>
        <v>119.73249999999999</v>
      </c>
      <c r="AN60" s="79"/>
      <c r="AO60" s="24">
        <v>65</v>
      </c>
      <c r="AP60" s="25">
        <v>200</v>
      </c>
      <c r="AQ60" s="25">
        <v>0</v>
      </c>
      <c r="AR60" s="25">
        <v>40</v>
      </c>
      <c r="AS60" s="25">
        <v>0</v>
      </c>
      <c r="AT60" s="62">
        <f t="shared" si="4"/>
        <v>305</v>
      </c>
      <c r="AU60" s="63">
        <f t="shared" si="17"/>
        <v>289.75</v>
      </c>
      <c r="AV60" s="24">
        <v>6</v>
      </c>
      <c r="AW60" s="25">
        <v>20</v>
      </c>
      <c r="AX60" s="25">
        <v>8</v>
      </c>
      <c r="AY60" s="25">
        <v>1</v>
      </c>
      <c r="AZ60" s="81">
        <f t="shared" si="18"/>
        <v>35</v>
      </c>
      <c r="BA60" s="80">
        <f t="shared" si="19"/>
        <v>254.75</v>
      </c>
      <c r="BB60" s="36">
        <f t="shared" si="20"/>
        <v>119.73249999999999</v>
      </c>
      <c r="BC60" s="80">
        <f t="shared" si="21"/>
        <v>132.47</v>
      </c>
    </row>
    <row r="61" spans="1:55" ht="18" thickBot="1">
      <c r="A61" s="30" t="s">
        <v>59</v>
      </c>
      <c r="B61" s="44">
        <v>982</v>
      </c>
      <c r="C61" s="44">
        <v>461</v>
      </c>
      <c r="D61" s="44">
        <v>769</v>
      </c>
      <c r="E61" s="44">
        <v>51</v>
      </c>
      <c r="F61" s="44"/>
      <c r="G61" s="35">
        <v>26</v>
      </c>
      <c r="H61" s="48">
        <f>B61+C61+D61</f>
        <v>2212</v>
      </c>
      <c r="I61" s="48">
        <f t="shared" si="25"/>
        <v>77</v>
      </c>
      <c r="J61" s="44">
        <v>762</v>
      </c>
      <c r="K61" s="19">
        <v>382</v>
      </c>
      <c r="L61" s="19"/>
      <c r="M61" s="19">
        <v>25</v>
      </c>
      <c r="N61" s="45">
        <v>13</v>
      </c>
      <c r="O61" s="49"/>
      <c r="P61" s="48">
        <f>SUM(J61+K61+L61)</f>
        <v>1144</v>
      </c>
      <c r="Q61" s="48">
        <f>M61+N61+O61</f>
        <v>38</v>
      </c>
      <c r="R61" s="50">
        <f t="shared" si="22"/>
        <v>115</v>
      </c>
      <c r="S61" s="97">
        <v>4.08</v>
      </c>
      <c r="T61" s="52">
        <v>7.5</v>
      </c>
      <c r="U61" s="53">
        <v>11.2</v>
      </c>
      <c r="V61" s="53"/>
      <c r="W61" s="53"/>
      <c r="X61" s="53"/>
      <c r="Y61" s="53"/>
      <c r="Z61" s="53"/>
      <c r="AA61" s="67">
        <f t="shared" si="9"/>
        <v>0</v>
      </c>
      <c r="AB61" s="53"/>
      <c r="AC61" s="20">
        <f t="shared" si="10"/>
        <v>0</v>
      </c>
      <c r="AD61" s="85">
        <f t="shared" si="11"/>
        <v>137.78</v>
      </c>
      <c r="AE61" s="21">
        <f t="shared" si="24"/>
        <v>137.78</v>
      </c>
      <c r="AF61" s="82"/>
      <c r="AG61" s="51"/>
      <c r="AH61" s="22">
        <f t="shared" si="12"/>
        <v>137.78</v>
      </c>
      <c r="AI61" s="23">
        <f t="shared" si="13"/>
        <v>-18.047500000000014</v>
      </c>
      <c r="AJ61" s="54"/>
      <c r="AK61" s="24">
        <f t="shared" si="14"/>
        <v>0</v>
      </c>
      <c r="AL61" s="25">
        <f t="shared" si="15"/>
        <v>119.73249999999999</v>
      </c>
      <c r="AM61" s="26">
        <f t="shared" si="16"/>
        <v>119.73249999999999</v>
      </c>
      <c r="AN61" s="79"/>
      <c r="AO61" s="24">
        <v>65</v>
      </c>
      <c r="AP61" s="25">
        <v>200</v>
      </c>
      <c r="AQ61" s="25">
        <v>0</v>
      </c>
      <c r="AR61" s="25">
        <v>40</v>
      </c>
      <c r="AS61" s="25">
        <v>0</v>
      </c>
      <c r="AT61" s="62">
        <f t="shared" si="4"/>
        <v>305</v>
      </c>
      <c r="AU61" s="63">
        <f t="shared" si="17"/>
        <v>289.75</v>
      </c>
      <c r="AV61" s="24">
        <v>6</v>
      </c>
      <c r="AW61" s="25">
        <v>20</v>
      </c>
      <c r="AX61" s="25">
        <v>8</v>
      </c>
      <c r="AY61" s="25">
        <v>1</v>
      </c>
      <c r="AZ61" s="81">
        <f t="shared" si="18"/>
        <v>35</v>
      </c>
      <c r="BA61" s="80">
        <f t="shared" si="19"/>
        <v>254.75</v>
      </c>
      <c r="BB61" s="36">
        <f t="shared" si="20"/>
        <v>119.73249999999999</v>
      </c>
      <c r="BC61" s="80">
        <f t="shared" si="21"/>
        <v>132.47</v>
      </c>
    </row>
    <row r="62" spans="1:55" ht="18" thickBot="1">
      <c r="A62" s="30" t="s">
        <v>28</v>
      </c>
      <c r="B62" s="44">
        <v>957</v>
      </c>
      <c r="C62" s="44">
        <v>448</v>
      </c>
      <c r="D62" s="44">
        <v>716</v>
      </c>
      <c r="E62" s="44">
        <v>49</v>
      </c>
      <c r="F62" s="44"/>
      <c r="G62" s="35">
        <v>23</v>
      </c>
      <c r="H62" s="48">
        <f t="shared" si="26"/>
        <v>2121</v>
      </c>
      <c r="I62" s="48">
        <f t="shared" si="25"/>
        <v>72</v>
      </c>
      <c r="J62" s="44">
        <v>737</v>
      </c>
      <c r="K62" s="19">
        <v>378</v>
      </c>
      <c r="L62" s="19"/>
      <c r="M62" s="19">
        <v>24</v>
      </c>
      <c r="N62" s="45">
        <v>13</v>
      </c>
      <c r="O62" s="49"/>
      <c r="P62" s="48">
        <f t="shared" si="7"/>
        <v>1115</v>
      </c>
      <c r="Q62" s="48">
        <f t="shared" si="8"/>
        <v>37</v>
      </c>
      <c r="R62" s="50">
        <f t="shared" si="22"/>
        <v>109</v>
      </c>
      <c r="S62" s="97">
        <v>4.08</v>
      </c>
      <c r="T62" s="52">
        <v>7.5</v>
      </c>
      <c r="U62" s="53">
        <v>10.4</v>
      </c>
      <c r="V62" s="53"/>
      <c r="W62" s="53"/>
      <c r="X62" s="53"/>
      <c r="Y62" s="53"/>
      <c r="Z62" s="53"/>
      <c r="AA62" s="67">
        <f t="shared" si="9"/>
        <v>0</v>
      </c>
      <c r="AB62" s="53"/>
      <c r="AC62" s="20">
        <f t="shared" si="10"/>
        <v>0</v>
      </c>
      <c r="AD62" s="85">
        <f t="shared" si="11"/>
        <v>130.97999999999999</v>
      </c>
      <c r="AE62" s="21">
        <f t="shared" si="24"/>
        <v>130.97999999999999</v>
      </c>
      <c r="AF62" s="82"/>
      <c r="AG62" s="51"/>
      <c r="AH62" s="22">
        <f t="shared" si="12"/>
        <v>130.97999999999999</v>
      </c>
      <c r="AI62" s="23">
        <f t="shared" si="13"/>
        <v>-11.247500000000002</v>
      </c>
      <c r="AJ62" s="54"/>
      <c r="AK62" s="24">
        <f t="shared" si="14"/>
        <v>0</v>
      </c>
      <c r="AL62" s="25">
        <f t="shared" si="15"/>
        <v>119.73249999999999</v>
      </c>
      <c r="AM62" s="26">
        <f t="shared" si="16"/>
        <v>119.73249999999999</v>
      </c>
      <c r="AN62" s="79"/>
      <c r="AO62" s="24">
        <v>65</v>
      </c>
      <c r="AP62" s="25">
        <v>200</v>
      </c>
      <c r="AQ62" s="25">
        <v>0</v>
      </c>
      <c r="AR62" s="25">
        <v>40</v>
      </c>
      <c r="AS62" s="25">
        <v>0</v>
      </c>
      <c r="AT62" s="62">
        <f t="shared" si="4"/>
        <v>305</v>
      </c>
      <c r="AU62" s="63">
        <f t="shared" si="17"/>
        <v>289.75</v>
      </c>
      <c r="AV62" s="24">
        <v>6</v>
      </c>
      <c r="AW62" s="25">
        <v>20</v>
      </c>
      <c r="AX62" s="25">
        <v>8</v>
      </c>
      <c r="AY62" s="25">
        <v>1</v>
      </c>
      <c r="AZ62" s="81">
        <f t="shared" si="18"/>
        <v>35</v>
      </c>
      <c r="BA62" s="80">
        <f t="shared" si="19"/>
        <v>254.75</v>
      </c>
      <c r="BB62" s="36">
        <f t="shared" si="20"/>
        <v>119.73249999999999</v>
      </c>
      <c r="BC62" s="80">
        <f t="shared" si="21"/>
        <v>132.47</v>
      </c>
    </row>
    <row r="63" spans="1:55" ht="18" thickBot="1">
      <c r="A63" s="31" t="s">
        <v>60</v>
      </c>
      <c r="B63" s="44">
        <v>907</v>
      </c>
      <c r="C63" s="44">
        <v>425</v>
      </c>
      <c r="D63" s="44">
        <v>692</v>
      </c>
      <c r="E63" s="44">
        <v>47</v>
      </c>
      <c r="F63" s="44"/>
      <c r="G63" s="35">
        <v>22</v>
      </c>
      <c r="H63" s="48">
        <f t="shared" si="5"/>
        <v>2024</v>
      </c>
      <c r="I63" s="48">
        <f t="shared" si="6"/>
        <v>69</v>
      </c>
      <c r="J63" s="44">
        <v>703</v>
      </c>
      <c r="K63" s="19">
        <v>355</v>
      </c>
      <c r="L63" s="19"/>
      <c r="M63" s="19">
        <v>23</v>
      </c>
      <c r="N63" s="45">
        <v>12</v>
      </c>
      <c r="O63" s="49"/>
      <c r="P63" s="48">
        <f t="shared" si="7"/>
        <v>1058</v>
      </c>
      <c r="Q63" s="48">
        <f t="shared" si="8"/>
        <v>35</v>
      </c>
      <c r="R63" s="50">
        <f t="shared" si="22"/>
        <v>104</v>
      </c>
      <c r="S63" s="97">
        <v>4.08</v>
      </c>
      <c r="T63" s="52">
        <v>7.5</v>
      </c>
      <c r="U63" s="53">
        <v>10.4</v>
      </c>
      <c r="V63" s="53"/>
      <c r="W63" s="53"/>
      <c r="X63" s="53"/>
      <c r="Y63" s="53"/>
      <c r="Z63" s="53"/>
      <c r="AA63" s="67">
        <f t="shared" si="9"/>
        <v>0</v>
      </c>
      <c r="AB63" s="53"/>
      <c r="AC63" s="20">
        <f t="shared" si="10"/>
        <v>0</v>
      </c>
      <c r="AD63" s="85">
        <f t="shared" si="11"/>
        <v>125.98</v>
      </c>
      <c r="AE63" s="21">
        <f t="shared" si="24"/>
        <v>125.98</v>
      </c>
      <c r="AF63" s="82"/>
      <c r="AG63" s="51"/>
      <c r="AH63" s="22">
        <f t="shared" si="12"/>
        <v>125.98</v>
      </c>
      <c r="AI63" s="23">
        <f t="shared" si="13"/>
        <v>-6.2475000000000165</v>
      </c>
      <c r="AJ63" s="54"/>
      <c r="AK63" s="24">
        <f t="shared" si="14"/>
        <v>0</v>
      </c>
      <c r="AL63" s="25">
        <f t="shared" si="15"/>
        <v>119.73249999999999</v>
      </c>
      <c r="AM63" s="26">
        <f t="shared" si="16"/>
        <v>119.73249999999999</v>
      </c>
      <c r="AN63" s="79"/>
      <c r="AO63" s="24">
        <v>65</v>
      </c>
      <c r="AP63" s="25">
        <v>200</v>
      </c>
      <c r="AQ63" s="25">
        <v>0</v>
      </c>
      <c r="AR63" s="25">
        <v>40</v>
      </c>
      <c r="AS63" s="25">
        <v>0</v>
      </c>
      <c r="AT63" s="62">
        <f t="shared" si="4"/>
        <v>305</v>
      </c>
      <c r="AU63" s="63">
        <f t="shared" si="17"/>
        <v>289.75</v>
      </c>
      <c r="AV63" s="24">
        <v>6</v>
      </c>
      <c r="AW63" s="25">
        <v>20</v>
      </c>
      <c r="AX63" s="25">
        <v>8</v>
      </c>
      <c r="AY63" s="25">
        <v>1</v>
      </c>
      <c r="AZ63" s="81">
        <f t="shared" si="18"/>
        <v>35</v>
      </c>
      <c r="BA63" s="80">
        <f t="shared" si="19"/>
        <v>254.75</v>
      </c>
      <c r="BB63" s="36">
        <f t="shared" si="20"/>
        <v>119.73249999999999</v>
      </c>
      <c r="BC63" s="80">
        <f t="shared" si="21"/>
        <v>132.47</v>
      </c>
    </row>
    <row r="64" spans="1:55" ht="18" thickBot="1">
      <c r="A64" s="31" t="s">
        <v>29</v>
      </c>
      <c r="B64" s="44">
        <v>849</v>
      </c>
      <c r="C64" s="44">
        <v>400</v>
      </c>
      <c r="D64" s="44">
        <v>660</v>
      </c>
      <c r="E64" s="44">
        <v>43</v>
      </c>
      <c r="F64" s="44"/>
      <c r="G64" s="35">
        <v>21</v>
      </c>
      <c r="H64" s="48">
        <f t="shared" si="5"/>
        <v>1909</v>
      </c>
      <c r="I64" s="48">
        <f t="shared" si="6"/>
        <v>64</v>
      </c>
      <c r="J64" s="44">
        <v>712</v>
      </c>
      <c r="K64" s="19">
        <v>357</v>
      </c>
      <c r="L64" s="19"/>
      <c r="M64" s="19">
        <v>23</v>
      </c>
      <c r="N64" s="45">
        <v>12</v>
      </c>
      <c r="O64" s="49"/>
      <c r="P64" s="48">
        <f t="shared" si="7"/>
        <v>1069</v>
      </c>
      <c r="Q64" s="48">
        <f t="shared" si="8"/>
        <v>35</v>
      </c>
      <c r="R64" s="50">
        <f t="shared" si="22"/>
        <v>99</v>
      </c>
      <c r="S64" s="97">
        <v>2.74</v>
      </c>
      <c r="T64" s="52">
        <v>7</v>
      </c>
      <c r="U64" s="53">
        <v>9.4</v>
      </c>
      <c r="V64" s="53"/>
      <c r="W64" s="53"/>
      <c r="X64" s="53"/>
      <c r="Y64" s="53"/>
      <c r="Z64" s="53"/>
      <c r="AA64" s="67">
        <f t="shared" si="9"/>
        <v>0</v>
      </c>
      <c r="AB64" s="51"/>
      <c r="AC64" s="20">
        <f t="shared" si="10"/>
        <v>0</v>
      </c>
      <c r="AD64" s="85">
        <f t="shared" si="11"/>
        <v>118.14</v>
      </c>
      <c r="AE64" s="21">
        <f t="shared" si="24"/>
        <v>118.14</v>
      </c>
      <c r="AF64" s="82"/>
      <c r="AG64" s="51"/>
      <c r="AH64" s="22">
        <f t="shared" si="12"/>
        <v>118.14</v>
      </c>
      <c r="AI64" s="23">
        <f t="shared" si="13"/>
        <v>1.5924999999999869</v>
      </c>
      <c r="AJ64" s="54"/>
      <c r="AK64" s="24">
        <f t="shared" si="14"/>
        <v>0</v>
      </c>
      <c r="AL64" s="25">
        <f t="shared" si="15"/>
        <v>119.73249999999999</v>
      </c>
      <c r="AM64" s="26">
        <f t="shared" si="16"/>
        <v>119.73249999999999</v>
      </c>
      <c r="AN64" s="79"/>
      <c r="AO64" s="24">
        <v>65</v>
      </c>
      <c r="AP64" s="25">
        <v>200</v>
      </c>
      <c r="AQ64" s="25">
        <v>0</v>
      </c>
      <c r="AR64" s="25">
        <v>40</v>
      </c>
      <c r="AS64" s="25">
        <v>0</v>
      </c>
      <c r="AT64" s="62">
        <f t="shared" si="4"/>
        <v>305</v>
      </c>
      <c r="AU64" s="63">
        <f t="shared" si="17"/>
        <v>289.75</v>
      </c>
      <c r="AV64" s="24">
        <v>6</v>
      </c>
      <c r="AW64" s="25">
        <v>20</v>
      </c>
      <c r="AX64" s="25">
        <v>8</v>
      </c>
      <c r="AY64" s="25">
        <v>1</v>
      </c>
      <c r="AZ64" s="81">
        <f t="shared" si="18"/>
        <v>35</v>
      </c>
      <c r="BA64" s="80">
        <f t="shared" si="19"/>
        <v>254.75</v>
      </c>
      <c r="BB64" s="36">
        <f t="shared" si="20"/>
        <v>119.73249999999999</v>
      </c>
      <c r="BC64" s="80">
        <f t="shared" si="21"/>
        <v>132.47</v>
      </c>
    </row>
    <row r="65" spans="1:55" ht="17.399999999999999">
      <c r="A65" s="32" t="s">
        <v>61</v>
      </c>
      <c r="B65" s="44">
        <v>801</v>
      </c>
      <c r="C65" s="44">
        <v>375</v>
      </c>
      <c r="D65" s="44">
        <v>631</v>
      </c>
      <c r="E65" s="44">
        <v>41</v>
      </c>
      <c r="F65" s="44"/>
      <c r="G65" s="35">
        <v>20</v>
      </c>
      <c r="H65" s="48">
        <f t="shared" si="5"/>
        <v>1807</v>
      </c>
      <c r="I65" s="48">
        <f t="shared" si="6"/>
        <v>61</v>
      </c>
      <c r="J65" s="44">
        <v>679</v>
      </c>
      <c r="K65" s="19">
        <v>354</v>
      </c>
      <c r="L65" s="19"/>
      <c r="M65" s="19">
        <v>22</v>
      </c>
      <c r="N65" s="45">
        <v>12</v>
      </c>
      <c r="O65" s="49"/>
      <c r="P65" s="48">
        <f t="shared" si="7"/>
        <v>1033</v>
      </c>
      <c r="Q65" s="48">
        <f t="shared" si="8"/>
        <v>34</v>
      </c>
      <c r="R65" s="50">
        <f t="shared" si="22"/>
        <v>95</v>
      </c>
      <c r="S65" s="97">
        <v>2.74</v>
      </c>
      <c r="T65" s="52">
        <v>7</v>
      </c>
      <c r="U65" s="53">
        <v>9.4</v>
      </c>
      <c r="V65" s="53"/>
      <c r="W65" s="53"/>
      <c r="X65" s="53"/>
      <c r="Y65" s="53"/>
      <c r="Z65" s="53"/>
      <c r="AA65" s="67">
        <f t="shared" si="9"/>
        <v>0</v>
      </c>
      <c r="AB65" s="51"/>
      <c r="AC65" s="20">
        <f t="shared" si="10"/>
        <v>0</v>
      </c>
      <c r="AD65" s="85">
        <f t="shared" si="11"/>
        <v>114.14</v>
      </c>
      <c r="AE65" s="21">
        <f t="shared" si="24"/>
        <v>114.14</v>
      </c>
      <c r="AF65" s="82"/>
      <c r="AG65" s="51"/>
      <c r="AH65" s="22">
        <f t="shared" si="12"/>
        <v>114.14</v>
      </c>
      <c r="AI65" s="23">
        <f t="shared" si="13"/>
        <v>5.5924999999999869</v>
      </c>
      <c r="AJ65" s="54"/>
      <c r="AK65" s="24">
        <f t="shared" si="14"/>
        <v>0</v>
      </c>
      <c r="AL65" s="25">
        <f t="shared" si="15"/>
        <v>119.73249999999999</v>
      </c>
      <c r="AM65" s="26">
        <f t="shared" si="16"/>
        <v>119.73249999999999</v>
      </c>
      <c r="AN65" s="79"/>
      <c r="AO65" s="24">
        <v>65</v>
      </c>
      <c r="AP65" s="25">
        <v>200</v>
      </c>
      <c r="AQ65" s="25">
        <v>0</v>
      </c>
      <c r="AR65" s="25">
        <v>40</v>
      </c>
      <c r="AS65" s="25">
        <v>0</v>
      </c>
      <c r="AT65" s="62">
        <f t="shared" si="4"/>
        <v>305</v>
      </c>
      <c r="AU65" s="63">
        <f t="shared" si="17"/>
        <v>289.75</v>
      </c>
      <c r="AV65" s="24">
        <v>6</v>
      </c>
      <c r="AW65" s="25">
        <v>20</v>
      </c>
      <c r="AX65" s="25">
        <v>8</v>
      </c>
      <c r="AY65" s="25">
        <v>1</v>
      </c>
      <c r="AZ65" s="81">
        <f t="shared" si="18"/>
        <v>35</v>
      </c>
      <c r="BA65" s="80">
        <f t="shared" si="19"/>
        <v>254.75</v>
      </c>
      <c r="BB65" s="36">
        <f t="shared" si="20"/>
        <v>119.73249999999999</v>
      </c>
      <c r="BC65" s="80">
        <f t="shared" si="21"/>
        <v>132.47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55 AI63:AI65">
    <cfRule type="cellIs" dxfId="56" priority="3" operator="lessThan">
      <formula>0</formula>
    </cfRule>
  </conditionalFormatting>
  <conditionalFormatting sqref="AC6">
    <cfRule type="cellIs" dxfId="55" priority="2" operator="greaterThan">
      <formula>0</formula>
    </cfRule>
  </conditionalFormatting>
  <conditionalFormatting sqref="AI56:AI62">
    <cfRule type="cellIs" dxfId="54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C65"/>
  <sheetViews>
    <sheetView zoomScaleNormal="100" workbookViewId="0">
      <pane xSplit="1" ySplit="9" topLeftCell="K57" activePane="bottomRight" state="frozen"/>
      <selection activeCell="M23" sqref="M23"/>
      <selection pane="topRight" activeCell="M23" sqref="M23"/>
      <selection pane="bottomLeft" activeCell="M23" sqref="M23"/>
      <selection pane="bottomRight" activeCell="AD10" sqref="AD10:AD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3" t="s">
        <v>6</v>
      </c>
      <c r="C1" s="233"/>
      <c r="D1" s="233"/>
      <c r="E1" s="233"/>
      <c r="F1" s="233"/>
      <c r="G1" s="233"/>
      <c r="H1" s="233"/>
      <c r="I1" s="233"/>
      <c r="J1" s="233"/>
      <c r="K1" s="233"/>
      <c r="L1" s="233"/>
      <c r="M1" s="233"/>
      <c r="N1" s="233"/>
      <c r="O1" s="233"/>
      <c r="P1" s="233"/>
      <c r="Q1" s="233"/>
      <c r="R1" s="233"/>
      <c r="S1" s="233"/>
      <c r="T1" s="233"/>
      <c r="U1" s="233"/>
      <c r="V1" s="233"/>
      <c r="W1" s="233"/>
      <c r="X1" s="233"/>
      <c r="Y1" s="233"/>
      <c r="Z1" s="233"/>
      <c r="AA1" s="233"/>
      <c r="AB1" s="233"/>
      <c r="AC1" s="233"/>
      <c r="AD1" s="233"/>
      <c r="AE1" s="233"/>
      <c r="AF1" s="233"/>
      <c r="AG1" s="233"/>
      <c r="AH1" s="233"/>
      <c r="AI1" s="23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1073</v>
      </c>
      <c r="C5" s="39">
        <f t="shared" ref="C5:AI5" si="0">MAX(C10:C65)</f>
        <v>473</v>
      </c>
      <c r="D5" s="39">
        <f t="shared" si="0"/>
        <v>852</v>
      </c>
      <c r="E5" s="43">
        <f t="shared" si="0"/>
        <v>54</v>
      </c>
      <c r="F5" s="43">
        <f t="shared" si="0"/>
        <v>12</v>
      </c>
      <c r="G5" s="43">
        <f t="shared" si="0"/>
        <v>27</v>
      </c>
      <c r="H5" s="39">
        <f t="shared" si="0"/>
        <v>2355</v>
      </c>
      <c r="I5" s="39">
        <f t="shared" si="0"/>
        <v>80</v>
      </c>
      <c r="J5" s="39">
        <f t="shared" si="0"/>
        <v>820</v>
      </c>
      <c r="K5" s="39">
        <f t="shared" si="0"/>
        <v>464</v>
      </c>
      <c r="L5" s="39">
        <f t="shared" si="0"/>
        <v>0</v>
      </c>
      <c r="M5" s="39">
        <f t="shared" si="0"/>
        <v>27</v>
      </c>
      <c r="N5" s="39">
        <f t="shared" si="0"/>
        <v>16</v>
      </c>
      <c r="O5" s="39">
        <f t="shared" si="0"/>
        <v>0</v>
      </c>
      <c r="P5" s="39">
        <f t="shared" si="0"/>
        <v>1204</v>
      </c>
      <c r="Q5" s="39">
        <f t="shared" si="0"/>
        <v>40</v>
      </c>
      <c r="R5" s="39">
        <f t="shared" si="0"/>
        <v>120</v>
      </c>
      <c r="S5" s="39">
        <f t="shared" si="0"/>
        <v>6.24</v>
      </c>
      <c r="T5" s="39">
        <f>MAX(T10:T65)</f>
        <v>7.6</v>
      </c>
      <c r="U5" s="39">
        <f t="shared" si="0"/>
        <v>11.8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30</v>
      </c>
      <c r="AC5" s="39">
        <f t="shared" si="0"/>
        <v>30</v>
      </c>
      <c r="AD5" s="39">
        <f>MAX(AD10:AD65)</f>
        <v>145.64000000000001</v>
      </c>
      <c r="AE5" s="39">
        <f>MAX(AE10:AE65)</f>
        <v>145.64000000000001</v>
      </c>
      <c r="AF5" s="39">
        <f>MAX(AF10:AF65)</f>
        <v>0</v>
      </c>
      <c r="AG5" s="39">
        <f>MAX(AG10:AG65)</f>
        <v>0</v>
      </c>
      <c r="AH5" s="41">
        <f t="shared" si="0"/>
        <v>145.64000000000001</v>
      </c>
      <c r="AI5" s="42">
        <f t="shared" si="0"/>
        <v>0</v>
      </c>
      <c r="AJ5" s="15"/>
      <c r="AK5" s="39">
        <f>MAX(AK10:AK65)</f>
        <v>30</v>
      </c>
      <c r="AL5" s="39">
        <f>MAX(AL10:AL65)</f>
        <v>126.72</v>
      </c>
      <c r="AM5" s="39">
        <f>MAX(AM10:AM65)</f>
        <v>156.72</v>
      </c>
      <c r="AN5" s="79"/>
      <c r="AO5" s="39">
        <f>MAX(AO10:AO64)</f>
        <v>70</v>
      </c>
      <c r="AP5" s="39">
        <f>MAX(AP10:AP64)</f>
        <v>200</v>
      </c>
      <c r="AQ5" s="39">
        <f>MAX(AQ10:AQ64)</f>
        <v>0</v>
      </c>
      <c r="AR5" s="39">
        <f>MAX(AR10:AR64)</f>
        <v>0</v>
      </c>
      <c r="AS5" s="39">
        <f>MAX(AS10:AS64)</f>
        <v>50</v>
      </c>
      <c r="AT5" s="39">
        <f t="shared" ref="AT5:BC5" si="1">MAX(AT10:AT65)</f>
        <v>320</v>
      </c>
      <c r="AU5" s="39">
        <f t="shared" si="1"/>
        <v>304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40</v>
      </c>
      <c r="BA5" s="39">
        <f t="shared" si="1"/>
        <v>264</v>
      </c>
      <c r="BB5" s="39">
        <f t="shared" si="1"/>
        <v>126.72</v>
      </c>
      <c r="BC5" s="39">
        <f t="shared" si="1"/>
        <v>137.28</v>
      </c>
    </row>
    <row r="6" spans="1:55" ht="15" thickBot="1">
      <c r="A6" s="11" t="s">
        <v>66</v>
      </c>
      <c r="B6" s="39">
        <f>MIN(B10:B65)</f>
        <v>666</v>
      </c>
      <c r="C6" s="39">
        <f t="shared" ref="C6:AI6" si="2">MIN(C10:C65)</f>
        <v>134</v>
      </c>
      <c r="D6" s="39">
        <f t="shared" si="2"/>
        <v>0</v>
      </c>
      <c r="E6" s="43">
        <f t="shared" si="2"/>
        <v>30</v>
      </c>
      <c r="F6" s="43">
        <f t="shared" si="2"/>
        <v>5</v>
      </c>
      <c r="G6" s="43">
        <f t="shared" si="2"/>
        <v>0</v>
      </c>
      <c r="H6" s="39">
        <f t="shared" si="2"/>
        <v>1155</v>
      </c>
      <c r="I6" s="39">
        <f t="shared" si="2"/>
        <v>41</v>
      </c>
      <c r="J6" s="39">
        <f t="shared" si="2"/>
        <v>0</v>
      </c>
      <c r="K6" s="39">
        <f t="shared" si="2"/>
        <v>324</v>
      </c>
      <c r="L6" s="39">
        <f t="shared" si="2"/>
        <v>0</v>
      </c>
      <c r="M6" s="39">
        <f t="shared" si="2"/>
        <v>0</v>
      </c>
      <c r="N6" s="39">
        <f t="shared" si="2"/>
        <v>12</v>
      </c>
      <c r="O6" s="39">
        <f t="shared" si="2"/>
        <v>0</v>
      </c>
      <c r="P6" s="39">
        <f t="shared" si="2"/>
        <v>430</v>
      </c>
      <c r="Q6" s="39">
        <f t="shared" si="2"/>
        <v>15</v>
      </c>
      <c r="R6" s="39">
        <f t="shared" si="2"/>
        <v>56</v>
      </c>
      <c r="S6" s="39">
        <f t="shared" si="2"/>
        <v>2.64</v>
      </c>
      <c r="T6" s="39">
        <f>MIN(T10:T65)</f>
        <v>3.2</v>
      </c>
      <c r="U6" s="39">
        <f t="shared" si="2"/>
        <v>6.3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72.959999999999994</v>
      </c>
      <c r="AE6" s="39">
        <f>MIN(AE10:AE65)</f>
        <v>72.959999999999994</v>
      </c>
      <c r="AF6" s="39">
        <f>MIN(AF10:AF65)</f>
        <v>0</v>
      </c>
      <c r="AG6" s="39">
        <f>MIN(AG10:AG65)</f>
        <v>0</v>
      </c>
      <c r="AH6" s="41">
        <f t="shared" si="2"/>
        <v>72.959999999999994</v>
      </c>
      <c r="AI6" s="42">
        <f t="shared" si="2"/>
        <v>0</v>
      </c>
      <c r="AJ6" s="15"/>
      <c r="AK6" s="40">
        <f>MIN(AK10:AK65)</f>
        <v>0</v>
      </c>
      <c r="AL6" s="40">
        <f>MIN(AL10:AL65)</f>
        <v>126.72</v>
      </c>
      <c r="AM6" s="40">
        <f>MIN(AM10:AM65)</f>
        <v>156.72</v>
      </c>
      <c r="AN6" s="79"/>
      <c r="AO6" s="40">
        <f>MIN(AO10:AO64)</f>
        <v>70</v>
      </c>
      <c r="AP6" s="40">
        <f>MIN(AP10:AP64)</f>
        <v>200</v>
      </c>
      <c r="AQ6" s="40">
        <f>MIN(AQ10:AQ64)</f>
        <v>0</v>
      </c>
      <c r="AR6" s="40">
        <f>MIN(AR10:AR64)</f>
        <v>0</v>
      </c>
      <c r="AS6" s="40">
        <f>MIN(AS10:AS64)</f>
        <v>50</v>
      </c>
      <c r="AT6" s="40">
        <f t="shared" ref="AT6:BC6" si="3">MIN(AT10:AT65)</f>
        <v>320</v>
      </c>
      <c r="AU6" s="40">
        <f t="shared" si="3"/>
        <v>0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40</v>
      </c>
      <c r="BA6" s="40">
        <f t="shared" si="3"/>
        <v>-40</v>
      </c>
      <c r="BB6" s="40">
        <f t="shared" si="3"/>
        <v>-19.2</v>
      </c>
      <c r="BC6" s="40">
        <f t="shared" si="3"/>
        <v>-20.8</v>
      </c>
    </row>
    <row r="7" spans="1:55" ht="18" customHeight="1" thickBot="1">
      <c r="A7" s="11"/>
      <c r="B7" s="234" t="s">
        <v>91</v>
      </c>
      <c r="C7" s="235"/>
      <c r="D7" s="235"/>
      <c r="E7" s="235"/>
      <c r="F7" s="235"/>
      <c r="G7" s="235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6"/>
      <c r="V7" s="237" t="s">
        <v>82</v>
      </c>
      <c r="W7" s="238"/>
      <c r="X7" s="238"/>
      <c r="Y7" s="238"/>
      <c r="Z7" s="238"/>
      <c r="AA7" s="238"/>
      <c r="AB7" s="239"/>
      <c r="AC7" s="240" t="s">
        <v>84</v>
      </c>
      <c r="AD7" s="243" t="s">
        <v>83</v>
      </c>
      <c r="AE7" s="244"/>
      <c r="AF7" s="244"/>
      <c r="AG7" s="244"/>
      <c r="AH7" s="244"/>
      <c r="AI7" s="245"/>
      <c r="AJ7" s="15"/>
      <c r="AK7" s="263" t="s">
        <v>100</v>
      </c>
      <c r="AL7" s="264"/>
      <c r="AM7" s="265"/>
      <c r="AN7" s="79"/>
      <c r="AO7" s="253" t="s">
        <v>136</v>
      </c>
      <c r="AP7" s="254"/>
      <c r="AQ7" s="254"/>
      <c r="AR7" s="254"/>
      <c r="AS7" s="254"/>
      <c r="AT7" s="254"/>
      <c r="AU7" s="254"/>
      <c r="AV7" s="254"/>
      <c r="AW7" s="254"/>
      <c r="AX7" s="254"/>
      <c r="AY7" s="254"/>
      <c r="AZ7" s="254"/>
      <c r="BA7" s="254"/>
      <c r="BB7" s="254"/>
      <c r="BC7" s="255"/>
    </row>
    <row r="8" spans="1:55" ht="18" customHeight="1" thickBot="1">
      <c r="A8" s="11"/>
      <c r="B8" s="256" t="s">
        <v>2</v>
      </c>
      <c r="C8" s="257"/>
      <c r="D8" s="257"/>
      <c r="E8" s="257"/>
      <c r="F8" s="257"/>
      <c r="G8" s="257"/>
      <c r="H8" s="257"/>
      <c r="I8" s="258"/>
      <c r="J8" s="256" t="s">
        <v>3</v>
      </c>
      <c r="K8" s="257"/>
      <c r="L8" s="257"/>
      <c r="M8" s="257"/>
      <c r="N8" s="257"/>
      <c r="O8" s="257"/>
      <c r="P8" s="257"/>
      <c r="Q8" s="258"/>
      <c r="R8" s="259" t="s">
        <v>79</v>
      </c>
      <c r="S8" s="246" t="s">
        <v>4</v>
      </c>
      <c r="T8" s="246" t="s">
        <v>5</v>
      </c>
      <c r="U8" s="250" t="s">
        <v>80</v>
      </c>
      <c r="V8" s="261" t="s">
        <v>92</v>
      </c>
      <c r="W8" s="246" t="s">
        <v>93</v>
      </c>
      <c r="X8" s="246" t="s">
        <v>94</v>
      </c>
      <c r="Y8" s="246" t="s">
        <v>96</v>
      </c>
      <c r="Z8" s="246" t="s">
        <v>95</v>
      </c>
      <c r="AA8" s="248" t="s">
        <v>97</v>
      </c>
      <c r="AB8" s="250" t="s">
        <v>98</v>
      </c>
      <c r="AC8" s="241"/>
      <c r="AD8" s="266" t="s">
        <v>112</v>
      </c>
      <c r="AE8" s="268" t="s">
        <v>111</v>
      </c>
      <c r="AF8" s="268" t="s">
        <v>113</v>
      </c>
      <c r="AG8" s="270" t="s">
        <v>114</v>
      </c>
      <c r="AH8" s="270" t="s">
        <v>115</v>
      </c>
      <c r="AI8" s="252" t="s">
        <v>116</v>
      </c>
      <c r="AJ8" s="15"/>
      <c r="AK8" s="274" t="s">
        <v>101</v>
      </c>
      <c r="AL8" s="276" t="s">
        <v>117</v>
      </c>
      <c r="AM8" s="278" t="s">
        <v>99</v>
      </c>
      <c r="AN8" s="79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60"/>
      <c r="S9" s="247"/>
      <c r="T9" s="247"/>
      <c r="U9" s="251"/>
      <c r="V9" s="262"/>
      <c r="W9" s="247"/>
      <c r="X9" s="247"/>
      <c r="Y9" s="247"/>
      <c r="Z9" s="247"/>
      <c r="AA9" s="249"/>
      <c r="AB9" s="251"/>
      <c r="AC9" s="242"/>
      <c r="AD9" s="267"/>
      <c r="AE9" s="269"/>
      <c r="AF9" s="269"/>
      <c r="AG9" s="247"/>
      <c r="AH9" s="247"/>
      <c r="AI9" s="251"/>
      <c r="AJ9" s="17"/>
      <c r="AK9" s="275"/>
      <c r="AL9" s="277"/>
      <c r="AM9" s="27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8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779</v>
      </c>
      <c r="C10" s="44">
        <v>361</v>
      </c>
      <c r="D10" s="45">
        <v>628</v>
      </c>
      <c r="E10" s="45">
        <v>40</v>
      </c>
      <c r="F10" s="46"/>
      <c r="G10" s="47">
        <v>20</v>
      </c>
      <c r="H10" s="48">
        <f>B10+C10+D10</f>
        <v>1768</v>
      </c>
      <c r="I10" s="48">
        <f>E10+F10+G10</f>
        <v>60</v>
      </c>
      <c r="J10" s="44">
        <v>659</v>
      </c>
      <c r="K10" s="19">
        <v>356</v>
      </c>
      <c r="L10" s="19"/>
      <c r="M10" s="19">
        <v>22</v>
      </c>
      <c r="N10" s="45">
        <v>12</v>
      </c>
      <c r="O10" s="49"/>
      <c r="P10" s="48">
        <f>SUM(J10+K10+L10)</f>
        <v>1015</v>
      </c>
      <c r="Q10" s="48">
        <f>M10+N10+O10</f>
        <v>34</v>
      </c>
      <c r="R10" s="50">
        <f>SUM(I10+Q10)</f>
        <v>94</v>
      </c>
      <c r="S10" s="88">
        <v>2.64</v>
      </c>
      <c r="T10" s="44">
        <v>7</v>
      </c>
      <c r="U10" s="44">
        <v>8.5</v>
      </c>
      <c r="V10" s="53"/>
      <c r="W10" s="53"/>
      <c r="X10" s="53"/>
      <c r="Y10" s="53"/>
      <c r="Z10" s="53"/>
      <c r="AA10" s="67">
        <f>SUM(V10:Z10)</f>
        <v>0</v>
      </c>
      <c r="AB10" s="128"/>
      <c r="AC10" s="20">
        <f>AA10+AB10</f>
        <v>0</v>
      </c>
      <c r="AD10" s="85">
        <f>R10+S10+T10+U10+V10+W10+X10+Y10+Z10</f>
        <v>112.14</v>
      </c>
      <c r="AE10" s="21">
        <f>+AD10-AK10</f>
        <v>112.14</v>
      </c>
      <c r="AF10" s="82"/>
      <c r="AG10" s="51"/>
      <c r="AH10" s="22">
        <f>AD10+AG10</f>
        <v>112.14</v>
      </c>
      <c r="AI10" s="23"/>
      <c r="AJ10" s="54"/>
      <c r="AK10" s="24">
        <f>AC10</f>
        <v>0</v>
      </c>
      <c r="AL10" s="25"/>
      <c r="AM10" s="26"/>
      <c r="AN10" s="79"/>
      <c r="AO10" s="24">
        <v>70</v>
      </c>
      <c r="AP10" s="25">
        <v>200</v>
      </c>
      <c r="AQ10" s="112">
        <v>0</v>
      </c>
      <c r="AR10" s="25"/>
      <c r="AS10" s="25">
        <v>50</v>
      </c>
      <c r="AT10" s="62">
        <f t="shared" ref="AT10:AT39" si="4">SUM(AO10:AS10)</f>
        <v>320</v>
      </c>
      <c r="AU10" s="63">
        <f>AT10*0.95</f>
        <v>304</v>
      </c>
      <c r="AV10" s="24">
        <v>6</v>
      </c>
      <c r="AW10" s="25">
        <v>20</v>
      </c>
      <c r="AX10" s="25">
        <v>8</v>
      </c>
      <c r="AY10" s="25">
        <v>1</v>
      </c>
      <c r="AZ10" s="25">
        <v>40</v>
      </c>
      <c r="BA10" s="80">
        <f>AU10-AZ10</f>
        <v>264</v>
      </c>
      <c r="BB10" s="36">
        <f>BA10*0.48</f>
        <v>126.72</v>
      </c>
      <c r="BC10" s="80">
        <f>BA10*0.52</f>
        <v>137.28</v>
      </c>
    </row>
    <row r="11" spans="1:55" ht="18" thickBot="1">
      <c r="A11" s="27" t="s">
        <v>38</v>
      </c>
      <c r="B11" s="44">
        <v>762</v>
      </c>
      <c r="C11" s="44">
        <v>352</v>
      </c>
      <c r="D11" s="44">
        <v>593</v>
      </c>
      <c r="E11" s="44">
        <v>39</v>
      </c>
      <c r="F11" s="44"/>
      <c r="G11" s="35">
        <v>19</v>
      </c>
      <c r="H11" s="48">
        <f t="shared" ref="H11:H65" si="5">B11+C11+D11</f>
        <v>1707</v>
      </c>
      <c r="I11" s="48">
        <f t="shared" ref="I11:I65" si="6">E11+F11+G11</f>
        <v>58</v>
      </c>
      <c r="J11" s="44">
        <v>646</v>
      </c>
      <c r="K11" s="19">
        <v>353</v>
      </c>
      <c r="L11" s="19"/>
      <c r="M11" s="19">
        <v>21</v>
      </c>
      <c r="N11" s="45">
        <v>12</v>
      </c>
      <c r="O11" s="49"/>
      <c r="P11" s="48">
        <f t="shared" ref="P11:P65" si="7">SUM(J11+K11+L11)</f>
        <v>999</v>
      </c>
      <c r="Q11" s="48">
        <f t="shared" ref="Q11:Q65" si="8">M11+N11+O11</f>
        <v>33</v>
      </c>
      <c r="R11" s="50">
        <f t="shared" ref="R11:R65" si="9">SUM(I11+Q11)</f>
        <v>91</v>
      </c>
      <c r="S11" s="88">
        <v>2.64</v>
      </c>
      <c r="T11" s="44">
        <v>5</v>
      </c>
      <c r="U11" s="44">
        <v>8.5</v>
      </c>
      <c r="V11" s="53"/>
      <c r="W11" s="53"/>
      <c r="X11" s="53"/>
      <c r="Y11" s="53"/>
      <c r="Z11" s="53"/>
      <c r="AA11" s="67">
        <f t="shared" ref="AA11:AA65" si="10">SUM(V11:Z11)</f>
        <v>0</v>
      </c>
      <c r="AB11" s="128"/>
      <c r="AC11" s="20">
        <f t="shared" ref="AC11:AC65" si="11">AA11+AB11</f>
        <v>0</v>
      </c>
      <c r="AD11" s="85">
        <f t="shared" ref="AD11:AD65" si="12">R11+S11+T11+U11+V11+W11+X11+Y11+Z11</f>
        <v>107.14</v>
      </c>
      <c r="AE11" s="21">
        <f t="shared" ref="AE11:AE65" si="13">+AD11-AK11</f>
        <v>107.14</v>
      </c>
      <c r="AF11" s="82"/>
      <c r="AG11" s="51"/>
      <c r="AH11" s="22">
        <f t="shared" ref="AH11:AH65" si="14">AD11+AG11</f>
        <v>107.14</v>
      </c>
      <c r="AI11" s="23"/>
      <c r="AJ11" s="54"/>
      <c r="AK11" s="24"/>
      <c r="AL11" s="25"/>
      <c r="AM11" s="26"/>
      <c r="AN11" s="79"/>
      <c r="AO11" s="24">
        <v>70</v>
      </c>
      <c r="AP11" s="25">
        <v>200</v>
      </c>
      <c r="AQ11" s="112">
        <v>0</v>
      </c>
      <c r="AR11" s="25"/>
      <c r="AS11" s="25">
        <v>50</v>
      </c>
      <c r="AT11" s="62">
        <f t="shared" si="4"/>
        <v>320</v>
      </c>
      <c r="AU11" s="63">
        <f t="shared" ref="AU11:AU65" si="15">AT11*0.95</f>
        <v>304</v>
      </c>
      <c r="AV11" s="24">
        <v>6</v>
      </c>
      <c r="AW11" s="25">
        <v>20</v>
      </c>
      <c r="AX11" s="25">
        <v>8</v>
      </c>
      <c r="AY11" s="25">
        <v>1</v>
      </c>
      <c r="AZ11" s="25">
        <v>40</v>
      </c>
      <c r="BA11" s="80">
        <f t="shared" ref="BA11:BA65" si="16">AU11-AZ11</f>
        <v>264</v>
      </c>
      <c r="BB11" s="36">
        <f t="shared" ref="BB11:BB65" si="17">BA11*0.48</f>
        <v>126.72</v>
      </c>
      <c r="BC11" s="80">
        <f t="shared" ref="BC11:BC65" si="18">BA11*0.52</f>
        <v>137.28</v>
      </c>
    </row>
    <row r="12" spans="1:55" ht="18" thickBot="1">
      <c r="A12" s="18" t="s">
        <v>7</v>
      </c>
      <c r="B12" s="44">
        <v>744</v>
      </c>
      <c r="C12" s="45">
        <v>343</v>
      </c>
      <c r="D12" s="45">
        <v>580</v>
      </c>
      <c r="E12" s="44">
        <v>39</v>
      </c>
      <c r="F12" s="44"/>
      <c r="G12" s="35">
        <v>19</v>
      </c>
      <c r="H12" s="48">
        <f t="shared" si="5"/>
        <v>1667</v>
      </c>
      <c r="I12" s="48">
        <f t="shared" si="6"/>
        <v>58</v>
      </c>
      <c r="J12" s="44">
        <v>570</v>
      </c>
      <c r="K12" s="19">
        <v>338</v>
      </c>
      <c r="L12" s="19"/>
      <c r="M12" s="19">
        <v>19</v>
      </c>
      <c r="N12" s="45">
        <v>12</v>
      </c>
      <c r="O12" s="49"/>
      <c r="P12" s="48">
        <f t="shared" si="7"/>
        <v>908</v>
      </c>
      <c r="Q12" s="48">
        <f t="shared" si="8"/>
        <v>31</v>
      </c>
      <c r="R12" s="50">
        <f t="shared" si="9"/>
        <v>89</v>
      </c>
      <c r="S12" s="88">
        <v>2.64</v>
      </c>
      <c r="T12" s="44">
        <v>4</v>
      </c>
      <c r="U12" s="44">
        <v>7.6</v>
      </c>
      <c r="V12" s="53"/>
      <c r="W12" s="53"/>
      <c r="X12" s="53"/>
      <c r="Y12" s="53"/>
      <c r="Z12" s="53"/>
      <c r="AA12" s="67">
        <f t="shared" si="10"/>
        <v>0</v>
      </c>
      <c r="AB12" s="128"/>
      <c r="AC12" s="20">
        <f t="shared" si="11"/>
        <v>0</v>
      </c>
      <c r="AD12" s="85">
        <f t="shared" si="12"/>
        <v>103.24</v>
      </c>
      <c r="AE12" s="21">
        <f t="shared" si="13"/>
        <v>103.24</v>
      </c>
      <c r="AF12" s="82"/>
      <c r="AG12" s="51"/>
      <c r="AH12" s="22">
        <f t="shared" si="14"/>
        <v>103.24</v>
      </c>
      <c r="AI12" s="23"/>
      <c r="AJ12" s="54"/>
      <c r="AK12" s="24"/>
      <c r="AL12" s="25"/>
      <c r="AM12" s="26"/>
      <c r="AN12" s="79"/>
      <c r="AO12" s="24">
        <v>70</v>
      </c>
      <c r="AP12" s="25">
        <v>200</v>
      </c>
      <c r="AQ12" s="112">
        <v>0</v>
      </c>
      <c r="AR12" s="25"/>
      <c r="AS12" s="25">
        <v>50</v>
      </c>
      <c r="AT12" s="62">
        <f t="shared" si="4"/>
        <v>320</v>
      </c>
      <c r="AU12" s="63">
        <f t="shared" si="15"/>
        <v>304</v>
      </c>
      <c r="AV12" s="24">
        <v>6</v>
      </c>
      <c r="AW12" s="25">
        <v>20</v>
      </c>
      <c r="AX12" s="25">
        <v>8</v>
      </c>
      <c r="AY12" s="25">
        <v>1</v>
      </c>
      <c r="AZ12" s="25">
        <v>40</v>
      </c>
      <c r="BA12" s="80">
        <f t="shared" si="16"/>
        <v>264</v>
      </c>
      <c r="BB12" s="36">
        <f t="shared" si="17"/>
        <v>126.72</v>
      </c>
      <c r="BC12" s="80">
        <f t="shared" si="18"/>
        <v>137.28</v>
      </c>
    </row>
    <row r="13" spans="1:55" ht="18" thickBot="1">
      <c r="A13" s="18" t="s">
        <v>39</v>
      </c>
      <c r="B13" s="44">
        <v>740</v>
      </c>
      <c r="C13" s="44">
        <v>343</v>
      </c>
      <c r="D13" s="44">
        <v>583</v>
      </c>
      <c r="E13" s="44">
        <v>39</v>
      </c>
      <c r="F13" s="44"/>
      <c r="G13" s="35">
        <v>19</v>
      </c>
      <c r="H13" s="48">
        <f t="shared" si="5"/>
        <v>1666</v>
      </c>
      <c r="I13" s="48">
        <f t="shared" si="6"/>
        <v>58</v>
      </c>
      <c r="J13" s="44">
        <v>584</v>
      </c>
      <c r="K13" s="19">
        <v>335</v>
      </c>
      <c r="L13" s="19"/>
      <c r="M13" s="19">
        <v>19</v>
      </c>
      <c r="N13" s="45">
        <v>12</v>
      </c>
      <c r="O13" s="49"/>
      <c r="P13" s="48">
        <f t="shared" si="7"/>
        <v>919</v>
      </c>
      <c r="Q13" s="48">
        <f t="shared" si="8"/>
        <v>31</v>
      </c>
      <c r="R13" s="50">
        <f t="shared" si="9"/>
        <v>89</v>
      </c>
      <c r="S13" s="88">
        <v>2.64</v>
      </c>
      <c r="T13" s="44">
        <v>4</v>
      </c>
      <c r="U13" s="44">
        <v>7.6</v>
      </c>
      <c r="V13" s="53"/>
      <c r="W13" s="53"/>
      <c r="X13" s="53"/>
      <c r="Y13" s="53"/>
      <c r="Z13" s="53"/>
      <c r="AA13" s="67">
        <f t="shared" si="10"/>
        <v>0</v>
      </c>
      <c r="AB13" s="128"/>
      <c r="AC13" s="20">
        <f t="shared" si="11"/>
        <v>0</v>
      </c>
      <c r="AD13" s="85">
        <f t="shared" si="12"/>
        <v>103.24</v>
      </c>
      <c r="AE13" s="21">
        <f t="shared" si="13"/>
        <v>103.24</v>
      </c>
      <c r="AF13" s="82"/>
      <c r="AG13" s="51"/>
      <c r="AH13" s="22">
        <f t="shared" si="14"/>
        <v>103.24</v>
      </c>
      <c r="AI13" s="23"/>
      <c r="AJ13" s="54"/>
      <c r="AK13" s="24"/>
      <c r="AL13" s="25"/>
      <c r="AM13" s="26"/>
      <c r="AN13" s="79"/>
      <c r="AO13" s="24">
        <v>70</v>
      </c>
      <c r="AP13" s="25">
        <v>200</v>
      </c>
      <c r="AQ13" s="112">
        <v>0</v>
      </c>
      <c r="AR13" s="25"/>
      <c r="AS13" s="25">
        <v>50</v>
      </c>
      <c r="AT13" s="62">
        <f t="shared" si="4"/>
        <v>320</v>
      </c>
      <c r="AU13" s="63">
        <f t="shared" si="15"/>
        <v>304</v>
      </c>
      <c r="AV13" s="24">
        <v>6</v>
      </c>
      <c r="AW13" s="25">
        <v>20</v>
      </c>
      <c r="AX13" s="25">
        <v>8</v>
      </c>
      <c r="AY13" s="25">
        <v>1</v>
      </c>
      <c r="AZ13" s="25">
        <v>40</v>
      </c>
      <c r="BA13" s="80">
        <f t="shared" si="16"/>
        <v>264</v>
      </c>
      <c r="BB13" s="36">
        <f t="shared" si="17"/>
        <v>126.72</v>
      </c>
      <c r="BC13" s="80">
        <f t="shared" si="18"/>
        <v>137.28</v>
      </c>
    </row>
    <row r="14" spans="1:55" ht="18" thickBot="1">
      <c r="A14" s="27" t="s">
        <v>8</v>
      </c>
      <c r="B14" s="44">
        <v>729</v>
      </c>
      <c r="C14" s="44">
        <v>346</v>
      </c>
      <c r="D14" s="44">
        <v>562</v>
      </c>
      <c r="E14" s="44">
        <v>39</v>
      </c>
      <c r="F14" s="44"/>
      <c r="G14" s="35">
        <v>18</v>
      </c>
      <c r="H14" s="48">
        <f t="shared" si="5"/>
        <v>1637</v>
      </c>
      <c r="I14" s="48">
        <f t="shared" si="6"/>
        <v>57</v>
      </c>
      <c r="J14" s="44">
        <v>600</v>
      </c>
      <c r="K14" s="19">
        <v>337</v>
      </c>
      <c r="L14" s="19"/>
      <c r="M14" s="19">
        <v>20</v>
      </c>
      <c r="N14" s="45">
        <v>12</v>
      </c>
      <c r="O14" s="49"/>
      <c r="P14" s="48">
        <f t="shared" si="7"/>
        <v>937</v>
      </c>
      <c r="Q14" s="48">
        <f t="shared" si="8"/>
        <v>32</v>
      </c>
      <c r="R14" s="50">
        <f t="shared" si="9"/>
        <v>89</v>
      </c>
      <c r="S14" s="88">
        <v>3.8</v>
      </c>
      <c r="T14" s="44">
        <v>4</v>
      </c>
      <c r="U14" s="44">
        <v>7.4</v>
      </c>
      <c r="V14" s="53"/>
      <c r="W14" s="53"/>
      <c r="X14" s="53"/>
      <c r="Y14" s="53"/>
      <c r="Z14" s="53"/>
      <c r="AA14" s="67">
        <f t="shared" si="10"/>
        <v>0</v>
      </c>
      <c r="AB14" s="128"/>
      <c r="AC14" s="20">
        <f t="shared" si="11"/>
        <v>0</v>
      </c>
      <c r="AD14" s="85">
        <f t="shared" si="12"/>
        <v>104.2</v>
      </c>
      <c r="AE14" s="21">
        <f t="shared" si="13"/>
        <v>104.2</v>
      </c>
      <c r="AF14" s="82"/>
      <c r="AG14" s="51"/>
      <c r="AH14" s="22">
        <f t="shared" si="14"/>
        <v>104.2</v>
      </c>
      <c r="AI14" s="23"/>
      <c r="AJ14" s="54"/>
      <c r="AK14" s="24"/>
      <c r="AL14" s="25"/>
      <c r="AM14" s="26"/>
      <c r="AN14" s="79"/>
      <c r="AO14" s="24">
        <v>70</v>
      </c>
      <c r="AP14" s="25">
        <v>200</v>
      </c>
      <c r="AQ14" s="112">
        <v>0</v>
      </c>
      <c r="AR14" s="25"/>
      <c r="AS14" s="25">
        <v>50</v>
      </c>
      <c r="AT14" s="62">
        <f t="shared" si="4"/>
        <v>320</v>
      </c>
      <c r="AU14" s="63">
        <f t="shared" si="15"/>
        <v>304</v>
      </c>
      <c r="AV14" s="24">
        <v>6</v>
      </c>
      <c r="AW14" s="25">
        <v>20</v>
      </c>
      <c r="AX14" s="25">
        <v>8</v>
      </c>
      <c r="AY14" s="25">
        <v>1</v>
      </c>
      <c r="AZ14" s="25">
        <v>40</v>
      </c>
      <c r="BA14" s="80">
        <f t="shared" si="16"/>
        <v>264</v>
      </c>
      <c r="BB14" s="36">
        <f t="shared" si="17"/>
        <v>126.72</v>
      </c>
      <c r="BC14" s="80">
        <f t="shared" si="18"/>
        <v>137.28</v>
      </c>
    </row>
    <row r="15" spans="1:55" ht="18" thickBot="1">
      <c r="A15" s="27" t="s">
        <v>40</v>
      </c>
      <c r="B15" s="44">
        <v>720</v>
      </c>
      <c r="C15" s="44">
        <v>343</v>
      </c>
      <c r="D15" s="44">
        <v>547</v>
      </c>
      <c r="E15" s="44">
        <v>39</v>
      </c>
      <c r="F15" s="44"/>
      <c r="G15" s="35">
        <v>18</v>
      </c>
      <c r="H15" s="48">
        <f t="shared" si="5"/>
        <v>1610</v>
      </c>
      <c r="I15" s="48">
        <f t="shared" si="6"/>
        <v>57</v>
      </c>
      <c r="J15" s="44">
        <v>589</v>
      </c>
      <c r="K15" s="19">
        <v>340</v>
      </c>
      <c r="L15" s="19"/>
      <c r="M15" s="19">
        <v>19</v>
      </c>
      <c r="N15" s="45">
        <v>12</v>
      </c>
      <c r="O15" s="49"/>
      <c r="P15" s="48">
        <f t="shared" si="7"/>
        <v>929</v>
      </c>
      <c r="Q15" s="48">
        <f t="shared" si="8"/>
        <v>31</v>
      </c>
      <c r="R15" s="50">
        <f t="shared" si="9"/>
        <v>88</v>
      </c>
      <c r="S15" s="88">
        <v>3.8</v>
      </c>
      <c r="T15" s="44">
        <v>4</v>
      </c>
      <c r="U15" s="44">
        <v>7.4</v>
      </c>
      <c r="V15" s="53"/>
      <c r="W15" s="53"/>
      <c r="X15" s="53"/>
      <c r="Y15" s="53"/>
      <c r="Z15" s="53"/>
      <c r="AA15" s="67">
        <f t="shared" si="10"/>
        <v>0</v>
      </c>
      <c r="AB15" s="128"/>
      <c r="AC15" s="20">
        <f t="shared" si="11"/>
        <v>0</v>
      </c>
      <c r="AD15" s="85">
        <f t="shared" si="12"/>
        <v>103.2</v>
      </c>
      <c r="AE15" s="21">
        <f t="shared" si="13"/>
        <v>103.2</v>
      </c>
      <c r="AF15" s="82"/>
      <c r="AG15" s="51"/>
      <c r="AH15" s="22">
        <f t="shared" si="14"/>
        <v>103.2</v>
      </c>
      <c r="AI15" s="23"/>
      <c r="AJ15" s="54"/>
      <c r="AK15" s="24"/>
      <c r="AL15" s="25"/>
      <c r="AM15" s="26"/>
      <c r="AN15" s="79"/>
      <c r="AO15" s="24">
        <v>70</v>
      </c>
      <c r="AP15" s="25">
        <v>200</v>
      </c>
      <c r="AQ15" s="112">
        <v>0</v>
      </c>
      <c r="AR15" s="25"/>
      <c r="AS15" s="25">
        <v>50</v>
      </c>
      <c r="AT15" s="62">
        <f t="shared" si="4"/>
        <v>320</v>
      </c>
      <c r="AU15" s="63">
        <f t="shared" si="15"/>
        <v>304</v>
      </c>
      <c r="AV15" s="24">
        <v>6</v>
      </c>
      <c r="AW15" s="25">
        <v>20</v>
      </c>
      <c r="AX15" s="25">
        <v>8</v>
      </c>
      <c r="AY15" s="25">
        <v>1</v>
      </c>
      <c r="AZ15" s="25">
        <v>40</v>
      </c>
      <c r="BA15" s="80">
        <f t="shared" si="16"/>
        <v>264</v>
      </c>
      <c r="BB15" s="36">
        <f t="shared" si="17"/>
        <v>126.72</v>
      </c>
      <c r="BC15" s="80">
        <f t="shared" si="18"/>
        <v>137.28</v>
      </c>
    </row>
    <row r="16" spans="1:55" ht="18" thickBot="1">
      <c r="A16" s="27" t="s">
        <v>9</v>
      </c>
      <c r="B16" s="44">
        <v>708</v>
      </c>
      <c r="C16" s="44">
        <v>336</v>
      </c>
      <c r="D16" s="44">
        <v>548</v>
      </c>
      <c r="E16" s="44">
        <v>38</v>
      </c>
      <c r="F16" s="44"/>
      <c r="G16" s="35">
        <v>18</v>
      </c>
      <c r="H16" s="48">
        <f t="shared" si="5"/>
        <v>1592</v>
      </c>
      <c r="I16" s="48">
        <f t="shared" si="6"/>
        <v>56</v>
      </c>
      <c r="J16" s="44">
        <v>582</v>
      </c>
      <c r="K16" s="19">
        <v>344</v>
      </c>
      <c r="L16" s="19"/>
      <c r="M16" s="19">
        <v>19</v>
      </c>
      <c r="N16" s="45">
        <v>12</v>
      </c>
      <c r="O16" s="49"/>
      <c r="P16" s="48">
        <f t="shared" si="7"/>
        <v>926</v>
      </c>
      <c r="Q16" s="48">
        <f t="shared" si="8"/>
        <v>31</v>
      </c>
      <c r="R16" s="50">
        <f t="shared" si="9"/>
        <v>87</v>
      </c>
      <c r="S16" s="88">
        <v>3.8</v>
      </c>
      <c r="T16" s="44">
        <v>4</v>
      </c>
      <c r="U16" s="44">
        <v>7.3</v>
      </c>
      <c r="V16" s="53"/>
      <c r="W16" s="53"/>
      <c r="X16" s="53"/>
      <c r="Y16" s="53"/>
      <c r="Z16" s="53"/>
      <c r="AA16" s="67">
        <f t="shared" si="10"/>
        <v>0</v>
      </c>
      <c r="AB16" s="128"/>
      <c r="AC16" s="20">
        <f t="shared" si="11"/>
        <v>0</v>
      </c>
      <c r="AD16" s="85">
        <f t="shared" si="12"/>
        <v>102.1</v>
      </c>
      <c r="AE16" s="21">
        <f t="shared" si="13"/>
        <v>102.1</v>
      </c>
      <c r="AF16" s="82"/>
      <c r="AG16" s="51"/>
      <c r="AH16" s="22">
        <f t="shared" si="14"/>
        <v>102.1</v>
      </c>
      <c r="AI16" s="23"/>
      <c r="AJ16" s="54"/>
      <c r="AK16" s="24"/>
      <c r="AL16" s="25"/>
      <c r="AM16" s="26"/>
      <c r="AN16" s="79"/>
      <c r="AO16" s="24">
        <v>70</v>
      </c>
      <c r="AP16" s="25">
        <v>200</v>
      </c>
      <c r="AQ16" s="112">
        <v>0</v>
      </c>
      <c r="AR16" s="25"/>
      <c r="AS16" s="25">
        <v>50</v>
      </c>
      <c r="AT16" s="62">
        <f t="shared" si="4"/>
        <v>320</v>
      </c>
      <c r="AU16" s="63">
        <f t="shared" si="15"/>
        <v>304</v>
      </c>
      <c r="AV16" s="24">
        <v>6</v>
      </c>
      <c r="AW16" s="25">
        <v>20</v>
      </c>
      <c r="AX16" s="25">
        <v>8</v>
      </c>
      <c r="AY16" s="25">
        <v>1</v>
      </c>
      <c r="AZ16" s="25">
        <v>40</v>
      </c>
      <c r="BA16" s="80">
        <f t="shared" si="16"/>
        <v>264</v>
      </c>
      <c r="BB16" s="36">
        <f t="shared" si="17"/>
        <v>126.72</v>
      </c>
      <c r="BC16" s="80">
        <f t="shared" si="18"/>
        <v>137.28</v>
      </c>
    </row>
    <row r="17" spans="1:55" ht="18" thickBot="1">
      <c r="A17" s="27" t="s">
        <v>41</v>
      </c>
      <c r="B17" s="44">
        <v>707</v>
      </c>
      <c r="C17" s="44">
        <v>335</v>
      </c>
      <c r="D17" s="44">
        <v>535</v>
      </c>
      <c r="E17" s="44">
        <v>38</v>
      </c>
      <c r="F17" s="44"/>
      <c r="G17" s="35">
        <v>18</v>
      </c>
      <c r="H17" s="48">
        <f t="shared" si="5"/>
        <v>1577</v>
      </c>
      <c r="I17" s="48">
        <f t="shared" si="6"/>
        <v>56</v>
      </c>
      <c r="J17" s="44">
        <v>578</v>
      </c>
      <c r="K17" s="19">
        <v>338</v>
      </c>
      <c r="L17" s="19"/>
      <c r="M17" s="19">
        <v>19</v>
      </c>
      <c r="N17" s="45">
        <v>12</v>
      </c>
      <c r="O17" s="49"/>
      <c r="P17" s="48">
        <f t="shared" si="7"/>
        <v>916</v>
      </c>
      <c r="Q17" s="48">
        <f t="shared" si="8"/>
        <v>31</v>
      </c>
      <c r="R17" s="50">
        <f t="shared" si="9"/>
        <v>87</v>
      </c>
      <c r="S17" s="88">
        <v>3.8</v>
      </c>
      <c r="T17" s="44">
        <v>4</v>
      </c>
      <c r="U17" s="44">
        <v>7.3</v>
      </c>
      <c r="V17" s="53"/>
      <c r="W17" s="53"/>
      <c r="X17" s="53"/>
      <c r="Y17" s="53"/>
      <c r="Z17" s="53"/>
      <c r="AA17" s="67">
        <f t="shared" si="10"/>
        <v>0</v>
      </c>
      <c r="AB17" s="128"/>
      <c r="AC17" s="20">
        <f t="shared" si="11"/>
        <v>0</v>
      </c>
      <c r="AD17" s="85">
        <f t="shared" si="12"/>
        <v>102.1</v>
      </c>
      <c r="AE17" s="21">
        <f t="shared" si="13"/>
        <v>102.1</v>
      </c>
      <c r="AF17" s="82"/>
      <c r="AG17" s="51"/>
      <c r="AH17" s="22">
        <f t="shared" si="14"/>
        <v>102.1</v>
      </c>
      <c r="AI17" s="23"/>
      <c r="AJ17" s="54"/>
      <c r="AK17" s="24"/>
      <c r="AL17" s="25"/>
      <c r="AM17" s="26"/>
      <c r="AN17" s="79"/>
      <c r="AO17" s="24">
        <v>70</v>
      </c>
      <c r="AP17" s="25">
        <v>200</v>
      </c>
      <c r="AQ17" s="112">
        <v>0</v>
      </c>
      <c r="AR17" s="25"/>
      <c r="AS17" s="25">
        <v>50</v>
      </c>
      <c r="AT17" s="62">
        <f t="shared" si="4"/>
        <v>320</v>
      </c>
      <c r="AU17" s="63">
        <f t="shared" si="15"/>
        <v>304</v>
      </c>
      <c r="AV17" s="24">
        <v>6</v>
      </c>
      <c r="AW17" s="25">
        <v>20</v>
      </c>
      <c r="AX17" s="25">
        <v>8</v>
      </c>
      <c r="AY17" s="25">
        <v>1</v>
      </c>
      <c r="AZ17" s="25">
        <v>40</v>
      </c>
      <c r="BA17" s="80">
        <f t="shared" si="16"/>
        <v>264</v>
      </c>
      <c r="BB17" s="36">
        <f t="shared" si="17"/>
        <v>126.72</v>
      </c>
      <c r="BC17" s="80">
        <f t="shared" si="18"/>
        <v>137.28</v>
      </c>
    </row>
    <row r="18" spans="1:55" ht="18" thickBot="1">
      <c r="A18" s="27" t="s">
        <v>10</v>
      </c>
      <c r="B18" s="44">
        <v>704</v>
      </c>
      <c r="C18" s="44">
        <v>331</v>
      </c>
      <c r="D18" s="44">
        <v>544</v>
      </c>
      <c r="E18" s="44">
        <v>38</v>
      </c>
      <c r="F18" s="44"/>
      <c r="G18" s="35">
        <v>18</v>
      </c>
      <c r="H18" s="48">
        <f t="shared" si="5"/>
        <v>1579</v>
      </c>
      <c r="I18" s="48">
        <f t="shared" si="6"/>
        <v>56</v>
      </c>
      <c r="J18" s="44">
        <v>574</v>
      </c>
      <c r="K18" s="19">
        <v>332</v>
      </c>
      <c r="L18" s="19"/>
      <c r="M18" s="19">
        <v>19</v>
      </c>
      <c r="N18" s="45">
        <v>12</v>
      </c>
      <c r="O18" s="49"/>
      <c r="P18" s="48">
        <f t="shared" si="7"/>
        <v>906</v>
      </c>
      <c r="Q18" s="48">
        <f t="shared" si="8"/>
        <v>31</v>
      </c>
      <c r="R18" s="50">
        <f t="shared" si="9"/>
        <v>87</v>
      </c>
      <c r="S18" s="88">
        <v>3.8</v>
      </c>
      <c r="T18" s="44">
        <v>4</v>
      </c>
      <c r="U18" s="44">
        <v>7.6</v>
      </c>
      <c r="V18" s="53"/>
      <c r="W18" s="53"/>
      <c r="X18" s="53"/>
      <c r="Y18" s="53"/>
      <c r="Z18" s="53"/>
      <c r="AA18" s="67">
        <f t="shared" si="10"/>
        <v>0</v>
      </c>
      <c r="AB18" s="128"/>
      <c r="AC18" s="20">
        <f t="shared" si="11"/>
        <v>0</v>
      </c>
      <c r="AD18" s="85">
        <f t="shared" si="12"/>
        <v>102.39999999999999</v>
      </c>
      <c r="AE18" s="21">
        <f t="shared" si="13"/>
        <v>102.39999999999999</v>
      </c>
      <c r="AF18" s="82"/>
      <c r="AG18" s="51"/>
      <c r="AH18" s="22">
        <f t="shared" si="14"/>
        <v>102.39999999999999</v>
      </c>
      <c r="AI18" s="23"/>
      <c r="AJ18" s="54"/>
      <c r="AK18" s="24"/>
      <c r="AL18" s="25"/>
      <c r="AM18" s="26"/>
      <c r="AN18" s="79"/>
      <c r="AO18" s="24">
        <v>70</v>
      </c>
      <c r="AP18" s="25">
        <v>200</v>
      </c>
      <c r="AQ18" s="112">
        <v>0</v>
      </c>
      <c r="AR18" s="25"/>
      <c r="AS18" s="25">
        <v>50</v>
      </c>
      <c r="AT18" s="62">
        <f t="shared" si="4"/>
        <v>320</v>
      </c>
      <c r="AU18" s="63">
        <f t="shared" si="15"/>
        <v>304</v>
      </c>
      <c r="AV18" s="24">
        <v>6</v>
      </c>
      <c r="AW18" s="25">
        <v>20</v>
      </c>
      <c r="AX18" s="25">
        <v>8</v>
      </c>
      <c r="AY18" s="25">
        <v>1</v>
      </c>
      <c r="AZ18" s="25">
        <v>40</v>
      </c>
      <c r="BA18" s="80">
        <f t="shared" si="16"/>
        <v>264</v>
      </c>
      <c r="BB18" s="36">
        <f t="shared" si="17"/>
        <v>126.72</v>
      </c>
      <c r="BC18" s="80">
        <f t="shared" si="18"/>
        <v>137.28</v>
      </c>
    </row>
    <row r="19" spans="1:55" ht="18" thickBot="1">
      <c r="A19" s="27" t="s">
        <v>42</v>
      </c>
      <c r="B19" s="44">
        <v>696</v>
      </c>
      <c r="C19" s="44">
        <v>331</v>
      </c>
      <c r="D19" s="44">
        <v>557</v>
      </c>
      <c r="E19" s="44">
        <v>37</v>
      </c>
      <c r="F19" s="44"/>
      <c r="G19" s="35">
        <v>18</v>
      </c>
      <c r="H19" s="48">
        <f t="shared" si="5"/>
        <v>1584</v>
      </c>
      <c r="I19" s="48">
        <f t="shared" si="6"/>
        <v>55</v>
      </c>
      <c r="J19" s="44">
        <v>578</v>
      </c>
      <c r="K19" s="19">
        <v>333</v>
      </c>
      <c r="L19" s="19"/>
      <c r="M19" s="19">
        <v>19</v>
      </c>
      <c r="N19" s="45">
        <v>12</v>
      </c>
      <c r="O19" s="49"/>
      <c r="P19" s="48">
        <f t="shared" si="7"/>
        <v>911</v>
      </c>
      <c r="Q19" s="48">
        <f t="shared" si="8"/>
        <v>31</v>
      </c>
      <c r="R19" s="50">
        <f t="shared" si="9"/>
        <v>86</v>
      </c>
      <c r="S19" s="88">
        <v>3.8</v>
      </c>
      <c r="T19" s="44">
        <v>4</v>
      </c>
      <c r="U19" s="44">
        <v>7.6</v>
      </c>
      <c r="V19" s="53"/>
      <c r="W19" s="53"/>
      <c r="X19" s="53"/>
      <c r="Y19" s="53"/>
      <c r="Z19" s="53"/>
      <c r="AA19" s="67">
        <f t="shared" si="10"/>
        <v>0</v>
      </c>
      <c r="AB19" s="128"/>
      <c r="AC19" s="20">
        <f t="shared" si="11"/>
        <v>0</v>
      </c>
      <c r="AD19" s="85">
        <f t="shared" si="12"/>
        <v>101.39999999999999</v>
      </c>
      <c r="AE19" s="21">
        <f t="shared" si="13"/>
        <v>101.39999999999999</v>
      </c>
      <c r="AF19" s="82"/>
      <c r="AG19" s="51"/>
      <c r="AH19" s="22">
        <f t="shared" si="14"/>
        <v>101.39999999999999</v>
      </c>
      <c r="AI19" s="23"/>
      <c r="AJ19" s="54"/>
      <c r="AK19" s="24"/>
      <c r="AL19" s="25"/>
      <c r="AM19" s="26"/>
      <c r="AN19" s="79"/>
      <c r="AO19" s="24">
        <v>70</v>
      </c>
      <c r="AP19" s="25">
        <v>200</v>
      </c>
      <c r="AQ19" s="112">
        <v>0</v>
      </c>
      <c r="AR19" s="25"/>
      <c r="AS19" s="25">
        <v>50</v>
      </c>
      <c r="AT19" s="62">
        <f t="shared" si="4"/>
        <v>320</v>
      </c>
      <c r="AU19" s="63">
        <f t="shared" si="15"/>
        <v>304</v>
      </c>
      <c r="AV19" s="24">
        <v>6</v>
      </c>
      <c r="AW19" s="25">
        <v>20</v>
      </c>
      <c r="AX19" s="25">
        <v>8</v>
      </c>
      <c r="AY19" s="25">
        <v>1</v>
      </c>
      <c r="AZ19" s="25">
        <v>40</v>
      </c>
      <c r="BA19" s="80">
        <f t="shared" si="16"/>
        <v>264</v>
      </c>
      <c r="BB19" s="36">
        <f t="shared" si="17"/>
        <v>126.72</v>
      </c>
      <c r="BC19" s="80">
        <f t="shared" si="18"/>
        <v>137.28</v>
      </c>
    </row>
    <row r="20" spans="1:55" ht="18" thickBot="1">
      <c r="A20" s="27" t="s">
        <v>11</v>
      </c>
      <c r="B20" s="44">
        <v>708</v>
      </c>
      <c r="C20" s="44">
        <v>326</v>
      </c>
      <c r="D20" s="44">
        <v>580</v>
      </c>
      <c r="E20" s="44">
        <v>38</v>
      </c>
      <c r="F20" s="44"/>
      <c r="G20" s="35">
        <v>18</v>
      </c>
      <c r="H20" s="48">
        <f t="shared" si="5"/>
        <v>1614</v>
      </c>
      <c r="I20" s="48">
        <f t="shared" si="6"/>
        <v>56</v>
      </c>
      <c r="J20" s="44">
        <v>583</v>
      </c>
      <c r="K20" s="19">
        <v>335</v>
      </c>
      <c r="L20" s="19"/>
      <c r="M20" s="19">
        <v>19</v>
      </c>
      <c r="N20" s="45">
        <v>12</v>
      </c>
      <c r="O20" s="49"/>
      <c r="P20" s="48">
        <f t="shared" si="7"/>
        <v>918</v>
      </c>
      <c r="Q20" s="48">
        <f t="shared" si="8"/>
        <v>31</v>
      </c>
      <c r="R20" s="50">
        <f t="shared" si="9"/>
        <v>87</v>
      </c>
      <c r="S20" s="88">
        <v>3.8</v>
      </c>
      <c r="T20" s="44">
        <v>4</v>
      </c>
      <c r="U20" s="44">
        <v>8.1999999999999993</v>
      </c>
      <c r="V20" s="53"/>
      <c r="W20" s="53"/>
      <c r="X20" s="53"/>
      <c r="Y20" s="53"/>
      <c r="Z20" s="53"/>
      <c r="AA20" s="67">
        <f t="shared" si="10"/>
        <v>0</v>
      </c>
      <c r="AB20" s="128"/>
      <c r="AC20" s="20">
        <f t="shared" si="11"/>
        <v>0</v>
      </c>
      <c r="AD20" s="85">
        <f t="shared" si="12"/>
        <v>103</v>
      </c>
      <c r="AE20" s="21">
        <f t="shared" si="13"/>
        <v>103</v>
      </c>
      <c r="AF20" s="82"/>
      <c r="AG20" s="51"/>
      <c r="AH20" s="22">
        <f t="shared" si="14"/>
        <v>103</v>
      </c>
      <c r="AI20" s="23"/>
      <c r="AJ20" s="54"/>
      <c r="AK20" s="24"/>
      <c r="AL20" s="25"/>
      <c r="AM20" s="26"/>
      <c r="AN20" s="79"/>
      <c r="AO20" s="24">
        <v>70</v>
      </c>
      <c r="AP20" s="25">
        <v>200</v>
      </c>
      <c r="AQ20" s="112">
        <v>0</v>
      </c>
      <c r="AR20" s="25"/>
      <c r="AS20" s="25">
        <v>50</v>
      </c>
      <c r="AT20" s="62">
        <f t="shared" si="4"/>
        <v>320</v>
      </c>
      <c r="AU20" s="63">
        <f t="shared" si="15"/>
        <v>304</v>
      </c>
      <c r="AV20" s="24">
        <v>6</v>
      </c>
      <c r="AW20" s="25">
        <v>20</v>
      </c>
      <c r="AX20" s="25">
        <v>8</v>
      </c>
      <c r="AY20" s="25">
        <v>1</v>
      </c>
      <c r="AZ20" s="25">
        <v>40</v>
      </c>
      <c r="BA20" s="80">
        <f t="shared" si="16"/>
        <v>264</v>
      </c>
      <c r="BB20" s="36">
        <f t="shared" si="17"/>
        <v>126.72</v>
      </c>
      <c r="BC20" s="80">
        <f t="shared" si="18"/>
        <v>137.28</v>
      </c>
    </row>
    <row r="21" spans="1:55" ht="18" thickBot="1">
      <c r="A21" s="27" t="s">
        <v>43</v>
      </c>
      <c r="B21" s="44">
        <v>721</v>
      </c>
      <c r="C21" s="44">
        <v>326</v>
      </c>
      <c r="D21" s="44">
        <v>591</v>
      </c>
      <c r="E21" s="44">
        <v>37</v>
      </c>
      <c r="F21" s="44"/>
      <c r="G21" s="35">
        <v>19</v>
      </c>
      <c r="H21" s="48">
        <f t="shared" si="5"/>
        <v>1638</v>
      </c>
      <c r="I21" s="48">
        <f t="shared" si="6"/>
        <v>56</v>
      </c>
      <c r="J21" s="44">
        <v>564</v>
      </c>
      <c r="K21" s="19">
        <v>324</v>
      </c>
      <c r="L21" s="19"/>
      <c r="M21" s="19">
        <v>18</v>
      </c>
      <c r="N21" s="45">
        <v>12</v>
      </c>
      <c r="O21" s="49"/>
      <c r="P21" s="48">
        <f t="shared" si="7"/>
        <v>888</v>
      </c>
      <c r="Q21" s="48">
        <f t="shared" si="8"/>
        <v>30</v>
      </c>
      <c r="R21" s="50">
        <f t="shared" si="9"/>
        <v>86</v>
      </c>
      <c r="S21" s="88">
        <v>3.8</v>
      </c>
      <c r="T21" s="44">
        <v>4.5</v>
      </c>
      <c r="U21" s="44">
        <v>8.1999999999999993</v>
      </c>
      <c r="V21" s="53"/>
      <c r="W21" s="53"/>
      <c r="X21" s="53"/>
      <c r="Y21" s="53"/>
      <c r="Z21" s="53"/>
      <c r="AA21" s="67">
        <f t="shared" si="10"/>
        <v>0</v>
      </c>
      <c r="AB21" s="128"/>
      <c r="AC21" s="20">
        <f t="shared" si="11"/>
        <v>0</v>
      </c>
      <c r="AD21" s="85">
        <f t="shared" si="12"/>
        <v>102.5</v>
      </c>
      <c r="AE21" s="21">
        <f t="shared" si="13"/>
        <v>102.5</v>
      </c>
      <c r="AF21" s="82"/>
      <c r="AG21" s="51"/>
      <c r="AH21" s="22">
        <f t="shared" si="14"/>
        <v>102.5</v>
      </c>
      <c r="AI21" s="23"/>
      <c r="AJ21" s="54"/>
      <c r="AK21" s="24"/>
      <c r="AL21" s="25"/>
      <c r="AM21" s="26"/>
      <c r="AN21" s="79"/>
      <c r="AO21" s="24">
        <v>70</v>
      </c>
      <c r="AP21" s="25">
        <v>200</v>
      </c>
      <c r="AQ21" s="112">
        <v>0</v>
      </c>
      <c r="AR21" s="25"/>
      <c r="AS21" s="25">
        <v>50</v>
      </c>
      <c r="AT21" s="62">
        <f t="shared" si="4"/>
        <v>320</v>
      </c>
      <c r="AU21" s="63">
        <f t="shared" si="15"/>
        <v>304</v>
      </c>
      <c r="AV21" s="24">
        <v>6</v>
      </c>
      <c r="AW21" s="25">
        <v>20</v>
      </c>
      <c r="AX21" s="25">
        <v>8</v>
      </c>
      <c r="AY21" s="25">
        <v>1</v>
      </c>
      <c r="AZ21" s="25">
        <v>40</v>
      </c>
      <c r="BA21" s="80">
        <f t="shared" si="16"/>
        <v>264</v>
      </c>
      <c r="BB21" s="36">
        <f t="shared" si="17"/>
        <v>126.72</v>
      </c>
      <c r="BC21" s="80">
        <f t="shared" si="18"/>
        <v>137.28</v>
      </c>
    </row>
    <row r="22" spans="1:55" ht="18" thickBot="1">
      <c r="A22" s="27" t="s">
        <v>12</v>
      </c>
      <c r="B22" s="44">
        <v>678</v>
      </c>
      <c r="C22" s="44">
        <v>285</v>
      </c>
      <c r="D22" s="44">
        <v>562</v>
      </c>
      <c r="E22" s="44">
        <v>34</v>
      </c>
      <c r="F22" s="44"/>
      <c r="G22" s="35">
        <v>18</v>
      </c>
      <c r="H22" s="48">
        <f t="shared" si="5"/>
        <v>1525</v>
      </c>
      <c r="I22" s="48">
        <f t="shared" si="6"/>
        <v>52</v>
      </c>
      <c r="J22" s="44">
        <v>535</v>
      </c>
      <c r="K22" s="19">
        <v>328</v>
      </c>
      <c r="L22" s="19"/>
      <c r="M22" s="19">
        <v>17</v>
      </c>
      <c r="N22" s="45">
        <v>12</v>
      </c>
      <c r="O22" s="49"/>
      <c r="P22" s="48">
        <f t="shared" si="7"/>
        <v>863</v>
      </c>
      <c r="Q22" s="48">
        <f t="shared" si="8"/>
        <v>29</v>
      </c>
      <c r="R22" s="50">
        <f t="shared" si="9"/>
        <v>81</v>
      </c>
      <c r="S22" s="88">
        <v>4.0199999999999996</v>
      </c>
      <c r="T22" s="44">
        <v>3.5</v>
      </c>
      <c r="U22" s="44">
        <v>7.2</v>
      </c>
      <c r="V22" s="53"/>
      <c r="W22" s="53"/>
      <c r="X22" s="53"/>
      <c r="Y22" s="53"/>
      <c r="Z22" s="53"/>
      <c r="AA22" s="67">
        <f t="shared" si="10"/>
        <v>0</v>
      </c>
      <c r="AB22" s="128"/>
      <c r="AC22" s="20">
        <f t="shared" si="11"/>
        <v>0</v>
      </c>
      <c r="AD22" s="85">
        <f t="shared" si="12"/>
        <v>95.72</v>
      </c>
      <c r="AE22" s="21">
        <f t="shared" si="13"/>
        <v>95.72</v>
      </c>
      <c r="AF22" s="82"/>
      <c r="AG22" s="51"/>
      <c r="AH22" s="22">
        <f t="shared" si="14"/>
        <v>95.72</v>
      </c>
      <c r="AI22" s="23"/>
      <c r="AJ22" s="54"/>
      <c r="AK22" s="24"/>
      <c r="AL22" s="25"/>
      <c r="AM22" s="26"/>
      <c r="AN22" s="79"/>
      <c r="AO22" s="24">
        <v>70</v>
      </c>
      <c r="AP22" s="25">
        <v>200</v>
      </c>
      <c r="AQ22" s="112">
        <v>0</v>
      </c>
      <c r="AR22" s="25"/>
      <c r="AS22" s="25">
        <v>50</v>
      </c>
      <c r="AT22" s="62">
        <f t="shared" si="4"/>
        <v>320</v>
      </c>
      <c r="AU22" s="63">
        <f t="shared" si="15"/>
        <v>304</v>
      </c>
      <c r="AV22" s="24">
        <v>6</v>
      </c>
      <c r="AW22" s="25">
        <v>20</v>
      </c>
      <c r="AX22" s="25">
        <v>8</v>
      </c>
      <c r="AY22" s="25">
        <v>1</v>
      </c>
      <c r="AZ22" s="25">
        <v>40</v>
      </c>
      <c r="BA22" s="80">
        <f t="shared" si="16"/>
        <v>264</v>
      </c>
      <c r="BB22" s="36">
        <f t="shared" si="17"/>
        <v>126.72</v>
      </c>
      <c r="BC22" s="80">
        <f t="shared" si="18"/>
        <v>137.28</v>
      </c>
    </row>
    <row r="23" spans="1:55" ht="18" thickBot="1">
      <c r="A23" s="27" t="s">
        <v>44</v>
      </c>
      <c r="B23" s="44">
        <v>674</v>
      </c>
      <c r="C23" s="44">
        <v>281</v>
      </c>
      <c r="D23" s="44">
        <v>517</v>
      </c>
      <c r="E23" s="44">
        <v>34</v>
      </c>
      <c r="F23" s="44"/>
      <c r="G23" s="35">
        <v>17</v>
      </c>
      <c r="H23" s="48">
        <f t="shared" si="5"/>
        <v>1472</v>
      </c>
      <c r="I23" s="48">
        <f t="shared" si="6"/>
        <v>51</v>
      </c>
      <c r="J23" s="44">
        <v>542</v>
      </c>
      <c r="K23" s="19">
        <v>324</v>
      </c>
      <c r="L23" s="19"/>
      <c r="M23" s="19">
        <v>18</v>
      </c>
      <c r="N23" s="45">
        <v>12</v>
      </c>
      <c r="O23" s="49"/>
      <c r="P23" s="48">
        <f t="shared" si="7"/>
        <v>866</v>
      </c>
      <c r="Q23" s="48">
        <f t="shared" si="8"/>
        <v>30</v>
      </c>
      <c r="R23" s="50">
        <f t="shared" si="9"/>
        <v>81</v>
      </c>
      <c r="S23" s="88">
        <v>4.0199999999999996</v>
      </c>
      <c r="T23" s="44">
        <v>3.2</v>
      </c>
      <c r="U23" s="44">
        <v>7.2</v>
      </c>
      <c r="V23" s="53"/>
      <c r="W23" s="53"/>
      <c r="X23" s="53"/>
      <c r="Y23" s="53"/>
      <c r="Z23" s="53"/>
      <c r="AA23" s="67">
        <f t="shared" si="10"/>
        <v>0</v>
      </c>
      <c r="AB23" s="128"/>
      <c r="AC23" s="20">
        <f t="shared" si="11"/>
        <v>0</v>
      </c>
      <c r="AD23" s="85">
        <f t="shared" si="12"/>
        <v>95.42</v>
      </c>
      <c r="AE23" s="21">
        <f t="shared" si="13"/>
        <v>95.42</v>
      </c>
      <c r="AF23" s="82"/>
      <c r="AG23" s="51"/>
      <c r="AH23" s="22">
        <f t="shared" si="14"/>
        <v>95.42</v>
      </c>
      <c r="AI23" s="23"/>
      <c r="AJ23" s="54"/>
      <c r="AK23" s="24"/>
      <c r="AL23" s="25"/>
      <c r="AM23" s="26"/>
      <c r="AN23" s="79"/>
      <c r="AO23" s="24">
        <v>70</v>
      </c>
      <c r="AP23" s="25">
        <v>200</v>
      </c>
      <c r="AQ23" s="112">
        <v>0</v>
      </c>
      <c r="AR23" s="25"/>
      <c r="AS23" s="25">
        <v>50</v>
      </c>
      <c r="AT23" s="62">
        <f t="shared" si="4"/>
        <v>320</v>
      </c>
      <c r="AU23" s="63">
        <f t="shared" si="15"/>
        <v>304</v>
      </c>
      <c r="AV23" s="24">
        <v>6</v>
      </c>
      <c r="AW23" s="25">
        <v>20</v>
      </c>
      <c r="AX23" s="25">
        <v>8</v>
      </c>
      <c r="AY23" s="25">
        <v>1</v>
      </c>
      <c r="AZ23" s="25">
        <v>40</v>
      </c>
      <c r="BA23" s="80">
        <f t="shared" si="16"/>
        <v>264</v>
      </c>
      <c r="BB23" s="36">
        <f t="shared" si="17"/>
        <v>126.72</v>
      </c>
      <c r="BC23" s="80">
        <f t="shared" si="18"/>
        <v>137.28</v>
      </c>
    </row>
    <row r="24" spans="1:55" ht="18" thickBot="1">
      <c r="A24" s="29" t="s">
        <v>13</v>
      </c>
      <c r="B24" s="44">
        <v>694</v>
      </c>
      <c r="C24" s="44">
        <v>301</v>
      </c>
      <c r="D24" s="44">
        <v>449</v>
      </c>
      <c r="E24" s="44">
        <v>36</v>
      </c>
      <c r="F24" s="44"/>
      <c r="G24" s="35">
        <v>14</v>
      </c>
      <c r="H24" s="48">
        <f t="shared" si="5"/>
        <v>1444</v>
      </c>
      <c r="I24" s="48">
        <f t="shared" si="6"/>
        <v>50</v>
      </c>
      <c r="J24" s="44">
        <v>426</v>
      </c>
      <c r="K24" s="19">
        <v>346</v>
      </c>
      <c r="L24" s="19"/>
      <c r="M24" s="19">
        <v>14</v>
      </c>
      <c r="N24" s="45">
        <v>12</v>
      </c>
      <c r="O24" s="49"/>
      <c r="P24" s="48">
        <f t="shared" si="7"/>
        <v>772</v>
      </c>
      <c r="Q24" s="48">
        <f t="shared" si="8"/>
        <v>26</v>
      </c>
      <c r="R24" s="50">
        <f t="shared" si="9"/>
        <v>76</v>
      </c>
      <c r="S24" s="88">
        <v>3.6</v>
      </c>
      <c r="T24" s="44">
        <v>3.2</v>
      </c>
      <c r="U24" s="44">
        <v>6.3</v>
      </c>
      <c r="V24" s="53"/>
      <c r="W24" s="53"/>
      <c r="X24" s="53"/>
      <c r="Y24" s="53"/>
      <c r="Z24" s="53"/>
      <c r="AA24" s="67">
        <f t="shared" si="10"/>
        <v>0</v>
      </c>
      <c r="AB24" s="128"/>
      <c r="AC24" s="20">
        <f t="shared" si="11"/>
        <v>0</v>
      </c>
      <c r="AD24" s="85">
        <f t="shared" si="12"/>
        <v>89.1</v>
      </c>
      <c r="AE24" s="21">
        <f t="shared" si="13"/>
        <v>89.1</v>
      </c>
      <c r="AF24" s="82"/>
      <c r="AG24" s="51"/>
      <c r="AH24" s="22">
        <f t="shared" si="14"/>
        <v>89.1</v>
      </c>
      <c r="AI24" s="23"/>
      <c r="AJ24" s="54"/>
      <c r="AK24" s="24"/>
      <c r="AL24" s="25"/>
      <c r="AM24" s="26"/>
      <c r="AN24" s="79"/>
      <c r="AO24" s="24">
        <v>70</v>
      </c>
      <c r="AP24" s="25">
        <v>200</v>
      </c>
      <c r="AQ24" s="112">
        <v>0</v>
      </c>
      <c r="AR24" s="25"/>
      <c r="AS24" s="25">
        <v>50</v>
      </c>
      <c r="AT24" s="62">
        <f t="shared" si="4"/>
        <v>320</v>
      </c>
      <c r="AU24" s="63">
        <f t="shared" si="15"/>
        <v>304</v>
      </c>
      <c r="AV24" s="24">
        <v>6</v>
      </c>
      <c r="AW24" s="25">
        <v>20</v>
      </c>
      <c r="AX24" s="25">
        <v>8</v>
      </c>
      <c r="AY24" s="25">
        <v>1</v>
      </c>
      <c r="AZ24" s="25">
        <v>40</v>
      </c>
      <c r="BA24" s="80">
        <f t="shared" si="16"/>
        <v>264</v>
      </c>
      <c r="BB24" s="36">
        <f t="shared" si="17"/>
        <v>126.72</v>
      </c>
      <c r="BC24" s="80">
        <f t="shared" si="18"/>
        <v>137.28</v>
      </c>
    </row>
    <row r="25" spans="1:55" ht="18" thickBot="1">
      <c r="A25" s="30" t="s">
        <v>30</v>
      </c>
      <c r="B25" s="44">
        <v>776</v>
      </c>
      <c r="C25" s="44">
        <v>344</v>
      </c>
      <c r="D25" s="44">
        <v>571</v>
      </c>
      <c r="E25" s="44">
        <v>39</v>
      </c>
      <c r="F25" s="44"/>
      <c r="G25" s="35">
        <v>18</v>
      </c>
      <c r="H25" s="48">
        <f t="shared" si="5"/>
        <v>1691</v>
      </c>
      <c r="I25" s="48">
        <f t="shared" si="6"/>
        <v>57</v>
      </c>
      <c r="J25" s="44">
        <v>580</v>
      </c>
      <c r="K25" s="19">
        <v>373</v>
      </c>
      <c r="L25" s="19"/>
      <c r="M25" s="19">
        <v>19</v>
      </c>
      <c r="N25" s="45">
        <v>13</v>
      </c>
      <c r="O25" s="49"/>
      <c r="P25" s="48">
        <f t="shared" si="7"/>
        <v>953</v>
      </c>
      <c r="Q25" s="48">
        <f t="shared" si="8"/>
        <v>32</v>
      </c>
      <c r="R25" s="50">
        <f t="shared" si="9"/>
        <v>89</v>
      </c>
      <c r="S25" s="88">
        <v>3.6</v>
      </c>
      <c r="T25" s="44">
        <v>3.5</v>
      </c>
      <c r="U25" s="44">
        <v>6.3</v>
      </c>
      <c r="V25" s="53"/>
      <c r="W25" s="53"/>
      <c r="X25" s="53"/>
      <c r="Y25" s="53"/>
      <c r="Z25" s="53"/>
      <c r="AA25" s="67">
        <f t="shared" si="10"/>
        <v>0</v>
      </c>
      <c r="AB25" s="128"/>
      <c r="AC25" s="20">
        <f t="shared" si="11"/>
        <v>0</v>
      </c>
      <c r="AD25" s="85">
        <f t="shared" si="12"/>
        <v>102.39999999999999</v>
      </c>
      <c r="AE25" s="21">
        <f t="shared" si="13"/>
        <v>102.39999999999999</v>
      </c>
      <c r="AF25" s="82"/>
      <c r="AG25" s="51"/>
      <c r="AH25" s="22">
        <f t="shared" si="14"/>
        <v>102.39999999999999</v>
      </c>
      <c r="AI25" s="23"/>
      <c r="AJ25" s="54"/>
      <c r="AK25" s="24"/>
      <c r="AL25" s="25"/>
      <c r="AM25" s="26"/>
      <c r="AN25" s="79"/>
      <c r="AO25" s="24">
        <v>70</v>
      </c>
      <c r="AP25" s="25">
        <v>200</v>
      </c>
      <c r="AQ25" s="112">
        <v>0</v>
      </c>
      <c r="AR25" s="25"/>
      <c r="AS25" s="25">
        <v>50</v>
      </c>
      <c r="AT25" s="62">
        <f t="shared" si="4"/>
        <v>320</v>
      </c>
      <c r="AU25" s="63">
        <f t="shared" si="15"/>
        <v>304</v>
      </c>
      <c r="AV25" s="24">
        <v>6</v>
      </c>
      <c r="AW25" s="25">
        <v>20</v>
      </c>
      <c r="AX25" s="25">
        <v>8</v>
      </c>
      <c r="AY25" s="25">
        <v>1</v>
      </c>
      <c r="AZ25" s="25">
        <v>40</v>
      </c>
      <c r="BA25" s="80">
        <f t="shared" si="16"/>
        <v>264</v>
      </c>
      <c r="BB25" s="36">
        <f t="shared" si="17"/>
        <v>126.72</v>
      </c>
      <c r="BC25" s="80">
        <f t="shared" si="18"/>
        <v>137.28</v>
      </c>
    </row>
    <row r="26" spans="1:55" ht="18" thickBot="1">
      <c r="A26" s="30" t="s">
        <v>14</v>
      </c>
      <c r="B26" s="44">
        <v>893</v>
      </c>
      <c r="C26" s="44">
        <v>396</v>
      </c>
      <c r="D26" s="44">
        <v>610</v>
      </c>
      <c r="E26" s="44">
        <v>45</v>
      </c>
      <c r="F26" s="44"/>
      <c r="G26" s="35">
        <v>19</v>
      </c>
      <c r="H26" s="48">
        <f t="shared" si="5"/>
        <v>1899</v>
      </c>
      <c r="I26" s="48">
        <f t="shared" si="6"/>
        <v>64</v>
      </c>
      <c r="J26" s="44">
        <v>625</v>
      </c>
      <c r="K26" s="19">
        <v>412</v>
      </c>
      <c r="L26" s="19"/>
      <c r="M26" s="19">
        <v>21</v>
      </c>
      <c r="N26" s="45">
        <v>14</v>
      </c>
      <c r="O26" s="49"/>
      <c r="P26" s="48">
        <f t="shared" si="7"/>
        <v>1037</v>
      </c>
      <c r="Q26" s="48">
        <f t="shared" si="8"/>
        <v>35</v>
      </c>
      <c r="R26" s="50">
        <f t="shared" si="9"/>
        <v>99</v>
      </c>
      <c r="S26" s="88">
        <v>3.13</v>
      </c>
      <c r="T26" s="44">
        <v>4</v>
      </c>
      <c r="U26" s="44">
        <v>7.4</v>
      </c>
      <c r="V26" s="53"/>
      <c r="W26" s="53"/>
      <c r="X26" s="53"/>
      <c r="Y26" s="53"/>
      <c r="Z26" s="53"/>
      <c r="AA26" s="67">
        <f t="shared" si="10"/>
        <v>0</v>
      </c>
      <c r="AB26" s="128"/>
      <c r="AC26" s="20">
        <f t="shared" si="11"/>
        <v>0</v>
      </c>
      <c r="AD26" s="85">
        <f t="shared" si="12"/>
        <v>113.53</v>
      </c>
      <c r="AE26" s="21">
        <f t="shared" si="13"/>
        <v>113.53</v>
      </c>
      <c r="AF26" s="82"/>
      <c r="AG26" s="51"/>
      <c r="AH26" s="22">
        <f t="shared" si="14"/>
        <v>113.53</v>
      </c>
      <c r="AI26" s="23"/>
      <c r="AJ26" s="54"/>
      <c r="AK26" s="24"/>
      <c r="AL26" s="25"/>
      <c r="AM26" s="26"/>
      <c r="AN26" s="79"/>
      <c r="AO26" s="24">
        <v>70</v>
      </c>
      <c r="AP26" s="25">
        <v>200</v>
      </c>
      <c r="AQ26" s="112">
        <v>0</v>
      </c>
      <c r="AR26" s="25"/>
      <c r="AS26" s="25">
        <v>50</v>
      </c>
      <c r="AT26" s="62">
        <f t="shared" si="4"/>
        <v>320</v>
      </c>
      <c r="AU26" s="63">
        <f t="shared" si="15"/>
        <v>304</v>
      </c>
      <c r="AV26" s="24">
        <v>6</v>
      </c>
      <c r="AW26" s="25">
        <v>20</v>
      </c>
      <c r="AX26" s="25">
        <v>8</v>
      </c>
      <c r="AY26" s="25">
        <v>1</v>
      </c>
      <c r="AZ26" s="25">
        <v>40</v>
      </c>
      <c r="BA26" s="80">
        <f t="shared" si="16"/>
        <v>264</v>
      </c>
      <c r="BB26" s="36">
        <f t="shared" si="17"/>
        <v>126.72</v>
      </c>
      <c r="BC26" s="80">
        <f t="shared" si="18"/>
        <v>137.28</v>
      </c>
    </row>
    <row r="27" spans="1:55" ht="18" thickBot="1">
      <c r="A27" s="30" t="s">
        <v>31</v>
      </c>
      <c r="B27" s="44">
        <v>980</v>
      </c>
      <c r="C27" s="44">
        <v>389</v>
      </c>
      <c r="D27" s="44">
        <v>630</v>
      </c>
      <c r="E27" s="44">
        <v>48</v>
      </c>
      <c r="F27" s="44"/>
      <c r="G27" s="35">
        <v>20</v>
      </c>
      <c r="H27" s="48">
        <f t="shared" si="5"/>
        <v>1999</v>
      </c>
      <c r="I27" s="48">
        <f t="shared" si="6"/>
        <v>68</v>
      </c>
      <c r="J27" s="44">
        <v>637</v>
      </c>
      <c r="K27" s="19">
        <v>443</v>
      </c>
      <c r="L27" s="19"/>
      <c r="M27" s="19">
        <v>21</v>
      </c>
      <c r="N27" s="45">
        <v>15</v>
      </c>
      <c r="O27" s="49"/>
      <c r="P27" s="48">
        <f t="shared" si="7"/>
        <v>1080</v>
      </c>
      <c r="Q27" s="48">
        <f t="shared" si="8"/>
        <v>36</v>
      </c>
      <c r="R27" s="50">
        <f t="shared" si="9"/>
        <v>104</v>
      </c>
      <c r="S27" s="88">
        <v>3.13</v>
      </c>
      <c r="T27" s="44">
        <v>4</v>
      </c>
      <c r="U27" s="44">
        <v>7.4</v>
      </c>
      <c r="V27" s="53"/>
      <c r="W27" s="53"/>
      <c r="X27" s="53"/>
      <c r="Y27" s="53"/>
      <c r="Z27" s="53"/>
      <c r="AA27" s="67">
        <f t="shared" si="10"/>
        <v>0</v>
      </c>
      <c r="AB27" s="128"/>
      <c r="AC27" s="20">
        <f t="shared" si="11"/>
        <v>0</v>
      </c>
      <c r="AD27" s="85">
        <f t="shared" si="12"/>
        <v>118.53</v>
      </c>
      <c r="AE27" s="21">
        <f t="shared" si="13"/>
        <v>118.53</v>
      </c>
      <c r="AF27" s="82"/>
      <c r="AG27" s="51"/>
      <c r="AH27" s="22">
        <f t="shared" si="14"/>
        <v>118.53</v>
      </c>
      <c r="AI27" s="23"/>
      <c r="AJ27" s="54"/>
      <c r="AK27" s="24"/>
      <c r="AL27" s="25"/>
      <c r="AM27" s="26"/>
      <c r="AN27" s="79"/>
      <c r="AO27" s="24">
        <v>70</v>
      </c>
      <c r="AP27" s="25">
        <v>200</v>
      </c>
      <c r="AQ27" s="112">
        <v>0</v>
      </c>
      <c r="AR27" s="25"/>
      <c r="AS27" s="25">
        <v>50</v>
      </c>
      <c r="AT27" s="62">
        <f t="shared" si="4"/>
        <v>320</v>
      </c>
      <c r="AU27" s="63">
        <f t="shared" si="15"/>
        <v>304</v>
      </c>
      <c r="AV27" s="24">
        <v>6</v>
      </c>
      <c r="AW27" s="25">
        <v>20</v>
      </c>
      <c r="AX27" s="25">
        <v>8</v>
      </c>
      <c r="AY27" s="25">
        <v>1</v>
      </c>
      <c r="AZ27" s="25">
        <v>40</v>
      </c>
      <c r="BA27" s="80">
        <f t="shared" si="16"/>
        <v>264</v>
      </c>
      <c r="BB27" s="36">
        <f t="shared" si="17"/>
        <v>126.72</v>
      </c>
      <c r="BC27" s="80">
        <f t="shared" si="18"/>
        <v>137.28</v>
      </c>
    </row>
    <row r="28" spans="1:55" ht="18" thickBot="1">
      <c r="A28" s="30" t="s">
        <v>15</v>
      </c>
      <c r="B28" s="44">
        <v>1012</v>
      </c>
      <c r="C28" s="44">
        <v>400</v>
      </c>
      <c r="D28" s="44">
        <v>634</v>
      </c>
      <c r="E28" s="44">
        <v>49</v>
      </c>
      <c r="F28" s="44"/>
      <c r="G28" s="35">
        <v>20</v>
      </c>
      <c r="H28" s="48">
        <f t="shared" si="5"/>
        <v>2046</v>
      </c>
      <c r="I28" s="48">
        <f t="shared" si="6"/>
        <v>69</v>
      </c>
      <c r="J28" s="44">
        <v>665</v>
      </c>
      <c r="K28" s="19">
        <v>459</v>
      </c>
      <c r="L28" s="19"/>
      <c r="M28" s="19">
        <v>22</v>
      </c>
      <c r="N28" s="45">
        <v>16</v>
      </c>
      <c r="O28" s="49"/>
      <c r="P28" s="48">
        <f t="shared" si="7"/>
        <v>1124</v>
      </c>
      <c r="Q28" s="48">
        <f t="shared" si="8"/>
        <v>38</v>
      </c>
      <c r="R28" s="50">
        <f t="shared" si="9"/>
        <v>107</v>
      </c>
      <c r="S28" s="88">
        <v>4.54</v>
      </c>
      <c r="T28" s="44">
        <v>4.2</v>
      </c>
      <c r="U28" s="44">
        <v>7.7</v>
      </c>
      <c r="V28" s="53"/>
      <c r="W28" s="53"/>
      <c r="X28" s="53"/>
      <c r="Y28" s="53"/>
      <c r="Z28" s="53"/>
      <c r="AA28" s="67">
        <f t="shared" si="10"/>
        <v>0</v>
      </c>
      <c r="AB28" s="128"/>
      <c r="AC28" s="20">
        <f t="shared" si="11"/>
        <v>0</v>
      </c>
      <c r="AD28" s="85">
        <f t="shared" si="12"/>
        <v>123.44000000000001</v>
      </c>
      <c r="AE28" s="21">
        <f t="shared" si="13"/>
        <v>123.44000000000001</v>
      </c>
      <c r="AF28" s="82"/>
      <c r="AG28" s="51"/>
      <c r="AH28" s="22">
        <f t="shared" si="14"/>
        <v>123.44000000000001</v>
      </c>
      <c r="AI28" s="23"/>
      <c r="AJ28" s="54"/>
      <c r="AK28" s="24"/>
      <c r="AL28" s="25"/>
      <c r="AM28" s="26"/>
      <c r="AN28" s="79"/>
      <c r="AO28" s="24">
        <v>70</v>
      </c>
      <c r="AP28" s="25">
        <v>200</v>
      </c>
      <c r="AQ28" s="112">
        <v>0</v>
      </c>
      <c r="AR28" s="25"/>
      <c r="AS28" s="25">
        <v>50</v>
      </c>
      <c r="AT28" s="62">
        <f t="shared" si="4"/>
        <v>320</v>
      </c>
      <c r="AU28" s="63">
        <f t="shared" si="15"/>
        <v>304</v>
      </c>
      <c r="AV28" s="24">
        <v>6</v>
      </c>
      <c r="AW28" s="25">
        <v>20</v>
      </c>
      <c r="AX28" s="25">
        <v>8</v>
      </c>
      <c r="AY28" s="25">
        <v>1</v>
      </c>
      <c r="AZ28" s="25">
        <v>40</v>
      </c>
      <c r="BA28" s="80">
        <f t="shared" si="16"/>
        <v>264</v>
      </c>
      <c r="BB28" s="36">
        <f t="shared" si="17"/>
        <v>126.72</v>
      </c>
      <c r="BC28" s="80">
        <f t="shared" si="18"/>
        <v>137.28</v>
      </c>
    </row>
    <row r="29" spans="1:55" ht="18" thickBot="1">
      <c r="A29" s="30" t="s">
        <v>32</v>
      </c>
      <c r="B29" s="44">
        <v>1037</v>
      </c>
      <c r="C29" s="44">
        <v>345</v>
      </c>
      <c r="D29" s="44">
        <v>707</v>
      </c>
      <c r="E29" s="44">
        <v>48</v>
      </c>
      <c r="F29" s="44"/>
      <c r="G29" s="35">
        <v>23</v>
      </c>
      <c r="H29" s="48">
        <f t="shared" si="5"/>
        <v>2089</v>
      </c>
      <c r="I29" s="48">
        <f t="shared" si="6"/>
        <v>71</v>
      </c>
      <c r="J29" s="44">
        <v>661</v>
      </c>
      <c r="K29" s="19">
        <v>461</v>
      </c>
      <c r="L29" s="19"/>
      <c r="M29" s="19">
        <v>22</v>
      </c>
      <c r="N29" s="45">
        <v>16</v>
      </c>
      <c r="O29" s="49"/>
      <c r="P29" s="48">
        <f t="shared" si="7"/>
        <v>1122</v>
      </c>
      <c r="Q29" s="48">
        <f t="shared" si="8"/>
        <v>38</v>
      </c>
      <c r="R29" s="50">
        <f t="shared" si="9"/>
        <v>109</v>
      </c>
      <c r="S29" s="88">
        <v>4.54</v>
      </c>
      <c r="T29" s="44">
        <v>4.2</v>
      </c>
      <c r="U29" s="44">
        <v>7.7</v>
      </c>
      <c r="V29" s="53"/>
      <c r="W29" s="53"/>
      <c r="X29" s="53"/>
      <c r="Y29" s="53"/>
      <c r="Z29" s="53"/>
      <c r="AA29" s="67">
        <f t="shared" si="10"/>
        <v>0</v>
      </c>
      <c r="AB29" s="128"/>
      <c r="AC29" s="20">
        <f t="shared" si="11"/>
        <v>0</v>
      </c>
      <c r="AD29" s="85">
        <f t="shared" si="12"/>
        <v>125.44000000000001</v>
      </c>
      <c r="AE29" s="21">
        <f t="shared" si="13"/>
        <v>125.44000000000001</v>
      </c>
      <c r="AF29" s="82"/>
      <c r="AG29" s="51"/>
      <c r="AH29" s="22">
        <f t="shared" si="14"/>
        <v>125.44000000000001</v>
      </c>
      <c r="AI29" s="23"/>
      <c r="AJ29" s="54"/>
      <c r="AK29" s="24"/>
      <c r="AL29" s="25"/>
      <c r="AM29" s="26"/>
      <c r="AN29" s="79"/>
      <c r="AO29" s="24">
        <v>70</v>
      </c>
      <c r="AP29" s="25">
        <v>200</v>
      </c>
      <c r="AQ29" s="112">
        <v>0</v>
      </c>
      <c r="AR29" s="25"/>
      <c r="AS29" s="25">
        <v>50</v>
      </c>
      <c r="AT29" s="62">
        <f t="shared" si="4"/>
        <v>320</v>
      </c>
      <c r="AU29" s="63">
        <f t="shared" si="15"/>
        <v>304</v>
      </c>
      <c r="AV29" s="24">
        <v>6</v>
      </c>
      <c r="AW29" s="25">
        <v>20</v>
      </c>
      <c r="AX29" s="25">
        <v>8</v>
      </c>
      <c r="AY29" s="25">
        <v>1</v>
      </c>
      <c r="AZ29" s="25">
        <v>40</v>
      </c>
      <c r="BA29" s="80">
        <f t="shared" si="16"/>
        <v>264</v>
      </c>
      <c r="BB29" s="36">
        <f t="shared" si="17"/>
        <v>126.72</v>
      </c>
      <c r="BC29" s="80">
        <f t="shared" si="18"/>
        <v>137.28</v>
      </c>
    </row>
    <row r="30" spans="1:55" ht="18" thickBot="1">
      <c r="A30" s="30" t="s">
        <v>16</v>
      </c>
      <c r="B30" s="44">
        <v>1038</v>
      </c>
      <c r="C30" s="44">
        <v>350</v>
      </c>
      <c r="D30" s="44">
        <v>708</v>
      </c>
      <c r="E30" s="44">
        <v>49</v>
      </c>
      <c r="F30" s="44"/>
      <c r="G30" s="35">
        <v>23</v>
      </c>
      <c r="H30" s="48">
        <f t="shared" si="5"/>
        <v>2096</v>
      </c>
      <c r="I30" s="48">
        <f t="shared" si="6"/>
        <v>72</v>
      </c>
      <c r="J30" s="44">
        <v>601</v>
      </c>
      <c r="K30" s="19">
        <v>464</v>
      </c>
      <c r="L30" s="19"/>
      <c r="M30" s="19">
        <v>20</v>
      </c>
      <c r="N30" s="45">
        <v>16</v>
      </c>
      <c r="O30" s="49"/>
      <c r="P30" s="48">
        <f t="shared" si="7"/>
        <v>1065</v>
      </c>
      <c r="Q30" s="48">
        <f t="shared" si="8"/>
        <v>36</v>
      </c>
      <c r="R30" s="50">
        <f t="shared" si="9"/>
        <v>108</v>
      </c>
      <c r="S30" s="88">
        <v>2.88</v>
      </c>
      <c r="T30" s="44">
        <v>4.2</v>
      </c>
      <c r="U30" s="44">
        <v>8.1</v>
      </c>
      <c r="V30" s="53"/>
      <c r="W30" s="53"/>
      <c r="X30" s="53"/>
      <c r="Y30" s="53"/>
      <c r="Z30" s="53"/>
      <c r="AA30" s="67">
        <f t="shared" si="10"/>
        <v>0</v>
      </c>
      <c r="AB30" s="128"/>
      <c r="AC30" s="20">
        <f t="shared" si="11"/>
        <v>0</v>
      </c>
      <c r="AD30" s="85">
        <f t="shared" si="12"/>
        <v>123.17999999999999</v>
      </c>
      <c r="AE30" s="21">
        <f t="shared" si="13"/>
        <v>123.17999999999999</v>
      </c>
      <c r="AF30" s="82"/>
      <c r="AG30" s="51"/>
      <c r="AH30" s="22">
        <f t="shared" si="14"/>
        <v>123.17999999999999</v>
      </c>
      <c r="AI30" s="23"/>
      <c r="AJ30" s="54"/>
      <c r="AK30" s="24"/>
      <c r="AL30" s="25"/>
      <c r="AM30" s="26"/>
      <c r="AN30" s="79"/>
      <c r="AO30" s="24">
        <v>70</v>
      </c>
      <c r="AP30" s="25">
        <v>200</v>
      </c>
      <c r="AQ30" s="112">
        <v>0</v>
      </c>
      <c r="AR30" s="25"/>
      <c r="AS30" s="25">
        <v>50</v>
      </c>
      <c r="AT30" s="62">
        <f t="shared" si="4"/>
        <v>320</v>
      </c>
      <c r="AU30" s="63">
        <f t="shared" si="15"/>
        <v>304</v>
      </c>
      <c r="AV30" s="24">
        <v>6</v>
      </c>
      <c r="AW30" s="25">
        <v>20</v>
      </c>
      <c r="AX30" s="25">
        <v>8</v>
      </c>
      <c r="AY30" s="25">
        <v>1</v>
      </c>
      <c r="AZ30" s="25">
        <v>40</v>
      </c>
      <c r="BA30" s="80">
        <f t="shared" si="16"/>
        <v>264</v>
      </c>
      <c r="BB30" s="36">
        <f t="shared" si="17"/>
        <v>126.72</v>
      </c>
      <c r="BC30" s="80">
        <f t="shared" si="18"/>
        <v>137.28</v>
      </c>
    </row>
    <row r="31" spans="1:55" ht="18" thickBot="1">
      <c r="A31" s="30" t="s">
        <v>45</v>
      </c>
      <c r="B31" s="44">
        <v>1044</v>
      </c>
      <c r="C31" s="44">
        <v>350</v>
      </c>
      <c r="D31" s="44">
        <v>546</v>
      </c>
      <c r="E31" s="44">
        <v>49</v>
      </c>
      <c r="F31" s="44"/>
      <c r="G31" s="35">
        <v>18</v>
      </c>
      <c r="H31" s="48">
        <f t="shared" si="5"/>
        <v>1940</v>
      </c>
      <c r="I31" s="48">
        <f t="shared" si="6"/>
        <v>67</v>
      </c>
      <c r="J31" s="44">
        <v>592</v>
      </c>
      <c r="K31" s="19">
        <v>442</v>
      </c>
      <c r="L31" s="19"/>
      <c r="M31" s="19">
        <v>19</v>
      </c>
      <c r="N31" s="45">
        <v>15</v>
      </c>
      <c r="O31" s="49"/>
      <c r="P31" s="48">
        <f t="shared" si="7"/>
        <v>1034</v>
      </c>
      <c r="Q31" s="48">
        <f t="shared" si="8"/>
        <v>34</v>
      </c>
      <c r="R31" s="50">
        <f t="shared" si="9"/>
        <v>101</v>
      </c>
      <c r="S31" s="88">
        <v>2.88</v>
      </c>
      <c r="T31" s="44">
        <v>4.2</v>
      </c>
      <c r="U31" s="44">
        <v>8.1</v>
      </c>
      <c r="V31" s="53"/>
      <c r="W31" s="53"/>
      <c r="X31" s="53"/>
      <c r="Y31" s="53"/>
      <c r="Z31" s="53"/>
      <c r="AA31" s="67">
        <f t="shared" si="10"/>
        <v>0</v>
      </c>
      <c r="AB31" s="128"/>
      <c r="AC31" s="20">
        <f t="shared" si="11"/>
        <v>0</v>
      </c>
      <c r="AD31" s="85">
        <f t="shared" si="12"/>
        <v>116.17999999999999</v>
      </c>
      <c r="AE31" s="21">
        <f t="shared" si="13"/>
        <v>116.17999999999999</v>
      </c>
      <c r="AF31" s="82"/>
      <c r="AG31" s="51"/>
      <c r="AH31" s="22">
        <f t="shared" si="14"/>
        <v>116.17999999999999</v>
      </c>
      <c r="AI31" s="23"/>
      <c r="AJ31" s="54"/>
      <c r="AK31" s="24"/>
      <c r="AL31" s="25"/>
      <c r="AM31" s="26"/>
      <c r="AN31" s="79"/>
      <c r="AO31" s="24">
        <v>70</v>
      </c>
      <c r="AP31" s="25">
        <v>200</v>
      </c>
      <c r="AQ31" s="112">
        <v>0</v>
      </c>
      <c r="AR31" s="25"/>
      <c r="AS31" s="25">
        <v>50</v>
      </c>
      <c r="AT31" s="62">
        <f t="shared" si="4"/>
        <v>320</v>
      </c>
      <c r="AU31" s="63">
        <f t="shared" si="15"/>
        <v>304</v>
      </c>
      <c r="AV31" s="24">
        <v>6</v>
      </c>
      <c r="AW31" s="25">
        <v>20</v>
      </c>
      <c r="AX31" s="25">
        <v>8</v>
      </c>
      <c r="AY31" s="25">
        <v>1</v>
      </c>
      <c r="AZ31" s="25">
        <v>40</v>
      </c>
      <c r="BA31" s="80">
        <f t="shared" si="16"/>
        <v>264</v>
      </c>
      <c r="BB31" s="36">
        <f t="shared" si="17"/>
        <v>126.72</v>
      </c>
      <c r="BC31" s="80">
        <f t="shared" si="18"/>
        <v>137.28</v>
      </c>
    </row>
    <row r="32" spans="1:55" ht="18" thickBot="1">
      <c r="A32" s="30" t="s">
        <v>17</v>
      </c>
      <c r="B32" s="44">
        <v>1042</v>
      </c>
      <c r="C32" s="44">
        <v>350</v>
      </c>
      <c r="D32" s="44">
        <v>695</v>
      </c>
      <c r="E32" s="44">
        <v>49</v>
      </c>
      <c r="F32" s="44"/>
      <c r="G32" s="35">
        <v>23</v>
      </c>
      <c r="H32" s="48">
        <f t="shared" si="5"/>
        <v>2087</v>
      </c>
      <c r="I32" s="48">
        <f t="shared" si="6"/>
        <v>72</v>
      </c>
      <c r="J32" s="44">
        <v>596</v>
      </c>
      <c r="K32" s="19">
        <v>454</v>
      </c>
      <c r="L32" s="19"/>
      <c r="M32" s="19">
        <v>19</v>
      </c>
      <c r="N32" s="45">
        <v>16</v>
      </c>
      <c r="O32" s="49"/>
      <c r="P32" s="48">
        <f t="shared" si="7"/>
        <v>1050</v>
      </c>
      <c r="Q32" s="48">
        <f t="shared" si="8"/>
        <v>35</v>
      </c>
      <c r="R32" s="50">
        <f t="shared" si="9"/>
        <v>107</v>
      </c>
      <c r="S32" s="88">
        <v>3.28</v>
      </c>
      <c r="T32" s="44">
        <v>4.5</v>
      </c>
      <c r="U32" s="44">
        <v>8.4</v>
      </c>
      <c r="V32" s="53"/>
      <c r="W32" s="53"/>
      <c r="X32" s="53"/>
      <c r="Y32" s="53"/>
      <c r="Z32" s="53"/>
      <c r="AA32" s="67">
        <f t="shared" si="10"/>
        <v>0</v>
      </c>
      <c r="AB32" s="128"/>
      <c r="AC32" s="20">
        <f t="shared" si="11"/>
        <v>0</v>
      </c>
      <c r="AD32" s="85">
        <f t="shared" si="12"/>
        <v>123.18</v>
      </c>
      <c r="AE32" s="21">
        <f t="shared" si="13"/>
        <v>123.18</v>
      </c>
      <c r="AF32" s="82"/>
      <c r="AG32" s="51"/>
      <c r="AH32" s="22">
        <f t="shared" si="14"/>
        <v>123.18</v>
      </c>
      <c r="AI32" s="23"/>
      <c r="AJ32" s="54"/>
      <c r="AK32" s="24"/>
      <c r="AL32" s="25"/>
      <c r="AM32" s="26"/>
      <c r="AN32" s="79"/>
      <c r="AO32" s="24">
        <v>70</v>
      </c>
      <c r="AP32" s="25">
        <v>200</v>
      </c>
      <c r="AQ32" s="112">
        <v>0</v>
      </c>
      <c r="AR32" s="25"/>
      <c r="AS32" s="25">
        <v>50</v>
      </c>
      <c r="AT32" s="62">
        <f t="shared" si="4"/>
        <v>320</v>
      </c>
      <c r="AU32" s="63">
        <f t="shared" si="15"/>
        <v>304</v>
      </c>
      <c r="AV32" s="24">
        <v>6</v>
      </c>
      <c r="AW32" s="25">
        <v>20</v>
      </c>
      <c r="AX32" s="25">
        <v>8</v>
      </c>
      <c r="AY32" s="25">
        <v>1</v>
      </c>
      <c r="AZ32" s="25">
        <v>40</v>
      </c>
      <c r="BA32" s="80">
        <f t="shared" si="16"/>
        <v>264</v>
      </c>
      <c r="BB32" s="36">
        <f t="shared" si="17"/>
        <v>126.72</v>
      </c>
      <c r="BC32" s="80">
        <f t="shared" si="18"/>
        <v>137.28</v>
      </c>
    </row>
    <row r="33" spans="1:55" ht="18" thickBot="1">
      <c r="A33" s="30" t="s">
        <v>46</v>
      </c>
      <c r="B33" s="44">
        <v>1045</v>
      </c>
      <c r="C33" s="44">
        <v>352</v>
      </c>
      <c r="D33" s="44">
        <v>700</v>
      </c>
      <c r="E33" s="44">
        <v>49</v>
      </c>
      <c r="F33" s="44"/>
      <c r="G33" s="35">
        <v>23</v>
      </c>
      <c r="H33" s="48">
        <f t="shared" si="5"/>
        <v>2097</v>
      </c>
      <c r="I33" s="48">
        <f t="shared" si="6"/>
        <v>72</v>
      </c>
      <c r="J33" s="44">
        <v>619</v>
      </c>
      <c r="K33" s="19">
        <v>450</v>
      </c>
      <c r="L33" s="19"/>
      <c r="M33" s="19">
        <v>20</v>
      </c>
      <c r="N33" s="45">
        <v>16</v>
      </c>
      <c r="O33" s="49"/>
      <c r="P33" s="48">
        <f t="shared" si="7"/>
        <v>1069</v>
      </c>
      <c r="Q33" s="48">
        <f t="shared" si="8"/>
        <v>36</v>
      </c>
      <c r="R33" s="50">
        <f t="shared" si="9"/>
        <v>108</v>
      </c>
      <c r="S33" s="88">
        <v>3.28</v>
      </c>
      <c r="T33" s="44">
        <v>4.5</v>
      </c>
      <c r="U33" s="44">
        <v>8.4</v>
      </c>
      <c r="V33" s="53"/>
      <c r="W33" s="53"/>
      <c r="X33" s="53"/>
      <c r="Y33" s="53"/>
      <c r="Z33" s="53"/>
      <c r="AA33" s="67">
        <f t="shared" si="10"/>
        <v>0</v>
      </c>
      <c r="AB33" s="128"/>
      <c r="AC33" s="20">
        <f t="shared" si="11"/>
        <v>0</v>
      </c>
      <c r="AD33" s="85">
        <f t="shared" si="12"/>
        <v>124.18</v>
      </c>
      <c r="AE33" s="21">
        <f t="shared" si="13"/>
        <v>124.18</v>
      </c>
      <c r="AF33" s="82"/>
      <c r="AG33" s="51"/>
      <c r="AH33" s="22">
        <f t="shared" si="14"/>
        <v>124.18</v>
      </c>
      <c r="AI33" s="23"/>
      <c r="AJ33" s="54"/>
      <c r="AK33" s="24"/>
      <c r="AL33" s="25"/>
      <c r="AM33" s="26"/>
      <c r="AN33" s="79"/>
      <c r="AO33" s="24">
        <v>70</v>
      </c>
      <c r="AP33" s="25">
        <v>200</v>
      </c>
      <c r="AQ33" s="112">
        <v>0</v>
      </c>
      <c r="AR33" s="25"/>
      <c r="AS33" s="25">
        <v>50</v>
      </c>
      <c r="AT33" s="62">
        <f t="shared" si="4"/>
        <v>320</v>
      </c>
      <c r="AU33" s="63">
        <f t="shared" si="15"/>
        <v>304</v>
      </c>
      <c r="AV33" s="24">
        <v>6</v>
      </c>
      <c r="AW33" s="25">
        <v>20</v>
      </c>
      <c r="AX33" s="25">
        <v>8</v>
      </c>
      <c r="AY33" s="25">
        <v>1</v>
      </c>
      <c r="AZ33" s="25">
        <v>40</v>
      </c>
      <c r="BA33" s="80">
        <f t="shared" si="16"/>
        <v>264</v>
      </c>
      <c r="BB33" s="36">
        <f t="shared" si="17"/>
        <v>126.72</v>
      </c>
      <c r="BC33" s="80">
        <f t="shared" si="18"/>
        <v>137.28</v>
      </c>
    </row>
    <row r="34" spans="1:55" ht="18" thickBot="1">
      <c r="A34" s="30" t="s">
        <v>18</v>
      </c>
      <c r="B34" s="44">
        <v>1034</v>
      </c>
      <c r="C34" s="44">
        <v>349</v>
      </c>
      <c r="D34" s="61">
        <v>692</v>
      </c>
      <c r="E34" s="44">
        <v>48</v>
      </c>
      <c r="F34" s="44"/>
      <c r="G34" s="35">
        <v>23</v>
      </c>
      <c r="H34" s="48">
        <f t="shared" si="5"/>
        <v>2075</v>
      </c>
      <c r="I34" s="48">
        <f t="shared" si="6"/>
        <v>71</v>
      </c>
      <c r="J34" s="44">
        <v>642</v>
      </c>
      <c r="K34" s="19">
        <v>453</v>
      </c>
      <c r="L34" s="19"/>
      <c r="M34" s="19">
        <v>21</v>
      </c>
      <c r="N34" s="45">
        <v>16</v>
      </c>
      <c r="O34" s="49"/>
      <c r="P34" s="48">
        <f t="shared" si="7"/>
        <v>1095</v>
      </c>
      <c r="Q34" s="48">
        <f t="shared" si="8"/>
        <v>37</v>
      </c>
      <c r="R34" s="50">
        <f t="shared" si="9"/>
        <v>108</v>
      </c>
      <c r="S34" s="88">
        <v>3.3</v>
      </c>
      <c r="T34" s="44">
        <v>3.5</v>
      </c>
      <c r="U34" s="44">
        <v>7.8</v>
      </c>
      <c r="V34" s="53"/>
      <c r="W34" s="53"/>
      <c r="X34" s="53"/>
      <c r="Y34" s="53"/>
      <c r="Z34" s="53"/>
      <c r="AA34" s="67">
        <f t="shared" si="10"/>
        <v>0</v>
      </c>
      <c r="AB34" s="128"/>
      <c r="AC34" s="20">
        <f t="shared" si="11"/>
        <v>0</v>
      </c>
      <c r="AD34" s="85">
        <f t="shared" si="12"/>
        <v>122.6</v>
      </c>
      <c r="AE34" s="21">
        <f t="shared" si="13"/>
        <v>122.6</v>
      </c>
      <c r="AF34" s="82"/>
      <c r="AG34" s="51"/>
      <c r="AH34" s="22">
        <f t="shared" si="14"/>
        <v>122.6</v>
      </c>
      <c r="AI34" s="23"/>
      <c r="AJ34" s="54"/>
      <c r="AK34" s="24"/>
      <c r="AL34" s="25"/>
      <c r="AM34" s="26"/>
      <c r="AN34" s="79"/>
      <c r="AO34" s="24">
        <v>70</v>
      </c>
      <c r="AP34" s="25">
        <v>200</v>
      </c>
      <c r="AQ34" s="112">
        <v>0</v>
      </c>
      <c r="AR34" s="25"/>
      <c r="AS34" s="25">
        <v>50</v>
      </c>
      <c r="AT34" s="62">
        <f t="shared" si="4"/>
        <v>320</v>
      </c>
      <c r="AU34" s="63">
        <f t="shared" si="15"/>
        <v>304</v>
      </c>
      <c r="AV34" s="24">
        <v>6</v>
      </c>
      <c r="AW34" s="25">
        <v>20</v>
      </c>
      <c r="AX34" s="25">
        <v>8</v>
      </c>
      <c r="AY34" s="25">
        <v>1</v>
      </c>
      <c r="AZ34" s="25">
        <v>40</v>
      </c>
      <c r="BA34" s="80">
        <f t="shared" si="16"/>
        <v>264</v>
      </c>
      <c r="BB34" s="36">
        <f t="shared" si="17"/>
        <v>126.72</v>
      </c>
      <c r="BC34" s="80">
        <f t="shared" si="18"/>
        <v>137.28</v>
      </c>
    </row>
    <row r="35" spans="1:55" ht="18" thickBot="1">
      <c r="A35" s="30" t="s">
        <v>47</v>
      </c>
      <c r="B35" s="44">
        <v>983</v>
      </c>
      <c r="C35" s="44">
        <v>326</v>
      </c>
      <c r="D35" s="61">
        <v>688</v>
      </c>
      <c r="E35" s="44">
        <v>47</v>
      </c>
      <c r="F35" s="44"/>
      <c r="G35" s="35">
        <v>23</v>
      </c>
      <c r="H35" s="48">
        <f t="shared" si="5"/>
        <v>1997</v>
      </c>
      <c r="I35" s="48">
        <f t="shared" si="6"/>
        <v>70</v>
      </c>
      <c r="J35" s="44">
        <v>634</v>
      </c>
      <c r="K35" s="19">
        <v>454</v>
      </c>
      <c r="L35" s="19"/>
      <c r="M35" s="19">
        <v>21</v>
      </c>
      <c r="N35" s="45">
        <v>16</v>
      </c>
      <c r="O35" s="49"/>
      <c r="P35" s="48">
        <f t="shared" si="7"/>
        <v>1088</v>
      </c>
      <c r="Q35" s="48">
        <f t="shared" si="8"/>
        <v>37</v>
      </c>
      <c r="R35" s="50">
        <f t="shared" si="9"/>
        <v>107</v>
      </c>
      <c r="S35" s="88">
        <v>3.3</v>
      </c>
      <c r="T35" s="44">
        <v>4</v>
      </c>
      <c r="U35" s="44">
        <v>7.8</v>
      </c>
      <c r="V35" s="53"/>
      <c r="W35" s="53"/>
      <c r="X35" s="53"/>
      <c r="Y35" s="53"/>
      <c r="Z35" s="53"/>
      <c r="AA35" s="67">
        <f t="shared" si="10"/>
        <v>0</v>
      </c>
      <c r="AB35" s="128"/>
      <c r="AC35" s="20">
        <f t="shared" si="11"/>
        <v>0</v>
      </c>
      <c r="AD35" s="85">
        <f t="shared" si="12"/>
        <v>122.1</v>
      </c>
      <c r="AE35" s="21">
        <f t="shared" si="13"/>
        <v>122.1</v>
      </c>
      <c r="AF35" s="82"/>
      <c r="AG35" s="51"/>
      <c r="AH35" s="22">
        <f t="shared" si="14"/>
        <v>122.1</v>
      </c>
      <c r="AI35" s="23"/>
      <c r="AJ35" s="54"/>
      <c r="AK35" s="24"/>
      <c r="AL35" s="25"/>
      <c r="AM35" s="26"/>
      <c r="AN35" s="79"/>
      <c r="AO35" s="24">
        <v>70</v>
      </c>
      <c r="AP35" s="25">
        <v>200</v>
      </c>
      <c r="AQ35" s="112">
        <v>0</v>
      </c>
      <c r="AR35" s="25"/>
      <c r="AS35" s="25">
        <v>50</v>
      </c>
      <c r="AT35" s="62">
        <f t="shared" si="4"/>
        <v>320</v>
      </c>
      <c r="AU35" s="63">
        <f t="shared" si="15"/>
        <v>304</v>
      </c>
      <c r="AV35" s="24">
        <v>6</v>
      </c>
      <c r="AW35" s="25">
        <v>20</v>
      </c>
      <c r="AX35" s="25">
        <v>8</v>
      </c>
      <c r="AY35" s="25">
        <v>1</v>
      </c>
      <c r="AZ35" s="25">
        <v>40</v>
      </c>
      <c r="BA35" s="80">
        <f t="shared" si="16"/>
        <v>264</v>
      </c>
      <c r="BB35" s="36">
        <f t="shared" si="17"/>
        <v>126.72</v>
      </c>
      <c r="BC35" s="80">
        <f t="shared" si="18"/>
        <v>137.28</v>
      </c>
    </row>
    <row r="36" spans="1:55" ht="18" thickBot="1">
      <c r="A36" s="30" t="s">
        <v>19</v>
      </c>
      <c r="B36" s="44">
        <v>760</v>
      </c>
      <c r="C36" s="44">
        <v>316</v>
      </c>
      <c r="D36" s="61">
        <v>684</v>
      </c>
      <c r="E36" s="44">
        <v>39</v>
      </c>
      <c r="F36" s="44"/>
      <c r="G36" s="35">
        <v>23</v>
      </c>
      <c r="H36" s="48">
        <f t="shared" si="5"/>
        <v>1760</v>
      </c>
      <c r="I36" s="48">
        <f t="shared" si="6"/>
        <v>62</v>
      </c>
      <c r="J36" s="44">
        <v>620</v>
      </c>
      <c r="K36" s="19">
        <v>441</v>
      </c>
      <c r="L36" s="19"/>
      <c r="M36" s="19">
        <v>20</v>
      </c>
      <c r="N36" s="45">
        <v>15</v>
      </c>
      <c r="O36" s="49"/>
      <c r="P36" s="48">
        <f t="shared" si="7"/>
        <v>1061</v>
      </c>
      <c r="Q36" s="48">
        <f t="shared" si="8"/>
        <v>35</v>
      </c>
      <c r="R36" s="50">
        <f t="shared" si="9"/>
        <v>97</v>
      </c>
      <c r="S36" s="88">
        <v>3.12</v>
      </c>
      <c r="T36" s="44">
        <v>4</v>
      </c>
      <c r="U36" s="44">
        <v>7.6</v>
      </c>
      <c r="V36" s="53"/>
      <c r="W36" s="53"/>
      <c r="X36" s="53"/>
      <c r="Y36" s="53"/>
      <c r="Z36" s="53"/>
      <c r="AA36" s="67">
        <f t="shared" si="10"/>
        <v>0</v>
      </c>
      <c r="AB36" s="128"/>
      <c r="AC36" s="20">
        <f t="shared" si="11"/>
        <v>0</v>
      </c>
      <c r="AD36" s="85">
        <f t="shared" si="12"/>
        <v>111.72</v>
      </c>
      <c r="AE36" s="21">
        <f t="shared" si="13"/>
        <v>111.72</v>
      </c>
      <c r="AF36" s="82"/>
      <c r="AG36" s="51"/>
      <c r="AH36" s="22">
        <f t="shared" si="14"/>
        <v>111.72</v>
      </c>
      <c r="AI36" s="23"/>
      <c r="AJ36" s="54"/>
      <c r="AK36" s="24"/>
      <c r="AL36" s="25"/>
      <c r="AM36" s="26"/>
      <c r="AN36" s="79"/>
      <c r="AO36" s="24">
        <v>70</v>
      </c>
      <c r="AP36" s="25">
        <v>200</v>
      </c>
      <c r="AQ36" s="112">
        <v>0</v>
      </c>
      <c r="AR36" s="25"/>
      <c r="AS36" s="25">
        <v>50</v>
      </c>
      <c r="AT36" s="62">
        <f t="shared" si="4"/>
        <v>320</v>
      </c>
      <c r="AU36" s="63">
        <f t="shared" si="15"/>
        <v>304</v>
      </c>
      <c r="AV36" s="24">
        <v>6</v>
      </c>
      <c r="AW36" s="25">
        <v>20</v>
      </c>
      <c r="AX36" s="25">
        <v>8</v>
      </c>
      <c r="AY36" s="25">
        <v>1</v>
      </c>
      <c r="AZ36" s="25">
        <v>40</v>
      </c>
      <c r="BA36" s="80">
        <f t="shared" si="16"/>
        <v>264</v>
      </c>
      <c r="BB36" s="36">
        <f t="shared" si="17"/>
        <v>126.72</v>
      </c>
      <c r="BC36" s="80">
        <f t="shared" si="18"/>
        <v>137.28</v>
      </c>
    </row>
    <row r="37" spans="1:55" ht="18" thickBot="1">
      <c r="A37" s="30" t="s">
        <v>48</v>
      </c>
      <c r="B37" s="44">
        <v>666</v>
      </c>
      <c r="C37" s="44">
        <v>310</v>
      </c>
      <c r="D37" s="61">
        <v>687</v>
      </c>
      <c r="E37" s="44">
        <v>35</v>
      </c>
      <c r="F37" s="44"/>
      <c r="G37" s="35">
        <v>23</v>
      </c>
      <c r="H37" s="48">
        <f t="shared" si="5"/>
        <v>1663</v>
      </c>
      <c r="I37" s="48">
        <f t="shared" si="6"/>
        <v>58</v>
      </c>
      <c r="J37" s="44">
        <v>622</v>
      </c>
      <c r="K37" s="19">
        <v>442</v>
      </c>
      <c r="L37" s="19"/>
      <c r="M37" s="19">
        <v>20</v>
      </c>
      <c r="N37" s="45">
        <v>15</v>
      </c>
      <c r="O37" s="49"/>
      <c r="P37" s="48">
        <f t="shared" si="7"/>
        <v>1064</v>
      </c>
      <c r="Q37" s="48">
        <f t="shared" si="8"/>
        <v>35</v>
      </c>
      <c r="R37" s="50">
        <f t="shared" si="9"/>
        <v>93</v>
      </c>
      <c r="S37" s="88">
        <v>3.12</v>
      </c>
      <c r="T37" s="44">
        <v>4</v>
      </c>
      <c r="U37" s="44">
        <v>7.6</v>
      </c>
      <c r="V37" s="53"/>
      <c r="W37" s="53"/>
      <c r="X37" s="53"/>
      <c r="Y37" s="53"/>
      <c r="Z37" s="53"/>
      <c r="AA37" s="67">
        <f t="shared" si="10"/>
        <v>0</v>
      </c>
      <c r="AB37" s="128"/>
      <c r="AC37" s="20">
        <f t="shared" si="11"/>
        <v>0</v>
      </c>
      <c r="AD37" s="85">
        <f t="shared" si="12"/>
        <v>107.72</v>
      </c>
      <c r="AE37" s="21">
        <f t="shared" si="13"/>
        <v>107.72</v>
      </c>
      <c r="AF37" s="82"/>
      <c r="AG37" s="51"/>
      <c r="AH37" s="22">
        <f t="shared" si="14"/>
        <v>107.72</v>
      </c>
      <c r="AI37" s="23"/>
      <c r="AJ37" s="54"/>
      <c r="AK37" s="24"/>
      <c r="AL37" s="25"/>
      <c r="AM37" s="26"/>
      <c r="AN37" s="79"/>
      <c r="AO37" s="24">
        <v>70</v>
      </c>
      <c r="AP37" s="25">
        <v>200</v>
      </c>
      <c r="AQ37" s="112">
        <v>0</v>
      </c>
      <c r="AR37" s="25"/>
      <c r="AS37" s="25">
        <v>50</v>
      </c>
      <c r="AT37" s="62">
        <f t="shared" si="4"/>
        <v>320</v>
      </c>
      <c r="AU37" s="63">
        <f t="shared" si="15"/>
        <v>304</v>
      </c>
      <c r="AV37" s="24">
        <v>6</v>
      </c>
      <c r="AW37" s="25">
        <v>20</v>
      </c>
      <c r="AX37" s="25">
        <v>8</v>
      </c>
      <c r="AY37" s="25">
        <v>1</v>
      </c>
      <c r="AZ37" s="25">
        <v>40</v>
      </c>
      <c r="BA37" s="80">
        <f t="shared" si="16"/>
        <v>264</v>
      </c>
      <c r="BB37" s="36">
        <f t="shared" si="17"/>
        <v>126.72</v>
      </c>
      <c r="BC37" s="80">
        <f t="shared" si="18"/>
        <v>137.28</v>
      </c>
    </row>
    <row r="38" spans="1:55" ht="18" thickBot="1">
      <c r="A38" s="30" t="s">
        <v>20</v>
      </c>
      <c r="B38" s="44">
        <v>735</v>
      </c>
      <c r="C38" s="44">
        <v>315</v>
      </c>
      <c r="D38" s="61">
        <v>717</v>
      </c>
      <c r="E38" s="44">
        <v>38</v>
      </c>
      <c r="F38" s="44"/>
      <c r="G38" s="35">
        <v>24</v>
      </c>
      <c r="H38" s="48">
        <f t="shared" si="5"/>
        <v>1767</v>
      </c>
      <c r="I38" s="48">
        <f t="shared" si="6"/>
        <v>62</v>
      </c>
      <c r="J38" s="44">
        <v>612</v>
      </c>
      <c r="K38" s="19">
        <v>439</v>
      </c>
      <c r="L38" s="19"/>
      <c r="M38" s="19">
        <v>20</v>
      </c>
      <c r="N38" s="45">
        <v>15</v>
      </c>
      <c r="O38" s="49"/>
      <c r="P38" s="48">
        <f t="shared" si="7"/>
        <v>1051</v>
      </c>
      <c r="Q38" s="48">
        <f t="shared" si="8"/>
        <v>35</v>
      </c>
      <c r="R38" s="50">
        <f t="shared" si="9"/>
        <v>97</v>
      </c>
      <c r="S38" s="88">
        <v>3.24</v>
      </c>
      <c r="T38" s="44">
        <v>3.8</v>
      </c>
      <c r="U38" s="44">
        <v>7.6</v>
      </c>
      <c r="V38" s="53"/>
      <c r="W38" s="53"/>
      <c r="X38" s="53"/>
      <c r="Y38" s="53"/>
      <c r="Z38" s="53"/>
      <c r="AA38" s="67">
        <f t="shared" si="10"/>
        <v>0</v>
      </c>
      <c r="AB38" s="128"/>
      <c r="AC38" s="20">
        <f t="shared" si="11"/>
        <v>0</v>
      </c>
      <c r="AD38" s="85">
        <f t="shared" si="12"/>
        <v>111.63999999999999</v>
      </c>
      <c r="AE38" s="21">
        <f t="shared" si="13"/>
        <v>111.63999999999999</v>
      </c>
      <c r="AF38" s="82"/>
      <c r="AG38" s="51"/>
      <c r="AH38" s="22">
        <f t="shared" si="14"/>
        <v>111.63999999999999</v>
      </c>
      <c r="AI38" s="23"/>
      <c r="AJ38" s="54"/>
      <c r="AK38" s="24"/>
      <c r="AL38" s="25"/>
      <c r="AM38" s="26"/>
      <c r="AN38" s="79"/>
      <c r="AO38" s="24">
        <v>70</v>
      </c>
      <c r="AP38" s="25">
        <v>200</v>
      </c>
      <c r="AQ38" s="112">
        <v>0</v>
      </c>
      <c r="AR38" s="25"/>
      <c r="AS38" s="25">
        <v>50</v>
      </c>
      <c r="AT38" s="62">
        <f t="shared" si="4"/>
        <v>320</v>
      </c>
      <c r="AU38" s="63">
        <f t="shared" si="15"/>
        <v>304</v>
      </c>
      <c r="AV38" s="24">
        <v>6</v>
      </c>
      <c r="AW38" s="25">
        <v>20</v>
      </c>
      <c r="AX38" s="25">
        <v>8</v>
      </c>
      <c r="AY38" s="25">
        <v>1</v>
      </c>
      <c r="AZ38" s="25">
        <v>40</v>
      </c>
      <c r="BA38" s="80">
        <f t="shared" si="16"/>
        <v>264</v>
      </c>
      <c r="BB38" s="36">
        <f t="shared" si="17"/>
        <v>126.72</v>
      </c>
      <c r="BC38" s="80">
        <f t="shared" si="18"/>
        <v>137.28</v>
      </c>
    </row>
    <row r="39" spans="1:55" ht="18" thickBot="1">
      <c r="A39" s="30" t="s">
        <v>33</v>
      </c>
      <c r="B39" s="44">
        <v>754</v>
      </c>
      <c r="C39" s="44">
        <v>325</v>
      </c>
      <c r="D39" s="61">
        <v>752</v>
      </c>
      <c r="E39" s="44">
        <v>39</v>
      </c>
      <c r="F39" s="44"/>
      <c r="G39" s="35">
        <v>25</v>
      </c>
      <c r="H39" s="48">
        <f t="shared" si="5"/>
        <v>1831</v>
      </c>
      <c r="I39" s="48">
        <f t="shared" si="6"/>
        <v>64</v>
      </c>
      <c r="J39" s="44">
        <v>630</v>
      </c>
      <c r="K39" s="19">
        <v>441</v>
      </c>
      <c r="L39" s="19"/>
      <c r="M39" s="19">
        <v>21</v>
      </c>
      <c r="N39" s="45">
        <v>15</v>
      </c>
      <c r="O39" s="49"/>
      <c r="P39" s="48">
        <f t="shared" si="7"/>
        <v>1071</v>
      </c>
      <c r="Q39" s="48">
        <f t="shared" si="8"/>
        <v>36</v>
      </c>
      <c r="R39" s="50">
        <f t="shared" si="9"/>
        <v>100</v>
      </c>
      <c r="S39" s="88">
        <v>3.24</v>
      </c>
      <c r="T39" s="44">
        <v>3.8</v>
      </c>
      <c r="U39" s="44">
        <v>7.6</v>
      </c>
      <c r="V39" s="53"/>
      <c r="W39" s="53"/>
      <c r="X39" s="53"/>
      <c r="Y39" s="53"/>
      <c r="Z39" s="53"/>
      <c r="AA39" s="67">
        <f t="shared" si="10"/>
        <v>0</v>
      </c>
      <c r="AB39" s="128"/>
      <c r="AC39" s="20">
        <f t="shared" si="11"/>
        <v>0</v>
      </c>
      <c r="AD39" s="85">
        <f t="shared" si="12"/>
        <v>114.63999999999999</v>
      </c>
      <c r="AE39" s="21">
        <f t="shared" si="13"/>
        <v>114.63999999999999</v>
      </c>
      <c r="AF39" s="82"/>
      <c r="AG39" s="51"/>
      <c r="AH39" s="22">
        <f t="shared" si="14"/>
        <v>114.63999999999999</v>
      </c>
      <c r="AI39" s="23"/>
      <c r="AJ39" s="54"/>
      <c r="AK39" s="24"/>
      <c r="AL39" s="25"/>
      <c r="AM39" s="26"/>
      <c r="AN39" s="79"/>
      <c r="AO39" s="24">
        <v>70</v>
      </c>
      <c r="AP39" s="25">
        <v>200</v>
      </c>
      <c r="AQ39" s="112">
        <v>0</v>
      </c>
      <c r="AR39" s="25"/>
      <c r="AS39" s="25">
        <v>50</v>
      </c>
      <c r="AT39" s="62">
        <f t="shared" si="4"/>
        <v>320</v>
      </c>
      <c r="AU39" s="63">
        <f t="shared" si="15"/>
        <v>304</v>
      </c>
      <c r="AV39" s="24">
        <v>6</v>
      </c>
      <c r="AW39" s="25">
        <v>20</v>
      </c>
      <c r="AX39" s="25">
        <v>8</v>
      </c>
      <c r="AY39" s="25">
        <v>1</v>
      </c>
      <c r="AZ39" s="25">
        <v>40</v>
      </c>
      <c r="BA39" s="80">
        <f t="shared" si="16"/>
        <v>264</v>
      </c>
      <c r="BB39" s="36">
        <f t="shared" si="17"/>
        <v>126.72</v>
      </c>
      <c r="BC39" s="80">
        <f t="shared" si="18"/>
        <v>137.28</v>
      </c>
    </row>
    <row r="40" spans="1:55" ht="18" thickBot="1">
      <c r="A40" s="30" t="s">
        <v>21</v>
      </c>
      <c r="B40" s="44">
        <v>1010</v>
      </c>
      <c r="C40" s="44">
        <v>350</v>
      </c>
      <c r="D40" s="61">
        <v>354</v>
      </c>
      <c r="E40" s="44">
        <v>48</v>
      </c>
      <c r="F40" s="44"/>
      <c r="G40" s="35">
        <v>25</v>
      </c>
      <c r="H40" s="48">
        <f t="shared" si="5"/>
        <v>1714</v>
      </c>
      <c r="I40" s="48">
        <f t="shared" si="6"/>
        <v>73</v>
      </c>
      <c r="J40" s="44">
        <v>645</v>
      </c>
      <c r="K40" s="19">
        <v>455</v>
      </c>
      <c r="L40" s="19"/>
      <c r="M40" s="19">
        <v>21</v>
      </c>
      <c r="N40" s="45">
        <v>16</v>
      </c>
      <c r="O40" s="49"/>
      <c r="P40" s="48">
        <f t="shared" si="7"/>
        <v>1100</v>
      </c>
      <c r="Q40" s="48">
        <f t="shared" si="8"/>
        <v>37</v>
      </c>
      <c r="R40" s="50">
        <f t="shared" si="9"/>
        <v>110</v>
      </c>
      <c r="S40" s="88">
        <v>3.26</v>
      </c>
      <c r="T40" s="44">
        <v>4.5</v>
      </c>
      <c r="U40" s="44">
        <v>8.6999999999999993</v>
      </c>
      <c r="V40" s="53"/>
      <c r="W40" s="53"/>
      <c r="X40" s="53"/>
      <c r="Y40" s="53"/>
      <c r="Z40" s="53"/>
      <c r="AA40" s="67">
        <f t="shared" si="10"/>
        <v>0</v>
      </c>
      <c r="AB40" s="128"/>
      <c r="AC40" s="20">
        <f t="shared" si="11"/>
        <v>0</v>
      </c>
      <c r="AD40" s="85">
        <f t="shared" si="12"/>
        <v>126.46000000000001</v>
      </c>
      <c r="AE40" s="21">
        <f t="shared" si="13"/>
        <v>126.46000000000001</v>
      </c>
      <c r="AF40" s="82"/>
      <c r="AG40" s="51"/>
      <c r="AH40" s="22">
        <f t="shared" si="14"/>
        <v>126.46000000000001</v>
      </c>
      <c r="AI40" s="23"/>
      <c r="AJ40" s="54"/>
      <c r="AK40" s="24"/>
      <c r="AL40" s="25"/>
      <c r="AM40" s="26"/>
      <c r="AN40" s="79"/>
      <c r="AO40" s="24">
        <v>70</v>
      </c>
      <c r="AP40" s="25">
        <v>200</v>
      </c>
      <c r="AQ40" s="112">
        <v>0</v>
      </c>
      <c r="AR40" s="25"/>
      <c r="AS40" s="25">
        <v>50</v>
      </c>
      <c r="AT40" s="62">
        <f>SUM(AO40:AS40)</f>
        <v>320</v>
      </c>
      <c r="AU40" s="63">
        <f t="shared" si="15"/>
        <v>304</v>
      </c>
      <c r="AV40" s="24">
        <v>6</v>
      </c>
      <c r="AW40" s="25">
        <v>20</v>
      </c>
      <c r="AX40" s="25">
        <v>8</v>
      </c>
      <c r="AY40" s="25">
        <v>1</v>
      </c>
      <c r="AZ40" s="25">
        <v>40</v>
      </c>
      <c r="BA40" s="80">
        <f t="shared" si="16"/>
        <v>264</v>
      </c>
      <c r="BB40" s="36">
        <f t="shared" si="17"/>
        <v>126.72</v>
      </c>
      <c r="BC40" s="80">
        <f t="shared" si="18"/>
        <v>137.28</v>
      </c>
    </row>
    <row r="41" spans="1:55" ht="18" thickBot="1">
      <c r="A41" s="30" t="s">
        <v>34</v>
      </c>
      <c r="B41" s="44">
        <v>1026</v>
      </c>
      <c r="C41" s="44">
        <v>353</v>
      </c>
      <c r="D41" s="61">
        <v>684</v>
      </c>
      <c r="E41" s="44">
        <v>48</v>
      </c>
      <c r="F41" s="44"/>
      <c r="G41" s="35">
        <v>27</v>
      </c>
      <c r="H41" s="48">
        <f t="shared" si="5"/>
        <v>2063</v>
      </c>
      <c r="I41" s="48">
        <f t="shared" si="6"/>
        <v>75</v>
      </c>
      <c r="J41" s="44">
        <v>645</v>
      </c>
      <c r="K41" s="19">
        <v>439</v>
      </c>
      <c r="L41" s="19"/>
      <c r="M41" s="19">
        <v>21</v>
      </c>
      <c r="N41" s="45">
        <v>15</v>
      </c>
      <c r="O41" s="49"/>
      <c r="P41" s="48">
        <f t="shared" si="7"/>
        <v>1084</v>
      </c>
      <c r="Q41" s="48">
        <f t="shared" si="8"/>
        <v>36</v>
      </c>
      <c r="R41" s="50">
        <f t="shared" si="9"/>
        <v>111</v>
      </c>
      <c r="S41" s="88">
        <v>3.26</v>
      </c>
      <c r="T41" s="44">
        <v>5</v>
      </c>
      <c r="U41" s="44">
        <v>8.6999999999999993</v>
      </c>
      <c r="V41" s="53"/>
      <c r="W41" s="53"/>
      <c r="X41" s="53"/>
      <c r="Y41" s="53"/>
      <c r="Z41" s="53"/>
      <c r="AA41" s="67">
        <f t="shared" si="10"/>
        <v>0</v>
      </c>
      <c r="AB41" s="128"/>
      <c r="AC41" s="20">
        <f t="shared" si="11"/>
        <v>0</v>
      </c>
      <c r="AD41" s="85">
        <f t="shared" si="12"/>
        <v>127.96000000000001</v>
      </c>
      <c r="AE41" s="21">
        <f t="shared" si="13"/>
        <v>127.96000000000001</v>
      </c>
      <c r="AF41" s="82"/>
      <c r="AG41" s="51"/>
      <c r="AH41" s="22">
        <f t="shared" si="14"/>
        <v>127.96000000000001</v>
      </c>
      <c r="AI41" s="23"/>
      <c r="AJ41" s="54"/>
      <c r="AK41" s="24"/>
      <c r="AL41" s="25"/>
      <c r="AM41" s="26"/>
      <c r="AN41" s="79"/>
      <c r="AO41" s="24">
        <v>70</v>
      </c>
      <c r="AP41" s="25">
        <v>200</v>
      </c>
      <c r="AQ41" s="112">
        <v>0</v>
      </c>
      <c r="AR41" s="25"/>
      <c r="AS41" s="25">
        <v>50</v>
      </c>
      <c r="AT41" s="62">
        <f>SUM(AO41:AS41)</f>
        <v>320</v>
      </c>
      <c r="AU41" s="63">
        <f t="shared" si="15"/>
        <v>304</v>
      </c>
      <c r="AV41" s="24">
        <v>6</v>
      </c>
      <c r="AW41" s="25">
        <v>20</v>
      </c>
      <c r="AX41" s="25">
        <v>8</v>
      </c>
      <c r="AY41" s="25">
        <v>1</v>
      </c>
      <c r="AZ41" s="25">
        <v>40</v>
      </c>
      <c r="BA41" s="80">
        <f t="shared" si="16"/>
        <v>264</v>
      </c>
      <c r="BB41" s="36">
        <f t="shared" si="17"/>
        <v>126.72</v>
      </c>
      <c r="BC41" s="80">
        <f t="shared" si="18"/>
        <v>137.28</v>
      </c>
    </row>
    <row r="42" spans="1:55" ht="18" thickBot="1">
      <c r="A42" s="30" t="s">
        <v>22</v>
      </c>
      <c r="B42" s="44">
        <v>1020</v>
      </c>
      <c r="C42" s="44">
        <v>135</v>
      </c>
      <c r="D42" s="61">
        <v>0</v>
      </c>
      <c r="E42" s="44">
        <v>36</v>
      </c>
      <c r="F42" s="44">
        <v>5</v>
      </c>
      <c r="G42" s="35">
        <v>0</v>
      </c>
      <c r="H42" s="48">
        <f t="shared" si="5"/>
        <v>1155</v>
      </c>
      <c r="I42" s="48">
        <f t="shared" si="6"/>
        <v>41</v>
      </c>
      <c r="J42" s="44">
        <v>0</v>
      </c>
      <c r="K42" s="19">
        <v>430</v>
      </c>
      <c r="L42" s="19"/>
      <c r="M42" s="19">
        <v>0</v>
      </c>
      <c r="N42" s="45">
        <v>15</v>
      </c>
      <c r="O42" s="49"/>
      <c r="P42" s="48">
        <f t="shared" si="7"/>
        <v>430</v>
      </c>
      <c r="Q42" s="48">
        <f t="shared" si="8"/>
        <v>15</v>
      </c>
      <c r="R42" s="50">
        <f t="shared" si="9"/>
        <v>56</v>
      </c>
      <c r="S42" s="88">
        <v>3.16</v>
      </c>
      <c r="T42" s="44">
        <v>5</v>
      </c>
      <c r="U42" s="44">
        <v>8.8000000000000007</v>
      </c>
      <c r="V42" s="53"/>
      <c r="W42" s="53"/>
      <c r="X42" s="53"/>
      <c r="Y42" s="53"/>
      <c r="Z42" s="53"/>
      <c r="AA42" s="67">
        <f t="shared" si="10"/>
        <v>0</v>
      </c>
      <c r="AB42" s="128"/>
      <c r="AC42" s="20">
        <f t="shared" si="11"/>
        <v>0</v>
      </c>
      <c r="AD42" s="85">
        <f t="shared" si="12"/>
        <v>72.959999999999994</v>
      </c>
      <c r="AE42" s="21">
        <f t="shared" si="13"/>
        <v>72.959999999999994</v>
      </c>
      <c r="AF42" s="82"/>
      <c r="AG42" s="51"/>
      <c r="AH42" s="22">
        <f t="shared" si="14"/>
        <v>72.959999999999994</v>
      </c>
      <c r="AI42" s="23"/>
      <c r="AJ42" s="54"/>
      <c r="AK42" s="24"/>
      <c r="AL42" s="25"/>
      <c r="AM42" s="26"/>
      <c r="AN42" s="79"/>
      <c r="AO42" s="24">
        <v>70</v>
      </c>
      <c r="AP42" s="25">
        <v>200</v>
      </c>
      <c r="AQ42" s="112">
        <v>0</v>
      </c>
      <c r="AR42" s="25"/>
      <c r="AS42" s="25">
        <v>50</v>
      </c>
      <c r="AT42" s="62" t="b">
        <f>AP46=SUM(AO42:AS42)</f>
        <v>0</v>
      </c>
      <c r="AU42" s="63">
        <f t="shared" si="15"/>
        <v>0</v>
      </c>
      <c r="AV42" s="24">
        <v>6</v>
      </c>
      <c r="AW42" s="25">
        <v>20</v>
      </c>
      <c r="AX42" s="25">
        <v>8</v>
      </c>
      <c r="AY42" s="25">
        <v>1</v>
      </c>
      <c r="AZ42" s="25">
        <v>40</v>
      </c>
      <c r="BA42" s="80">
        <f>AU42-AZ42</f>
        <v>-40</v>
      </c>
      <c r="BB42" s="36">
        <f>BA42*0.48</f>
        <v>-19.2</v>
      </c>
      <c r="BC42" s="80">
        <f>BA42*0.52</f>
        <v>-20.8</v>
      </c>
    </row>
    <row r="43" spans="1:55" ht="18" thickBot="1">
      <c r="A43" s="30" t="s">
        <v>49</v>
      </c>
      <c r="B43" s="44">
        <v>1008</v>
      </c>
      <c r="C43" s="44">
        <v>222</v>
      </c>
      <c r="D43" s="44">
        <v>653</v>
      </c>
      <c r="E43" s="44">
        <v>35</v>
      </c>
      <c r="F43" s="44">
        <v>8</v>
      </c>
      <c r="G43" s="35">
        <v>21</v>
      </c>
      <c r="H43" s="48">
        <f t="shared" si="5"/>
        <v>1883</v>
      </c>
      <c r="I43" s="48">
        <f t="shared" si="6"/>
        <v>64</v>
      </c>
      <c r="J43" s="44">
        <v>461</v>
      </c>
      <c r="K43" s="19">
        <v>417</v>
      </c>
      <c r="L43" s="19"/>
      <c r="M43" s="19">
        <v>15</v>
      </c>
      <c r="N43" s="45">
        <v>14</v>
      </c>
      <c r="O43" s="49"/>
      <c r="P43" s="48">
        <f t="shared" si="7"/>
        <v>878</v>
      </c>
      <c r="Q43" s="48">
        <f t="shared" si="8"/>
        <v>29</v>
      </c>
      <c r="R43" s="50">
        <f t="shared" si="9"/>
        <v>93</v>
      </c>
      <c r="S43" s="88">
        <v>3.16</v>
      </c>
      <c r="T43" s="44">
        <v>5</v>
      </c>
      <c r="U43" s="44">
        <v>8.8000000000000007</v>
      </c>
      <c r="V43" s="53"/>
      <c r="W43" s="53"/>
      <c r="X43" s="53"/>
      <c r="Y43" s="53"/>
      <c r="Z43" s="53"/>
      <c r="AA43" s="67">
        <f t="shared" si="10"/>
        <v>0</v>
      </c>
      <c r="AB43" s="128">
        <v>15</v>
      </c>
      <c r="AC43" s="20">
        <f t="shared" si="11"/>
        <v>15</v>
      </c>
      <c r="AD43" s="85">
        <f t="shared" si="12"/>
        <v>109.96</v>
      </c>
      <c r="AE43" s="21">
        <f t="shared" si="13"/>
        <v>109.96</v>
      </c>
      <c r="AF43" s="82"/>
      <c r="AG43" s="51"/>
      <c r="AH43" s="22">
        <f t="shared" si="14"/>
        <v>109.96</v>
      </c>
      <c r="AI43" s="23"/>
      <c r="AJ43" s="54"/>
      <c r="AK43" s="24"/>
      <c r="AL43" s="25"/>
      <c r="AM43" s="26"/>
      <c r="AN43" s="79"/>
      <c r="AO43" s="24">
        <v>70</v>
      </c>
      <c r="AP43" s="25">
        <v>200</v>
      </c>
      <c r="AQ43" s="112">
        <v>0</v>
      </c>
      <c r="AR43" s="25"/>
      <c r="AS43" s="25">
        <v>50</v>
      </c>
      <c r="AT43" s="62">
        <f>SUM(AO43:AS43)</f>
        <v>320</v>
      </c>
      <c r="AU43" s="63">
        <f t="shared" si="15"/>
        <v>304</v>
      </c>
      <c r="AV43" s="24">
        <v>6</v>
      </c>
      <c r="AW43" s="25">
        <v>20</v>
      </c>
      <c r="AX43" s="25">
        <v>8</v>
      </c>
      <c r="AY43" s="25">
        <v>1</v>
      </c>
      <c r="AZ43" s="25">
        <v>40</v>
      </c>
      <c r="BA43" s="80">
        <f t="shared" si="16"/>
        <v>264</v>
      </c>
      <c r="BB43" s="36">
        <f>BA43*0.48</f>
        <v>126.72</v>
      </c>
      <c r="BC43" s="80">
        <f>BA43*0.52</f>
        <v>137.28</v>
      </c>
    </row>
    <row r="44" spans="1:55" ht="18" thickBot="1">
      <c r="A44" s="30" t="s">
        <v>23</v>
      </c>
      <c r="B44" s="44">
        <v>980</v>
      </c>
      <c r="C44" s="44">
        <v>260</v>
      </c>
      <c r="D44" s="44">
        <v>700</v>
      </c>
      <c r="E44" s="44">
        <v>34</v>
      </c>
      <c r="F44" s="44">
        <v>9</v>
      </c>
      <c r="G44" s="35">
        <v>23</v>
      </c>
      <c r="H44" s="48">
        <f t="shared" si="5"/>
        <v>1940</v>
      </c>
      <c r="I44" s="48">
        <f t="shared" si="6"/>
        <v>66</v>
      </c>
      <c r="J44" s="44">
        <v>633</v>
      </c>
      <c r="K44" s="19">
        <v>410</v>
      </c>
      <c r="L44" s="19"/>
      <c r="M44" s="19">
        <v>21</v>
      </c>
      <c r="N44" s="45">
        <v>14</v>
      </c>
      <c r="O44" s="49"/>
      <c r="P44" s="48">
        <f t="shared" si="7"/>
        <v>1043</v>
      </c>
      <c r="Q44" s="48">
        <f t="shared" si="8"/>
        <v>35</v>
      </c>
      <c r="R44" s="50">
        <f t="shared" si="9"/>
        <v>101</v>
      </c>
      <c r="S44" s="88">
        <v>3.16</v>
      </c>
      <c r="T44" s="44">
        <v>4.5999999999999996</v>
      </c>
      <c r="U44" s="44">
        <v>8.4</v>
      </c>
      <c r="V44" s="53"/>
      <c r="W44" s="53"/>
      <c r="X44" s="53"/>
      <c r="Y44" s="53"/>
      <c r="Z44" s="53"/>
      <c r="AA44" s="67">
        <f t="shared" si="10"/>
        <v>0</v>
      </c>
      <c r="AB44" s="128">
        <v>15</v>
      </c>
      <c r="AC44" s="20">
        <f t="shared" si="11"/>
        <v>15</v>
      </c>
      <c r="AD44" s="85">
        <f t="shared" si="12"/>
        <v>117.16</v>
      </c>
      <c r="AE44" s="21">
        <f t="shared" si="13"/>
        <v>117.16</v>
      </c>
      <c r="AF44" s="82"/>
      <c r="AG44" s="51"/>
      <c r="AH44" s="22">
        <f t="shared" si="14"/>
        <v>117.16</v>
      </c>
      <c r="AI44" s="23"/>
      <c r="AJ44" s="54"/>
      <c r="AK44" s="24"/>
      <c r="AL44" s="25"/>
      <c r="AM44" s="26"/>
      <c r="AN44" s="79"/>
      <c r="AO44" s="24">
        <v>70</v>
      </c>
      <c r="AP44" s="25">
        <v>200</v>
      </c>
      <c r="AQ44" s="112">
        <v>0</v>
      </c>
      <c r="AR44" s="25"/>
      <c r="AS44" s="25">
        <v>50</v>
      </c>
      <c r="AT44" s="62">
        <f>SUM(AO44:AS44)</f>
        <v>320</v>
      </c>
      <c r="AU44" s="63">
        <f t="shared" si="15"/>
        <v>304</v>
      </c>
      <c r="AV44" s="24">
        <v>6</v>
      </c>
      <c r="AW44" s="25">
        <v>20</v>
      </c>
      <c r="AX44" s="25">
        <v>8</v>
      </c>
      <c r="AY44" s="25">
        <v>1</v>
      </c>
      <c r="AZ44" s="25">
        <v>40</v>
      </c>
      <c r="BA44" s="80">
        <f t="shared" si="16"/>
        <v>264</v>
      </c>
      <c r="BB44" s="36">
        <f t="shared" si="17"/>
        <v>126.72</v>
      </c>
      <c r="BC44" s="80">
        <f t="shared" si="18"/>
        <v>137.28</v>
      </c>
    </row>
    <row r="45" spans="1:55" ht="18" thickBot="1">
      <c r="A45" s="30" t="s">
        <v>50</v>
      </c>
      <c r="B45" s="44">
        <v>980</v>
      </c>
      <c r="C45" s="44">
        <v>260</v>
      </c>
      <c r="D45" s="44">
        <v>700</v>
      </c>
      <c r="E45" s="44">
        <v>34</v>
      </c>
      <c r="F45" s="44">
        <v>9</v>
      </c>
      <c r="G45" s="35">
        <v>23</v>
      </c>
      <c r="H45" s="48">
        <f t="shared" si="5"/>
        <v>1940</v>
      </c>
      <c r="I45" s="48">
        <f t="shared" si="6"/>
        <v>66</v>
      </c>
      <c r="J45" s="44">
        <v>633</v>
      </c>
      <c r="K45" s="19">
        <v>410</v>
      </c>
      <c r="L45" s="19"/>
      <c r="M45" s="19">
        <v>21</v>
      </c>
      <c r="N45" s="45">
        <v>14</v>
      </c>
      <c r="O45" s="49"/>
      <c r="P45" s="48">
        <f t="shared" si="7"/>
        <v>1043</v>
      </c>
      <c r="Q45" s="48">
        <f t="shared" si="8"/>
        <v>35</v>
      </c>
      <c r="R45" s="50">
        <f t="shared" si="9"/>
        <v>101</v>
      </c>
      <c r="S45" s="88">
        <v>3.16</v>
      </c>
      <c r="T45" s="44">
        <v>4.5999999999999996</v>
      </c>
      <c r="U45" s="44">
        <v>8.4</v>
      </c>
      <c r="V45" s="53"/>
      <c r="W45" s="53"/>
      <c r="X45" s="53"/>
      <c r="Y45" s="53"/>
      <c r="Z45" s="53"/>
      <c r="AA45" s="67">
        <f t="shared" si="10"/>
        <v>0</v>
      </c>
      <c r="AB45" s="128">
        <v>15</v>
      </c>
      <c r="AC45" s="20">
        <f t="shared" si="11"/>
        <v>15</v>
      </c>
      <c r="AD45" s="85">
        <f t="shared" si="12"/>
        <v>117.16</v>
      </c>
      <c r="AE45" s="21">
        <f t="shared" si="13"/>
        <v>117.16</v>
      </c>
      <c r="AF45" s="82"/>
      <c r="AG45" s="51"/>
      <c r="AH45" s="22">
        <f t="shared" si="14"/>
        <v>117.16</v>
      </c>
      <c r="AI45" s="23"/>
      <c r="AJ45" s="54"/>
      <c r="AK45" s="24"/>
      <c r="AL45" s="25"/>
      <c r="AM45" s="26"/>
      <c r="AN45" s="79"/>
      <c r="AO45" s="24">
        <v>70</v>
      </c>
      <c r="AP45" s="25">
        <v>200</v>
      </c>
      <c r="AQ45" s="112">
        <v>0</v>
      </c>
      <c r="AR45" s="25"/>
      <c r="AS45" s="25">
        <v>50</v>
      </c>
      <c r="AT45" s="62">
        <f>SUM(AO45:AS45)</f>
        <v>320</v>
      </c>
      <c r="AU45" s="63">
        <f t="shared" si="15"/>
        <v>304</v>
      </c>
      <c r="AV45" s="24">
        <v>6</v>
      </c>
      <c r="AW45" s="25">
        <v>20</v>
      </c>
      <c r="AX45" s="25">
        <v>8</v>
      </c>
      <c r="AY45" s="25">
        <v>1</v>
      </c>
      <c r="AZ45" s="25">
        <v>40</v>
      </c>
      <c r="BA45" s="80">
        <f t="shared" si="16"/>
        <v>264</v>
      </c>
      <c r="BB45" s="36">
        <f t="shared" si="17"/>
        <v>126.72</v>
      </c>
      <c r="BC45" s="80">
        <f t="shared" si="18"/>
        <v>137.28</v>
      </c>
    </row>
    <row r="46" spans="1:55" ht="18" thickBot="1">
      <c r="A46" s="30" t="s">
        <v>24</v>
      </c>
      <c r="B46" s="44">
        <v>992</v>
      </c>
      <c r="C46" s="44">
        <v>315</v>
      </c>
      <c r="D46" s="44">
        <v>852</v>
      </c>
      <c r="E46" s="44">
        <v>33</v>
      </c>
      <c r="F46" s="44">
        <v>11</v>
      </c>
      <c r="G46" s="35">
        <v>11</v>
      </c>
      <c r="H46" s="48">
        <f t="shared" si="5"/>
        <v>2159</v>
      </c>
      <c r="I46" s="48">
        <f t="shared" si="6"/>
        <v>55</v>
      </c>
      <c r="J46" s="44">
        <v>702</v>
      </c>
      <c r="K46" s="19">
        <v>389</v>
      </c>
      <c r="L46" s="19"/>
      <c r="M46" s="19">
        <v>23</v>
      </c>
      <c r="N46" s="45">
        <v>13</v>
      </c>
      <c r="O46" s="49"/>
      <c r="P46" s="48">
        <f t="shared" si="7"/>
        <v>1091</v>
      </c>
      <c r="Q46" s="48">
        <f t="shared" si="8"/>
        <v>36</v>
      </c>
      <c r="R46" s="50">
        <f t="shared" si="9"/>
        <v>91</v>
      </c>
      <c r="S46" s="88">
        <v>4.38</v>
      </c>
      <c r="T46" s="44">
        <v>7.5</v>
      </c>
      <c r="U46" s="44">
        <v>10.5</v>
      </c>
      <c r="V46" s="53"/>
      <c r="W46" s="53"/>
      <c r="X46" s="53"/>
      <c r="Y46" s="53"/>
      <c r="Z46" s="53"/>
      <c r="AA46" s="67">
        <f t="shared" si="10"/>
        <v>0</v>
      </c>
      <c r="AB46" s="128">
        <v>30</v>
      </c>
      <c r="AC46" s="20">
        <f t="shared" si="11"/>
        <v>30</v>
      </c>
      <c r="AD46" s="85">
        <f t="shared" si="12"/>
        <v>113.38</v>
      </c>
      <c r="AE46" s="21">
        <f t="shared" si="13"/>
        <v>113.38</v>
      </c>
      <c r="AF46" s="82"/>
      <c r="AG46" s="51"/>
      <c r="AH46" s="22">
        <f t="shared" si="14"/>
        <v>113.38</v>
      </c>
      <c r="AI46" s="23"/>
      <c r="AJ46" s="54"/>
      <c r="AK46" s="24"/>
      <c r="AL46" s="25"/>
      <c r="AM46" s="26"/>
      <c r="AN46" s="79"/>
      <c r="AO46" s="24">
        <v>70</v>
      </c>
      <c r="AP46" s="25">
        <v>200</v>
      </c>
      <c r="AQ46" s="112">
        <v>0</v>
      </c>
      <c r="AR46" s="25"/>
      <c r="AS46" s="25">
        <v>50</v>
      </c>
      <c r="AT46" s="62">
        <f t="shared" ref="AT46:AT65" si="19">SUM(AO45:AS45)</f>
        <v>320</v>
      </c>
      <c r="AU46" s="63">
        <f t="shared" si="15"/>
        <v>304</v>
      </c>
      <c r="AV46" s="24">
        <v>6</v>
      </c>
      <c r="AW46" s="25">
        <v>20</v>
      </c>
      <c r="AX46" s="25">
        <v>8</v>
      </c>
      <c r="AY46" s="25">
        <v>1</v>
      </c>
      <c r="AZ46" s="25">
        <v>40</v>
      </c>
      <c r="BA46" s="80">
        <f t="shared" si="16"/>
        <v>264</v>
      </c>
      <c r="BB46" s="36">
        <f t="shared" si="17"/>
        <v>126.72</v>
      </c>
      <c r="BC46" s="80">
        <f t="shared" si="18"/>
        <v>137.28</v>
      </c>
    </row>
    <row r="47" spans="1:55" ht="18" thickBot="1">
      <c r="A47" s="30" t="s">
        <v>35</v>
      </c>
      <c r="B47" s="44">
        <v>874</v>
      </c>
      <c r="C47" s="44">
        <v>325</v>
      </c>
      <c r="D47" s="44">
        <v>506</v>
      </c>
      <c r="E47" s="44">
        <v>33</v>
      </c>
      <c r="F47" s="44">
        <v>12</v>
      </c>
      <c r="G47" s="35">
        <v>11</v>
      </c>
      <c r="H47" s="48">
        <f t="shared" si="5"/>
        <v>1705</v>
      </c>
      <c r="I47" s="48">
        <f t="shared" si="6"/>
        <v>56</v>
      </c>
      <c r="J47" s="44">
        <v>702</v>
      </c>
      <c r="K47" s="19">
        <v>389</v>
      </c>
      <c r="L47" s="19"/>
      <c r="M47" s="19">
        <v>23</v>
      </c>
      <c r="N47" s="45">
        <v>13</v>
      </c>
      <c r="O47" s="49"/>
      <c r="P47" s="48">
        <f t="shared" si="7"/>
        <v>1091</v>
      </c>
      <c r="Q47" s="48">
        <f t="shared" si="8"/>
        <v>36</v>
      </c>
      <c r="R47" s="50">
        <f t="shared" si="9"/>
        <v>92</v>
      </c>
      <c r="S47" s="88">
        <v>4.38</v>
      </c>
      <c r="T47" s="44">
        <v>7.5</v>
      </c>
      <c r="U47" s="44">
        <v>10.5</v>
      </c>
      <c r="V47" s="53"/>
      <c r="W47" s="53"/>
      <c r="X47" s="53"/>
      <c r="Y47" s="53"/>
      <c r="Z47" s="53"/>
      <c r="AA47" s="67">
        <f t="shared" si="10"/>
        <v>0</v>
      </c>
      <c r="AB47" s="128">
        <v>30</v>
      </c>
      <c r="AC47" s="20">
        <f t="shared" si="11"/>
        <v>30</v>
      </c>
      <c r="AD47" s="85">
        <f t="shared" si="12"/>
        <v>114.38</v>
      </c>
      <c r="AE47" s="21">
        <f t="shared" si="13"/>
        <v>84.38</v>
      </c>
      <c r="AF47" s="82"/>
      <c r="AG47" s="51"/>
      <c r="AH47" s="22">
        <f t="shared" si="14"/>
        <v>114.38</v>
      </c>
      <c r="AI47" s="23"/>
      <c r="AJ47" s="54"/>
      <c r="AK47" s="24">
        <f>AC47</f>
        <v>30</v>
      </c>
      <c r="AL47" s="25">
        <f>BB47</f>
        <v>126.72</v>
      </c>
      <c r="AM47" s="26">
        <f>AK47+AL47</f>
        <v>156.72</v>
      </c>
      <c r="AN47" s="79"/>
      <c r="AO47" s="24">
        <v>70</v>
      </c>
      <c r="AP47" s="25">
        <v>200</v>
      </c>
      <c r="AQ47" s="112">
        <v>0</v>
      </c>
      <c r="AR47" s="25"/>
      <c r="AS47" s="25">
        <v>50</v>
      </c>
      <c r="AT47" s="62">
        <f t="shared" si="19"/>
        <v>320</v>
      </c>
      <c r="AU47" s="63">
        <f t="shared" si="15"/>
        <v>304</v>
      </c>
      <c r="AV47" s="24">
        <v>6</v>
      </c>
      <c r="AW47" s="25">
        <v>20</v>
      </c>
      <c r="AX47" s="25">
        <v>8</v>
      </c>
      <c r="AY47" s="25">
        <v>1</v>
      </c>
      <c r="AZ47" s="25">
        <v>40</v>
      </c>
      <c r="BA47" s="80">
        <f t="shared" si="16"/>
        <v>264</v>
      </c>
      <c r="BB47" s="36">
        <f t="shared" si="17"/>
        <v>126.72</v>
      </c>
      <c r="BC47" s="80">
        <f t="shared" si="18"/>
        <v>137.28</v>
      </c>
    </row>
    <row r="48" spans="1:55" ht="18" thickBot="1">
      <c r="A48" s="30" t="s">
        <v>36</v>
      </c>
      <c r="B48" s="44">
        <v>875</v>
      </c>
      <c r="C48" s="44">
        <v>329</v>
      </c>
      <c r="D48" s="44">
        <v>509</v>
      </c>
      <c r="E48" s="44">
        <v>30</v>
      </c>
      <c r="F48" s="44">
        <v>12</v>
      </c>
      <c r="G48" s="35">
        <v>11</v>
      </c>
      <c r="H48" s="48">
        <f t="shared" si="5"/>
        <v>1713</v>
      </c>
      <c r="I48" s="48">
        <f t="shared" si="6"/>
        <v>53</v>
      </c>
      <c r="J48" s="44">
        <v>752</v>
      </c>
      <c r="K48" s="19">
        <v>357</v>
      </c>
      <c r="L48" s="19"/>
      <c r="M48" s="19">
        <v>25</v>
      </c>
      <c r="N48" s="45">
        <v>13</v>
      </c>
      <c r="O48" s="49"/>
      <c r="P48" s="48">
        <f t="shared" si="7"/>
        <v>1109</v>
      </c>
      <c r="Q48" s="48">
        <f t="shared" si="8"/>
        <v>38</v>
      </c>
      <c r="R48" s="50">
        <f t="shared" si="9"/>
        <v>91</v>
      </c>
      <c r="S48" s="88">
        <v>4.38</v>
      </c>
      <c r="T48" s="44">
        <v>7.5</v>
      </c>
      <c r="U48" s="44">
        <v>11.5</v>
      </c>
      <c r="V48" s="53"/>
      <c r="W48" s="53"/>
      <c r="X48" s="53"/>
      <c r="Y48" s="53"/>
      <c r="Z48" s="53"/>
      <c r="AA48" s="67">
        <f t="shared" si="10"/>
        <v>0</v>
      </c>
      <c r="AB48" s="128">
        <v>30</v>
      </c>
      <c r="AC48" s="20">
        <f t="shared" si="11"/>
        <v>30</v>
      </c>
      <c r="AD48" s="85">
        <f t="shared" si="12"/>
        <v>114.38</v>
      </c>
      <c r="AE48" s="21">
        <f t="shared" si="13"/>
        <v>114.38</v>
      </c>
      <c r="AF48" s="82"/>
      <c r="AG48" s="51"/>
      <c r="AH48" s="22">
        <f t="shared" si="14"/>
        <v>114.38</v>
      </c>
      <c r="AI48" s="23"/>
      <c r="AJ48" s="54"/>
      <c r="AK48" s="24"/>
      <c r="AL48" s="25"/>
      <c r="AM48" s="26"/>
      <c r="AN48" s="79"/>
      <c r="AO48" s="24">
        <v>70</v>
      </c>
      <c r="AP48" s="25">
        <v>200</v>
      </c>
      <c r="AQ48" s="112">
        <v>0</v>
      </c>
      <c r="AR48" s="25"/>
      <c r="AS48" s="25">
        <v>50</v>
      </c>
      <c r="AT48" s="62">
        <f t="shared" si="19"/>
        <v>320</v>
      </c>
      <c r="AU48" s="63">
        <f t="shared" si="15"/>
        <v>304</v>
      </c>
      <c r="AV48" s="24">
        <v>6</v>
      </c>
      <c r="AW48" s="25">
        <v>20</v>
      </c>
      <c r="AX48" s="25">
        <v>8</v>
      </c>
      <c r="AY48" s="25">
        <v>1</v>
      </c>
      <c r="AZ48" s="25">
        <v>40</v>
      </c>
      <c r="BA48" s="80">
        <f t="shared" si="16"/>
        <v>264</v>
      </c>
      <c r="BB48" s="36">
        <f t="shared" si="17"/>
        <v>126.72</v>
      </c>
      <c r="BC48" s="80">
        <f t="shared" si="18"/>
        <v>137.28</v>
      </c>
    </row>
    <row r="49" spans="1:55" ht="18" thickBot="1">
      <c r="A49" s="30" t="s">
        <v>51</v>
      </c>
      <c r="B49" s="44">
        <v>875</v>
      </c>
      <c r="C49" s="44">
        <v>329</v>
      </c>
      <c r="D49" s="44">
        <v>509</v>
      </c>
      <c r="E49" s="44">
        <v>30</v>
      </c>
      <c r="F49" s="44">
        <v>12</v>
      </c>
      <c r="G49" s="35">
        <v>11</v>
      </c>
      <c r="H49" s="48">
        <f t="shared" si="5"/>
        <v>1713</v>
      </c>
      <c r="I49" s="48">
        <f t="shared" si="6"/>
        <v>53</v>
      </c>
      <c r="J49" s="44">
        <v>752</v>
      </c>
      <c r="K49" s="19">
        <v>357</v>
      </c>
      <c r="L49" s="19"/>
      <c r="M49" s="19">
        <v>25</v>
      </c>
      <c r="N49" s="45">
        <v>13</v>
      </c>
      <c r="O49" s="49"/>
      <c r="P49" s="48">
        <f t="shared" si="7"/>
        <v>1109</v>
      </c>
      <c r="Q49" s="48">
        <f t="shared" si="8"/>
        <v>38</v>
      </c>
      <c r="R49" s="50">
        <f t="shared" si="9"/>
        <v>91</v>
      </c>
      <c r="S49" s="88">
        <v>4.38</v>
      </c>
      <c r="T49" s="44">
        <v>7.5</v>
      </c>
      <c r="U49" s="44">
        <v>11.5</v>
      </c>
      <c r="V49" s="53"/>
      <c r="W49" s="53"/>
      <c r="X49" s="53"/>
      <c r="Y49" s="53"/>
      <c r="Z49" s="53"/>
      <c r="AA49" s="67">
        <f t="shared" si="10"/>
        <v>0</v>
      </c>
      <c r="AB49" s="128">
        <v>30</v>
      </c>
      <c r="AC49" s="20">
        <f t="shared" si="11"/>
        <v>30</v>
      </c>
      <c r="AD49" s="85">
        <f t="shared" si="12"/>
        <v>114.38</v>
      </c>
      <c r="AE49" s="21">
        <f t="shared" si="13"/>
        <v>114.38</v>
      </c>
      <c r="AF49" s="82"/>
      <c r="AG49" s="51"/>
      <c r="AH49" s="22">
        <f t="shared" si="14"/>
        <v>114.38</v>
      </c>
      <c r="AI49" s="23"/>
      <c r="AJ49" s="54"/>
      <c r="AK49" s="24"/>
      <c r="AL49" s="25"/>
      <c r="AM49" s="26"/>
      <c r="AN49" s="79"/>
      <c r="AO49" s="24">
        <v>70</v>
      </c>
      <c r="AP49" s="25">
        <v>200</v>
      </c>
      <c r="AQ49" s="112">
        <v>0</v>
      </c>
      <c r="AR49" s="25"/>
      <c r="AS49" s="25">
        <v>50</v>
      </c>
      <c r="AT49" s="62">
        <f t="shared" si="19"/>
        <v>320</v>
      </c>
      <c r="AU49" s="63">
        <f t="shared" si="15"/>
        <v>304</v>
      </c>
      <c r="AV49" s="24">
        <v>6</v>
      </c>
      <c r="AW49" s="25">
        <v>20</v>
      </c>
      <c r="AX49" s="25">
        <v>8</v>
      </c>
      <c r="AY49" s="25">
        <v>1</v>
      </c>
      <c r="AZ49" s="25">
        <v>40</v>
      </c>
      <c r="BA49" s="80">
        <f t="shared" si="16"/>
        <v>264</v>
      </c>
      <c r="BB49" s="36">
        <f t="shared" si="17"/>
        <v>126.72</v>
      </c>
      <c r="BC49" s="80">
        <f t="shared" si="18"/>
        <v>137.28</v>
      </c>
    </row>
    <row r="50" spans="1:55" ht="18" thickBot="1">
      <c r="A50" s="30" t="s">
        <v>25</v>
      </c>
      <c r="B50" s="44">
        <v>1016</v>
      </c>
      <c r="C50" s="44">
        <v>134</v>
      </c>
      <c r="D50" s="44">
        <v>780</v>
      </c>
      <c r="E50" s="44">
        <v>39</v>
      </c>
      <c r="F50" s="44"/>
      <c r="G50" s="35">
        <v>25</v>
      </c>
      <c r="H50" s="48">
        <f t="shared" si="5"/>
        <v>1930</v>
      </c>
      <c r="I50" s="48">
        <f t="shared" si="6"/>
        <v>64</v>
      </c>
      <c r="J50" s="44">
        <v>762</v>
      </c>
      <c r="K50" s="19">
        <v>370</v>
      </c>
      <c r="L50" s="19"/>
      <c r="M50" s="19">
        <v>25</v>
      </c>
      <c r="N50" s="45">
        <v>13</v>
      </c>
      <c r="O50" s="49"/>
      <c r="P50" s="48">
        <f t="shared" si="7"/>
        <v>1132</v>
      </c>
      <c r="Q50" s="48">
        <f t="shared" si="8"/>
        <v>38</v>
      </c>
      <c r="R50" s="50">
        <f t="shared" si="9"/>
        <v>102</v>
      </c>
      <c r="S50" s="88">
        <v>6.12</v>
      </c>
      <c r="T50" s="44">
        <v>7.5</v>
      </c>
      <c r="U50" s="44">
        <v>11.8</v>
      </c>
      <c r="V50" s="53"/>
      <c r="W50" s="53"/>
      <c r="X50" s="53"/>
      <c r="Y50" s="53"/>
      <c r="Z50" s="53"/>
      <c r="AA50" s="67">
        <f t="shared" si="10"/>
        <v>0</v>
      </c>
      <c r="AB50" s="128">
        <v>30</v>
      </c>
      <c r="AC50" s="20">
        <f t="shared" si="11"/>
        <v>30</v>
      </c>
      <c r="AD50" s="85">
        <f t="shared" si="12"/>
        <v>127.42</v>
      </c>
      <c r="AE50" s="21">
        <f t="shared" si="13"/>
        <v>127.42</v>
      </c>
      <c r="AF50" s="82"/>
      <c r="AG50" s="51"/>
      <c r="AH50" s="22">
        <f t="shared" si="14"/>
        <v>127.42</v>
      </c>
      <c r="AI50" s="23"/>
      <c r="AJ50" s="54"/>
      <c r="AK50" s="24"/>
      <c r="AL50" s="25"/>
      <c r="AM50" s="26"/>
      <c r="AN50" s="79"/>
      <c r="AO50" s="24">
        <v>70</v>
      </c>
      <c r="AP50" s="25">
        <v>200</v>
      </c>
      <c r="AQ50" s="112">
        <v>0</v>
      </c>
      <c r="AR50" s="25"/>
      <c r="AS50" s="25">
        <v>50</v>
      </c>
      <c r="AT50" s="62">
        <f t="shared" si="19"/>
        <v>320</v>
      </c>
      <c r="AU50" s="63">
        <f t="shared" si="15"/>
        <v>304</v>
      </c>
      <c r="AV50" s="24">
        <v>6</v>
      </c>
      <c r="AW50" s="25">
        <v>20</v>
      </c>
      <c r="AX50" s="25">
        <v>8</v>
      </c>
      <c r="AY50" s="25">
        <v>1</v>
      </c>
      <c r="AZ50" s="25">
        <v>40</v>
      </c>
      <c r="BA50" s="80">
        <f t="shared" si="16"/>
        <v>264</v>
      </c>
      <c r="BB50" s="36">
        <f t="shared" si="17"/>
        <v>126.72</v>
      </c>
      <c r="BC50" s="80">
        <f t="shared" si="18"/>
        <v>137.28</v>
      </c>
    </row>
    <row r="51" spans="1:55" ht="18" thickBot="1">
      <c r="A51" s="30" t="s">
        <v>52</v>
      </c>
      <c r="B51" s="44">
        <v>1027</v>
      </c>
      <c r="C51" s="44">
        <v>277</v>
      </c>
      <c r="D51" s="44">
        <v>798</v>
      </c>
      <c r="E51" s="44">
        <v>39</v>
      </c>
      <c r="F51" s="44"/>
      <c r="G51" s="35">
        <v>25</v>
      </c>
      <c r="H51" s="48">
        <f t="shared" si="5"/>
        <v>2102</v>
      </c>
      <c r="I51" s="48">
        <f t="shared" si="6"/>
        <v>64</v>
      </c>
      <c r="J51" s="44">
        <v>762</v>
      </c>
      <c r="K51" s="19">
        <v>370</v>
      </c>
      <c r="L51" s="19"/>
      <c r="M51" s="19">
        <v>25</v>
      </c>
      <c r="N51" s="45">
        <v>13</v>
      </c>
      <c r="O51" s="49"/>
      <c r="P51" s="48">
        <f t="shared" si="7"/>
        <v>1132</v>
      </c>
      <c r="Q51" s="48">
        <f t="shared" si="8"/>
        <v>38</v>
      </c>
      <c r="R51" s="50">
        <f t="shared" si="9"/>
        <v>102</v>
      </c>
      <c r="S51" s="88">
        <v>6.12</v>
      </c>
      <c r="T51" s="44">
        <v>7.5</v>
      </c>
      <c r="U51" s="44">
        <v>11.8</v>
      </c>
      <c r="V51" s="53"/>
      <c r="W51" s="53"/>
      <c r="X51" s="53"/>
      <c r="Y51" s="53"/>
      <c r="Z51" s="53"/>
      <c r="AA51" s="67">
        <f t="shared" si="10"/>
        <v>0</v>
      </c>
      <c r="AB51" s="128">
        <v>30</v>
      </c>
      <c r="AC51" s="20">
        <f t="shared" si="11"/>
        <v>30</v>
      </c>
      <c r="AD51" s="85">
        <f t="shared" si="12"/>
        <v>127.42</v>
      </c>
      <c r="AE51" s="21">
        <f t="shared" si="13"/>
        <v>127.42</v>
      </c>
      <c r="AF51" s="82"/>
      <c r="AG51" s="51"/>
      <c r="AH51" s="22">
        <f t="shared" si="14"/>
        <v>127.42</v>
      </c>
      <c r="AI51" s="23"/>
      <c r="AJ51" s="54"/>
      <c r="AK51" s="24"/>
      <c r="AL51" s="25"/>
      <c r="AM51" s="26"/>
      <c r="AN51" s="79"/>
      <c r="AO51" s="24">
        <v>70</v>
      </c>
      <c r="AP51" s="25">
        <v>200</v>
      </c>
      <c r="AQ51" s="112">
        <v>0</v>
      </c>
      <c r="AR51" s="25"/>
      <c r="AS51" s="25">
        <v>50</v>
      </c>
      <c r="AT51" s="62">
        <f t="shared" si="19"/>
        <v>320</v>
      </c>
      <c r="AU51" s="63">
        <f t="shared" si="15"/>
        <v>304</v>
      </c>
      <c r="AV51" s="24">
        <v>6</v>
      </c>
      <c r="AW51" s="25">
        <v>20</v>
      </c>
      <c r="AX51" s="25">
        <v>8</v>
      </c>
      <c r="AY51" s="25">
        <v>1</v>
      </c>
      <c r="AZ51" s="25">
        <v>40</v>
      </c>
      <c r="BA51" s="80">
        <f t="shared" si="16"/>
        <v>264</v>
      </c>
      <c r="BB51" s="36">
        <f t="shared" si="17"/>
        <v>126.72</v>
      </c>
      <c r="BC51" s="80">
        <f t="shared" si="18"/>
        <v>137.28</v>
      </c>
    </row>
    <row r="52" spans="1:55" ht="18" thickBot="1">
      <c r="A52" s="30" t="s">
        <v>37</v>
      </c>
      <c r="B52" s="44">
        <v>1063</v>
      </c>
      <c r="C52" s="44">
        <v>469</v>
      </c>
      <c r="D52" s="44">
        <v>807</v>
      </c>
      <c r="E52" s="44">
        <v>53</v>
      </c>
      <c r="F52" s="44"/>
      <c r="G52" s="35">
        <v>26</v>
      </c>
      <c r="H52" s="48">
        <f t="shared" si="5"/>
        <v>2339</v>
      </c>
      <c r="I52" s="48">
        <f t="shared" si="6"/>
        <v>79</v>
      </c>
      <c r="J52" s="44">
        <v>769</v>
      </c>
      <c r="K52" s="19">
        <v>380</v>
      </c>
      <c r="L52" s="19"/>
      <c r="M52" s="19">
        <v>25</v>
      </c>
      <c r="N52" s="45">
        <v>13</v>
      </c>
      <c r="O52" s="49"/>
      <c r="P52" s="48">
        <f t="shared" si="7"/>
        <v>1149</v>
      </c>
      <c r="Q52" s="48">
        <f t="shared" si="8"/>
        <v>38</v>
      </c>
      <c r="R52" s="50">
        <f t="shared" si="9"/>
        <v>117</v>
      </c>
      <c r="S52" s="88">
        <v>6.12</v>
      </c>
      <c r="T52" s="44">
        <v>7.5</v>
      </c>
      <c r="U52" s="44">
        <v>11.8</v>
      </c>
      <c r="V52" s="53"/>
      <c r="W52" s="53"/>
      <c r="X52" s="53"/>
      <c r="Y52" s="53"/>
      <c r="Z52" s="53"/>
      <c r="AA52" s="67">
        <f t="shared" si="10"/>
        <v>0</v>
      </c>
      <c r="AB52" s="128">
        <v>30</v>
      </c>
      <c r="AC52" s="20">
        <f t="shared" si="11"/>
        <v>30</v>
      </c>
      <c r="AD52" s="85">
        <f t="shared" si="12"/>
        <v>142.42000000000002</v>
      </c>
      <c r="AE52" s="21">
        <f t="shared" si="13"/>
        <v>142.42000000000002</v>
      </c>
      <c r="AF52" s="82"/>
      <c r="AG52" s="51"/>
      <c r="AH52" s="22">
        <f t="shared" si="14"/>
        <v>142.42000000000002</v>
      </c>
      <c r="AI52" s="23"/>
      <c r="AJ52" s="54"/>
      <c r="AK52" s="24"/>
      <c r="AL52" s="25"/>
      <c r="AM52" s="26"/>
      <c r="AN52" s="79"/>
      <c r="AO52" s="24">
        <v>70</v>
      </c>
      <c r="AP52" s="25">
        <v>200</v>
      </c>
      <c r="AQ52" s="112">
        <v>0</v>
      </c>
      <c r="AR52" s="25"/>
      <c r="AS52" s="25">
        <v>50</v>
      </c>
      <c r="AT52" s="62">
        <f t="shared" si="19"/>
        <v>320</v>
      </c>
      <c r="AU52" s="63">
        <f t="shared" si="15"/>
        <v>304</v>
      </c>
      <c r="AV52" s="24">
        <v>6</v>
      </c>
      <c r="AW52" s="25">
        <v>20</v>
      </c>
      <c r="AX52" s="25">
        <v>8</v>
      </c>
      <c r="AY52" s="25">
        <v>1</v>
      </c>
      <c r="AZ52" s="25">
        <v>40</v>
      </c>
      <c r="BA52" s="80">
        <f t="shared" si="16"/>
        <v>264</v>
      </c>
      <c r="BB52" s="36">
        <f t="shared" si="17"/>
        <v>126.72</v>
      </c>
      <c r="BC52" s="80">
        <f t="shared" si="18"/>
        <v>137.28</v>
      </c>
    </row>
    <row r="53" spans="1:55" ht="18" thickBot="1">
      <c r="A53" s="30" t="s">
        <v>53</v>
      </c>
      <c r="B53" s="44">
        <v>1063</v>
      </c>
      <c r="C53" s="44">
        <v>469</v>
      </c>
      <c r="D53" s="44">
        <v>807</v>
      </c>
      <c r="E53" s="44">
        <v>53</v>
      </c>
      <c r="F53" s="44"/>
      <c r="G53" s="35">
        <v>26</v>
      </c>
      <c r="H53" s="48">
        <f t="shared" si="5"/>
        <v>2339</v>
      </c>
      <c r="I53" s="48">
        <f t="shared" si="6"/>
        <v>79</v>
      </c>
      <c r="J53" s="44">
        <v>769</v>
      </c>
      <c r="K53" s="19">
        <v>380</v>
      </c>
      <c r="L53" s="19"/>
      <c r="M53" s="19">
        <v>25</v>
      </c>
      <c r="N53" s="45">
        <v>13</v>
      </c>
      <c r="O53" s="49"/>
      <c r="P53" s="48">
        <f t="shared" si="7"/>
        <v>1149</v>
      </c>
      <c r="Q53" s="48">
        <f t="shared" si="8"/>
        <v>38</v>
      </c>
      <c r="R53" s="50">
        <f t="shared" si="9"/>
        <v>117</v>
      </c>
      <c r="S53" s="88">
        <v>6.12</v>
      </c>
      <c r="T53" s="44">
        <v>7.5</v>
      </c>
      <c r="U53" s="44">
        <v>11.8</v>
      </c>
      <c r="V53" s="53"/>
      <c r="W53" s="53"/>
      <c r="X53" s="53"/>
      <c r="Y53" s="53"/>
      <c r="Z53" s="53"/>
      <c r="AA53" s="67">
        <f t="shared" si="10"/>
        <v>0</v>
      </c>
      <c r="AB53" s="128">
        <v>30</v>
      </c>
      <c r="AC53" s="20">
        <f t="shared" si="11"/>
        <v>30</v>
      </c>
      <c r="AD53" s="85">
        <f t="shared" si="12"/>
        <v>142.42000000000002</v>
      </c>
      <c r="AE53" s="21">
        <f t="shared" si="13"/>
        <v>142.42000000000002</v>
      </c>
      <c r="AF53" s="82"/>
      <c r="AG53" s="51"/>
      <c r="AH53" s="22">
        <f t="shared" si="14"/>
        <v>142.42000000000002</v>
      </c>
      <c r="AI53" s="23"/>
      <c r="AJ53" s="54"/>
      <c r="AK53" s="24"/>
      <c r="AL53" s="25"/>
      <c r="AM53" s="26"/>
      <c r="AN53" s="79"/>
      <c r="AO53" s="24">
        <v>70</v>
      </c>
      <c r="AP53" s="25">
        <v>200</v>
      </c>
      <c r="AQ53" s="112">
        <v>0</v>
      </c>
      <c r="AR53" s="25"/>
      <c r="AS53" s="25">
        <v>50</v>
      </c>
      <c r="AT53" s="62">
        <f t="shared" si="19"/>
        <v>320</v>
      </c>
      <c r="AU53" s="63">
        <f t="shared" si="15"/>
        <v>304</v>
      </c>
      <c r="AV53" s="24">
        <v>6</v>
      </c>
      <c r="AW53" s="25">
        <v>20</v>
      </c>
      <c r="AX53" s="25">
        <v>8</v>
      </c>
      <c r="AY53" s="25">
        <v>1</v>
      </c>
      <c r="AZ53" s="25">
        <v>40</v>
      </c>
      <c r="BA53" s="80">
        <f t="shared" si="16"/>
        <v>264</v>
      </c>
      <c r="BB53" s="36">
        <f t="shared" si="17"/>
        <v>126.72</v>
      </c>
      <c r="BC53" s="80">
        <f t="shared" si="18"/>
        <v>137.28</v>
      </c>
    </row>
    <row r="54" spans="1:55" ht="18" thickBot="1">
      <c r="A54" s="30" t="s">
        <v>26</v>
      </c>
      <c r="B54" s="44">
        <v>1073</v>
      </c>
      <c r="C54" s="44">
        <v>473</v>
      </c>
      <c r="D54" s="44">
        <v>809</v>
      </c>
      <c r="E54" s="44">
        <v>54</v>
      </c>
      <c r="F54" s="44"/>
      <c r="G54" s="35">
        <v>26</v>
      </c>
      <c r="H54" s="48">
        <f t="shared" si="5"/>
        <v>2355</v>
      </c>
      <c r="I54" s="48">
        <f t="shared" si="6"/>
        <v>80</v>
      </c>
      <c r="J54" s="44">
        <v>820</v>
      </c>
      <c r="K54" s="19">
        <v>384</v>
      </c>
      <c r="L54" s="19"/>
      <c r="M54" s="19">
        <v>27</v>
      </c>
      <c r="N54" s="45">
        <v>13</v>
      </c>
      <c r="O54" s="49"/>
      <c r="P54" s="48">
        <f t="shared" si="7"/>
        <v>1204</v>
      </c>
      <c r="Q54" s="48">
        <f t="shared" si="8"/>
        <v>40</v>
      </c>
      <c r="R54" s="50">
        <f t="shared" si="9"/>
        <v>120</v>
      </c>
      <c r="S54" s="88">
        <v>6.24</v>
      </c>
      <c r="T54" s="44">
        <v>7.6</v>
      </c>
      <c r="U54" s="44">
        <v>11.8</v>
      </c>
      <c r="V54" s="53"/>
      <c r="W54" s="53"/>
      <c r="X54" s="53"/>
      <c r="Y54" s="53"/>
      <c r="Z54" s="53"/>
      <c r="AA54" s="67">
        <f t="shared" si="10"/>
        <v>0</v>
      </c>
      <c r="AB54" s="128">
        <v>30</v>
      </c>
      <c r="AC54" s="20">
        <f t="shared" si="11"/>
        <v>30</v>
      </c>
      <c r="AD54" s="85">
        <f t="shared" si="12"/>
        <v>145.64000000000001</v>
      </c>
      <c r="AE54" s="21">
        <f t="shared" si="13"/>
        <v>145.64000000000001</v>
      </c>
      <c r="AF54" s="82"/>
      <c r="AG54" s="51"/>
      <c r="AH54" s="22">
        <f t="shared" si="14"/>
        <v>145.64000000000001</v>
      </c>
      <c r="AI54" s="23"/>
      <c r="AJ54" s="54"/>
      <c r="AK54" s="24"/>
      <c r="AL54" s="25"/>
      <c r="AM54" s="26"/>
      <c r="AN54" s="79"/>
      <c r="AO54" s="24">
        <v>70</v>
      </c>
      <c r="AP54" s="25">
        <v>200</v>
      </c>
      <c r="AQ54" s="112">
        <v>0</v>
      </c>
      <c r="AR54" s="25"/>
      <c r="AS54" s="25">
        <v>50</v>
      </c>
      <c r="AT54" s="62">
        <f t="shared" si="19"/>
        <v>320</v>
      </c>
      <c r="AU54" s="63">
        <f t="shared" si="15"/>
        <v>304</v>
      </c>
      <c r="AV54" s="24">
        <v>6</v>
      </c>
      <c r="AW54" s="25">
        <v>20</v>
      </c>
      <c r="AX54" s="25">
        <v>8</v>
      </c>
      <c r="AY54" s="25">
        <v>1</v>
      </c>
      <c r="AZ54" s="25">
        <v>40</v>
      </c>
      <c r="BA54" s="80">
        <f t="shared" si="16"/>
        <v>264</v>
      </c>
      <c r="BB54" s="36">
        <f t="shared" si="17"/>
        <v>126.72</v>
      </c>
      <c r="BC54" s="80">
        <f t="shared" si="18"/>
        <v>137.28</v>
      </c>
    </row>
    <row r="55" spans="1:55" ht="18" thickBot="1">
      <c r="A55" s="30" t="s">
        <v>54</v>
      </c>
      <c r="B55" s="44">
        <v>1073</v>
      </c>
      <c r="C55" s="44">
        <v>473</v>
      </c>
      <c r="D55" s="44">
        <v>809</v>
      </c>
      <c r="E55" s="44">
        <v>54</v>
      </c>
      <c r="F55" s="44"/>
      <c r="G55" s="35">
        <v>26</v>
      </c>
      <c r="H55" s="48">
        <f t="shared" si="5"/>
        <v>2355</v>
      </c>
      <c r="I55" s="48">
        <f t="shared" si="6"/>
        <v>80</v>
      </c>
      <c r="J55" s="44">
        <v>820</v>
      </c>
      <c r="K55" s="19">
        <v>384</v>
      </c>
      <c r="L55" s="19"/>
      <c r="M55" s="19">
        <v>27</v>
      </c>
      <c r="N55" s="45">
        <v>13</v>
      </c>
      <c r="O55" s="49"/>
      <c r="P55" s="48">
        <f t="shared" si="7"/>
        <v>1204</v>
      </c>
      <c r="Q55" s="48">
        <f t="shared" si="8"/>
        <v>40</v>
      </c>
      <c r="R55" s="50">
        <f t="shared" si="9"/>
        <v>120</v>
      </c>
      <c r="S55" s="88">
        <v>6.24</v>
      </c>
      <c r="T55" s="44">
        <v>7.6</v>
      </c>
      <c r="U55" s="44">
        <v>11.8</v>
      </c>
      <c r="V55" s="53"/>
      <c r="W55" s="53"/>
      <c r="X55" s="53"/>
      <c r="Y55" s="53"/>
      <c r="Z55" s="53"/>
      <c r="AA55" s="67">
        <f t="shared" si="10"/>
        <v>0</v>
      </c>
      <c r="AB55" s="128">
        <v>30</v>
      </c>
      <c r="AC55" s="20">
        <f t="shared" si="11"/>
        <v>30</v>
      </c>
      <c r="AD55" s="85">
        <f t="shared" si="12"/>
        <v>145.64000000000001</v>
      </c>
      <c r="AE55" s="21">
        <f t="shared" si="13"/>
        <v>145.64000000000001</v>
      </c>
      <c r="AF55" s="82"/>
      <c r="AG55" s="51"/>
      <c r="AH55" s="22">
        <f t="shared" si="14"/>
        <v>145.64000000000001</v>
      </c>
      <c r="AI55" s="23"/>
      <c r="AJ55" s="54"/>
      <c r="AK55" s="24"/>
      <c r="AL55" s="25"/>
      <c r="AM55" s="26"/>
      <c r="AN55" s="79"/>
      <c r="AO55" s="24">
        <v>70</v>
      </c>
      <c r="AP55" s="25">
        <v>200</v>
      </c>
      <c r="AQ55" s="112">
        <v>0</v>
      </c>
      <c r="AR55" s="25"/>
      <c r="AS55" s="25">
        <v>50</v>
      </c>
      <c r="AT55" s="62">
        <f t="shared" si="19"/>
        <v>320</v>
      </c>
      <c r="AU55" s="63">
        <f t="shared" si="15"/>
        <v>304</v>
      </c>
      <c r="AV55" s="24">
        <v>6</v>
      </c>
      <c r="AW55" s="25">
        <v>20</v>
      </c>
      <c r="AX55" s="25">
        <v>8</v>
      </c>
      <c r="AY55" s="25">
        <v>1</v>
      </c>
      <c r="AZ55" s="25">
        <v>40</v>
      </c>
      <c r="BA55" s="80">
        <f t="shared" si="16"/>
        <v>264</v>
      </c>
      <c r="BB55" s="36">
        <f t="shared" si="17"/>
        <v>126.72</v>
      </c>
      <c r="BC55" s="80">
        <f t="shared" si="18"/>
        <v>137.28</v>
      </c>
    </row>
    <row r="56" spans="1:55" ht="18" thickBot="1">
      <c r="A56" s="30" t="s">
        <v>55</v>
      </c>
      <c r="B56" s="44">
        <v>1070</v>
      </c>
      <c r="C56" s="44">
        <v>466</v>
      </c>
      <c r="D56" s="44">
        <v>811</v>
      </c>
      <c r="E56" s="44">
        <v>53</v>
      </c>
      <c r="F56" s="44"/>
      <c r="G56" s="35">
        <v>27</v>
      </c>
      <c r="H56" s="48">
        <f t="shared" si="5"/>
        <v>2347</v>
      </c>
      <c r="I56" s="48">
        <f t="shared" si="6"/>
        <v>80</v>
      </c>
      <c r="J56" s="44">
        <v>786</v>
      </c>
      <c r="K56" s="19">
        <v>382</v>
      </c>
      <c r="L56" s="19"/>
      <c r="M56" s="19">
        <v>26</v>
      </c>
      <c r="N56" s="45">
        <v>13</v>
      </c>
      <c r="O56" s="49"/>
      <c r="P56" s="48">
        <f t="shared" si="7"/>
        <v>1168</v>
      </c>
      <c r="Q56" s="48">
        <f t="shared" si="8"/>
        <v>39</v>
      </c>
      <c r="R56" s="50">
        <f t="shared" si="9"/>
        <v>119</v>
      </c>
      <c r="S56" s="88">
        <v>6.24</v>
      </c>
      <c r="T56" s="44">
        <v>7.6</v>
      </c>
      <c r="U56" s="44">
        <v>11.8</v>
      </c>
      <c r="V56" s="53"/>
      <c r="W56" s="53"/>
      <c r="X56" s="53"/>
      <c r="Y56" s="53"/>
      <c r="Z56" s="53"/>
      <c r="AA56" s="67">
        <f t="shared" si="10"/>
        <v>0</v>
      </c>
      <c r="AB56" s="128">
        <v>30</v>
      </c>
      <c r="AC56" s="20">
        <f t="shared" si="11"/>
        <v>30</v>
      </c>
      <c r="AD56" s="85">
        <f t="shared" si="12"/>
        <v>144.64000000000001</v>
      </c>
      <c r="AE56" s="21">
        <f t="shared" si="13"/>
        <v>144.64000000000001</v>
      </c>
      <c r="AF56" s="82"/>
      <c r="AG56" s="51"/>
      <c r="AH56" s="22">
        <f t="shared" si="14"/>
        <v>144.64000000000001</v>
      </c>
      <c r="AI56" s="23"/>
      <c r="AJ56" s="54"/>
      <c r="AK56" s="24"/>
      <c r="AL56" s="25"/>
      <c r="AM56" s="26"/>
      <c r="AN56" s="79"/>
      <c r="AO56" s="24">
        <v>70</v>
      </c>
      <c r="AP56" s="25">
        <v>200</v>
      </c>
      <c r="AQ56" s="112">
        <v>0</v>
      </c>
      <c r="AR56" s="25"/>
      <c r="AS56" s="25">
        <v>50</v>
      </c>
      <c r="AT56" s="62">
        <f t="shared" si="19"/>
        <v>320</v>
      </c>
      <c r="AU56" s="63">
        <f t="shared" si="15"/>
        <v>304</v>
      </c>
      <c r="AV56" s="24">
        <v>6</v>
      </c>
      <c r="AW56" s="25">
        <v>20</v>
      </c>
      <c r="AX56" s="25">
        <v>8</v>
      </c>
      <c r="AY56" s="25">
        <v>1</v>
      </c>
      <c r="AZ56" s="25">
        <v>40</v>
      </c>
      <c r="BA56" s="80">
        <f t="shared" si="16"/>
        <v>264</v>
      </c>
      <c r="BB56" s="36">
        <f t="shared" si="17"/>
        <v>126.72</v>
      </c>
      <c r="BC56" s="80">
        <f t="shared" si="18"/>
        <v>137.28</v>
      </c>
    </row>
    <row r="57" spans="1:55" ht="18" thickBot="1">
      <c r="A57" s="30" t="s">
        <v>56</v>
      </c>
      <c r="B57" s="44">
        <v>1070</v>
      </c>
      <c r="C57" s="44">
        <v>466</v>
      </c>
      <c r="D57" s="44">
        <v>811</v>
      </c>
      <c r="E57" s="44">
        <v>53</v>
      </c>
      <c r="F57" s="44"/>
      <c r="G57" s="35">
        <v>27</v>
      </c>
      <c r="H57" s="48">
        <f t="shared" si="5"/>
        <v>2347</v>
      </c>
      <c r="I57" s="48">
        <f t="shared" si="6"/>
        <v>80</v>
      </c>
      <c r="J57" s="44">
        <v>786</v>
      </c>
      <c r="K57" s="19">
        <v>382</v>
      </c>
      <c r="L57" s="19"/>
      <c r="M57" s="19">
        <v>26</v>
      </c>
      <c r="N57" s="45">
        <v>13</v>
      </c>
      <c r="O57" s="49"/>
      <c r="P57" s="48">
        <f t="shared" si="7"/>
        <v>1168</v>
      </c>
      <c r="Q57" s="48">
        <f t="shared" si="8"/>
        <v>39</v>
      </c>
      <c r="R57" s="50">
        <f t="shared" si="9"/>
        <v>119</v>
      </c>
      <c r="S57" s="88">
        <v>6.24</v>
      </c>
      <c r="T57" s="44">
        <v>7.6</v>
      </c>
      <c r="U57" s="44">
        <v>11.8</v>
      </c>
      <c r="V57" s="53"/>
      <c r="W57" s="53"/>
      <c r="X57" s="53"/>
      <c r="Y57" s="53"/>
      <c r="Z57" s="53"/>
      <c r="AA57" s="67">
        <f t="shared" si="10"/>
        <v>0</v>
      </c>
      <c r="AB57" s="128">
        <v>30</v>
      </c>
      <c r="AC57" s="20">
        <f t="shared" si="11"/>
        <v>30</v>
      </c>
      <c r="AD57" s="85">
        <f t="shared" si="12"/>
        <v>144.64000000000001</v>
      </c>
      <c r="AE57" s="21">
        <f t="shared" si="13"/>
        <v>144.64000000000001</v>
      </c>
      <c r="AF57" s="82"/>
      <c r="AG57" s="51"/>
      <c r="AH57" s="22">
        <f t="shared" si="14"/>
        <v>144.64000000000001</v>
      </c>
      <c r="AI57" s="23"/>
      <c r="AJ57" s="54"/>
      <c r="AK57" s="24"/>
      <c r="AL57" s="25"/>
      <c r="AM57" s="26"/>
      <c r="AN57" s="79"/>
      <c r="AO57" s="24">
        <v>70</v>
      </c>
      <c r="AP57" s="25">
        <v>200</v>
      </c>
      <c r="AQ57" s="112">
        <v>0</v>
      </c>
      <c r="AR57" s="25"/>
      <c r="AS57" s="25">
        <v>50</v>
      </c>
      <c r="AT57" s="62">
        <f t="shared" si="19"/>
        <v>320</v>
      </c>
      <c r="AU57" s="63">
        <f t="shared" si="15"/>
        <v>304</v>
      </c>
      <c r="AV57" s="24">
        <v>6</v>
      </c>
      <c r="AW57" s="25">
        <v>20</v>
      </c>
      <c r="AX57" s="25">
        <v>8</v>
      </c>
      <c r="AY57" s="25">
        <v>1</v>
      </c>
      <c r="AZ57" s="25">
        <v>40</v>
      </c>
      <c r="BA57" s="80">
        <f t="shared" si="16"/>
        <v>264</v>
      </c>
      <c r="BB57" s="36">
        <f t="shared" si="17"/>
        <v>126.72</v>
      </c>
      <c r="BC57" s="80">
        <f t="shared" si="18"/>
        <v>137.28</v>
      </c>
    </row>
    <row r="58" spans="1:55" ht="18" thickBot="1">
      <c r="A58" s="30" t="s">
        <v>27</v>
      </c>
      <c r="B58" s="44">
        <v>1051</v>
      </c>
      <c r="C58" s="44">
        <v>460</v>
      </c>
      <c r="D58" s="44">
        <v>795</v>
      </c>
      <c r="E58" s="44">
        <v>52</v>
      </c>
      <c r="F58" s="44"/>
      <c r="G58" s="35">
        <v>27</v>
      </c>
      <c r="H58" s="48">
        <f t="shared" si="5"/>
        <v>2306</v>
      </c>
      <c r="I58" s="48">
        <f t="shared" si="6"/>
        <v>79</v>
      </c>
      <c r="J58" s="44">
        <v>779</v>
      </c>
      <c r="K58" s="19">
        <v>378</v>
      </c>
      <c r="L58" s="19"/>
      <c r="M58" s="19">
        <v>25</v>
      </c>
      <c r="N58" s="45">
        <v>13</v>
      </c>
      <c r="O58" s="49"/>
      <c r="P58" s="48">
        <f t="shared" si="7"/>
        <v>1157</v>
      </c>
      <c r="Q58" s="48">
        <f t="shared" si="8"/>
        <v>38</v>
      </c>
      <c r="R58" s="50">
        <f t="shared" si="9"/>
        <v>117</v>
      </c>
      <c r="S58" s="88">
        <v>6</v>
      </c>
      <c r="T58" s="44">
        <v>7.5</v>
      </c>
      <c r="U58" s="44">
        <v>11.1</v>
      </c>
      <c r="V58" s="53"/>
      <c r="W58" s="53"/>
      <c r="X58" s="53"/>
      <c r="Y58" s="53"/>
      <c r="Z58" s="53"/>
      <c r="AA58" s="67">
        <f t="shared" si="10"/>
        <v>0</v>
      </c>
      <c r="AB58" s="128">
        <v>30</v>
      </c>
      <c r="AC58" s="20">
        <f t="shared" si="11"/>
        <v>30</v>
      </c>
      <c r="AD58" s="85">
        <f t="shared" si="12"/>
        <v>141.6</v>
      </c>
      <c r="AE58" s="21">
        <f t="shared" si="13"/>
        <v>141.6</v>
      </c>
      <c r="AF58" s="82"/>
      <c r="AG58" s="51"/>
      <c r="AH58" s="22">
        <f t="shared" si="14"/>
        <v>141.6</v>
      </c>
      <c r="AI58" s="23"/>
      <c r="AJ58" s="54"/>
      <c r="AK58" s="24"/>
      <c r="AL58" s="25"/>
      <c r="AM58" s="26"/>
      <c r="AN58" s="79"/>
      <c r="AO58" s="24">
        <v>70</v>
      </c>
      <c r="AP58" s="25">
        <v>200</v>
      </c>
      <c r="AQ58" s="112">
        <v>0</v>
      </c>
      <c r="AR58" s="25"/>
      <c r="AS58" s="25">
        <v>50</v>
      </c>
      <c r="AT58" s="62">
        <f t="shared" si="19"/>
        <v>320</v>
      </c>
      <c r="AU58" s="63">
        <f t="shared" si="15"/>
        <v>304</v>
      </c>
      <c r="AV58" s="24">
        <v>6</v>
      </c>
      <c r="AW58" s="25">
        <v>20</v>
      </c>
      <c r="AX58" s="25">
        <v>8</v>
      </c>
      <c r="AY58" s="25">
        <v>1</v>
      </c>
      <c r="AZ58" s="25">
        <v>40</v>
      </c>
      <c r="BA58" s="80">
        <f t="shared" si="16"/>
        <v>264</v>
      </c>
      <c r="BB58" s="36">
        <f t="shared" si="17"/>
        <v>126.72</v>
      </c>
      <c r="BC58" s="80">
        <f t="shared" si="18"/>
        <v>137.28</v>
      </c>
    </row>
    <row r="59" spans="1:55" ht="18" thickBot="1">
      <c r="A59" s="30" t="s">
        <v>57</v>
      </c>
      <c r="B59" s="44">
        <v>1051</v>
      </c>
      <c r="C59" s="44">
        <v>460</v>
      </c>
      <c r="D59" s="44">
        <v>795</v>
      </c>
      <c r="E59" s="44">
        <v>52</v>
      </c>
      <c r="F59" s="44"/>
      <c r="G59" s="35">
        <v>27</v>
      </c>
      <c r="H59" s="48">
        <f t="shared" si="5"/>
        <v>2306</v>
      </c>
      <c r="I59" s="48">
        <f t="shared" si="6"/>
        <v>79</v>
      </c>
      <c r="J59" s="44">
        <v>779</v>
      </c>
      <c r="K59" s="19">
        <v>378</v>
      </c>
      <c r="L59" s="19"/>
      <c r="M59" s="19">
        <v>25</v>
      </c>
      <c r="N59" s="45">
        <v>13</v>
      </c>
      <c r="O59" s="49"/>
      <c r="P59" s="48">
        <f t="shared" si="7"/>
        <v>1157</v>
      </c>
      <c r="Q59" s="48">
        <f t="shared" si="8"/>
        <v>38</v>
      </c>
      <c r="R59" s="50">
        <f t="shared" si="9"/>
        <v>117</v>
      </c>
      <c r="S59" s="88">
        <v>6</v>
      </c>
      <c r="T59" s="44">
        <v>7.5</v>
      </c>
      <c r="U59" s="44">
        <v>11.1</v>
      </c>
      <c r="V59" s="53"/>
      <c r="W59" s="53"/>
      <c r="X59" s="53"/>
      <c r="Y59" s="53"/>
      <c r="Z59" s="53"/>
      <c r="AA59" s="67">
        <f t="shared" si="10"/>
        <v>0</v>
      </c>
      <c r="AB59" s="128">
        <v>30</v>
      </c>
      <c r="AC59" s="20">
        <f t="shared" si="11"/>
        <v>30</v>
      </c>
      <c r="AD59" s="85">
        <f t="shared" si="12"/>
        <v>141.6</v>
      </c>
      <c r="AE59" s="21">
        <f t="shared" si="13"/>
        <v>141.6</v>
      </c>
      <c r="AF59" s="82"/>
      <c r="AG59" s="51"/>
      <c r="AH59" s="22">
        <f t="shared" si="14"/>
        <v>141.6</v>
      </c>
      <c r="AI59" s="23"/>
      <c r="AJ59" s="54"/>
      <c r="AK59" s="24"/>
      <c r="AL59" s="25"/>
      <c r="AM59" s="26"/>
      <c r="AN59" s="79"/>
      <c r="AO59" s="24">
        <v>70</v>
      </c>
      <c r="AP59" s="25">
        <v>200</v>
      </c>
      <c r="AQ59" s="112">
        <v>0</v>
      </c>
      <c r="AR59" s="25"/>
      <c r="AS59" s="25">
        <v>50</v>
      </c>
      <c r="AT59" s="62">
        <f t="shared" si="19"/>
        <v>320</v>
      </c>
      <c r="AU59" s="63">
        <f t="shared" si="15"/>
        <v>304</v>
      </c>
      <c r="AV59" s="24">
        <v>6</v>
      </c>
      <c r="AW59" s="25">
        <v>20</v>
      </c>
      <c r="AX59" s="25">
        <v>8</v>
      </c>
      <c r="AY59" s="25">
        <v>1</v>
      </c>
      <c r="AZ59" s="25">
        <v>40</v>
      </c>
      <c r="BA59" s="80">
        <f t="shared" si="16"/>
        <v>264</v>
      </c>
      <c r="BB59" s="36">
        <f t="shared" si="17"/>
        <v>126.72</v>
      </c>
      <c r="BC59" s="80">
        <f t="shared" si="18"/>
        <v>137.28</v>
      </c>
    </row>
    <row r="60" spans="1:55" ht="18" thickBot="1">
      <c r="A60" s="30" t="s">
        <v>58</v>
      </c>
      <c r="B60" s="44">
        <v>1043</v>
      </c>
      <c r="C60" s="44">
        <v>452</v>
      </c>
      <c r="D60" s="44">
        <v>786</v>
      </c>
      <c r="E60" s="44">
        <v>52</v>
      </c>
      <c r="F60" s="44"/>
      <c r="G60" s="35">
        <v>26</v>
      </c>
      <c r="H60" s="48">
        <f t="shared" si="5"/>
        <v>2281</v>
      </c>
      <c r="I60" s="48">
        <f t="shared" si="6"/>
        <v>78</v>
      </c>
      <c r="J60" s="44">
        <v>754</v>
      </c>
      <c r="K60" s="19">
        <v>375</v>
      </c>
      <c r="L60" s="19"/>
      <c r="M60" s="19">
        <v>25</v>
      </c>
      <c r="N60" s="45">
        <v>13</v>
      </c>
      <c r="O60" s="49"/>
      <c r="P60" s="48">
        <f t="shared" si="7"/>
        <v>1129</v>
      </c>
      <c r="Q60" s="48">
        <f t="shared" si="8"/>
        <v>38</v>
      </c>
      <c r="R60" s="50">
        <f t="shared" si="9"/>
        <v>116</v>
      </c>
      <c r="S60" s="88">
        <v>6</v>
      </c>
      <c r="T60" s="44">
        <v>7</v>
      </c>
      <c r="U60" s="44">
        <v>11.1</v>
      </c>
      <c r="V60" s="53"/>
      <c r="W60" s="53"/>
      <c r="X60" s="53"/>
      <c r="Y60" s="53"/>
      <c r="Z60" s="53"/>
      <c r="AA60" s="67">
        <f t="shared" si="10"/>
        <v>0</v>
      </c>
      <c r="AB60" s="128">
        <v>30</v>
      </c>
      <c r="AC60" s="20">
        <f t="shared" si="11"/>
        <v>30</v>
      </c>
      <c r="AD60" s="85">
        <f t="shared" si="12"/>
        <v>140.1</v>
      </c>
      <c r="AE60" s="21">
        <f t="shared" si="13"/>
        <v>140.1</v>
      </c>
      <c r="AF60" s="82"/>
      <c r="AG60" s="51"/>
      <c r="AH60" s="22">
        <f t="shared" si="14"/>
        <v>140.1</v>
      </c>
      <c r="AI60" s="23"/>
      <c r="AJ60" s="54"/>
      <c r="AK60" s="24"/>
      <c r="AL60" s="25"/>
      <c r="AM60" s="26"/>
      <c r="AN60" s="79"/>
      <c r="AO60" s="24">
        <v>70</v>
      </c>
      <c r="AP60" s="25">
        <v>200</v>
      </c>
      <c r="AQ60" s="112">
        <v>0</v>
      </c>
      <c r="AR60" s="25"/>
      <c r="AS60" s="25">
        <v>50</v>
      </c>
      <c r="AT60" s="62">
        <f t="shared" si="19"/>
        <v>320</v>
      </c>
      <c r="AU60" s="63">
        <f t="shared" si="15"/>
        <v>304</v>
      </c>
      <c r="AV60" s="24">
        <v>6</v>
      </c>
      <c r="AW60" s="25">
        <v>20</v>
      </c>
      <c r="AX60" s="25">
        <v>8</v>
      </c>
      <c r="AY60" s="25">
        <v>1</v>
      </c>
      <c r="AZ60" s="25">
        <v>40</v>
      </c>
      <c r="BA60" s="80">
        <f t="shared" si="16"/>
        <v>264</v>
      </c>
      <c r="BB60" s="36">
        <f t="shared" si="17"/>
        <v>126.72</v>
      </c>
      <c r="BC60" s="80">
        <f t="shared" si="18"/>
        <v>137.28</v>
      </c>
    </row>
    <row r="61" spans="1:55" ht="18" thickBot="1">
      <c r="A61" s="30" t="s">
        <v>59</v>
      </c>
      <c r="B61" s="44">
        <v>1043</v>
      </c>
      <c r="C61" s="44">
        <v>452</v>
      </c>
      <c r="D61" s="44">
        <v>786</v>
      </c>
      <c r="E61" s="44">
        <v>52</v>
      </c>
      <c r="F61" s="44"/>
      <c r="G61" s="35">
        <v>26</v>
      </c>
      <c r="H61" s="48">
        <f t="shared" si="5"/>
        <v>2281</v>
      </c>
      <c r="I61" s="48">
        <f t="shared" si="6"/>
        <v>78</v>
      </c>
      <c r="J61" s="44">
        <v>754</v>
      </c>
      <c r="K61" s="19">
        <v>375</v>
      </c>
      <c r="L61" s="19"/>
      <c r="M61" s="19">
        <v>25</v>
      </c>
      <c r="N61" s="45">
        <v>13</v>
      </c>
      <c r="O61" s="49"/>
      <c r="P61" s="48">
        <f t="shared" si="7"/>
        <v>1129</v>
      </c>
      <c r="Q61" s="48">
        <f t="shared" si="8"/>
        <v>38</v>
      </c>
      <c r="R61" s="50">
        <f t="shared" si="9"/>
        <v>116</v>
      </c>
      <c r="S61" s="88">
        <v>6</v>
      </c>
      <c r="T61" s="44">
        <v>7</v>
      </c>
      <c r="U61" s="44">
        <v>11.1</v>
      </c>
      <c r="V61" s="53"/>
      <c r="W61" s="53"/>
      <c r="X61" s="53"/>
      <c r="Y61" s="53"/>
      <c r="Z61" s="53"/>
      <c r="AA61" s="67">
        <f t="shared" si="10"/>
        <v>0</v>
      </c>
      <c r="AB61" s="128">
        <v>30</v>
      </c>
      <c r="AC61" s="20">
        <f t="shared" si="11"/>
        <v>30</v>
      </c>
      <c r="AD61" s="85">
        <f t="shared" si="12"/>
        <v>140.1</v>
      </c>
      <c r="AE61" s="21">
        <f t="shared" si="13"/>
        <v>140.1</v>
      </c>
      <c r="AF61" s="82"/>
      <c r="AG61" s="51"/>
      <c r="AH61" s="22">
        <f t="shared" si="14"/>
        <v>140.1</v>
      </c>
      <c r="AI61" s="23"/>
      <c r="AJ61" s="54"/>
      <c r="AK61" s="24"/>
      <c r="AL61" s="25"/>
      <c r="AM61" s="26"/>
      <c r="AN61" s="79"/>
      <c r="AO61" s="24">
        <v>70</v>
      </c>
      <c r="AP61" s="25">
        <v>200</v>
      </c>
      <c r="AQ61" s="112">
        <v>0</v>
      </c>
      <c r="AR61" s="25"/>
      <c r="AS61" s="25">
        <v>50</v>
      </c>
      <c r="AT61" s="62">
        <f t="shared" si="19"/>
        <v>320</v>
      </c>
      <c r="AU61" s="63">
        <f t="shared" si="15"/>
        <v>304</v>
      </c>
      <c r="AV61" s="24">
        <v>6</v>
      </c>
      <c r="AW61" s="25">
        <v>20</v>
      </c>
      <c r="AX61" s="25">
        <v>8</v>
      </c>
      <c r="AY61" s="25">
        <v>1</v>
      </c>
      <c r="AZ61" s="25">
        <v>40</v>
      </c>
      <c r="BA61" s="80">
        <f t="shared" si="16"/>
        <v>264</v>
      </c>
      <c r="BB61" s="36">
        <f t="shared" si="17"/>
        <v>126.72</v>
      </c>
      <c r="BC61" s="80">
        <f t="shared" si="18"/>
        <v>137.28</v>
      </c>
    </row>
    <row r="62" spans="1:55" ht="18" thickBot="1">
      <c r="A62" s="30" t="s">
        <v>28</v>
      </c>
      <c r="B62" s="44">
        <v>982</v>
      </c>
      <c r="C62" s="44">
        <v>421</v>
      </c>
      <c r="D62" s="44">
        <v>727</v>
      </c>
      <c r="E62" s="44">
        <v>49</v>
      </c>
      <c r="F62" s="44"/>
      <c r="G62" s="35">
        <v>24</v>
      </c>
      <c r="H62" s="48">
        <f t="shared" si="5"/>
        <v>2130</v>
      </c>
      <c r="I62" s="48">
        <f t="shared" si="6"/>
        <v>73</v>
      </c>
      <c r="J62" s="44">
        <v>722</v>
      </c>
      <c r="K62" s="19">
        <v>363</v>
      </c>
      <c r="L62" s="19"/>
      <c r="M62" s="19">
        <v>24</v>
      </c>
      <c r="N62" s="45">
        <v>13</v>
      </c>
      <c r="O62" s="49"/>
      <c r="P62" s="48">
        <f t="shared" si="7"/>
        <v>1085</v>
      </c>
      <c r="Q62" s="48">
        <f t="shared" si="8"/>
        <v>37</v>
      </c>
      <c r="R62" s="50">
        <f t="shared" si="9"/>
        <v>110</v>
      </c>
      <c r="S62" s="88">
        <v>5.37</v>
      </c>
      <c r="T62" s="44">
        <v>7</v>
      </c>
      <c r="U62" s="44">
        <v>10.199999999999999</v>
      </c>
      <c r="V62" s="53"/>
      <c r="W62" s="53"/>
      <c r="X62" s="53"/>
      <c r="Y62" s="53"/>
      <c r="Z62" s="53"/>
      <c r="AA62" s="67">
        <f t="shared" si="10"/>
        <v>0</v>
      </c>
      <c r="AB62" s="128">
        <v>30</v>
      </c>
      <c r="AC62" s="20">
        <f t="shared" si="11"/>
        <v>30</v>
      </c>
      <c r="AD62" s="85">
        <f t="shared" si="12"/>
        <v>132.57</v>
      </c>
      <c r="AE62" s="21">
        <f t="shared" si="13"/>
        <v>132.57</v>
      </c>
      <c r="AF62" s="82"/>
      <c r="AG62" s="51"/>
      <c r="AH62" s="22">
        <f t="shared" si="14"/>
        <v>132.57</v>
      </c>
      <c r="AI62" s="23"/>
      <c r="AJ62" s="54"/>
      <c r="AK62" s="24"/>
      <c r="AL62" s="25"/>
      <c r="AM62" s="26"/>
      <c r="AN62" s="79"/>
      <c r="AO62" s="24">
        <v>70</v>
      </c>
      <c r="AP62" s="25">
        <v>200</v>
      </c>
      <c r="AQ62" s="112">
        <v>0</v>
      </c>
      <c r="AR62" s="25"/>
      <c r="AS62" s="25">
        <v>50</v>
      </c>
      <c r="AT62" s="62">
        <f t="shared" si="19"/>
        <v>320</v>
      </c>
      <c r="AU62" s="63">
        <f t="shared" si="15"/>
        <v>304</v>
      </c>
      <c r="AV62" s="24">
        <v>6</v>
      </c>
      <c r="AW62" s="25">
        <v>20</v>
      </c>
      <c r="AX62" s="25">
        <v>8</v>
      </c>
      <c r="AY62" s="25">
        <v>1</v>
      </c>
      <c r="AZ62" s="25">
        <v>40</v>
      </c>
      <c r="BA62" s="80">
        <f t="shared" si="16"/>
        <v>264</v>
      </c>
      <c r="BB62" s="36">
        <f t="shared" si="17"/>
        <v>126.72</v>
      </c>
      <c r="BC62" s="80">
        <f t="shared" si="18"/>
        <v>137.28</v>
      </c>
    </row>
    <row r="63" spans="1:55" ht="18" thickBot="1">
      <c r="A63" s="31" t="s">
        <v>60</v>
      </c>
      <c r="B63" s="44">
        <v>949</v>
      </c>
      <c r="C63" s="44">
        <v>405</v>
      </c>
      <c r="D63" s="44">
        <v>696</v>
      </c>
      <c r="E63" s="44">
        <v>48</v>
      </c>
      <c r="F63" s="44"/>
      <c r="G63" s="35">
        <v>23</v>
      </c>
      <c r="H63" s="48">
        <f t="shared" si="5"/>
        <v>2050</v>
      </c>
      <c r="I63" s="48">
        <f t="shared" si="6"/>
        <v>71</v>
      </c>
      <c r="J63" s="44">
        <v>700</v>
      </c>
      <c r="K63" s="19">
        <v>358</v>
      </c>
      <c r="L63" s="19"/>
      <c r="M63" s="19">
        <v>23</v>
      </c>
      <c r="N63" s="45">
        <v>13</v>
      </c>
      <c r="O63" s="49"/>
      <c r="P63" s="48">
        <f t="shared" si="7"/>
        <v>1058</v>
      </c>
      <c r="Q63" s="48">
        <f t="shared" si="8"/>
        <v>36</v>
      </c>
      <c r="R63" s="50">
        <f t="shared" si="9"/>
        <v>107</v>
      </c>
      <c r="S63" s="88">
        <v>5.37</v>
      </c>
      <c r="T63" s="44">
        <v>7</v>
      </c>
      <c r="U63" s="44">
        <v>10.199999999999999</v>
      </c>
      <c r="V63" s="53"/>
      <c r="W63" s="53"/>
      <c r="X63" s="53"/>
      <c r="Y63" s="53"/>
      <c r="Z63" s="53"/>
      <c r="AA63" s="67">
        <f t="shared" si="10"/>
        <v>0</v>
      </c>
      <c r="AB63" s="128">
        <v>30</v>
      </c>
      <c r="AC63" s="20">
        <f t="shared" si="11"/>
        <v>30</v>
      </c>
      <c r="AD63" s="85">
        <f t="shared" si="12"/>
        <v>129.57</v>
      </c>
      <c r="AE63" s="21">
        <f t="shared" si="13"/>
        <v>129.57</v>
      </c>
      <c r="AF63" s="82"/>
      <c r="AG63" s="51"/>
      <c r="AH63" s="22">
        <f t="shared" si="14"/>
        <v>129.57</v>
      </c>
      <c r="AI63" s="23"/>
      <c r="AJ63" s="54"/>
      <c r="AK63" s="24"/>
      <c r="AL63" s="25"/>
      <c r="AM63" s="26"/>
      <c r="AN63" s="79"/>
      <c r="AO63" s="24">
        <v>70</v>
      </c>
      <c r="AP63" s="25">
        <v>200</v>
      </c>
      <c r="AQ63" s="112">
        <v>0</v>
      </c>
      <c r="AR63" s="25"/>
      <c r="AS63" s="25">
        <v>50</v>
      </c>
      <c r="AT63" s="62">
        <f t="shared" si="19"/>
        <v>320</v>
      </c>
      <c r="AU63" s="63">
        <f t="shared" si="15"/>
        <v>304</v>
      </c>
      <c r="AV63" s="24">
        <v>6</v>
      </c>
      <c r="AW63" s="25">
        <v>20</v>
      </c>
      <c r="AX63" s="25">
        <v>8</v>
      </c>
      <c r="AY63" s="25">
        <v>1</v>
      </c>
      <c r="AZ63" s="25">
        <v>40</v>
      </c>
      <c r="BA63" s="80">
        <f t="shared" si="16"/>
        <v>264</v>
      </c>
      <c r="BB63" s="36">
        <f t="shared" si="17"/>
        <v>126.72</v>
      </c>
      <c r="BC63" s="80">
        <f t="shared" si="18"/>
        <v>137.28</v>
      </c>
    </row>
    <row r="64" spans="1:55" ht="18" thickBot="1">
      <c r="A64" s="31" t="s">
        <v>29</v>
      </c>
      <c r="B64" s="44">
        <v>875</v>
      </c>
      <c r="C64" s="44">
        <v>376</v>
      </c>
      <c r="D64" s="44">
        <v>648</v>
      </c>
      <c r="E64" s="44">
        <v>45</v>
      </c>
      <c r="F64" s="44"/>
      <c r="G64" s="35">
        <v>21</v>
      </c>
      <c r="H64" s="48">
        <f t="shared" si="5"/>
        <v>1899</v>
      </c>
      <c r="I64" s="48">
        <f t="shared" si="6"/>
        <v>66</v>
      </c>
      <c r="J64" s="44">
        <v>682</v>
      </c>
      <c r="K64" s="19">
        <v>381</v>
      </c>
      <c r="L64" s="19"/>
      <c r="M64" s="19">
        <v>22</v>
      </c>
      <c r="N64" s="45">
        <v>13</v>
      </c>
      <c r="O64" s="49"/>
      <c r="P64" s="48">
        <f t="shared" si="7"/>
        <v>1063</v>
      </c>
      <c r="Q64" s="48">
        <f t="shared" si="8"/>
        <v>35</v>
      </c>
      <c r="R64" s="50">
        <f t="shared" si="9"/>
        <v>101</v>
      </c>
      <c r="S64" s="88">
        <v>4.75</v>
      </c>
      <c r="T64" s="44">
        <v>7</v>
      </c>
      <c r="U64" s="44">
        <v>9.5</v>
      </c>
      <c r="V64" s="53"/>
      <c r="W64" s="53"/>
      <c r="X64" s="53"/>
      <c r="Y64" s="53"/>
      <c r="Z64" s="53"/>
      <c r="AA64" s="67">
        <f t="shared" si="10"/>
        <v>0</v>
      </c>
      <c r="AB64" s="128">
        <v>30</v>
      </c>
      <c r="AC64" s="20">
        <f t="shared" si="11"/>
        <v>30</v>
      </c>
      <c r="AD64" s="85">
        <f t="shared" si="12"/>
        <v>122.25</v>
      </c>
      <c r="AE64" s="21">
        <f t="shared" si="13"/>
        <v>122.25</v>
      </c>
      <c r="AF64" s="82"/>
      <c r="AG64" s="51"/>
      <c r="AH64" s="22">
        <f t="shared" si="14"/>
        <v>122.25</v>
      </c>
      <c r="AI64" s="23"/>
      <c r="AJ64" s="54"/>
      <c r="AK64" s="24"/>
      <c r="AL64" s="25"/>
      <c r="AM64" s="26"/>
      <c r="AN64" s="79"/>
      <c r="AO64" s="24">
        <v>70</v>
      </c>
      <c r="AP64" s="25">
        <v>200</v>
      </c>
      <c r="AQ64" s="112">
        <v>0</v>
      </c>
      <c r="AR64" s="25"/>
      <c r="AS64" s="25">
        <v>50</v>
      </c>
      <c r="AT64" s="62">
        <f t="shared" si="19"/>
        <v>320</v>
      </c>
      <c r="AU64" s="63">
        <f t="shared" si="15"/>
        <v>304</v>
      </c>
      <c r="AV64" s="24">
        <v>6</v>
      </c>
      <c r="AW64" s="25">
        <v>20</v>
      </c>
      <c r="AX64" s="25">
        <v>8</v>
      </c>
      <c r="AY64" s="25">
        <v>1</v>
      </c>
      <c r="AZ64" s="25">
        <v>40</v>
      </c>
      <c r="BA64" s="80">
        <f t="shared" si="16"/>
        <v>264</v>
      </c>
      <c r="BB64" s="36">
        <f t="shared" si="17"/>
        <v>126.72</v>
      </c>
      <c r="BC64" s="80">
        <f t="shared" si="18"/>
        <v>137.28</v>
      </c>
    </row>
    <row r="65" spans="1:55" ht="17.399999999999999">
      <c r="A65" s="32" t="s">
        <v>61</v>
      </c>
      <c r="B65" s="44">
        <v>854</v>
      </c>
      <c r="C65" s="44">
        <v>357</v>
      </c>
      <c r="D65" s="44">
        <v>625</v>
      </c>
      <c r="E65" s="44">
        <v>42</v>
      </c>
      <c r="F65" s="44"/>
      <c r="G65" s="35">
        <v>20</v>
      </c>
      <c r="H65" s="48">
        <f t="shared" si="5"/>
        <v>1836</v>
      </c>
      <c r="I65" s="48">
        <f t="shared" si="6"/>
        <v>62</v>
      </c>
      <c r="J65" s="44">
        <v>667</v>
      </c>
      <c r="K65" s="19">
        <v>373</v>
      </c>
      <c r="L65" s="19"/>
      <c r="M65" s="19">
        <v>21</v>
      </c>
      <c r="N65" s="45">
        <v>13</v>
      </c>
      <c r="O65" s="49"/>
      <c r="P65" s="48">
        <f t="shared" si="7"/>
        <v>1040</v>
      </c>
      <c r="Q65" s="48">
        <f t="shared" si="8"/>
        <v>34</v>
      </c>
      <c r="R65" s="50">
        <f t="shared" si="9"/>
        <v>96</v>
      </c>
      <c r="S65" s="88">
        <v>4.75</v>
      </c>
      <c r="T65" s="44">
        <v>6.5</v>
      </c>
      <c r="U65" s="44">
        <v>9.5</v>
      </c>
      <c r="V65" s="53"/>
      <c r="W65" s="53"/>
      <c r="X65" s="53"/>
      <c r="Y65" s="53"/>
      <c r="Z65" s="53"/>
      <c r="AA65" s="67">
        <f t="shared" si="10"/>
        <v>0</v>
      </c>
      <c r="AB65" s="128">
        <v>30</v>
      </c>
      <c r="AC65" s="20">
        <f t="shared" si="11"/>
        <v>30</v>
      </c>
      <c r="AD65" s="85">
        <f t="shared" si="12"/>
        <v>116.75</v>
      </c>
      <c r="AE65" s="21">
        <f t="shared" si="13"/>
        <v>116.75</v>
      </c>
      <c r="AF65" s="82"/>
      <c r="AG65" s="51"/>
      <c r="AH65" s="22">
        <f t="shared" si="14"/>
        <v>116.75</v>
      </c>
      <c r="AI65" s="23"/>
      <c r="AJ65" s="54"/>
      <c r="AK65" s="24"/>
      <c r="AL65" s="25"/>
      <c r="AM65" s="26"/>
      <c r="AN65" s="79"/>
      <c r="AO65" s="24">
        <v>70</v>
      </c>
      <c r="AP65" s="25">
        <v>200</v>
      </c>
      <c r="AQ65" s="112">
        <v>0</v>
      </c>
      <c r="AR65" s="25"/>
      <c r="AS65" s="25">
        <v>50</v>
      </c>
      <c r="AT65" s="62">
        <f t="shared" si="19"/>
        <v>320</v>
      </c>
      <c r="AU65" s="63">
        <f t="shared" si="15"/>
        <v>304</v>
      </c>
      <c r="AV65" s="24">
        <v>6</v>
      </c>
      <c r="AW65" s="25">
        <v>20</v>
      </c>
      <c r="AX65" s="25">
        <v>8</v>
      </c>
      <c r="AY65" s="25">
        <v>1</v>
      </c>
      <c r="AZ65" s="25">
        <v>40</v>
      </c>
      <c r="BA65" s="80">
        <f t="shared" si="16"/>
        <v>264</v>
      </c>
      <c r="BB65" s="36">
        <f t="shared" si="17"/>
        <v>126.72</v>
      </c>
      <c r="BC65" s="80">
        <f t="shared" si="18"/>
        <v>137.28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53" priority="2" operator="lessThan">
      <formula>0</formula>
    </cfRule>
  </conditionalFormatting>
  <conditionalFormatting sqref="AC6">
    <cfRule type="cellIs" dxfId="52" priority="1" operator="greaterThan">
      <formula>0</formula>
    </cfRule>
  </conditionalFormatting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C65"/>
  <sheetViews>
    <sheetView zoomScale="80" zoomScaleNormal="80" workbookViewId="0">
      <pane xSplit="1" ySplit="9" topLeftCell="B13" activePane="bottomRight" state="frozen"/>
      <selection activeCell="M23" sqref="M23"/>
      <selection pane="topRight" activeCell="M23" sqref="M23"/>
      <selection pane="bottomLeft" activeCell="M23" sqref="M23"/>
      <selection pane="bottomRight" activeCell="AD21" sqref="AD21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8" width="6.6640625" customWidth="1"/>
    <col min="19" max="19" width="8.554687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3" t="s">
        <v>6</v>
      </c>
      <c r="C1" s="233"/>
      <c r="D1" s="233"/>
      <c r="E1" s="233"/>
      <c r="F1" s="233"/>
      <c r="G1" s="233"/>
      <c r="H1" s="233"/>
      <c r="I1" s="233"/>
      <c r="J1" s="233"/>
      <c r="K1" s="233"/>
      <c r="L1" s="233"/>
      <c r="M1" s="233"/>
      <c r="N1" s="233"/>
      <c r="O1" s="233"/>
      <c r="P1" s="233"/>
      <c r="Q1" s="233"/>
      <c r="R1" s="233"/>
      <c r="S1" s="233"/>
      <c r="T1" s="233"/>
      <c r="U1" s="233"/>
      <c r="V1" s="233"/>
      <c r="W1" s="233"/>
      <c r="X1" s="233"/>
      <c r="Y1" s="233"/>
      <c r="Z1" s="233"/>
      <c r="AA1" s="233"/>
      <c r="AB1" s="233"/>
      <c r="AC1" s="233"/>
      <c r="AD1" s="233"/>
      <c r="AE1" s="233"/>
      <c r="AF1" s="233"/>
      <c r="AG1" s="233"/>
      <c r="AH1" s="233"/>
      <c r="AI1" s="23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977</v>
      </c>
      <c r="C5" s="39">
        <f t="shared" ref="C5:AI5" si="0">MAX(C10:C65)</f>
        <v>484</v>
      </c>
      <c r="D5" s="39">
        <f t="shared" si="0"/>
        <v>787</v>
      </c>
      <c r="E5" s="43">
        <f t="shared" si="0"/>
        <v>41</v>
      </c>
      <c r="F5" s="43">
        <f t="shared" si="0"/>
        <v>18</v>
      </c>
      <c r="G5" s="43">
        <f t="shared" si="0"/>
        <v>27</v>
      </c>
      <c r="H5" s="39">
        <f t="shared" si="0"/>
        <v>2140</v>
      </c>
      <c r="I5" s="39">
        <f t="shared" si="0"/>
        <v>72</v>
      </c>
      <c r="J5" s="39">
        <f>MAX(J10:J65)</f>
        <v>660</v>
      </c>
      <c r="K5" s="39">
        <f>MAX(K10:K65)</f>
        <v>369</v>
      </c>
      <c r="L5" s="39">
        <f>MAX(L10:L65)</f>
        <v>419</v>
      </c>
      <c r="M5" s="39">
        <f>MAX(M10:M65)</f>
        <v>22</v>
      </c>
      <c r="N5" s="39">
        <f>MAX(N10:N65)</f>
        <v>13</v>
      </c>
      <c r="O5" s="39">
        <f t="shared" si="0"/>
        <v>13.9</v>
      </c>
      <c r="P5" s="39">
        <f t="shared" si="0"/>
        <v>1019</v>
      </c>
      <c r="Q5" s="39">
        <f t="shared" si="0"/>
        <v>34</v>
      </c>
      <c r="R5" s="39">
        <f t="shared" si="0"/>
        <v>104</v>
      </c>
      <c r="S5" s="39">
        <f t="shared" si="0"/>
        <v>4.32</v>
      </c>
      <c r="T5" s="39">
        <f>MAX(T10:T65)</f>
        <v>7.5</v>
      </c>
      <c r="U5" s="39">
        <f t="shared" si="0"/>
        <v>11.5</v>
      </c>
      <c r="V5" s="39">
        <f t="shared" si="0"/>
        <v>0</v>
      </c>
      <c r="W5" s="43">
        <f t="shared" si="0"/>
        <v>0</v>
      </c>
      <c r="X5" s="39">
        <f>MAX(X10:X65)</f>
        <v>10</v>
      </c>
      <c r="Y5" s="39">
        <f t="shared" si="0"/>
        <v>0</v>
      </c>
      <c r="Z5" s="39">
        <f t="shared" si="0"/>
        <v>0</v>
      </c>
      <c r="AA5" s="39"/>
      <c r="AB5" s="39">
        <f t="shared" si="0"/>
        <v>30</v>
      </c>
      <c r="AC5" s="39">
        <f t="shared" si="0"/>
        <v>39.6</v>
      </c>
      <c r="AD5" s="39">
        <f>MAX(AD10:AD65)</f>
        <v>126</v>
      </c>
      <c r="AE5" s="39">
        <f>MAX(AE10:AE65)</f>
        <v>126</v>
      </c>
      <c r="AF5" s="39">
        <f>MAX(AF10:AF65)</f>
        <v>0</v>
      </c>
      <c r="AG5" s="39">
        <f>MAX(AG10:AG65)</f>
        <v>0</v>
      </c>
      <c r="AH5" s="41">
        <f t="shared" si="0"/>
        <v>126</v>
      </c>
      <c r="AI5" s="42">
        <f t="shared" si="0"/>
        <v>0</v>
      </c>
      <c r="AJ5" s="15"/>
      <c r="AK5" s="39">
        <f>MAX(AK10:AK65)</f>
        <v>39.6</v>
      </c>
      <c r="AL5" s="39">
        <f>MAX(AL10:AL65)</f>
        <v>141.61099999999999</v>
      </c>
      <c r="AM5" s="39">
        <f>MAX(AM10:AM65)</f>
        <v>181.21099999999998</v>
      </c>
      <c r="AN5" s="79"/>
      <c r="AO5" s="39">
        <f t="shared" ref="AO5:BC5" si="1">MAX(AO10:AO65)</f>
        <v>80</v>
      </c>
      <c r="AP5" s="39">
        <f t="shared" si="1"/>
        <v>200</v>
      </c>
      <c r="AQ5" s="39">
        <f t="shared" si="1"/>
        <v>0</v>
      </c>
      <c r="AR5" s="39">
        <f t="shared" si="1"/>
        <v>20</v>
      </c>
      <c r="AS5" s="39">
        <f t="shared" si="1"/>
        <v>54</v>
      </c>
      <c r="AT5" s="39">
        <f t="shared" si="1"/>
        <v>354</v>
      </c>
      <c r="AU5" s="39">
        <f t="shared" si="1"/>
        <v>336.3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301.3</v>
      </c>
      <c r="BB5" s="39">
        <f t="shared" si="1"/>
        <v>141.61099999999999</v>
      </c>
      <c r="BC5" s="39">
        <f t="shared" si="1"/>
        <v>156.67600000000002</v>
      </c>
    </row>
    <row r="6" spans="1:55" ht="15" thickBot="1">
      <c r="A6" s="11" t="s">
        <v>66</v>
      </c>
      <c r="B6" s="39">
        <f>MIN(B10:B65)</f>
        <v>569</v>
      </c>
      <c r="C6" s="39">
        <f t="shared" ref="C6:AI6" si="2">MIN(C10:C65)</f>
        <v>96</v>
      </c>
      <c r="D6" s="39">
        <f t="shared" si="2"/>
        <v>337</v>
      </c>
      <c r="E6" s="43">
        <f t="shared" si="2"/>
        <v>22</v>
      </c>
      <c r="F6" s="43">
        <f t="shared" si="2"/>
        <v>9</v>
      </c>
      <c r="G6" s="43">
        <f t="shared" si="2"/>
        <v>16</v>
      </c>
      <c r="H6" s="39">
        <f t="shared" si="2"/>
        <v>18</v>
      </c>
      <c r="I6" s="39">
        <f t="shared" si="2"/>
        <v>46</v>
      </c>
      <c r="J6" s="39">
        <f>MIN(J10:J65)</f>
        <v>0</v>
      </c>
      <c r="K6" s="39">
        <f>MIN(K10:K65)</f>
        <v>0</v>
      </c>
      <c r="L6" s="39">
        <f>MIN(L10:L65)</f>
        <v>0</v>
      </c>
      <c r="M6" s="39">
        <f>MIN(M10:M65)</f>
        <v>0</v>
      </c>
      <c r="N6" s="39">
        <f>MIN(N10:N65)</f>
        <v>0</v>
      </c>
      <c r="O6" s="39">
        <f t="shared" si="2"/>
        <v>0</v>
      </c>
      <c r="P6" s="39">
        <f t="shared" si="2"/>
        <v>0</v>
      </c>
      <c r="Q6" s="39">
        <f t="shared" si="2"/>
        <v>0</v>
      </c>
      <c r="R6" s="39">
        <f t="shared" si="2"/>
        <v>51</v>
      </c>
      <c r="S6" s="39">
        <f t="shared" si="2"/>
        <v>2.13</v>
      </c>
      <c r="T6" s="39">
        <f>MIN(T10:T65)</f>
        <v>3</v>
      </c>
      <c r="U6" s="39">
        <f t="shared" si="2"/>
        <v>6.2</v>
      </c>
      <c r="V6" s="39">
        <f t="shared" si="2"/>
        <v>0</v>
      </c>
      <c r="W6" s="43">
        <f t="shared" si="2"/>
        <v>0</v>
      </c>
      <c r="X6" s="39">
        <f>MIN(X10:X65)</f>
        <v>8.3666666666666671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65.62</v>
      </c>
      <c r="AE6" s="39">
        <f>MIN(AE10:AE65)</f>
        <v>42.5</v>
      </c>
      <c r="AF6" s="39">
        <f>MIN(AF10:AF65)</f>
        <v>0</v>
      </c>
      <c r="AG6" s="39">
        <f>MIN(AG10:AG65)</f>
        <v>0</v>
      </c>
      <c r="AH6" s="41">
        <f t="shared" si="2"/>
        <v>65.62</v>
      </c>
      <c r="AI6" s="42">
        <f t="shared" si="2"/>
        <v>0</v>
      </c>
      <c r="AJ6" s="15"/>
      <c r="AK6" s="40">
        <f>MIN(AK10:AK65)</f>
        <v>0</v>
      </c>
      <c r="AL6" s="40">
        <f>MIN(AL10:AL65)</f>
        <v>141.61099999999999</v>
      </c>
      <c r="AM6" s="40">
        <f>MIN(AM10:AM65)</f>
        <v>141.61099999999999</v>
      </c>
      <c r="AN6" s="79"/>
      <c r="AO6" s="40">
        <f t="shared" ref="AO6:BC6" si="3">MIN(AO10:AO65)</f>
        <v>80</v>
      </c>
      <c r="AP6" s="40">
        <f t="shared" si="3"/>
        <v>200</v>
      </c>
      <c r="AQ6" s="40">
        <f t="shared" si="3"/>
        <v>0</v>
      </c>
      <c r="AR6" s="40">
        <f t="shared" si="3"/>
        <v>20</v>
      </c>
      <c r="AS6" s="40">
        <f t="shared" si="3"/>
        <v>54</v>
      </c>
      <c r="AT6" s="40">
        <f t="shared" si="3"/>
        <v>354</v>
      </c>
      <c r="AU6" s="40">
        <f t="shared" si="3"/>
        <v>336.3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301.3</v>
      </c>
      <c r="BB6" s="40">
        <f t="shared" si="3"/>
        <v>141.61099999999999</v>
      </c>
      <c r="BC6" s="40">
        <f t="shared" si="3"/>
        <v>156.67600000000002</v>
      </c>
    </row>
    <row r="7" spans="1:55" ht="18" customHeight="1" thickBot="1">
      <c r="A7" s="11"/>
      <c r="B7" s="234" t="s">
        <v>91</v>
      </c>
      <c r="C7" s="235"/>
      <c r="D7" s="235"/>
      <c r="E7" s="235"/>
      <c r="F7" s="235"/>
      <c r="G7" s="235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6"/>
      <c r="V7" s="237" t="s">
        <v>82</v>
      </c>
      <c r="W7" s="238"/>
      <c r="X7" s="238"/>
      <c r="Y7" s="238"/>
      <c r="Z7" s="238"/>
      <c r="AA7" s="238"/>
      <c r="AB7" s="239"/>
      <c r="AC7" s="240" t="s">
        <v>84</v>
      </c>
      <c r="AD7" s="243" t="s">
        <v>83</v>
      </c>
      <c r="AE7" s="244"/>
      <c r="AF7" s="244"/>
      <c r="AG7" s="244"/>
      <c r="AH7" s="244"/>
      <c r="AI7" s="245"/>
      <c r="AJ7" s="15"/>
      <c r="AK7" s="263" t="s">
        <v>100</v>
      </c>
      <c r="AL7" s="264"/>
      <c r="AM7" s="265"/>
      <c r="AN7" s="79"/>
      <c r="AO7" s="253" t="s">
        <v>136</v>
      </c>
      <c r="AP7" s="254"/>
      <c r="AQ7" s="254"/>
      <c r="AR7" s="254"/>
      <c r="AS7" s="254"/>
      <c r="AT7" s="254"/>
      <c r="AU7" s="254"/>
      <c r="AV7" s="254"/>
      <c r="AW7" s="254"/>
      <c r="AX7" s="254"/>
      <c r="AY7" s="254"/>
      <c r="AZ7" s="254"/>
      <c r="BA7" s="254"/>
      <c r="BB7" s="254"/>
      <c r="BC7" s="255"/>
    </row>
    <row r="8" spans="1:55" ht="18" customHeight="1" thickBot="1">
      <c r="A8" s="11"/>
      <c r="B8" s="256" t="s">
        <v>2</v>
      </c>
      <c r="C8" s="257"/>
      <c r="D8" s="257"/>
      <c r="E8" s="257"/>
      <c r="F8" s="257"/>
      <c r="G8" s="257"/>
      <c r="H8" s="257"/>
      <c r="I8" s="258"/>
      <c r="J8" s="256" t="s">
        <v>3</v>
      </c>
      <c r="K8" s="257"/>
      <c r="L8" s="257"/>
      <c r="M8" s="257"/>
      <c r="N8" s="257"/>
      <c r="O8" s="257"/>
      <c r="P8" s="257"/>
      <c r="Q8" s="258"/>
      <c r="R8" s="259" t="s">
        <v>79</v>
      </c>
      <c r="S8" s="246" t="s">
        <v>4</v>
      </c>
      <c r="T8" s="246" t="s">
        <v>5</v>
      </c>
      <c r="U8" s="250" t="s">
        <v>80</v>
      </c>
      <c r="V8" s="261" t="s">
        <v>92</v>
      </c>
      <c r="W8" s="246" t="s">
        <v>93</v>
      </c>
      <c r="X8" s="246" t="s">
        <v>94</v>
      </c>
      <c r="Y8" s="246" t="s">
        <v>96</v>
      </c>
      <c r="Z8" s="246" t="s">
        <v>95</v>
      </c>
      <c r="AA8" s="248" t="s">
        <v>97</v>
      </c>
      <c r="AB8" s="250" t="s">
        <v>98</v>
      </c>
      <c r="AC8" s="241"/>
      <c r="AD8" s="266" t="s">
        <v>112</v>
      </c>
      <c r="AE8" s="268" t="s">
        <v>111</v>
      </c>
      <c r="AF8" s="268" t="s">
        <v>113</v>
      </c>
      <c r="AG8" s="270" t="s">
        <v>114</v>
      </c>
      <c r="AH8" s="270" t="s">
        <v>115</v>
      </c>
      <c r="AI8" s="252" t="s">
        <v>116</v>
      </c>
      <c r="AJ8" s="15"/>
      <c r="AK8" s="274" t="s">
        <v>101</v>
      </c>
      <c r="AL8" s="276" t="s">
        <v>117</v>
      </c>
      <c r="AM8" s="278" t="s">
        <v>99</v>
      </c>
      <c r="AN8" s="79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60"/>
      <c r="S9" s="247"/>
      <c r="T9" s="247"/>
      <c r="U9" s="251"/>
      <c r="V9" s="262"/>
      <c r="W9" s="247"/>
      <c r="X9" s="247"/>
      <c r="Y9" s="247"/>
      <c r="Z9" s="247"/>
      <c r="AA9" s="249"/>
      <c r="AB9" s="251"/>
      <c r="AC9" s="242"/>
      <c r="AD9" s="267"/>
      <c r="AE9" s="269"/>
      <c r="AF9" s="269"/>
      <c r="AG9" s="247"/>
      <c r="AH9" s="247"/>
      <c r="AI9" s="251"/>
      <c r="AJ9" s="17"/>
      <c r="AK9" s="275"/>
      <c r="AL9" s="277"/>
      <c r="AM9" s="27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8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824</v>
      </c>
      <c r="C10" s="44">
        <v>355</v>
      </c>
      <c r="D10" s="45">
        <v>606</v>
      </c>
      <c r="E10" s="45">
        <v>41</v>
      </c>
      <c r="F10" s="46"/>
      <c r="G10" s="47">
        <v>20</v>
      </c>
      <c r="H10" s="48">
        <f>B10+C10+D10</f>
        <v>1785</v>
      </c>
      <c r="I10" s="48">
        <f>E10+F10+G10</f>
        <v>61</v>
      </c>
      <c r="J10" s="44">
        <v>650</v>
      </c>
      <c r="K10" s="19">
        <v>369</v>
      </c>
      <c r="L10" s="19"/>
      <c r="M10" s="19">
        <v>21</v>
      </c>
      <c r="N10" s="45">
        <v>13</v>
      </c>
      <c r="O10" s="49"/>
      <c r="P10" s="48">
        <f>SUM(J10+K10+L10)</f>
        <v>1019</v>
      </c>
      <c r="Q10" s="48">
        <f>M10+N10+O10</f>
        <v>34</v>
      </c>
      <c r="R10" s="50">
        <f>SUM(I10+Q10)</f>
        <v>95</v>
      </c>
      <c r="S10" s="88">
        <v>4.32</v>
      </c>
      <c r="T10" s="44">
        <v>6</v>
      </c>
      <c r="U10" s="53">
        <v>8.6999999999999993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114.02</v>
      </c>
      <c r="AE10" s="21">
        <f>+AD10-AK10</f>
        <v>114.02</v>
      </c>
      <c r="AF10" s="82"/>
      <c r="AG10" s="51"/>
      <c r="AH10" s="22">
        <f t="shared" ref="AH10:AH65" si="4">AD10+AG10</f>
        <v>114.02</v>
      </c>
      <c r="AI10" s="23"/>
      <c r="AJ10" s="54"/>
      <c r="AK10" s="24">
        <f t="shared" ref="AK10:AK65" si="5">AC10</f>
        <v>0</v>
      </c>
      <c r="AL10" s="25">
        <f>BB10</f>
        <v>141.61099999999999</v>
      </c>
      <c r="AM10" s="26">
        <f>AK10+AL10</f>
        <v>141.61099999999999</v>
      </c>
      <c r="AN10" s="79">
        <v>80</v>
      </c>
      <c r="AO10" s="24">
        <v>80</v>
      </c>
      <c r="AP10" s="25">
        <v>200</v>
      </c>
      <c r="AQ10" s="112">
        <v>0</v>
      </c>
      <c r="AR10" s="25">
        <v>20</v>
      </c>
      <c r="AS10" s="25">
        <v>54</v>
      </c>
      <c r="AT10" s="62">
        <f>SUM(AO10:AS10)</f>
        <v>354</v>
      </c>
      <c r="AU10" s="64">
        <f>AT10*0.95</f>
        <v>336.3</v>
      </c>
      <c r="AV10" s="24">
        <v>6</v>
      </c>
      <c r="AW10" s="25">
        <v>20</v>
      </c>
      <c r="AX10" s="25">
        <v>8</v>
      </c>
      <c r="AY10" s="25">
        <v>1</v>
      </c>
      <c r="AZ10" s="81">
        <f>SUM(AV10:AY10)</f>
        <v>35</v>
      </c>
      <c r="BA10" s="80">
        <f>AU10-AZ10</f>
        <v>301.3</v>
      </c>
      <c r="BB10" s="36">
        <f t="shared" ref="BB10:BB20" si="6">BA10*0.47</f>
        <v>141.61099999999999</v>
      </c>
      <c r="BC10" s="80">
        <f>BA10*0.52</f>
        <v>156.67600000000002</v>
      </c>
    </row>
    <row r="11" spans="1:55" ht="17.399999999999999">
      <c r="A11" s="27" t="s">
        <v>38</v>
      </c>
      <c r="B11" s="44">
        <v>804</v>
      </c>
      <c r="C11" s="44">
        <v>341</v>
      </c>
      <c r="D11" s="44">
        <v>592</v>
      </c>
      <c r="E11" s="44">
        <v>40</v>
      </c>
      <c r="F11" s="44"/>
      <c r="G11" s="35">
        <v>19</v>
      </c>
      <c r="H11" s="48">
        <f t="shared" ref="H11:H65" si="7">B11+C11+D11</f>
        <v>1737</v>
      </c>
      <c r="I11" s="48">
        <f t="shared" ref="I11:I65" si="8">E11+F11+G11</f>
        <v>59</v>
      </c>
      <c r="J11" s="44">
        <v>620</v>
      </c>
      <c r="K11" s="19">
        <v>365</v>
      </c>
      <c r="L11" s="19"/>
      <c r="M11" s="19">
        <v>20</v>
      </c>
      <c r="N11" s="45">
        <v>13</v>
      </c>
      <c r="O11" s="49"/>
      <c r="P11" s="48">
        <f t="shared" ref="P11:P65" si="9">SUM(J11+K11+L11)</f>
        <v>985</v>
      </c>
      <c r="Q11" s="48">
        <f t="shared" ref="Q11:Q65" si="10">M11+N11+O11</f>
        <v>33</v>
      </c>
      <c r="R11" s="50">
        <f t="shared" ref="R11:R65" si="11">SUM(I11+Q11)</f>
        <v>92</v>
      </c>
      <c r="S11" s="88">
        <v>4.32</v>
      </c>
      <c r="T11" s="44">
        <v>5</v>
      </c>
      <c r="U11" s="53">
        <v>8.6999999999999993</v>
      </c>
      <c r="V11" s="44"/>
      <c r="W11" s="137"/>
      <c r="X11" s="53"/>
      <c r="Y11" s="44"/>
      <c r="Z11" s="44"/>
      <c r="AA11" s="67">
        <f t="shared" ref="AA11:AA65" si="12">SUM(V11:Z11)</f>
        <v>0</v>
      </c>
      <c r="AB11" s="51"/>
      <c r="AC11" s="20">
        <f t="shared" ref="AC11:AC65" si="13">AA11+AB11</f>
        <v>0</v>
      </c>
      <c r="AD11" s="85">
        <f t="shared" ref="AD11:AD65" si="14">R11+S11+T11+U11+V11+W11+X11+Y11+Z11</f>
        <v>110.02</v>
      </c>
      <c r="AE11" s="21">
        <f t="shared" ref="AE11:AE65" si="15">+AD11-AK11</f>
        <v>110.02</v>
      </c>
      <c r="AF11" s="82"/>
      <c r="AG11" s="78"/>
      <c r="AH11" s="22">
        <f t="shared" si="4"/>
        <v>110.02</v>
      </c>
      <c r="AI11" s="23"/>
      <c r="AJ11" s="54"/>
      <c r="AK11" s="24">
        <f t="shared" si="5"/>
        <v>0</v>
      </c>
      <c r="AL11" s="25">
        <f t="shared" ref="AL11:AL65" si="16">BB11</f>
        <v>141.61099999999999</v>
      </c>
      <c r="AM11" s="26">
        <f t="shared" ref="AM11:AM65" si="17">AK11+AL11</f>
        <v>141.61099999999999</v>
      </c>
      <c r="AN11" s="79"/>
      <c r="AO11" s="24">
        <v>80</v>
      </c>
      <c r="AP11" s="25">
        <v>200</v>
      </c>
      <c r="AQ11" s="112">
        <v>0</v>
      </c>
      <c r="AR11" s="25">
        <v>20</v>
      </c>
      <c r="AS11" s="25">
        <v>54</v>
      </c>
      <c r="AT11" s="62">
        <f t="shared" ref="AT11:AT65" si="18">SUM(AO11:AS11)</f>
        <v>354</v>
      </c>
      <c r="AU11" s="64">
        <f t="shared" ref="AU11:AU65" si="19">AT11*0.95</f>
        <v>336.3</v>
      </c>
      <c r="AV11" s="24">
        <v>6</v>
      </c>
      <c r="AW11" s="25">
        <v>20</v>
      </c>
      <c r="AX11" s="25">
        <v>8</v>
      </c>
      <c r="AY11" s="25">
        <v>1</v>
      </c>
      <c r="AZ11" s="81">
        <f t="shared" ref="AZ11:AZ65" si="20">SUM(AV11:AY11)</f>
        <v>35</v>
      </c>
      <c r="BA11" s="80">
        <f t="shared" ref="BA11:BA65" si="21">AU11-AZ11</f>
        <v>301.3</v>
      </c>
      <c r="BB11" s="36">
        <f t="shared" si="6"/>
        <v>141.61099999999999</v>
      </c>
      <c r="BC11" s="80">
        <f t="shared" ref="BC11:BC65" si="22">BA11*0.52</f>
        <v>156.67600000000002</v>
      </c>
    </row>
    <row r="12" spans="1:55" ht="17.399999999999999">
      <c r="A12" s="18" t="s">
        <v>7</v>
      </c>
      <c r="B12" s="44">
        <v>786</v>
      </c>
      <c r="C12" s="45">
        <v>330</v>
      </c>
      <c r="D12" s="45">
        <v>580</v>
      </c>
      <c r="E12" s="44">
        <v>39</v>
      </c>
      <c r="F12" s="44"/>
      <c r="G12" s="35">
        <v>19</v>
      </c>
      <c r="H12" s="48">
        <f t="shared" si="7"/>
        <v>1696</v>
      </c>
      <c r="I12" s="48">
        <f t="shared" si="8"/>
        <v>58</v>
      </c>
      <c r="J12" s="44">
        <v>634</v>
      </c>
      <c r="K12" s="19">
        <v>359</v>
      </c>
      <c r="L12" s="19"/>
      <c r="M12" s="19">
        <v>21</v>
      </c>
      <c r="N12" s="45">
        <v>13</v>
      </c>
      <c r="O12" s="49"/>
      <c r="P12" s="48">
        <f t="shared" si="9"/>
        <v>993</v>
      </c>
      <c r="Q12" s="48">
        <f t="shared" si="10"/>
        <v>34</v>
      </c>
      <c r="R12" s="50">
        <f t="shared" si="11"/>
        <v>92</v>
      </c>
      <c r="S12" s="88">
        <v>4.2</v>
      </c>
      <c r="T12" s="44">
        <v>5</v>
      </c>
      <c r="U12" s="44">
        <v>8.1</v>
      </c>
      <c r="V12" s="44"/>
      <c r="W12" s="137"/>
      <c r="X12" s="53"/>
      <c r="Y12" s="44"/>
      <c r="Z12" s="44"/>
      <c r="AA12" s="67">
        <f t="shared" si="12"/>
        <v>0</v>
      </c>
      <c r="AB12" s="51"/>
      <c r="AC12" s="20">
        <f t="shared" si="13"/>
        <v>0</v>
      </c>
      <c r="AD12" s="85">
        <f t="shared" si="14"/>
        <v>109.3</v>
      </c>
      <c r="AE12" s="21">
        <f t="shared" si="15"/>
        <v>109.3</v>
      </c>
      <c r="AF12" s="82"/>
      <c r="AG12" s="78"/>
      <c r="AH12" s="22">
        <f t="shared" si="4"/>
        <v>109.3</v>
      </c>
      <c r="AI12" s="23"/>
      <c r="AJ12" s="58"/>
      <c r="AK12" s="24">
        <f t="shared" si="5"/>
        <v>0</v>
      </c>
      <c r="AL12" s="25">
        <f t="shared" si="16"/>
        <v>141.61099999999999</v>
      </c>
      <c r="AM12" s="26">
        <f t="shared" si="17"/>
        <v>141.61099999999999</v>
      </c>
      <c r="AN12" s="79"/>
      <c r="AO12" s="24">
        <v>80</v>
      </c>
      <c r="AP12" s="25">
        <v>200</v>
      </c>
      <c r="AQ12" s="112">
        <v>0</v>
      </c>
      <c r="AR12" s="25">
        <v>20</v>
      </c>
      <c r="AS12" s="25">
        <v>54</v>
      </c>
      <c r="AT12" s="62">
        <f t="shared" si="18"/>
        <v>354</v>
      </c>
      <c r="AU12" s="64">
        <f t="shared" si="19"/>
        <v>336.3</v>
      </c>
      <c r="AV12" s="24">
        <v>6</v>
      </c>
      <c r="AW12" s="25">
        <v>20</v>
      </c>
      <c r="AX12" s="25">
        <v>8</v>
      </c>
      <c r="AY12" s="25">
        <v>1</v>
      </c>
      <c r="AZ12" s="81">
        <f t="shared" si="20"/>
        <v>35</v>
      </c>
      <c r="BA12" s="80">
        <f t="shared" si="21"/>
        <v>301.3</v>
      </c>
      <c r="BB12" s="36">
        <f t="shared" si="6"/>
        <v>141.61099999999999</v>
      </c>
      <c r="BC12" s="80">
        <f t="shared" si="22"/>
        <v>156.67600000000002</v>
      </c>
    </row>
    <row r="13" spans="1:55" ht="17.399999999999999">
      <c r="A13" s="18" t="s">
        <v>39</v>
      </c>
      <c r="B13" s="44">
        <v>774</v>
      </c>
      <c r="C13" s="44">
        <v>325</v>
      </c>
      <c r="D13" s="44">
        <v>575</v>
      </c>
      <c r="E13" s="44">
        <v>39</v>
      </c>
      <c r="F13" s="44"/>
      <c r="G13" s="35">
        <v>19</v>
      </c>
      <c r="H13" s="48">
        <f t="shared" si="7"/>
        <v>1674</v>
      </c>
      <c r="I13" s="48">
        <f t="shared" si="8"/>
        <v>58</v>
      </c>
      <c r="J13" s="44">
        <v>622</v>
      </c>
      <c r="K13" s="19">
        <v>360</v>
      </c>
      <c r="L13" s="19"/>
      <c r="M13" s="19">
        <v>20</v>
      </c>
      <c r="N13" s="45">
        <v>13</v>
      </c>
      <c r="O13" s="49"/>
      <c r="P13" s="48">
        <f t="shared" si="9"/>
        <v>982</v>
      </c>
      <c r="Q13" s="48">
        <f t="shared" si="10"/>
        <v>33</v>
      </c>
      <c r="R13" s="50">
        <f t="shared" si="11"/>
        <v>91</v>
      </c>
      <c r="S13" s="88">
        <v>4.2</v>
      </c>
      <c r="T13" s="44">
        <v>5</v>
      </c>
      <c r="U13" s="44">
        <v>8.1</v>
      </c>
      <c r="V13" s="44"/>
      <c r="W13" s="137"/>
      <c r="X13" s="53"/>
      <c r="Y13" s="44"/>
      <c r="Z13" s="44"/>
      <c r="AA13" s="67">
        <f t="shared" si="12"/>
        <v>0</v>
      </c>
      <c r="AB13" s="51"/>
      <c r="AC13" s="20">
        <f t="shared" si="13"/>
        <v>0</v>
      </c>
      <c r="AD13" s="85">
        <f t="shared" si="14"/>
        <v>108.3</v>
      </c>
      <c r="AE13" s="21">
        <f t="shared" si="15"/>
        <v>108.3</v>
      </c>
      <c r="AF13" s="82"/>
      <c r="AG13" s="78"/>
      <c r="AH13" s="22">
        <f t="shared" si="4"/>
        <v>108.3</v>
      </c>
      <c r="AI13" s="23"/>
      <c r="AJ13" s="58"/>
      <c r="AK13" s="24">
        <f t="shared" si="5"/>
        <v>0</v>
      </c>
      <c r="AL13" s="25">
        <f t="shared" si="16"/>
        <v>141.61099999999999</v>
      </c>
      <c r="AM13" s="26">
        <f t="shared" si="17"/>
        <v>141.61099999999999</v>
      </c>
      <c r="AN13" s="79"/>
      <c r="AO13" s="24">
        <v>80</v>
      </c>
      <c r="AP13" s="25">
        <v>200</v>
      </c>
      <c r="AQ13" s="112">
        <v>0</v>
      </c>
      <c r="AR13" s="25">
        <v>20</v>
      </c>
      <c r="AS13" s="25">
        <v>54</v>
      </c>
      <c r="AT13" s="62">
        <f t="shared" si="18"/>
        <v>354</v>
      </c>
      <c r="AU13" s="64">
        <f t="shared" si="19"/>
        <v>336.3</v>
      </c>
      <c r="AV13" s="24">
        <v>6</v>
      </c>
      <c r="AW13" s="25">
        <v>20</v>
      </c>
      <c r="AX13" s="25">
        <v>8</v>
      </c>
      <c r="AY13" s="25">
        <v>1</v>
      </c>
      <c r="AZ13" s="81">
        <f t="shared" si="20"/>
        <v>35</v>
      </c>
      <c r="BA13" s="80">
        <f t="shared" si="21"/>
        <v>301.3</v>
      </c>
      <c r="BB13" s="36">
        <f t="shared" si="6"/>
        <v>141.61099999999999</v>
      </c>
      <c r="BC13" s="80">
        <f t="shared" si="22"/>
        <v>156.67600000000002</v>
      </c>
    </row>
    <row r="14" spans="1:55" ht="17.399999999999999">
      <c r="A14" s="27" t="s">
        <v>8</v>
      </c>
      <c r="B14" s="44">
        <v>763</v>
      </c>
      <c r="C14" s="44">
        <v>319</v>
      </c>
      <c r="D14" s="44">
        <v>568</v>
      </c>
      <c r="E14" s="44">
        <v>38</v>
      </c>
      <c r="F14" s="44"/>
      <c r="G14" s="35">
        <v>18</v>
      </c>
      <c r="H14" s="48">
        <f t="shared" si="7"/>
        <v>1650</v>
      </c>
      <c r="I14" s="48">
        <f t="shared" si="8"/>
        <v>56</v>
      </c>
      <c r="J14" s="44">
        <v>613</v>
      </c>
      <c r="K14" s="19">
        <v>349</v>
      </c>
      <c r="L14" s="19"/>
      <c r="M14" s="19">
        <v>20</v>
      </c>
      <c r="N14" s="45">
        <v>13</v>
      </c>
      <c r="O14" s="49"/>
      <c r="P14" s="48">
        <f t="shared" si="9"/>
        <v>962</v>
      </c>
      <c r="Q14" s="48">
        <f t="shared" si="10"/>
        <v>33</v>
      </c>
      <c r="R14" s="50">
        <f t="shared" si="11"/>
        <v>89</v>
      </c>
      <c r="S14" s="88">
        <v>4.08</v>
      </c>
      <c r="T14" s="44">
        <v>4.5</v>
      </c>
      <c r="U14" s="44">
        <v>7.9</v>
      </c>
      <c r="V14" s="44"/>
      <c r="W14" s="137"/>
      <c r="X14" s="53"/>
      <c r="Y14" s="44"/>
      <c r="Z14" s="44"/>
      <c r="AA14" s="67">
        <f t="shared" si="12"/>
        <v>0</v>
      </c>
      <c r="AB14" s="51"/>
      <c r="AC14" s="20">
        <f t="shared" si="13"/>
        <v>0</v>
      </c>
      <c r="AD14" s="85">
        <f t="shared" si="14"/>
        <v>105.48</v>
      </c>
      <c r="AE14" s="21">
        <f t="shared" si="15"/>
        <v>105.48</v>
      </c>
      <c r="AF14" s="82"/>
      <c r="AG14" s="78"/>
      <c r="AH14" s="22">
        <f t="shared" si="4"/>
        <v>105.48</v>
      </c>
      <c r="AI14" s="23"/>
      <c r="AJ14" s="58"/>
      <c r="AK14" s="24">
        <f t="shared" si="5"/>
        <v>0</v>
      </c>
      <c r="AL14" s="25">
        <f t="shared" si="16"/>
        <v>141.61099999999999</v>
      </c>
      <c r="AM14" s="26">
        <f t="shared" si="17"/>
        <v>141.61099999999999</v>
      </c>
      <c r="AN14" s="79"/>
      <c r="AO14" s="24">
        <v>80</v>
      </c>
      <c r="AP14" s="25">
        <v>200</v>
      </c>
      <c r="AQ14" s="112">
        <v>0</v>
      </c>
      <c r="AR14" s="25">
        <v>20</v>
      </c>
      <c r="AS14" s="25">
        <v>54</v>
      </c>
      <c r="AT14" s="62">
        <f t="shared" si="18"/>
        <v>354</v>
      </c>
      <c r="AU14" s="64">
        <f t="shared" si="19"/>
        <v>336.3</v>
      </c>
      <c r="AV14" s="24">
        <v>6</v>
      </c>
      <c r="AW14" s="25">
        <v>20</v>
      </c>
      <c r="AX14" s="25">
        <v>8</v>
      </c>
      <c r="AY14" s="25">
        <v>1</v>
      </c>
      <c r="AZ14" s="81">
        <f t="shared" si="20"/>
        <v>35</v>
      </c>
      <c r="BA14" s="80">
        <f t="shared" si="21"/>
        <v>301.3</v>
      </c>
      <c r="BB14" s="36">
        <f t="shared" si="6"/>
        <v>141.61099999999999</v>
      </c>
      <c r="BC14" s="80">
        <f t="shared" si="22"/>
        <v>156.67600000000002</v>
      </c>
    </row>
    <row r="15" spans="1:55" ht="17.399999999999999">
      <c r="A15" s="27" t="s">
        <v>40</v>
      </c>
      <c r="B15" s="44">
        <v>751</v>
      </c>
      <c r="C15" s="44">
        <v>315</v>
      </c>
      <c r="D15" s="44">
        <v>557</v>
      </c>
      <c r="E15" s="44">
        <v>37</v>
      </c>
      <c r="F15" s="44"/>
      <c r="G15" s="35">
        <v>18</v>
      </c>
      <c r="H15" s="48">
        <f t="shared" si="7"/>
        <v>1623</v>
      </c>
      <c r="I15" s="48">
        <f t="shared" si="8"/>
        <v>55</v>
      </c>
      <c r="J15" s="44">
        <v>602</v>
      </c>
      <c r="K15" s="19">
        <v>348</v>
      </c>
      <c r="L15" s="19"/>
      <c r="M15" s="19">
        <v>20</v>
      </c>
      <c r="N15" s="45">
        <v>13</v>
      </c>
      <c r="O15" s="49"/>
      <c r="P15" s="48">
        <f t="shared" si="9"/>
        <v>950</v>
      </c>
      <c r="Q15" s="48">
        <f t="shared" si="10"/>
        <v>33</v>
      </c>
      <c r="R15" s="50">
        <f t="shared" si="11"/>
        <v>88</v>
      </c>
      <c r="S15" s="88">
        <v>4.08</v>
      </c>
      <c r="T15" s="44">
        <v>4.5</v>
      </c>
      <c r="U15" s="44">
        <v>7.9</v>
      </c>
      <c r="V15" s="44"/>
      <c r="W15" s="44"/>
      <c r="X15" s="53"/>
      <c r="Y15" s="44"/>
      <c r="Z15" s="44"/>
      <c r="AA15" s="67">
        <f t="shared" si="12"/>
        <v>0</v>
      </c>
      <c r="AB15" s="51"/>
      <c r="AC15" s="20">
        <f t="shared" si="13"/>
        <v>0</v>
      </c>
      <c r="AD15" s="85">
        <f t="shared" si="14"/>
        <v>104.48</v>
      </c>
      <c r="AE15" s="21">
        <f t="shared" si="15"/>
        <v>104.48</v>
      </c>
      <c r="AF15" s="82"/>
      <c r="AG15" s="78"/>
      <c r="AH15" s="22">
        <f t="shared" si="4"/>
        <v>104.48</v>
      </c>
      <c r="AI15" s="23"/>
      <c r="AJ15" s="58"/>
      <c r="AK15" s="24">
        <f t="shared" si="5"/>
        <v>0</v>
      </c>
      <c r="AL15" s="25">
        <f t="shared" si="16"/>
        <v>141.61099999999999</v>
      </c>
      <c r="AM15" s="26">
        <f t="shared" si="17"/>
        <v>141.61099999999999</v>
      </c>
      <c r="AN15" s="79"/>
      <c r="AO15" s="24">
        <v>80</v>
      </c>
      <c r="AP15" s="25">
        <v>200</v>
      </c>
      <c r="AQ15" s="112">
        <v>0</v>
      </c>
      <c r="AR15" s="25">
        <v>20</v>
      </c>
      <c r="AS15" s="25">
        <v>54</v>
      </c>
      <c r="AT15" s="62">
        <f t="shared" si="18"/>
        <v>354</v>
      </c>
      <c r="AU15" s="64">
        <f t="shared" si="19"/>
        <v>336.3</v>
      </c>
      <c r="AV15" s="24">
        <v>6</v>
      </c>
      <c r="AW15" s="25">
        <v>20</v>
      </c>
      <c r="AX15" s="25">
        <v>8</v>
      </c>
      <c r="AY15" s="25">
        <v>1</v>
      </c>
      <c r="AZ15" s="81">
        <f t="shared" si="20"/>
        <v>35</v>
      </c>
      <c r="BA15" s="80">
        <f t="shared" si="21"/>
        <v>301.3</v>
      </c>
      <c r="BB15" s="36">
        <f t="shared" si="6"/>
        <v>141.61099999999999</v>
      </c>
      <c r="BC15" s="80">
        <f t="shared" si="22"/>
        <v>156.67600000000002</v>
      </c>
    </row>
    <row r="16" spans="1:55" ht="17.399999999999999">
      <c r="A16" s="27" t="s">
        <v>9</v>
      </c>
      <c r="B16" s="44">
        <v>735</v>
      </c>
      <c r="C16" s="44">
        <v>309</v>
      </c>
      <c r="D16" s="44">
        <v>552</v>
      </c>
      <c r="E16" s="44">
        <v>37</v>
      </c>
      <c r="F16" s="44"/>
      <c r="G16" s="35">
        <v>18</v>
      </c>
      <c r="H16" s="48">
        <f t="shared" si="7"/>
        <v>1596</v>
      </c>
      <c r="I16" s="48">
        <f t="shared" si="8"/>
        <v>55</v>
      </c>
      <c r="J16" s="44">
        <v>574</v>
      </c>
      <c r="K16" s="19">
        <v>347</v>
      </c>
      <c r="L16" s="19"/>
      <c r="M16" s="19">
        <v>19</v>
      </c>
      <c r="N16" s="45">
        <v>13</v>
      </c>
      <c r="O16" s="49"/>
      <c r="P16" s="48">
        <f t="shared" si="9"/>
        <v>921</v>
      </c>
      <c r="Q16" s="48">
        <f t="shared" si="10"/>
        <v>32</v>
      </c>
      <c r="R16" s="50">
        <f t="shared" si="11"/>
        <v>87</v>
      </c>
      <c r="S16" s="88">
        <v>4.08</v>
      </c>
      <c r="T16" s="44">
        <v>4.5</v>
      </c>
      <c r="U16" s="44">
        <v>7.8</v>
      </c>
      <c r="V16" s="44"/>
      <c r="W16" s="44"/>
      <c r="X16" s="53"/>
      <c r="Y16" s="44"/>
      <c r="Z16" s="44"/>
      <c r="AA16" s="67">
        <f t="shared" si="12"/>
        <v>0</v>
      </c>
      <c r="AB16" s="51"/>
      <c r="AC16" s="20">
        <f t="shared" si="13"/>
        <v>0</v>
      </c>
      <c r="AD16" s="85">
        <f t="shared" si="14"/>
        <v>103.38</v>
      </c>
      <c r="AE16" s="21">
        <f t="shared" si="15"/>
        <v>103.38</v>
      </c>
      <c r="AF16" s="82"/>
      <c r="AG16" s="78"/>
      <c r="AH16" s="22">
        <f t="shared" si="4"/>
        <v>103.38</v>
      </c>
      <c r="AI16" s="23"/>
      <c r="AJ16" s="58"/>
      <c r="AK16" s="24">
        <f t="shared" si="5"/>
        <v>0</v>
      </c>
      <c r="AL16" s="25">
        <f t="shared" si="16"/>
        <v>141.61099999999999</v>
      </c>
      <c r="AM16" s="26">
        <f t="shared" si="17"/>
        <v>141.61099999999999</v>
      </c>
      <c r="AN16" s="79"/>
      <c r="AO16" s="24">
        <v>80</v>
      </c>
      <c r="AP16" s="25">
        <v>200</v>
      </c>
      <c r="AQ16" s="112">
        <v>0</v>
      </c>
      <c r="AR16" s="25">
        <v>20</v>
      </c>
      <c r="AS16" s="25">
        <v>54</v>
      </c>
      <c r="AT16" s="62">
        <f t="shared" si="18"/>
        <v>354</v>
      </c>
      <c r="AU16" s="64">
        <f t="shared" si="19"/>
        <v>336.3</v>
      </c>
      <c r="AV16" s="24">
        <v>6</v>
      </c>
      <c r="AW16" s="25">
        <v>20</v>
      </c>
      <c r="AX16" s="25">
        <v>8</v>
      </c>
      <c r="AY16" s="25">
        <v>1</v>
      </c>
      <c r="AZ16" s="81">
        <f t="shared" si="20"/>
        <v>35</v>
      </c>
      <c r="BA16" s="80">
        <f t="shared" si="21"/>
        <v>301.3</v>
      </c>
      <c r="BB16" s="36">
        <f t="shared" si="6"/>
        <v>141.61099999999999</v>
      </c>
      <c r="BC16" s="80">
        <f t="shared" si="22"/>
        <v>156.67600000000002</v>
      </c>
    </row>
    <row r="17" spans="1:55" ht="17.399999999999999">
      <c r="A17" s="27" t="s">
        <v>41</v>
      </c>
      <c r="B17" s="44">
        <v>729</v>
      </c>
      <c r="C17" s="44">
        <v>305</v>
      </c>
      <c r="D17" s="44">
        <v>553</v>
      </c>
      <c r="E17" s="44">
        <v>37</v>
      </c>
      <c r="F17" s="44"/>
      <c r="G17" s="35">
        <v>18</v>
      </c>
      <c r="H17" s="48">
        <f t="shared" si="7"/>
        <v>1587</v>
      </c>
      <c r="I17" s="48">
        <f t="shared" si="8"/>
        <v>55</v>
      </c>
      <c r="J17" s="44">
        <v>580</v>
      </c>
      <c r="K17" s="19">
        <v>349</v>
      </c>
      <c r="L17" s="19"/>
      <c r="M17" s="19">
        <v>19</v>
      </c>
      <c r="N17" s="45">
        <v>13</v>
      </c>
      <c r="O17" s="49"/>
      <c r="P17" s="48">
        <f t="shared" si="9"/>
        <v>929</v>
      </c>
      <c r="Q17" s="48">
        <f t="shared" si="10"/>
        <v>32</v>
      </c>
      <c r="R17" s="50">
        <f t="shared" si="11"/>
        <v>87</v>
      </c>
      <c r="S17" s="88">
        <v>4.08</v>
      </c>
      <c r="T17" s="35">
        <v>4</v>
      </c>
      <c r="U17" s="44">
        <v>7.8</v>
      </c>
      <c r="V17" s="44"/>
      <c r="W17" s="44"/>
      <c r="X17" s="53"/>
      <c r="Y17" s="44"/>
      <c r="Z17" s="44"/>
      <c r="AA17" s="67">
        <f t="shared" si="12"/>
        <v>0</v>
      </c>
      <c r="AB17" s="51"/>
      <c r="AC17" s="20">
        <f t="shared" si="13"/>
        <v>0</v>
      </c>
      <c r="AD17" s="85">
        <f t="shared" si="14"/>
        <v>102.88</v>
      </c>
      <c r="AE17" s="21">
        <f t="shared" si="15"/>
        <v>102.88</v>
      </c>
      <c r="AF17" s="82"/>
      <c r="AG17" s="78"/>
      <c r="AH17" s="22">
        <f t="shared" si="4"/>
        <v>102.88</v>
      </c>
      <c r="AI17" s="23"/>
      <c r="AJ17" s="58"/>
      <c r="AK17" s="24">
        <f t="shared" si="5"/>
        <v>0</v>
      </c>
      <c r="AL17" s="25">
        <f t="shared" si="16"/>
        <v>141.61099999999999</v>
      </c>
      <c r="AM17" s="26">
        <f t="shared" si="17"/>
        <v>141.61099999999999</v>
      </c>
      <c r="AN17" s="79"/>
      <c r="AO17" s="24">
        <v>80</v>
      </c>
      <c r="AP17" s="25">
        <v>200</v>
      </c>
      <c r="AQ17" s="112">
        <v>0</v>
      </c>
      <c r="AR17" s="25">
        <v>20</v>
      </c>
      <c r="AS17" s="25">
        <v>54</v>
      </c>
      <c r="AT17" s="62">
        <f t="shared" si="18"/>
        <v>354</v>
      </c>
      <c r="AU17" s="64">
        <f t="shared" si="19"/>
        <v>336.3</v>
      </c>
      <c r="AV17" s="24">
        <v>6</v>
      </c>
      <c r="AW17" s="25">
        <v>20</v>
      </c>
      <c r="AX17" s="25">
        <v>8</v>
      </c>
      <c r="AY17" s="25">
        <v>1</v>
      </c>
      <c r="AZ17" s="81">
        <f t="shared" si="20"/>
        <v>35</v>
      </c>
      <c r="BA17" s="80">
        <f t="shared" si="21"/>
        <v>301.3</v>
      </c>
      <c r="BB17" s="36">
        <f t="shared" si="6"/>
        <v>141.61099999999999</v>
      </c>
      <c r="BC17" s="80">
        <f t="shared" si="22"/>
        <v>156.67600000000002</v>
      </c>
    </row>
    <row r="18" spans="1:55" ht="17.399999999999999">
      <c r="A18" s="27" t="s">
        <v>10</v>
      </c>
      <c r="B18" s="44">
        <v>722</v>
      </c>
      <c r="C18" s="44">
        <v>301</v>
      </c>
      <c r="D18" s="44">
        <v>553</v>
      </c>
      <c r="E18" s="44">
        <v>36</v>
      </c>
      <c r="F18" s="44"/>
      <c r="G18" s="35">
        <v>18</v>
      </c>
      <c r="H18" s="48">
        <f t="shared" si="7"/>
        <v>1576</v>
      </c>
      <c r="I18" s="48">
        <f t="shared" si="8"/>
        <v>54</v>
      </c>
      <c r="J18" s="44">
        <v>591</v>
      </c>
      <c r="K18" s="19">
        <v>350</v>
      </c>
      <c r="L18" s="19"/>
      <c r="M18" s="19">
        <v>19</v>
      </c>
      <c r="N18" s="45">
        <v>13</v>
      </c>
      <c r="O18" s="49"/>
      <c r="P18" s="48">
        <f t="shared" si="9"/>
        <v>941</v>
      </c>
      <c r="Q18" s="48">
        <f t="shared" si="10"/>
        <v>32</v>
      </c>
      <c r="R18" s="50">
        <f t="shared" si="11"/>
        <v>86</v>
      </c>
      <c r="S18" s="88">
        <v>4.08</v>
      </c>
      <c r="T18" s="35">
        <v>4</v>
      </c>
      <c r="U18" s="44">
        <v>7.7</v>
      </c>
      <c r="V18" s="44"/>
      <c r="W18" s="44"/>
      <c r="X18" s="53"/>
      <c r="Y18" s="44"/>
      <c r="Z18" s="44"/>
      <c r="AA18" s="67">
        <f t="shared" si="12"/>
        <v>0</v>
      </c>
      <c r="AB18" s="51"/>
      <c r="AC18" s="20">
        <f t="shared" si="13"/>
        <v>0</v>
      </c>
      <c r="AD18" s="85">
        <f t="shared" si="14"/>
        <v>101.78</v>
      </c>
      <c r="AE18" s="21">
        <f t="shared" si="15"/>
        <v>101.78</v>
      </c>
      <c r="AF18" s="82"/>
      <c r="AG18" s="78"/>
      <c r="AH18" s="22">
        <f t="shared" si="4"/>
        <v>101.78</v>
      </c>
      <c r="AI18" s="23"/>
      <c r="AJ18" s="58"/>
      <c r="AK18" s="24">
        <f t="shared" si="5"/>
        <v>0</v>
      </c>
      <c r="AL18" s="25">
        <f t="shared" si="16"/>
        <v>141.61099999999999</v>
      </c>
      <c r="AM18" s="26">
        <f t="shared" si="17"/>
        <v>141.61099999999999</v>
      </c>
      <c r="AN18" s="79"/>
      <c r="AO18" s="24">
        <v>80</v>
      </c>
      <c r="AP18" s="25">
        <v>200</v>
      </c>
      <c r="AQ18" s="112">
        <v>0</v>
      </c>
      <c r="AR18" s="25">
        <v>20</v>
      </c>
      <c r="AS18" s="25">
        <v>54</v>
      </c>
      <c r="AT18" s="62">
        <f t="shared" si="18"/>
        <v>354</v>
      </c>
      <c r="AU18" s="64">
        <f t="shared" si="19"/>
        <v>336.3</v>
      </c>
      <c r="AV18" s="24">
        <v>6</v>
      </c>
      <c r="AW18" s="25">
        <v>20</v>
      </c>
      <c r="AX18" s="25">
        <v>8</v>
      </c>
      <c r="AY18" s="25">
        <v>1</v>
      </c>
      <c r="AZ18" s="81">
        <f t="shared" si="20"/>
        <v>35</v>
      </c>
      <c r="BA18" s="80">
        <f t="shared" si="21"/>
        <v>301.3</v>
      </c>
      <c r="BB18" s="36">
        <f t="shared" si="6"/>
        <v>141.61099999999999</v>
      </c>
      <c r="BC18" s="80">
        <f t="shared" si="22"/>
        <v>156.67600000000002</v>
      </c>
    </row>
    <row r="19" spans="1:55" ht="17.399999999999999">
      <c r="A19" s="27" t="s">
        <v>42</v>
      </c>
      <c r="B19" s="44">
        <v>718</v>
      </c>
      <c r="C19" s="44">
        <v>298</v>
      </c>
      <c r="D19" s="44">
        <v>551</v>
      </c>
      <c r="E19" s="44">
        <v>36</v>
      </c>
      <c r="F19" s="44"/>
      <c r="G19" s="35">
        <v>18</v>
      </c>
      <c r="H19" s="48">
        <f t="shared" si="7"/>
        <v>1567</v>
      </c>
      <c r="I19" s="48">
        <f t="shared" si="8"/>
        <v>54</v>
      </c>
      <c r="J19" s="44">
        <v>595</v>
      </c>
      <c r="K19" s="19">
        <v>345</v>
      </c>
      <c r="L19" s="19"/>
      <c r="M19" s="19">
        <v>19</v>
      </c>
      <c r="N19" s="45">
        <v>12</v>
      </c>
      <c r="O19" s="49"/>
      <c r="P19" s="48">
        <f t="shared" si="9"/>
        <v>940</v>
      </c>
      <c r="Q19" s="48">
        <f t="shared" si="10"/>
        <v>31</v>
      </c>
      <c r="R19" s="50">
        <f t="shared" si="11"/>
        <v>85</v>
      </c>
      <c r="S19" s="88">
        <v>4.08</v>
      </c>
      <c r="T19" s="35">
        <v>4</v>
      </c>
      <c r="U19" s="44">
        <v>7.7</v>
      </c>
      <c r="V19" s="44"/>
      <c r="W19" s="44"/>
      <c r="X19" s="53"/>
      <c r="Y19" s="44"/>
      <c r="Z19" s="44"/>
      <c r="AA19" s="67">
        <f t="shared" si="12"/>
        <v>0</v>
      </c>
      <c r="AB19" s="51"/>
      <c r="AC19" s="20">
        <f t="shared" si="13"/>
        <v>0</v>
      </c>
      <c r="AD19" s="85">
        <f t="shared" si="14"/>
        <v>100.78</v>
      </c>
      <c r="AE19" s="21">
        <f t="shared" si="15"/>
        <v>100.78</v>
      </c>
      <c r="AF19" s="82"/>
      <c r="AG19" s="78"/>
      <c r="AH19" s="22">
        <f t="shared" si="4"/>
        <v>100.78</v>
      </c>
      <c r="AI19" s="23"/>
      <c r="AJ19" s="58"/>
      <c r="AK19" s="24">
        <f t="shared" si="5"/>
        <v>0</v>
      </c>
      <c r="AL19" s="25">
        <f t="shared" si="16"/>
        <v>141.61099999999999</v>
      </c>
      <c r="AM19" s="26">
        <f t="shared" si="17"/>
        <v>141.61099999999999</v>
      </c>
      <c r="AN19" s="79"/>
      <c r="AO19" s="24">
        <v>80</v>
      </c>
      <c r="AP19" s="25">
        <v>200</v>
      </c>
      <c r="AQ19" s="112">
        <v>0</v>
      </c>
      <c r="AR19" s="25">
        <v>20</v>
      </c>
      <c r="AS19" s="25">
        <v>54</v>
      </c>
      <c r="AT19" s="62">
        <f t="shared" si="18"/>
        <v>354</v>
      </c>
      <c r="AU19" s="64">
        <f t="shared" si="19"/>
        <v>336.3</v>
      </c>
      <c r="AV19" s="24">
        <v>6</v>
      </c>
      <c r="AW19" s="25">
        <v>20</v>
      </c>
      <c r="AX19" s="25">
        <v>8</v>
      </c>
      <c r="AY19" s="25">
        <v>1</v>
      </c>
      <c r="AZ19" s="81">
        <f t="shared" si="20"/>
        <v>35</v>
      </c>
      <c r="BA19" s="80">
        <f t="shared" si="21"/>
        <v>301.3</v>
      </c>
      <c r="BB19" s="36">
        <f t="shared" si="6"/>
        <v>141.61099999999999</v>
      </c>
      <c r="BC19" s="80">
        <f t="shared" si="22"/>
        <v>156.67600000000002</v>
      </c>
    </row>
    <row r="20" spans="1:55" ht="17.399999999999999">
      <c r="A20" s="27" t="s">
        <v>11</v>
      </c>
      <c r="B20" s="44">
        <v>725</v>
      </c>
      <c r="C20" s="44">
        <v>298</v>
      </c>
      <c r="D20" s="44">
        <v>561</v>
      </c>
      <c r="E20" s="44">
        <v>36</v>
      </c>
      <c r="F20" s="44"/>
      <c r="G20" s="35">
        <v>18</v>
      </c>
      <c r="H20" s="48">
        <f t="shared" si="7"/>
        <v>1584</v>
      </c>
      <c r="I20" s="48">
        <f t="shared" si="8"/>
        <v>54</v>
      </c>
      <c r="J20" s="44">
        <v>570</v>
      </c>
      <c r="K20" s="19">
        <v>327</v>
      </c>
      <c r="L20" s="19"/>
      <c r="M20" s="19">
        <v>19</v>
      </c>
      <c r="N20" s="45">
        <v>12</v>
      </c>
      <c r="O20" s="49"/>
      <c r="P20" s="48">
        <f t="shared" si="9"/>
        <v>897</v>
      </c>
      <c r="Q20" s="48">
        <f t="shared" si="10"/>
        <v>31</v>
      </c>
      <c r="R20" s="50">
        <f t="shared" si="11"/>
        <v>85</v>
      </c>
      <c r="S20" s="88">
        <v>4.08</v>
      </c>
      <c r="T20" s="35">
        <v>4.5</v>
      </c>
      <c r="U20" s="44">
        <v>7.9</v>
      </c>
      <c r="V20" s="44"/>
      <c r="W20" s="44"/>
      <c r="X20" s="53"/>
      <c r="Y20" s="44"/>
      <c r="Z20" s="44"/>
      <c r="AA20" s="67">
        <f t="shared" si="12"/>
        <v>0</v>
      </c>
      <c r="AB20" s="51"/>
      <c r="AC20" s="20">
        <f t="shared" si="13"/>
        <v>0</v>
      </c>
      <c r="AD20" s="85">
        <f t="shared" si="14"/>
        <v>101.48</v>
      </c>
      <c r="AE20" s="21">
        <f t="shared" si="15"/>
        <v>101.48</v>
      </c>
      <c r="AF20" s="82"/>
      <c r="AG20" s="78"/>
      <c r="AH20" s="22">
        <f t="shared" si="4"/>
        <v>101.48</v>
      </c>
      <c r="AI20" s="23"/>
      <c r="AJ20" s="58"/>
      <c r="AK20" s="24">
        <f t="shared" si="5"/>
        <v>0</v>
      </c>
      <c r="AL20" s="25">
        <f t="shared" si="16"/>
        <v>141.61099999999999</v>
      </c>
      <c r="AM20" s="26">
        <f t="shared" si="17"/>
        <v>141.61099999999999</v>
      </c>
      <c r="AN20" s="79"/>
      <c r="AO20" s="24">
        <v>80</v>
      </c>
      <c r="AP20" s="25">
        <v>200</v>
      </c>
      <c r="AQ20" s="112">
        <v>0</v>
      </c>
      <c r="AR20" s="25">
        <v>20</v>
      </c>
      <c r="AS20" s="25">
        <v>54</v>
      </c>
      <c r="AT20" s="62">
        <f t="shared" si="18"/>
        <v>354</v>
      </c>
      <c r="AU20" s="64">
        <f t="shared" si="19"/>
        <v>336.3</v>
      </c>
      <c r="AV20" s="24">
        <v>6</v>
      </c>
      <c r="AW20" s="25">
        <v>20</v>
      </c>
      <c r="AX20" s="25">
        <v>8</v>
      </c>
      <c r="AY20" s="25">
        <v>1</v>
      </c>
      <c r="AZ20" s="81">
        <f t="shared" si="20"/>
        <v>35</v>
      </c>
      <c r="BA20" s="80">
        <f t="shared" si="21"/>
        <v>301.3</v>
      </c>
      <c r="BB20" s="36">
        <f t="shared" si="6"/>
        <v>141.61099999999999</v>
      </c>
      <c r="BC20" s="80">
        <f t="shared" si="22"/>
        <v>156.67600000000002</v>
      </c>
    </row>
    <row r="21" spans="1:55" ht="17.399999999999999">
      <c r="A21" s="27" t="s">
        <v>43</v>
      </c>
      <c r="B21" s="44">
        <v>718</v>
      </c>
      <c r="C21" s="44">
        <v>296</v>
      </c>
      <c r="D21" s="44">
        <v>558</v>
      </c>
      <c r="E21" s="44">
        <v>36</v>
      </c>
      <c r="F21" s="44"/>
      <c r="G21" s="35">
        <v>18</v>
      </c>
      <c r="H21" s="48">
        <f t="shared" si="7"/>
        <v>1572</v>
      </c>
      <c r="I21" s="48">
        <f t="shared" si="8"/>
        <v>54</v>
      </c>
      <c r="J21" s="44">
        <v>552</v>
      </c>
      <c r="K21" s="19">
        <v>325</v>
      </c>
      <c r="L21" s="19"/>
      <c r="M21" s="19">
        <v>18</v>
      </c>
      <c r="N21" s="45">
        <v>12</v>
      </c>
      <c r="O21" s="49"/>
      <c r="P21" s="48">
        <f t="shared" si="9"/>
        <v>877</v>
      </c>
      <c r="Q21" s="48">
        <f t="shared" si="10"/>
        <v>30</v>
      </c>
      <c r="R21" s="50">
        <f t="shared" si="11"/>
        <v>84</v>
      </c>
      <c r="S21" s="88">
        <v>4.08</v>
      </c>
      <c r="T21" s="44">
        <v>4.5</v>
      </c>
      <c r="U21" s="44">
        <v>7.9</v>
      </c>
      <c r="V21" s="44"/>
      <c r="W21" s="44"/>
      <c r="X21" s="53"/>
      <c r="Y21" s="44"/>
      <c r="Z21" s="44"/>
      <c r="AA21" s="67">
        <f t="shared" si="12"/>
        <v>0</v>
      </c>
      <c r="AB21" s="51"/>
      <c r="AC21" s="20">
        <f t="shared" si="13"/>
        <v>0</v>
      </c>
      <c r="AD21" s="85">
        <f t="shared" si="14"/>
        <v>100.48</v>
      </c>
      <c r="AE21" s="21">
        <f t="shared" si="15"/>
        <v>100.48</v>
      </c>
      <c r="AF21" s="82"/>
      <c r="AG21" s="78"/>
      <c r="AH21" s="22">
        <f t="shared" si="4"/>
        <v>100.48</v>
      </c>
      <c r="AI21" s="23"/>
      <c r="AJ21" s="58"/>
      <c r="AK21" s="24">
        <f t="shared" si="5"/>
        <v>0</v>
      </c>
      <c r="AL21" s="25">
        <f t="shared" si="16"/>
        <v>141.61099999999999</v>
      </c>
      <c r="AM21" s="26">
        <f t="shared" si="17"/>
        <v>141.61099999999999</v>
      </c>
      <c r="AN21" s="79"/>
      <c r="AO21" s="24">
        <v>80</v>
      </c>
      <c r="AP21" s="25">
        <v>200</v>
      </c>
      <c r="AQ21" s="112">
        <v>0</v>
      </c>
      <c r="AR21" s="25">
        <v>20</v>
      </c>
      <c r="AS21" s="25">
        <v>54</v>
      </c>
      <c r="AT21" s="62">
        <f t="shared" si="18"/>
        <v>354</v>
      </c>
      <c r="AU21" s="64">
        <f t="shared" si="19"/>
        <v>336.3</v>
      </c>
      <c r="AV21" s="24">
        <v>6</v>
      </c>
      <c r="AW21" s="25">
        <v>20</v>
      </c>
      <c r="AX21" s="25">
        <v>8</v>
      </c>
      <c r="AY21" s="25">
        <v>1</v>
      </c>
      <c r="AZ21" s="81">
        <f t="shared" si="20"/>
        <v>35</v>
      </c>
      <c r="BA21" s="80">
        <f t="shared" si="21"/>
        <v>301.3</v>
      </c>
      <c r="BB21" s="36">
        <f>BA21*0.47</f>
        <v>141.61099999999999</v>
      </c>
      <c r="BC21" s="80">
        <f t="shared" si="22"/>
        <v>156.67600000000002</v>
      </c>
    </row>
    <row r="22" spans="1:55" ht="17.399999999999999">
      <c r="A22" s="27" t="s">
        <v>12</v>
      </c>
      <c r="B22" s="44">
        <v>660</v>
      </c>
      <c r="C22" s="44">
        <v>266</v>
      </c>
      <c r="D22" s="44">
        <v>501</v>
      </c>
      <c r="E22" s="44">
        <v>33</v>
      </c>
      <c r="F22" s="44"/>
      <c r="G22" s="35">
        <v>17</v>
      </c>
      <c r="H22" s="48">
        <f t="shared" si="7"/>
        <v>1427</v>
      </c>
      <c r="I22" s="48">
        <f t="shared" si="8"/>
        <v>50</v>
      </c>
      <c r="J22" s="44">
        <v>509</v>
      </c>
      <c r="K22" s="19">
        <v>262</v>
      </c>
      <c r="L22" s="19"/>
      <c r="M22" s="19">
        <v>17</v>
      </c>
      <c r="N22" s="45">
        <v>9</v>
      </c>
      <c r="O22" s="49"/>
      <c r="P22" s="48">
        <f t="shared" si="9"/>
        <v>771</v>
      </c>
      <c r="Q22" s="48">
        <f t="shared" si="10"/>
        <v>26</v>
      </c>
      <c r="R22" s="50">
        <f t="shared" si="11"/>
        <v>76</v>
      </c>
      <c r="S22" s="88">
        <v>3.78</v>
      </c>
      <c r="T22" s="44">
        <v>4.5</v>
      </c>
      <c r="U22" s="59">
        <v>6.8</v>
      </c>
      <c r="V22" s="44"/>
      <c r="W22" s="44"/>
      <c r="X22" s="53"/>
      <c r="Y22" s="44"/>
      <c r="Z22" s="44"/>
      <c r="AA22" s="67">
        <f t="shared" si="12"/>
        <v>0</v>
      </c>
      <c r="AB22" s="51"/>
      <c r="AC22" s="20">
        <f t="shared" si="13"/>
        <v>0</v>
      </c>
      <c r="AD22" s="85">
        <f t="shared" si="14"/>
        <v>91.08</v>
      </c>
      <c r="AE22" s="21">
        <f t="shared" si="15"/>
        <v>91.08</v>
      </c>
      <c r="AF22" s="82"/>
      <c r="AG22" s="78"/>
      <c r="AH22" s="22">
        <f t="shared" si="4"/>
        <v>91.08</v>
      </c>
      <c r="AI22" s="23"/>
      <c r="AJ22" s="58"/>
      <c r="AK22" s="24">
        <f t="shared" si="5"/>
        <v>0</v>
      </c>
      <c r="AL22" s="25">
        <f t="shared" si="16"/>
        <v>141.61099999999999</v>
      </c>
      <c r="AM22" s="26">
        <f t="shared" si="17"/>
        <v>141.61099999999999</v>
      </c>
      <c r="AN22" s="79"/>
      <c r="AO22" s="24">
        <v>80</v>
      </c>
      <c r="AP22" s="25">
        <v>200</v>
      </c>
      <c r="AQ22" s="112">
        <v>0</v>
      </c>
      <c r="AR22" s="25">
        <v>20</v>
      </c>
      <c r="AS22" s="25">
        <v>54</v>
      </c>
      <c r="AT22" s="62">
        <f t="shared" si="18"/>
        <v>354</v>
      </c>
      <c r="AU22" s="64">
        <f t="shared" si="19"/>
        <v>336.3</v>
      </c>
      <c r="AV22" s="24">
        <v>6</v>
      </c>
      <c r="AW22" s="25">
        <v>20</v>
      </c>
      <c r="AX22" s="25">
        <v>8</v>
      </c>
      <c r="AY22" s="25">
        <v>1</v>
      </c>
      <c r="AZ22" s="81">
        <f t="shared" si="20"/>
        <v>35</v>
      </c>
      <c r="BA22" s="80">
        <f t="shared" si="21"/>
        <v>301.3</v>
      </c>
      <c r="BB22" s="36">
        <f t="shared" ref="BB22:BB65" si="23">BA22*0.47</f>
        <v>141.61099999999999</v>
      </c>
      <c r="BC22" s="80">
        <f t="shared" si="22"/>
        <v>156.67600000000002</v>
      </c>
    </row>
    <row r="23" spans="1:55" ht="17.399999999999999">
      <c r="A23" s="27" t="s">
        <v>44</v>
      </c>
      <c r="B23" s="44">
        <v>647</v>
      </c>
      <c r="C23" s="44">
        <v>264</v>
      </c>
      <c r="D23" s="44">
        <v>497</v>
      </c>
      <c r="E23" s="44">
        <v>32</v>
      </c>
      <c r="F23" s="44"/>
      <c r="G23" s="35">
        <v>16</v>
      </c>
      <c r="H23" s="48">
        <f t="shared" si="7"/>
        <v>1408</v>
      </c>
      <c r="I23" s="48">
        <f t="shared" si="8"/>
        <v>48</v>
      </c>
      <c r="J23" s="44">
        <v>495</v>
      </c>
      <c r="K23" s="19">
        <v>250</v>
      </c>
      <c r="L23" s="19"/>
      <c r="M23" s="19">
        <v>16</v>
      </c>
      <c r="N23" s="45">
        <v>9</v>
      </c>
      <c r="O23" s="49"/>
      <c r="P23" s="48">
        <f t="shared" si="9"/>
        <v>745</v>
      </c>
      <c r="Q23" s="48">
        <f t="shared" si="10"/>
        <v>25</v>
      </c>
      <c r="R23" s="50">
        <f t="shared" si="11"/>
        <v>73</v>
      </c>
      <c r="S23" s="88">
        <v>3.78</v>
      </c>
      <c r="T23" s="44">
        <v>4.5</v>
      </c>
      <c r="U23" s="59">
        <v>6.8</v>
      </c>
      <c r="V23" s="44"/>
      <c r="W23" s="44"/>
      <c r="X23" s="44"/>
      <c r="Y23" s="44"/>
      <c r="Z23" s="44"/>
      <c r="AA23" s="67">
        <f t="shared" si="12"/>
        <v>0</v>
      </c>
      <c r="AB23" s="51"/>
      <c r="AC23" s="20">
        <f t="shared" si="13"/>
        <v>0</v>
      </c>
      <c r="AD23" s="85">
        <f t="shared" si="14"/>
        <v>88.08</v>
      </c>
      <c r="AE23" s="21">
        <f t="shared" si="15"/>
        <v>88.08</v>
      </c>
      <c r="AF23" s="82"/>
      <c r="AG23" s="78"/>
      <c r="AH23" s="22">
        <f t="shared" si="4"/>
        <v>88.08</v>
      </c>
      <c r="AI23" s="23"/>
      <c r="AJ23" s="58"/>
      <c r="AK23" s="24">
        <f t="shared" si="5"/>
        <v>0</v>
      </c>
      <c r="AL23" s="25">
        <f t="shared" si="16"/>
        <v>141.61099999999999</v>
      </c>
      <c r="AM23" s="26">
        <f t="shared" si="17"/>
        <v>141.61099999999999</v>
      </c>
      <c r="AN23" s="79"/>
      <c r="AO23" s="24">
        <v>80</v>
      </c>
      <c r="AP23" s="25">
        <v>200</v>
      </c>
      <c r="AQ23" s="112">
        <v>0</v>
      </c>
      <c r="AR23" s="25">
        <v>20</v>
      </c>
      <c r="AS23" s="25">
        <v>54</v>
      </c>
      <c r="AT23" s="62">
        <f t="shared" si="18"/>
        <v>354</v>
      </c>
      <c r="AU23" s="64">
        <f t="shared" si="19"/>
        <v>336.3</v>
      </c>
      <c r="AV23" s="24">
        <v>6</v>
      </c>
      <c r="AW23" s="25">
        <v>20</v>
      </c>
      <c r="AX23" s="25">
        <v>8</v>
      </c>
      <c r="AY23" s="25">
        <v>1</v>
      </c>
      <c r="AZ23" s="81">
        <f t="shared" si="20"/>
        <v>35</v>
      </c>
      <c r="BA23" s="80">
        <f t="shared" si="21"/>
        <v>301.3</v>
      </c>
      <c r="BB23" s="36">
        <f t="shared" si="23"/>
        <v>141.61099999999999</v>
      </c>
      <c r="BC23" s="80">
        <f t="shared" si="22"/>
        <v>156.67600000000002</v>
      </c>
    </row>
    <row r="24" spans="1:55" ht="17.399999999999999">
      <c r="A24" s="29" t="s">
        <v>13</v>
      </c>
      <c r="B24" s="44">
        <v>630</v>
      </c>
      <c r="C24" s="44">
        <v>275</v>
      </c>
      <c r="D24" s="44">
        <v>505</v>
      </c>
      <c r="E24" s="44">
        <v>32</v>
      </c>
      <c r="F24" s="44"/>
      <c r="G24" s="35">
        <v>16</v>
      </c>
      <c r="H24" s="48">
        <f t="shared" si="7"/>
        <v>1410</v>
      </c>
      <c r="I24" s="48">
        <f t="shared" si="8"/>
        <v>48</v>
      </c>
      <c r="J24" s="44">
        <v>485</v>
      </c>
      <c r="K24" s="19">
        <v>256</v>
      </c>
      <c r="L24" s="19"/>
      <c r="M24" s="19">
        <v>16</v>
      </c>
      <c r="N24" s="45">
        <v>9</v>
      </c>
      <c r="O24" s="49"/>
      <c r="P24" s="48">
        <f t="shared" si="9"/>
        <v>741</v>
      </c>
      <c r="Q24" s="48">
        <f t="shared" si="10"/>
        <v>25</v>
      </c>
      <c r="R24" s="50">
        <f t="shared" si="11"/>
        <v>73</v>
      </c>
      <c r="S24" s="88">
        <v>3.48</v>
      </c>
      <c r="T24" s="44">
        <v>4</v>
      </c>
      <c r="U24" s="59">
        <v>6.2</v>
      </c>
      <c r="V24" s="44"/>
      <c r="W24" s="44"/>
      <c r="X24" s="44"/>
      <c r="Y24" s="44"/>
      <c r="Z24" s="44"/>
      <c r="AA24" s="67">
        <f t="shared" si="12"/>
        <v>0</v>
      </c>
      <c r="AB24" s="51"/>
      <c r="AC24" s="20">
        <f t="shared" si="13"/>
        <v>0</v>
      </c>
      <c r="AD24" s="85">
        <f t="shared" si="14"/>
        <v>86.68</v>
      </c>
      <c r="AE24" s="21">
        <f t="shared" si="15"/>
        <v>86.68</v>
      </c>
      <c r="AF24" s="82"/>
      <c r="AG24" s="78"/>
      <c r="AH24" s="22">
        <f t="shared" si="4"/>
        <v>86.68</v>
      </c>
      <c r="AI24" s="23"/>
      <c r="AJ24" s="58"/>
      <c r="AK24" s="24">
        <f t="shared" si="5"/>
        <v>0</v>
      </c>
      <c r="AL24" s="25">
        <f t="shared" si="16"/>
        <v>141.61099999999999</v>
      </c>
      <c r="AM24" s="26">
        <f t="shared" si="17"/>
        <v>141.61099999999999</v>
      </c>
      <c r="AN24" s="79"/>
      <c r="AO24" s="24">
        <v>80</v>
      </c>
      <c r="AP24" s="25">
        <v>200</v>
      </c>
      <c r="AQ24" s="112">
        <v>0</v>
      </c>
      <c r="AR24" s="25">
        <v>20</v>
      </c>
      <c r="AS24" s="25">
        <v>54</v>
      </c>
      <c r="AT24" s="62">
        <f t="shared" si="18"/>
        <v>354</v>
      </c>
      <c r="AU24" s="64">
        <f t="shared" si="19"/>
        <v>336.3</v>
      </c>
      <c r="AV24" s="24">
        <v>6</v>
      </c>
      <c r="AW24" s="25">
        <v>20</v>
      </c>
      <c r="AX24" s="25">
        <v>8</v>
      </c>
      <c r="AY24" s="25">
        <v>1</v>
      </c>
      <c r="AZ24" s="81">
        <f t="shared" si="20"/>
        <v>35</v>
      </c>
      <c r="BA24" s="80">
        <f t="shared" si="21"/>
        <v>301.3</v>
      </c>
      <c r="BB24" s="36">
        <f t="shared" si="23"/>
        <v>141.61099999999999</v>
      </c>
      <c r="BC24" s="80">
        <f t="shared" si="22"/>
        <v>156.67600000000002</v>
      </c>
    </row>
    <row r="25" spans="1:55" ht="17.399999999999999">
      <c r="A25" s="30" t="s">
        <v>30</v>
      </c>
      <c r="B25" s="44">
        <v>645</v>
      </c>
      <c r="C25" s="44">
        <v>285</v>
      </c>
      <c r="D25" s="44">
        <v>523</v>
      </c>
      <c r="E25" s="44">
        <v>33</v>
      </c>
      <c r="F25" s="44"/>
      <c r="G25" s="35">
        <v>16</v>
      </c>
      <c r="H25" s="48">
        <f t="shared" si="7"/>
        <v>1453</v>
      </c>
      <c r="I25" s="48">
        <f t="shared" si="8"/>
        <v>49</v>
      </c>
      <c r="J25" s="44">
        <v>496</v>
      </c>
      <c r="K25" s="19">
        <v>272</v>
      </c>
      <c r="L25" s="19"/>
      <c r="M25" s="19">
        <v>16</v>
      </c>
      <c r="N25" s="45">
        <v>10</v>
      </c>
      <c r="O25" s="49"/>
      <c r="P25" s="48">
        <f t="shared" si="9"/>
        <v>768</v>
      </c>
      <c r="Q25" s="48">
        <f t="shared" si="10"/>
        <v>26</v>
      </c>
      <c r="R25" s="50">
        <f t="shared" si="11"/>
        <v>75</v>
      </c>
      <c r="S25" s="88">
        <v>3.48</v>
      </c>
      <c r="T25" s="44">
        <v>4</v>
      </c>
      <c r="U25" s="59">
        <v>6.2</v>
      </c>
      <c r="V25" s="44"/>
      <c r="W25" s="44"/>
      <c r="X25" s="44"/>
      <c r="Y25" s="44"/>
      <c r="Z25" s="44"/>
      <c r="AA25" s="67">
        <f t="shared" si="12"/>
        <v>0</v>
      </c>
      <c r="AB25" s="51"/>
      <c r="AC25" s="20">
        <f t="shared" si="13"/>
        <v>0</v>
      </c>
      <c r="AD25" s="85">
        <f t="shared" si="14"/>
        <v>88.68</v>
      </c>
      <c r="AE25" s="21">
        <f t="shared" si="15"/>
        <v>88.68</v>
      </c>
      <c r="AF25" s="82"/>
      <c r="AG25" s="78"/>
      <c r="AH25" s="22">
        <f t="shared" si="4"/>
        <v>88.68</v>
      </c>
      <c r="AI25" s="23"/>
      <c r="AJ25" s="58"/>
      <c r="AK25" s="24">
        <f t="shared" si="5"/>
        <v>0</v>
      </c>
      <c r="AL25" s="25">
        <f t="shared" si="16"/>
        <v>141.61099999999999</v>
      </c>
      <c r="AM25" s="26">
        <f t="shared" si="17"/>
        <v>141.61099999999999</v>
      </c>
      <c r="AN25" s="79"/>
      <c r="AO25" s="24">
        <v>80</v>
      </c>
      <c r="AP25" s="25">
        <v>200</v>
      </c>
      <c r="AQ25" s="112">
        <v>0</v>
      </c>
      <c r="AR25" s="25">
        <v>20</v>
      </c>
      <c r="AS25" s="25">
        <v>54</v>
      </c>
      <c r="AT25" s="62">
        <f t="shared" si="18"/>
        <v>354</v>
      </c>
      <c r="AU25" s="64">
        <f t="shared" si="19"/>
        <v>336.3</v>
      </c>
      <c r="AV25" s="24">
        <v>6</v>
      </c>
      <c r="AW25" s="25">
        <v>20</v>
      </c>
      <c r="AX25" s="25">
        <v>8</v>
      </c>
      <c r="AY25" s="25">
        <v>1</v>
      </c>
      <c r="AZ25" s="81">
        <f t="shared" si="20"/>
        <v>35</v>
      </c>
      <c r="BA25" s="80">
        <f t="shared" si="21"/>
        <v>301.3</v>
      </c>
      <c r="BB25" s="36">
        <f t="shared" si="23"/>
        <v>141.61099999999999</v>
      </c>
      <c r="BC25" s="80">
        <f t="shared" si="22"/>
        <v>156.67600000000002</v>
      </c>
    </row>
    <row r="26" spans="1:55" ht="17.399999999999999">
      <c r="A26" s="30" t="s">
        <v>14</v>
      </c>
      <c r="B26" s="44">
        <v>671</v>
      </c>
      <c r="C26" s="44">
        <v>300</v>
      </c>
      <c r="D26" s="44">
        <v>544</v>
      </c>
      <c r="E26" s="44">
        <v>34</v>
      </c>
      <c r="F26" s="44"/>
      <c r="G26" s="35">
        <v>17</v>
      </c>
      <c r="H26" s="48">
        <f t="shared" si="7"/>
        <v>1515</v>
      </c>
      <c r="I26" s="48">
        <f t="shared" si="8"/>
        <v>51</v>
      </c>
      <c r="J26" s="44">
        <v>0</v>
      </c>
      <c r="K26" s="19">
        <v>0</v>
      </c>
      <c r="L26" s="19"/>
      <c r="M26" s="19">
        <v>0</v>
      </c>
      <c r="N26" s="45">
        <v>0</v>
      </c>
      <c r="O26" s="49"/>
      <c r="P26" s="48">
        <f t="shared" si="9"/>
        <v>0</v>
      </c>
      <c r="Q26" s="48">
        <f t="shared" si="10"/>
        <v>0</v>
      </c>
      <c r="R26" s="50">
        <f t="shared" si="11"/>
        <v>51</v>
      </c>
      <c r="S26" s="88">
        <v>4.32</v>
      </c>
      <c r="T26" s="44">
        <v>4</v>
      </c>
      <c r="U26" s="59">
        <v>6.3</v>
      </c>
      <c r="V26" s="60"/>
      <c r="W26" s="44"/>
      <c r="X26" s="44"/>
      <c r="Y26" s="44"/>
      <c r="Z26" s="44"/>
      <c r="AA26" s="67">
        <f t="shared" si="12"/>
        <v>0</v>
      </c>
      <c r="AB26" s="51"/>
      <c r="AC26" s="20">
        <f t="shared" si="13"/>
        <v>0</v>
      </c>
      <c r="AD26" s="85">
        <f t="shared" si="14"/>
        <v>65.62</v>
      </c>
      <c r="AE26" s="21">
        <f t="shared" si="15"/>
        <v>65.62</v>
      </c>
      <c r="AF26" s="82"/>
      <c r="AG26" s="78"/>
      <c r="AH26" s="22">
        <f t="shared" si="4"/>
        <v>65.62</v>
      </c>
      <c r="AI26" s="23"/>
      <c r="AJ26" s="58"/>
      <c r="AK26" s="24">
        <f t="shared" si="5"/>
        <v>0</v>
      </c>
      <c r="AL26" s="25">
        <f t="shared" si="16"/>
        <v>141.61099999999999</v>
      </c>
      <c r="AM26" s="26">
        <f t="shared" si="17"/>
        <v>141.61099999999999</v>
      </c>
      <c r="AN26" s="79"/>
      <c r="AO26" s="24">
        <v>80</v>
      </c>
      <c r="AP26" s="25">
        <v>200</v>
      </c>
      <c r="AQ26" s="112">
        <v>0</v>
      </c>
      <c r="AR26" s="25">
        <v>20</v>
      </c>
      <c r="AS26" s="25">
        <v>54</v>
      </c>
      <c r="AT26" s="62">
        <f t="shared" si="18"/>
        <v>354</v>
      </c>
      <c r="AU26" s="64">
        <f t="shared" si="19"/>
        <v>336.3</v>
      </c>
      <c r="AV26" s="24">
        <v>6</v>
      </c>
      <c r="AW26" s="25">
        <v>20</v>
      </c>
      <c r="AX26" s="25">
        <v>8</v>
      </c>
      <c r="AY26" s="25">
        <v>1</v>
      </c>
      <c r="AZ26" s="81">
        <f t="shared" si="20"/>
        <v>35</v>
      </c>
      <c r="BA26" s="80">
        <f t="shared" si="21"/>
        <v>301.3</v>
      </c>
      <c r="BB26" s="36">
        <f t="shared" si="23"/>
        <v>141.61099999999999</v>
      </c>
      <c r="BC26" s="80">
        <f t="shared" si="22"/>
        <v>156.67600000000002</v>
      </c>
    </row>
    <row r="27" spans="1:55" ht="17.399999999999999">
      <c r="A27" s="30" t="s">
        <v>31</v>
      </c>
      <c r="B27" s="44">
        <v>620</v>
      </c>
      <c r="C27" s="44">
        <v>387</v>
      </c>
      <c r="D27" s="44">
        <v>558</v>
      </c>
      <c r="E27" s="44">
        <v>36</v>
      </c>
      <c r="F27" s="44"/>
      <c r="G27" s="35">
        <v>18</v>
      </c>
      <c r="H27" s="48">
        <f t="shared" si="7"/>
        <v>1565</v>
      </c>
      <c r="I27" s="48">
        <f t="shared" si="8"/>
        <v>54</v>
      </c>
      <c r="J27" s="44">
        <v>0</v>
      </c>
      <c r="K27" s="19">
        <v>0</v>
      </c>
      <c r="L27" s="19"/>
      <c r="M27" s="19">
        <v>0</v>
      </c>
      <c r="N27" s="45">
        <v>0</v>
      </c>
      <c r="O27" s="49"/>
      <c r="P27" s="48">
        <f t="shared" si="9"/>
        <v>0</v>
      </c>
      <c r="Q27" s="48">
        <f t="shared" si="10"/>
        <v>0</v>
      </c>
      <c r="R27" s="50">
        <f t="shared" si="11"/>
        <v>54</v>
      </c>
      <c r="S27" s="88">
        <v>4.32</v>
      </c>
      <c r="T27" s="44">
        <v>4</v>
      </c>
      <c r="U27" s="59">
        <v>6.3</v>
      </c>
      <c r="V27" s="44"/>
      <c r="W27" s="44"/>
      <c r="X27" s="44"/>
      <c r="Y27" s="44"/>
      <c r="Z27" s="44"/>
      <c r="AA27" s="67">
        <f t="shared" si="12"/>
        <v>0</v>
      </c>
      <c r="AB27" s="51">
        <v>15</v>
      </c>
      <c r="AC27" s="20">
        <f t="shared" si="13"/>
        <v>15</v>
      </c>
      <c r="AD27" s="85">
        <f t="shared" si="14"/>
        <v>68.62</v>
      </c>
      <c r="AE27" s="21">
        <f t="shared" si="15"/>
        <v>53.620000000000005</v>
      </c>
      <c r="AF27" s="82"/>
      <c r="AG27" s="78"/>
      <c r="AH27" s="22">
        <f t="shared" si="4"/>
        <v>68.62</v>
      </c>
      <c r="AI27" s="23"/>
      <c r="AJ27" s="58"/>
      <c r="AK27" s="24">
        <f t="shared" si="5"/>
        <v>15</v>
      </c>
      <c r="AL27" s="25">
        <f t="shared" si="16"/>
        <v>141.61099999999999</v>
      </c>
      <c r="AM27" s="26">
        <f t="shared" si="17"/>
        <v>156.61099999999999</v>
      </c>
      <c r="AN27" s="79"/>
      <c r="AO27" s="24">
        <v>80</v>
      </c>
      <c r="AP27" s="25">
        <v>200</v>
      </c>
      <c r="AQ27" s="112">
        <v>0</v>
      </c>
      <c r="AR27" s="25">
        <v>20</v>
      </c>
      <c r="AS27" s="25">
        <v>54</v>
      </c>
      <c r="AT27" s="62">
        <f t="shared" si="18"/>
        <v>354</v>
      </c>
      <c r="AU27" s="64">
        <f t="shared" si="19"/>
        <v>336.3</v>
      </c>
      <c r="AV27" s="24">
        <v>6</v>
      </c>
      <c r="AW27" s="25">
        <v>20</v>
      </c>
      <c r="AX27" s="25">
        <v>8</v>
      </c>
      <c r="AY27" s="25">
        <v>1</v>
      </c>
      <c r="AZ27" s="81">
        <f t="shared" si="20"/>
        <v>35</v>
      </c>
      <c r="BA27" s="80">
        <f t="shared" si="21"/>
        <v>301.3</v>
      </c>
      <c r="BB27" s="36">
        <f t="shared" si="23"/>
        <v>141.61099999999999</v>
      </c>
      <c r="BC27" s="80">
        <f t="shared" si="22"/>
        <v>156.67600000000002</v>
      </c>
    </row>
    <row r="28" spans="1:55" ht="17.399999999999999">
      <c r="A28" s="30" t="s">
        <v>15</v>
      </c>
      <c r="B28" s="44">
        <v>662</v>
      </c>
      <c r="C28" s="44">
        <v>404</v>
      </c>
      <c r="D28" s="44">
        <v>595</v>
      </c>
      <c r="E28" s="44">
        <v>37</v>
      </c>
      <c r="F28" s="44"/>
      <c r="G28" s="35">
        <v>19</v>
      </c>
      <c r="H28" s="48">
        <f t="shared" si="7"/>
        <v>1661</v>
      </c>
      <c r="I28" s="48">
        <f t="shared" si="8"/>
        <v>56</v>
      </c>
      <c r="J28" s="44">
        <v>0</v>
      </c>
      <c r="K28" s="19">
        <v>0</v>
      </c>
      <c r="L28" s="19"/>
      <c r="M28" s="19">
        <v>0</v>
      </c>
      <c r="N28" s="45">
        <v>0</v>
      </c>
      <c r="O28" s="49"/>
      <c r="P28" s="48">
        <f t="shared" si="9"/>
        <v>0</v>
      </c>
      <c r="Q28" s="48">
        <f t="shared" si="10"/>
        <v>0</v>
      </c>
      <c r="R28" s="50">
        <f t="shared" si="11"/>
        <v>56</v>
      </c>
      <c r="S28" s="88">
        <v>3.27</v>
      </c>
      <c r="T28" s="44">
        <v>4</v>
      </c>
      <c r="U28" s="44">
        <v>7</v>
      </c>
      <c r="V28" s="44"/>
      <c r="W28" s="44"/>
      <c r="X28" s="44"/>
      <c r="Y28" s="44"/>
      <c r="Z28" s="44"/>
      <c r="AA28" s="67">
        <f t="shared" si="12"/>
        <v>0</v>
      </c>
      <c r="AB28" s="51">
        <v>15</v>
      </c>
      <c r="AC28" s="20">
        <f t="shared" si="13"/>
        <v>15</v>
      </c>
      <c r="AD28" s="85">
        <f t="shared" si="14"/>
        <v>70.27000000000001</v>
      </c>
      <c r="AE28" s="21">
        <f t="shared" si="15"/>
        <v>55.27000000000001</v>
      </c>
      <c r="AF28" s="82"/>
      <c r="AG28" s="78"/>
      <c r="AH28" s="22">
        <f t="shared" si="4"/>
        <v>70.27000000000001</v>
      </c>
      <c r="AI28" s="23"/>
      <c r="AJ28" s="58"/>
      <c r="AK28" s="24">
        <f t="shared" si="5"/>
        <v>15</v>
      </c>
      <c r="AL28" s="25">
        <f t="shared" si="16"/>
        <v>141.61099999999999</v>
      </c>
      <c r="AM28" s="26">
        <f t="shared" si="17"/>
        <v>156.61099999999999</v>
      </c>
      <c r="AN28" s="79"/>
      <c r="AO28" s="24">
        <v>80</v>
      </c>
      <c r="AP28" s="25">
        <v>200</v>
      </c>
      <c r="AQ28" s="112">
        <v>0</v>
      </c>
      <c r="AR28" s="25">
        <v>20</v>
      </c>
      <c r="AS28" s="25">
        <v>54</v>
      </c>
      <c r="AT28" s="62">
        <f t="shared" si="18"/>
        <v>354</v>
      </c>
      <c r="AU28" s="64">
        <f t="shared" si="19"/>
        <v>336.3</v>
      </c>
      <c r="AV28" s="24">
        <v>6</v>
      </c>
      <c r="AW28" s="25">
        <v>20</v>
      </c>
      <c r="AX28" s="25">
        <v>8</v>
      </c>
      <c r="AY28" s="25">
        <v>1</v>
      </c>
      <c r="AZ28" s="81">
        <f t="shared" si="20"/>
        <v>35</v>
      </c>
      <c r="BA28" s="80">
        <f t="shared" si="21"/>
        <v>301.3</v>
      </c>
      <c r="BB28" s="36">
        <f t="shared" si="23"/>
        <v>141.61099999999999</v>
      </c>
      <c r="BC28" s="80">
        <f t="shared" si="22"/>
        <v>156.67600000000002</v>
      </c>
    </row>
    <row r="29" spans="1:55" ht="17.399999999999999">
      <c r="A29" s="30" t="s">
        <v>32</v>
      </c>
      <c r="B29" s="44">
        <v>689</v>
      </c>
      <c r="C29" s="44">
        <v>419</v>
      </c>
      <c r="D29" s="44">
        <v>745</v>
      </c>
      <c r="E29" s="44">
        <v>38</v>
      </c>
      <c r="F29" s="44"/>
      <c r="G29" s="35">
        <v>27</v>
      </c>
      <c r="H29" s="48">
        <f t="shared" si="7"/>
        <v>1853</v>
      </c>
      <c r="I29" s="48">
        <f t="shared" si="8"/>
        <v>65</v>
      </c>
      <c r="J29" s="44">
        <v>0</v>
      </c>
      <c r="K29" s="19">
        <v>0</v>
      </c>
      <c r="L29" s="19"/>
      <c r="M29" s="19">
        <v>0</v>
      </c>
      <c r="N29" s="45">
        <v>0</v>
      </c>
      <c r="O29" s="49"/>
      <c r="P29" s="48">
        <f t="shared" si="9"/>
        <v>0</v>
      </c>
      <c r="Q29" s="48">
        <f t="shared" si="10"/>
        <v>0</v>
      </c>
      <c r="R29" s="50">
        <f t="shared" si="11"/>
        <v>65</v>
      </c>
      <c r="S29" s="88">
        <v>3.27</v>
      </c>
      <c r="T29" s="44">
        <v>4</v>
      </c>
      <c r="U29" s="44">
        <v>7</v>
      </c>
      <c r="V29" s="44"/>
      <c r="W29" s="44"/>
      <c r="X29" s="44"/>
      <c r="Y29" s="44"/>
      <c r="Z29" s="44"/>
      <c r="AA29" s="67">
        <f t="shared" si="12"/>
        <v>0</v>
      </c>
      <c r="AB29" s="51">
        <v>30</v>
      </c>
      <c r="AC29" s="20">
        <f t="shared" si="13"/>
        <v>30</v>
      </c>
      <c r="AD29" s="85">
        <f t="shared" si="14"/>
        <v>79.27</v>
      </c>
      <c r="AE29" s="21">
        <f t="shared" si="15"/>
        <v>49.269999999999996</v>
      </c>
      <c r="AF29" s="82"/>
      <c r="AG29" s="78"/>
      <c r="AH29" s="22">
        <f t="shared" si="4"/>
        <v>79.27</v>
      </c>
      <c r="AI29" s="23"/>
      <c r="AJ29" s="58"/>
      <c r="AK29" s="24">
        <f t="shared" si="5"/>
        <v>30</v>
      </c>
      <c r="AL29" s="25">
        <f t="shared" si="16"/>
        <v>141.61099999999999</v>
      </c>
      <c r="AM29" s="26">
        <f t="shared" si="17"/>
        <v>171.61099999999999</v>
      </c>
      <c r="AN29" s="79"/>
      <c r="AO29" s="24">
        <v>80</v>
      </c>
      <c r="AP29" s="25">
        <v>200</v>
      </c>
      <c r="AQ29" s="112">
        <v>0</v>
      </c>
      <c r="AR29" s="25">
        <v>20</v>
      </c>
      <c r="AS29" s="25">
        <v>54</v>
      </c>
      <c r="AT29" s="62">
        <f t="shared" si="18"/>
        <v>354</v>
      </c>
      <c r="AU29" s="64">
        <f t="shared" si="19"/>
        <v>336.3</v>
      </c>
      <c r="AV29" s="24">
        <v>6</v>
      </c>
      <c r="AW29" s="25">
        <v>20</v>
      </c>
      <c r="AX29" s="25">
        <v>8</v>
      </c>
      <c r="AY29" s="25">
        <v>1</v>
      </c>
      <c r="AZ29" s="81">
        <f t="shared" si="20"/>
        <v>35</v>
      </c>
      <c r="BA29" s="80">
        <f t="shared" si="21"/>
        <v>301.3</v>
      </c>
      <c r="BB29" s="36">
        <f t="shared" si="23"/>
        <v>141.61099999999999</v>
      </c>
      <c r="BC29" s="80">
        <f t="shared" si="22"/>
        <v>156.67600000000002</v>
      </c>
    </row>
    <row r="30" spans="1:55" ht="17.399999999999999">
      <c r="A30" s="30" t="s">
        <v>16</v>
      </c>
      <c r="B30" s="44">
        <v>687</v>
      </c>
      <c r="C30" s="44">
        <v>431</v>
      </c>
      <c r="D30" s="44">
        <v>570</v>
      </c>
      <c r="E30" s="44">
        <v>39</v>
      </c>
      <c r="F30" s="44"/>
      <c r="G30" s="35">
        <v>18</v>
      </c>
      <c r="H30" s="48">
        <f t="shared" si="7"/>
        <v>1688</v>
      </c>
      <c r="I30" s="48">
        <f t="shared" si="8"/>
        <v>57</v>
      </c>
      <c r="J30" s="44">
        <v>0</v>
      </c>
      <c r="K30" s="19">
        <v>0</v>
      </c>
      <c r="L30" s="19"/>
      <c r="M30" s="19">
        <v>0</v>
      </c>
      <c r="N30" s="45">
        <v>0</v>
      </c>
      <c r="O30" s="49"/>
      <c r="P30" s="48">
        <f t="shared" si="9"/>
        <v>0</v>
      </c>
      <c r="Q30" s="48">
        <f t="shared" si="10"/>
        <v>0</v>
      </c>
      <c r="R30" s="50">
        <f t="shared" si="11"/>
        <v>57</v>
      </c>
      <c r="S30" s="88">
        <v>4.2</v>
      </c>
      <c r="T30" s="44">
        <v>4</v>
      </c>
      <c r="U30" s="44">
        <v>7.3</v>
      </c>
      <c r="V30" s="44"/>
      <c r="W30" s="44"/>
      <c r="X30" s="44"/>
      <c r="Y30" s="44"/>
      <c r="Z30" s="44"/>
      <c r="AA30" s="67">
        <f t="shared" si="12"/>
        <v>0</v>
      </c>
      <c r="AB30" s="51">
        <v>30</v>
      </c>
      <c r="AC30" s="20">
        <f t="shared" si="13"/>
        <v>30</v>
      </c>
      <c r="AD30" s="85">
        <f t="shared" si="14"/>
        <v>72.5</v>
      </c>
      <c r="AE30" s="21">
        <f t="shared" si="15"/>
        <v>42.5</v>
      </c>
      <c r="AF30" s="82"/>
      <c r="AG30" s="78"/>
      <c r="AH30" s="22">
        <f t="shared" si="4"/>
        <v>72.5</v>
      </c>
      <c r="AI30" s="23"/>
      <c r="AJ30" s="58"/>
      <c r="AK30" s="24">
        <f t="shared" si="5"/>
        <v>30</v>
      </c>
      <c r="AL30" s="25">
        <f t="shared" si="16"/>
        <v>141.61099999999999</v>
      </c>
      <c r="AM30" s="26">
        <f t="shared" si="17"/>
        <v>171.61099999999999</v>
      </c>
      <c r="AN30" s="79"/>
      <c r="AO30" s="24">
        <v>80</v>
      </c>
      <c r="AP30" s="25">
        <v>200</v>
      </c>
      <c r="AQ30" s="112">
        <v>0</v>
      </c>
      <c r="AR30" s="25">
        <v>20</v>
      </c>
      <c r="AS30" s="25">
        <v>54</v>
      </c>
      <c r="AT30" s="62">
        <f t="shared" si="18"/>
        <v>354</v>
      </c>
      <c r="AU30" s="64">
        <f t="shared" si="19"/>
        <v>336.3</v>
      </c>
      <c r="AV30" s="24">
        <v>6</v>
      </c>
      <c r="AW30" s="25">
        <v>20</v>
      </c>
      <c r="AX30" s="25">
        <v>8</v>
      </c>
      <c r="AY30" s="25">
        <v>1</v>
      </c>
      <c r="AZ30" s="81">
        <f t="shared" si="20"/>
        <v>35</v>
      </c>
      <c r="BA30" s="80">
        <f t="shared" si="21"/>
        <v>301.3</v>
      </c>
      <c r="BB30" s="36">
        <f t="shared" si="23"/>
        <v>141.61099999999999</v>
      </c>
      <c r="BC30" s="80">
        <f t="shared" si="22"/>
        <v>156.67600000000002</v>
      </c>
    </row>
    <row r="31" spans="1:55" ht="17.399999999999999">
      <c r="A31" s="30" t="s">
        <v>45</v>
      </c>
      <c r="B31" s="44">
        <v>574</v>
      </c>
      <c r="C31" s="44">
        <v>442</v>
      </c>
      <c r="D31" s="44">
        <v>562</v>
      </c>
      <c r="E31" s="44">
        <v>36</v>
      </c>
      <c r="F31" s="44"/>
      <c r="G31" s="35">
        <v>18</v>
      </c>
      <c r="H31" s="48">
        <f t="shared" si="7"/>
        <v>1578</v>
      </c>
      <c r="I31" s="48">
        <f t="shared" si="8"/>
        <v>54</v>
      </c>
      <c r="J31" s="44">
        <v>0</v>
      </c>
      <c r="K31" s="19">
        <v>0</v>
      </c>
      <c r="L31" s="19">
        <v>262</v>
      </c>
      <c r="M31" s="19">
        <v>0</v>
      </c>
      <c r="N31" s="45">
        <v>0</v>
      </c>
      <c r="O31" s="49">
        <v>8.73</v>
      </c>
      <c r="P31" s="48">
        <f t="shared" si="9"/>
        <v>262</v>
      </c>
      <c r="Q31" s="48">
        <f t="shared" si="10"/>
        <v>8.73</v>
      </c>
      <c r="R31" s="50">
        <f t="shared" si="11"/>
        <v>62.730000000000004</v>
      </c>
      <c r="S31" s="88">
        <v>4.2</v>
      </c>
      <c r="T31" s="44">
        <v>4</v>
      </c>
      <c r="U31" s="44">
        <v>7.3</v>
      </c>
      <c r="V31" s="44"/>
      <c r="W31" s="44"/>
      <c r="X31" s="51">
        <f>274/30</f>
        <v>9.1333333333333329</v>
      </c>
      <c r="Y31" s="44"/>
      <c r="Z31" s="44"/>
      <c r="AA31" s="67">
        <f t="shared" si="12"/>
        <v>9.1333333333333329</v>
      </c>
      <c r="AB31" s="51">
        <v>30</v>
      </c>
      <c r="AC31" s="20">
        <f t="shared" si="13"/>
        <v>39.133333333333333</v>
      </c>
      <c r="AD31" s="85">
        <f t="shared" si="14"/>
        <v>87.363333333333344</v>
      </c>
      <c r="AE31" s="21">
        <f t="shared" si="15"/>
        <v>48.230000000000011</v>
      </c>
      <c r="AF31" s="82"/>
      <c r="AG31" s="78"/>
      <c r="AH31" s="22">
        <f t="shared" si="4"/>
        <v>87.363333333333344</v>
      </c>
      <c r="AI31" s="23"/>
      <c r="AJ31" s="58"/>
      <c r="AK31" s="24">
        <f t="shared" si="5"/>
        <v>39.133333333333333</v>
      </c>
      <c r="AL31" s="25">
        <f t="shared" si="16"/>
        <v>141.61099999999999</v>
      </c>
      <c r="AM31" s="26">
        <f t="shared" si="17"/>
        <v>180.74433333333332</v>
      </c>
      <c r="AN31" s="79"/>
      <c r="AO31" s="24">
        <v>80</v>
      </c>
      <c r="AP31" s="25">
        <v>200</v>
      </c>
      <c r="AQ31" s="112">
        <v>0</v>
      </c>
      <c r="AR31" s="25">
        <v>20</v>
      </c>
      <c r="AS31" s="25">
        <v>54</v>
      </c>
      <c r="AT31" s="62">
        <f t="shared" si="18"/>
        <v>354</v>
      </c>
      <c r="AU31" s="64">
        <f t="shared" si="19"/>
        <v>336.3</v>
      </c>
      <c r="AV31" s="24">
        <v>6</v>
      </c>
      <c r="AW31" s="25">
        <v>20</v>
      </c>
      <c r="AX31" s="25">
        <v>8</v>
      </c>
      <c r="AY31" s="25">
        <v>1</v>
      </c>
      <c r="AZ31" s="81">
        <f t="shared" si="20"/>
        <v>35</v>
      </c>
      <c r="BA31" s="80">
        <f t="shared" si="21"/>
        <v>301.3</v>
      </c>
      <c r="BB31" s="36">
        <f t="shared" si="23"/>
        <v>141.61099999999999</v>
      </c>
      <c r="BC31" s="80">
        <f t="shared" si="22"/>
        <v>156.67600000000002</v>
      </c>
    </row>
    <row r="32" spans="1:55" ht="17.399999999999999">
      <c r="A32" s="30" t="s">
        <v>17</v>
      </c>
      <c r="B32" s="44">
        <v>586</v>
      </c>
      <c r="C32" s="44">
        <v>280</v>
      </c>
      <c r="D32" s="44">
        <v>607</v>
      </c>
      <c r="E32" s="44">
        <v>31</v>
      </c>
      <c r="F32" s="44"/>
      <c r="G32" s="35">
        <v>20</v>
      </c>
      <c r="H32" s="48">
        <f t="shared" si="7"/>
        <v>1473</v>
      </c>
      <c r="I32" s="48">
        <f t="shared" si="8"/>
        <v>51</v>
      </c>
      <c r="J32" s="44">
        <v>0</v>
      </c>
      <c r="K32" s="19">
        <v>0</v>
      </c>
      <c r="L32" s="19">
        <v>232</v>
      </c>
      <c r="M32" s="19">
        <v>0</v>
      </c>
      <c r="N32" s="45">
        <v>0</v>
      </c>
      <c r="O32" s="49">
        <v>7.73</v>
      </c>
      <c r="P32" s="48">
        <f t="shared" si="9"/>
        <v>232</v>
      </c>
      <c r="Q32" s="48">
        <f t="shared" si="10"/>
        <v>7.73</v>
      </c>
      <c r="R32" s="50">
        <f t="shared" si="11"/>
        <v>58.730000000000004</v>
      </c>
      <c r="S32" s="88">
        <v>4.08</v>
      </c>
      <c r="T32" s="44">
        <v>4</v>
      </c>
      <c r="U32" s="44">
        <v>7.6</v>
      </c>
      <c r="V32" s="44"/>
      <c r="W32" s="44"/>
      <c r="X32" s="51">
        <f>251/30</f>
        <v>8.3666666666666671</v>
      </c>
      <c r="Y32" s="44"/>
      <c r="Z32" s="51"/>
      <c r="AA32" s="67">
        <f t="shared" si="12"/>
        <v>8.3666666666666671</v>
      </c>
      <c r="AB32" s="51">
        <v>30</v>
      </c>
      <c r="AC32" s="20">
        <f t="shared" si="13"/>
        <v>38.366666666666667</v>
      </c>
      <c r="AD32" s="85">
        <f t="shared" si="14"/>
        <v>82.776666666666671</v>
      </c>
      <c r="AE32" s="21">
        <f t="shared" si="15"/>
        <v>44.410000000000004</v>
      </c>
      <c r="AF32" s="82"/>
      <c r="AG32" s="78"/>
      <c r="AH32" s="22">
        <f t="shared" si="4"/>
        <v>82.776666666666671</v>
      </c>
      <c r="AI32" s="23"/>
      <c r="AJ32" s="58"/>
      <c r="AK32" s="24">
        <f t="shared" si="5"/>
        <v>38.366666666666667</v>
      </c>
      <c r="AL32" s="25">
        <f t="shared" si="16"/>
        <v>141.61099999999999</v>
      </c>
      <c r="AM32" s="26">
        <f t="shared" si="17"/>
        <v>179.97766666666666</v>
      </c>
      <c r="AN32" s="79"/>
      <c r="AO32" s="24">
        <v>80</v>
      </c>
      <c r="AP32" s="25">
        <v>200</v>
      </c>
      <c r="AQ32" s="112">
        <v>0</v>
      </c>
      <c r="AR32" s="25">
        <v>20</v>
      </c>
      <c r="AS32" s="25">
        <v>54</v>
      </c>
      <c r="AT32" s="62">
        <f t="shared" si="18"/>
        <v>354</v>
      </c>
      <c r="AU32" s="64">
        <f t="shared" si="19"/>
        <v>336.3</v>
      </c>
      <c r="AV32" s="24">
        <v>6</v>
      </c>
      <c r="AW32" s="25">
        <v>20</v>
      </c>
      <c r="AX32" s="25">
        <v>8</v>
      </c>
      <c r="AY32" s="25">
        <v>1</v>
      </c>
      <c r="AZ32" s="81">
        <f t="shared" si="20"/>
        <v>35</v>
      </c>
      <c r="BA32" s="80">
        <f t="shared" si="21"/>
        <v>301.3</v>
      </c>
      <c r="BB32" s="36">
        <f t="shared" si="23"/>
        <v>141.61099999999999</v>
      </c>
      <c r="BC32" s="80">
        <f t="shared" si="22"/>
        <v>156.67600000000002</v>
      </c>
    </row>
    <row r="33" spans="1:55" ht="17.399999999999999">
      <c r="A33" s="30" t="s">
        <v>46</v>
      </c>
      <c r="B33" s="44">
        <v>700</v>
      </c>
      <c r="C33" s="44">
        <v>96</v>
      </c>
      <c r="D33" s="44">
        <v>596</v>
      </c>
      <c r="E33" s="44">
        <v>28</v>
      </c>
      <c r="F33" s="44"/>
      <c r="G33" s="35">
        <v>18</v>
      </c>
      <c r="H33" s="48">
        <f t="shared" si="7"/>
        <v>1392</v>
      </c>
      <c r="I33" s="48">
        <f t="shared" si="8"/>
        <v>46</v>
      </c>
      <c r="J33" s="44">
        <v>0</v>
      </c>
      <c r="K33" s="19">
        <v>0</v>
      </c>
      <c r="L33" s="19">
        <v>360</v>
      </c>
      <c r="M33" s="19">
        <v>0</v>
      </c>
      <c r="N33" s="45">
        <v>0</v>
      </c>
      <c r="O33" s="49">
        <v>12</v>
      </c>
      <c r="P33" s="48">
        <f t="shared" si="9"/>
        <v>360</v>
      </c>
      <c r="Q33" s="48">
        <f t="shared" si="10"/>
        <v>12</v>
      </c>
      <c r="R33" s="50">
        <f t="shared" si="11"/>
        <v>58</v>
      </c>
      <c r="S33" s="88">
        <v>4.08</v>
      </c>
      <c r="T33" s="44">
        <v>4</v>
      </c>
      <c r="U33" s="44">
        <v>7.6</v>
      </c>
      <c r="V33" s="44"/>
      <c r="W33" s="44"/>
      <c r="X33" s="51">
        <f>288/30</f>
        <v>9.6</v>
      </c>
      <c r="Y33" s="44"/>
      <c r="Z33" s="51"/>
      <c r="AA33" s="67">
        <f t="shared" si="12"/>
        <v>9.6</v>
      </c>
      <c r="AB33" s="51">
        <v>30</v>
      </c>
      <c r="AC33" s="20">
        <f t="shared" si="13"/>
        <v>39.6</v>
      </c>
      <c r="AD33" s="85">
        <f t="shared" si="14"/>
        <v>83.279999999999987</v>
      </c>
      <c r="AE33" s="21">
        <f t="shared" si="15"/>
        <v>43.679999999999986</v>
      </c>
      <c r="AF33" s="82"/>
      <c r="AG33" s="78"/>
      <c r="AH33" s="22">
        <f t="shared" si="4"/>
        <v>83.279999999999987</v>
      </c>
      <c r="AI33" s="23"/>
      <c r="AJ33" s="58"/>
      <c r="AK33" s="24">
        <f t="shared" si="5"/>
        <v>39.6</v>
      </c>
      <c r="AL33" s="25">
        <f t="shared" si="16"/>
        <v>141.61099999999999</v>
      </c>
      <c r="AM33" s="26">
        <f t="shared" si="17"/>
        <v>181.21099999999998</v>
      </c>
      <c r="AN33" s="79"/>
      <c r="AO33" s="24">
        <v>80</v>
      </c>
      <c r="AP33" s="25">
        <v>200</v>
      </c>
      <c r="AQ33" s="112">
        <v>0</v>
      </c>
      <c r="AR33" s="25">
        <v>20</v>
      </c>
      <c r="AS33" s="25">
        <v>54</v>
      </c>
      <c r="AT33" s="62">
        <f t="shared" si="18"/>
        <v>354</v>
      </c>
      <c r="AU33" s="64">
        <f t="shared" si="19"/>
        <v>336.3</v>
      </c>
      <c r="AV33" s="24">
        <v>6</v>
      </c>
      <c r="AW33" s="25">
        <v>20</v>
      </c>
      <c r="AX33" s="25">
        <v>8</v>
      </c>
      <c r="AY33" s="25">
        <v>1</v>
      </c>
      <c r="AZ33" s="81">
        <f t="shared" si="20"/>
        <v>35</v>
      </c>
      <c r="BA33" s="80">
        <f t="shared" si="21"/>
        <v>301.3</v>
      </c>
      <c r="BB33" s="36">
        <f t="shared" si="23"/>
        <v>141.61099999999999</v>
      </c>
      <c r="BC33" s="80">
        <f t="shared" si="22"/>
        <v>156.67600000000002</v>
      </c>
    </row>
    <row r="34" spans="1:55" ht="17.399999999999999">
      <c r="A34" s="30" t="s">
        <v>18</v>
      </c>
      <c r="B34" s="44">
        <v>780</v>
      </c>
      <c r="C34" s="44">
        <v>138</v>
      </c>
      <c r="D34" s="61">
        <v>607</v>
      </c>
      <c r="E34" s="44">
        <v>32</v>
      </c>
      <c r="F34" s="44"/>
      <c r="G34" s="35">
        <v>19</v>
      </c>
      <c r="H34" s="48">
        <f t="shared" si="7"/>
        <v>1525</v>
      </c>
      <c r="I34" s="48">
        <f t="shared" si="8"/>
        <v>51</v>
      </c>
      <c r="J34" s="44">
        <v>0</v>
      </c>
      <c r="K34" s="19">
        <v>0</v>
      </c>
      <c r="L34" s="19">
        <v>367</v>
      </c>
      <c r="M34" s="19">
        <v>0</v>
      </c>
      <c r="N34" s="45">
        <v>0</v>
      </c>
      <c r="O34" s="49">
        <v>12.23</v>
      </c>
      <c r="P34" s="48">
        <f t="shared" si="9"/>
        <v>367</v>
      </c>
      <c r="Q34" s="48">
        <f t="shared" si="10"/>
        <v>12.23</v>
      </c>
      <c r="R34" s="50">
        <f t="shared" si="11"/>
        <v>63.230000000000004</v>
      </c>
      <c r="S34" s="88">
        <v>4.0599999999999996</v>
      </c>
      <c r="T34" s="44">
        <v>3.5</v>
      </c>
      <c r="U34" s="44">
        <v>7.6</v>
      </c>
      <c r="V34" s="44"/>
      <c r="W34" s="44"/>
      <c r="X34" s="51">
        <f>290/30</f>
        <v>9.6666666666666661</v>
      </c>
      <c r="Y34" s="44"/>
      <c r="Z34" s="51"/>
      <c r="AA34" s="67">
        <f t="shared" si="12"/>
        <v>9.6666666666666661</v>
      </c>
      <c r="AB34" s="51">
        <v>15</v>
      </c>
      <c r="AC34" s="20">
        <f t="shared" si="13"/>
        <v>24.666666666666664</v>
      </c>
      <c r="AD34" s="85">
        <f t="shared" si="14"/>
        <v>88.056666666666672</v>
      </c>
      <c r="AE34" s="21">
        <f t="shared" si="15"/>
        <v>63.390000000000008</v>
      </c>
      <c r="AF34" s="82"/>
      <c r="AG34" s="78"/>
      <c r="AH34" s="22">
        <f t="shared" si="4"/>
        <v>88.056666666666672</v>
      </c>
      <c r="AI34" s="23"/>
      <c r="AJ34" s="58"/>
      <c r="AK34" s="24">
        <f t="shared" si="5"/>
        <v>24.666666666666664</v>
      </c>
      <c r="AL34" s="25">
        <f t="shared" si="16"/>
        <v>141.61099999999999</v>
      </c>
      <c r="AM34" s="26">
        <f t="shared" si="17"/>
        <v>166.27766666666665</v>
      </c>
      <c r="AN34" s="79"/>
      <c r="AO34" s="24">
        <v>80</v>
      </c>
      <c r="AP34" s="25">
        <v>200</v>
      </c>
      <c r="AQ34" s="112">
        <v>0</v>
      </c>
      <c r="AR34" s="25">
        <v>20</v>
      </c>
      <c r="AS34" s="25">
        <v>54</v>
      </c>
      <c r="AT34" s="62">
        <f t="shared" si="18"/>
        <v>354</v>
      </c>
      <c r="AU34" s="64">
        <f t="shared" si="19"/>
        <v>336.3</v>
      </c>
      <c r="AV34" s="24">
        <v>6</v>
      </c>
      <c r="AW34" s="25">
        <v>20</v>
      </c>
      <c r="AX34" s="25">
        <v>8</v>
      </c>
      <c r="AY34" s="25">
        <v>1</v>
      </c>
      <c r="AZ34" s="81">
        <f t="shared" si="20"/>
        <v>35</v>
      </c>
      <c r="BA34" s="80">
        <f t="shared" si="21"/>
        <v>301.3</v>
      </c>
      <c r="BB34" s="36">
        <f t="shared" si="23"/>
        <v>141.61099999999999</v>
      </c>
      <c r="BC34" s="80">
        <f t="shared" si="22"/>
        <v>156.67600000000002</v>
      </c>
    </row>
    <row r="35" spans="1:55" ht="17.399999999999999">
      <c r="A35" s="30" t="s">
        <v>47</v>
      </c>
      <c r="B35" s="44">
        <v>761</v>
      </c>
      <c r="C35" s="44">
        <v>145</v>
      </c>
      <c r="D35" s="61">
        <v>585</v>
      </c>
      <c r="E35" s="44">
        <v>32</v>
      </c>
      <c r="F35" s="44"/>
      <c r="G35" s="35">
        <v>18</v>
      </c>
      <c r="H35" s="48">
        <f t="shared" si="7"/>
        <v>1491</v>
      </c>
      <c r="I35" s="48">
        <f t="shared" si="8"/>
        <v>50</v>
      </c>
      <c r="J35" s="44">
        <v>0</v>
      </c>
      <c r="K35" s="19">
        <v>0</v>
      </c>
      <c r="L35" s="19">
        <v>374</v>
      </c>
      <c r="M35" s="19">
        <v>0</v>
      </c>
      <c r="N35" s="45">
        <v>0</v>
      </c>
      <c r="O35" s="49">
        <v>12.46</v>
      </c>
      <c r="P35" s="48">
        <f t="shared" si="9"/>
        <v>374</v>
      </c>
      <c r="Q35" s="48">
        <f t="shared" si="10"/>
        <v>12.46</v>
      </c>
      <c r="R35" s="50">
        <f t="shared" si="11"/>
        <v>62.46</v>
      </c>
      <c r="S35" s="88">
        <v>4.0599999999999996</v>
      </c>
      <c r="T35" s="44">
        <v>3.5</v>
      </c>
      <c r="U35" s="44">
        <v>7.6</v>
      </c>
      <c r="V35" s="44"/>
      <c r="W35" s="44"/>
      <c r="X35" s="51">
        <f>292/30</f>
        <v>9.7333333333333325</v>
      </c>
      <c r="Y35" s="44"/>
      <c r="Z35" s="51"/>
      <c r="AA35" s="67">
        <f t="shared" si="12"/>
        <v>9.7333333333333325</v>
      </c>
      <c r="AB35" s="51">
        <v>15</v>
      </c>
      <c r="AC35" s="20">
        <f t="shared" si="13"/>
        <v>24.733333333333334</v>
      </c>
      <c r="AD35" s="85">
        <f t="shared" si="14"/>
        <v>87.353333333333325</v>
      </c>
      <c r="AE35" s="21">
        <f t="shared" si="15"/>
        <v>62.61999999999999</v>
      </c>
      <c r="AF35" s="82"/>
      <c r="AG35" s="78"/>
      <c r="AH35" s="22">
        <f t="shared" si="4"/>
        <v>87.353333333333325</v>
      </c>
      <c r="AI35" s="23"/>
      <c r="AJ35" s="58"/>
      <c r="AK35" s="24">
        <f t="shared" si="5"/>
        <v>24.733333333333334</v>
      </c>
      <c r="AL35" s="25">
        <f t="shared" si="16"/>
        <v>141.61099999999999</v>
      </c>
      <c r="AM35" s="26">
        <f t="shared" si="17"/>
        <v>166.34433333333334</v>
      </c>
      <c r="AN35" s="79"/>
      <c r="AO35" s="24">
        <v>80</v>
      </c>
      <c r="AP35" s="25">
        <v>200</v>
      </c>
      <c r="AQ35" s="112">
        <v>0</v>
      </c>
      <c r="AR35" s="25">
        <v>20</v>
      </c>
      <c r="AS35" s="25">
        <v>54</v>
      </c>
      <c r="AT35" s="62">
        <f t="shared" si="18"/>
        <v>354</v>
      </c>
      <c r="AU35" s="64">
        <f t="shared" si="19"/>
        <v>336.3</v>
      </c>
      <c r="AV35" s="24">
        <v>6</v>
      </c>
      <c r="AW35" s="25">
        <v>20</v>
      </c>
      <c r="AX35" s="25">
        <v>8</v>
      </c>
      <c r="AY35" s="25">
        <v>1</v>
      </c>
      <c r="AZ35" s="81">
        <f t="shared" si="20"/>
        <v>35</v>
      </c>
      <c r="BA35" s="80">
        <f t="shared" si="21"/>
        <v>301.3</v>
      </c>
      <c r="BB35" s="36">
        <f t="shared" si="23"/>
        <v>141.61099999999999</v>
      </c>
      <c r="BC35" s="80">
        <f t="shared" si="22"/>
        <v>156.67600000000002</v>
      </c>
    </row>
    <row r="36" spans="1:55" ht="17.399999999999999">
      <c r="A36" s="30" t="s">
        <v>19</v>
      </c>
      <c r="B36" s="44">
        <v>750</v>
      </c>
      <c r="C36" s="44">
        <v>370</v>
      </c>
      <c r="D36" s="61">
        <v>583</v>
      </c>
      <c r="E36" s="44">
        <v>39</v>
      </c>
      <c r="F36" s="44"/>
      <c r="G36" s="35">
        <v>18</v>
      </c>
      <c r="H36" s="48">
        <f t="shared" si="7"/>
        <v>1703</v>
      </c>
      <c r="I36" s="48">
        <f t="shared" si="8"/>
        <v>57</v>
      </c>
      <c r="J36" s="44">
        <v>0</v>
      </c>
      <c r="K36" s="19">
        <v>0</v>
      </c>
      <c r="L36" s="19">
        <v>377</v>
      </c>
      <c r="M36" s="19">
        <v>0</v>
      </c>
      <c r="N36" s="45">
        <v>0</v>
      </c>
      <c r="O36" s="49">
        <v>12.5</v>
      </c>
      <c r="P36" s="48">
        <f t="shared" si="9"/>
        <v>377</v>
      </c>
      <c r="Q36" s="48">
        <f t="shared" si="10"/>
        <v>12.5</v>
      </c>
      <c r="R36" s="50">
        <f t="shared" si="11"/>
        <v>69.5</v>
      </c>
      <c r="S36" s="88">
        <v>3.54</v>
      </c>
      <c r="T36" s="44">
        <v>3.5</v>
      </c>
      <c r="U36" s="44">
        <v>7.1</v>
      </c>
      <c r="V36" s="44"/>
      <c r="W36" s="44"/>
      <c r="X36" s="51">
        <f>293/30</f>
        <v>9.7666666666666675</v>
      </c>
      <c r="Y36" s="44"/>
      <c r="Z36" s="51"/>
      <c r="AA36" s="67">
        <f t="shared" si="12"/>
        <v>9.7666666666666675</v>
      </c>
      <c r="AB36" s="51">
        <v>15</v>
      </c>
      <c r="AC36" s="20">
        <f t="shared" si="13"/>
        <v>24.766666666666666</v>
      </c>
      <c r="AD36" s="85">
        <f t="shared" si="14"/>
        <v>93.406666666666666</v>
      </c>
      <c r="AE36" s="21">
        <f t="shared" si="15"/>
        <v>68.64</v>
      </c>
      <c r="AF36" s="82"/>
      <c r="AG36" s="78"/>
      <c r="AH36" s="22">
        <f t="shared" si="4"/>
        <v>93.406666666666666</v>
      </c>
      <c r="AI36" s="23"/>
      <c r="AJ36" s="58"/>
      <c r="AK36" s="24">
        <f t="shared" si="5"/>
        <v>24.766666666666666</v>
      </c>
      <c r="AL36" s="25">
        <f t="shared" si="16"/>
        <v>141.61099999999999</v>
      </c>
      <c r="AM36" s="26">
        <f t="shared" si="17"/>
        <v>166.37766666666664</v>
      </c>
      <c r="AN36" s="79"/>
      <c r="AO36" s="24">
        <v>80</v>
      </c>
      <c r="AP36" s="25">
        <v>200</v>
      </c>
      <c r="AQ36" s="112">
        <v>0</v>
      </c>
      <c r="AR36" s="25">
        <v>20</v>
      </c>
      <c r="AS36" s="25">
        <v>54</v>
      </c>
      <c r="AT36" s="62">
        <f t="shared" si="18"/>
        <v>354</v>
      </c>
      <c r="AU36" s="64">
        <f t="shared" si="19"/>
        <v>336.3</v>
      </c>
      <c r="AV36" s="24">
        <v>6</v>
      </c>
      <c r="AW36" s="25">
        <v>20</v>
      </c>
      <c r="AX36" s="25">
        <v>8</v>
      </c>
      <c r="AY36" s="25">
        <v>1</v>
      </c>
      <c r="AZ36" s="81">
        <f t="shared" si="20"/>
        <v>35</v>
      </c>
      <c r="BA36" s="80">
        <f t="shared" si="21"/>
        <v>301.3</v>
      </c>
      <c r="BB36" s="36">
        <f t="shared" si="23"/>
        <v>141.61099999999999</v>
      </c>
      <c r="BC36" s="80">
        <f t="shared" si="22"/>
        <v>156.67600000000002</v>
      </c>
    </row>
    <row r="37" spans="1:55" ht="17.399999999999999">
      <c r="A37" s="30" t="s">
        <v>48</v>
      </c>
      <c r="B37" s="44">
        <v>754</v>
      </c>
      <c r="C37" s="44">
        <v>362</v>
      </c>
      <c r="D37" s="61">
        <v>574</v>
      </c>
      <c r="E37" s="44">
        <v>39</v>
      </c>
      <c r="F37" s="44"/>
      <c r="G37" s="35">
        <v>18</v>
      </c>
      <c r="H37" s="48">
        <v>18</v>
      </c>
      <c r="I37" s="48">
        <f t="shared" si="8"/>
        <v>57</v>
      </c>
      <c r="J37" s="44">
        <v>0</v>
      </c>
      <c r="K37" s="19">
        <v>0</v>
      </c>
      <c r="L37" s="19">
        <v>361</v>
      </c>
      <c r="M37" s="19">
        <v>0</v>
      </c>
      <c r="N37" s="45">
        <v>0</v>
      </c>
      <c r="O37" s="49">
        <v>12.03</v>
      </c>
      <c r="P37" s="48">
        <f t="shared" si="9"/>
        <v>361</v>
      </c>
      <c r="Q37" s="48">
        <f t="shared" si="10"/>
        <v>12.03</v>
      </c>
      <c r="R37" s="50">
        <f t="shared" si="11"/>
        <v>69.03</v>
      </c>
      <c r="S37" s="88">
        <v>3.54</v>
      </c>
      <c r="T37" s="44">
        <v>3.5</v>
      </c>
      <c r="U37" s="44">
        <v>7.1</v>
      </c>
      <c r="V37" s="44"/>
      <c r="W37" s="44"/>
      <c r="X37" s="51">
        <f>293/30</f>
        <v>9.7666666666666675</v>
      </c>
      <c r="Y37" s="44"/>
      <c r="Z37" s="51"/>
      <c r="AA37" s="67">
        <f t="shared" si="12"/>
        <v>9.7666666666666675</v>
      </c>
      <c r="AB37" s="51">
        <v>15</v>
      </c>
      <c r="AC37" s="20">
        <f t="shared" si="13"/>
        <v>24.766666666666666</v>
      </c>
      <c r="AD37" s="85">
        <f t="shared" si="14"/>
        <v>92.936666666666667</v>
      </c>
      <c r="AE37" s="21">
        <f t="shared" si="15"/>
        <v>68.17</v>
      </c>
      <c r="AF37" s="82"/>
      <c r="AG37" s="78"/>
      <c r="AH37" s="22">
        <f t="shared" si="4"/>
        <v>92.936666666666667</v>
      </c>
      <c r="AI37" s="23"/>
      <c r="AJ37" s="58"/>
      <c r="AK37" s="24">
        <f t="shared" si="5"/>
        <v>24.766666666666666</v>
      </c>
      <c r="AL37" s="25">
        <f t="shared" si="16"/>
        <v>141.61099999999999</v>
      </c>
      <c r="AM37" s="26">
        <f t="shared" si="17"/>
        <v>166.37766666666664</v>
      </c>
      <c r="AN37" s="79"/>
      <c r="AO37" s="24">
        <v>80</v>
      </c>
      <c r="AP37" s="25">
        <v>200</v>
      </c>
      <c r="AQ37" s="112">
        <v>0</v>
      </c>
      <c r="AR37" s="25">
        <v>20</v>
      </c>
      <c r="AS37" s="25">
        <v>54</v>
      </c>
      <c r="AT37" s="62">
        <f t="shared" si="18"/>
        <v>354</v>
      </c>
      <c r="AU37" s="64">
        <f t="shared" si="19"/>
        <v>336.3</v>
      </c>
      <c r="AV37" s="24">
        <v>6</v>
      </c>
      <c r="AW37" s="25">
        <v>20</v>
      </c>
      <c r="AX37" s="25">
        <v>8</v>
      </c>
      <c r="AY37" s="25">
        <v>1</v>
      </c>
      <c r="AZ37" s="81">
        <f t="shared" si="20"/>
        <v>35</v>
      </c>
      <c r="BA37" s="80">
        <f t="shared" si="21"/>
        <v>301.3</v>
      </c>
      <c r="BB37" s="36">
        <f t="shared" si="23"/>
        <v>141.61099999999999</v>
      </c>
      <c r="BC37" s="80">
        <f t="shared" si="22"/>
        <v>156.67600000000002</v>
      </c>
    </row>
    <row r="38" spans="1:55" ht="17.399999999999999">
      <c r="A38" s="30" t="s">
        <v>20</v>
      </c>
      <c r="B38" s="44">
        <v>735</v>
      </c>
      <c r="C38" s="44">
        <v>376</v>
      </c>
      <c r="D38" s="61">
        <v>577</v>
      </c>
      <c r="E38" s="44">
        <v>39</v>
      </c>
      <c r="F38" s="44"/>
      <c r="G38" s="35">
        <v>18</v>
      </c>
      <c r="H38" s="48">
        <f t="shared" si="7"/>
        <v>1688</v>
      </c>
      <c r="I38" s="48">
        <f t="shared" si="8"/>
        <v>57</v>
      </c>
      <c r="J38" s="44">
        <v>0</v>
      </c>
      <c r="K38" s="19">
        <v>0</v>
      </c>
      <c r="L38" s="19">
        <v>375</v>
      </c>
      <c r="M38" s="19">
        <v>0</v>
      </c>
      <c r="N38" s="45">
        <v>0</v>
      </c>
      <c r="O38" s="49">
        <v>12.5</v>
      </c>
      <c r="P38" s="48">
        <f t="shared" si="9"/>
        <v>375</v>
      </c>
      <c r="Q38" s="48">
        <f t="shared" si="10"/>
        <v>12.5</v>
      </c>
      <c r="R38" s="50">
        <f t="shared" si="11"/>
        <v>69.5</v>
      </c>
      <c r="S38" s="88">
        <v>3.81</v>
      </c>
      <c r="T38" s="44">
        <v>3.5</v>
      </c>
      <c r="U38" s="44">
        <v>6.7</v>
      </c>
      <c r="V38" s="44"/>
      <c r="W38" s="44"/>
      <c r="X38" s="51">
        <f>290/30</f>
        <v>9.6666666666666661</v>
      </c>
      <c r="Y38" s="44"/>
      <c r="Z38" s="51"/>
      <c r="AA38" s="67">
        <f t="shared" si="12"/>
        <v>9.6666666666666661</v>
      </c>
      <c r="AB38" s="51">
        <v>15</v>
      </c>
      <c r="AC38" s="20">
        <f t="shared" si="13"/>
        <v>24.666666666666664</v>
      </c>
      <c r="AD38" s="85">
        <f t="shared" si="14"/>
        <v>93.176666666666677</v>
      </c>
      <c r="AE38" s="21">
        <f t="shared" si="15"/>
        <v>68.510000000000019</v>
      </c>
      <c r="AF38" s="82"/>
      <c r="AG38" s="78"/>
      <c r="AH38" s="22">
        <f t="shared" si="4"/>
        <v>93.176666666666677</v>
      </c>
      <c r="AI38" s="23"/>
      <c r="AJ38" s="58"/>
      <c r="AK38" s="24">
        <f t="shared" si="5"/>
        <v>24.666666666666664</v>
      </c>
      <c r="AL38" s="25">
        <f t="shared" si="16"/>
        <v>141.61099999999999</v>
      </c>
      <c r="AM38" s="26">
        <f t="shared" si="17"/>
        <v>166.27766666666665</v>
      </c>
      <c r="AN38" s="79"/>
      <c r="AO38" s="24">
        <v>80</v>
      </c>
      <c r="AP38" s="25">
        <v>200</v>
      </c>
      <c r="AQ38" s="112">
        <v>0</v>
      </c>
      <c r="AR38" s="25">
        <v>20</v>
      </c>
      <c r="AS38" s="25">
        <v>54</v>
      </c>
      <c r="AT38" s="62">
        <f t="shared" si="18"/>
        <v>354</v>
      </c>
      <c r="AU38" s="64">
        <f t="shared" si="19"/>
        <v>336.3</v>
      </c>
      <c r="AV38" s="24">
        <v>6</v>
      </c>
      <c r="AW38" s="25">
        <v>20</v>
      </c>
      <c r="AX38" s="25">
        <v>8</v>
      </c>
      <c r="AY38" s="25">
        <v>1</v>
      </c>
      <c r="AZ38" s="81">
        <f t="shared" si="20"/>
        <v>35</v>
      </c>
      <c r="BA38" s="80">
        <f t="shared" si="21"/>
        <v>301.3</v>
      </c>
      <c r="BB38" s="36">
        <f t="shared" si="23"/>
        <v>141.61099999999999</v>
      </c>
      <c r="BC38" s="80">
        <f t="shared" si="22"/>
        <v>156.67600000000002</v>
      </c>
    </row>
    <row r="39" spans="1:55" ht="19.5" customHeight="1">
      <c r="A39" s="30" t="s">
        <v>33</v>
      </c>
      <c r="B39" s="44">
        <v>750</v>
      </c>
      <c r="C39" s="44">
        <v>384</v>
      </c>
      <c r="D39" s="61">
        <v>579</v>
      </c>
      <c r="E39" s="44">
        <v>40</v>
      </c>
      <c r="F39" s="44"/>
      <c r="G39" s="35">
        <v>18</v>
      </c>
      <c r="H39" s="48">
        <f t="shared" si="7"/>
        <v>1713</v>
      </c>
      <c r="I39" s="48">
        <f t="shared" si="8"/>
        <v>58</v>
      </c>
      <c r="J39" s="44">
        <v>0</v>
      </c>
      <c r="K39" s="19">
        <v>0</v>
      </c>
      <c r="L39" s="19">
        <v>419</v>
      </c>
      <c r="M39" s="19">
        <v>0</v>
      </c>
      <c r="N39" s="45">
        <v>0</v>
      </c>
      <c r="O39" s="49">
        <v>13.9</v>
      </c>
      <c r="P39" s="48">
        <f t="shared" si="9"/>
        <v>419</v>
      </c>
      <c r="Q39" s="48">
        <f t="shared" si="10"/>
        <v>13.9</v>
      </c>
      <c r="R39" s="50">
        <f t="shared" si="11"/>
        <v>71.900000000000006</v>
      </c>
      <c r="S39" s="88">
        <v>3.81</v>
      </c>
      <c r="T39" s="44">
        <v>3</v>
      </c>
      <c r="U39" s="44">
        <v>6.7</v>
      </c>
      <c r="V39" s="44"/>
      <c r="W39" s="44"/>
      <c r="X39" s="51">
        <f>293/30</f>
        <v>9.7666666666666675</v>
      </c>
      <c r="Y39" s="44"/>
      <c r="Z39" s="51"/>
      <c r="AA39" s="67">
        <f t="shared" si="12"/>
        <v>9.7666666666666675</v>
      </c>
      <c r="AB39" s="51">
        <v>15</v>
      </c>
      <c r="AC39" s="20">
        <f t="shared" si="13"/>
        <v>24.766666666666666</v>
      </c>
      <c r="AD39" s="85">
        <f t="shared" si="14"/>
        <v>95.176666666666677</v>
      </c>
      <c r="AE39" s="21">
        <f t="shared" si="15"/>
        <v>70.410000000000011</v>
      </c>
      <c r="AF39" s="82"/>
      <c r="AG39" s="78"/>
      <c r="AH39" s="22">
        <f t="shared" si="4"/>
        <v>95.176666666666677</v>
      </c>
      <c r="AI39" s="23"/>
      <c r="AJ39" s="58"/>
      <c r="AK39" s="24">
        <f t="shared" si="5"/>
        <v>24.766666666666666</v>
      </c>
      <c r="AL39" s="25">
        <f t="shared" si="16"/>
        <v>141.61099999999999</v>
      </c>
      <c r="AM39" s="26">
        <f t="shared" si="17"/>
        <v>166.37766666666664</v>
      </c>
      <c r="AN39" s="79"/>
      <c r="AO39" s="24">
        <v>80</v>
      </c>
      <c r="AP39" s="25">
        <v>200</v>
      </c>
      <c r="AQ39" s="112">
        <v>0</v>
      </c>
      <c r="AR39" s="25">
        <v>20</v>
      </c>
      <c r="AS39" s="25">
        <v>54</v>
      </c>
      <c r="AT39" s="62">
        <f t="shared" si="18"/>
        <v>354</v>
      </c>
      <c r="AU39" s="64">
        <f t="shared" si="19"/>
        <v>336.3</v>
      </c>
      <c r="AV39" s="24">
        <v>6</v>
      </c>
      <c r="AW39" s="25">
        <v>20</v>
      </c>
      <c r="AX39" s="25">
        <v>8</v>
      </c>
      <c r="AY39" s="25">
        <v>1</v>
      </c>
      <c r="AZ39" s="81">
        <f t="shared" si="20"/>
        <v>35</v>
      </c>
      <c r="BA39" s="80">
        <f t="shared" si="21"/>
        <v>301.3</v>
      </c>
      <c r="BB39" s="36">
        <f t="shared" si="23"/>
        <v>141.61099999999999</v>
      </c>
      <c r="BC39" s="80">
        <f t="shared" si="22"/>
        <v>156.67600000000002</v>
      </c>
    </row>
    <row r="40" spans="1:55" ht="17.399999999999999">
      <c r="A40" s="30" t="s">
        <v>21</v>
      </c>
      <c r="B40" s="44">
        <v>742</v>
      </c>
      <c r="C40" s="44">
        <v>391</v>
      </c>
      <c r="D40" s="61">
        <v>573</v>
      </c>
      <c r="E40" s="44">
        <v>40</v>
      </c>
      <c r="F40" s="35"/>
      <c r="G40" s="35">
        <v>18</v>
      </c>
      <c r="H40" s="48">
        <f t="shared" si="7"/>
        <v>1706</v>
      </c>
      <c r="I40" s="48">
        <f t="shared" si="8"/>
        <v>58</v>
      </c>
      <c r="J40" s="44">
        <v>0</v>
      </c>
      <c r="K40" s="19">
        <v>0</v>
      </c>
      <c r="L40" s="19">
        <v>342</v>
      </c>
      <c r="M40" s="19">
        <v>0</v>
      </c>
      <c r="N40" s="45">
        <v>0</v>
      </c>
      <c r="O40" s="49">
        <v>12</v>
      </c>
      <c r="P40" s="48">
        <f t="shared" si="9"/>
        <v>342</v>
      </c>
      <c r="Q40" s="48">
        <f t="shared" si="10"/>
        <v>12</v>
      </c>
      <c r="R40" s="50">
        <f t="shared" si="11"/>
        <v>70</v>
      </c>
      <c r="S40" s="88">
        <v>2.13</v>
      </c>
      <c r="T40" s="44">
        <v>4</v>
      </c>
      <c r="U40" s="44">
        <v>8</v>
      </c>
      <c r="V40" s="44"/>
      <c r="W40" s="44"/>
      <c r="X40" s="44">
        <v>10</v>
      </c>
      <c r="Y40" s="44"/>
      <c r="Z40" s="44"/>
      <c r="AA40" s="67">
        <f t="shared" si="12"/>
        <v>10</v>
      </c>
      <c r="AB40" s="51">
        <v>15</v>
      </c>
      <c r="AC40" s="20">
        <f t="shared" si="13"/>
        <v>25</v>
      </c>
      <c r="AD40" s="85">
        <f t="shared" si="14"/>
        <v>94.13</v>
      </c>
      <c r="AE40" s="21">
        <f t="shared" si="15"/>
        <v>69.13</v>
      </c>
      <c r="AF40" s="82"/>
      <c r="AG40" s="78"/>
      <c r="AH40" s="22">
        <f t="shared" si="4"/>
        <v>94.13</v>
      </c>
      <c r="AI40" s="23"/>
      <c r="AJ40" s="58"/>
      <c r="AK40" s="24">
        <f t="shared" si="5"/>
        <v>25</v>
      </c>
      <c r="AL40" s="25">
        <f t="shared" si="16"/>
        <v>141.61099999999999</v>
      </c>
      <c r="AM40" s="26">
        <f t="shared" si="17"/>
        <v>166.61099999999999</v>
      </c>
      <c r="AN40" s="79"/>
      <c r="AO40" s="24">
        <v>80</v>
      </c>
      <c r="AP40" s="25">
        <v>200</v>
      </c>
      <c r="AQ40" s="112">
        <v>0</v>
      </c>
      <c r="AR40" s="25">
        <v>20</v>
      </c>
      <c r="AS40" s="25">
        <v>54</v>
      </c>
      <c r="AT40" s="62">
        <f t="shared" si="18"/>
        <v>354</v>
      </c>
      <c r="AU40" s="64">
        <f t="shared" si="19"/>
        <v>336.3</v>
      </c>
      <c r="AV40" s="24">
        <v>6</v>
      </c>
      <c r="AW40" s="25">
        <v>20</v>
      </c>
      <c r="AX40" s="25">
        <v>8</v>
      </c>
      <c r="AY40" s="25">
        <v>1</v>
      </c>
      <c r="AZ40" s="81">
        <f t="shared" si="20"/>
        <v>35</v>
      </c>
      <c r="BA40" s="80">
        <f t="shared" si="21"/>
        <v>301.3</v>
      </c>
      <c r="BB40" s="36">
        <f t="shared" si="23"/>
        <v>141.61099999999999</v>
      </c>
      <c r="BC40" s="80">
        <f t="shared" si="22"/>
        <v>156.67600000000002</v>
      </c>
    </row>
    <row r="41" spans="1:55" ht="17.399999999999999">
      <c r="A41" s="30" t="s">
        <v>34</v>
      </c>
      <c r="B41" s="44">
        <v>569</v>
      </c>
      <c r="C41" s="44">
        <v>370</v>
      </c>
      <c r="D41" s="61">
        <v>337</v>
      </c>
      <c r="E41" s="44">
        <v>33</v>
      </c>
      <c r="F41" s="35">
        <v>9</v>
      </c>
      <c r="G41" s="35">
        <v>18</v>
      </c>
      <c r="H41" s="48">
        <f t="shared" si="7"/>
        <v>1276</v>
      </c>
      <c r="I41" s="48">
        <f t="shared" si="8"/>
        <v>60</v>
      </c>
      <c r="J41" s="44">
        <v>0</v>
      </c>
      <c r="K41" s="19">
        <v>0</v>
      </c>
      <c r="L41" s="19">
        <v>358</v>
      </c>
      <c r="M41" s="19">
        <v>0</v>
      </c>
      <c r="N41" s="45">
        <v>0</v>
      </c>
      <c r="O41" s="49">
        <v>12</v>
      </c>
      <c r="P41" s="48">
        <f t="shared" si="9"/>
        <v>358</v>
      </c>
      <c r="Q41" s="48">
        <f t="shared" si="10"/>
        <v>12</v>
      </c>
      <c r="R41" s="50">
        <f t="shared" si="11"/>
        <v>72</v>
      </c>
      <c r="S41" s="88">
        <v>2.13</v>
      </c>
      <c r="T41" s="44">
        <v>4.5</v>
      </c>
      <c r="U41" s="44"/>
      <c r="V41" s="44"/>
      <c r="W41" s="44"/>
      <c r="X41" s="44">
        <v>10</v>
      </c>
      <c r="Y41" s="44"/>
      <c r="Z41" s="44"/>
      <c r="AA41" s="67">
        <f t="shared" si="12"/>
        <v>10</v>
      </c>
      <c r="AB41" s="51">
        <v>15</v>
      </c>
      <c r="AC41" s="20">
        <f t="shared" si="13"/>
        <v>25</v>
      </c>
      <c r="AD41" s="85">
        <f t="shared" si="14"/>
        <v>88.63</v>
      </c>
      <c r="AE41" s="21">
        <f t="shared" si="15"/>
        <v>63.629999999999995</v>
      </c>
      <c r="AF41" s="82"/>
      <c r="AG41" s="78"/>
      <c r="AH41" s="22">
        <f t="shared" si="4"/>
        <v>88.63</v>
      </c>
      <c r="AI41" s="23"/>
      <c r="AJ41" s="58"/>
      <c r="AK41" s="24">
        <f t="shared" si="5"/>
        <v>25</v>
      </c>
      <c r="AL41" s="25">
        <f t="shared" si="16"/>
        <v>141.61099999999999</v>
      </c>
      <c r="AM41" s="26">
        <f t="shared" si="17"/>
        <v>166.61099999999999</v>
      </c>
      <c r="AN41" s="79"/>
      <c r="AO41" s="24">
        <v>80</v>
      </c>
      <c r="AP41" s="25">
        <v>200</v>
      </c>
      <c r="AQ41" s="112">
        <v>0</v>
      </c>
      <c r="AR41" s="25">
        <v>20</v>
      </c>
      <c r="AS41" s="25">
        <v>54</v>
      </c>
      <c r="AT41" s="62">
        <f t="shared" si="18"/>
        <v>354</v>
      </c>
      <c r="AU41" s="64">
        <f t="shared" si="19"/>
        <v>336.3</v>
      </c>
      <c r="AV41" s="24">
        <v>6</v>
      </c>
      <c r="AW41" s="25">
        <v>20</v>
      </c>
      <c r="AX41" s="25">
        <v>8</v>
      </c>
      <c r="AY41" s="25">
        <v>1</v>
      </c>
      <c r="AZ41" s="81">
        <f t="shared" si="20"/>
        <v>35</v>
      </c>
      <c r="BA41" s="80">
        <f t="shared" si="21"/>
        <v>301.3</v>
      </c>
      <c r="BB41" s="36">
        <f t="shared" si="23"/>
        <v>141.61099999999999</v>
      </c>
      <c r="BC41" s="80">
        <f t="shared" si="22"/>
        <v>156.67600000000002</v>
      </c>
    </row>
    <row r="42" spans="1:55" ht="17.399999999999999">
      <c r="A42" s="30" t="s">
        <v>22</v>
      </c>
      <c r="B42" s="44">
        <v>709</v>
      </c>
      <c r="C42" s="44">
        <v>203</v>
      </c>
      <c r="D42" s="61">
        <v>450</v>
      </c>
      <c r="E42" s="44">
        <v>24</v>
      </c>
      <c r="F42" s="35">
        <v>14</v>
      </c>
      <c r="G42" s="35">
        <v>19</v>
      </c>
      <c r="H42" s="48">
        <f t="shared" si="7"/>
        <v>1362</v>
      </c>
      <c r="I42" s="48">
        <f t="shared" si="8"/>
        <v>57</v>
      </c>
      <c r="J42" s="44">
        <v>0</v>
      </c>
      <c r="K42" s="19">
        <v>0</v>
      </c>
      <c r="L42" s="19">
        <v>361</v>
      </c>
      <c r="M42" s="19">
        <v>0</v>
      </c>
      <c r="N42" s="45">
        <v>0</v>
      </c>
      <c r="O42" s="49">
        <v>12</v>
      </c>
      <c r="P42" s="48">
        <f t="shared" si="9"/>
        <v>361</v>
      </c>
      <c r="Q42" s="48">
        <f t="shared" si="10"/>
        <v>12</v>
      </c>
      <c r="R42" s="50">
        <f t="shared" si="11"/>
        <v>69</v>
      </c>
      <c r="S42" s="88">
        <v>2.39</v>
      </c>
      <c r="T42" s="44">
        <v>4.5</v>
      </c>
      <c r="U42" s="44">
        <v>7.2</v>
      </c>
      <c r="V42" s="44"/>
      <c r="W42" s="44"/>
      <c r="X42" s="44">
        <v>10</v>
      </c>
      <c r="Y42" s="44"/>
      <c r="Z42" s="44"/>
      <c r="AA42" s="67">
        <f t="shared" si="12"/>
        <v>10</v>
      </c>
      <c r="AB42" s="51">
        <v>15</v>
      </c>
      <c r="AC42" s="20">
        <f t="shared" si="13"/>
        <v>25</v>
      </c>
      <c r="AD42" s="85">
        <f t="shared" si="14"/>
        <v>93.09</v>
      </c>
      <c r="AE42" s="21">
        <f t="shared" si="15"/>
        <v>68.09</v>
      </c>
      <c r="AF42" s="82"/>
      <c r="AG42" s="78"/>
      <c r="AH42" s="22">
        <f t="shared" si="4"/>
        <v>93.09</v>
      </c>
      <c r="AI42" s="23"/>
      <c r="AJ42" s="58"/>
      <c r="AK42" s="24">
        <f t="shared" si="5"/>
        <v>25</v>
      </c>
      <c r="AL42" s="25">
        <f t="shared" si="16"/>
        <v>141.61099999999999</v>
      </c>
      <c r="AM42" s="26">
        <f t="shared" si="17"/>
        <v>166.61099999999999</v>
      </c>
      <c r="AN42" s="79"/>
      <c r="AO42" s="24">
        <v>80</v>
      </c>
      <c r="AP42" s="25">
        <v>200</v>
      </c>
      <c r="AQ42" s="112">
        <v>0</v>
      </c>
      <c r="AR42" s="25">
        <v>20</v>
      </c>
      <c r="AS42" s="25">
        <v>54</v>
      </c>
      <c r="AT42" s="62">
        <f t="shared" si="18"/>
        <v>354</v>
      </c>
      <c r="AU42" s="64">
        <f t="shared" si="19"/>
        <v>336.3</v>
      </c>
      <c r="AV42" s="24">
        <v>6</v>
      </c>
      <c r="AW42" s="25">
        <v>20</v>
      </c>
      <c r="AX42" s="25">
        <v>8</v>
      </c>
      <c r="AY42" s="25">
        <v>1</v>
      </c>
      <c r="AZ42" s="81">
        <f t="shared" si="20"/>
        <v>35</v>
      </c>
      <c r="BA42" s="80">
        <f t="shared" si="21"/>
        <v>301.3</v>
      </c>
      <c r="BB42" s="36">
        <f t="shared" si="23"/>
        <v>141.61099999999999</v>
      </c>
      <c r="BC42" s="80">
        <f t="shared" si="22"/>
        <v>156.67600000000002</v>
      </c>
    </row>
    <row r="43" spans="1:55" ht="17.399999999999999">
      <c r="A43" s="30" t="s">
        <v>49</v>
      </c>
      <c r="B43" s="44">
        <v>733</v>
      </c>
      <c r="C43" s="44">
        <v>241</v>
      </c>
      <c r="D43" s="44">
        <v>564</v>
      </c>
      <c r="E43" s="44">
        <v>25</v>
      </c>
      <c r="F43" s="35">
        <v>17</v>
      </c>
      <c r="G43" s="35">
        <v>24</v>
      </c>
      <c r="H43" s="48">
        <f t="shared" si="7"/>
        <v>1538</v>
      </c>
      <c r="I43" s="48">
        <f t="shared" si="8"/>
        <v>66</v>
      </c>
      <c r="J43" s="44">
        <v>0</v>
      </c>
      <c r="K43" s="19">
        <v>0</v>
      </c>
      <c r="L43" s="19">
        <v>365</v>
      </c>
      <c r="M43" s="19">
        <v>0</v>
      </c>
      <c r="N43" s="45">
        <v>0</v>
      </c>
      <c r="O43" s="49">
        <v>12</v>
      </c>
      <c r="P43" s="48">
        <f t="shared" si="9"/>
        <v>365</v>
      </c>
      <c r="Q43" s="48">
        <f t="shared" si="10"/>
        <v>12</v>
      </c>
      <c r="R43" s="50">
        <f t="shared" si="11"/>
        <v>78</v>
      </c>
      <c r="S43" s="88">
        <v>2.39</v>
      </c>
      <c r="T43" s="44">
        <v>4.5</v>
      </c>
      <c r="U43" s="44">
        <v>7.2</v>
      </c>
      <c r="V43" s="44"/>
      <c r="W43" s="44"/>
      <c r="X43" s="44">
        <v>10</v>
      </c>
      <c r="Y43" s="44"/>
      <c r="Z43" s="44"/>
      <c r="AA43" s="67">
        <f t="shared" si="12"/>
        <v>10</v>
      </c>
      <c r="AB43" s="51">
        <v>15</v>
      </c>
      <c r="AC43" s="20">
        <f t="shared" si="13"/>
        <v>25</v>
      </c>
      <c r="AD43" s="85">
        <f t="shared" si="14"/>
        <v>102.09</v>
      </c>
      <c r="AE43" s="21">
        <f t="shared" si="15"/>
        <v>77.09</v>
      </c>
      <c r="AF43" s="82"/>
      <c r="AG43" s="78"/>
      <c r="AH43" s="22">
        <f t="shared" si="4"/>
        <v>102.09</v>
      </c>
      <c r="AI43" s="23"/>
      <c r="AJ43" s="58"/>
      <c r="AK43" s="24">
        <f t="shared" si="5"/>
        <v>25</v>
      </c>
      <c r="AL43" s="25">
        <f t="shared" si="16"/>
        <v>141.61099999999999</v>
      </c>
      <c r="AM43" s="26">
        <f t="shared" si="17"/>
        <v>166.61099999999999</v>
      </c>
      <c r="AN43" s="79"/>
      <c r="AO43" s="24">
        <v>80</v>
      </c>
      <c r="AP43" s="25">
        <v>200</v>
      </c>
      <c r="AQ43" s="112">
        <v>0</v>
      </c>
      <c r="AR43" s="25">
        <v>20</v>
      </c>
      <c r="AS43" s="25">
        <v>54</v>
      </c>
      <c r="AT43" s="62">
        <f t="shared" si="18"/>
        <v>354</v>
      </c>
      <c r="AU43" s="64">
        <f t="shared" si="19"/>
        <v>336.3</v>
      </c>
      <c r="AV43" s="24">
        <v>6</v>
      </c>
      <c r="AW43" s="25">
        <v>20</v>
      </c>
      <c r="AX43" s="25">
        <v>8</v>
      </c>
      <c r="AY43" s="25">
        <v>1</v>
      </c>
      <c r="AZ43" s="81">
        <f t="shared" si="20"/>
        <v>35</v>
      </c>
      <c r="BA43" s="80">
        <f t="shared" si="21"/>
        <v>301.3</v>
      </c>
      <c r="BB43" s="36">
        <f t="shared" si="23"/>
        <v>141.61099999999999</v>
      </c>
      <c r="BC43" s="80">
        <f t="shared" si="22"/>
        <v>156.67600000000002</v>
      </c>
    </row>
    <row r="44" spans="1:55" ht="17.399999999999999">
      <c r="A44" s="30" t="s">
        <v>23</v>
      </c>
      <c r="B44" s="44">
        <v>754</v>
      </c>
      <c r="C44" s="44">
        <v>252</v>
      </c>
      <c r="D44" s="44">
        <v>593</v>
      </c>
      <c r="E44" s="44">
        <v>25</v>
      </c>
      <c r="F44" s="35">
        <v>18</v>
      </c>
      <c r="G44" s="35">
        <v>26</v>
      </c>
      <c r="H44" s="48">
        <f t="shared" si="7"/>
        <v>1599</v>
      </c>
      <c r="I44" s="48">
        <f t="shared" si="8"/>
        <v>69</v>
      </c>
      <c r="J44" s="44">
        <v>0</v>
      </c>
      <c r="K44" s="19">
        <v>0</v>
      </c>
      <c r="L44" s="19">
        <v>364</v>
      </c>
      <c r="M44" s="19">
        <v>0</v>
      </c>
      <c r="N44" s="45">
        <v>0</v>
      </c>
      <c r="O44" s="49">
        <v>12</v>
      </c>
      <c r="P44" s="48">
        <f t="shared" si="9"/>
        <v>364</v>
      </c>
      <c r="Q44" s="48">
        <f t="shared" si="10"/>
        <v>12</v>
      </c>
      <c r="R44" s="50">
        <f t="shared" si="11"/>
        <v>81</v>
      </c>
      <c r="S44" s="88">
        <v>2.4</v>
      </c>
      <c r="T44" s="44">
        <v>4.5</v>
      </c>
      <c r="U44" s="44">
        <v>7.1</v>
      </c>
      <c r="V44" s="44"/>
      <c r="W44" s="44"/>
      <c r="X44" s="44">
        <v>10</v>
      </c>
      <c r="Y44" s="44"/>
      <c r="Z44" s="44"/>
      <c r="AA44" s="67">
        <f t="shared" si="12"/>
        <v>10</v>
      </c>
      <c r="AB44" s="51">
        <v>15</v>
      </c>
      <c r="AC44" s="20">
        <f t="shared" si="13"/>
        <v>25</v>
      </c>
      <c r="AD44" s="85">
        <f t="shared" si="14"/>
        <v>105</v>
      </c>
      <c r="AE44" s="21">
        <f t="shared" si="15"/>
        <v>80</v>
      </c>
      <c r="AF44" s="82"/>
      <c r="AG44" s="78"/>
      <c r="AH44" s="22">
        <f t="shared" si="4"/>
        <v>105</v>
      </c>
      <c r="AI44" s="23"/>
      <c r="AJ44" s="58"/>
      <c r="AK44" s="24">
        <f t="shared" si="5"/>
        <v>25</v>
      </c>
      <c r="AL44" s="25">
        <f t="shared" si="16"/>
        <v>141.61099999999999</v>
      </c>
      <c r="AM44" s="26">
        <f t="shared" si="17"/>
        <v>166.61099999999999</v>
      </c>
      <c r="AN44" s="79"/>
      <c r="AO44" s="24">
        <v>80</v>
      </c>
      <c r="AP44" s="25">
        <v>200</v>
      </c>
      <c r="AQ44" s="112">
        <v>0</v>
      </c>
      <c r="AR44" s="25">
        <v>20</v>
      </c>
      <c r="AS44" s="25">
        <v>54</v>
      </c>
      <c r="AT44" s="62">
        <f t="shared" si="18"/>
        <v>354</v>
      </c>
      <c r="AU44" s="64">
        <f t="shared" si="19"/>
        <v>336.3</v>
      </c>
      <c r="AV44" s="24">
        <v>6</v>
      </c>
      <c r="AW44" s="25">
        <v>20</v>
      </c>
      <c r="AX44" s="25">
        <v>8</v>
      </c>
      <c r="AY44" s="25">
        <v>1</v>
      </c>
      <c r="AZ44" s="81">
        <f t="shared" si="20"/>
        <v>35</v>
      </c>
      <c r="BA44" s="80">
        <f t="shared" si="21"/>
        <v>301.3</v>
      </c>
      <c r="BB44" s="36">
        <f t="shared" si="23"/>
        <v>141.61099999999999</v>
      </c>
      <c r="BC44" s="80">
        <f t="shared" si="22"/>
        <v>156.67600000000002</v>
      </c>
    </row>
    <row r="45" spans="1:55" ht="17.399999999999999">
      <c r="A45" s="30" t="s">
        <v>50</v>
      </c>
      <c r="B45" s="44">
        <v>779</v>
      </c>
      <c r="C45" s="44">
        <v>331</v>
      </c>
      <c r="D45" s="44">
        <v>634</v>
      </c>
      <c r="E45" s="44">
        <v>26</v>
      </c>
      <c r="F45" s="35">
        <v>11</v>
      </c>
      <c r="G45" s="35">
        <v>26</v>
      </c>
      <c r="H45" s="48">
        <f t="shared" si="7"/>
        <v>1744</v>
      </c>
      <c r="I45" s="48">
        <f t="shared" si="8"/>
        <v>63</v>
      </c>
      <c r="J45" s="44">
        <v>0</v>
      </c>
      <c r="K45" s="19">
        <v>0</v>
      </c>
      <c r="L45" s="19">
        <v>408</v>
      </c>
      <c r="M45" s="19">
        <v>0</v>
      </c>
      <c r="N45" s="45">
        <v>0</v>
      </c>
      <c r="O45" s="49">
        <v>13</v>
      </c>
      <c r="P45" s="48">
        <f t="shared" si="9"/>
        <v>408</v>
      </c>
      <c r="Q45" s="48">
        <f t="shared" si="10"/>
        <v>13</v>
      </c>
      <c r="R45" s="50">
        <f t="shared" si="11"/>
        <v>76</v>
      </c>
      <c r="S45" s="88">
        <v>2.4</v>
      </c>
      <c r="T45" s="35">
        <v>5</v>
      </c>
      <c r="U45" s="44">
        <v>7.1</v>
      </c>
      <c r="V45" s="44"/>
      <c r="W45" s="44"/>
      <c r="X45" s="44">
        <v>10</v>
      </c>
      <c r="Y45" s="44"/>
      <c r="Z45" s="44"/>
      <c r="AA45" s="67">
        <f t="shared" si="12"/>
        <v>10</v>
      </c>
      <c r="AB45" s="51">
        <v>15</v>
      </c>
      <c r="AC45" s="20">
        <f t="shared" si="13"/>
        <v>25</v>
      </c>
      <c r="AD45" s="85">
        <f t="shared" si="14"/>
        <v>100.5</v>
      </c>
      <c r="AE45" s="21">
        <f t="shared" si="15"/>
        <v>75.5</v>
      </c>
      <c r="AF45" s="82"/>
      <c r="AG45" s="78"/>
      <c r="AH45" s="22">
        <f t="shared" si="4"/>
        <v>100.5</v>
      </c>
      <c r="AI45" s="23"/>
      <c r="AJ45" s="58"/>
      <c r="AK45" s="24">
        <f t="shared" si="5"/>
        <v>25</v>
      </c>
      <c r="AL45" s="25">
        <f t="shared" si="16"/>
        <v>141.61099999999999</v>
      </c>
      <c r="AM45" s="26">
        <f t="shared" si="17"/>
        <v>166.61099999999999</v>
      </c>
      <c r="AN45" s="79"/>
      <c r="AO45" s="24">
        <v>80</v>
      </c>
      <c r="AP45" s="25">
        <v>200</v>
      </c>
      <c r="AQ45" s="112">
        <v>0</v>
      </c>
      <c r="AR45" s="25">
        <v>20</v>
      </c>
      <c r="AS45" s="25">
        <v>54</v>
      </c>
      <c r="AT45" s="62">
        <f t="shared" si="18"/>
        <v>354</v>
      </c>
      <c r="AU45" s="64">
        <f t="shared" si="19"/>
        <v>336.3</v>
      </c>
      <c r="AV45" s="24">
        <v>6</v>
      </c>
      <c r="AW45" s="25">
        <v>20</v>
      </c>
      <c r="AX45" s="25">
        <v>8</v>
      </c>
      <c r="AY45" s="25">
        <v>1</v>
      </c>
      <c r="AZ45" s="81">
        <f t="shared" si="20"/>
        <v>35</v>
      </c>
      <c r="BA45" s="80">
        <f t="shared" si="21"/>
        <v>301.3</v>
      </c>
      <c r="BB45" s="36">
        <f t="shared" si="23"/>
        <v>141.61099999999999</v>
      </c>
      <c r="BC45" s="80">
        <f t="shared" si="22"/>
        <v>156.67600000000002</v>
      </c>
    </row>
    <row r="46" spans="1:55" ht="17.399999999999999">
      <c r="A46" s="30" t="s">
        <v>24</v>
      </c>
      <c r="B46" s="44">
        <v>867</v>
      </c>
      <c r="C46" s="44">
        <v>484</v>
      </c>
      <c r="D46" s="44">
        <v>766</v>
      </c>
      <c r="E46" s="44">
        <v>29</v>
      </c>
      <c r="F46" s="35">
        <v>16</v>
      </c>
      <c r="G46" s="35">
        <v>26</v>
      </c>
      <c r="H46" s="48">
        <f t="shared" si="7"/>
        <v>2117</v>
      </c>
      <c r="I46" s="48">
        <f t="shared" si="8"/>
        <v>71</v>
      </c>
      <c r="J46" s="44">
        <v>0</v>
      </c>
      <c r="K46" s="19">
        <v>0</v>
      </c>
      <c r="L46" s="19">
        <v>298</v>
      </c>
      <c r="M46" s="19">
        <v>0</v>
      </c>
      <c r="N46" s="45">
        <v>0</v>
      </c>
      <c r="O46" s="49">
        <v>10</v>
      </c>
      <c r="P46" s="48">
        <f t="shared" si="9"/>
        <v>298</v>
      </c>
      <c r="Q46" s="48">
        <f t="shared" si="10"/>
        <v>10</v>
      </c>
      <c r="R46" s="50">
        <f t="shared" si="11"/>
        <v>81</v>
      </c>
      <c r="S46" s="88">
        <v>3.06</v>
      </c>
      <c r="T46" s="35">
        <v>7.5</v>
      </c>
      <c r="U46" s="59">
        <v>8.9</v>
      </c>
      <c r="V46" s="44"/>
      <c r="W46" s="44"/>
      <c r="X46" s="44">
        <v>10</v>
      </c>
      <c r="Y46" s="44"/>
      <c r="Z46" s="44"/>
      <c r="AA46" s="67">
        <f t="shared" si="12"/>
        <v>10</v>
      </c>
      <c r="AB46" s="51"/>
      <c r="AC46" s="20">
        <f t="shared" si="13"/>
        <v>10</v>
      </c>
      <c r="AD46" s="85">
        <f t="shared" si="14"/>
        <v>110.46000000000001</v>
      </c>
      <c r="AE46" s="21">
        <f t="shared" si="15"/>
        <v>100.46000000000001</v>
      </c>
      <c r="AF46" s="84"/>
      <c r="AG46" s="78"/>
      <c r="AH46" s="22">
        <f t="shared" si="4"/>
        <v>110.46000000000001</v>
      </c>
      <c r="AI46" s="23"/>
      <c r="AJ46" s="58"/>
      <c r="AK46" s="24">
        <f t="shared" si="5"/>
        <v>10</v>
      </c>
      <c r="AL46" s="25">
        <f t="shared" si="16"/>
        <v>141.61099999999999</v>
      </c>
      <c r="AM46" s="26">
        <f t="shared" si="17"/>
        <v>151.61099999999999</v>
      </c>
      <c r="AN46" s="79"/>
      <c r="AO46" s="24">
        <v>80</v>
      </c>
      <c r="AP46" s="25">
        <v>200</v>
      </c>
      <c r="AQ46" s="112">
        <v>0</v>
      </c>
      <c r="AR46" s="25">
        <v>20</v>
      </c>
      <c r="AS46" s="25">
        <v>54</v>
      </c>
      <c r="AT46" s="62">
        <f t="shared" si="18"/>
        <v>354</v>
      </c>
      <c r="AU46" s="64">
        <f t="shared" si="19"/>
        <v>336.3</v>
      </c>
      <c r="AV46" s="24">
        <v>6</v>
      </c>
      <c r="AW46" s="25">
        <v>20</v>
      </c>
      <c r="AX46" s="25">
        <v>8</v>
      </c>
      <c r="AY46" s="25">
        <v>1</v>
      </c>
      <c r="AZ46" s="81">
        <f t="shared" si="20"/>
        <v>35</v>
      </c>
      <c r="BA46" s="80">
        <f t="shared" si="21"/>
        <v>301.3</v>
      </c>
      <c r="BB46" s="36">
        <f t="shared" si="23"/>
        <v>141.61099999999999</v>
      </c>
      <c r="BC46" s="80">
        <f t="shared" si="22"/>
        <v>156.67600000000002</v>
      </c>
    </row>
    <row r="47" spans="1:55" ht="17.399999999999999">
      <c r="A47" s="30" t="s">
        <v>35</v>
      </c>
      <c r="B47" s="44">
        <v>867</v>
      </c>
      <c r="C47" s="44">
        <v>484</v>
      </c>
      <c r="D47" s="44">
        <v>766</v>
      </c>
      <c r="E47" s="44">
        <v>29</v>
      </c>
      <c r="F47" s="35">
        <v>16</v>
      </c>
      <c r="G47" s="35">
        <v>26</v>
      </c>
      <c r="H47" s="48">
        <f t="shared" si="7"/>
        <v>2117</v>
      </c>
      <c r="I47" s="48">
        <f t="shared" si="8"/>
        <v>71</v>
      </c>
      <c r="J47" s="44">
        <v>0</v>
      </c>
      <c r="K47" s="19">
        <v>0</v>
      </c>
      <c r="L47" s="19">
        <v>0</v>
      </c>
      <c r="M47" s="19">
        <v>0</v>
      </c>
      <c r="N47" s="45">
        <v>0</v>
      </c>
      <c r="O47" s="49">
        <v>0</v>
      </c>
      <c r="P47" s="48">
        <f t="shared" si="9"/>
        <v>0</v>
      </c>
      <c r="Q47" s="48">
        <f t="shared" si="10"/>
        <v>0</v>
      </c>
      <c r="R47" s="50">
        <f t="shared" si="11"/>
        <v>71</v>
      </c>
      <c r="S47" s="88">
        <v>3.06</v>
      </c>
      <c r="T47" s="35">
        <v>7.5</v>
      </c>
      <c r="U47" s="59">
        <v>8.9</v>
      </c>
      <c r="V47" s="44"/>
      <c r="W47" s="44"/>
      <c r="X47" s="44"/>
      <c r="Y47" s="44"/>
      <c r="Z47" s="44"/>
      <c r="AA47" s="67">
        <f t="shared" si="12"/>
        <v>0</v>
      </c>
      <c r="AB47" s="51"/>
      <c r="AC47" s="20">
        <f t="shared" si="13"/>
        <v>0</v>
      </c>
      <c r="AD47" s="85">
        <f t="shared" si="14"/>
        <v>90.460000000000008</v>
      </c>
      <c r="AE47" s="21">
        <f t="shared" si="15"/>
        <v>90.460000000000008</v>
      </c>
      <c r="AF47" s="84"/>
      <c r="AG47" s="78"/>
      <c r="AH47" s="22">
        <f t="shared" si="4"/>
        <v>90.460000000000008</v>
      </c>
      <c r="AI47" s="23"/>
      <c r="AJ47" s="58"/>
      <c r="AK47" s="24">
        <f t="shared" si="5"/>
        <v>0</v>
      </c>
      <c r="AL47" s="25">
        <f t="shared" si="16"/>
        <v>141.61099999999999</v>
      </c>
      <c r="AM47" s="26">
        <f t="shared" si="17"/>
        <v>141.61099999999999</v>
      </c>
      <c r="AN47" s="79"/>
      <c r="AO47" s="24">
        <v>80</v>
      </c>
      <c r="AP47" s="25">
        <v>200</v>
      </c>
      <c r="AQ47" s="112">
        <v>0</v>
      </c>
      <c r="AR47" s="25">
        <v>20</v>
      </c>
      <c r="AS47" s="25">
        <v>54</v>
      </c>
      <c r="AT47" s="62">
        <f t="shared" si="18"/>
        <v>354</v>
      </c>
      <c r="AU47" s="64">
        <f t="shared" si="19"/>
        <v>336.3</v>
      </c>
      <c r="AV47" s="24">
        <v>6</v>
      </c>
      <c r="AW47" s="25">
        <v>20</v>
      </c>
      <c r="AX47" s="25">
        <v>8</v>
      </c>
      <c r="AY47" s="25">
        <v>1</v>
      </c>
      <c r="AZ47" s="81">
        <f t="shared" si="20"/>
        <v>35</v>
      </c>
      <c r="BA47" s="80">
        <f t="shared" si="21"/>
        <v>301.3</v>
      </c>
      <c r="BB47" s="36">
        <f t="shared" si="23"/>
        <v>141.61099999999999</v>
      </c>
      <c r="BC47" s="80">
        <f t="shared" si="22"/>
        <v>156.67600000000002</v>
      </c>
    </row>
    <row r="48" spans="1:55" ht="17.399999999999999">
      <c r="A48" s="30" t="s">
        <v>36</v>
      </c>
      <c r="B48" s="44">
        <v>670</v>
      </c>
      <c r="C48" s="44">
        <v>430</v>
      </c>
      <c r="D48" s="44">
        <v>784</v>
      </c>
      <c r="E48" s="44">
        <v>22</v>
      </c>
      <c r="F48" s="35">
        <v>15</v>
      </c>
      <c r="G48" s="35">
        <v>26</v>
      </c>
      <c r="H48" s="48">
        <f t="shared" si="7"/>
        <v>1884</v>
      </c>
      <c r="I48" s="48">
        <f t="shared" si="8"/>
        <v>63</v>
      </c>
      <c r="J48" s="44">
        <v>465</v>
      </c>
      <c r="K48" s="19">
        <v>270</v>
      </c>
      <c r="L48" s="19">
        <v>0</v>
      </c>
      <c r="M48" s="19">
        <v>15</v>
      </c>
      <c r="N48" s="45">
        <v>10</v>
      </c>
      <c r="O48" s="49">
        <v>0</v>
      </c>
      <c r="P48" s="48">
        <f t="shared" si="9"/>
        <v>735</v>
      </c>
      <c r="Q48" s="48">
        <f t="shared" si="10"/>
        <v>25</v>
      </c>
      <c r="R48" s="50">
        <f t="shared" si="11"/>
        <v>88</v>
      </c>
      <c r="S48" s="88">
        <v>3.72</v>
      </c>
      <c r="T48" s="35">
        <v>7.5</v>
      </c>
      <c r="U48" s="59">
        <v>8.9</v>
      </c>
      <c r="V48" s="44"/>
      <c r="W48" s="44"/>
      <c r="X48" s="44"/>
      <c r="Y48" s="44"/>
      <c r="Z48" s="44"/>
      <c r="AA48" s="67">
        <f t="shared" si="12"/>
        <v>0</v>
      </c>
      <c r="AB48" s="51"/>
      <c r="AC48" s="20">
        <f t="shared" si="13"/>
        <v>0</v>
      </c>
      <c r="AD48" s="85">
        <f t="shared" si="14"/>
        <v>108.12</v>
      </c>
      <c r="AE48" s="21">
        <f t="shared" si="15"/>
        <v>108.12</v>
      </c>
      <c r="AF48" s="84"/>
      <c r="AG48" s="78"/>
      <c r="AH48" s="22">
        <f t="shared" si="4"/>
        <v>108.12</v>
      </c>
      <c r="AI48" s="23"/>
      <c r="AJ48" s="58"/>
      <c r="AK48" s="24">
        <f t="shared" si="5"/>
        <v>0</v>
      </c>
      <c r="AL48" s="25">
        <f t="shared" si="16"/>
        <v>141.61099999999999</v>
      </c>
      <c r="AM48" s="26">
        <f t="shared" si="17"/>
        <v>141.61099999999999</v>
      </c>
      <c r="AN48" s="79"/>
      <c r="AO48" s="24">
        <v>80</v>
      </c>
      <c r="AP48" s="25">
        <v>200</v>
      </c>
      <c r="AQ48" s="112">
        <v>0</v>
      </c>
      <c r="AR48" s="25">
        <v>20</v>
      </c>
      <c r="AS48" s="25">
        <v>54</v>
      </c>
      <c r="AT48" s="62">
        <f t="shared" si="18"/>
        <v>354</v>
      </c>
      <c r="AU48" s="64">
        <f t="shared" si="19"/>
        <v>336.3</v>
      </c>
      <c r="AV48" s="24">
        <v>6</v>
      </c>
      <c r="AW48" s="25">
        <v>20</v>
      </c>
      <c r="AX48" s="25">
        <v>8</v>
      </c>
      <c r="AY48" s="25">
        <v>1</v>
      </c>
      <c r="AZ48" s="81">
        <f t="shared" si="20"/>
        <v>35</v>
      </c>
      <c r="BA48" s="80">
        <f t="shared" si="21"/>
        <v>301.3</v>
      </c>
      <c r="BB48" s="36">
        <f t="shared" si="23"/>
        <v>141.61099999999999</v>
      </c>
      <c r="BC48" s="80">
        <f t="shared" si="22"/>
        <v>156.67600000000002</v>
      </c>
    </row>
    <row r="49" spans="1:55" ht="17.399999999999999">
      <c r="A49" s="30" t="s">
        <v>51</v>
      </c>
      <c r="B49" s="44">
        <v>670</v>
      </c>
      <c r="C49" s="44">
        <v>430</v>
      </c>
      <c r="D49" s="44">
        <v>784</v>
      </c>
      <c r="E49" s="44">
        <v>22</v>
      </c>
      <c r="F49" s="35">
        <v>15</v>
      </c>
      <c r="G49" s="35">
        <v>26</v>
      </c>
      <c r="H49" s="48">
        <f t="shared" si="7"/>
        <v>1884</v>
      </c>
      <c r="I49" s="48">
        <f t="shared" si="8"/>
        <v>63</v>
      </c>
      <c r="J49" s="44">
        <v>465</v>
      </c>
      <c r="K49" s="19">
        <v>270</v>
      </c>
      <c r="L49" s="19">
        <v>0</v>
      </c>
      <c r="M49" s="19">
        <v>15</v>
      </c>
      <c r="N49" s="45">
        <v>10</v>
      </c>
      <c r="O49" s="49">
        <v>0</v>
      </c>
      <c r="P49" s="48">
        <f t="shared" si="9"/>
        <v>735</v>
      </c>
      <c r="Q49" s="48">
        <f t="shared" si="10"/>
        <v>25</v>
      </c>
      <c r="R49" s="50">
        <f t="shared" si="11"/>
        <v>88</v>
      </c>
      <c r="S49" s="88">
        <v>3.72</v>
      </c>
      <c r="T49" s="35">
        <v>7.5</v>
      </c>
      <c r="U49" s="59">
        <v>8.9</v>
      </c>
      <c r="V49" s="44"/>
      <c r="W49" s="44"/>
      <c r="X49" s="44"/>
      <c r="Y49" s="44"/>
      <c r="Z49" s="44"/>
      <c r="AA49" s="67">
        <f t="shared" si="12"/>
        <v>0</v>
      </c>
      <c r="AB49" s="51"/>
      <c r="AC49" s="20">
        <f t="shared" si="13"/>
        <v>0</v>
      </c>
      <c r="AD49" s="85">
        <f t="shared" si="14"/>
        <v>108.12</v>
      </c>
      <c r="AE49" s="21">
        <f t="shared" si="15"/>
        <v>108.12</v>
      </c>
      <c r="AF49" s="84"/>
      <c r="AG49" s="78"/>
      <c r="AH49" s="22">
        <f t="shared" si="4"/>
        <v>108.12</v>
      </c>
      <c r="AI49" s="23"/>
      <c r="AJ49" s="58"/>
      <c r="AK49" s="24">
        <f t="shared" si="5"/>
        <v>0</v>
      </c>
      <c r="AL49" s="25">
        <f t="shared" si="16"/>
        <v>141.61099999999999</v>
      </c>
      <c r="AM49" s="26">
        <f t="shared" si="17"/>
        <v>141.61099999999999</v>
      </c>
      <c r="AN49" s="79"/>
      <c r="AO49" s="24">
        <v>80</v>
      </c>
      <c r="AP49" s="25">
        <v>200</v>
      </c>
      <c r="AQ49" s="112">
        <v>0</v>
      </c>
      <c r="AR49" s="25">
        <v>20</v>
      </c>
      <c r="AS49" s="25">
        <v>54</v>
      </c>
      <c r="AT49" s="62">
        <f t="shared" si="18"/>
        <v>354</v>
      </c>
      <c r="AU49" s="64">
        <f t="shared" si="19"/>
        <v>336.3</v>
      </c>
      <c r="AV49" s="24">
        <v>6</v>
      </c>
      <c r="AW49" s="25">
        <v>20</v>
      </c>
      <c r="AX49" s="25">
        <v>8</v>
      </c>
      <c r="AY49" s="25">
        <v>1</v>
      </c>
      <c r="AZ49" s="81">
        <f t="shared" si="20"/>
        <v>35</v>
      </c>
      <c r="BA49" s="80">
        <f t="shared" si="21"/>
        <v>301.3</v>
      </c>
      <c r="BB49" s="36">
        <f t="shared" si="23"/>
        <v>141.61099999999999</v>
      </c>
      <c r="BC49" s="80">
        <f t="shared" si="22"/>
        <v>156.67600000000002</v>
      </c>
    </row>
    <row r="50" spans="1:55" ht="17.399999999999999">
      <c r="A50" s="30" t="s">
        <v>25</v>
      </c>
      <c r="B50" s="44">
        <v>762</v>
      </c>
      <c r="C50" s="44">
        <v>427</v>
      </c>
      <c r="D50" s="44">
        <v>773</v>
      </c>
      <c r="E50" s="44">
        <v>25</v>
      </c>
      <c r="F50" s="35">
        <v>15</v>
      </c>
      <c r="G50" s="35">
        <v>26</v>
      </c>
      <c r="H50" s="48">
        <f t="shared" si="7"/>
        <v>1962</v>
      </c>
      <c r="I50" s="48">
        <f t="shared" si="8"/>
        <v>66</v>
      </c>
      <c r="J50" s="44">
        <v>558</v>
      </c>
      <c r="K50" s="19">
        <v>265</v>
      </c>
      <c r="L50" s="19">
        <v>0</v>
      </c>
      <c r="M50" s="19">
        <v>18</v>
      </c>
      <c r="N50" s="45">
        <v>9</v>
      </c>
      <c r="O50" s="49">
        <v>0</v>
      </c>
      <c r="P50" s="48">
        <f t="shared" si="9"/>
        <v>823</v>
      </c>
      <c r="Q50" s="48">
        <f t="shared" si="10"/>
        <v>27</v>
      </c>
      <c r="R50" s="50">
        <f t="shared" si="11"/>
        <v>93</v>
      </c>
      <c r="S50" s="88">
        <v>3.72</v>
      </c>
      <c r="T50" s="35">
        <v>7.5</v>
      </c>
      <c r="U50" s="59">
        <v>10.8</v>
      </c>
      <c r="V50" s="44"/>
      <c r="W50" s="44"/>
      <c r="X50" s="44"/>
      <c r="Y50" s="44"/>
      <c r="Z50" s="44"/>
      <c r="AA50" s="67">
        <f t="shared" si="12"/>
        <v>0</v>
      </c>
      <c r="AB50" s="51"/>
      <c r="AC50" s="20">
        <f t="shared" si="13"/>
        <v>0</v>
      </c>
      <c r="AD50" s="85">
        <f t="shared" si="14"/>
        <v>115.02</v>
      </c>
      <c r="AE50" s="21">
        <f t="shared" si="15"/>
        <v>115.02</v>
      </c>
      <c r="AF50" s="84"/>
      <c r="AG50" s="78"/>
      <c r="AH50" s="22">
        <f t="shared" si="4"/>
        <v>115.02</v>
      </c>
      <c r="AI50" s="23"/>
      <c r="AJ50" s="58"/>
      <c r="AK50" s="24">
        <f t="shared" si="5"/>
        <v>0</v>
      </c>
      <c r="AL50" s="25">
        <f t="shared" si="16"/>
        <v>141.61099999999999</v>
      </c>
      <c r="AM50" s="26">
        <f t="shared" si="17"/>
        <v>141.61099999999999</v>
      </c>
      <c r="AN50" s="79"/>
      <c r="AO50" s="24">
        <v>80</v>
      </c>
      <c r="AP50" s="25">
        <v>200</v>
      </c>
      <c r="AQ50" s="112">
        <v>0</v>
      </c>
      <c r="AR50" s="25">
        <v>20</v>
      </c>
      <c r="AS50" s="25">
        <v>54</v>
      </c>
      <c r="AT50" s="62">
        <f t="shared" si="18"/>
        <v>354</v>
      </c>
      <c r="AU50" s="64">
        <f t="shared" si="19"/>
        <v>336.3</v>
      </c>
      <c r="AV50" s="24">
        <v>6</v>
      </c>
      <c r="AW50" s="25">
        <v>20</v>
      </c>
      <c r="AX50" s="25">
        <v>8</v>
      </c>
      <c r="AY50" s="25">
        <v>1</v>
      </c>
      <c r="AZ50" s="81">
        <f t="shared" si="20"/>
        <v>35</v>
      </c>
      <c r="BA50" s="80">
        <f t="shared" si="21"/>
        <v>301.3</v>
      </c>
      <c r="BB50" s="36">
        <f t="shared" si="23"/>
        <v>141.61099999999999</v>
      </c>
      <c r="BC50" s="80">
        <f t="shared" si="22"/>
        <v>156.67600000000002</v>
      </c>
    </row>
    <row r="51" spans="1:55" ht="17.399999999999999">
      <c r="A51" s="30" t="s">
        <v>52</v>
      </c>
      <c r="B51" s="44">
        <v>762</v>
      </c>
      <c r="C51" s="44">
        <v>427</v>
      </c>
      <c r="D51" s="44">
        <v>773</v>
      </c>
      <c r="E51" s="44">
        <v>25</v>
      </c>
      <c r="F51" s="35">
        <v>15</v>
      </c>
      <c r="G51" s="35">
        <v>26</v>
      </c>
      <c r="H51" s="48">
        <f t="shared" si="7"/>
        <v>1962</v>
      </c>
      <c r="I51" s="48">
        <f t="shared" si="8"/>
        <v>66</v>
      </c>
      <c r="J51" s="44">
        <v>558</v>
      </c>
      <c r="K51" s="19">
        <v>265</v>
      </c>
      <c r="L51" s="19">
        <v>0</v>
      </c>
      <c r="M51" s="19">
        <v>18</v>
      </c>
      <c r="N51" s="45">
        <v>9</v>
      </c>
      <c r="O51" s="49">
        <v>0</v>
      </c>
      <c r="P51" s="48">
        <f t="shared" si="9"/>
        <v>823</v>
      </c>
      <c r="Q51" s="48">
        <f t="shared" si="10"/>
        <v>27</v>
      </c>
      <c r="R51" s="50">
        <f t="shared" si="11"/>
        <v>93</v>
      </c>
      <c r="S51" s="88">
        <v>3.72</v>
      </c>
      <c r="T51" s="35">
        <v>7.5</v>
      </c>
      <c r="U51" s="59">
        <v>10.8</v>
      </c>
      <c r="V51" s="44"/>
      <c r="W51" s="44"/>
      <c r="X51" s="44"/>
      <c r="Y51" s="44"/>
      <c r="Z51" s="44"/>
      <c r="AA51" s="67">
        <f t="shared" si="12"/>
        <v>0</v>
      </c>
      <c r="AB51" s="51"/>
      <c r="AC51" s="20">
        <f t="shared" si="13"/>
        <v>0</v>
      </c>
      <c r="AD51" s="85">
        <f t="shared" si="14"/>
        <v>115.02</v>
      </c>
      <c r="AE51" s="21">
        <f t="shared" si="15"/>
        <v>115.02</v>
      </c>
      <c r="AF51" s="84"/>
      <c r="AG51" s="78"/>
      <c r="AH51" s="22">
        <f t="shared" si="4"/>
        <v>115.02</v>
      </c>
      <c r="AI51" s="23"/>
      <c r="AJ51" s="58"/>
      <c r="AK51" s="24">
        <f t="shared" si="5"/>
        <v>0</v>
      </c>
      <c r="AL51" s="25">
        <f t="shared" si="16"/>
        <v>141.61099999999999</v>
      </c>
      <c r="AM51" s="26">
        <f t="shared" si="17"/>
        <v>141.61099999999999</v>
      </c>
      <c r="AN51" s="79"/>
      <c r="AO51" s="24">
        <v>80</v>
      </c>
      <c r="AP51" s="25">
        <v>200</v>
      </c>
      <c r="AQ51" s="112">
        <v>0</v>
      </c>
      <c r="AR51" s="25">
        <v>20</v>
      </c>
      <c r="AS51" s="25">
        <v>54</v>
      </c>
      <c r="AT51" s="62">
        <f t="shared" si="18"/>
        <v>354</v>
      </c>
      <c r="AU51" s="64">
        <f t="shared" si="19"/>
        <v>336.3</v>
      </c>
      <c r="AV51" s="24">
        <v>6</v>
      </c>
      <c r="AW51" s="25">
        <v>20</v>
      </c>
      <c r="AX51" s="25">
        <v>8</v>
      </c>
      <c r="AY51" s="25">
        <v>1</v>
      </c>
      <c r="AZ51" s="81">
        <f t="shared" si="20"/>
        <v>35</v>
      </c>
      <c r="BA51" s="80">
        <f t="shared" si="21"/>
        <v>301.3</v>
      </c>
      <c r="BB51" s="36">
        <f t="shared" si="23"/>
        <v>141.61099999999999</v>
      </c>
      <c r="BC51" s="80">
        <f t="shared" si="22"/>
        <v>156.67600000000002</v>
      </c>
    </row>
    <row r="52" spans="1:55" ht="17.399999999999999">
      <c r="A52" s="30" t="s">
        <v>37</v>
      </c>
      <c r="B52" s="44">
        <v>877</v>
      </c>
      <c r="C52" s="44">
        <v>427</v>
      </c>
      <c r="D52" s="44">
        <v>784</v>
      </c>
      <c r="E52" s="44">
        <v>29</v>
      </c>
      <c r="F52" s="35">
        <v>15</v>
      </c>
      <c r="G52" s="35">
        <v>26</v>
      </c>
      <c r="H52" s="48">
        <f t="shared" si="7"/>
        <v>2088</v>
      </c>
      <c r="I52" s="48">
        <f t="shared" si="8"/>
        <v>70</v>
      </c>
      <c r="J52" s="44">
        <v>590</v>
      </c>
      <c r="K52" s="19">
        <v>291</v>
      </c>
      <c r="L52" s="19">
        <v>0</v>
      </c>
      <c r="M52" s="19">
        <v>19</v>
      </c>
      <c r="N52" s="45">
        <v>10</v>
      </c>
      <c r="O52" s="49">
        <v>0</v>
      </c>
      <c r="P52" s="48">
        <f t="shared" si="9"/>
        <v>881</v>
      </c>
      <c r="Q52" s="48">
        <f t="shared" si="10"/>
        <v>29</v>
      </c>
      <c r="R52" s="50">
        <f t="shared" si="11"/>
        <v>99</v>
      </c>
      <c r="S52" s="88">
        <v>3.65</v>
      </c>
      <c r="T52" s="35">
        <v>7.5</v>
      </c>
      <c r="U52" s="59">
        <v>10.8</v>
      </c>
      <c r="V52" s="44"/>
      <c r="W52" s="44"/>
      <c r="X52" s="44"/>
      <c r="Y52" s="44"/>
      <c r="Z52" s="44"/>
      <c r="AA52" s="67">
        <f t="shared" si="12"/>
        <v>0</v>
      </c>
      <c r="AB52" s="51"/>
      <c r="AC52" s="20">
        <f t="shared" si="13"/>
        <v>0</v>
      </c>
      <c r="AD52" s="85">
        <f t="shared" si="14"/>
        <v>120.95</v>
      </c>
      <c r="AE52" s="21">
        <f t="shared" si="15"/>
        <v>120.95</v>
      </c>
      <c r="AF52" s="84"/>
      <c r="AG52" s="78"/>
      <c r="AH52" s="22">
        <f t="shared" si="4"/>
        <v>120.95</v>
      </c>
      <c r="AI52" s="23"/>
      <c r="AJ52" s="58"/>
      <c r="AK52" s="24">
        <f t="shared" si="5"/>
        <v>0</v>
      </c>
      <c r="AL52" s="25">
        <f t="shared" si="16"/>
        <v>141.61099999999999</v>
      </c>
      <c r="AM52" s="26">
        <f t="shared" si="17"/>
        <v>141.61099999999999</v>
      </c>
      <c r="AN52" s="79"/>
      <c r="AO52" s="24">
        <v>80</v>
      </c>
      <c r="AP52" s="25">
        <v>200</v>
      </c>
      <c r="AQ52" s="112">
        <v>0</v>
      </c>
      <c r="AR52" s="25">
        <v>20</v>
      </c>
      <c r="AS52" s="25">
        <v>54</v>
      </c>
      <c r="AT52" s="62">
        <f t="shared" si="18"/>
        <v>354</v>
      </c>
      <c r="AU52" s="64">
        <f t="shared" si="19"/>
        <v>336.3</v>
      </c>
      <c r="AV52" s="24">
        <v>6</v>
      </c>
      <c r="AW52" s="25">
        <v>20</v>
      </c>
      <c r="AX52" s="25">
        <v>8</v>
      </c>
      <c r="AY52" s="25">
        <v>1</v>
      </c>
      <c r="AZ52" s="81">
        <f t="shared" si="20"/>
        <v>35</v>
      </c>
      <c r="BA52" s="80">
        <f t="shared" si="21"/>
        <v>301.3</v>
      </c>
      <c r="BB52" s="36">
        <f t="shared" si="23"/>
        <v>141.61099999999999</v>
      </c>
      <c r="BC52" s="80">
        <f t="shared" si="22"/>
        <v>156.67600000000002</v>
      </c>
    </row>
    <row r="53" spans="1:55" ht="17.399999999999999">
      <c r="A53" s="30" t="s">
        <v>53</v>
      </c>
      <c r="B53" s="44">
        <v>914</v>
      </c>
      <c r="C53" s="44">
        <v>423</v>
      </c>
      <c r="D53" s="44">
        <v>786</v>
      </c>
      <c r="E53" s="44">
        <v>30</v>
      </c>
      <c r="F53" s="35">
        <v>15</v>
      </c>
      <c r="G53" s="35">
        <v>26</v>
      </c>
      <c r="H53" s="48">
        <f t="shared" si="7"/>
        <v>2123</v>
      </c>
      <c r="I53" s="48">
        <f t="shared" si="8"/>
        <v>71</v>
      </c>
      <c r="J53" s="44">
        <v>590</v>
      </c>
      <c r="K53" s="19">
        <v>291</v>
      </c>
      <c r="L53" s="19">
        <v>0</v>
      </c>
      <c r="M53" s="19">
        <v>19</v>
      </c>
      <c r="N53" s="45">
        <v>10</v>
      </c>
      <c r="O53" s="49">
        <v>0</v>
      </c>
      <c r="P53" s="48">
        <f t="shared" si="9"/>
        <v>881</v>
      </c>
      <c r="Q53" s="48">
        <f t="shared" si="10"/>
        <v>29</v>
      </c>
      <c r="R53" s="50">
        <f t="shared" si="11"/>
        <v>100</v>
      </c>
      <c r="S53" s="88">
        <v>3.65</v>
      </c>
      <c r="T53" s="35">
        <v>7.5</v>
      </c>
      <c r="U53" s="59">
        <v>10.8</v>
      </c>
      <c r="V53" s="44"/>
      <c r="W53" s="44"/>
      <c r="X53" s="44"/>
      <c r="Y53" s="44"/>
      <c r="Z53" s="44"/>
      <c r="AA53" s="67">
        <f t="shared" si="12"/>
        <v>0</v>
      </c>
      <c r="AB53" s="51"/>
      <c r="AC53" s="20">
        <f t="shared" si="13"/>
        <v>0</v>
      </c>
      <c r="AD53" s="85">
        <f t="shared" si="14"/>
        <v>121.95</v>
      </c>
      <c r="AE53" s="21">
        <f t="shared" si="15"/>
        <v>121.95</v>
      </c>
      <c r="AF53" s="84"/>
      <c r="AG53" s="78"/>
      <c r="AH53" s="22">
        <f t="shared" si="4"/>
        <v>121.95</v>
      </c>
      <c r="AI53" s="23"/>
      <c r="AJ53" s="58"/>
      <c r="AK53" s="24">
        <f t="shared" si="5"/>
        <v>0</v>
      </c>
      <c r="AL53" s="25">
        <f t="shared" si="16"/>
        <v>141.61099999999999</v>
      </c>
      <c r="AM53" s="26">
        <f t="shared" si="17"/>
        <v>141.61099999999999</v>
      </c>
      <c r="AN53" s="79"/>
      <c r="AO53" s="24">
        <v>80</v>
      </c>
      <c r="AP53" s="25">
        <v>200</v>
      </c>
      <c r="AQ53" s="112">
        <v>0</v>
      </c>
      <c r="AR53" s="25">
        <v>20</v>
      </c>
      <c r="AS53" s="25">
        <v>54</v>
      </c>
      <c r="AT53" s="62">
        <f t="shared" si="18"/>
        <v>354</v>
      </c>
      <c r="AU53" s="64">
        <f t="shared" si="19"/>
        <v>336.3</v>
      </c>
      <c r="AV53" s="24">
        <v>6</v>
      </c>
      <c r="AW53" s="25">
        <v>20</v>
      </c>
      <c r="AX53" s="25">
        <v>8</v>
      </c>
      <c r="AY53" s="25">
        <v>1</v>
      </c>
      <c r="AZ53" s="81">
        <f t="shared" si="20"/>
        <v>35</v>
      </c>
      <c r="BA53" s="80">
        <f t="shared" si="21"/>
        <v>301.3</v>
      </c>
      <c r="BB53" s="36">
        <f t="shared" si="23"/>
        <v>141.61099999999999</v>
      </c>
      <c r="BC53" s="80">
        <f t="shared" si="22"/>
        <v>156.67600000000002</v>
      </c>
    </row>
    <row r="54" spans="1:55" ht="17.399999999999999">
      <c r="A54" s="30" t="s">
        <v>26</v>
      </c>
      <c r="B54" s="44">
        <v>933</v>
      </c>
      <c r="C54" s="44">
        <v>425</v>
      </c>
      <c r="D54" s="44">
        <v>782</v>
      </c>
      <c r="E54" s="44">
        <v>32</v>
      </c>
      <c r="F54" s="44">
        <v>14</v>
      </c>
      <c r="G54" s="35">
        <v>26</v>
      </c>
      <c r="H54" s="48">
        <f t="shared" si="7"/>
        <v>2140</v>
      </c>
      <c r="I54" s="48">
        <f t="shared" si="8"/>
        <v>72</v>
      </c>
      <c r="J54" s="44">
        <v>652</v>
      </c>
      <c r="K54" s="19">
        <v>299</v>
      </c>
      <c r="L54" s="19">
        <v>0</v>
      </c>
      <c r="M54" s="19">
        <v>21</v>
      </c>
      <c r="N54" s="45">
        <v>10</v>
      </c>
      <c r="O54" s="49">
        <v>0</v>
      </c>
      <c r="P54" s="48">
        <f t="shared" si="9"/>
        <v>951</v>
      </c>
      <c r="Q54" s="48">
        <f t="shared" si="10"/>
        <v>31</v>
      </c>
      <c r="R54" s="50">
        <f t="shared" si="11"/>
        <v>103</v>
      </c>
      <c r="S54" s="88">
        <v>3.47</v>
      </c>
      <c r="T54" s="35">
        <v>7.5</v>
      </c>
      <c r="U54" s="59">
        <v>11.5</v>
      </c>
      <c r="V54" s="44"/>
      <c r="W54" s="44"/>
      <c r="X54" s="44"/>
      <c r="Y54" s="44"/>
      <c r="Z54" s="44"/>
      <c r="AA54" s="67">
        <f t="shared" si="12"/>
        <v>0</v>
      </c>
      <c r="AB54" s="51"/>
      <c r="AC54" s="20">
        <f t="shared" si="13"/>
        <v>0</v>
      </c>
      <c r="AD54" s="85">
        <f t="shared" si="14"/>
        <v>125.47</v>
      </c>
      <c r="AE54" s="21">
        <f t="shared" si="15"/>
        <v>125.47</v>
      </c>
      <c r="AF54" s="84"/>
      <c r="AG54" s="78"/>
      <c r="AH54" s="22">
        <f t="shared" si="4"/>
        <v>125.47</v>
      </c>
      <c r="AI54" s="23"/>
      <c r="AJ54" s="58"/>
      <c r="AK54" s="24">
        <f t="shared" si="5"/>
        <v>0</v>
      </c>
      <c r="AL54" s="25">
        <f t="shared" si="16"/>
        <v>141.61099999999999</v>
      </c>
      <c r="AM54" s="26">
        <f t="shared" si="17"/>
        <v>141.61099999999999</v>
      </c>
      <c r="AN54" s="79"/>
      <c r="AO54" s="24">
        <v>80</v>
      </c>
      <c r="AP54" s="25">
        <v>200</v>
      </c>
      <c r="AQ54" s="112">
        <v>0</v>
      </c>
      <c r="AR54" s="25">
        <v>20</v>
      </c>
      <c r="AS54" s="25">
        <v>54</v>
      </c>
      <c r="AT54" s="62">
        <f t="shared" si="18"/>
        <v>354</v>
      </c>
      <c r="AU54" s="64">
        <f t="shared" si="19"/>
        <v>336.3</v>
      </c>
      <c r="AV54" s="24">
        <v>6</v>
      </c>
      <c r="AW54" s="25">
        <v>20</v>
      </c>
      <c r="AX54" s="25">
        <v>8</v>
      </c>
      <c r="AY54" s="25">
        <v>1</v>
      </c>
      <c r="AZ54" s="81">
        <f t="shared" si="20"/>
        <v>35</v>
      </c>
      <c r="BA54" s="80">
        <f t="shared" si="21"/>
        <v>301.3</v>
      </c>
      <c r="BB54" s="36">
        <f t="shared" si="23"/>
        <v>141.61099999999999</v>
      </c>
      <c r="BC54" s="80">
        <f t="shared" si="22"/>
        <v>156.67600000000002</v>
      </c>
    </row>
    <row r="55" spans="1:55" ht="17.399999999999999">
      <c r="A55" s="30" t="s">
        <v>54</v>
      </c>
      <c r="B55" s="44">
        <v>933</v>
      </c>
      <c r="C55" s="44">
        <v>425</v>
      </c>
      <c r="D55" s="44">
        <v>782</v>
      </c>
      <c r="E55" s="44">
        <v>32</v>
      </c>
      <c r="F55" s="44">
        <v>14</v>
      </c>
      <c r="G55" s="35">
        <v>26</v>
      </c>
      <c r="H55" s="48">
        <f t="shared" si="7"/>
        <v>2140</v>
      </c>
      <c r="I55" s="48">
        <f t="shared" si="8"/>
        <v>72</v>
      </c>
      <c r="J55" s="44">
        <v>652</v>
      </c>
      <c r="K55" s="19">
        <v>299</v>
      </c>
      <c r="L55" s="19">
        <v>0</v>
      </c>
      <c r="M55" s="19">
        <v>21</v>
      </c>
      <c r="N55" s="45">
        <v>10</v>
      </c>
      <c r="O55" s="49">
        <v>0</v>
      </c>
      <c r="P55" s="48">
        <f t="shared" si="9"/>
        <v>951</v>
      </c>
      <c r="Q55" s="48">
        <f t="shared" si="10"/>
        <v>31</v>
      </c>
      <c r="R55" s="50">
        <f t="shared" si="11"/>
        <v>103</v>
      </c>
      <c r="S55" s="88">
        <v>3.47</v>
      </c>
      <c r="T55" s="35">
        <v>7.5</v>
      </c>
      <c r="U55" s="59">
        <v>11.5</v>
      </c>
      <c r="V55" s="44"/>
      <c r="W55" s="44"/>
      <c r="X55" s="44"/>
      <c r="Y55" s="44"/>
      <c r="Z55" s="44"/>
      <c r="AA55" s="67">
        <f t="shared" si="12"/>
        <v>0</v>
      </c>
      <c r="AB55" s="51"/>
      <c r="AC55" s="20">
        <f t="shared" si="13"/>
        <v>0</v>
      </c>
      <c r="AD55" s="85">
        <f t="shared" si="14"/>
        <v>125.47</v>
      </c>
      <c r="AE55" s="21">
        <f t="shared" si="15"/>
        <v>125.47</v>
      </c>
      <c r="AF55" s="84"/>
      <c r="AG55" s="78"/>
      <c r="AH55" s="22">
        <f t="shared" si="4"/>
        <v>125.47</v>
      </c>
      <c r="AI55" s="23"/>
      <c r="AJ55" s="58"/>
      <c r="AK55" s="24">
        <f t="shared" si="5"/>
        <v>0</v>
      </c>
      <c r="AL55" s="25">
        <f t="shared" si="16"/>
        <v>141.61099999999999</v>
      </c>
      <c r="AM55" s="26">
        <f t="shared" si="17"/>
        <v>141.61099999999999</v>
      </c>
      <c r="AN55" s="79"/>
      <c r="AO55" s="24">
        <v>80</v>
      </c>
      <c r="AP55" s="25">
        <v>200</v>
      </c>
      <c r="AQ55" s="112">
        <v>0</v>
      </c>
      <c r="AR55" s="25">
        <v>20</v>
      </c>
      <c r="AS55" s="25">
        <v>54</v>
      </c>
      <c r="AT55" s="62">
        <f t="shared" si="18"/>
        <v>354</v>
      </c>
      <c r="AU55" s="64">
        <f t="shared" si="19"/>
        <v>336.3</v>
      </c>
      <c r="AV55" s="24">
        <v>6</v>
      </c>
      <c r="AW55" s="25">
        <v>20</v>
      </c>
      <c r="AX55" s="25">
        <v>8</v>
      </c>
      <c r="AY55" s="25">
        <v>1</v>
      </c>
      <c r="AZ55" s="81">
        <f t="shared" si="20"/>
        <v>35</v>
      </c>
      <c r="BA55" s="80">
        <f t="shared" si="21"/>
        <v>301.3</v>
      </c>
      <c r="BB55" s="36">
        <f t="shared" si="23"/>
        <v>141.61099999999999</v>
      </c>
      <c r="BC55" s="80">
        <f t="shared" si="22"/>
        <v>156.67600000000002</v>
      </c>
    </row>
    <row r="56" spans="1:55" ht="17.399999999999999">
      <c r="A56" s="30" t="s">
        <v>55</v>
      </c>
      <c r="B56" s="44">
        <v>925</v>
      </c>
      <c r="C56" s="44">
        <v>415</v>
      </c>
      <c r="D56" s="44">
        <v>787</v>
      </c>
      <c r="E56" s="44">
        <v>32</v>
      </c>
      <c r="F56" s="44">
        <v>14</v>
      </c>
      <c r="G56" s="35">
        <v>26</v>
      </c>
      <c r="H56" s="48">
        <f t="shared" si="7"/>
        <v>2127</v>
      </c>
      <c r="I56" s="48">
        <f t="shared" si="8"/>
        <v>72</v>
      </c>
      <c r="J56" s="44">
        <v>660</v>
      </c>
      <c r="K56" s="19">
        <v>295</v>
      </c>
      <c r="L56" s="19">
        <v>0</v>
      </c>
      <c r="M56" s="19">
        <v>22</v>
      </c>
      <c r="N56" s="45">
        <v>10</v>
      </c>
      <c r="O56" s="49">
        <v>0</v>
      </c>
      <c r="P56" s="48">
        <f t="shared" si="9"/>
        <v>955</v>
      </c>
      <c r="Q56" s="48">
        <f t="shared" si="10"/>
        <v>32</v>
      </c>
      <c r="R56" s="50">
        <f t="shared" si="11"/>
        <v>104</v>
      </c>
      <c r="S56" s="88">
        <v>3</v>
      </c>
      <c r="T56" s="35">
        <v>7.5</v>
      </c>
      <c r="U56" s="59">
        <v>11.5</v>
      </c>
      <c r="V56" s="44"/>
      <c r="W56" s="44"/>
      <c r="X56" s="44"/>
      <c r="Y56" s="44"/>
      <c r="Z56" s="44"/>
      <c r="AA56" s="67">
        <f t="shared" si="12"/>
        <v>0</v>
      </c>
      <c r="AB56" s="51"/>
      <c r="AC56" s="20">
        <f t="shared" si="13"/>
        <v>0</v>
      </c>
      <c r="AD56" s="85">
        <f t="shared" si="14"/>
        <v>126</v>
      </c>
      <c r="AE56" s="21">
        <f t="shared" si="15"/>
        <v>126</v>
      </c>
      <c r="AF56" s="84"/>
      <c r="AG56" s="78"/>
      <c r="AH56" s="22">
        <f t="shared" si="4"/>
        <v>126</v>
      </c>
      <c r="AI56" s="23"/>
      <c r="AJ56" s="58"/>
      <c r="AK56" s="24">
        <f t="shared" si="5"/>
        <v>0</v>
      </c>
      <c r="AL56" s="25">
        <f t="shared" si="16"/>
        <v>141.61099999999999</v>
      </c>
      <c r="AM56" s="26">
        <f t="shared" si="17"/>
        <v>141.61099999999999</v>
      </c>
      <c r="AN56" s="79"/>
      <c r="AO56" s="24">
        <v>80</v>
      </c>
      <c r="AP56" s="25">
        <v>200</v>
      </c>
      <c r="AQ56" s="112">
        <v>0</v>
      </c>
      <c r="AR56" s="25">
        <v>20</v>
      </c>
      <c r="AS56" s="25">
        <v>54</v>
      </c>
      <c r="AT56" s="62">
        <f t="shared" si="18"/>
        <v>354</v>
      </c>
      <c r="AU56" s="64">
        <f t="shared" si="19"/>
        <v>336.3</v>
      </c>
      <c r="AV56" s="24">
        <v>6</v>
      </c>
      <c r="AW56" s="25">
        <v>20</v>
      </c>
      <c r="AX56" s="25">
        <v>8</v>
      </c>
      <c r="AY56" s="25">
        <v>1</v>
      </c>
      <c r="AZ56" s="81">
        <f t="shared" si="20"/>
        <v>35</v>
      </c>
      <c r="BA56" s="80">
        <f t="shared" si="21"/>
        <v>301.3</v>
      </c>
      <c r="BB56" s="36">
        <f t="shared" si="23"/>
        <v>141.61099999999999</v>
      </c>
      <c r="BC56" s="80">
        <f t="shared" si="22"/>
        <v>156.67600000000002</v>
      </c>
    </row>
    <row r="57" spans="1:55" ht="17.399999999999999">
      <c r="A57" s="30" t="s">
        <v>56</v>
      </c>
      <c r="B57" s="44">
        <v>925</v>
      </c>
      <c r="C57" s="44">
        <v>415</v>
      </c>
      <c r="D57" s="44">
        <v>787</v>
      </c>
      <c r="E57" s="44">
        <v>32</v>
      </c>
      <c r="F57" s="44">
        <v>14</v>
      </c>
      <c r="G57" s="35">
        <v>26</v>
      </c>
      <c r="H57" s="48">
        <f t="shared" si="7"/>
        <v>2127</v>
      </c>
      <c r="I57" s="48">
        <f t="shared" si="8"/>
        <v>72</v>
      </c>
      <c r="J57" s="44">
        <v>660</v>
      </c>
      <c r="K57" s="19">
        <v>295</v>
      </c>
      <c r="L57" s="19">
        <v>0</v>
      </c>
      <c r="M57" s="19">
        <v>22</v>
      </c>
      <c r="N57" s="45">
        <v>10</v>
      </c>
      <c r="O57" s="49">
        <v>0</v>
      </c>
      <c r="P57" s="48">
        <f t="shared" si="9"/>
        <v>955</v>
      </c>
      <c r="Q57" s="48">
        <f t="shared" si="10"/>
        <v>32</v>
      </c>
      <c r="R57" s="50">
        <f t="shared" si="11"/>
        <v>104</v>
      </c>
      <c r="S57" s="88">
        <v>3</v>
      </c>
      <c r="T57" s="35">
        <v>7.5</v>
      </c>
      <c r="U57" s="59">
        <v>11.5</v>
      </c>
      <c r="V57" s="44"/>
      <c r="W57" s="44"/>
      <c r="X57" s="44"/>
      <c r="Y57" s="44"/>
      <c r="Z57" s="44"/>
      <c r="AA57" s="67">
        <f t="shared" si="12"/>
        <v>0</v>
      </c>
      <c r="AB57" s="51"/>
      <c r="AC57" s="20">
        <f t="shared" si="13"/>
        <v>0</v>
      </c>
      <c r="AD57" s="85">
        <f t="shared" si="14"/>
        <v>126</v>
      </c>
      <c r="AE57" s="21">
        <f t="shared" si="15"/>
        <v>126</v>
      </c>
      <c r="AF57" s="84"/>
      <c r="AG57" s="78"/>
      <c r="AH57" s="22">
        <f t="shared" si="4"/>
        <v>126</v>
      </c>
      <c r="AI57" s="23"/>
      <c r="AJ57" s="58"/>
      <c r="AK57" s="24">
        <f t="shared" si="5"/>
        <v>0</v>
      </c>
      <c r="AL57" s="25">
        <f t="shared" si="16"/>
        <v>141.61099999999999</v>
      </c>
      <c r="AM57" s="26">
        <f t="shared" si="17"/>
        <v>141.61099999999999</v>
      </c>
      <c r="AN57" s="79"/>
      <c r="AO57" s="24">
        <v>80</v>
      </c>
      <c r="AP57" s="25">
        <v>200</v>
      </c>
      <c r="AQ57" s="112">
        <v>0</v>
      </c>
      <c r="AR57" s="25">
        <v>20</v>
      </c>
      <c r="AS57" s="25">
        <v>54</v>
      </c>
      <c r="AT57" s="62">
        <f t="shared" si="18"/>
        <v>354</v>
      </c>
      <c r="AU57" s="64">
        <f t="shared" si="19"/>
        <v>336.3</v>
      </c>
      <c r="AV57" s="24">
        <v>6</v>
      </c>
      <c r="AW57" s="25">
        <v>20</v>
      </c>
      <c r="AX57" s="25">
        <v>8</v>
      </c>
      <c r="AY57" s="25">
        <v>1</v>
      </c>
      <c r="AZ57" s="81">
        <f t="shared" si="20"/>
        <v>35</v>
      </c>
      <c r="BA57" s="80">
        <f t="shared" si="21"/>
        <v>301.3</v>
      </c>
      <c r="BB57" s="36">
        <f t="shared" si="23"/>
        <v>141.61099999999999</v>
      </c>
      <c r="BC57" s="80">
        <f t="shared" si="22"/>
        <v>156.67600000000002</v>
      </c>
    </row>
    <row r="58" spans="1:55" ht="17.399999999999999">
      <c r="A58" s="30" t="s">
        <v>27</v>
      </c>
      <c r="B58" s="44">
        <v>977</v>
      </c>
      <c r="C58" s="44">
        <v>351</v>
      </c>
      <c r="D58" s="44">
        <v>767</v>
      </c>
      <c r="E58" s="44">
        <v>34</v>
      </c>
      <c r="F58" s="44">
        <v>12</v>
      </c>
      <c r="G58" s="35">
        <v>26</v>
      </c>
      <c r="H58" s="48">
        <f t="shared" si="7"/>
        <v>2095</v>
      </c>
      <c r="I58" s="48">
        <f t="shared" si="8"/>
        <v>72</v>
      </c>
      <c r="J58" s="44">
        <v>645</v>
      </c>
      <c r="K58" s="19">
        <v>303</v>
      </c>
      <c r="L58" s="19">
        <v>0</v>
      </c>
      <c r="M58" s="19">
        <v>21</v>
      </c>
      <c r="N58" s="45">
        <v>11</v>
      </c>
      <c r="O58" s="49">
        <v>0</v>
      </c>
      <c r="P58" s="48">
        <f t="shared" si="9"/>
        <v>948</v>
      </c>
      <c r="Q58" s="48">
        <f t="shared" si="10"/>
        <v>32</v>
      </c>
      <c r="R58" s="50">
        <f t="shared" si="11"/>
        <v>104</v>
      </c>
      <c r="S58" s="88">
        <v>2.87</v>
      </c>
      <c r="T58" s="35">
        <v>7.5</v>
      </c>
      <c r="U58" s="59">
        <v>10.1</v>
      </c>
      <c r="V58" s="44"/>
      <c r="W58" s="44"/>
      <c r="X58" s="44"/>
      <c r="Y58" s="44"/>
      <c r="Z58" s="44"/>
      <c r="AA58" s="67">
        <f t="shared" si="12"/>
        <v>0</v>
      </c>
      <c r="AB58" s="51"/>
      <c r="AC58" s="20">
        <f t="shared" si="13"/>
        <v>0</v>
      </c>
      <c r="AD58" s="85">
        <f t="shared" si="14"/>
        <v>124.47</v>
      </c>
      <c r="AE58" s="21">
        <f t="shared" si="15"/>
        <v>124.47</v>
      </c>
      <c r="AF58" s="84"/>
      <c r="AG58" s="78"/>
      <c r="AH58" s="22">
        <f t="shared" si="4"/>
        <v>124.47</v>
      </c>
      <c r="AI58" s="23"/>
      <c r="AJ58" s="58"/>
      <c r="AK58" s="24">
        <f t="shared" si="5"/>
        <v>0</v>
      </c>
      <c r="AL58" s="25">
        <f t="shared" si="16"/>
        <v>141.61099999999999</v>
      </c>
      <c r="AM58" s="26">
        <f t="shared" si="17"/>
        <v>141.61099999999999</v>
      </c>
      <c r="AN58" s="79"/>
      <c r="AO58" s="24">
        <v>80</v>
      </c>
      <c r="AP58" s="25">
        <v>200</v>
      </c>
      <c r="AQ58" s="112">
        <v>0</v>
      </c>
      <c r="AR58" s="25">
        <v>20</v>
      </c>
      <c r="AS58" s="25">
        <v>54</v>
      </c>
      <c r="AT58" s="62">
        <f t="shared" si="18"/>
        <v>354</v>
      </c>
      <c r="AU58" s="64">
        <f t="shared" si="19"/>
        <v>336.3</v>
      </c>
      <c r="AV58" s="24">
        <v>6</v>
      </c>
      <c r="AW58" s="25">
        <v>20</v>
      </c>
      <c r="AX58" s="25">
        <v>8</v>
      </c>
      <c r="AY58" s="25">
        <v>1</v>
      </c>
      <c r="AZ58" s="81">
        <f t="shared" si="20"/>
        <v>35</v>
      </c>
      <c r="BA58" s="80">
        <f t="shared" si="21"/>
        <v>301.3</v>
      </c>
      <c r="BB58" s="36">
        <f t="shared" si="23"/>
        <v>141.61099999999999</v>
      </c>
      <c r="BC58" s="80">
        <f t="shared" si="22"/>
        <v>156.67600000000002</v>
      </c>
    </row>
    <row r="59" spans="1:55" ht="17.399999999999999">
      <c r="A59" s="30" t="s">
        <v>57</v>
      </c>
      <c r="B59" s="44">
        <v>977</v>
      </c>
      <c r="C59" s="44">
        <v>351</v>
      </c>
      <c r="D59" s="44">
        <v>767</v>
      </c>
      <c r="E59" s="44">
        <v>34</v>
      </c>
      <c r="F59" s="44">
        <v>12</v>
      </c>
      <c r="G59" s="35">
        <v>26</v>
      </c>
      <c r="H59" s="48">
        <f t="shared" si="7"/>
        <v>2095</v>
      </c>
      <c r="I59" s="48">
        <f t="shared" si="8"/>
        <v>72</v>
      </c>
      <c r="J59" s="44">
        <v>645</v>
      </c>
      <c r="K59" s="19">
        <v>303</v>
      </c>
      <c r="L59" s="19">
        <v>0</v>
      </c>
      <c r="M59" s="19">
        <v>21</v>
      </c>
      <c r="N59" s="45">
        <v>11</v>
      </c>
      <c r="O59" s="49">
        <v>0</v>
      </c>
      <c r="P59" s="48">
        <f t="shared" si="9"/>
        <v>948</v>
      </c>
      <c r="Q59" s="48">
        <f t="shared" si="10"/>
        <v>32</v>
      </c>
      <c r="R59" s="50">
        <f t="shared" si="11"/>
        <v>104</v>
      </c>
      <c r="S59" s="88">
        <v>2.87</v>
      </c>
      <c r="T59" s="35">
        <v>7.5</v>
      </c>
      <c r="U59" s="59">
        <v>10.1</v>
      </c>
      <c r="V59" s="44"/>
      <c r="W59" s="44"/>
      <c r="X59" s="44"/>
      <c r="Y59" s="44"/>
      <c r="Z59" s="44"/>
      <c r="AA59" s="67">
        <f t="shared" si="12"/>
        <v>0</v>
      </c>
      <c r="AB59" s="51"/>
      <c r="AC59" s="20">
        <f t="shared" si="13"/>
        <v>0</v>
      </c>
      <c r="AD59" s="85">
        <f t="shared" si="14"/>
        <v>124.47</v>
      </c>
      <c r="AE59" s="21">
        <f t="shared" si="15"/>
        <v>124.47</v>
      </c>
      <c r="AF59" s="84"/>
      <c r="AG59" s="78"/>
      <c r="AH59" s="22">
        <f t="shared" si="4"/>
        <v>124.47</v>
      </c>
      <c r="AI59" s="23"/>
      <c r="AJ59" s="58"/>
      <c r="AK59" s="24">
        <f t="shared" si="5"/>
        <v>0</v>
      </c>
      <c r="AL59" s="25">
        <f t="shared" si="16"/>
        <v>141.61099999999999</v>
      </c>
      <c r="AM59" s="26">
        <f t="shared" si="17"/>
        <v>141.61099999999999</v>
      </c>
      <c r="AN59" s="79"/>
      <c r="AO59" s="24">
        <v>80</v>
      </c>
      <c r="AP59" s="25">
        <v>200</v>
      </c>
      <c r="AQ59" s="112">
        <v>0</v>
      </c>
      <c r="AR59" s="25">
        <v>20</v>
      </c>
      <c r="AS59" s="25">
        <v>54</v>
      </c>
      <c r="AT59" s="62">
        <f t="shared" si="18"/>
        <v>354</v>
      </c>
      <c r="AU59" s="64">
        <f t="shared" si="19"/>
        <v>336.3</v>
      </c>
      <c r="AV59" s="24">
        <v>6</v>
      </c>
      <c r="AW59" s="25">
        <v>20</v>
      </c>
      <c r="AX59" s="25">
        <v>8</v>
      </c>
      <c r="AY59" s="25">
        <v>1</v>
      </c>
      <c r="AZ59" s="81">
        <f t="shared" si="20"/>
        <v>35</v>
      </c>
      <c r="BA59" s="80">
        <f t="shared" si="21"/>
        <v>301.3</v>
      </c>
      <c r="BB59" s="36">
        <f t="shared" si="23"/>
        <v>141.61099999999999</v>
      </c>
      <c r="BC59" s="80">
        <f t="shared" si="22"/>
        <v>156.67600000000002</v>
      </c>
    </row>
    <row r="60" spans="1:55" ht="17.399999999999999">
      <c r="A60" s="30" t="s">
        <v>58</v>
      </c>
      <c r="B60" s="44">
        <v>936</v>
      </c>
      <c r="C60" s="44">
        <v>391</v>
      </c>
      <c r="D60" s="44">
        <v>734</v>
      </c>
      <c r="E60" s="44">
        <v>32</v>
      </c>
      <c r="F60" s="44">
        <v>14</v>
      </c>
      <c r="G60" s="35">
        <v>24</v>
      </c>
      <c r="H60" s="48">
        <f t="shared" si="7"/>
        <v>2061</v>
      </c>
      <c r="I60" s="48">
        <f t="shared" si="8"/>
        <v>70</v>
      </c>
      <c r="J60" s="44">
        <v>641</v>
      </c>
      <c r="K60" s="19">
        <v>304</v>
      </c>
      <c r="L60" s="19">
        <v>0</v>
      </c>
      <c r="M60" s="19">
        <v>21</v>
      </c>
      <c r="N60" s="45">
        <v>11</v>
      </c>
      <c r="O60" s="49">
        <v>0</v>
      </c>
      <c r="P60" s="48">
        <f t="shared" si="9"/>
        <v>945</v>
      </c>
      <c r="Q60" s="48">
        <f t="shared" si="10"/>
        <v>32</v>
      </c>
      <c r="R60" s="50">
        <f t="shared" si="11"/>
        <v>102</v>
      </c>
      <c r="S60" s="88">
        <v>2.76</v>
      </c>
      <c r="T60" s="35">
        <v>7.2</v>
      </c>
      <c r="U60" s="59">
        <v>10.1</v>
      </c>
      <c r="V60" s="44"/>
      <c r="W60" s="44"/>
      <c r="X60" s="44"/>
      <c r="Y60" s="44"/>
      <c r="Z60" s="44"/>
      <c r="AA60" s="67">
        <f t="shared" si="12"/>
        <v>0</v>
      </c>
      <c r="AB60" s="51"/>
      <c r="AC60" s="20">
        <f t="shared" si="13"/>
        <v>0</v>
      </c>
      <c r="AD60" s="85">
        <f t="shared" si="14"/>
        <v>122.06</v>
      </c>
      <c r="AE60" s="21">
        <f t="shared" si="15"/>
        <v>122.06</v>
      </c>
      <c r="AF60" s="84"/>
      <c r="AG60" s="78"/>
      <c r="AH60" s="22">
        <f t="shared" si="4"/>
        <v>122.06</v>
      </c>
      <c r="AI60" s="23"/>
      <c r="AJ60" s="58"/>
      <c r="AK60" s="24">
        <f t="shared" si="5"/>
        <v>0</v>
      </c>
      <c r="AL60" s="25">
        <f t="shared" si="16"/>
        <v>141.61099999999999</v>
      </c>
      <c r="AM60" s="26">
        <f t="shared" si="17"/>
        <v>141.61099999999999</v>
      </c>
      <c r="AN60" s="79"/>
      <c r="AO60" s="24">
        <v>80</v>
      </c>
      <c r="AP60" s="25">
        <v>200</v>
      </c>
      <c r="AQ60" s="112">
        <v>0</v>
      </c>
      <c r="AR60" s="25">
        <v>20</v>
      </c>
      <c r="AS60" s="25">
        <v>54</v>
      </c>
      <c r="AT60" s="62">
        <f t="shared" si="18"/>
        <v>354</v>
      </c>
      <c r="AU60" s="64">
        <f t="shared" si="19"/>
        <v>336.3</v>
      </c>
      <c r="AV60" s="24">
        <v>6</v>
      </c>
      <c r="AW60" s="25">
        <v>20</v>
      </c>
      <c r="AX60" s="25">
        <v>8</v>
      </c>
      <c r="AY60" s="25">
        <v>1</v>
      </c>
      <c r="AZ60" s="81">
        <f t="shared" si="20"/>
        <v>35</v>
      </c>
      <c r="BA60" s="80">
        <f t="shared" si="21"/>
        <v>301.3</v>
      </c>
      <c r="BB60" s="36">
        <f t="shared" si="23"/>
        <v>141.61099999999999</v>
      </c>
      <c r="BC60" s="80">
        <f t="shared" si="22"/>
        <v>156.67600000000002</v>
      </c>
    </row>
    <row r="61" spans="1:55" ht="17.399999999999999">
      <c r="A61" s="30" t="s">
        <v>59</v>
      </c>
      <c r="B61" s="44">
        <v>936</v>
      </c>
      <c r="C61" s="44">
        <v>391</v>
      </c>
      <c r="D61" s="44">
        <v>734</v>
      </c>
      <c r="E61" s="44">
        <v>32</v>
      </c>
      <c r="F61" s="44">
        <v>14</v>
      </c>
      <c r="G61" s="35">
        <v>24</v>
      </c>
      <c r="H61" s="48">
        <f t="shared" si="7"/>
        <v>2061</v>
      </c>
      <c r="I61" s="48">
        <f t="shared" si="8"/>
        <v>70</v>
      </c>
      <c r="J61" s="44">
        <v>641</v>
      </c>
      <c r="K61" s="19">
        <v>304</v>
      </c>
      <c r="L61" s="19">
        <v>0</v>
      </c>
      <c r="M61" s="19">
        <v>21</v>
      </c>
      <c r="N61" s="45">
        <v>11</v>
      </c>
      <c r="O61" s="49">
        <v>0</v>
      </c>
      <c r="P61" s="48">
        <f t="shared" si="9"/>
        <v>945</v>
      </c>
      <c r="Q61" s="48">
        <f t="shared" si="10"/>
        <v>32</v>
      </c>
      <c r="R61" s="50">
        <f t="shared" si="11"/>
        <v>102</v>
      </c>
      <c r="S61" s="88">
        <v>2.76</v>
      </c>
      <c r="T61" s="35"/>
      <c r="U61" s="59">
        <v>10.1</v>
      </c>
      <c r="V61" s="44"/>
      <c r="W61" s="44"/>
      <c r="X61" s="44"/>
      <c r="Y61" s="44"/>
      <c r="Z61" s="44"/>
      <c r="AA61" s="67">
        <f t="shared" si="12"/>
        <v>0</v>
      </c>
      <c r="AB61" s="51"/>
      <c r="AC61" s="20">
        <f t="shared" si="13"/>
        <v>0</v>
      </c>
      <c r="AD61" s="85">
        <f t="shared" si="14"/>
        <v>114.86</v>
      </c>
      <c r="AE61" s="21">
        <f t="shared" si="15"/>
        <v>114.86</v>
      </c>
      <c r="AF61" s="84"/>
      <c r="AG61" s="78"/>
      <c r="AH61" s="22">
        <f t="shared" si="4"/>
        <v>114.86</v>
      </c>
      <c r="AI61" s="23"/>
      <c r="AJ61" s="58"/>
      <c r="AK61" s="24">
        <f t="shared" si="5"/>
        <v>0</v>
      </c>
      <c r="AL61" s="25">
        <f t="shared" si="16"/>
        <v>141.61099999999999</v>
      </c>
      <c r="AM61" s="26">
        <f t="shared" si="17"/>
        <v>141.61099999999999</v>
      </c>
      <c r="AN61" s="79"/>
      <c r="AO61" s="24">
        <v>80</v>
      </c>
      <c r="AP61" s="25">
        <v>200</v>
      </c>
      <c r="AQ61" s="112">
        <v>0</v>
      </c>
      <c r="AR61" s="25">
        <v>20</v>
      </c>
      <c r="AS61" s="25">
        <v>54</v>
      </c>
      <c r="AT61" s="62">
        <f t="shared" si="18"/>
        <v>354</v>
      </c>
      <c r="AU61" s="64">
        <f t="shared" si="19"/>
        <v>336.3</v>
      </c>
      <c r="AV61" s="24">
        <v>6</v>
      </c>
      <c r="AW61" s="25">
        <v>20</v>
      </c>
      <c r="AX61" s="25">
        <v>8</v>
      </c>
      <c r="AY61" s="25">
        <v>1</v>
      </c>
      <c r="AZ61" s="81">
        <f t="shared" si="20"/>
        <v>35</v>
      </c>
      <c r="BA61" s="80">
        <f t="shared" si="21"/>
        <v>301.3</v>
      </c>
      <c r="BB61" s="36">
        <f t="shared" si="23"/>
        <v>141.61099999999999</v>
      </c>
      <c r="BC61" s="80">
        <f t="shared" si="22"/>
        <v>156.67600000000002</v>
      </c>
    </row>
    <row r="62" spans="1:55" ht="17.399999999999999">
      <c r="A62" s="30" t="s">
        <v>28</v>
      </c>
      <c r="B62" s="44">
        <v>926</v>
      </c>
      <c r="C62" s="44">
        <v>383</v>
      </c>
      <c r="D62" s="44">
        <v>699</v>
      </c>
      <c r="E62" s="44">
        <v>32</v>
      </c>
      <c r="F62" s="44">
        <v>13</v>
      </c>
      <c r="G62" s="35">
        <v>24</v>
      </c>
      <c r="H62" s="48">
        <f t="shared" si="7"/>
        <v>2008</v>
      </c>
      <c r="I62" s="48">
        <f t="shared" si="8"/>
        <v>69</v>
      </c>
      <c r="J62" s="44">
        <v>633</v>
      </c>
      <c r="K62" s="19">
        <v>296</v>
      </c>
      <c r="L62" s="19">
        <v>0</v>
      </c>
      <c r="M62" s="19">
        <v>21</v>
      </c>
      <c r="N62" s="45">
        <v>10</v>
      </c>
      <c r="O62" s="49">
        <v>0</v>
      </c>
      <c r="P62" s="48">
        <f t="shared" si="9"/>
        <v>929</v>
      </c>
      <c r="Q62" s="48">
        <f t="shared" si="10"/>
        <v>31</v>
      </c>
      <c r="R62" s="50">
        <f t="shared" si="11"/>
        <v>100</v>
      </c>
      <c r="S62" s="88">
        <v>2.76</v>
      </c>
      <c r="T62" s="35">
        <v>7</v>
      </c>
      <c r="U62" s="59">
        <v>9.6999999999999993</v>
      </c>
      <c r="V62" s="44"/>
      <c r="W62" s="44"/>
      <c r="X62" s="44"/>
      <c r="Y62" s="44"/>
      <c r="Z62" s="44"/>
      <c r="AA62" s="67">
        <f t="shared" si="12"/>
        <v>0</v>
      </c>
      <c r="AB62" s="51"/>
      <c r="AC62" s="20">
        <f t="shared" si="13"/>
        <v>0</v>
      </c>
      <c r="AD62" s="85">
        <f t="shared" si="14"/>
        <v>119.46000000000001</v>
      </c>
      <c r="AE62" s="21">
        <f t="shared" si="15"/>
        <v>119.46000000000001</v>
      </c>
      <c r="AF62" s="84"/>
      <c r="AG62" s="78"/>
      <c r="AH62" s="22">
        <f t="shared" si="4"/>
        <v>119.46000000000001</v>
      </c>
      <c r="AI62" s="23"/>
      <c r="AJ62" s="58"/>
      <c r="AK62" s="24">
        <f t="shared" si="5"/>
        <v>0</v>
      </c>
      <c r="AL62" s="25">
        <f t="shared" si="16"/>
        <v>141.61099999999999</v>
      </c>
      <c r="AM62" s="26">
        <f t="shared" si="17"/>
        <v>141.61099999999999</v>
      </c>
      <c r="AN62" s="79"/>
      <c r="AO62" s="24">
        <v>80</v>
      </c>
      <c r="AP62" s="25">
        <v>200</v>
      </c>
      <c r="AQ62" s="112">
        <v>0</v>
      </c>
      <c r="AR62" s="25">
        <v>20</v>
      </c>
      <c r="AS62" s="25">
        <v>54</v>
      </c>
      <c r="AT62" s="62">
        <f t="shared" si="18"/>
        <v>354</v>
      </c>
      <c r="AU62" s="64">
        <f t="shared" si="19"/>
        <v>336.3</v>
      </c>
      <c r="AV62" s="24">
        <v>6</v>
      </c>
      <c r="AW62" s="25">
        <v>20</v>
      </c>
      <c r="AX62" s="25">
        <v>8</v>
      </c>
      <c r="AY62" s="25">
        <v>1</v>
      </c>
      <c r="AZ62" s="81">
        <f t="shared" si="20"/>
        <v>35</v>
      </c>
      <c r="BA62" s="80">
        <f t="shared" si="21"/>
        <v>301.3</v>
      </c>
      <c r="BB62" s="36">
        <f t="shared" si="23"/>
        <v>141.61099999999999</v>
      </c>
      <c r="BC62" s="80">
        <f t="shared" si="22"/>
        <v>156.67600000000002</v>
      </c>
    </row>
    <row r="63" spans="1:55" ht="17.399999999999999">
      <c r="A63" s="31" t="s">
        <v>60</v>
      </c>
      <c r="B63" s="44">
        <v>850</v>
      </c>
      <c r="C63" s="44">
        <v>365</v>
      </c>
      <c r="D63" s="44">
        <v>675</v>
      </c>
      <c r="E63" s="44">
        <v>30</v>
      </c>
      <c r="F63" s="44">
        <v>13</v>
      </c>
      <c r="G63" s="35">
        <v>22</v>
      </c>
      <c r="H63" s="48">
        <f t="shared" si="7"/>
        <v>1890</v>
      </c>
      <c r="I63" s="48">
        <f t="shared" si="8"/>
        <v>65</v>
      </c>
      <c r="J63" s="44">
        <v>617</v>
      </c>
      <c r="K63" s="19">
        <v>291</v>
      </c>
      <c r="L63" s="19">
        <v>0</v>
      </c>
      <c r="M63" s="19">
        <v>20</v>
      </c>
      <c r="N63" s="45">
        <v>10</v>
      </c>
      <c r="O63" s="49">
        <v>0</v>
      </c>
      <c r="P63" s="48">
        <f t="shared" si="9"/>
        <v>908</v>
      </c>
      <c r="Q63" s="48">
        <f t="shared" si="10"/>
        <v>30</v>
      </c>
      <c r="R63" s="50">
        <f t="shared" si="11"/>
        <v>95</v>
      </c>
      <c r="S63" s="88">
        <v>2.76</v>
      </c>
      <c r="T63" s="35">
        <v>7</v>
      </c>
      <c r="U63" s="59">
        <v>9.6999999999999993</v>
      </c>
      <c r="V63" s="44"/>
      <c r="W63" s="44"/>
      <c r="X63" s="44"/>
      <c r="Y63" s="44"/>
      <c r="Z63" s="44"/>
      <c r="AA63" s="67">
        <f t="shared" si="12"/>
        <v>0</v>
      </c>
      <c r="AB63" s="51"/>
      <c r="AC63" s="20">
        <f t="shared" si="13"/>
        <v>0</v>
      </c>
      <c r="AD63" s="85">
        <f t="shared" si="14"/>
        <v>114.46000000000001</v>
      </c>
      <c r="AE63" s="21">
        <f t="shared" si="15"/>
        <v>114.46000000000001</v>
      </c>
      <c r="AF63" s="84"/>
      <c r="AG63" s="78"/>
      <c r="AH63" s="22">
        <f t="shared" si="4"/>
        <v>114.46000000000001</v>
      </c>
      <c r="AI63" s="23"/>
      <c r="AJ63" s="58"/>
      <c r="AK63" s="24">
        <f t="shared" si="5"/>
        <v>0</v>
      </c>
      <c r="AL63" s="25">
        <f t="shared" si="16"/>
        <v>141.61099999999999</v>
      </c>
      <c r="AM63" s="26">
        <f t="shared" si="17"/>
        <v>141.61099999999999</v>
      </c>
      <c r="AN63" s="79"/>
      <c r="AO63" s="24">
        <v>80</v>
      </c>
      <c r="AP63" s="25">
        <v>200</v>
      </c>
      <c r="AQ63" s="112">
        <v>0</v>
      </c>
      <c r="AR63" s="25">
        <v>20</v>
      </c>
      <c r="AS63" s="25">
        <v>54</v>
      </c>
      <c r="AT63" s="62">
        <f t="shared" si="18"/>
        <v>354</v>
      </c>
      <c r="AU63" s="64">
        <f t="shared" si="19"/>
        <v>336.3</v>
      </c>
      <c r="AV63" s="24">
        <v>6</v>
      </c>
      <c r="AW63" s="25">
        <v>20</v>
      </c>
      <c r="AX63" s="25">
        <v>8</v>
      </c>
      <c r="AY63" s="25">
        <v>1</v>
      </c>
      <c r="AZ63" s="81">
        <f t="shared" si="20"/>
        <v>35</v>
      </c>
      <c r="BA63" s="80">
        <f t="shared" si="21"/>
        <v>301.3</v>
      </c>
      <c r="BB63" s="36">
        <f t="shared" si="23"/>
        <v>141.61099999999999</v>
      </c>
      <c r="BC63" s="80">
        <f t="shared" si="22"/>
        <v>156.67600000000002</v>
      </c>
    </row>
    <row r="64" spans="1:55" ht="17.399999999999999">
      <c r="A64" s="31" t="s">
        <v>29</v>
      </c>
      <c r="B64" s="44">
        <v>801</v>
      </c>
      <c r="C64" s="44">
        <v>336</v>
      </c>
      <c r="D64" s="44">
        <v>611</v>
      </c>
      <c r="E64" s="44">
        <v>28</v>
      </c>
      <c r="F64" s="44">
        <v>12</v>
      </c>
      <c r="G64" s="35">
        <v>20</v>
      </c>
      <c r="H64" s="48">
        <f t="shared" si="7"/>
        <v>1748</v>
      </c>
      <c r="I64" s="48">
        <f t="shared" si="8"/>
        <v>60</v>
      </c>
      <c r="J64" s="44">
        <v>590</v>
      </c>
      <c r="K64" s="19">
        <v>278</v>
      </c>
      <c r="L64" s="19">
        <v>0</v>
      </c>
      <c r="M64" s="19">
        <v>19</v>
      </c>
      <c r="N64" s="45">
        <v>10</v>
      </c>
      <c r="O64" s="49">
        <v>0</v>
      </c>
      <c r="P64" s="48">
        <f t="shared" si="9"/>
        <v>868</v>
      </c>
      <c r="Q64" s="48">
        <f t="shared" si="10"/>
        <v>29</v>
      </c>
      <c r="R64" s="50">
        <f t="shared" si="11"/>
        <v>89</v>
      </c>
      <c r="S64" s="88">
        <v>2.64</v>
      </c>
      <c r="T64" s="35">
        <v>6.5</v>
      </c>
      <c r="U64" s="59">
        <v>8.6</v>
      </c>
      <c r="V64" s="44"/>
      <c r="W64" s="44"/>
      <c r="X64" s="44"/>
      <c r="Y64" s="44"/>
      <c r="Z64" s="44"/>
      <c r="AA64" s="67">
        <f t="shared" si="12"/>
        <v>0</v>
      </c>
      <c r="AB64" s="51"/>
      <c r="AC64" s="20">
        <f t="shared" si="13"/>
        <v>0</v>
      </c>
      <c r="AD64" s="85">
        <f t="shared" si="14"/>
        <v>106.74</v>
      </c>
      <c r="AE64" s="21">
        <f t="shared" si="15"/>
        <v>106.74</v>
      </c>
      <c r="AF64" s="84"/>
      <c r="AG64" s="78"/>
      <c r="AH64" s="22">
        <f t="shared" si="4"/>
        <v>106.74</v>
      </c>
      <c r="AI64" s="23"/>
      <c r="AJ64" s="58"/>
      <c r="AK64" s="24">
        <f t="shared" si="5"/>
        <v>0</v>
      </c>
      <c r="AL64" s="25">
        <f t="shared" si="16"/>
        <v>141.61099999999999</v>
      </c>
      <c r="AM64" s="26">
        <f t="shared" si="17"/>
        <v>141.61099999999999</v>
      </c>
      <c r="AN64" s="79"/>
      <c r="AO64" s="24">
        <v>80</v>
      </c>
      <c r="AP64" s="25">
        <v>200</v>
      </c>
      <c r="AQ64" s="112">
        <v>0</v>
      </c>
      <c r="AR64" s="25">
        <v>20</v>
      </c>
      <c r="AS64" s="25">
        <v>54</v>
      </c>
      <c r="AT64" s="62">
        <f t="shared" si="18"/>
        <v>354</v>
      </c>
      <c r="AU64" s="64">
        <f t="shared" si="19"/>
        <v>336.3</v>
      </c>
      <c r="AV64" s="24">
        <v>6</v>
      </c>
      <c r="AW64" s="25">
        <v>20</v>
      </c>
      <c r="AX64" s="25">
        <v>8</v>
      </c>
      <c r="AY64" s="25">
        <v>1</v>
      </c>
      <c r="AZ64" s="81">
        <f t="shared" si="20"/>
        <v>35</v>
      </c>
      <c r="BA64" s="80">
        <f t="shared" si="21"/>
        <v>301.3</v>
      </c>
      <c r="BB64" s="36">
        <f t="shared" si="23"/>
        <v>141.61099999999999</v>
      </c>
      <c r="BC64" s="80">
        <f t="shared" si="22"/>
        <v>156.67600000000002</v>
      </c>
    </row>
    <row r="65" spans="1:55" ht="17.399999999999999">
      <c r="A65" s="32" t="s">
        <v>61</v>
      </c>
      <c r="B65" s="44">
        <v>777</v>
      </c>
      <c r="C65" s="44">
        <v>326</v>
      </c>
      <c r="D65" s="44">
        <v>582</v>
      </c>
      <c r="E65" s="44">
        <v>27</v>
      </c>
      <c r="F65" s="44">
        <v>11</v>
      </c>
      <c r="G65" s="35">
        <v>19</v>
      </c>
      <c r="H65" s="48">
        <f t="shared" si="7"/>
        <v>1685</v>
      </c>
      <c r="I65" s="48">
        <f t="shared" si="8"/>
        <v>57</v>
      </c>
      <c r="J65" s="44">
        <v>542</v>
      </c>
      <c r="K65" s="19">
        <v>265</v>
      </c>
      <c r="L65" s="19">
        <v>0</v>
      </c>
      <c r="M65" s="19">
        <v>18</v>
      </c>
      <c r="N65" s="45">
        <v>9</v>
      </c>
      <c r="O65" s="49">
        <v>0</v>
      </c>
      <c r="P65" s="48">
        <f t="shared" si="9"/>
        <v>807</v>
      </c>
      <c r="Q65" s="48">
        <f t="shared" si="10"/>
        <v>27</v>
      </c>
      <c r="R65" s="50">
        <f t="shared" si="11"/>
        <v>84</v>
      </c>
      <c r="S65" s="88">
        <v>2.64</v>
      </c>
      <c r="T65" s="35">
        <v>6.5</v>
      </c>
      <c r="U65" s="59">
        <v>8.6</v>
      </c>
      <c r="V65" s="44"/>
      <c r="W65" s="44"/>
      <c r="X65" s="44"/>
      <c r="Y65" s="44"/>
      <c r="Z65" s="44"/>
      <c r="AA65" s="67">
        <f t="shared" si="12"/>
        <v>0</v>
      </c>
      <c r="AB65" s="51"/>
      <c r="AC65" s="20">
        <f t="shared" si="13"/>
        <v>0</v>
      </c>
      <c r="AD65" s="85">
        <f t="shared" si="14"/>
        <v>101.74</v>
      </c>
      <c r="AE65" s="21">
        <f t="shared" si="15"/>
        <v>101.74</v>
      </c>
      <c r="AF65" s="84"/>
      <c r="AG65" s="78"/>
      <c r="AH65" s="22">
        <f t="shared" si="4"/>
        <v>101.74</v>
      </c>
      <c r="AI65" s="23"/>
      <c r="AJ65" s="58"/>
      <c r="AK65" s="24">
        <f t="shared" si="5"/>
        <v>0</v>
      </c>
      <c r="AL65" s="25">
        <f t="shared" si="16"/>
        <v>141.61099999999999</v>
      </c>
      <c r="AM65" s="26">
        <f t="shared" si="17"/>
        <v>141.61099999999999</v>
      </c>
      <c r="AN65" s="79"/>
      <c r="AO65" s="24">
        <v>80</v>
      </c>
      <c r="AP65" s="25">
        <v>200</v>
      </c>
      <c r="AQ65" s="112">
        <v>0</v>
      </c>
      <c r="AR65" s="25">
        <v>20</v>
      </c>
      <c r="AS65" s="25">
        <v>54</v>
      </c>
      <c r="AT65" s="62">
        <f t="shared" si="18"/>
        <v>354</v>
      </c>
      <c r="AU65" s="64">
        <f t="shared" si="19"/>
        <v>336.3</v>
      </c>
      <c r="AV65" s="24">
        <v>6</v>
      </c>
      <c r="AW65" s="25">
        <v>20</v>
      </c>
      <c r="AX65" s="25">
        <v>8</v>
      </c>
      <c r="AY65" s="25">
        <v>1</v>
      </c>
      <c r="AZ65" s="81">
        <f t="shared" si="20"/>
        <v>35</v>
      </c>
      <c r="BA65" s="80">
        <f t="shared" si="21"/>
        <v>301.3</v>
      </c>
      <c r="BB65" s="36">
        <f t="shared" si="23"/>
        <v>141.61099999999999</v>
      </c>
      <c r="BC65" s="80">
        <f t="shared" si="22"/>
        <v>156.67600000000002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51" priority="2" operator="lessThan">
      <formula>0</formula>
    </cfRule>
  </conditionalFormatting>
  <conditionalFormatting sqref="AC6">
    <cfRule type="cellIs" dxfId="50" priority="1" operator="greaterThan">
      <formula>0</formula>
    </cfRule>
  </conditionalFormatting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C65"/>
  <sheetViews>
    <sheetView zoomScale="80" zoomScaleNormal="80" workbookViewId="0">
      <pane xSplit="1" ySplit="9" topLeftCell="B51" activePane="bottomRight" state="frozen"/>
      <selection activeCell="M23" sqref="M23"/>
      <selection pane="topRight" activeCell="M23" sqref="M23"/>
      <selection pane="bottomLeft" activeCell="M23" sqref="M23"/>
      <selection pane="bottomRight" activeCell="Y61" sqref="Y61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3" t="s">
        <v>6</v>
      </c>
      <c r="C1" s="233"/>
      <c r="D1" s="233"/>
      <c r="E1" s="233"/>
      <c r="F1" s="233"/>
      <c r="G1" s="233"/>
      <c r="H1" s="233"/>
      <c r="I1" s="233"/>
      <c r="J1" s="233"/>
      <c r="K1" s="233"/>
      <c r="L1" s="233"/>
      <c r="M1" s="233"/>
      <c r="N1" s="233"/>
      <c r="O1" s="233"/>
      <c r="P1" s="233"/>
      <c r="Q1" s="233"/>
      <c r="R1" s="233"/>
      <c r="S1" s="233"/>
      <c r="T1" s="233"/>
      <c r="U1" s="233"/>
      <c r="V1" s="233"/>
      <c r="W1" s="233"/>
      <c r="X1" s="233"/>
      <c r="Y1" s="233"/>
      <c r="Z1" s="233"/>
      <c r="AA1" s="233"/>
      <c r="AB1" s="233"/>
      <c r="AC1" s="233"/>
      <c r="AD1" s="233"/>
      <c r="AE1" s="233"/>
      <c r="AF1" s="233"/>
      <c r="AG1" s="233"/>
      <c r="AH1" s="233"/>
      <c r="AI1" s="23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1010</v>
      </c>
      <c r="C5" s="39">
        <f t="shared" ref="C5:AI5" si="0">MAX(C10:C65)</f>
        <v>443</v>
      </c>
      <c r="D5" s="39">
        <f t="shared" si="0"/>
        <v>779</v>
      </c>
      <c r="E5" s="43">
        <f t="shared" si="0"/>
        <v>50</v>
      </c>
      <c r="F5" s="43">
        <f t="shared" si="0"/>
        <v>15</v>
      </c>
      <c r="G5" s="43">
        <f t="shared" si="0"/>
        <v>25</v>
      </c>
      <c r="H5" s="39">
        <f t="shared" si="0"/>
        <v>2216</v>
      </c>
      <c r="I5" s="39">
        <f t="shared" si="0"/>
        <v>75</v>
      </c>
      <c r="J5" s="39">
        <f t="shared" si="0"/>
        <v>719</v>
      </c>
      <c r="K5" s="39">
        <f t="shared" si="0"/>
        <v>280</v>
      </c>
      <c r="L5" s="39">
        <f t="shared" si="0"/>
        <v>0</v>
      </c>
      <c r="M5" s="39">
        <f t="shared" si="0"/>
        <v>23</v>
      </c>
      <c r="N5" s="39">
        <f t="shared" si="0"/>
        <v>10</v>
      </c>
      <c r="O5" s="39">
        <f t="shared" si="0"/>
        <v>0</v>
      </c>
      <c r="P5" s="39">
        <f t="shared" si="0"/>
        <v>990</v>
      </c>
      <c r="Q5" s="39">
        <f t="shared" si="0"/>
        <v>33</v>
      </c>
      <c r="R5" s="39">
        <f t="shared" si="0"/>
        <v>107</v>
      </c>
      <c r="S5" s="39">
        <f t="shared" si="0"/>
        <v>6</v>
      </c>
      <c r="T5" s="39">
        <f>MAX(T10:T65)</f>
        <v>7.5</v>
      </c>
      <c r="U5" s="39">
        <f t="shared" si="0"/>
        <v>11.5</v>
      </c>
      <c r="V5" s="39">
        <f t="shared" si="0"/>
        <v>0</v>
      </c>
      <c r="W5" s="43">
        <f t="shared" si="0"/>
        <v>0</v>
      </c>
      <c r="X5" s="39">
        <f>MAX(X10:X65)</f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132</v>
      </c>
      <c r="AE5" s="39">
        <f>MAX(AE10:AE65)</f>
        <v>132</v>
      </c>
      <c r="AF5" s="39">
        <f>MAX(AF10:AF65)</f>
        <v>150</v>
      </c>
      <c r="AG5" s="39">
        <f>MAX(AG10:AG65)</f>
        <v>0</v>
      </c>
      <c r="AH5" s="41">
        <f t="shared" si="0"/>
        <v>132</v>
      </c>
      <c r="AI5" s="42">
        <f t="shared" si="0"/>
        <v>57.600000000000009</v>
      </c>
      <c r="AJ5" s="15"/>
      <c r="AK5" s="39">
        <f>MAX(AK10:AK65)</f>
        <v>0</v>
      </c>
      <c r="AL5" s="39">
        <f>MAX(AL10:AL65)</f>
        <v>139.60799999999998</v>
      </c>
      <c r="AM5" s="39">
        <f>MAX(AM10:AM65)</f>
        <v>139.60799999999998</v>
      </c>
      <c r="AN5" s="79"/>
      <c r="AO5" s="39">
        <f t="shared" ref="AO5:BC5" si="1">MAX(AO10:AO65)</f>
        <v>75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50</v>
      </c>
      <c r="AT5" s="39">
        <f t="shared" si="1"/>
        <v>343</v>
      </c>
      <c r="AU5" s="39">
        <f t="shared" si="1"/>
        <v>325.84999999999997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290.84999999999997</v>
      </c>
      <c r="BB5" s="39">
        <f t="shared" si="1"/>
        <v>139.60799999999998</v>
      </c>
      <c r="BC5" s="39">
        <f t="shared" si="1"/>
        <v>151.24199999999999</v>
      </c>
    </row>
    <row r="6" spans="1:55" ht="15" thickBot="1">
      <c r="A6" s="11" t="s">
        <v>66</v>
      </c>
      <c r="B6" s="39">
        <f>MIN(B10:B65)</f>
        <v>569</v>
      </c>
      <c r="C6" s="39">
        <f t="shared" ref="C6:AI6" si="2">MIN(C10:C65)</f>
        <v>162</v>
      </c>
      <c r="D6" s="39">
        <f t="shared" si="2"/>
        <v>465</v>
      </c>
      <c r="E6" s="43">
        <f t="shared" si="2"/>
        <v>20</v>
      </c>
      <c r="F6" s="43">
        <f t="shared" si="2"/>
        <v>6</v>
      </c>
      <c r="G6" s="43">
        <f t="shared" si="2"/>
        <v>10</v>
      </c>
      <c r="H6" s="39">
        <f t="shared" si="2"/>
        <v>1196</v>
      </c>
      <c r="I6" s="39">
        <f t="shared" si="2"/>
        <v>41</v>
      </c>
      <c r="J6" s="39">
        <f t="shared" si="2"/>
        <v>445</v>
      </c>
      <c r="K6" s="39">
        <f t="shared" si="2"/>
        <v>106</v>
      </c>
      <c r="L6" s="39">
        <f t="shared" si="2"/>
        <v>0</v>
      </c>
      <c r="M6" s="39">
        <f t="shared" si="2"/>
        <v>15</v>
      </c>
      <c r="N6" s="39">
        <f t="shared" si="2"/>
        <v>4</v>
      </c>
      <c r="O6" s="39">
        <f t="shared" si="2"/>
        <v>0</v>
      </c>
      <c r="P6" s="39">
        <f t="shared" si="2"/>
        <v>660</v>
      </c>
      <c r="Q6" s="39">
        <f t="shared" si="2"/>
        <v>20</v>
      </c>
      <c r="R6" s="39">
        <f t="shared" si="2"/>
        <v>64</v>
      </c>
      <c r="S6" s="39">
        <f t="shared" si="2"/>
        <v>2</v>
      </c>
      <c r="T6" s="39">
        <f>MIN(T10:T65)</f>
        <v>3.5</v>
      </c>
      <c r="U6" s="39">
        <f t="shared" si="2"/>
        <v>5</v>
      </c>
      <c r="V6" s="39">
        <f t="shared" si="2"/>
        <v>0</v>
      </c>
      <c r="W6" s="43">
        <f t="shared" si="2"/>
        <v>0</v>
      </c>
      <c r="X6" s="39">
        <f>MIN(X10:X65)</f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75.099999999999994</v>
      </c>
      <c r="AE6" s="39">
        <f>MIN(AE10:AE65)</f>
        <v>75.099999999999994</v>
      </c>
      <c r="AF6" s="39">
        <f>MIN(AF10:AF65)</f>
        <v>95</v>
      </c>
      <c r="AG6" s="39">
        <f>MIN(AG10:AG65)</f>
        <v>0</v>
      </c>
      <c r="AH6" s="41">
        <f t="shared" si="2"/>
        <v>75.099999999999994</v>
      </c>
      <c r="AI6" s="42">
        <f t="shared" si="2"/>
        <v>7.6079999999999757</v>
      </c>
      <c r="AJ6" s="15"/>
      <c r="AK6" s="40">
        <f>MIN(AK10:AK65)</f>
        <v>0</v>
      </c>
      <c r="AL6" s="40">
        <f>MIN(AL10:AL65)</f>
        <v>115.44</v>
      </c>
      <c r="AM6" s="40">
        <f>MIN(AM10:AM65)</f>
        <v>115.44</v>
      </c>
      <c r="AN6" s="79"/>
      <c r="AO6" s="40">
        <f t="shared" ref="AO6:BC6" si="3">MIN(AO10:AO65)</f>
        <v>50</v>
      </c>
      <c r="AP6" s="40">
        <f t="shared" si="3"/>
        <v>200</v>
      </c>
      <c r="AQ6" s="40">
        <f t="shared" si="3"/>
        <v>0</v>
      </c>
      <c r="AR6" s="40">
        <f t="shared" si="3"/>
        <v>15</v>
      </c>
      <c r="AS6" s="40">
        <f t="shared" si="3"/>
        <v>0</v>
      </c>
      <c r="AT6" s="40">
        <f t="shared" si="3"/>
        <v>290</v>
      </c>
      <c r="AU6" s="40">
        <f t="shared" si="3"/>
        <v>275.5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240.5</v>
      </c>
      <c r="BB6" s="40">
        <f t="shared" si="3"/>
        <v>115.44</v>
      </c>
      <c r="BC6" s="40">
        <f t="shared" si="3"/>
        <v>125.06</v>
      </c>
    </row>
    <row r="7" spans="1:55" ht="18" customHeight="1" thickBot="1">
      <c r="A7" s="11"/>
      <c r="B7" s="234" t="s">
        <v>91</v>
      </c>
      <c r="C7" s="235"/>
      <c r="D7" s="235"/>
      <c r="E7" s="235"/>
      <c r="F7" s="235"/>
      <c r="G7" s="235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6"/>
      <c r="V7" s="237" t="s">
        <v>82</v>
      </c>
      <c r="W7" s="238"/>
      <c r="X7" s="238"/>
      <c r="Y7" s="238"/>
      <c r="Z7" s="238"/>
      <c r="AA7" s="238"/>
      <c r="AB7" s="239"/>
      <c r="AC7" s="240" t="s">
        <v>84</v>
      </c>
      <c r="AD7" s="243" t="s">
        <v>83</v>
      </c>
      <c r="AE7" s="244"/>
      <c r="AF7" s="244"/>
      <c r="AG7" s="244"/>
      <c r="AH7" s="244"/>
      <c r="AI7" s="245"/>
      <c r="AJ7" s="15"/>
      <c r="AK7" s="263" t="s">
        <v>100</v>
      </c>
      <c r="AL7" s="264"/>
      <c r="AM7" s="265"/>
      <c r="AN7" s="79"/>
      <c r="AO7" s="253" t="s">
        <v>136</v>
      </c>
      <c r="AP7" s="254"/>
      <c r="AQ7" s="254"/>
      <c r="AR7" s="254"/>
      <c r="AS7" s="254"/>
      <c r="AT7" s="254"/>
      <c r="AU7" s="254"/>
      <c r="AV7" s="254"/>
      <c r="AW7" s="254"/>
      <c r="AX7" s="254"/>
      <c r="AY7" s="254"/>
      <c r="AZ7" s="254"/>
      <c r="BA7" s="254"/>
      <c r="BB7" s="254"/>
      <c r="BC7" s="255"/>
    </row>
    <row r="8" spans="1:55" ht="18" customHeight="1" thickBot="1">
      <c r="A8" s="11"/>
      <c r="B8" s="256" t="s">
        <v>2</v>
      </c>
      <c r="C8" s="257"/>
      <c r="D8" s="257"/>
      <c r="E8" s="257"/>
      <c r="F8" s="257"/>
      <c r="G8" s="257"/>
      <c r="H8" s="257"/>
      <c r="I8" s="258"/>
      <c r="J8" s="256" t="s">
        <v>3</v>
      </c>
      <c r="K8" s="257"/>
      <c r="L8" s="257"/>
      <c r="M8" s="257"/>
      <c r="N8" s="257"/>
      <c r="O8" s="257"/>
      <c r="P8" s="257"/>
      <c r="Q8" s="258"/>
      <c r="R8" s="259" t="s">
        <v>79</v>
      </c>
      <c r="S8" s="246" t="s">
        <v>4</v>
      </c>
      <c r="T8" s="246" t="s">
        <v>5</v>
      </c>
      <c r="U8" s="250" t="s">
        <v>80</v>
      </c>
      <c r="V8" s="261" t="s">
        <v>92</v>
      </c>
      <c r="W8" s="246" t="s">
        <v>93</v>
      </c>
      <c r="X8" s="246" t="s">
        <v>94</v>
      </c>
      <c r="Y8" s="246" t="s">
        <v>96</v>
      </c>
      <c r="Z8" s="246" t="s">
        <v>95</v>
      </c>
      <c r="AA8" s="248" t="s">
        <v>97</v>
      </c>
      <c r="AB8" s="250" t="s">
        <v>98</v>
      </c>
      <c r="AC8" s="241"/>
      <c r="AD8" s="266" t="s">
        <v>112</v>
      </c>
      <c r="AE8" s="268" t="s">
        <v>111</v>
      </c>
      <c r="AF8" s="268" t="s">
        <v>113</v>
      </c>
      <c r="AG8" s="270" t="s">
        <v>114</v>
      </c>
      <c r="AH8" s="270" t="s">
        <v>115</v>
      </c>
      <c r="AI8" s="252" t="s">
        <v>116</v>
      </c>
      <c r="AJ8" s="15"/>
      <c r="AK8" s="274" t="s">
        <v>101</v>
      </c>
      <c r="AL8" s="276" t="s">
        <v>117</v>
      </c>
      <c r="AM8" s="278" t="s">
        <v>99</v>
      </c>
      <c r="AN8" s="79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60"/>
      <c r="S9" s="247"/>
      <c r="T9" s="247"/>
      <c r="U9" s="251"/>
      <c r="V9" s="262"/>
      <c r="W9" s="247"/>
      <c r="X9" s="247"/>
      <c r="Y9" s="247"/>
      <c r="Z9" s="247"/>
      <c r="AA9" s="249"/>
      <c r="AB9" s="251"/>
      <c r="AC9" s="242"/>
      <c r="AD9" s="267"/>
      <c r="AE9" s="269"/>
      <c r="AF9" s="269"/>
      <c r="AG9" s="247"/>
      <c r="AH9" s="247"/>
      <c r="AI9" s="251"/>
      <c r="AJ9" s="17"/>
      <c r="AK9" s="275"/>
      <c r="AL9" s="277"/>
      <c r="AM9" s="27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8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739</v>
      </c>
      <c r="C10" s="44">
        <v>311</v>
      </c>
      <c r="D10" s="45">
        <v>558</v>
      </c>
      <c r="E10" s="45">
        <v>26</v>
      </c>
      <c r="F10" s="46">
        <v>11</v>
      </c>
      <c r="G10" s="47">
        <v>18</v>
      </c>
      <c r="H10" s="48">
        <f>B10+C10+D10</f>
        <v>1608</v>
      </c>
      <c r="I10" s="48">
        <f>E10+F10+G10</f>
        <v>55</v>
      </c>
      <c r="J10" s="44">
        <v>527</v>
      </c>
      <c r="K10" s="19">
        <v>269</v>
      </c>
      <c r="L10" s="19"/>
      <c r="M10" s="19">
        <v>17</v>
      </c>
      <c r="N10" s="45">
        <v>9</v>
      </c>
      <c r="O10" s="49"/>
      <c r="P10" s="48">
        <f>SUM(J10+K10+L10)</f>
        <v>796</v>
      </c>
      <c r="Q10" s="48">
        <f>M10+N10+O10</f>
        <v>26</v>
      </c>
      <c r="R10" s="50">
        <f>SUM(I10+Q10)</f>
        <v>81</v>
      </c>
      <c r="S10" s="88">
        <v>2.52</v>
      </c>
      <c r="T10" s="53">
        <v>6</v>
      </c>
      <c r="U10" s="53">
        <v>8.1</v>
      </c>
      <c r="V10" s="53"/>
      <c r="W10" s="53"/>
      <c r="X10" s="44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97.61999999999999</v>
      </c>
      <c r="AE10" s="21">
        <f>+AD10-AK10</f>
        <v>97.61999999999999</v>
      </c>
      <c r="AF10" s="82">
        <v>95</v>
      </c>
      <c r="AG10" s="51"/>
      <c r="AH10" s="22">
        <f>AD10+AG10</f>
        <v>97.61999999999999</v>
      </c>
      <c r="AI10" s="23">
        <f>AM10-AD10</f>
        <v>40.620000000000019</v>
      </c>
      <c r="AJ10" s="54"/>
      <c r="AK10" s="24">
        <f>AC10</f>
        <v>0</v>
      </c>
      <c r="AL10" s="25">
        <f>BB10</f>
        <v>138.24</v>
      </c>
      <c r="AM10" s="26">
        <f>AK10+AL10</f>
        <v>138.24</v>
      </c>
      <c r="AN10" s="79"/>
      <c r="AO10" s="24">
        <v>70</v>
      </c>
      <c r="AP10" s="25">
        <v>200</v>
      </c>
      <c r="AQ10" s="112">
        <v>0</v>
      </c>
      <c r="AR10" s="25">
        <v>20</v>
      </c>
      <c r="AS10" s="25">
        <v>50</v>
      </c>
      <c r="AT10" s="62">
        <f>SUM(AO10:AS10)</f>
        <v>340</v>
      </c>
      <c r="AU10" s="64">
        <f>AT10*0.95</f>
        <v>323</v>
      </c>
      <c r="AV10" s="114">
        <v>6</v>
      </c>
      <c r="AW10" s="114">
        <v>20</v>
      </c>
      <c r="AX10" s="114">
        <v>8</v>
      </c>
      <c r="AY10" s="114">
        <v>1</v>
      </c>
      <c r="AZ10" s="81">
        <f>SUM(AV10:AY10)</f>
        <v>35</v>
      </c>
      <c r="BA10" s="80">
        <f>AU10-AZ10</f>
        <v>288</v>
      </c>
      <c r="BB10" s="36">
        <f>BA10*0.48</f>
        <v>138.24</v>
      </c>
      <c r="BC10" s="80">
        <f>BA10*0.52</f>
        <v>149.76</v>
      </c>
    </row>
    <row r="11" spans="1:55" ht="17.399999999999999">
      <c r="A11" s="27" t="s">
        <v>38</v>
      </c>
      <c r="B11" s="44">
        <v>733</v>
      </c>
      <c r="C11" s="44">
        <v>301</v>
      </c>
      <c r="D11" s="44">
        <v>548</v>
      </c>
      <c r="E11" s="45">
        <v>25</v>
      </c>
      <c r="F11" s="46">
        <v>10</v>
      </c>
      <c r="G11" s="47">
        <v>18</v>
      </c>
      <c r="H11" s="48">
        <f t="shared" ref="H11:H65" si="4">B11+C11+D11</f>
        <v>1582</v>
      </c>
      <c r="I11" s="48">
        <f t="shared" ref="I11:I65" si="5">E11+F11+G11</f>
        <v>53</v>
      </c>
      <c r="J11" s="44">
        <v>512</v>
      </c>
      <c r="K11" s="19">
        <v>258</v>
      </c>
      <c r="L11" s="19"/>
      <c r="M11" s="19">
        <v>17</v>
      </c>
      <c r="N11" s="45">
        <v>9</v>
      </c>
      <c r="O11" s="49"/>
      <c r="P11" s="48">
        <f t="shared" ref="P11:P65" si="6">SUM(J11+K11+L11)</f>
        <v>770</v>
      </c>
      <c r="Q11" s="48">
        <f t="shared" ref="Q11:Q65" si="7">M11+N11+O11</f>
        <v>26</v>
      </c>
      <c r="R11" s="50">
        <f>SUM(I11+Q11)</f>
        <v>79</v>
      </c>
      <c r="S11" s="88">
        <v>2.52</v>
      </c>
      <c r="T11" s="53">
        <v>5</v>
      </c>
      <c r="U11" s="53">
        <v>8.1</v>
      </c>
      <c r="V11" s="53"/>
      <c r="W11" s="137"/>
      <c r="X11" s="44"/>
      <c r="Y11" s="53"/>
      <c r="Z11" s="53"/>
      <c r="AA11" s="67">
        <f t="shared" ref="AA11:AA65" si="8">SUM(V11:Z11)</f>
        <v>0</v>
      </c>
      <c r="AB11" s="51"/>
      <c r="AC11" s="20">
        <f t="shared" ref="AC11:AC65" si="9">AA11+AB11</f>
        <v>0</v>
      </c>
      <c r="AD11" s="85">
        <f t="shared" ref="AD11:AD65" si="10">R11+S11+T11+U11+V11+W11+X11+Y11+Z11</f>
        <v>94.61999999999999</v>
      </c>
      <c r="AE11" s="21">
        <f>+AD11-AK11</f>
        <v>94.61999999999999</v>
      </c>
      <c r="AF11" s="82">
        <v>96</v>
      </c>
      <c r="AG11" s="51"/>
      <c r="AH11" s="22">
        <f t="shared" ref="AH11:AH65" si="11">AD11+AG11</f>
        <v>94.61999999999999</v>
      </c>
      <c r="AI11" s="23">
        <f t="shared" ref="AI11:AI65" si="12">AM11-AD11</f>
        <v>43.620000000000019</v>
      </c>
      <c r="AJ11" s="54"/>
      <c r="AK11" s="24">
        <f t="shared" ref="AK11:AK65" si="13">AC11</f>
        <v>0</v>
      </c>
      <c r="AL11" s="25">
        <f t="shared" ref="AL11:AL65" si="14">BB11</f>
        <v>138.24</v>
      </c>
      <c r="AM11" s="26">
        <f t="shared" ref="AM11:AM65" si="15">AK11+AL11</f>
        <v>138.24</v>
      </c>
      <c r="AN11" s="79"/>
      <c r="AO11" s="24">
        <v>70</v>
      </c>
      <c r="AP11" s="25">
        <v>200</v>
      </c>
      <c r="AQ11" s="112">
        <v>0</v>
      </c>
      <c r="AR11" s="25">
        <v>20</v>
      </c>
      <c r="AS11" s="25">
        <v>50</v>
      </c>
      <c r="AT11" s="62">
        <f t="shared" ref="AT11:AT65" si="16">SUM(AO11:AS11)</f>
        <v>340</v>
      </c>
      <c r="AU11" s="64">
        <f t="shared" ref="AU11:AU65" si="17">AT11*0.95</f>
        <v>323</v>
      </c>
      <c r="AV11" s="114">
        <v>6</v>
      </c>
      <c r="AW11" s="114">
        <v>20</v>
      </c>
      <c r="AX11" s="114">
        <v>8</v>
      </c>
      <c r="AY11" s="114">
        <v>1</v>
      </c>
      <c r="AZ11" s="81">
        <f t="shared" ref="AZ11:AZ65" si="18">SUM(AV11:AY11)</f>
        <v>35</v>
      </c>
      <c r="BA11" s="80">
        <f t="shared" ref="BA11:BA65" si="19">AU11-AZ11</f>
        <v>288</v>
      </c>
      <c r="BB11" s="36">
        <f t="shared" ref="BB11:BB65" si="20">BA11*0.48</f>
        <v>138.24</v>
      </c>
      <c r="BC11" s="80">
        <f t="shared" ref="BC11:BC65" si="21">BA11*0.52</f>
        <v>149.76</v>
      </c>
    </row>
    <row r="12" spans="1:55" ht="17.399999999999999">
      <c r="A12" s="18" t="s">
        <v>7</v>
      </c>
      <c r="B12" s="44">
        <v>679</v>
      </c>
      <c r="C12" s="45">
        <v>285</v>
      </c>
      <c r="D12" s="45">
        <v>540</v>
      </c>
      <c r="E12" s="44">
        <v>23</v>
      </c>
      <c r="F12" s="44">
        <v>10</v>
      </c>
      <c r="G12" s="47">
        <v>17</v>
      </c>
      <c r="H12" s="48">
        <f t="shared" si="4"/>
        <v>1504</v>
      </c>
      <c r="I12" s="48">
        <f t="shared" si="5"/>
        <v>50</v>
      </c>
      <c r="J12" s="44">
        <v>504</v>
      </c>
      <c r="K12" s="19">
        <v>253</v>
      </c>
      <c r="L12" s="19"/>
      <c r="M12" s="19">
        <v>17</v>
      </c>
      <c r="N12" s="45">
        <v>9</v>
      </c>
      <c r="O12" s="49"/>
      <c r="P12" s="48">
        <f t="shared" si="6"/>
        <v>757</v>
      </c>
      <c r="Q12" s="48">
        <f t="shared" si="7"/>
        <v>26</v>
      </c>
      <c r="R12" s="50">
        <f t="shared" ref="R12:R65" si="22">SUM(I12+Q12)</f>
        <v>76</v>
      </c>
      <c r="S12" s="88">
        <v>2.52</v>
      </c>
      <c r="T12" s="53">
        <v>4.5</v>
      </c>
      <c r="U12" s="53">
        <v>7.5</v>
      </c>
      <c r="V12" s="53"/>
      <c r="W12" s="137"/>
      <c r="X12" s="44"/>
      <c r="Y12" s="53"/>
      <c r="Z12" s="53"/>
      <c r="AA12" s="67">
        <f t="shared" si="8"/>
        <v>0</v>
      </c>
      <c r="AB12" s="51"/>
      <c r="AC12" s="20">
        <f t="shared" si="9"/>
        <v>0</v>
      </c>
      <c r="AD12" s="85">
        <f t="shared" si="10"/>
        <v>90.52</v>
      </c>
      <c r="AE12" s="21">
        <f>+AD12-AK12</f>
        <v>90.52</v>
      </c>
      <c r="AF12" s="82">
        <v>97</v>
      </c>
      <c r="AG12" s="51"/>
      <c r="AH12" s="22">
        <f t="shared" si="11"/>
        <v>90.52</v>
      </c>
      <c r="AI12" s="23">
        <f t="shared" si="12"/>
        <v>47.720000000000013</v>
      </c>
      <c r="AJ12" s="54"/>
      <c r="AK12" s="24">
        <f t="shared" si="13"/>
        <v>0</v>
      </c>
      <c r="AL12" s="25">
        <f t="shared" si="14"/>
        <v>138.24</v>
      </c>
      <c r="AM12" s="26">
        <f t="shared" si="15"/>
        <v>138.24</v>
      </c>
      <c r="AN12" s="79"/>
      <c r="AO12" s="24">
        <v>70</v>
      </c>
      <c r="AP12" s="25">
        <v>200</v>
      </c>
      <c r="AQ12" s="112">
        <v>0</v>
      </c>
      <c r="AR12" s="25">
        <v>20</v>
      </c>
      <c r="AS12" s="25">
        <v>50</v>
      </c>
      <c r="AT12" s="62">
        <f t="shared" si="16"/>
        <v>340</v>
      </c>
      <c r="AU12" s="64">
        <f t="shared" si="17"/>
        <v>323</v>
      </c>
      <c r="AV12" s="114">
        <v>6</v>
      </c>
      <c r="AW12" s="114">
        <v>20</v>
      </c>
      <c r="AX12" s="114">
        <v>8</v>
      </c>
      <c r="AY12" s="114">
        <v>1</v>
      </c>
      <c r="AZ12" s="81">
        <f t="shared" si="18"/>
        <v>35</v>
      </c>
      <c r="BA12" s="80">
        <f t="shared" si="19"/>
        <v>288</v>
      </c>
      <c r="BB12" s="36">
        <f t="shared" si="20"/>
        <v>138.24</v>
      </c>
      <c r="BC12" s="80">
        <f t="shared" si="21"/>
        <v>149.76</v>
      </c>
    </row>
    <row r="13" spans="1:55" ht="17.399999999999999">
      <c r="A13" s="18" t="s">
        <v>39</v>
      </c>
      <c r="B13" s="44">
        <v>670</v>
      </c>
      <c r="C13" s="44">
        <v>280</v>
      </c>
      <c r="D13" s="44">
        <v>535</v>
      </c>
      <c r="E13" s="44">
        <v>23</v>
      </c>
      <c r="F13" s="44">
        <v>10</v>
      </c>
      <c r="G13" s="47">
        <v>17</v>
      </c>
      <c r="H13" s="48">
        <f t="shared" si="4"/>
        <v>1485</v>
      </c>
      <c r="I13" s="48">
        <f t="shared" si="5"/>
        <v>50</v>
      </c>
      <c r="J13" s="44">
        <v>502</v>
      </c>
      <c r="K13" s="19">
        <v>255</v>
      </c>
      <c r="L13" s="19"/>
      <c r="M13" s="19">
        <v>17</v>
      </c>
      <c r="N13" s="45">
        <v>9</v>
      </c>
      <c r="O13" s="49"/>
      <c r="P13" s="48">
        <f t="shared" si="6"/>
        <v>757</v>
      </c>
      <c r="Q13" s="48">
        <f t="shared" si="7"/>
        <v>26</v>
      </c>
      <c r="R13" s="50">
        <f t="shared" si="22"/>
        <v>76</v>
      </c>
      <c r="S13" s="88">
        <v>2.52</v>
      </c>
      <c r="T13" s="53">
        <v>4.5</v>
      </c>
      <c r="U13" s="53">
        <v>7.5</v>
      </c>
      <c r="V13" s="53"/>
      <c r="W13" s="137"/>
      <c r="X13" s="44"/>
      <c r="Y13" s="53"/>
      <c r="Z13" s="53"/>
      <c r="AA13" s="67">
        <f t="shared" si="8"/>
        <v>0</v>
      </c>
      <c r="AB13" s="51"/>
      <c r="AC13" s="20">
        <f t="shared" si="9"/>
        <v>0</v>
      </c>
      <c r="AD13" s="85">
        <f t="shared" si="10"/>
        <v>90.52</v>
      </c>
      <c r="AE13" s="21">
        <f>+AD13-AK13</f>
        <v>90.52</v>
      </c>
      <c r="AF13" s="82">
        <v>98</v>
      </c>
      <c r="AG13" s="51"/>
      <c r="AH13" s="22">
        <f t="shared" si="11"/>
        <v>90.52</v>
      </c>
      <c r="AI13" s="23">
        <f t="shared" si="12"/>
        <v>47.720000000000013</v>
      </c>
      <c r="AJ13" s="54"/>
      <c r="AK13" s="24">
        <f t="shared" si="13"/>
        <v>0</v>
      </c>
      <c r="AL13" s="25">
        <f t="shared" si="14"/>
        <v>138.24</v>
      </c>
      <c r="AM13" s="26">
        <f t="shared" si="15"/>
        <v>138.24</v>
      </c>
      <c r="AN13" s="79"/>
      <c r="AO13" s="24">
        <v>70</v>
      </c>
      <c r="AP13" s="25">
        <v>200</v>
      </c>
      <c r="AQ13" s="112">
        <v>0</v>
      </c>
      <c r="AR13" s="25">
        <v>20</v>
      </c>
      <c r="AS13" s="25">
        <v>50</v>
      </c>
      <c r="AT13" s="62">
        <f t="shared" si="16"/>
        <v>340</v>
      </c>
      <c r="AU13" s="64">
        <f t="shared" si="17"/>
        <v>323</v>
      </c>
      <c r="AV13" s="114">
        <v>6</v>
      </c>
      <c r="AW13" s="114">
        <v>20</v>
      </c>
      <c r="AX13" s="114">
        <v>8</v>
      </c>
      <c r="AY13" s="114">
        <v>1</v>
      </c>
      <c r="AZ13" s="81">
        <f t="shared" si="18"/>
        <v>35</v>
      </c>
      <c r="BA13" s="80">
        <f t="shared" si="19"/>
        <v>288</v>
      </c>
      <c r="BB13" s="36">
        <f t="shared" si="20"/>
        <v>138.24</v>
      </c>
      <c r="BC13" s="80">
        <f t="shared" si="21"/>
        <v>149.76</v>
      </c>
    </row>
    <row r="14" spans="1:55" ht="17.399999999999999">
      <c r="A14" s="27" t="s">
        <v>8</v>
      </c>
      <c r="B14" s="44">
        <v>662</v>
      </c>
      <c r="C14" s="44">
        <v>274</v>
      </c>
      <c r="D14" s="44">
        <v>530</v>
      </c>
      <c r="E14" s="44">
        <v>23</v>
      </c>
      <c r="F14" s="44">
        <v>10</v>
      </c>
      <c r="G14" s="47">
        <v>17</v>
      </c>
      <c r="H14" s="48">
        <f t="shared" si="4"/>
        <v>1466</v>
      </c>
      <c r="I14" s="48">
        <f t="shared" si="5"/>
        <v>50</v>
      </c>
      <c r="J14" s="44">
        <v>500</v>
      </c>
      <c r="K14" s="19">
        <v>257</v>
      </c>
      <c r="L14" s="19"/>
      <c r="M14" s="19">
        <v>17</v>
      </c>
      <c r="N14" s="45">
        <v>9</v>
      </c>
      <c r="O14" s="49"/>
      <c r="P14" s="48">
        <f t="shared" si="6"/>
        <v>757</v>
      </c>
      <c r="Q14" s="48">
        <f t="shared" si="7"/>
        <v>26</v>
      </c>
      <c r="R14" s="50">
        <f t="shared" si="22"/>
        <v>76</v>
      </c>
      <c r="S14" s="88">
        <v>2.44</v>
      </c>
      <c r="T14" s="53">
        <v>4.5</v>
      </c>
      <c r="U14" s="53">
        <v>7.5</v>
      </c>
      <c r="V14" s="53"/>
      <c r="W14" s="137"/>
      <c r="X14" s="44"/>
      <c r="Y14" s="53"/>
      <c r="Z14" s="53"/>
      <c r="AA14" s="67">
        <f t="shared" si="8"/>
        <v>0</v>
      </c>
      <c r="AB14" s="51"/>
      <c r="AC14" s="20">
        <f t="shared" si="9"/>
        <v>0</v>
      </c>
      <c r="AD14" s="85">
        <f t="shared" si="10"/>
        <v>90.44</v>
      </c>
      <c r="AE14" s="21">
        <f t="shared" ref="AE14:AE65" si="23">+AD14-AK14</f>
        <v>90.44</v>
      </c>
      <c r="AF14" s="82">
        <v>99</v>
      </c>
      <c r="AG14" s="51"/>
      <c r="AH14" s="22">
        <f t="shared" si="11"/>
        <v>90.44</v>
      </c>
      <c r="AI14" s="23">
        <f t="shared" si="12"/>
        <v>47.800000000000011</v>
      </c>
      <c r="AJ14" s="54"/>
      <c r="AK14" s="24">
        <f t="shared" si="13"/>
        <v>0</v>
      </c>
      <c r="AL14" s="25">
        <f t="shared" si="14"/>
        <v>138.24</v>
      </c>
      <c r="AM14" s="26">
        <f t="shared" si="15"/>
        <v>138.24</v>
      </c>
      <c r="AN14" s="79"/>
      <c r="AO14" s="24">
        <v>70</v>
      </c>
      <c r="AP14" s="25">
        <v>200</v>
      </c>
      <c r="AQ14" s="112">
        <v>0</v>
      </c>
      <c r="AR14" s="25">
        <v>20</v>
      </c>
      <c r="AS14" s="25">
        <v>50</v>
      </c>
      <c r="AT14" s="62">
        <f t="shared" si="16"/>
        <v>340</v>
      </c>
      <c r="AU14" s="64">
        <f t="shared" si="17"/>
        <v>323</v>
      </c>
      <c r="AV14" s="114">
        <v>6</v>
      </c>
      <c r="AW14" s="114">
        <v>20</v>
      </c>
      <c r="AX14" s="114">
        <v>8</v>
      </c>
      <c r="AY14" s="114">
        <v>1</v>
      </c>
      <c r="AZ14" s="81">
        <f t="shared" si="18"/>
        <v>35</v>
      </c>
      <c r="BA14" s="80">
        <f t="shared" si="19"/>
        <v>288</v>
      </c>
      <c r="BB14" s="36">
        <f t="shared" si="20"/>
        <v>138.24</v>
      </c>
      <c r="BC14" s="80">
        <f t="shared" si="21"/>
        <v>149.76</v>
      </c>
    </row>
    <row r="15" spans="1:55" ht="17.399999999999999">
      <c r="A15" s="27" t="s">
        <v>40</v>
      </c>
      <c r="B15" s="44">
        <v>645</v>
      </c>
      <c r="C15" s="44">
        <v>270</v>
      </c>
      <c r="D15" s="44">
        <v>520</v>
      </c>
      <c r="E15" s="44">
        <v>22</v>
      </c>
      <c r="F15" s="44">
        <v>9</v>
      </c>
      <c r="G15" s="47">
        <v>17</v>
      </c>
      <c r="H15" s="48">
        <f t="shared" si="4"/>
        <v>1435</v>
      </c>
      <c r="I15" s="48">
        <f t="shared" si="5"/>
        <v>48</v>
      </c>
      <c r="J15" s="44">
        <v>484</v>
      </c>
      <c r="K15" s="19">
        <v>250</v>
      </c>
      <c r="L15" s="19"/>
      <c r="M15" s="19">
        <v>16</v>
      </c>
      <c r="N15" s="45">
        <v>9</v>
      </c>
      <c r="O15" s="49"/>
      <c r="P15" s="48">
        <f t="shared" si="6"/>
        <v>734</v>
      </c>
      <c r="Q15" s="48">
        <f t="shared" si="7"/>
        <v>25</v>
      </c>
      <c r="R15" s="50">
        <f t="shared" si="22"/>
        <v>73</v>
      </c>
      <c r="S15" s="88">
        <v>2.44</v>
      </c>
      <c r="T15" s="53">
        <v>4.5</v>
      </c>
      <c r="U15" s="53">
        <v>7.5</v>
      </c>
      <c r="V15" s="53"/>
      <c r="W15" s="44"/>
      <c r="X15" s="44"/>
      <c r="Y15" s="53"/>
      <c r="Z15" s="53"/>
      <c r="AA15" s="67">
        <f t="shared" si="8"/>
        <v>0</v>
      </c>
      <c r="AB15" s="51"/>
      <c r="AC15" s="20">
        <f t="shared" si="9"/>
        <v>0</v>
      </c>
      <c r="AD15" s="85">
        <f t="shared" si="10"/>
        <v>87.44</v>
      </c>
      <c r="AE15" s="21">
        <f t="shared" si="23"/>
        <v>87.44</v>
      </c>
      <c r="AF15" s="82">
        <v>100</v>
      </c>
      <c r="AG15" s="51"/>
      <c r="AH15" s="22">
        <f t="shared" si="11"/>
        <v>87.44</v>
      </c>
      <c r="AI15" s="23">
        <f t="shared" si="12"/>
        <v>50.800000000000011</v>
      </c>
      <c r="AJ15" s="54"/>
      <c r="AK15" s="24">
        <f t="shared" si="13"/>
        <v>0</v>
      </c>
      <c r="AL15" s="25">
        <f t="shared" si="14"/>
        <v>138.24</v>
      </c>
      <c r="AM15" s="26">
        <f t="shared" si="15"/>
        <v>138.24</v>
      </c>
      <c r="AN15" s="79"/>
      <c r="AO15" s="24">
        <v>70</v>
      </c>
      <c r="AP15" s="25">
        <v>200</v>
      </c>
      <c r="AQ15" s="112">
        <v>0</v>
      </c>
      <c r="AR15" s="25">
        <v>20</v>
      </c>
      <c r="AS15" s="25">
        <v>50</v>
      </c>
      <c r="AT15" s="62">
        <f t="shared" si="16"/>
        <v>340</v>
      </c>
      <c r="AU15" s="64">
        <f t="shared" si="17"/>
        <v>323</v>
      </c>
      <c r="AV15" s="114">
        <v>6</v>
      </c>
      <c r="AW15" s="114">
        <v>20</v>
      </c>
      <c r="AX15" s="114">
        <v>8</v>
      </c>
      <c r="AY15" s="114">
        <v>1</v>
      </c>
      <c r="AZ15" s="81">
        <f t="shared" si="18"/>
        <v>35</v>
      </c>
      <c r="BA15" s="80">
        <f t="shared" si="19"/>
        <v>288</v>
      </c>
      <c r="BB15" s="36">
        <f t="shared" si="20"/>
        <v>138.24</v>
      </c>
      <c r="BC15" s="80">
        <f t="shared" si="21"/>
        <v>149.76</v>
      </c>
    </row>
    <row r="16" spans="1:55" ht="17.399999999999999">
      <c r="A16" s="27" t="s">
        <v>9</v>
      </c>
      <c r="B16" s="44">
        <v>627</v>
      </c>
      <c r="C16" s="44">
        <v>267</v>
      </c>
      <c r="D16" s="44">
        <v>510</v>
      </c>
      <c r="E16" s="44">
        <v>22</v>
      </c>
      <c r="F16" s="44">
        <v>9</v>
      </c>
      <c r="G16" s="47">
        <v>17</v>
      </c>
      <c r="H16" s="48">
        <f t="shared" si="4"/>
        <v>1404</v>
      </c>
      <c r="I16" s="48">
        <f t="shared" si="5"/>
        <v>48</v>
      </c>
      <c r="J16" s="44">
        <v>485</v>
      </c>
      <c r="K16" s="19">
        <v>253</v>
      </c>
      <c r="L16" s="19"/>
      <c r="M16" s="19">
        <v>16</v>
      </c>
      <c r="N16" s="45">
        <v>9</v>
      </c>
      <c r="O16" s="49"/>
      <c r="P16" s="48">
        <f t="shared" si="6"/>
        <v>738</v>
      </c>
      <c r="Q16" s="48">
        <f t="shared" si="7"/>
        <v>25</v>
      </c>
      <c r="R16" s="50">
        <f t="shared" si="22"/>
        <v>73</v>
      </c>
      <c r="S16" s="88">
        <v>2.44</v>
      </c>
      <c r="T16" s="53">
        <v>4.5</v>
      </c>
      <c r="U16" s="53">
        <v>7.4</v>
      </c>
      <c r="V16" s="53"/>
      <c r="W16" s="53"/>
      <c r="X16" s="53"/>
      <c r="Y16" s="53"/>
      <c r="Z16" s="53"/>
      <c r="AA16" s="67">
        <f t="shared" si="8"/>
        <v>0</v>
      </c>
      <c r="AB16" s="51"/>
      <c r="AC16" s="20">
        <f t="shared" si="9"/>
        <v>0</v>
      </c>
      <c r="AD16" s="85">
        <f t="shared" si="10"/>
        <v>87.34</v>
      </c>
      <c r="AE16" s="21">
        <f t="shared" si="23"/>
        <v>87.34</v>
      </c>
      <c r="AF16" s="82">
        <v>101</v>
      </c>
      <c r="AG16" s="51"/>
      <c r="AH16" s="22">
        <f t="shared" si="11"/>
        <v>87.34</v>
      </c>
      <c r="AI16" s="23">
        <f t="shared" si="12"/>
        <v>50.900000000000006</v>
      </c>
      <c r="AJ16" s="54"/>
      <c r="AK16" s="24">
        <f t="shared" si="13"/>
        <v>0</v>
      </c>
      <c r="AL16" s="25">
        <f t="shared" si="14"/>
        <v>138.24</v>
      </c>
      <c r="AM16" s="26">
        <f t="shared" si="15"/>
        <v>138.24</v>
      </c>
      <c r="AN16" s="79"/>
      <c r="AO16" s="24">
        <v>70</v>
      </c>
      <c r="AP16" s="25">
        <v>200</v>
      </c>
      <c r="AQ16" s="112">
        <v>0</v>
      </c>
      <c r="AR16" s="25">
        <v>20</v>
      </c>
      <c r="AS16" s="25">
        <v>50</v>
      </c>
      <c r="AT16" s="62">
        <f t="shared" si="16"/>
        <v>340</v>
      </c>
      <c r="AU16" s="64">
        <f t="shared" si="17"/>
        <v>323</v>
      </c>
      <c r="AV16" s="114">
        <v>6</v>
      </c>
      <c r="AW16" s="114">
        <v>20</v>
      </c>
      <c r="AX16" s="114">
        <v>8</v>
      </c>
      <c r="AY16" s="114">
        <v>1</v>
      </c>
      <c r="AZ16" s="81">
        <f t="shared" si="18"/>
        <v>35</v>
      </c>
      <c r="BA16" s="80">
        <f t="shared" si="19"/>
        <v>288</v>
      </c>
      <c r="BB16" s="36">
        <f t="shared" si="20"/>
        <v>138.24</v>
      </c>
      <c r="BC16" s="80">
        <f t="shared" si="21"/>
        <v>149.76</v>
      </c>
    </row>
    <row r="17" spans="1:55" ht="17.399999999999999">
      <c r="A17" s="27" t="s">
        <v>41</v>
      </c>
      <c r="B17" s="44">
        <v>635</v>
      </c>
      <c r="C17" s="44">
        <v>265</v>
      </c>
      <c r="D17" s="44">
        <v>508</v>
      </c>
      <c r="E17" s="44">
        <v>22</v>
      </c>
      <c r="F17" s="44">
        <v>9</v>
      </c>
      <c r="G17" s="47">
        <v>17</v>
      </c>
      <c r="H17" s="48">
        <f t="shared" si="4"/>
        <v>1408</v>
      </c>
      <c r="I17" s="48">
        <f t="shared" si="5"/>
        <v>48</v>
      </c>
      <c r="J17" s="44">
        <v>480</v>
      </c>
      <c r="K17" s="19">
        <v>254</v>
      </c>
      <c r="L17" s="19"/>
      <c r="M17" s="19">
        <v>16</v>
      </c>
      <c r="N17" s="45">
        <v>9</v>
      </c>
      <c r="O17" s="49"/>
      <c r="P17" s="48">
        <f t="shared" si="6"/>
        <v>734</v>
      </c>
      <c r="Q17" s="48">
        <f t="shared" si="7"/>
        <v>25</v>
      </c>
      <c r="R17" s="50">
        <f t="shared" si="22"/>
        <v>73</v>
      </c>
      <c r="S17" s="88">
        <v>2.44</v>
      </c>
      <c r="T17" s="52">
        <v>4.2</v>
      </c>
      <c r="U17" s="53">
        <v>7.4</v>
      </c>
      <c r="V17" s="53"/>
      <c r="W17" s="53"/>
      <c r="X17" s="53"/>
      <c r="Y17" s="53"/>
      <c r="Z17" s="53"/>
      <c r="AA17" s="67">
        <f t="shared" si="8"/>
        <v>0</v>
      </c>
      <c r="AB17" s="51"/>
      <c r="AC17" s="20">
        <f t="shared" si="9"/>
        <v>0</v>
      </c>
      <c r="AD17" s="85">
        <f t="shared" si="10"/>
        <v>87.04</v>
      </c>
      <c r="AE17" s="21">
        <f t="shared" si="23"/>
        <v>87.04</v>
      </c>
      <c r="AF17" s="82">
        <v>102</v>
      </c>
      <c r="AG17" s="51"/>
      <c r="AH17" s="22">
        <f t="shared" si="11"/>
        <v>87.04</v>
      </c>
      <c r="AI17" s="23">
        <f t="shared" si="12"/>
        <v>51.2</v>
      </c>
      <c r="AJ17" s="54"/>
      <c r="AK17" s="24">
        <f t="shared" si="13"/>
        <v>0</v>
      </c>
      <c r="AL17" s="25">
        <f t="shared" si="14"/>
        <v>138.24</v>
      </c>
      <c r="AM17" s="26">
        <f t="shared" si="15"/>
        <v>138.24</v>
      </c>
      <c r="AN17" s="79"/>
      <c r="AO17" s="24">
        <v>70</v>
      </c>
      <c r="AP17" s="25">
        <v>200</v>
      </c>
      <c r="AQ17" s="112">
        <v>0</v>
      </c>
      <c r="AR17" s="25">
        <v>20</v>
      </c>
      <c r="AS17" s="25">
        <v>50</v>
      </c>
      <c r="AT17" s="62">
        <f t="shared" si="16"/>
        <v>340</v>
      </c>
      <c r="AU17" s="64">
        <f t="shared" si="17"/>
        <v>323</v>
      </c>
      <c r="AV17" s="114">
        <v>6</v>
      </c>
      <c r="AW17" s="114">
        <v>20</v>
      </c>
      <c r="AX17" s="114">
        <v>8</v>
      </c>
      <c r="AY17" s="114">
        <v>1</v>
      </c>
      <c r="AZ17" s="81">
        <f t="shared" si="18"/>
        <v>35</v>
      </c>
      <c r="BA17" s="80">
        <f t="shared" si="19"/>
        <v>288</v>
      </c>
      <c r="BB17" s="36">
        <f t="shared" si="20"/>
        <v>138.24</v>
      </c>
      <c r="BC17" s="80">
        <f t="shared" si="21"/>
        <v>149.76</v>
      </c>
    </row>
    <row r="18" spans="1:55" ht="17.399999999999999">
      <c r="A18" s="27" t="s">
        <v>10</v>
      </c>
      <c r="B18" s="44">
        <v>630</v>
      </c>
      <c r="C18" s="44">
        <v>262</v>
      </c>
      <c r="D18" s="44">
        <v>505</v>
      </c>
      <c r="E18" s="44">
        <v>22</v>
      </c>
      <c r="F18" s="44">
        <v>9</v>
      </c>
      <c r="G18" s="47">
        <v>16</v>
      </c>
      <c r="H18" s="48">
        <f t="shared" si="4"/>
        <v>1397</v>
      </c>
      <c r="I18" s="48">
        <f t="shared" si="5"/>
        <v>47</v>
      </c>
      <c r="J18" s="44">
        <v>474</v>
      </c>
      <c r="K18" s="19">
        <v>252</v>
      </c>
      <c r="L18" s="19"/>
      <c r="M18" s="19">
        <v>16</v>
      </c>
      <c r="N18" s="45">
        <v>9</v>
      </c>
      <c r="O18" s="49"/>
      <c r="P18" s="48">
        <f t="shared" si="6"/>
        <v>726</v>
      </c>
      <c r="Q18" s="48">
        <f t="shared" si="7"/>
        <v>25</v>
      </c>
      <c r="R18" s="50">
        <f t="shared" si="22"/>
        <v>72</v>
      </c>
      <c r="S18" s="88">
        <v>2.44</v>
      </c>
      <c r="T18" s="52">
        <v>4.2</v>
      </c>
      <c r="U18" s="53">
        <v>7.3</v>
      </c>
      <c r="V18" s="53"/>
      <c r="W18" s="53"/>
      <c r="X18" s="53"/>
      <c r="Y18" s="53"/>
      <c r="Z18" s="53"/>
      <c r="AA18" s="67">
        <f t="shared" si="8"/>
        <v>0</v>
      </c>
      <c r="AB18" s="51"/>
      <c r="AC18" s="20">
        <f t="shared" si="9"/>
        <v>0</v>
      </c>
      <c r="AD18" s="85">
        <f t="shared" si="10"/>
        <v>85.94</v>
      </c>
      <c r="AE18" s="21">
        <f t="shared" si="23"/>
        <v>85.94</v>
      </c>
      <c r="AF18" s="82">
        <v>103</v>
      </c>
      <c r="AG18" s="51"/>
      <c r="AH18" s="22">
        <f t="shared" si="11"/>
        <v>85.94</v>
      </c>
      <c r="AI18" s="23">
        <f t="shared" si="12"/>
        <v>52.300000000000011</v>
      </c>
      <c r="AJ18" s="54"/>
      <c r="AK18" s="24">
        <f t="shared" si="13"/>
        <v>0</v>
      </c>
      <c r="AL18" s="25">
        <f t="shared" si="14"/>
        <v>138.24</v>
      </c>
      <c r="AM18" s="26">
        <f t="shared" si="15"/>
        <v>138.24</v>
      </c>
      <c r="AN18" s="79"/>
      <c r="AO18" s="24">
        <v>70</v>
      </c>
      <c r="AP18" s="25">
        <v>200</v>
      </c>
      <c r="AQ18" s="112">
        <v>0</v>
      </c>
      <c r="AR18" s="25">
        <v>20</v>
      </c>
      <c r="AS18" s="25">
        <v>50</v>
      </c>
      <c r="AT18" s="62">
        <f t="shared" si="16"/>
        <v>340</v>
      </c>
      <c r="AU18" s="64">
        <f t="shared" si="17"/>
        <v>323</v>
      </c>
      <c r="AV18" s="114">
        <v>6</v>
      </c>
      <c r="AW18" s="114">
        <v>20</v>
      </c>
      <c r="AX18" s="114">
        <v>8</v>
      </c>
      <c r="AY18" s="114">
        <v>1</v>
      </c>
      <c r="AZ18" s="81">
        <f t="shared" si="18"/>
        <v>35</v>
      </c>
      <c r="BA18" s="80">
        <f t="shared" si="19"/>
        <v>288</v>
      </c>
      <c r="BB18" s="36">
        <f t="shared" si="20"/>
        <v>138.24</v>
      </c>
      <c r="BC18" s="80">
        <f t="shared" si="21"/>
        <v>149.76</v>
      </c>
    </row>
    <row r="19" spans="1:55" ht="17.399999999999999">
      <c r="A19" s="27" t="s">
        <v>42</v>
      </c>
      <c r="B19" s="44">
        <v>635</v>
      </c>
      <c r="C19" s="44">
        <v>263</v>
      </c>
      <c r="D19" s="44">
        <v>510</v>
      </c>
      <c r="E19" s="44">
        <v>22</v>
      </c>
      <c r="F19" s="44">
        <v>9</v>
      </c>
      <c r="G19" s="47">
        <v>17</v>
      </c>
      <c r="H19" s="48">
        <f t="shared" si="4"/>
        <v>1408</v>
      </c>
      <c r="I19" s="48">
        <f t="shared" si="5"/>
        <v>48</v>
      </c>
      <c r="J19" s="44">
        <v>485</v>
      </c>
      <c r="K19" s="19">
        <v>254</v>
      </c>
      <c r="L19" s="19"/>
      <c r="M19" s="19">
        <v>16</v>
      </c>
      <c r="N19" s="45">
        <v>9</v>
      </c>
      <c r="O19" s="49"/>
      <c r="P19" s="48">
        <f t="shared" si="6"/>
        <v>739</v>
      </c>
      <c r="Q19" s="48">
        <f t="shared" si="7"/>
        <v>25</v>
      </c>
      <c r="R19" s="50">
        <f t="shared" si="22"/>
        <v>73</v>
      </c>
      <c r="S19" s="88">
        <v>2.44</v>
      </c>
      <c r="T19" s="52">
        <v>4.2</v>
      </c>
      <c r="U19" s="53">
        <v>7.3</v>
      </c>
      <c r="V19" s="53"/>
      <c r="W19" s="53"/>
      <c r="X19" s="53"/>
      <c r="Y19" s="53"/>
      <c r="Z19" s="53"/>
      <c r="AA19" s="67">
        <f t="shared" si="8"/>
        <v>0</v>
      </c>
      <c r="AB19" s="51"/>
      <c r="AC19" s="20">
        <f t="shared" si="9"/>
        <v>0</v>
      </c>
      <c r="AD19" s="85">
        <f t="shared" si="10"/>
        <v>86.94</v>
      </c>
      <c r="AE19" s="21">
        <f t="shared" si="23"/>
        <v>86.94</v>
      </c>
      <c r="AF19" s="82">
        <v>104</v>
      </c>
      <c r="AG19" s="51"/>
      <c r="AH19" s="22">
        <f t="shared" si="11"/>
        <v>86.94</v>
      </c>
      <c r="AI19" s="23">
        <f t="shared" si="12"/>
        <v>51.300000000000011</v>
      </c>
      <c r="AJ19" s="54"/>
      <c r="AK19" s="24">
        <f t="shared" si="13"/>
        <v>0</v>
      </c>
      <c r="AL19" s="25">
        <f t="shared" si="14"/>
        <v>138.24</v>
      </c>
      <c r="AM19" s="26">
        <f t="shared" si="15"/>
        <v>138.24</v>
      </c>
      <c r="AN19" s="79"/>
      <c r="AO19" s="24">
        <v>70</v>
      </c>
      <c r="AP19" s="25">
        <v>200</v>
      </c>
      <c r="AQ19" s="112">
        <v>0</v>
      </c>
      <c r="AR19" s="25">
        <v>20</v>
      </c>
      <c r="AS19" s="25">
        <v>50</v>
      </c>
      <c r="AT19" s="62">
        <f t="shared" si="16"/>
        <v>340</v>
      </c>
      <c r="AU19" s="64">
        <f t="shared" si="17"/>
        <v>323</v>
      </c>
      <c r="AV19" s="114">
        <v>6</v>
      </c>
      <c r="AW19" s="114">
        <v>20</v>
      </c>
      <c r="AX19" s="114">
        <v>8</v>
      </c>
      <c r="AY19" s="114">
        <v>1</v>
      </c>
      <c r="AZ19" s="81">
        <f t="shared" si="18"/>
        <v>35</v>
      </c>
      <c r="BA19" s="80">
        <f t="shared" si="19"/>
        <v>288</v>
      </c>
      <c r="BB19" s="36">
        <f t="shared" si="20"/>
        <v>138.24</v>
      </c>
      <c r="BC19" s="80">
        <f t="shared" si="21"/>
        <v>149.76</v>
      </c>
    </row>
    <row r="20" spans="1:55" ht="17.399999999999999">
      <c r="A20" s="27" t="s">
        <v>11</v>
      </c>
      <c r="B20" s="44">
        <v>647</v>
      </c>
      <c r="C20" s="44">
        <v>265</v>
      </c>
      <c r="D20" s="44">
        <v>514</v>
      </c>
      <c r="E20" s="44">
        <v>22</v>
      </c>
      <c r="F20" s="44">
        <v>9</v>
      </c>
      <c r="G20" s="47">
        <v>17</v>
      </c>
      <c r="H20" s="48">
        <f t="shared" si="4"/>
        <v>1426</v>
      </c>
      <c r="I20" s="48">
        <f t="shared" si="5"/>
        <v>48</v>
      </c>
      <c r="J20" s="44">
        <v>491</v>
      </c>
      <c r="K20" s="19">
        <v>256</v>
      </c>
      <c r="L20" s="19"/>
      <c r="M20" s="19">
        <v>16</v>
      </c>
      <c r="N20" s="45">
        <v>9</v>
      </c>
      <c r="O20" s="49"/>
      <c r="P20" s="48">
        <f t="shared" si="6"/>
        <v>747</v>
      </c>
      <c r="Q20" s="48">
        <f t="shared" si="7"/>
        <v>25</v>
      </c>
      <c r="R20" s="50">
        <f t="shared" si="22"/>
        <v>73</v>
      </c>
      <c r="S20" s="88">
        <v>2.44</v>
      </c>
      <c r="T20" s="52">
        <v>4.5</v>
      </c>
      <c r="U20" s="53">
        <v>7.5</v>
      </c>
      <c r="V20" s="53"/>
      <c r="W20" s="53"/>
      <c r="X20" s="53"/>
      <c r="Y20" s="53"/>
      <c r="Z20" s="53"/>
      <c r="AA20" s="67">
        <f t="shared" si="8"/>
        <v>0</v>
      </c>
      <c r="AB20" s="51"/>
      <c r="AC20" s="20">
        <f t="shared" si="9"/>
        <v>0</v>
      </c>
      <c r="AD20" s="85">
        <f t="shared" si="10"/>
        <v>87.44</v>
      </c>
      <c r="AE20" s="21">
        <f t="shared" si="23"/>
        <v>87.44</v>
      </c>
      <c r="AF20" s="82">
        <v>105</v>
      </c>
      <c r="AG20" s="51"/>
      <c r="AH20" s="22">
        <f t="shared" si="11"/>
        <v>87.44</v>
      </c>
      <c r="AI20" s="23">
        <f t="shared" si="12"/>
        <v>50.800000000000011</v>
      </c>
      <c r="AJ20" s="54"/>
      <c r="AK20" s="24">
        <f t="shared" si="13"/>
        <v>0</v>
      </c>
      <c r="AL20" s="25">
        <f t="shared" si="14"/>
        <v>138.24</v>
      </c>
      <c r="AM20" s="26">
        <f t="shared" si="15"/>
        <v>138.24</v>
      </c>
      <c r="AN20" s="79"/>
      <c r="AO20" s="24">
        <v>70</v>
      </c>
      <c r="AP20" s="25">
        <v>200</v>
      </c>
      <c r="AQ20" s="112">
        <v>0</v>
      </c>
      <c r="AR20" s="25">
        <v>20</v>
      </c>
      <c r="AS20" s="25">
        <v>50</v>
      </c>
      <c r="AT20" s="62">
        <f t="shared" si="16"/>
        <v>340</v>
      </c>
      <c r="AU20" s="64">
        <f t="shared" si="17"/>
        <v>323</v>
      </c>
      <c r="AV20" s="114">
        <v>6</v>
      </c>
      <c r="AW20" s="114">
        <v>20</v>
      </c>
      <c r="AX20" s="114">
        <v>8</v>
      </c>
      <c r="AY20" s="114">
        <v>1</v>
      </c>
      <c r="AZ20" s="81">
        <f t="shared" si="18"/>
        <v>35</v>
      </c>
      <c r="BA20" s="80">
        <f t="shared" si="19"/>
        <v>288</v>
      </c>
      <c r="BB20" s="36">
        <f t="shared" si="20"/>
        <v>138.24</v>
      </c>
      <c r="BC20" s="80">
        <f t="shared" si="21"/>
        <v>149.76</v>
      </c>
    </row>
    <row r="21" spans="1:55" ht="17.399999999999999">
      <c r="A21" s="27" t="s">
        <v>43</v>
      </c>
      <c r="B21" s="44">
        <v>650</v>
      </c>
      <c r="C21" s="44">
        <v>269</v>
      </c>
      <c r="D21" s="44">
        <v>513</v>
      </c>
      <c r="E21" s="44">
        <v>22</v>
      </c>
      <c r="F21" s="44">
        <v>9</v>
      </c>
      <c r="G21" s="47">
        <v>17</v>
      </c>
      <c r="H21" s="48">
        <f t="shared" si="4"/>
        <v>1432</v>
      </c>
      <c r="I21" s="48">
        <f t="shared" si="5"/>
        <v>48</v>
      </c>
      <c r="J21" s="44">
        <v>475</v>
      </c>
      <c r="K21" s="19">
        <v>236</v>
      </c>
      <c r="L21" s="19"/>
      <c r="M21" s="19">
        <v>16</v>
      </c>
      <c r="N21" s="45">
        <v>8</v>
      </c>
      <c r="O21" s="49"/>
      <c r="P21" s="48">
        <f t="shared" si="6"/>
        <v>711</v>
      </c>
      <c r="Q21" s="48">
        <f t="shared" si="7"/>
        <v>24</v>
      </c>
      <c r="R21" s="50">
        <f t="shared" si="22"/>
        <v>72</v>
      </c>
      <c r="S21" s="88">
        <v>2.44</v>
      </c>
      <c r="T21" s="52">
        <v>4.5</v>
      </c>
      <c r="U21" s="53">
        <v>7.5</v>
      </c>
      <c r="V21" s="53"/>
      <c r="W21" s="53"/>
      <c r="X21" s="53"/>
      <c r="Y21" s="53"/>
      <c r="Z21" s="53"/>
      <c r="AA21" s="67">
        <f t="shared" si="8"/>
        <v>0</v>
      </c>
      <c r="AB21" s="51"/>
      <c r="AC21" s="20">
        <f t="shared" si="9"/>
        <v>0</v>
      </c>
      <c r="AD21" s="85">
        <f t="shared" si="10"/>
        <v>86.44</v>
      </c>
      <c r="AE21" s="21">
        <f t="shared" si="23"/>
        <v>86.44</v>
      </c>
      <c r="AF21" s="82">
        <v>106</v>
      </c>
      <c r="AG21" s="51"/>
      <c r="AH21" s="22">
        <f t="shared" si="11"/>
        <v>86.44</v>
      </c>
      <c r="AI21" s="23">
        <f t="shared" si="12"/>
        <v>51.800000000000011</v>
      </c>
      <c r="AJ21" s="54"/>
      <c r="AK21" s="24">
        <f t="shared" si="13"/>
        <v>0</v>
      </c>
      <c r="AL21" s="25">
        <f t="shared" si="14"/>
        <v>138.24</v>
      </c>
      <c r="AM21" s="26">
        <f t="shared" si="15"/>
        <v>138.24</v>
      </c>
      <c r="AN21" s="79"/>
      <c r="AO21" s="24">
        <v>70</v>
      </c>
      <c r="AP21" s="25">
        <v>200</v>
      </c>
      <c r="AQ21" s="112">
        <v>0</v>
      </c>
      <c r="AR21" s="25">
        <v>20</v>
      </c>
      <c r="AS21" s="25">
        <v>50</v>
      </c>
      <c r="AT21" s="62">
        <f t="shared" si="16"/>
        <v>340</v>
      </c>
      <c r="AU21" s="64">
        <f t="shared" si="17"/>
        <v>323</v>
      </c>
      <c r="AV21" s="114">
        <v>6</v>
      </c>
      <c r="AW21" s="114">
        <v>20</v>
      </c>
      <c r="AX21" s="114">
        <v>8</v>
      </c>
      <c r="AY21" s="114">
        <v>1</v>
      </c>
      <c r="AZ21" s="81">
        <f t="shared" si="18"/>
        <v>35</v>
      </c>
      <c r="BA21" s="80">
        <f t="shared" si="19"/>
        <v>288</v>
      </c>
      <c r="BB21" s="36">
        <f t="shared" si="20"/>
        <v>138.24</v>
      </c>
      <c r="BC21" s="80">
        <f t="shared" si="21"/>
        <v>149.76</v>
      </c>
    </row>
    <row r="22" spans="1:55" ht="17.399999999999999">
      <c r="A22" s="27" t="s">
        <v>12</v>
      </c>
      <c r="B22" s="44">
        <v>603</v>
      </c>
      <c r="C22" s="44">
        <v>247</v>
      </c>
      <c r="D22" s="44">
        <v>471</v>
      </c>
      <c r="E22" s="44">
        <v>21</v>
      </c>
      <c r="F22" s="44">
        <v>9</v>
      </c>
      <c r="G22" s="35">
        <v>15</v>
      </c>
      <c r="H22" s="48">
        <f t="shared" si="4"/>
        <v>1321</v>
      </c>
      <c r="I22" s="48">
        <f t="shared" si="5"/>
        <v>45</v>
      </c>
      <c r="J22" s="44">
        <v>462</v>
      </c>
      <c r="K22" s="19">
        <v>223</v>
      </c>
      <c r="L22" s="19"/>
      <c r="M22" s="19">
        <v>15</v>
      </c>
      <c r="N22" s="45">
        <v>8</v>
      </c>
      <c r="O22" s="49"/>
      <c r="P22" s="48">
        <f t="shared" si="6"/>
        <v>685</v>
      </c>
      <c r="Q22" s="48">
        <f t="shared" si="7"/>
        <v>23</v>
      </c>
      <c r="R22" s="50">
        <f t="shared" si="22"/>
        <v>68</v>
      </c>
      <c r="S22" s="88">
        <v>2.44</v>
      </c>
      <c r="T22" s="52">
        <v>4</v>
      </c>
      <c r="U22" s="53">
        <v>6.4</v>
      </c>
      <c r="V22" s="53"/>
      <c r="W22" s="53"/>
      <c r="X22" s="53"/>
      <c r="Y22" s="53"/>
      <c r="Z22" s="53"/>
      <c r="AA22" s="67">
        <f t="shared" si="8"/>
        <v>0</v>
      </c>
      <c r="AB22" s="51"/>
      <c r="AC22" s="20">
        <f t="shared" si="9"/>
        <v>0</v>
      </c>
      <c r="AD22" s="85">
        <f t="shared" si="10"/>
        <v>80.84</v>
      </c>
      <c r="AE22" s="21">
        <f t="shared" si="23"/>
        <v>80.84</v>
      </c>
      <c r="AF22" s="82">
        <v>107</v>
      </c>
      <c r="AG22" s="51"/>
      <c r="AH22" s="22">
        <f t="shared" si="11"/>
        <v>80.84</v>
      </c>
      <c r="AI22" s="23">
        <f t="shared" si="12"/>
        <v>57.400000000000006</v>
      </c>
      <c r="AJ22" s="54"/>
      <c r="AK22" s="24">
        <f t="shared" si="13"/>
        <v>0</v>
      </c>
      <c r="AL22" s="25">
        <f t="shared" si="14"/>
        <v>138.24</v>
      </c>
      <c r="AM22" s="26">
        <f t="shared" si="15"/>
        <v>138.24</v>
      </c>
      <c r="AN22" s="79"/>
      <c r="AO22" s="24">
        <v>70</v>
      </c>
      <c r="AP22" s="25">
        <v>200</v>
      </c>
      <c r="AQ22" s="112">
        <v>0</v>
      </c>
      <c r="AR22" s="25">
        <v>20</v>
      </c>
      <c r="AS22" s="25">
        <v>50</v>
      </c>
      <c r="AT22" s="62">
        <f t="shared" si="16"/>
        <v>340</v>
      </c>
      <c r="AU22" s="64">
        <f t="shared" si="17"/>
        <v>323</v>
      </c>
      <c r="AV22" s="114">
        <v>6</v>
      </c>
      <c r="AW22" s="114">
        <v>20</v>
      </c>
      <c r="AX22" s="114">
        <v>8</v>
      </c>
      <c r="AY22" s="114">
        <v>1</v>
      </c>
      <c r="AZ22" s="81">
        <f t="shared" si="18"/>
        <v>35</v>
      </c>
      <c r="BA22" s="80">
        <f t="shared" si="19"/>
        <v>288</v>
      </c>
      <c r="BB22" s="36">
        <f t="shared" si="20"/>
        <v>138.24</v>
      </c>
      <c r="BC22" s="80">
        <f t="shared" si="21"/>
        <v>149.76</v>
      </c>
    </row>
    <row r="23" spans="1:55" ht="17.399999999999999">
      <c r="A23" s="27" t="s">
        <v>44</v>
      </c>
      <c r="B23" s="44">
        <v>610</v>
      </c>
      <c r="C23" s="44">
        <v>248</v>
      </c>
      <c r="D23" s="44">
        <v>476</v>
      </c>
      <c r="E23" s="44">
        <v>21</v>
      </c>
      <c r="F23" s="44">
        <v>9</v>
      </c>
      <c r="G23" s="35">
        <v>15</v>
      </c>
      <c r="H23" s="48">
        <f t="shared" si="4"/>
        <v>1334</v>
      </c>
      <c r="I23" s="48">
        <f t="shared" si="5"/>
        <v>45</v>
      </c>
      <c r="J23" s="44">
        <v>457</v>
      </c>
      <c r="K23" s="19">
        <v>210</v>
      </c>
      <c r="L23" s="19"/>
      <c r="M23" s="19">
        <v>15</v>
      </c>
      <c r="N23" s="45">
        <v>8</v>
      </c>
      <c r="O23" s="49"/>
      <c r="P23" s="48">
        <f t="shared" si="6"/>
        <v>667</v>
      </c>
      <c r="Q23" s="48">
        <f t="shared" si="7"/>
        <v>23</v>
      </c>
      <c r="R23" s="50">
        <f t="shared" si="22"/>
        <v>68</v>
      </c>
      <c r="S23" s="88">
        <v>2.44</v>
      </c>
      <c r="T23" s="52">
        <v>3.8</v>
      </c>
      <c r="U23" s="53">
        <v>6.4</v>
      </c>
      <c r="V23" s="53"/>
      <c r="W23" s="53"/>
      <c r="X23" s="53"/>
      <c r="Y23" s="53"/>
      <c r="Z23" s="53"/>
      <c r="AA23" s="67">
        <f t="shared" si="8"/>
        <v>0</v>
      </c>
      <c r="AB23" s="51"/>
      <c r="AC23" s="20">
        <f t="shared" si="9"/>
        <v>0</v>
      </c>
      <c r="AD23" s="85">
        <f t="shared" si="10"/>
        <v>80.64</v>
      </c>
      <c r="AE23" s="21">
        <f t="shared" si="23"/>
        <v>80.64</v>
      </c>
      <c r="AF23" s="82">
        <v>108</v>
      </c>
      <c r="AG23" s="51"/>
      <c r="AH23" s="22">
        <f t="shared" si="11"/>
        <v>80.64</v>
      </c>
      <c r="AI23" s="23">
        <f t="shared" si="12"/>
        <v>57.600000000000009</v>
      </c>
      <c r="AJ23" s="54"/>
      <c r="AK23" s="24">
        <f t="shared" si="13"/>
        <v>0</v>
      </c>
      <c r="AL23" s="25">
        <f t="shared" si="14"/>
        <v>138.24</v>
      </c>
      <c r="AM23" s="26">
        <f t="shared" si="15"/>
        <v>138.24</v>
      </c>
      <c r="AN23" s="79"/>
      <c r="AO23" s="24">
        <v>70</v>
      </c>
      <c r="AP23" s="25">
        <v>200</v>
      </c>
      <c r="AQ23" s="112">
        <v>0</v>
      </c>
      <c r="AR23" s="25">
        <v>20</v>
      </c>
      <c r="AS23" s="25">
        <v>50</v>
      </c>
      <c r="AT23" s="62">
        <f t="shared" si="16"/>
        <v>340</v>
      </c>
      <c r="AU23" s="64">
        <f t="shared" si="17"/>
        <v>323</v>
      </c>
      <c r="AV23" s="114">
        <v>6</v>
      </c>
      <c r="AW23" s="114">
        <v>20</v>
      </c>
      <c r="AX23" s="114">
        <v>8</v>
      </c>
      <c r="AY23" s="114">
        <v>1</v>
      </c>
      <c r="AZ23" s="81">
        <f t="shared" si="18"/>
        <v>35</v>
      </c>
      <c r="BA23" s="80">
        <f t="shared" si="19"/>
        <v>288</v>
      </c>
      <c r="BB23" s="36">
        <f t="shared" si="20"/>
        <v>138.24</v>
      </c>
      <c r="BC23" s="80">
        <f t="shared" si="21"/>
        <v>149.76</v>
      </c>
    </row>
    <row r="24" spans="1:55" ht="17.399999999999999">
      <c r="A24" s="29" t="s">
        <v>13</v>
      </c>
      <c r="B24" s="44">
        <v>590</v>
      </c>
      <c r="C24" s="44">
        <v>246</v>
      </c>
      <c r="D24" s="44">
        <v>472</v>
      </c>
      <c r="E24" s="44">
        <v>21</v>
      </c>
      <c r="F24" s="44">
        <v>9</v>
      </c>
      <c r="G24" s="35">
        <v>15</v>
      </c>
      <c r="H24" s="48">
        <f t="shared" si="4"/>
        <v>1308</v>
      </c>
      <c r="I24" s="48">
        <f t="shared" si="5"/>
        <v>45</v>
      </c>
      <c r="J24" s="44">
        <v>460</v>
      </c>
      <c r="K24" s="19">
        <v>211</v>
      </c>
      <c r="L24" s="19"/>
      <c r="M24" s="19">
        <v>15</v>
      </c>
      <c r="N24" s="45">
        <v>8</v>
      </c>
      <c r="O24" s="49"/>
      <c r="P24" s="48">
        <f t="shared" si="6"/>
        <v>671</v>
      </c>
      <c r="Q24" s="48">
        <f t="shared" si="7"/>
        <v>23</v>
      </c>
      <c r="R24" s="50">
        <f t="shared" si="22"/>
        <v>68</v>
      </c>
      <c r="S24" s="88">
        <v>2.2000000000000002</v>
      </c>
      <c r="T24" s="52">
        <v>3.8</v>
      </c>
      <c r="U24" s="53">
        <v>6</v>
      </c>
      <c r="V24" s="53"/>
      <c r="W24" s="53"/>
      <c r="X24" s="53"/>
      <c r="Y24" s="53"/>
      <c r="Z24" s="53"/>
      <c r="AA24" s="67">
        <f t="shared" si="8"/>
        <v>0</v>
      </c>
      <c r="AB24" s="51"/>
      <c r="AC24" s="20">
        <f t="shared" si="9"/>
        <v>0</v>
      </c>
      <c r="AD24" s="85">
        <f t="shared" si="10"/>
        <v>80</v>
      </c>
      <c r="AE24" s="21">
        <f t="shared" si="23"/>
        <v>80</v>
      </c>
      <c r="AF24" s="82">
        <v>109</v>
      </c>
      <c r="AG24" s="51"/>
      <c r="AH24" s="22">
        <f t="shared" si="11"/>
        <v>80</v>
      </c>
      <c r="AI24" s="23">
        <f t="shared" si="12"/>
        <v>44.56</v>
      </c>
      <c r="AJ24" s="54"/>
      <c r="AK24" s="24">
        <f t="shared" si="13"/>
        <v>0</v>
      </c>
      <c r="AL24" s="25">
        <f t="shared" si="14"/>
        <v>124.56</v>
      </c>
      <c r="AM24" s="26">
        <f t="shared" si="15"/>
        <v>124.56</v>
      </c>
      <c r="AN24" s="79"/>
      <c r="AO24" s="24">
        <v>70</v>
      </c>
      <c r="AP24" s="25">
        <v>200</v>
      </c>
      <c r="AQ24" s="25">
        <v>0</v>
      </c>
      <c r="AR24" s="25">
        <v>40</v>
      </c>
      <c r="AS24" s="25">
        <v>0</v>
      </c>
      <c r="AT24" s="62">
        <f t="shared" si="16"/>
        <v>310</v>
      </c>
      <c r="AU24" s="64">
        <f t="shared" si="17"/>
        <v>294.5</v>
      </c>
      <c r="AV24" s="114">
        <v>6</v>
      </c>
      <c r="AW24" s="114">
        <v>20</v>
      </c>
      <c r="AX24" s="114">
        <v>8</v>
      </c>
      <c r="AY24" s="114">
        <v>1</v>
      </c>
      <c r="AZ24" s="81">
        <f t="shared" si="18"/>
        <v>35</v>
      </c>
      <c r="BA24" s="80">
        <f t="shared" si="19"/>
        <v>259.5</v>
      </c>
      <c r="BB24" s="36">
        <f t="shared" si="20"/>
        <v>124.56</v>
      </c>
      <c r="BC24" s="80">
        <f t="shared" si="21"/>
        <v>134.94</v>
      </c>
    </row>
    <row r="25" spans="1:55" ht="17.399999999999999">
      <c r="A25" s="30" t="s">
        <v>30</v>
      </c>
      <c r="B25" s="44">
        <v>599</v>
      </c>
      <c r="C25" s="44">
        <v>251</v>
      </c>
      <c r="D25" s="44">
        <v>471</v>
      </c>
      <c r="E25" s="44">
        <v>21</v>
      </c>
      <c r="F25" s="44">
        <v>9</v>
      </c>
      <c r="G25" s="35">
        <v>15</v>
      </c>
      <c r="H25" s="48">
        <f t="shared" si="4"/>
        <v>1321</v>
      </c>
      <c r="I25" s="48">
        <f t="shared" si="5"/>
        <v>45</v>
      </c>
      <c r="J25" s="44">
        <v>445</v>
      </c>
      <c r="K25" s="19">
        <v>215</v>
      </c>
      <c r="L25" s="19"/>
      <c r="M25" s="19">
        <v>15</v>
      </c>
      <c r="N25" s="45">
        <v>8</v>
      </c>
      <c r="O25" s="49"/>
      <c r="P25" s="48">
        <f t="shared" si="6"/>
        <v>660</v>
      </c>
      <c r="Q25" s="48">
        <f t="shared" si="7"/>
        <v>23</v>
      </c>
      <c r="R25" s="50">
        <f t="shared" si="22"/>
        <v>68</v>
      </c>
      <c r="S25" s="88">
        <v>2.2000000000000002</v>
      </c>
      <c r="T25" s="52">
        <v>4</v>
      </c>
      <c r="U25" s="53">
        <v>6</v>
      </c>
      <c r="V25" s="53"/>
      <c r="W25" s="53"/>
      <c r="X25" s="53"/>
      <c r="Y25" s="53"/>
      <c r="Z25" s="53"/>
      <c r="AA25" s="67">
        <f t="shared" si="8"/>
        <v>0</v>
      </c>
      <c r="AB25" s="51"/>
      <c r="AC25" s="20">
        <f t="shared" si="9"/>
        <v>0</v>
      </c>
      <c r="AD25" s="85">
        <f t="shared" si="10"/>
        <v>80.2</v>
      </c>
      <c r="AE25" s="21">
        <f t="shared" si="23"/>
        <v>80.2</v>
      </c>
      <c r="AF25" s="82">
        <v>110</v>
      </c>
      <c r="AG25" s="51"/>
      <c r="AH25" s="22">
        <f t="shared" si="11"/>
        <v>80.2</v>
      </c>
      <c r="AI25" s="23">
        <f t="shared" si="12"/>
        <v>42.08</v>
      </c>
      <c r="AJ25" s="54"/>
      <c r="AK25" s="24">
        <f t="shared" si="13"/>
        <v>0</v>
      </c>
      <c r="AL25" s="25">
        <f t="shared" si="14"/>
        <v>122.28</v>
      </c>
      <c r="AM25" s="26">
        <f t="shared" si="15"/>
        <v>122.28</v>
      </c>
      <c r="AN25" s="79"/>
      <c r="AO25" s="24">
        <v>65</v>
      </c>
      <c r="AP25" s="25">
        <v>200</v>
      </c>
      <c r="AQ25" s="25">
        <v>0</v>
      </c>
      <c r="AR25" s="25">
        <v>40</v>
      </c>
      <c r="AS25" s="25">
        <v>0</v>
      </c>
      <c r="AT25" s="62">
        <f t="shared" si="16"/>
        <v>305</v>
      </c>
      <c r="AU25" s="64">
        <f t="shared" si="17"/>
        <v>289.75</v>
      </c>
      <c r="AV25" s="114">
        <v>6</v>
      </c>
      <c r="AW25" s="114">
        <v>20</v>
      </c>
      <c r="AX25" s="114">
        <v>8</v>
      </c>
      <c r="AY25" s="114">
        <v>1</v>
      </c>
      <c r="AZ25" s="81">
        <f t="shared" si="18"/>
        <v>35</v>
      </c>
      <c r="BA25" s="80">
        <f t="shared" si="19"/>
        <v>254.75</v>
      </c>
      <c r="BB25" s="36">
        <f t="shared" si="20"/>
        <v>122.28</v>
      </c>
      <c r="BC25" s="80">
        <f t="shared" si="21"/>
        <v>132.47</v>
      </c>
    </row>
    <row r="26" spans="1:55" ht="17.399999999999999">
      <c r="A26" s="30" t="s">
        <v>14</v>
      </c>
      <c r="B26" s="44">
        <v>569</v>
      </c>
      <c r="C26" s="44">
        <v>162</v>
      </c>
      <c r="D26" s="44">
        <v>465</v>
      </c>
      <c r="E26" s="44">
        <v>20</v>
      </c>
      <c r="F26" s="44">
        <v>6</v>
      </c>
      <c r="G26" s="35">
        <v>15</v>
      </c>
      <c r="H26" s="48">
        <f t="shared" si="4"/>
        <v>1196</v>
      </c>
      <c r="I26" s="48">
        <f t="shared" si="5"/>
        <v>41</v>
      </c>
      <c r="J26" s="44">
        <v>456</v>
      </c>
      <c r="K26" s="19">
        <v>224</v>
      </c>
      <c r="L26" s="19"/>
      <c r="M26" s="19">
        <v>15</v>
      </c>
      <c r="N26" s="45">
        <v>8</v>
      </c>
      <c r="O26" s="49"/>
      <c r="P26" s="48">
        <f t="shared" si="6"/>
        <v>680</v>
      </c>
      <c r="Q26" s="48">
        <f t="shared" si="7"/>
        <v>23</v>
      </c>
      <c r="R26" s="50">
        <f t="shared" si="22"/>
        <v>64</v>
      </c>
      <c r="S26" s="88">
        <v>2.1</v>
      </c>
      <c r="T26" s="52">
        <v>4</v>
      </c>
      <c r="U26" s="53">
        <v>5</v>
      </c>
      <c r="V26" s="53"/>
      <c r="W26" s="53"/>
      <c r="X26" s="53"/>
      <c r="Y26" s="53"/>
      <c r="Z26" s="53"/>
      <c r="AA26" s="67">
        <f t="shared" si="8"/>
        <v>0</v>
      </c>
      <c r="AB26" s="51"/>
      <c r="AC26" s="20">
        <f t="shared" si="9"/>
        <v>0</v>
      </c>
      <c r="AD26" s="85">
        <f t="shared" si="10"/>
        <v>75.099999999999994</v>
      </c>
      <c r="AE26" s="21">
        <f t="shared" si="23"/>
        <v>75.099999999999994</v>
      </c>
      <c r="AF26" s="82">
        <v>111</v>
      </c>
      <c r="AG26" s="51"/>
      <c r="AH26" s="22">
        <f t="shared" si="11"/>
        <v>75.099999999999994</v>
      </c>
      <c r="AI26" s="23">
        <f t="shared" si="12"/>
        <v>47.180000000000007</v>
      </c>
      <c r="AJ26" s="54"/>
      <c r="AK26" s="24">
        <f t="shared" si="13"/>
        <v>0</v>
      </c>
      <c r="AL26" s="25">
        <f t="shared" si="14"/>
        <v>122.28</v>
      </c>
      <c r="AM26" s="26">
        <f t="shared" si="15"/>
        <v>122.28</v>
      </c>
      <c r="AN26" s="79"/>
      <c r="AO26" s="24">
        <v>65</v>
      </c>
      <c r="AP26" s="25">
        <v>200</v>
      </c>
      <c r="AQ26" s="25">
        <v>0</v>
      </c>
      <c r="AR26" s="25">
        <v>40</v>
      </c>
      <c r="AS26" s="25">
        <v>0</v>
      </c>
      <c r="AT26" s="62">
        <f t="shared" si="16"/>
        <v>305</v>
      </c>
      <c r="AU26" s="64">
        <f t="shared" si="17"/>
        <v>289.75</v>
      </c>
      <c r="AV26" s="114">
        <v>6</v>
      </c>
      <c r="AW26" s="114">
        <v>20</v>
      </c>
      <c r="AX26" s="114">
        <v>8</v>
      </c>
      <c r="AY26" s="114">
        <v>1</v>
      </c>
      <c r="AZ26" s="81">
        <f t="shared" si="18"/>
        <v>35</v>
      </c>
      <c r="BA26" s="80">
        <f t="shared" si="19"/>
        <v>254.75</v>
      </c>
      <c r="BB26" s="36">
        <f t="shared" si="20"/>
        <v>122.28</v>
      </c>
      <c r="BC26" s="80">
        <f t="shared" si="21"/>
        <v>132.47</v>
      </c>
    </row>
    <row r="27" spans="1:55" ht="17.399999999999999">
      <c r="A27" s="30" t="s">
        <v>31</v>
      </c>
      <c r="B27" s="44">
        <v>580</v>
      </c>
      <c r="C27" s="44">
        <v>249</v>
      </c>
      <c r="D27" s="44">
        <v>484</v>
      </c>
      <c r="E27" s="44">
        <v>20</v>
      </c>
      <c r="F27" s="44">
        <v>9</v>
      </c>
      <c r="G27" s="35">
        <v>15</v>
      </c>
      <c r="H27" s="48">
        <f t="shared" si="4"/>
        <v>1313</v>
      </c>
      <c r="I27" s="48">
        <f t="shared" si="5"/>
        <v>44</v>
      </c>
      <c r="J27" s="44">
        <v>468</v>
      </c>
      <c r="K27" s="19">
        <v>228</v>
      </c>
      <c r="L27" s="19"/>
      <c r="M27" s="19">
        <v>15</v>
      </c>
      <c r="N27" s="45">
        <v>8</v>
      </c>
      <c r="O27" s="49"/>
      <c r="P27" s="48">
        <f t="shared" si="6"/>
        <v>696</v>
      </c>
      <c r="Q27" s="48">
        <f t="shared" si="7"/>
        <v>23</v>
      </c>
      <c r="R27" s="50">
        <f t="shared" si="22"/>
        <v>67</v>
      </c>
      <c r="S27" s="88">
        <v>2.1</v>
      </c>
      <c r="T27" s="52">
        <v>4</v>
      </c>
      <c r="U27" s="53">
        <v>8</v>
      </c>
      <c r="V27" s="53"/>
      <c r="W27" s="53"/>
      <c r="X27" s="53"/>
      <c r="Y27" s="53"/>
      <c r="Z27" s="53"/>
      <c r="AA27" s="67">
        <f t="shared" si="8"/>
        <v>0</v>
      </c>
      <c r="AB27" s="51"/>
      <c r="AC27" s="20">
        <f t="shared" si="9"/>
        <v>0</v>
      </c>
      <c r="AD27" s="85">
        <f t="shared" si="10"/>
        <v>81.099999999999994</v>
      </c>
      <c r="AE27" s="21">
        <f t="shared" si="23"/>
        <v>81.099999999999994</v>
      </c>
      <c r="AF27" s="82">
        <v>112</v>
      </c>
      <c r="AG27" s="51"/>
      <c r="AH27" s="22">
        <f t="shared" si="11"/>
        <v>81.099999999999994</v>
      </c>
      <c r="AI27" s="23">
        <f t="shared" si="12"/>
        <v>41.180000000000007</v>
      </c>
      <c r="AJ27" s="54"/>
      <c r="AK27" s="24">
        <f t="shared" si="13"/>
        <v>0</v>
      </c>
      <c r="AL27" s="25">
        <f t="shared" si="14"/>
        <v>122.28</v>
      </c>
      <c r="AM27" s="26">
        <f t="shared" si="15"/>
        <v>122.28</v>
      </c>
      <c r="AN27" s="79"/>
      <c r="AO27" s="24">
        <v>65</v>
      </c>
      <c r="AP27" s="25">
        <v>200</v>
      </c>
      <c r="AQ27" s="25">
        <v>0</v>
      </c>
      <c r="AR27" s="25">
        <v>40</v>
      </c>
      <c r="AS27" s="25">
        <v>0</v>
      </c>
      <c r="AT27" s="62">
        <f t="shared" si="16"/>
        <v>305</v>
      </c>
      <c r="AU27" s="64">
        <f t="shared" si="17"/>
        <v>289.75</v>
      </c>
      <c r="AV27" s="114">
        <v>6</v>
      </c>
      <c r="AW27" s="114">
        <v>20</v>
      </c>
      <c r="AX27" s="114">
        <v>8</v>
      </c>
      <c r="AY27" s="114">
        <v>1</v>
      </c>
      <c r="AZ27" s="81">
        <f t="shared" si="18"/>
        <v>35</v>
      </c>
      <c r="BA27" s="80">
        <f t="shared" si="19"/>
        <v>254.75</v>
      </c>
      <c r="BB27" s="36">
        <f t="shared" si="20"/>
        <v>122.28</v>
      </c>
      <c r="BC27" s="80">
        <f t="shared" si="21"/>
        <v>132.47</v>
      </c>
    </row>
    <row r="28" spans="1:55" ht="17.399999999999999">
      <c r="A28" s="30" t="s">
        <v>15</v>
      </c>
      <c r="B28" s="44">
        <v>571</v>
      </c>
      <c r="C28" s="44">
        <v>247</v>
      </c>
      <c r="D28" s="44">
        <v>472</v>
      </c>
      <c r="E28" s="44">
        <v>20</v>
      </c>
      <c r="F28" s="44">
        <v>9</v>
      </c>
      <c r="G28" s="35">
        <v>15</v>
      </c>
      <c r="H28" s="48">
        <f t="shared" si="4"/>
        <v>1290</v>
      </c>
      <c r="I28" s="48">
        <f t="shared" si="5"/>
        <v>44</v>
      </c>
      <c r="J28" s="44">
        <v>458</v>
      </c>
      <c r="K28" s="19">
        <v>220</v>
      </c>
      <c r="L28" s="19"/>
      <c r="M28" s="19">
        <v>16</v>
      </c>
      <c r="N28" s="45">
        <v>8</v>
      </c>
      <c r="O28" s="49"/>
      <c r="P28" s="48">
        <f t="shared" si="6"/>
        <v>678</v>
      </c>
      <c r="Q28" s="48">
        <f t="shared" si="7"/>
        <v>24</v>
      </c>
      <c r="R28" s="50">
        <f t="shared" si="22"/>
        <v>68</v>
      </c>
      <c r="S28" s="88">
        <v>2</v>
      </c>
      <c r="T28" s="52">
        <v>4</v>
      </c>
      <c r="U28" s="53">
        <v>8</v>
      </c>
      <c r="V28" s="53"/>
      <c r="W28" s="53"/>
      <c r="X28" s="53"/>
      <c r="Y28" s="53"/>
      <c r="Z28" s="53"/>
      <c r="AA28" s="67">
        <f t="shared" si="8"/>
        <v>0</v>
      </c>
      <c r="AB28" s="51"/>
      <c r="AC28" s="20">
        <f t="shared" si="9"/>
        <v>0</v>
      </c>
      <c r="AD28" s="85">
        <f t="shared" si="10"/>
        <v>82</v>
      </c>
      <c r="AE28" s="21">
        <f t="shared" si="23"/>
        <v>82</v>
      </c>
      <c r="AF28" s="82">
        <v>113</v>
      </c>
      <c r="AG28" s="51"/>
      <c r="AH28" s="22">
        <f t="shared" si="11"/>
        <v>82</v>
      </c>
      <c r="AI28" s="23">
        <f t="shared" si="12"/>
        <v>40.28</v>
      </c>
      <c r="AJ28" s="54"/>
      <c r="AK28" s="24">
        <f t="shared" si="13"/>
        <v>0</v>
      </c>
      <c r="AL28" s="25">
        <f t="shared" si="14"/>
        <v>122.28</v>
      </c>
      <c r="AM28" s="26">
        <f t="shared" si="15"/>
        <v>122.28</v>
      </c>
      <c r="AN28" s="79"/>
      <c r="AO28" s="24">
        <v>65</v>
      </c>
      <c r="AP28" s="25">
        <v>200</v>
      </c>
      <c r="AQ28" s="25">
        <v>0</v>
      </c>
      <c r="AR28" s="25">
        <v>40</v>
      </c>
      <c r="AS28" s="25">
        <v>0</v>
      </c>
      <c r="AT28" s="62">
        <f t="shared" si="16"/>
        <v>305</v>
      </c>
      <c r="AU28" s="64">
        <f t="shared" si="17"/>
        <v>289.75</v>
      </c>
      <c r="AV28" s="114">
        <v>6</v>
      </c>
      <c r="AW28" s="114">
        <v>20</v>
      </c>
      <c r="AX28" s="114">
        <v>8</v>
      </c>
      <c r="AY28" s="114">
        <v>1</v>
      </c>
      <c r="AZ28" s="81">
        <f t="shared" si="18"/>
        <v>35</v>
      </c>
      <c r="BA28" s="80">
        <f t="shared" si="19"/>
        <v>254.75</v>
      </c>
      <c r="BB28" s="36">
        <f t="shared" si="20"/>
        <v>122.28</v>
      </c>
      <c r="BC28" s="80">
        <f t="shared" si="21"/>
        <v>132.47</v>
      </c>
    </row>
    <row r="29" spans="1:55" ht="17.399999999999999">
      <c r="A29" s="30" t="s">
        <v>32</v>
      </c>
      <c r="B29" s="44">
        <v>576</v>
      </c>
      <c r="C29" s="44">
        <v>255</v>
      </c>
      <c r="D29" s="44">
        <v>477</v>
      </c>
      <c r="E29" s="44">
        <v>20</v>
      </c>
      <c r="F29" s="44">
        <v>9</v>
      </c>
      <c r="G29" s="35">
        <v>15</v>
      </c>
      <c r="H29" s="48">
        <f t="shared" si="4"/>
        <v>1308</v>
      </c>
      <c r="I29" s="48">
        <f t="shared" si="5"/>
        <v>44</v>
      </c>
      <c r="J29" s="44">
        <v>467</v>
      </c>
      <c r="K29" s="19">
        <v>220</v>
      </c>
      <c r="L29" s="19"/>
      <c r="M29" s="19">
        <v>16</v>
      </c>
      <c r="N29" s="45">
        <v>8</v>
      </c>
      <c r="O29" s="49"/>
      <c r="P29" s="48">
        <f t="shared" si="6"/>
        <v>687</v>
      </c>
      <c r="Q29" s="48">
        <f t="shared" si="7"/>
        <v>24</v>
      </c>
      <c r="R29" s="50">
        <f t="shared" si="22"/>
        <v>68</v>
      </c>
      <c r="S29" s="88">
        <v>2</v>
      </c>
      <c r="T29" s="52">
        <v>4</v>
      </c>
      <c r="U29" s="53">
        <v>6.2</v>
      </c>
      <c r="V29" s="53"/>
      <c r="W29" s="53"/>
      <c r="X29" s="53"/>
      <c r="Y29" s="53"/>
      <c r="Z29" s="53"/>
      <c r="AA29" s="67">
        <f t="shared" si="8"/>
        <v>0</v>
      </c>
      <c r="AB29" s="51"/>
      <c r="AC29" s="20">
        <f t="shared" si="9"/>
        <v>0</v>
      </c>
      <c r="AD29" s="85">
        <f t="shared" si="10"/>
        <v>80.2</v>
      </c>
      <c r="AE29" s="21">
        <f t="shared" si="23"/>
        <v>80.2</v>
      </c>
      <c r="AF29" s="82">
        <v>114</v>
      </c>
      <c r="AG29" s="51"/>
      <c r="AH29" s="22">
        <f t="shared" si="11"/>
        <v>80.2</v>
      </c>
      <c r="AI29" s="23">
        <f t="shared" si="12"/>
        <v>42.08</v>
      </c>
      <c r="AJ29" s="54"/>
      <c r="AK29" s="24">
        <f t="shared" si="13"/>
        <v>0</v>
      </c>
      <c r="AL29" s="25">
        <f t="shared" si="14"/>
        <v>122.28</v>
      </c>
      <c r="AM29" s="26">
        <f t="shared" si="15"/>
        <v>122.28</v>
      </c>
      <c r="AN29" s="79"/>
      <c r="AO29" s="24">
        <v>65</v>
      </c>
      <c r="AP29" s="25">
        <v>200</v>
      </c>
      <c r="AQ29" s="25">
        <v>0</v>
      </c>
      <c r="AR29" s="25">
        <v>40</v>
      </c>
      <c r="AS29" s="25">
        <v>0</v>
      </c>
      <c r="AT29" s="62">
        <f t="shared" si="16"/>
        <v>305</v>
      </c>
      <c r="AU29" s="64">
        <f t="shared" si="17"/>
        <v>289.75</v>
      </c>
      <c r="AV29" s="114">
        <v>6</v>
      </c>
      <c r="AW29" s="114">
        <v>20</v>
      </c>
      <c r="AX29" s="114">
        <v>8</v>
      </c>
      <c r="AY29" s="114">
        <v>1</v>
      </c>
      <c r="AZ29" s="81">
        <f t="shared" si="18"/>
        <v>35</v>
      </c>
      <c r="BA29" s="80">
        <f t="shared" si="19"/>
        <v>254.75</v>
      </c>
      <c r="BB29" s="36">
        <f t="shared" si="20"/>
        <v>122.28</v>
      </c>
      <c r="BC29" s="80">
        <f t="shared" si="21"/>
        <v>132.47</v>
      </c>
    </row>
    <row r="30" spans="1:55" ht="17.399999999999999">
      <c r="A30" s="30" t="s">
        <v>16</v>
      </c>
      <c r="B30" s="44">
        <v>603</v>
      </c>
      <c r="C30" s="44">
        <v>254</v>
      </c>
      <c r="D30" s="44">
        <v>488</v>
      </c>
      <c r="E30" s="44">
        <v>21</v>
      </c>
      <c r="F30" s="44">
        <v>9</v>
      </c>
      <c r="G30" s="35">
        <v>16</v>
      </c>
      <c r="H30" s="48">
        <f t="shared" si="4"/>
        <v>1345</v>
      </c>
      <c r="I30" s="48">
        <f t="shared" si="5"/>
        <v>46</v>
      </c>
      <c r="J30" s="44">
        <v>484</v>
      </c>
      <c r="K30" s="19">
        <v>213</v>
      </c>
      <c r="L30" s="19"/>
      <c r="M30" s="19">
        <v>16</v>
      </c>
      <c r="N30" s="45">
        <v>7</v>
      </c>
      <c r="O30" s="49"/>
      <c r="P30" s="48">
        <f t="shared" si="6"/>
        <v>697</v>
      </c>
      <c r="Q30" s="48">
        <f t="shared" si="7"/>
        <v>23</v>
      </c>
      <c r="R30" s="50">
        <f t="shared" si="22"/>
        <v>69</v>
      </c>
      <c r="S30" s="88">
        <v>2</v>
      </c>
      <c r="T30" s="52">
        <v>3.5</v>
      </c>
      <c r="U30" s="53">
        <v>6.2</v>
      </c>
      <c r="V30" s="53"/>
      <c r="W30" s="53"/>
      <c r="X30" s="53"/>
      <c r="Y30" s="53"/>
      <c r="Z30" s="53"/>
      <c r="AA30" s="67">
        <f t="shared" si="8"/>
        <v>0</v>
      </c>
      <c r="AB30" s="51"/>
      <c r="AC30" s="20">
        <f t="shared" si="9"/>
        <v>0</v>
      </c>
      <c r="AD30" s="85">
        <f t="shared" si="10"/>
        <v>80.7</v>
      </c>
      <c r="AE30" s="21">
        <f t="shared" si="23"/>
        <v>80.7</v>
      </c>
      <c r="AF30" s="82">
        <v>115</v>
      </c>
      <c r="AG30" s="51"/>
      <c r="AH30" s="22">
        <f t="shared" si="11"/>
        <v>80.7</v>
      </c>
      <c r="AI30" s="23">
        <f t="shared" si="12"/>
        <v>41.58</v>
      </c>
      <c r="AJ30" s="54"/>
      <c r="AK30" s="24">
        <f t="shared" si="13"/>
        <v>0</v>
      </c>
      <c r="AL30" s="25">
        <f t="shared" si="14"/>
        <v>122.28</v>
      </c>
      <c r="AM30" s="26">
        <f t="shared" si="15"/>
        <v>122.28</v>
      </c>
      <c r="AN30" s="79"/>
      <c r="AO30" s="24">
        <v>65</v>
      </c>
      <c r="AP30" s="25">
        <v>200</v>
      </c>
      <c r="AQ30" s="25">
        <v>0</v>
      </c>
      <c r="AR30" s="25">
        <v>40</v>
      </c>
      <c r="AS30" s="25">
        <v>0</v>
      </c>
      <c r="AT30" s="62">
        <f t="shared" si="16"/>
        <v>305</v>
      </c>
      <c r="AU30" s="64">
        <f t="shared" si="17"/>
        <v>289.75</v>
      </c>
      <c r="AV30" s="114">
        <v>6</v>
      </c>
      <c r="AW30" s="114">
        <v>20</v>
      </c>
      <c r="AX30" s="114">
        <v>8</v>
      </c>
      <c r="AY30" s="114">
        <v>1</v>
      </c>
      <c r="AZ30" s="81">
        <f t="shared" si="18"/>
        <v>35</v>
      </c>
      <c r="BA30" s="80">
        <f t="shared" si="19"/>
        <v>254.75</v>
      </c>
      <c r="BB30" s="36">
        <f t="shared" si="20"/>
        <v>122.28</v>
      </c>
      <c r="BC30" s="80">
        <f t="shared" si="21"/>
        <v>132.47</v>
      </c>
    </row>
    <row r="31" spans="1:55" ht="17.399999999999999">
      <c r="A31" s="30" t="s">
        <v>45</v>
      </c>
      <c r="B31" s="44">
        <v>598</v>
      </c>
      <c r="C31" s="44">
        <v>271</v>
      </c>
      <c r="D31" s="44">
        <v>470</v>
      </c>
      <c r="E31" s="44">
        <v>21</v>
      </c>
      <c r="F31" s="44">
        <v>9</v>
      </c>
      <c r="G31" s="35">
        <v>15</v>
      </c>
      <c r="H31" s="48">
        <f t="shared" si="4"/>
        <v>1339</v>
      </c>
      <c r="I31" s="48">
        <f t="shared" si="5"/>
        <v>45</v>
      </c>
      <c r="J31" s="44">
        <v>493</v>
      </c>
      <c r="K31" s="19">
        <v>210</v>
      </c>
      <c r="L31" s="19"/>
      <c r="M31" s="19">
        <v>16</v>
      </c>
      <c r="N31" s="45">
        <v>7</v>
      </c>
      <c r="O31" s="49"/>
      <c r="P31" s="48">
        <f t="shared" si="6"/>
        <v>703</v>
      </c>
      <c r="Q31" s="48">
        <f t="shared" si="7"/>
        <v>23</v>
      </c>
      <c r="R31" s="50">
        <f t="shared" si="22"/>
        <v>68</v>
      </c>
      <c r="S31" s="88">
        <v>2</v>
      </c>
      <c r="T31" s="52">
        <v>3.5</v>
      </c>
      <c r="U31" s="53">
        <v>6.6</v>
      </c>
      <c r="V31" s="53"/>
      <c r="W31" s="53"/>
      <c r="X31" s="53"/>
      <c r="Y31" s="53"/>
      <c r="Z31" s="53"/>
      <c r="AA31" s="67">
        <f t="shared" si="8"/>
        <v>0</v>
      </c>
      <c r="AB31" s="51"/>
      <c r="AC31" s="20">
        <f t="shared" si="9"/>
        <v>0</v>
      </c>
      <c r="AD31" s="85">
        <f t="shared" si="10"/>
        <v>80.099999999999994</v>
      </c>
      <c r="AE31" s="21">
        <f t="shared" si="23"/>
        <v>80.099999999999994</v>
      </c>
      <c r="AF31" s="82">
        <v>116</v>
      </c>
      <c r="AG31" s="51"/>
      <c r="AH31" s="22">
        <f t="shared" si="11"/>
        <v>80.099999999999994</v>
      </c>
      <c r="AI31" s="23">
        <f t="shared" si="12"/>
        <v>42.180000000000007</v>
      </c>
      <c r="AJ31" s="54"/>
      <c r="AK31" s="24">
        <f t="shared" si="13"/>
        <v>0</v>
      </c>
      <c r="AL31" s="25">
        <f t="shared" si="14"/>
        <v>122.28</v>
      </c>
      <c r="AM31" s="26">
        <f t="shared" si="15"/>
        <v>122.28</v>
      </c>
      <c r="AN31" s="79"/>
      <c r="AO31" s="24">
        <v>65</v>
      </c>
      <c r="AP31" s="25">
        <v>200</v>
      </c>
      <c r="AQ31" s="25">
        <v>0</v>
      </c>
      <c r="AR31" s="25">
        <v>40</v>
      </c>
      <c r="AS31" s="25">
        <v>0</v>
      </c>
      <c r="AT31" s="62">
        <f t="shared" si="16"/>
        <v>305</v>
      </c>
      <c r="AU31" s="64">
        <f t="shared" si="17"/>
        <v>289.75</v>
      </c>
      <c r="AV31" s="114">
        <v>6</v>
      </c>
      <c r="AW31" s="114">
        <v>20</v>
      </c>
      <c r="AX31" s="114">
        <v>8</v>
      </c>
      <c r="AY31" s="114">
        <v>1</v>
      </c>
      <c r="AZ31" s="81">
        <f t="shared" si="18"/>
        <v>35</v>
      </c>
      <c r="BA31" s="80">
        <f t="shared" si="19"/>
        <v>254.75</v>
      </c>
      <c r="BB31" s="36">
        <f t="shared" si="20"/>
        <v>122.28</v>
      </c>
      <c r="BC31" s="80">
        <f t="shared" si="21"/>
        <v>132.47</v>
      </c>
    </row>
    <row r="32" spans="1:55" ht="17.399999999999999">
      <c r="A32" s="30" t="s">
        <v>17</v>
      </c>
      <c r="B32" s="44">
        <v>623</v>
      </c>
      <c r="C32" s="44">
        <v>276</v>
      </c>
      <c r="D32" s="44">
        <v>483</v>
      </c>
      <c r="E32" s="44">
        <v>22</v>
      </c>
      <c r="F32" s="44">
        <v>10</v>
      </c>
      <c r="G32" s="35">
        <v>16</v>
      </c>
      <c r="H32" s="48">
        <f t="shared" si="4"/>
        <v>1382</v>
      </c>
      <c r="I32" s="48">
        <f t="shared" si="5"/>
        <v>48</v>
      </c>
      <c r="J32" s="44">
        <v>502</v>
      </c>
      <c r="K32" s="19">
        <v>209</v>
      </c>
      <c r="L32" s="19"/>
      <c r="M32" s="19">
        <v>16</v>
      </c>
      <c r="N32" s="45">
        <v>7</v>
      </c>
      <c r="O32" s="49"/>
      <c r="P32" s="48">
        <f t="shared" si="6"/>
        <v>711</v>
      </c>
      <c r="Q32" s="48">
        <f t="shared" si="7"/>
        <v>23</v>
      </c>
      <c r="R32" s="50">
        <f t="shared" si="22"/>
        <v>71</v>
      </c>
      <c r="S32" s="88">
        <v>2.1</v>
      </c>
      <c r="T32" s="52">
        <v>3.5</v>
      </c>
      <c r="U32" s="53">
        <v>6.6</v>
      </c>
      <c r="V32" s="53"/>
      <c r="W32" s="53"/>
      <c r="X32" s="53"/>
      <c r="Y32" s="53"/>
      <c r="Z32" s="53"/>
      <c r="AA32" s="67">
        <f t="shared" si="8"/>
        <v>0</v>
      </c>
      <c r="AB32" s="51"/>
      <c r="AC32" s="20">
        <f t="shared" si="9"/>
        <v>0</v>
      </c>
      <c r="AD32" s="85">
        <f t="shared" si="10"/>
        <v>83.199999999999989</v>
      </c>
      <c r="AE32" s="21">
        <f t="shared" si="23"/>
        <v>83.199999999999989</v>
      </c>
      <c r="AF32" s="82">
        <v>117</v>
      </c>
      <c r="AG32" s="51"/>
      <c r="AH32" s="22">
        <f t="shared" si="11"/>
        <v>83.199999999999989</v>
      </c>
      <c r="AI32" s="23">
        <f t="shared" si="12"/>
        <v>32.240000000000009</v>
      </c>
      <c r="AJ32" s="54"/>
      <c r="AK32" s="24">
        <f t="shared" si="13"/>
        <v>0</v>
      </c>
      <c r="AL32" s="25">
        <f t="shared" si="14"/>
        <v>115.44</v>
      </c>
      <c r="AM32" s="26">
        <f t="shared" si="15"/>
        <v>115.44</v>
      </c>
      <c r="AN32" s="79"/>
      <c r="AO32" s="24">
        <v>50</v>
      </c>
      <c r="AP32" s="25">
        <v>200</v>
      </c>
      <c r="AQ32" s="25">
        <v>0</v>
      </c>
      <c r="AR32" s="25">
        <v>40</v>
      </c>
      <c r="AS32" s="25">
        <v>0</v>
      </c>
      <c r="AT32" s="62">
        <f t="shared" si="16"/>
        <v>290</v>
      </c>
      <c r="AU32" s="64">
        <f t="shared" si="17"/>
        <v>275.5</v>
      </c>
      <c r="AV32" s="114">
        <v>6</v>
      </c>
      <c r="AW32" s="114">
        <v>20</v>
      </c>
      <c r="AX32" s="114">
        <v>8</v>
      </c>
      <c r="AY32" s="114">
        <v>1</v>
      </c>
      <c r="AZ32" s="81">
        <f t="shared" si="18"/>
        <v>35</v>
      </c>
      <c r="BA32" s="80">
        <f t="shared" si="19"/>
        <v>240.5</v>
      </c>
      <c r="BB32" s="36">
        <f t="shared" si="20"/>
        <v>115.44</v>
      </c>
      <c r="BC32" s="80">
        <f t="shared" si="21"/>
        <v>125.06</v>
      </c>
    </row>
    <row r="33" spans="1:55" ht="17.399999999999999">
      <c r="A33" s="30" t="s">
        <v>46</v>
      </c>
      <c r="B33" s="44">
        <v>614</v>
      </c>
      <c r="C33" s="44">
        <v>284</v>
      </c>
      <c r="D33" s="44">
        <v>490</v>
      </c>
      <c r="E33" s="44">
        <v>21</v>
      </c>
      <c r="F33" s="44">
        <v>10</v>
      </c>
      <c r="G33" s="35">
        <v>16</v>
      </c>
      <c r="H33" s="48">
        <f t="shared" si="4"/>
        <v>1388</v>
      </c>
      <c r="I33" s="48">
        <f t="shared" si="5"/>
        <v>47</v>
      </c>
      <c r="J33" s="44">
        <v>496</v>
      </c>
      <c r="K33" s="19">
        <v>215</v>
      </c>
      <c r="L33" s="19"/>
      <c r="M33" s="19">
        <v>16</v>
      </c>
      <c r="N33" s="45">
        <v>7</v>
      </c>
      <c r="O33" s="49"/>
      <c r="P33" s="48">
        <f t="shared" si="6"/>
        <v>711</v>
      </c>
      <c r="Q33" s="48">
        <f t="shared" si="7"/>
        <v>23</v>
      </c>
      <c r="R33" s="50">
        <f t="shared" si="22"/>
        <v>70</v>
      </c>
      <c r="S33" s="88">
        <v>2.1</v>
      </c>
      <c r="T33" s="52">
        <v>3.5</v>
      </c>
      <c r="U33" s="53">
        <v>6.9</v>
      </c>
      <c r="V33" s="53"/>
      <c r="W33" s="53"/>
      <c r="X33" s="53"/>
      <c r="Y33" s="53"/>
      <c r="Z33" s="53"/>
      <c r="AA33" s="67">
        <f t="shared" si="8"/>
        <v>0</v>
      </c>
      <c r="AB33" s="51"/>
      <c r="AC33" s="20">
        <f t="shared" si="9"/>
        <v>0</v>
      </c>
      <c r="AD33" s="85">
        <f t="shared" si="10"/>
        <v>82.5</v>
      </c>
      <c r="AE33" s="21">
        <f t="shared" si="23"/>
        <v>82.5</v>
      </c>
      <c r="AF33" s="82">
        <v>118</v>
      </c>
      <c r="AG33" s="51"/>
      <c r="AH33" s="22">
        <f t="shared" si="11"/>
        <v>82.5</v>
      </c>
      <c r="AI33" s="23">
        <f t="shared" si="12"/>
        <v>32.94</v>
      </c>
      <c r="AJ33" s="54"/>
      <c r="AK33" s="24">
        <f t="shared" si="13"/>
        <v>0</v>
      </c>
      <c r="AL33" s="25">
        <f t="shared" si="14"/>
        <v>115.44</v>
      </c>
      <c r="AM33" s="26">
        <f t="shared" si="15"/>
        <v>115.44</v>
      </c>
      <c r="AN33" s="79"/>
      <c r="AO33" s="24">
        <v>50</v>
      </c>
      <c r="AP33" s="25">
        <v>200</v>
      </c>
      <c r="AQ33" s="25">
        <v>0</v>
      </c>
      <c r="AR33" s="25">
        <v>40</v>
      </c>
      <c r="AS33" s="25">
        <v>0</v>
      </c>
      <c r="AT33" s="62">
        <f t="shared" si="16"/>
        <v>290</v>
      </c>
      <c r="AU33" s="64">
        <f t="shared" si="17"/>
        <v>275.5</v>
      </c>
      <c r="AV33" s="114">
        <v>6</v>
      </c>
      <c r="AW33" s="114">
        <v>20</v>
      </c>
      <c r="AX33" s="114">
        <v>8</v>
      </c>
      <c r="AY33" s="114">
        <v>1</v>
      </c>
      <c r="AZ33" s="81">
        <f t="shared" si="18"/>
        <v>35</v>
      </c>
      <c r="BA33" s="80">
        <f t="shared" si="19"/>
        <v>240.5</v>
      </c>
      <c r="BB33" s="36">
        <f t="shared" si="20"/>
        <v>115.44</v>
      </c>
      <c r="BC33" s="80">
        <f t="shared" si="21"/>
        <v>125.06</v>
      </c>
    </row>
    <row r="34" spans="1:55" ht="17.399999999999999">
      <c r="A34" s="30" t="s">
        <v>18</v>
      </c>
      <c r="B34" s="44">
        <v>633</v>
      </c>
      <c r="C34" s="61">
        <v>284</v>
      </c>
      <c r="D34" s="44">
        <v>502</v>
      </c>
      <c r="E34" s="44">
        <v>22</v>
      </c>
      <c r="F34" s="44">
        <v>10</v>
      </c>
      <c r="G34" s="35">
        <v>16</v>
      </c>
      <c r="H34" s="48">
        <f t="shared" si="4"/>
        <v>1419</v>
      </c>
      <c r="I34" s="48">
        <f t="shared" si="5"/>
        <v>48</v>
      </c>
      <c r="J34" s="44">
        <v>492</v>
      </c>
      <c r="K34" s="19">
        <v>234</v>
      </c>
      <c r="L34" s="19"/>
      <c r="M34" s="19">
        <v>16</v>
      </c>
      <c r="N34" s="45">
        <v>8</v>
      </c>
      <c r="O34" s="49"/>
      <c r="P34" s="48">
        <f t="shared" si="6"/>
        <v>726</v>
      </c>
      <c r="Q34" s="48">
        <f t="shared" si="7"/>
        <v>24</v>
      </c>
      <c r="R34" s="50">
        <f t="shared" si="22"/>
        <v>72</v>
      </c>
      <c r="S34" s="88">
        <v>2.1</v>
      </c>
      <c r="T34" s="52">
        <v>3.5</v>
      </c>
      <c r="U34" s="53">
        <v>6.9</v>
      </c>
      <c r="V34" s="53"/>
      <c r="W34" s="53"/>
      <c r="X34" s="53"/>
      <c r="Y34" s="53"/>
      <c r="Z34" s="53"/>
      <c r="AA34" s="67">
        <f t="shared" si="8"/>
        <v>0</v>
      </c>
      <c r="AB34" s="51"/>
      <c r="AC34" s="20">
        <f t="shared" si="9"/>
        <v>0</v>
      </c>
      <c r="AD34" s="85">
        <f t="shared" si="10"/>
        <v>84.5</v>
      </c>
      <c r="AE34" s="21">
        <f t="shared" si="23"/>
        <v>84.5</v>
      </c>
      <c r="AF34" s="82">
        <v>119</v>
      </c>
      <c r="AG34" s="51"/>
      <c r="AH34" s="22">
        <f t="shared" si="11"/>
        <v>84.5</v>
      </c>
      <c r="AI34" s="23">
        <f t="shared" si="12"/>
        <v>30.939999999999998</v>
      </c>
      <c r="AJ34" s="54"/>
      <c r="AK34" s="24">
        <f t="shared" si="13"/>
        <v>0</v>
      </c>
      <c r="AL34" s="25">
        <f t="shared" si="14"/>
        <v>115.44</v>
      </c>
      <c r="AM34" s="26">
        <f t="shared" si="15"/>
        <v>115.44</v>
      </c>
      <c r="AN34" s="79"/>
      <c r="AO34" s="24">
        <v>50</v>
      </c>
      <c r="AP34" s="25">
        <v>200</v>
      </c>
      <c r="AQ34" s="25">
        <v>0</v>
      </c>
      <c r="AR34" s="25">
        <v>40</v>
      </c>
      <c r="AS34" s="25">
        <v>0</v>
      </c>
      <c r="AT34" s="62">
        <f t="shared" si="16"/>
        <v>290</v>
      </c>
      <c r="AU34" s="64">
        <f t="shared" si="17"/>
        <v>275.5</v>
      </c>
      <c r="AV34" s="114">
        <v>6</v>
      </c>
      <c r="AW34" s="114">
        <v>20</v>
      </c>
      <c r="AX34" s="114">
        <v>8</v>
      </c>
      <c r="AY34" s="114">
        <v>1</v>
      </c>
      <c r="AZ34" s="81">
        <f t="shared" si="18"/>
        <v>35</v>
      </c>
      <c r="BA34" s="80">
        <f t="shared" si="19"/>
        <v>240.5</v>
      </c>
      <c r="BB34" s="36">
        <f t="shared" si="20"/>
        <v>115.44</v>
      </c>
      <c r="BC34" s="80">
        <f t="shared" si="21"/>
        <v>125.06</v>
      </c>
    </row>
    <row r="35" spans="1:55" ht="17.399999999999999">
      <c r="A35" s="30" t="s">
        <v>47</v>
      </c>
      <c r="B35" s="44">
        <v>637</v>
      </c>
      <c r="C35" s="61">
        <v>285</v>
      </c>
      <c r="D35" s="44">
        <v>499</v>
      </c>
      <c r="E35" s="44">
        <v>22</v>
      </c>
      <c r="F35" s="44">
        <v>10</v>
      </c>
      <c r="G35" s="35">
        <v>16</v>
      </c>
      <c r="H35" s="48">
        <f t="shared" si="4"/>
        <v>1421</v>
      </c>
      <c r="I35" s="48">
        <f t="shared" si="5"/>
        <v>48</v>
      </c>
      <c r="J35" s="44">
        <v>539</v>
      </c>
      <c r="K35" s="19">
        <v>222</v>
      </c>
      <c r="L35" s="19"/>
      <c r="M35" s="19">
        <v>16</v>
      </c>
      <c r="N35" s="45">
        <v>9</v>
      </c>
      <c r="O35" s="49"/>
      <c r="P35" s="48">
        <f t="shared" si="6"/>
        <v>761</v>
      </c>
      <c r="Q35" s="48">
        <f t="shared" si="7"/>
        <v>25</v>
      </c>
      <c r="R35" s="50">
        <f t="shared" si="22"/>
        <v>73</v>
      </c>
      <c r="S35" s="88">
        <v>2.1</v>
      </c>
      <c r="T35" s="52">
        <v>3.5</v>
      </c>
      <c r="U35" s="53">
        <v>6.9</v>
      </c>
      <c r="V35" s="53"/>
      <c r="W35" s="53"/>
      <c r="X35" s="53"/>
      <c r="Y35" s="53"/>
      <c r="Z35" s="53"/>
      <c r="AA35" s="67">
        <f t="shared" si="8"/>
        <v>0</v>
      </c>
      <c r="AB35" s="51"/>
      <c r="AC35" s="20">
        <f t="shared" si="9"/>
        <v>0</v>
      </c>
      <c r="AD35" s="85">
        <f t="shared" si="10"/>
        <v>85.5</v>
      </c>
      <c r="AE35" s="21">
        <f t="shared" si="23"/>
        <v>85.5</v>
      </c>
      <c r="AF35" s="82">
        <v>120</v>
      </c>
      <c r="AG35" s="51"/>
      <c r="AH35" s="22">
        <f t="shared" si="11"/>
        <v>85.5</v>
      </c>
      <c r="AI35" s="23">
        <f t="shared" si="12"/>
        <v>29.939999999999998</v>
      </c>
      <c r="AJ35" s="54"/>
      <c r="AK35" s="24">
        <f t="shared" si="13"/>
        <v>0</v>
      </c>
      <c r="AL35" s="25">
        <f t="shared" si="14"/>
        <v>115.44</v>
      </c>
      <c r="AM35" s="26">
        <f t="shared" si="15"/>
        <v>115.44</v>
      </c>
      <c r="AN35" s="79"/>
      <c r="AO35" s="24">
        <v>50</v>
      </c>
      <c r="AP35" s="25">
        <v>200</v>
      </c>
      <c r="AQ35" s="25">
        <v>0</v>
      </c>
      <c r="AR35" s="25">
        <v>40</v>
      </c>
      <c r="AS35" s="25">
        <v>0</v>
      </c>
      <c r="AT35" s="62">
        <f t="shared" si="16"/>
        <v>290</v>
      </c>
      <c r="AU35" s="64">
        <f t="shared" si="17"/>
        <v>275.5</v>
      </c>
      <c r="AV35" s="114">
        <v>6</v>
      </c>
      <c r="AW35" s="114">
        <v>20</v>
      </c>
      <c r="AX35" s="114">
        <v>8</v>
      </c>
      <c r="AY35" s="114">
        <v>1</v>
      </c>
      <c r="AZ35" s="81">
        <f t="shared" si="18"/>
        <v>35</v>
      </c>
      <c r="BA35" s="80">
        <f t="shared" si="19"/>
        <v>240.5</v>
      </c>
      <c r="BB35" s="36">
        <f t="shared" si="20"/>
        <v>115.44</v>
      </c>
      <c r="BC35" s="80">
        <f t="shared" si="21"/>
        <v>125.06</v>
      </c>
    </row>
    <row r="36" spans="1:55" ht="17.399999999999999">
      <c r="A36" s="30" t="s">
        <v>19</v>
      </c>
      <c r="B36" s="44">
        <v>635</v>
      </c>
      <c r="C36" s="61">
        <v>288</v>
      </c>
      <c r="D36" s="44">
        <v>510</v>
      </c>
      <c r="E36" s="44">
        <v>22</v>
      </c>
      <c r="F36" s="44">
        <v>10</v>
      </c>
      <c r="G36" s="35">
        <v>16</v>
      </c>
      <c r="H36" s="48">
        <f t="shared" si="4"/>
        <v>1433</v>
      </c>
      <c r="I36" s="48">
        <f t="shared" si="5"/>
        <v>48</v>
      </c>
      <c r="J36" s="44">
        <v>560</v>
      </c>
      <c r="K36" s="19">
        <v>106</v>
      </c>
      <c r="L36" s="19"/>
      <c r="M36" s="19">
        <v>16</v>
      </c>
      <c r="N36" s="45">
        <v>4</v>
      </c>
      <c r="O36" s="49"/>
      <c r="P36" s="48">
        <f t="shared" si="6"/>
        <v>666</v>
      </c>
      <c r="Q36" s="48">
        <f t="shared" si="7"/>
        <v>20</v>
      </c>
      <c r="R36" s="50">
        <f t="shared" si="22"/>
        <v>68</v>
      </c>
      <c r="S36" s="88">
        <v>2.1</v>
      </c>
      <c r="T36" s="52">
        <v>3.5</v>
      </c>
      <c r="U36" s="53">
        <v>6.8</v>
      </c>
      <c r="V36" s="53"/>
      <c r="W36" s="53"/>
      <c r="X36" s="53"/>
      <c r="Y36" s="53"/>
      <c r="Z36" s="53"/>
      <c r="AA36" s="67">
        <f t="shared" si="8"/>
        <v>0</v>
      </c>
      <c r="AB36" s="51"/>
      <c r="AC36" s="20">
        <f t="shared" si="9"/>
        <v>0</v>
      </c>
      <c r="AD36" s="85">
        <f t="shared" si="10"/>
        <v>80.399999999999991</v>
      </c>
      <c r="AE36" s="21">
        <f t="shared" si="23"/>
        <v>80.399999999999991</v>
      </c>
      <c r="AF36" s="82">
        <v>121</v>
      </c>
      <c r="AG36" s="51"/>
      <c r="AH36" s="22">
        <f t="shared" si="11"/>
        <v>80.399999999999991</v>
      </c>
      <c r="AI36" s="23">
        <f t="shared" si="12"/>
        <v>35.040000000000006</v>
      </c>
      <c r="AJ36" s="54"/>
      <c r="AK36" s="24">
        <f t="shared" si="13"/>
        <v>0</v>
      </c>
      <c r="AL36" s="25">
        <f t="shared" si="14"/>
        <v>115.44</v>
      </c>
      <c r="AM36" s="26">
        <f t="shared" si="15"/>
        <v>115.44</v>
      </c>
      <c r="AN36" s="79"/>
      <c r="AO36" s="24">
        <v>50</v>
      </c>
      <c r="AP36" s="25">
        <v>200</v>
      </c>
      <c r="AQ36" s="25">
        <v>0</v>
      </c>
      <c r="AR36" s="25">
        <v>40</v>
      </c>
      <c r="AS36" s="25">
        <v>0</v>
      </c>
      <c r="AT36" s="62">
        <f t="shared" si="16"/>
        <v>290</v>
      </c>
      <c r="AU36" s="64">
        <f t="shared" si="17"/>
        <v>275.5</v>
      </c>
      <c r="AV36" s="114">
        <v>6</v>
      </c>
      <c r="AW36" s="114">
        <v>20</v>
      </c>
      <c r="AX36" s="114">
        <v>8</v>
      </c>
      <c r="AY36" s="114">
        <v>1</v>
      </c>
      <c r="AZ36" s="81">
        <f t="shared" si="18"/>
        <v>35</v>
      </c>
      <c r="BA36" s="80">
        <f t="shared" si="19"/>
        <v>240.5</v>
      </c>
      <c r="BB36" s="36">
        <f t="shared" si="20"/>
        <v>115.44</v>
      </c>
      <c r="BC36" s="80">
        <f t="shared" si="21"/>
        <v>125.06</v>
      </c>
    </row>
    <row r="37" spans="1:55" ht="17.399999999999999">
      <c r="A37" s="30" t="s">
        <v>48</v>
      </c>
      <c r="B37" s="44">
        <v>660</v>
      </c>
      <c r="C37" s="44">
        <v>293</v>
      </c>
      <c r="D37" s="61">
        <v>513</v>
      </c>
      <c r="E37" s="44">
        <v>23</v>
      </c>
      <c r="F37" s="44">
        <v>10</v>
      </c>
      <c r="G37" s="35">
        <v>16</v>
      </c>
      <c r="H37" s="48">
        <f t="shared" si="4"/>
        <v>1466</v>
      </c>
      <c r="I37" s="48">
        <f t="shared" si="5"/>
        <v>49</v>
      </c>
      <c r="J37" s="44">
        <v>538</v>
      </c>
      <c r="K37" s="19">
        <v>200</v>
      </c>
      <c r="L37" s="19"/>
      <c r="M37" s="19">
        <v>17</v>
      </c>
      <c r="N37" s="45">
        <v>7</v>
      </c>
      <c r="O37" s="49"/>
      <c r="P37" s="48">
        <f t="shared" si="6"/>
        <v>738</v>
      </c>
      <c r="Q37" s="48">
        <f t="shared" si="7"/>
        <v>24</v>
      </c>
      <c r="R37" s="50">
        <f t="shared" si="22"/>
        <v>73</v>
      </c>
      <c r="S37" s="88">
        <v>2.1</v>
      </c>
      <c r="T37" s="52">
        <v>3.6</v>
      </c>
      <c r="U37" s="53">
        <v>6.8</v>
      </c>
      <c r="V37" s="53"/>
      <c r="W37" s="53"/>
      <c r="X37" s="53"/>
      <c r="Y37" s="53"/>
      <c r="Z37" s="53"/>
      <c r="AA37" s="67">
        <f t="shared" si="8"/>
        <v>0</v>
      </c>
      <c r="AB37" s="51"/>
      <c r="AC37" s="20">
        <f t="shared" si="9"/>
        <v>0</v>
      </c>
      <c r="AD37" s="85">
        <f t="shared" si="10"/>
        <v>85.499999999999986</v>
      </c>
      <c r="AE37" s="21">
        <f t="shared" si="23"/>
        <v>85.499999999999986</v>
      </c>
      <c r="AF37" s="82">
        <v>122</v>
      </c>
      <c r="AG37" s="51"/>
      <c r="AH37" s="22">
        <f t="shared" si="11"/>
        <v>85.499999999999986</v>
      </c>
      <c r="AI37" s="23">
        <f t="shared" si="12"/>
        <v>29.940000000000012</v>
      </c>
      <c r="AJ37" s="54"/>
      <c r="AK37" s="24">
        <f t="shared" si="13"/>
        <v>0</v>
      </c>
      <c r="AL37" s="25">
        <f t="shared" si="14"/>
        <v>115.44</v>
      </c>
      <c r="AM37" s="26">
        <f t="shared" si="15"/>
        <v>115.44</v>
      </c>
      <c r="AN37" s="79"/>
      <c r="AO37" s="24">
        <v>50</v>
      </c>
      <c r="AP37" s="25">
        <v>200</v>
      </c>
      <c r="AQ37" s="25">
        <v>0</v>
      </c>
      <c r="AR37" s="25">
        <v>40</v>
      </c>
      <c r="AS37" s="25">
        <v>0</v>
      </c>
      <c r="AT37" s="62">
        <f t="shared" si="16"/>
        <v>290</v>
      </c>
      <c r="AU37" s="64">
        <f t="shared" si="17"/>
        <v>275.5</v>
      </c>
      <c r="AV37" s="114">
        <v>6</v>
      </c>
      <c r="AW37" s="114">
        <v>20</v>
      </c>
      <c r="AX37" s="114">
        <v>8</v>
      </c>
      <c r="AY37" s="114">
        <v>1</v>
      </c>
      <c r="AZ37" s="81">
        <f t="shared" si="18"/>
        <v>35</v>
      </c>
      <c r="BA37" s="80">
        <f t="shared" si="19"/>
        <v>240.5</v>
      </c>
      <c r="BB37" s="36">
        <f t="shared" si="20"/>
        <v>115.44</v>
      </c>
      <c r="BC37" s="80">
        <f t="shared" si="21"/>
        <v>125.06</v>
      </c>
    </row>
    <row r="38" spans="1:55" ht="17.399999999999999">
      <c r="A38" s="30" t="s">
        <v>20</v>
      </c>
      <c r="B38" s="44">
        <v>664</v>
      </c>
      <c r="C38" s="44">
        <v>297</v>
      </c>
      <c r="D38" s="61">
        <v>503</v>
      </c>
      <c r="E38" s="44">
        <v>23</v>
      </c>
      <c r="F38" s="44">
        <v>10</v>
      </c>
      <c r="G38" s="35">
        <v>10</v>
      </c>
      <c r="H38" s="48">
        <f t="shared" si="4"/>
        <v>1464</v>
      </c>
      <c r="I38" s="48">
        <f t="shared" si="5"/>
        <v>43</v>
      </c>
      <c r="J38" s="44">
        <v>529</v>
      </c>
      <c r="K38" s="19">
        <v>216</v>
      </c>
      <c r="L38" s="19"/>
      <c r="M38" s="19">
        <v>17</v>
      </c>
      <c r="N38" s="45">
        <v>7</v>
      </c>
      <c r="O38" s="49"/>
      <c r="P38" s="48">
        <f t="shared" si="6"/>
        <v>745</v>
      </c>
      <c r="Q38" s="48">
        <f t="shared" si="7"/>
        <v>24</v>
      </c>
      <c r="R38" s="50">
        <f t="shared" si="22"/>
        <v>67</v>
      </c>
      <c r="S38" s="88">
        <v>2.7</v>
      </c>
      <c r="T38" s="52">
        <v>3.5</v>
      </c>
      <c r="U38" s="53">
        <v>6.8</v>
      </c>
      <c r="V38" s="53"/>
      <c r="W38" s="53"/>
      <c r="X38" s="53"/>
      <c r="Y38" s="53"/>
      <c r="Z38" s="53"/>
      <c r="AA38" s="67">
        <f t="shared" si="8"/>
        <v>0</v>
      </c>
      <c r="AB38" s="51"/>
      <c r="AC38" s="20">
        <f t="shared" si="9"/>
        <v>0</v>
      </c>
      <c r="AD38" s="85">
        <f t="shared" si="10"/>
        <v>80</v>
      </c>
      <c r="AE38" s="21">
        <f t="shared" si="23"/>
        <v>80</v>
      </c>
      <c r="AF38" s="82">
        <v>123</v>
      </c>
      <c r="AG38" s="51"/>
      <c r="AH38" s="22">
        <f t="shared" si="11"/>
        <v>80</v>
      </c>
      <c r="AI38" s="23">
        <f t="shared" si="12"/>
        <v>35.44</v>
      </c>
      <c r="AJ38" s="54"/>
      <c r="AK38" s="24">
        <f t="shared" si="13"/>
        <v>0</v>
      </c>
      <c r="AL38" s="25">
        <f t="shared" si="14"/>
        <v>115.44</v>
      </c>
      <c r="AM38" s="26">
        <f t="shared" si="15"/>
        <v>115.44</v>
      </c>
      <c r="AN38" s="79"/>
      <c r="AO38" s="24">
        <v>50</v>
      </c>
      <c r="AP38" s="25">
        <v>200</v>
      </c>
      <c r="AQ38" s="25">
        <v>0</v>
      </c>
      <c r="AR38" s="25">
        <v>40</v>
      </c>
      <c r="AS38" s="25">
        <v>0</v>
      </c>
      <c r="AT38" s="62">
        <f t="shared" si="16"/>
        <v>290</v>
      </c>
      <c r="AU38" s="64">
        <f t="shared" si="17"/>
        <v>275.5</v>
      </c>
      <c r="AV38" s="114">
        <v>6</v>
      </c>
      <c r="AW38" s="114">
        <v>20</v>
      </c>
      <c r="AX38" s="114">
        <v>8</v>
      </c>
      <c r="AY38" s="114">
        <v>1</v>
      </c>
      <c r="AZ38" s="81">
        <f t="shared" si="18"/>
        <v>35</v>
      </c>
      <c r="BA38" s="80">
        <f t="shared" si="19"/>
        <v>240.5</v>
      </c>
      <c r="BB38" s="36">
        <f t="shared" si="20"/>
        <v>115.44</v>
      </c>
      <c r="BC38" s="80">
        <f t="shared" si="21"/>
        <v>125.06</v>
      </c>
    </row>
    <row r="39" spans="1:55" ht="17.399999999999999">
      <c r="A39" s="30" t="s">
        <v>33</v>
      </c>
      <c r="B39" s="44">
        <v>666</v>
      </c>
      <c r="C39" s="44">
        <v>299</v>
      </c>
      <c r="D39" s="61">
        <v>508</v>
      </c>
      <c r="E39" s="44">
        <v>24</v>
      </c>
      <c r="F39" s="44">
        <v>10</v>
      </c>
      <c r="G39" s="35">
        <v>10</v>
      </c>
      <c r="H39" s="48">
        <f t="shared" si="4"/>
        <v>1473</v>
      </c>
      <c r="I39" s="48">
        <f t="shared" si="5"/>
        <v>44</v>
      </c>
      <c r="J39" s="44">
        <v>540</v>
      </c>
      <c r="K39" s="19">
        <v>220</v>
      </c>
      <c r="L39" s="19"/>
      <c r="M39" s="19">
        <v>17</v>
      </c>
      <c r="N39" s="45">
        <v>7</v>
      </c>
      <c r="O39" s="49"/>
      <c r="P39" s="48">
        <f t="shared" si="6"/>
        <v>760</v>
      </c>
      <c r="Q39" s="48">
        <f t="shared" si="7"/>
        <v>24</v>
      </c>
      <c r="R39" s="50">
        <f t="shared" si="22"/>
        <v>68</v>
      </c>
      <c r="S39" s="88">
        <v>2.7</v>
      </c>
      <c r="T39" s="52">
        <v>4</v>
      </c>
      <c r="U39" s="53">
        <v>6.8</v>
      </c>
      <c r="V39" s="53"/>
      <c r="W39" s="53"/>
      <c r="X39" s="53"/>
      <c r="Y39" s="53"/>
      <c r="Z39" s="53"/>
      <c r="AA39" s="67">
        <f t="shared" si="8"/>
        <v>0</v>
      </c>
      <c r="AB39" s="51"/>
      <c r="AC39" s="20">
        <f t="shared" si="9"/>
        <v>0</v>
      </c>
      <c r="AD39" s="85">
        <f t="shared" si="10"/>
        <v>81.5</v>
      </c>
      <c r="AE39" s="21">
        <f t="shared" si="23"/>
        <v>81.5</v>
      </c>
      <c r="AF39" s="82">
        <v>124</v>
      </c>
      <c r="AG39" s="51"/>
      <c r="AH39" s="22">
        <f t="shared" si="11"/>
        <v>81.5</v>
      </c>
      <c r="AI39" s="23">
        <f t="shared" si="12"/>
        <v>33.94</v>
      </c>
      <c r="AJ39" s="54"/>
      <c r="AK39" s="24">
        <f t="shared" si="13"/>
        <v>0</v>
      </c>
      <c r="AL39" s="25">
        <f t="shared" si="14"/>
        <v>115.44</v>
      </c>
      <c r="AM39" s="26">
        <f t="shared" si="15"/>
        <v>115.44</v>
      </c>
      <c r="AN39" s="79"/>
      <c r="AO39" s="24">
        <v>50</v>
      </c>
      <c r="AP39" s="25">
        <v>200</v>
      </c>
      <c r="AQ39" s="25">
        <v>0</v>
      </c>
      <c r="AR39" s="25">
        <v>40</v>
      </c>
      <c r="AS39" s="25">
        <v>0</v>
      </c>
      <c r="AT39" s="62">
        <f t="shared" si="16"/>
        <v>290</v>
      </c>
      <c r="AU39" s="64">
        <f t="shared" si="17"/>
        <v>275.5</v>
      </c>
      <c r="AV39" s="114">
        <v>6</v>
      </c>
      <c r="AW39" s="114">
        <v>20</v>
      </c>
      <c r="AX39" s="114">
        <v>8</v>
      </c>
      <c r="AY39" s="114">
        <v>1</v>
      </c>
      <c r="AZ39" s="81">
        <f t="shared" si="18"/>
        <v>35</v>
      </c>
      <c r="BA39" s="80">
        <f t="shared" si="19"/>
        <v>240.5</v>
      </c>
      <c r="BB39" s="36">
        <f t="shared" si="20"/>
        <v>115.44</v>
      </c>
      <c r="BC39" s="80">
        <f t="shared" si="21"/>
        <v>125.06</v>
      </c>
    </row>
    <row r="40" spans="1:55" ht="17.399999999999999">
      <c r="A40" s="30" t="s">
        <v>21</v>
      </c>
      <c r="B40" s="44">
        <v>678</v>
      </c>
      <c r="C40" s="44">
        <v>291</v>
      </c>
      <c r="D40" s="61">
        <v>503</v>
      </c>
      <c r="E40" s="44">
        <v>24</v>
      </c>
      <c r="F40" s="44">
        <v>10</v>
      </c>
      <c r="G40" s="35">
        <v>10</v>
      </c>
      <c r="H40" s="48">
        <f t="shared" si="4"/>
        <v>1472</v>
      </c>
      <c r="I40" s="48">
        <f t="shared" si="5"/>
        <v>44</v>
      </c>
      <c r="J40" s="44">
        <v>556</v>
      </c>
      <c r="K40" s="19">
        <v>226</v>
      </c>
      <c r="L40" s="19"/>
      <c r="M40" s="19">
        <v>18</v>
      </c>
      <c r="N40" s="45">
        <v>8</v>
      </c>
      <c r="O40" s="49"/>
      <c r="P40" s="48">
        <f t="shared" si="6"/>
        <v>782</v>
      </c>
      <c r="Q40" s="48">
        <f t="shared" si="7"/>
        <v>26</v>
      </c>
      <c r="R40" s="50">
        <f t="shared" si="22"/>
        <v>70</v>
      </c>
      <c r="S40" s="88">
        <v>3.8</v>
      </c>
      <c r="T40" s="52">
        <v>4</v>
      </c>
      <c r="U40" s="53">
        <v>7.4</v>
      </c>
      <c r="V40" s="53"/>
      <c r="W40" s="53"/>
      <c r="X40" s="53"/>
      <c r="Y40" s="53"/>
      <c r="Z40" s="53"/>
      <c r="AA40" s="67">
        <f t="shared" si="8"/>
        <v>0</v>
      </c>
      <c r="AB40" s="51"/>
      <c r="AC40" s="20">
        <f t="shared" si="9"/>
        <v>0</v>
      </c>
      <c r="AD40" s="85">
        <f t="shared" si="10"/>
        <v>85.2</v>
      </c>
      <c r="AE40" s="21">
        <f t="shared" si="23"/>
        <v>85.2</v>
      </c>
      <c r="AF40" s="82">
        <v>125</v>
      </c>
      <c r="AG40" s="51"/>
      <c r="AH40" s="22">
        <f t="shared" si="11"/>
        <v>85.2</v>
      </c>
      <c r="AI40" s="23">
        <f t="shared" si="12"/>
        <v>30.239999999999995</v>
      </c>
      <c r="AJ40" s="54"/>
      <c r="AK40" s="24">
        <f t="shared" si="13"/>
        <v>0</v>
      </c>
      <c r="AL40" s="25">
        <f t="shared" si="14"/>
        <v>115.44</v>
      </c>
      <c r="AM40" s="26">
        <f t="shared" si="15"/>
        <v>115.44</v>
      </c>
      <c r="AN40" s="79"/>
      <c r="AO40" s="24">
        <v>50</v>
      </c>
      <c r="AP40" s="25">
        <v>200</v>
      </c>
      <c r="AQ40" s="25">
        <v>0</v>
      </c>
      <c r="AR40" s="25">
        <v>40</v>
      </c>
      <c r="AS40" s="25">
        <v>0</v>
      </c>
      <c r="AT40" s="62">
        <f t="shared" si="16"/>
        <v>290</v>
      </c>
      <c r="AU40" s="64">
        <f t="shared" si="17"/>
        <v>275.5</v>
      </c>
      <c r="AV40" s="114">
        <v>6</v>
      </c>
      <c r="AW40" s="114">
        <v>20</v>
      </c>
      <c r="AX40" s="114">
        <v>8</v>
      </c>
      <c r="AY40" s="114">
        <v>1</v>
      </c>
      <c r="AZ40" s="81">
        <f t="shared" si="18"/>
        <v>35</v>
      </c>
      <c r="BA40" s="80">
        <f t="shared" si="19"/>
        <v>240.5</v>
      </c>
      <c r="BB40" s="36">
        <f t="shared" si="20"/>
        <v>115.44</v>
      </c>
      <c r="BC40" s="80">
        <f t="shared" si="21"/>
        <v>125.06</v>
      </c>
    </row>
    <row r="41" spans="1:55" ht="17.399999999999999">
      <c r="A41" s="30" t="s">
        <v>34</v>
      </c>
      <c r="B41" s="44">
        <v>658</v>
      </c>
      <c r="C41" s="44">
        <v>285</v>
      </c>
      <c r="D41" s="61">
        <v>465</v>
      </c>
      <c r="E41" s="44">
        <v>23</v>
      </c>
      <c r="F41" s="44">
        <v>10</v>
      </c>
      <c r="G41" s="35">
        <v>15</v>
      </c>
      <c r="H41" s="48">
        <f t="shared" si="4"/>
        <v>1408</v>
      </c>
      <c r="I41" s="48">
        <f t="shared" si="5"/>
        <v>48</v>
      </c>
      <c r="J41" s="44">
        <v>571</v>
      </c>
      <c r="K41" s="19">
        <v>217</v>
      </c>
      <c r="L41" s="19"/>
      <c r="M41" s="19">
        <v>19</v>
      </c>
      <c r="N41" s="45">
        <v>7</v>
      </c>
      <c r="O41" s="49"/>
      <c r="P41" s="48">
        <f t="shared" si="6"/>
        <v>788</v>
      </c>
      <c r="Q41" s="48">
        <f t="shared" si="7"/>
        <v>26</v>
      </c>
      <c r="R41" s="50">
        <f t="shared" si="22"/>
        <v>74</v>
      </c>
      <c r="S41" s="88">
        <v>3.8</v>
      </c>
      <c r="T41" s="52">
        <v>4</v>
      </c>
      <c r="U41" s="53">
        <v>7.4</v>
      </c>
      <c r="V41" s="53"/>
      <c r="W41" s="53"/>
      <c r="X41" s="53"/>
      <c r="Y41" s="53"/>
      <c r="Z41" s="53"/>
      <c r="AA41" s="67">
        <f t="shared" si="8"/>
        <v>0</v>
      </c>
      <c r="AB41" s="51"/>
      <c r="AC41" s="20">
        <f t="shared" si="9"/>
        <v>0</v>
      </c>
      <c r="AD41" s="85">
        <f t="shared" si="10"/>
        <v>89.2</v>
      </c>
      <c r="AE41" s="21">
        <f t="shared" si="23"/>
        <v>89.2</v>
      </c>
      <c r="AF41" s="82">
        <v>126</v>
      </c>
      <c r="AG41" s="51"/>
      <c r="AH41" s="22">
        <f t="shared" si="11"/>
        <v>89.2</v>
      </c>
      <c r="AI41" s="23">
        <f t="shared" si="12"/>
        <v>26.239999999999995</v>
      </c>
      <c r="AJ41" s="54"/>
      <c r="AK41" s="24">
        <f t="shared" si="13"/>
        <v>0</v>
      </c>
      <c r="AL41" s="25">
        <f t="shared" si="14"/>
        <v>115.44</v>
      </c>
      <c r="AM41" s="26">
        <f t="shared" si="15"/>
        <v>115.44</v>
      </c>
      <c r="AN41" s="79"/>
      <c r="AO41" s="24">
        <v>50</v>
      </c>
      <c r="AP41" s="25">
        <v>200</v>
      </c>
      <c r="AQ41" s="25">
        <v>0</v>
      </c>
      <c r="AR41" s="25">
        <v>40</v>
      </c>
      <c r="AS41" s="25">
        <v>0</v>
      </c>
      <c r="AT41" s="62">
        <f t="shared" si="16"/>
        <v>290</v>
      </c>
      <c r="AU41" s="64">
        <f t="shared" si="17"/>
        <v>275.5</v>
      </c>
      <c r="AV41" s="114">
        <v>6</v>
      </c>
      <c r="AW41" s="114">
        <v>20</v>
      </c>
      <c r="AX41" s="114">
        <v>8</v>
      </c>
      <c r="AY41" s="114">
        <v>1</v>
      </c>
      <c r="AZ41" s="81">
        <f t="shared" si="18"/>
        <v>35</v>
      </c>
      <c r="BA41" s="80">
        <f t="shared" si="19"/>
        <v>240.5</v>
      </c>
      <c r="BB41" s="36">
        <f t="shared" si="20"/>
        <v>115.44</v>
      </c>
      <c r="BC41" s="80">
        <f t="shared" si="21"/>
        <v>125.06</v>
      </c>
    </row>
    <row r="42" spans="1:55" ht="17.399999999999999">
      <c r="A42" s="30" t="s">
        <v>22</v>
      </c>
      <c r="B42" s="44">
        <v>664</v>
      </c>
      <c r="C42" s="44">
        <v>285</v>
      </c>
      <c r="D42" s="61">
        <v>483</v>
      </c>
      <c r="E42" s="44">
        <v>23</v>
      </c>
      <c r="F42" s="44">
        <v>10</v>
      </c>
      <c r="G42" s="35">
        <v>15</v>
      </c>
      <c r="H42" s="48">
        <f t="shared" si="4"/>
        <v>1432</v>
      </c>
      <c r="I42" s="48">
        <f t="shared" si="5"/>
        <v>48</v>
      </c>
      <c r="J42" s="44">
        <v>563</v>
      </c>
      <c r="K42" s="19">
        <v>229</v>
      </c>
      <c r="L42" s="19"/>
      <c r="M42" s="19">
        <v>18</v>
      </c>
      <c r="N42" s="45">
        <v>8</v>
      </c>
      <c r="O42" s="49"/>
      <c r="P42" s="48">
        <f t="shared" si="6"/>
        <v>792</v>
      </c>
      <c r="Q42" s="48">
        <f t="shared" si="7"/>
        <v>26</v>
      </c>
      <c r="R42" s="50">
        <f t="shared" si="22"/>
        <v>74</v>
      </c>
      <c r="S42" s="88">
        <v>3.9</v>
      </c>
      <c r="T42" s="52">
        <v>4</v>
      </c>
      <c r="U42" s="53">
        <v>7.1</v>
      </c>
      <c r="V42" s="53"/>
      <c r="W42" s="53"/>
      <c r="X42" s="53"/>
      <c r="Y42" s="53"/>
      <c r="Z42" s="53"/>
      <c r="AA42" s="67">
        <f t="shared" si="8"/>
        <v>0</v>
      </c>
      <c r="AB42" s="51"/>
      <c r="AC42" s="20">
        <f t="shared" si="9"/>
        <v>0</v>
      </c>
      <c r="AD42" s="85">
        <f t="shared" si="10"/>
        <v>89</v>
      </c>
      <c r="AE42" s="21">
        <f t="shared" si="23"/>
        <v>89</v>
      </c>
      <c r="AF42" s="82">
        <v>127</v>
      </c>
      <c r="AG42" s="51"/>
      <c r="AH42" s="22">
        <f t="shared" si="11"/>
        <v>89</v>
      </c>
      <c r="AI42" s="23">
        <f t="shared" si="12"/>
        <v>26.439999999999998</v>
      </c>
      <c r="AJ42" s="54"/>
      <c r="AK42" s="24">
        <f t="shared" si="13"/>
        <v>0</v>
      </c>
      <c r="AL42" s="25">
        <f t="shared" si="14"/>
        <v>115.44</v>
      </c>
      <c r="AM42" s="26">
        <f t="shared" si="15"/>
        <v>115.44</v>
      </c>
      <c r="AN42" s="79"/>
      <c r="AO42" s="24">
        <v>50</v>
      </c>
      <c r="AP42" s="25">
        <v>200</v>
      </c>
      <c r="AQ42" s="25">
        <v>0</v>
      </c>
      <c r="AR42" s="25">
        <v>40</v>
      </c>
      <c r="AS42" s="25">
        <v>0</v>
      </c>
      <c r="AT42" s="62">
        <f t="shared" si="16"/>
        <v>290</v>
      </c>
      <c r="AU42" s="64">
        <f t="shared" si="17"/>
        <v>275.5</v>
      </c>
      <c r="AV42" s="114">
        <v>6</v>
      </c>
      <c r="AW42" s="114">
        <v>20</v>
      </c>
      <c r="AX42" s="114">
        <v>8</v>
      </c>
      <c r="AY42" s="114">
        <v>1</v>
      </c>
      <c r="AZ42" s="81">
        <f t="shared" si="18"/>
        <v>35</v>
      </c>
      <c r="BA42" s="80">
        <f t="shared" si="19"/>
        <v>240.5</v>
      </c>
      <c r="BB42" s="36">
        <f t="shared" si="20"/>
        <v>115.44</v>
      </c>
      <c r="BC42" s="80">
        <f t="shared" si="21"/>
        <v>125.06</v>
      </c>
    </row>
    <row r="43" spans="1:55" ht="17.399999999999999">
      <c r="A43" s="30" t="s">
        <v>49</v>
      </c>
      <c r="B43" s="44">
        <v>656</v>
      </c>
      <c r="C43" s="44">
        <v>282</v>
      </c>
      <c r="D43" s="44">
        <v>483</v>
      </c>
      <c r="E43" s="44">
        <v>23</v>
      </c>
      <c r="F43" s="44">
        <v>10</v>
      </c>
      <c r="G43" s="35">
        <v>15</v>
      </c>
      <c r="H43" s="48">
        <f t="shared" si="4"/>
        <v>1421</v>
      </c>
      <c r="I43" s="48">
        <f t="shared" si="5"/>
        <v>48</v>
      </c>
      <c r="J43" s="44">
        <v>542</v>
      </c>
      <c r="K43" s="19">
        <v>226</v>
      </c>
      <c r="L43" s="19"/>
      <c r="M43" s="19">
        <v>18</v>
      </c>
      <c r="N43" s="45">
        <v>8</v>
      </c>
      <c r="O43" s="49"/>
      <c r="P43" s="48">
        <f t="shared" si="6"/>
        <v>768</v>
      </c>
      <c r="Q43" s="48">
        <f t="shared" si="7"/>
        <v>26</v>
      </c>
      <c r="R43" s="50">
        <f t="shared" si="22"/>
        <v>74</v>
      </c>
      <c r="S43" s="88">
        <v>3.9</v>
      </c>
      <c r="T43" s="52">
        <v>4</v>
      </c>
      <c r="U43" s="53">
        <v>7.1</v>
      </c>
      <c r="V43" s="53"/>
      <c r="W43" s="53"/>
      <c r="X43" s="53"/>
      <c r="Y43" s="53"/>
      <c r="Z43" s="53"/>
      <c r="AA43" s="67">
        <f t="shared" si="8"/>
        <v>0</v>
      </c>
      <c r="AB43" s="51"/>
      <c r="AC43" s="20">
        <f t="shared" si="9"/>
        <v>0</v>
      </c>
      <c r="AD43" s="85">
        <f t="shared" si="10"/>
        <v>89</v>
      </c>
      <c r="AE43" s="21">
        <f t="shared" si="23"/>
        <v>89</v>
      </c>
      <c r="AF43" s="82">
        <v>128</v>
      </c>
      <c r="AG43" s="51"/>
      <c r="AH43" s="22">
        <f t="shared" si="11"/>
        <v>89</v>
      </c>
      <c r="AI43" s="23">
        <f t="shared" si="12"/>
        <v>26.439999999999998</v>
      </c>
      <c r="AJ43" s="54"/>
      <c r="AK43" s="24">
        <f t="shared" si="13"/>
        <v>0</v>
      </c>
      <c r="AL43" s="25">
        <f t="shared" si="14"/>
        <v>115.44</v>
      </c>
      <c r="AM43" s="26">
        <f t="shared" si="15"/>
        <v>115.44</v>
      </c>
      <c r="AN43" s="79"/>
      <c r="AO43" s="24">
        <v>50</v>
      </c>
      <c r="AP43" s="25">
        <v>200</v>
      </c>
      <c r="AQ43" s="25">
        <v>0</v>
      </c>
      <c r="AR43" s="25">
        <v>40</v>
      </c>
      <c r="AS43" s="25">
        <v>0</v>
      </c>
      <c r="AT43" s="62">
        <f t="shared" si="16"/>
        <v>290</v>
      </c>
      <c r="AU43" s="64">
        <f t="shared" si="17"/>
        <v>275.5</v>
      </c>
      <c r="AV43" s="114">
        <v>6</v>
      </c>
      <c r="AW43" s="114">
        <v>20</v>
      </c>
      <c r="AX43" s="114">
        <v>8</v>
      </c>
      <c r="AY43" s="114">
        <v>1</v>
      </c>
      <c r="AZ43" s="81">
        <f t="shared" si="18"/>
        <v>35</v>
      </c>
      <c r="BA43" s="80">
        <f t="shared" si="19"/>
        <v>240.5</v>
      </c>
      <c r="BB43" s="36">
        <f t="shared" si="20"/>
        <v>115.44</v>
      </c>
      <c r="BC43" s="80">
        <f t="shared" si="21"/>
        <v>125.06</v>
      </c>
    </row>
    <row r="44" spans="1:55" ht="17.399999999999999">
      <c r="A44" s="30" t="s">
        <v>23</v>
      </c>
      <c r="B44" s="35">
        <v>659</v>
      </c>
      <c r="C44" s="44">
        <v>286</v>
      </c>
      <c r="D44" s="19">
        <v>523</v>
      </c>
      <c r="E44" s="44">
        <v>23</v>
      </c>
      <c r="F44" s="44">
        <v>10</v>
      </c>
      <c r="G44" s="35">
        <v>17</v>
      </c>
      <c r="H44" s="48">
        <f t="shared" si="4"/>
        <v>1468</v>
      </c>
      <c r="I44" s="48">
        <f t="shared" si="5"/>
        <v>50</v>
      </c>
      <c r="J44" s="44">
        <v>541</v>
      </c>
      <c r="K44" s="19">
        <v>225</v>
      </c>
      <c r="L44" s="19"/>
      <c r="M44" s="19">
        <v>18</v>
      </c>
      <c r="N44" s="45">
        <v>8</v>
      </c>
      <c r="O44" s="49"/>
      <c r="P44" s="48">
        <f t="shared" si="6"/>
        <v>766</v>
      </c>
      <c r="Q44" s="48">
        <f t="shared" si="7"/>
        <v>26</v>
      </c>
      <c r="R44" s="50">
        <f t="shared" si="22"/>
        <v>76</v>
      </c>
      <c r="S44" s="88">
        <v>3.7</v>
      </c>
      <c r="T44" s="52">
        <v>4</v>
      </c>
      <c r="U44" s="53">
        <v>7.5</v>
      </c>
      <c r="V44" s="53"/>
      <c r="W44" s="53"/>
      <c r="X44" s="53"/>
      <c r="Y44" s="53"/>
      <c r="Z44" s="53"/>
      <c r="AA44" s="67">
        <f t="shared" si="8"/>
        <v>0</v>
      </c>
      <c r="AB44" s="51"/>
      <c r="AC44" s="20">
        <f t="shared" si="9"/>
        <v>0</v>
      </c>
      <c r="AD44" s="85">
        <f t="shared" si="10"/>
        <v>91.2</v>
      </c>
      <c r="AE44" s="21">
        <f t="shared" si="23"/>
        <v>91.2</v>
      </c>
      <c r="AF44" s="82">
        <v>129</v>
      </c>
      <c r="AG44" s="51"/>
      <c r="AH44" s="22">
        <f t="shared" si="11"/>
        <v>91.2</v>
      </c>
      <c r="AI44" s="23">
        <f t="shared" si="12"/>
        <v>42.480000000000004</v>
      </c>
      <c r="AJ44" s="54"/>
      <c r="AK44" s="24">
        <f t="shared" si="13"/>
        <v>0</v>
      </c>
      <c r="AL44" s="25">
        <f t="shared" si="14"/>
        <v>133.68</v>
      </c>
      <c r="AM44" s="26">
        <f t="shared" si="15"/>
        <v>133.68</v>
      </c>
      <c r="AN44" s="79"/>
      <c r="AO44" s="24">
        <v>65</v>
      </c>
      <c r="AP44" s="25">
        <v>200</v>
      </c>
      <c r="AQ44" s="25">
        <v>0</v>
      </c>
      <c r="AR44" s="25">
        <v>15</v>
      </c>
      <c r="AS44" s="25">
        <v>50</v>
      </c>
      <c r="AT44" s="62">
        <f t="shared" si="16"/>
        <v>330</v>
      </c>
      <c r="AU44" s="64">
        <f t="shared" si="17"/>
        <v>313.5</v>
      </c>
      <c r="AV44" s="114">
        <v>6</v>
      </c>
      <c r="AW44" s="114">
        <v>20</v>
      </c>
      <c r="AX44" s="114">
        <v>8</v>
      </c>
      <c r="AY44" s="114">
        <v>1</v>
      </c>
      <c r="AZ44" s="81">
        <f t="shared" si="18"/>
        <v>35</v>
      </c>
      <c r="BA44" s="80">
        <f t="shared" si="19"/>
        <v>278.5</v>
      </c>
      <c r="BB44" s="36">
        <f t="shared" si="20"/>
        <v>133.68</v>
      </c>
      <c r="BC44" s="80">
        <f t="shared" si="21"/>
        <v>144.82</v>
      </c>
    </row>
    <row r="45" spans="1:55" ht="17.399999999999999">
      <c r="A45" s="30" t="s">
        <v>50</v>
      </c>
      <c r="B45" s="44">
        <v>679</v>
      </c>
      <c r="C45" s="44">
        <v>308</v>
      </c>
      <c r="D45" s="44">
        <v>541</v>
      </c>
      <c r="E45" s="44">
        <v>23</v>
      </c>
      <c r="F45" s="44">
        <v>11</v>
      </c>
      <c r="G45" s="35">
        <v>17</v>
      </c>
      <c r="H45" s="48">
        <f t="shared" si="4"/>
        <v>1528</v>
      </c>
      <c r="I45" s="48">
        <f t="shared" si="5"/>
        <v>51</v>
      </c>
      <c r="J45" s="44">
        <v>551</v>
      </c>
      <c r="K45" s="19">
        <v>227</v>
      </c>
      <c r="L45" s="19"/>
      <c r="M45" s="19">
        <v>18</v>
      </c>
      <c r="N45" s="45">
        <v>8</v>
      </c>
      <c r="O45" s="49"/>
      <c r="P45" s="48">
        <f t="shared" si="6"/>
        <v>778</v>
      </c>
      <c r="Q45" s="48">
        <f t="shared" si="7"/>
        <v>26</v>
      </c>
      <c r="R45" s="50">
        <f t="shared" si="22"/>
        <v>77</v>
      </c>
      <c r="S45" s="88">
        <v>3.7</v>
      </c>
      <c r="T45" s="52">
        <v>4.5</v>
      </c>
      <c r="U45" s="53">
        <v>7.5</v>
      </c>
      <c r="V45" s="53"/>
      <c r="W45" s="53"/>
      <c r="X45" s="53"/>
      <c r="Y45" s="53"/>
      <c r="Z45" s="53"/>
      <c r="AA45" s="67">
        <f t="shared" si="8"/>
        <v>0</v>
      </c>
      <c r="AB45" s="51"/>
      <c r="AC45" s="20">
        <f t="shared" si="9"/>
        <v>0</v>
      </c>
      <c r="AD45" s="85">
        <f t="shared" si="10"/>
        <v>92.7</v>
      </c>
      <c r="AE45" s="21">
        <f t="shared" si="23"/>
        <v>92.7</v>
      </c>
      <c r="AF45" s="82">
        <v>130</v>
      </c>
      <c r="AG45" s="51"/>
      <c r="AH45" s="22">
        <f t="shared" si="11"/>
        <v>92.7</v>
      </c>
      <c r="AI45" s="23">
        <f t="shared" si="12"/>
        <v>46.907999999999973</v>
      </c>
      <c r="AJ45" s="54"/>
      <c r="AK45" s="24">
        <f t="shared" si="13"/>
        <v>0</v>
      </c>
      <c r="AL45" s="25">
        <f t="shared" si="14"/>
        <v>139.60799999999998</v>
      </c>
      <c r="AM45" s="26">
        <f t="shared" si="15"/>
        <v>139.60799999999998</v>
      </c>
      <c r="AN45" s="79"/>
      <c r="AO45" s="24">
        <v>75</v>
      </c>
      <c r="AP45" s="25">
        <v>200</v>
      </c>
      <c r="AQ45" s="25">
        <v>0</v>
      </c>
      <c r="AR45" s="25">
        <v>18</v>
      </c>
      <c r="AS45" s="25">
        <v>50</v>
      </c>
      <c r="AT45" s="62">
        <f t="shared" si="16"/>
        <v>343</v>
      </c>
      <c r="AU45" s="64">
        <f t="shared" si="17"/>
        <v>325.84999999999997</v>
      </c>
      <c r="AV45" s="114">
        <v>6</v>
      </c>
      <c r="AW45" s="114">
        <v>20</v>
      </c>
      <c r="AX45" s="114">
        <v>8</v>
      </c>
      <c r="AY45" s="114">
        <v>1</v>
      </c>
      <c r="AZ45" s="81">
        <f t="shared" si="18"/>
        <v>35</v>
      </c>
      <c r="BA45" s="80">
        <f t="shared" si="19"/>
        <v>290.84999999999997</v>
      </c>
      <c r="BB45" s="36">
        <f t="shared" si="20"/>
        <v>139.60799999999998</v>
      </c>
      <c r="BC45" s="80">
        <f t="shared" si="21"/>
        <v>151.24199999999999</v>
      </c>
    </row>
    <row r="46" spans="1:55" ht="17.399999999999999">
      <c r="A46" s="30" t="s">
        <v>24</v>
      </c>
      <c r="B46" s="44">
        <v>878</v>
      </c>
      <c r="C46" s="44">
        <v>407</v>
      </c>
      <c r="D46" s="44">
        <v>685</v>
      </c>
      <c r="E46" s="44">
        <v>30</v>
      </c>
      <c r="F46" s="44">
        <v>14</v>
      </c>
      <c r="G46" s="35">
        <v>22</v>
      </c>
      <c r="H46" s="48">
        <f t="shared" si="4"/>
        <v>1970</v>
      </c>
      <c r="I46" s="48">
        <f t="shared" si="5"/>
        <v>66</v>
      </c>
      <c r="J46" s="44">
        <v>632</v>
      </c>
      <c r="K46" s="19">
        <v>264</v>
      </c>
      <c r="L46" s="19"/>
      <c r="M46" s="19">
        <v>21</v>
      </c>
      <c r="N46" s="45">
        <v>9</v>
      </c>
      <c r="O46" s="49"/>
      <c r="P46" s="48">
        <f t="shared" si="6"/>
        <v>896</v>
      </c>
      <c r="Q46" s="48">
        <f t="shared" si="7"/>
        <v>30</v>
      </c>
      <c r="R46" s="50">
        <f t="shared" si="22"/>
        <v>96</v>
      </c>
      <c r="S46" s="88">
        <v>4.67</v>
      </c>
      <c r="T46" s="52">
        <v>7.5</v>
      </c>
      <c r="U46" s="53">
        <v>10.7</v>
      </c>
      <c r="V46" s="53"/>
      <c r="W46" s="53"/>
      <c r="X46" s="53"/>
      <c r="Y46" s="53"/>
      <c r="Z46" s="53"/>
      <c r="AA46" s="67">
        <f t="shared" si="8"/>
        <v>0</v>
      </c>
      <c r="AB46" s="51"/>
      <c r="AC46" s="20">
        <f t="shared" si="9"/>
        <v>0</v>
      </c>
      <c r="AD46" s="85">
        <f t="shared" si="10"/>
        <v>118.87</v>
      </c>
      <c r="AE46" s="21">
        <f t="shared" si="23"/>
        <v>118.87</v>
      </c>
      <c r="AF46" s="82">
        <v>131</v>
      </c>
      <c r="AG46" s="51"/>
      <c r="AH46" s="22">
        <f t="shared" si="11"/>
        <v>118.87</v>
      </c>
      <c r="AI46" s="23">
        <f t="shared" si="12"/>
        <v>20.737999999999971</v>
      </c>
      <c r="AJ46" s="54"/>
      <c r="AK46" s="24">
        <f t="shared" si="13"/>
        <v>0</v>
      </c>
      <c r="AL46" s="25">
        <f t="shared" si="14"/>
        <v>139.60799999999998</v>
      </c>
      <c r="AM46" s="26">
        <f t="shared" si="15"/>
        <v>139.60799999999998</v>
      </c>
      <c r="AN46" s="79"/>
      <c r="AO46" s="24">
        <v>75</v>
      </c>
      <c r="AP46" s="25">
        <v>200</v>
      </c>
      <c r="AQ46" s="25">
        <v>0</v>
      </c>
      <c r="AR46" s="25">
        <v>18</v>
      </c>
      <c r="AS46" s="25">
        <v>50</v>
      </c>
      <c r="AT46" s="62">
        <f t="shared" si="16"/>
        <v>343</v>
      </c>
      <c r="AU46" s="64">
        <f t="shared" si="17"/>
        <v>325.84999999999997</v>
      </c>
      <c r="AV46" s="114">
        <v>6</v>
      </c>
      <c r="AW46" s="114">
        <v>20</v>
      </c>
      <c r="AX46" s="114">
        <v>8</v>
      </c>
      <c r="AY46" s="114">
        <v>1</v>
      </c>
      <c r="AZ46" s="81">
        <f t="shared" si="18"/>
        <v>35</v>
      </c>
      <c r="BA46" s="80">
        <f t="shared" si="19"/>
        <v>290.84999999999997</v>
      </c>
      <c r="BB46" s="36">
        <f t="shared" si="20"/>
        <v>139.60799999999998</v>
      </c>
      <c r="BC46" s="80">
        <f t="shared" si="21"/>
        <v>151.24199999999999</v>
      </c>
    </row>
    <row r="47" spans="1:55" ht="17.399999999999999">
      <c r="A47" s="30" t="s">
        <v>35</v>
      </c>
      <c r="B47" s="44">
        <v>921</v>
      </c>
      <c r="C47" s="44">
        <v>430</v>
      </c>
      <c r="D47" s="44">
        <v>731</v>
      </c>
      <c r="E47" s="44">
        <v>30</v>
      </c>
      <c r="F47" s="44">
        <v>14</v>
      </c>
      <c r="G47" s="35">
        <v>22</v>
      </c>
      <c r="H47" s="48">
        <f>B47+C47+D47</f>
        <v>2082</v>
      </c>
      <c r="I47" s="48">
        <f>E47+F47+G47</f>
        <v>66</v>
      </c>
      <c r="J47" s="44">
        <v>632</v>
      </c>
      <c r="K47" s="19">
        <v>264</v>
      </c>
      <c r="L47" s="19"/>
      <c r="M47" s="19">
        <v>21</v>
      </c>
      <c r="N47" s="45">
        <v>9</v>
      </c>
      <c r="O47" s="49"/>
      <c r="P47" s="48">
        <f t="shared" si="6"/>
        <v>896</v>
      </c>
      <c r="Q47" s="48">
        <f t="shared" si="7"/>
        <v>30</v>
      </c>
      <c r="R47" s="50">
        <f t="shared" si="22"/>
        <v>96</v>
      </c>
      <c r="S47" s="88">
        <v>4.67</v>
      </c>
      <c r="T47" s="52">
        <v>7.5</v>
      </c>
      <c r="U47" s="53">
        <v>10.7</v>
      </c>
      <c r="V47" s="53"/>
      <c r="W47" s="53"/>
      <c r="X47" s="53"/>
      <c r="Y47" s="53"/>
      <c r="Z47" s="53"/>
      <c r="AA47" s="67">
        <f t="shared" si="8"/>
        <v>0</v>
      </c>
      <c r="AB47" s="51"/>
      <c r="AC47" s="20">
        <f t="shared" si="9"/>
        <v>0</v>
      </c>
      <c r="AD47" s="85">
        <f t="shared" si="10"/>
        <v>118.87</v>
      </c>
      <c r="AE47" s="21">
        <f t="shared" si="23"/>
        <v>118.87</v>
      </c>
      <c r="AF47" s="82">
        <v>132</v>
      </c>
      <c r="AG47" s="51"/>
      <c r="AH47" s="22">
        <f t="shared" si="11"/>
        <v>118.87</v>
      </c>
      <c r="AI47" s="23">
        <f t="shared" si="12"/>
        <v>20.737999999999971</v>
      </c>
      <c r="AJ47" s="54"/>
      <c r="AK47" s="24">
        <f t="shared" si="13"/>
        <v>0</v>
      </c>
      <c r="AL47" s="25">
        <f t="shared" si="14"/>
        <v>139.60799999999998</v>
      </c>
      <c r="AM47" s="26">
        <f t="shared" si="15"/>
        <v>139.60799999999998</v>
      </c>
      <c r="AN47" s="79"/>
      <c r="AO47" s="24">
        <v>75</v>
      </c>
      <c r="AP47" s="25">
        <v>200</v>
      </c>
      <c r="AQ47" s="25">
        <v>0</v>
      </c>
      <c r="AR47" s="25">
        <v>18</v>
      </c>
      <c r="AS47" s="25">
        <v>50</v>
      </c>
      <c r="AT47" s="62">
        <f t="shared" si="16"/>
        <v>343</v>
      </c>
      <c r="AU47" s="64">
        <f t="shared" si="17"/>
        <v>325.84999999999997</v>
      </c>
      <c r="AV47" s="114">
        <v>6</v>
      </c>
      <c r="AW47" s="114">
        <v>20</v>
      </c>
      <c r="AX47" s="114">
        <v>8</v>
      </c>
      <c r="AY47" s="114">
        <v>1</v>
      </c>
      <c r="AZ47" s="81">
        <f t="shared" si="18"/>
        <v>35</v>
      </c>
      <c r="BA47" s="80">
        <f t="shared" si="19"/>
        <v>290.84999999999997</v>
      </c>
      <c r="BB47" s="36">
        <f t="shared" si="20"/>
        <v>139.60799999999998</v>
      </c>
      <c r="BC47" s="80">
        <f t="shared" si="21"/>
        <v>151.24199999999999</v>
      </c>
    </row>
    <row r="48" spans="1:55" ht="17.399999999999999">
      <c r="A48" s="30" t="s">
        <v>36</v>
      </c>
      <c r="B48" s="44">
        <v>923</v>
      </c>
      <c r="C48" s="44">
        <v>434</v>
      </c>
      <c r="D48" s="44">
        <v>739</v>
      </c>
      <c r="E48" s="44">
        <v>31</v>
      </c>
      <c r="F48" s="44">
        <v>14</v>
      </c>
      <c r="G48" s="35">
        <v>24</v>
      </c>
      <c r="H48" s="48">
        <f t="shared" si="4"/>
        <v>2096</v>
      </c>
      <c r="I48" s="48">
        <f t="shared" si="5"/>
        <v>69</v>
      </c>
      <c r="J48" s="44">
        <v>684</v>
      </c>
      <c r="K48" s="19">
        <v>270</v>
      </c>
      <c r="L48" s="19"/>
      <c r="M48" s="19">
        <v>23</v>
      </c>
      <c r="N48" s="45">
        <v>10</v>
      </c>
      <c r="O48" s="49"/>
      <c r="P48" s="48">
        <f t="shared" si="6"/>
        <v>954</v>
      </c>
      <c r="Q48" s="48">
        <f t="shared" si="7"/>
        <v>33</v>
      </c>
      <c r="R48" s="50">
        <f t="shared" si="22"/>
        <v>102</v>
      </c>
      <c r="S48" s="88">
        <v>4.67</v>
      </c>
      <c r="T48" s="52">
        <v>7.5</v>
      </c>
      <c r="U48" s="53">
        <v>10.7</v>
      </c>
      <c r="V48" s="53"/>
      <c r="W48" s="53"/>
      <c r="X48" s="53"/>
      <c r="Y48" s="53"/>
      <c r="Z48" s="53"/>
      <c r="AA48" s="67">
        <f t="shared" si="8"/>
        <v>0</v>
      </c>
      <c r="AB48" s="51"/>
      <c r="AC48" s="20">
        <f t="shared" si="9"/>
        <v>0</v>
      </c>
      <c r="AD48" s="85">
        <f t="shared" si="10"/>
        <v>124.87</v>
      </c>
      <c r="AE48" s="21">
        <f t="shared" si="23"/>
        <v>124.87</v>
      </c>
      <c r="AF48" s="82">
        <v>133</v>
      </c>
      <c r="AG48" s="51"/>
      <c r="AH48" s="22">
        <f t="shared" si="11"/>
        <v>124.87</v>
      </c>
      <c r="AI48" s="23">
        <f t="shared" si="12"/>
        <v>14.737999999999971</v>
      </c>
      <c r="AJ48" s="54"/>
      <c r="AK48" s="24">
        <f t="shared" si="13"/>
        <v>0</v>
      </c>
      <c r="AL48" s="25">
        <f t="shared" si="14"/>
        <v>139.60799999999998</v>
      </c>
      <c r="AM48" s="26">
        <f t="shared" si="15"/>
        <v>139.60799999999998</v>
      </c>
      <c r="AN48" s="79"/>
      <c r="AO48" s="24">
        <v>75</v>
      </c>
      <c r="AP48" s="25">
        <v>200</v>
      </c>
      <c r="AQ48" s="25">
        <v>0</v>
      </c>
      <c r="AR48" s="25">
        <v>18</v>
      </c>
      <c r="AS48" s="25">
        <v>50</v>
      </c>
      <c r="AT48" s="62">
        <f t="shared" si="16"/>
        <v>343</v>
      </c>
      <c r="AU48" s="64">
        <f t="shared" si="17"/>
        <v>325.84999999999997</v>
      </c>
      <c r="AV48" s="114">
        <v>6</v>
      </c>
      <c r="AW48" s="114">
        <v>20</v>
      </c>
      <c r="AX48" s="114">
        <v>8</v>
      </c>
      <c r="AY48" s="114">
        <v>1</v>
      </c>
      <c r="AZ48" s="81">
        <f t="shared" si="18"/>
        <v>35</v>
      </c>
      <c r="BA48" s="80">
        <f t="shared" si="19"/>
        <v>290.84999999999997</v>
      </c>
      <c r="BB48" s="36">
        <f t="shared" si="20"/>
        <v>139.60799999999998</v>
      </c>
      <c r="BC48" s="80">
        <f t="shared" si="21"/>
        <v>151.24199999999999</v>
      </c>
    </row>
    <row r="49" spans="1:55" ht="17.399999999999999">
      <c r="A49" s="30" t="s">
        <v>51</v>
      </c>
      <c r="B49" s="44">
        <v>927</v>
      </c>
      <c r="C49" s="44">
        <v>430</v>
      </c>
      <c r="D49" s="44">
        <v>731</v>
      </c>
      <c r="E49" s="44">
        <v>31</v>
      </c>
      <c r="F49" s="44">
        <v>14</v>
      </c>
      <c r="G49" s="35">
        <v>24</v>
      </c>
      <c r="H49" s="48">
        <f>B49+C49+D49</f>
        <v>2088</v>
      </c>
      <c r="I49" s="48">
        <f>E49+F49+G49</f>
        <v>69</v>
      </c>
      <c r="J49" s="44">
        <v>684</v>
      </c>
      <c r="K49" s="19">
        <v>270</v>
      </c>
      <c r="L49" s="19"/>
      <c r="M49" s="19">
        <v>23</v>
      </c>
      <c r="N49" s="45">
        <v>10</v>
      </c>
      <c r="O49" s="49"/>
      <c r="P49" s="48">
        <f t="shared" si="6"/>
        <v>954</v>
      </c>
      <c r="Q49" s="48">
        <f t="shared" si="7"/>
        <v>33</v>
      </c>
      <c r="R49" s="50">
        <f t="shared" si="22"/>
        <v>102</v>
      </c>
      <c r="S49" s="88">
        <v>4.67</v>
      </c>
      <c r="T49" s="52">
        <v>7.5</v>
      </c>
      <c r="U49" s="53">
        <v>10.7</v>
      </c>
      <c r="V49" s="53"/>
      <c r="W49" s="53"/>
      <c r="X49" s="53"/>
      <c r="Y49" s="53"/>
      <c r="Z49" s="53"/>
      <c r="AA49" s="67">
        <f t="shared" si="8"/>
        <v>0</v>
      </c>
      <c r="AB49" s="51"/>
      <c r="AC49" s="20">
        <f t="shared" si="9"/>
        <v>0</v>
      </c>
      <c r="AD49" s="85">
        <f t="shared" si="10"/>
        <v>124.87</v>
      </c>
      <c r="AE49" s="21">
        <f t="shared" si="23"/>
        <v>124.87</v>
      </c>
      <c r="AF49" s="82">
        <v>134</v>
      </c>
      <c r="AG49" s="51"/>
      <c r="AH49" s="22">
        <f t="shared" si="11"/>
        <v>124.87</v>
      </c>
      <c r="AI49" s="23">
        <f t="shared" si="12"/>
        <v>14.737999999999971</v>
      </c>
      <c r="AJ49" s="54"/>
      <c r="AK49" s="24">
        <f t="shared" si="13"/>
        <v>0</v>
      </c>
      <c r="AL49" s="25">
        <f t="shared" si="14"/>
        <v>139.60799999999998</v>
      </c>
      <c r="AM49" s="26">
        <f t="shared" si="15"/>
        <v>139.60799999999998</v>
      </c>
      <c r="AN49" s="79"/>
      <c r="AO49" s="24">
        <v>75</v>
      </c>
      <c r="AP49" s="25">
        <v>200</v>
      </c>
      <c r="AQ49" s="25">
        <v>0</v>
      </c>
      <c r="AR49" s="25">
        <v>18</v>
      </c>
      <c r="AS49" s="25">
        <v>50</v>
      </c>
      <c r="AT49" s="62">
        <f t="shared" si="16"/>
        <v>343</v>
      </c>
      <c r="AU49" s="64">
        <f t="shared" si="17"/>
        <v>325.84999999999997</v>
      </c>
      <c r="AV49" s="114">
        <v>6</v>
      </c>
      <c r="AW49" s="114">
        <v>20</v>
      </c>
      <c r="AX49" s="114">
        <v>8</v>
      </c>
      <c r="AY49" s="114">
        <v>1</v>
      </c>
      <c r="AZ49" s="81">
        <f t="shared" si="18"/>
        <v>35</v>
      </c>
      <c r="BA49" s="80">
        <f t="shared" si="19"/>
        <v>290.84999999999997</v>
      </c>
      <c r="BB49" s="36">
        <f t="shared" si="20"/>
        <v>139.60799999999998</v>
      </c>
      <c r="BC49" s="80">
        <f t="shared" si="21"/>
        <v>151.24199999999999</v>
      </c>
    </row>
    <row r="50" spans="1:55" ht="17.399999999999999">
      <c r="A50" s="30" t="s">
        <v>25</v>
      </c>
      <c r="B50" s="44">
        <v>792</v>
      </c>
      <c r="C50" s="44">
        <v>443</v>
      </c>
      <c r="D50" s="44">
        <v>739</v>
      </c>
      <c r="E50" s="44">
        <v>30</v>
      </c>
      <c r="F50" s="44">
        <v>15</v>
      </c>
      <c r="G50" s="35">
        <v>24</v>
      </c>
      <c r="H50" s="48">
        <f>B50+C50+D50</f>
        <v>1974</v>
      </c>
      <c r="I50" s="48">
        <f>E50+F50+G50</f>
        <v>69</v>
      </c>
      <c r="J50" s="44">
        <v>697</v>
      </c>
      <c r="K50" s="19">
        <v>275</v>
      </c>
      <c r="L50" s="19"/>
      <c r="M50" s="19">
        <v>23</v>
      </c>
      <c r="N50" s="45">
        <v>10</v>
      </c>
      <c r="O50" s="49"/>
      <c r="P50" s="48">
        <f t="shared" si="6"/>
        <v>972</v>
      </c>
      <c r="Q50" s="48">
        <f t="shared" si="7"/>
        <v>33</v>
      </c>
      <c r="R50" s="50">
        <f t="shared" si="22"/>
        <v>102</v>
      </c>
      <c r="S50" s="88">
        <v>5.88</v>
      </c>
      <c r="T50" s="52">
        <v>7.5</v>
      </c>
      <c r="U50" s="53">
        <v>11.2</v>
      </c>
      <c r="V50" s="53"/>
      <c r="W50" s="53"/>
      <c r="X50" s="53"/>
      <c r="Y50" s="53"/>
      <c r="Z50" s="53"/>
      <c r="AA50" s="67">
        <f t="shared" si="8"/>
        <v>0</v>
      </c>
      <c r="AB50" s="51"/>
      <c r="AC50" s="20">
        <f t="shared" si="9"/>
        <v>0</v>
      </c>
      <c r="AD50" s="85">
        <f t="shared" si="10"/>
        <v>126.58</v>
      </c>
      <c r="AE50" s="21">
        <f t="shared" si="23"/>
        <v>126.58</v>
      </c>
      <c r="AF50" s="82">
        <v>135</v>
      </c>
      <c r="AG50" s="51"/>
      <c r="AH50" s="22">
        <f t="shared" si="11"/>
        <v>126.58</v>
      </c>
      <c r="AI50" s="23">
        <f t="shared" si="12"/>
        <v>13.027999999999977</v>
      </c>
      <c r="AJ50" s="54"/>
      <c r="AK50" s="24">
        <f t="shared" si="13"/>
        <v>0</v>
      </c>
      <c r="AL50" s="25">
        <f t="shared" si="14"/>
        <v>139.60799999999998</v>
      </c>
      <c r="AM50" s="26">
        <f t="shared" si="15"/>
        <v>139.60799999999998</v>
      </c>
      <c r="AN50" s="79"/>
      <c r="AO50" s="24">
        <v>75</v>
      </c>
      <c r="AP50" s="25">
        <v>200</v>
      </c>
      <c r="AQ50" s="25">
        <v>0</v>
      </c>
      <c r="AR50" s="25">
        <v>18</v>
      </c>
      <c r="AS50" s="25">
        <v>50</v>
      </c>
      <c r="AT50" s="62">
        <f t="shared" si="16"/>
        <v>343</v>
      </c>
      <c r="AU50" s="64">
        <f t="shared" si="17"/>
        <v>325.84999999999997</v>
      </c>
      <c r="AV50" s="114">
        <v>6</v>
      </c>
      <c r="AW50" s="114">
        <v>20</v>
      </c>
      <c r="AX50" s="114">
        <v>8</v>
      </c>
      <c r="AY50" s="114">
        <v>1</v>
      </c>
      <c r="AZ50" s="81">
        <f t="shared" si="18"/>
        <v>35</v>
      </c>
      <c r="BA50" s="80">
        <f t="shared" si="19"/>
        <v>290.84999999999997</v>
      </c>
      <c r="BB50" s="36">
        <f t="shared" si="20"/>
        <v>139.60799999999998</v>
      </c>
      <c r="BC50" s="80">
        <f t="shared" si="21"/>
        <v>151.24199999999999</v>
      </c>
    </row>
    <row r="51" spans="1:55" ht="17.399999999999999">
      <c r="A51" s="30" t="s">
        <v>52</v>
      </c>
      <c r="B51" s="44">
        <v>792</v>
      </c>
      <c r="C51" s="44">
        <v>443</v>
      </c>
      <c r="D51" s="44">
        <v>739</v>
      </c>
      <c r="E51" s="44">
        <v>30</v>
      </c>
      <c r="F51" s="44">
        <v>15</v>
      </c>
      <c r="G51" s="35">
        <v>24</v>
      </c>
      <c r="H51" s="48">
        <f>B51+C51+D51</f>
        <v>1974</v>
      </c>
      <c r="I51" s="48">
        <f>E51+F51+G51</f>
        <v>69</v>
      </c>
      <c r="J51" s="44">
        <v>697</v>
      </c>
      <c r="K51" s="19">
        <v>275</v>
      </c>
      <c r="L51" s="19"/>
      <c r="M51" s="19">
        <v>23</v>
      </c>
      <c r="N51" s="45">
        <v>10</v>
      </c>
      <c r="O51" s="49"/>
      <c r="P51" s="48">
        <f t="shared" si="6"/>
        <v>972</v>
      </c>
      <c r="Q51" s="48">
        <f t="shared" si="7"/>
        <v>33</v>
      </c>
      <c r="R51" s="50">
        <f t="shared" si="22"/>
        <v>102</v>
      </c>
      <c r="S51" s="88">
        <v>5.88</v>
      </c>
      <c r="T51" s="52">
        <v>7.5</v>
      </c>
      <c r="U51" s="53">
        <v>11.2</v>
      </c>
      <c r="V51" s="53"/>
      <c r="W51" s="53"/>
      <c r="X51" s="53"/>
      <c r="Y51" s="53"/>
      <c r="Z51" s="53"/>
      <c r="AA51" s="67">
        <f t="shared" si="8"/>
        <v>0</v>
      </c>
      <c r="AB51" s="51"/>
      <c r="AC51" s="20">
        <f t="shared" si="9"/>
        <v>0</v>
      </c>
      <c r="AD51" s="85">
        <f t="shared" si="10"/>
        <v>126.58</v>
      </c>
      <c r="AE51" s="21">
        <f t="shared" si="23"/>
        <v>126.58</v>
      </c>
      <c r="AF51" s="82">
        <v>136</v>
      </c>
      <c r="AG51" s="51"/>
      <c r="AH51" s="22">
        <f t="shared" si="11"/>
        <v>126.58</v>
      </c>
      <c r="AI51" s="23">
        <f t="shared" si="12"/>
        <v>13.027999999999977</v>
      </c>
      <c r="AJ51" s="54"/>
      <c r="AK51" s="24">
        <f t="shared" si="13"/>
        <v>0</v>
      </c>
      <c r="AL51" s="25">
        <f t="shared" si="14"/>
        <v>139.60799999999998</v>
      </c>
      <c r="AM51" s="26">
        <f t="shared" si="15"/>
        <v>139.60799999999998</v>
      </c>
      <c r="AN51" s="79"/>
      <c r="AO51" s="24">
        <v>75</v>
      </c>
      <c r="AP51" s="25">
        <v>200</v>
      </c>
      <c r="AQ51" s="25">
        <v>0</v>
      </c>
      <c r="AR51" s="25">
        <v>18</v>
      </c>
      <c r="AS51" s="25">
        <v>50</v>
      </c>
      <c r="AT51" s="62">
        <f t="shared" si="16"/>
        <v>343</v>
      </c>
      <c r="AU51" s="64">
        <f t="shared" si="17"/>
        <v>325.84999999999997</v>
      </c>
      <c r="AV51" s="114">
        <v>6</v>
      </c>
      <c r="AW51" s="114">
        <v>20</v>
      </c>
      <c r="AX51" s="114">
        <v>8</v>
      </c>
      <c r="AY51" s="114">
        <v>1</v>
      </c>
      <c r="AZ51" s="81">
        <f t="shared" si="18"/>
        <v>35</v>
      </c>
      <c r="BA51" s="80">
        <f t="shared" si="19"/>
        <v>290.84999999999997</v>
      </c>
      <c r="BB51" s="36">
        <f t="shared" si="20"/>
        <v>139.60799999999998</v>
      </c>
      <c r="BC51" s="80">
        <f t="shared" si="21"/>
        <v>151.24199999999999</v>
      </c>
    </row>
    <row r="52" spans="1:55" ht="17.399999999999999">
      <c r="A52" s="30" t="s">
        <v>37</v>
      </c>
      <c r="B52" s="44">
        <v>976</v>
      </c>
      <c r="C52" s="44">
        <v>399</v>
      </c>
      <c r="D52" s="44">
        <v>743</v>
      </c>
      <c r="E52" s="44">
        <v>34</v>
      </c>
      <c r="F52" s="44">
        <v>14</v>
      </c>
      <c r="G52" s="35">
        <v>24</v>
      </c>
      <c r="H52" s="48">
        <f t="shared" si="4"/>
        <v>2118</v>
      </c>
      <c r="I52" s="48">
        <f t="shared" si="5"/>
        <v>72</v>
      </c>
      <c r="J52" s="44">
        <v>719</v>
      </c>
      <c r="K52" s="19">
        <v>271</v>
      </c>
      <c r="L52" s="19"/>
      <c r="M52" s="19">
        <v>23</v>
      </c>
      <c r="N52" s="45">
        <v>10</v>
      </c>
      <c r="O52" s="49"/>
      <c r="P52" s="48">
        <f t="shared" si="6"/>
        <v>990</v>
      </c>
      <c r="Q52" s="48">
        <f t="shared" si="7"/>
        <v>33</v>
      </c>
      <c r="R52" s="50">
        <f t="shared" si="22"/>
        <v>105</v>
      </c>
      <c r="S52" s="88">
        <v>5.88</v>
      </c>
      <c r="T52" s="52">
        <v>7.5</v>
      </c>
      <c r="U52" s="53">
        <v>11.2</v>
      </c>
      <c r="V52" s="53"/>
      <c r="W52" s="53"/>
      <c r="X52" s="53"/>
      <c r="Y52" s="53"/>
      <c r="Z52" s="53"/>
      <c r="AA52" s="67">
        <f t="shared" si="8"/>
        <v>0</v>
      </c>
      <c r="AB52" s="51"/>
      <c r="AC52" s="20">
        <f t="shared" si="9"/>
        <v>0</v>
      </c>
      <c r="AD52" s="85">
        <f t="shared" si="10"/>
        <v>129.57999999999998</v>
      </c>
      <c r="AE52" s="21">
        <f t="shared" si="23"/>
        <v>129.57999999999998</v>
      </c>
      <c r="AF52" s="82">
        <v>137</v>
      </c>
      <c r="AG52" s="51"/>
      <c r="AH52" s="22">
        <f t="shared" si="11"/>
        <v>129.57999999999998</v>
      </c>
      <c r="AI52" s="23">
        <f t="shared" si="12"/>
        <v>10.027999999999992</v>
      </c>
      <c r="AJ52" s="54"/>
      <c r="AK52" s="24">
        <f t="shared" si="13"/>
        <v>0</v>
      </c>
      <c r="AL52" s="25">
        <f t="shared" si="14"/>
        <v>139.60799999999998</v>
      </c>
      <c r="AM52" s="26">
        <f t="shared" si="15"/>
        <v>139.60799999999998</v>
      </c>
      <c r="AN52" s="79"/>
      <c r="AO52" s="24">
        <v>75</v>
      </c>
      <c r="AP52" s="25">
        <v>200</v>
      </c>
      <c r="AQ52" s="25">
        <v>0</v>
      </c>
      <c r="AR52" s="25">
        <v>18</v>
      </c>
      <c r="AS52" s="25">
        <v>50</v>
      </c>
      <c r="AT52" s="62">
        <f t="shared" si="16"/>
        <v>343</v>
      </c>
      <c r="AU52" s="64">
        <f t="shared" si="17"/>
        <v>325.84999999999997</v>
      </c>
      <c r="AV52" s="114">
        <v>6</v>
      </c>
      <c r="AW52" s="114">
        <v>20</v>
      </c>
      <c r="AX52" s="114">
        <v>8</v>
      </c>
      <c r="AY52" s="114">
        <v>1</v>
      </c>
      <c r="AZ52" s="81">
        <f t="shared" si="18"/>
        <v>35</v>
      </c>
      <c r="BA52" s="80">
        <f t="shared" si="19"/>
        <v>290.84999999999997</v>
      </c>
      <c r="BB52" s="36">
        <f t="shared" si="20"/>
        <v>139.60799999999998</v>
      </c>
      <c r="BC52" s="80">
        <f t="shared" si="21"/>
        <v>151.24199999999999</v>
      </c>
    </row>
    <row r="53" spans="1:55" ht="17.399999999999999">
      <c r="A53" s="30" t="s">
        <v>53</v>
      </c>
      <c r="B53" s="44">
        <v>976</v>
      </c>
      <c r="C53" s="44">
        <v>399</v>
      </c>
      <c r="D53" s="44">
        <v>743</v>
      </c>
      <c r="E53" s="44">
        <v>34</v>
      </c>
      <c r="F53" s="44"/>
      <c r="G53" s="35">
        <v>24</v>
      </c>
      <c r="H53" s="48">
        <f>B53+C53+D53</f>
        <v>2118</v>
      </c>
      <c r="I53" s="48">
        <f>E53+F53+G53</f>
        <v>58</v>
      </c>
      <c r="J53" s="44">
        <v>719</v>
      </c>
      <c r="K53" s="19">
        <v>271</v>
      </c>
      <c r="L53" s="19"/>
      <c r="M53" s="19">
        <v>23</v>
      </c>
      <c r="N53" s="45">
        <v>10</v>
      </c>
      <c r="O53" s="49"/>
      <c r="P53" s="48">
        <f t="shared" si="6"/>
        <v>990</v>
      </c>
      <c r="Q53" s="48">
        <f t="shared" si="7"/>
        <v>33</v>
      </c>
      <c r="R53" s="50">
        <f t="shared" si="22"/>
        <v>91</v>
      </c>
      <c r="S53" s="88">
        <v>5.88</v>
      </c>
      <c r="T53" s="52">
        <v>7.5</v>
      </c>
      <c r="U53" s="53">
        <v>11.2</v>
      </c>
      <c r="V53" s="53"/>
      <c r="W53" s="53"/>
      <c r="X53" s="53"/>
      <c r="Y53" s="53"/>
      <c r="Z53" s="53"/>
      <c r="AA53" s="67">
        <f t="shared" si="8"/>
        <v>0</v>
      </c>
      <c r="AB53" s="51"/>
      <c r="AC53" s="20">
        <f t="shared" si="9"/>
        <v>0</v>
      </c>
      <c r="AD53" s="85">
        <f t="shared" si="10"/>
        <v>115.58</v>
      </c>
      <c r="AE53" s="21">
        <f t="shared" si="23"/>
        <v>115.58</v>
      </c>
      <c r="AF53" s="82">
        <v>138</v>
      </c>
      <c r="AG53" s="51"/>
      <c r="AH53" s="22">
        <f t="shared" si="11"/>
        <v>115.58</v>
      </c>
      <c r="AI53" s="23">
        <f t="shared" si="12"/>
        <v>24.027999999999977</v>
      </c>
      <c r="AJ53" s="54"/>
      <c r="AK53" s="24">
        <f t="shared" si="13"/>
        <v>0</v>
      </c>
      <c r="AL53" s="25">
        <f t="shared" si="14"/>
        <v>139.60799999999998</v>
      </c>
      <c r="AM53" s="26">
        <f t="shared" si="15"/>
        <v>139.60799999999998</v>
      </c>
      <c r="AN53" s="79"/>
      <c r="AO53" s="24">
        <v>75</v>
      </c>
      <c r="AP53" s="25">
        <v>200</v>
      </c>
      <c r="AQ53" s="25">
        <v>0</v>
      </c>
      <c r="AR53" s="25">
        <v>18</v>
      </c>
      <c r="AS53" s="25">
        <v>50</v>
      </c>
      <c r="AT53" s="62">
        <f t="shared" si="16"/>
        <v>343</v>
      </c>
      <c r="AU53" s="64">
        <f t="shared" si="17"/>
        <v>325.84999999999997</v>
      </c>
      <c r="AV53" s="114">
        <v>6</v>
      </c>
      <c r="AW53" s="114">
        <v>20</v>
      </c>
      <c r="AX53" s="114">
        <v>8</v>
      </c>
      <c r="AY53" s="114">
        <v>1</v>
      </c>
      <c r="AZ53" s="81">
        <f t="shared" si="18"/>
        <v>35</v>
      </c>
      <c r="BA53" s="80">
        <f t="shared" si="19"/>
        <v>290.84999999999997</v>
      </c>
      <c r="BB53" s="36">
        <f t="shared" si="20"/>
        <v>139.60799999999998</v>
      </c>
      <c r="BC53" s="80">
        <f t="shared" si="21"/>
        <v>151.24199999999999</v>
      </c>
    </row>
    <row r="54" spans="1:55" ht="17.399999999999999">
      <c r="A54" s="30" t="s">
        <v>26</v>
      </c>
      <c r="B54" s="44">
        <v>1010</v>
      </c>
      <c r="C54" s="44">
        <v>429</v>
      </c>
      <c r="D54" s="44">
        <v>764</v>
      </c>
      <c r="E54" s="44">
        <v>34</v>
      </c>
      <c r="F54" s="44"/>
      <c r="G54" s="35">
        <v>20</v>
      </c>
      <c r="H54" s="48">
        <f t="shared" si="4"/>
        <v>2203</v>
      </c>
      <c r="I54" s="48">
        <f t="shared" si="5"/>
        <v>54</v>
      </c>
      <c r="J54" s="44">
        <v>685</v>
      </c>
      <c r="K54" s="19">
        <v>277</v>
      </c>
      <c r="L54" s="19"/>
      <c r="M54" s="19">
        <v>23</v>
      </c>
      <c r="N54" s="45">
        <v>10</v>
      </c>
      <c r="O54" s="49"/>
      <c r="P54" s="48">
        <f t="shared" si="6"/>
        <v>962</v>
      </c>
      <c r="Q54" s="48">
        <f t="shared" si="7"/>
        <v>33</v>
      </c>
      <c r="R54" s="50">
        <f t="shared" si="22"/>
        <v>87</v>
      </c>
      <c r="S54" s="88">
        <v>6</v>
      </c>
      <c r="T54" s="52">
        <v>7.5</v>
      </c>
      <c r="U54" s="53">
        <v>11.5</v>
      </c>
      <c r="V54" s="53"/>
      <c r="W54" s="53"/>
      <c r="X54" s="53"/>
      <c r="Y54" s="53"/>
      <c r="Z54" s="53"/>
      <c r="AA54" s="67">
        <f t="shared" si="8"/>
        <v>0</v>
      </c>
      <c r="AB54" s="51"/>
      <c r="AC54" s="20">
        <f t="shared" si="9"/>
        <v>0</v>
      </c>
      <c r="AD54" s="85">
        <f t="shared" si="10"/>
        <v>112</v>
      </c>
      <c r="AE54" s="21">
        <f t="shared" si="23"/>
        <v>112</v>
      </c>
      <c r="AF54" s="82">
        <v>139</v>
      </c>
      <c r="AG54" s="51"/>
      <c r="AH54" s="22">
        <f t="shared" si="11"/>
        <v>112</v>
      </c>
      <c r="AI54" s="23">
        <f t="shared" si="12"/>
        <v>27.607999999999976</v>
      </c>
      <c r="AJ54" s="54"/>
      <c r="AK54" s="24">
        <f t="shared" si="13"/>
        <v>0</v>
      </c>
      <c r="AL54" s="25">
        <f t="shared" si="14"/>
        <v>139.60799999999998</v>
      </c>
      <c r="AM54" s="26">
        <f t="shared" si="15"/>
        <v>139.60799999999998</v>
      </c>
      <c r="AN54" s="79"/>
      <c r="AO54" s="24">
        <v>75</v>
      </c>
      <c r="AP54" s="25">
        <v>200</v>
      </c>
      <c r="AQ54" s="25">
        <v>0</v>
      </c>
      <c r="AR54" s="25">
        <v>18</v>
      </c>
      <c r="AS54" s="25">
        <v>50</v>
      </c>
      <c r="AT54" s="62">
        <f t="shared" si="16"/>
        <v>343</v>
      </c>
      <c r="AU54" s="64">
        <f t="shared" si="17"/>
        <v>325.84999999999997</v>
      </c>
      <c r="AV54" s="114">
        <v>6</v>
      </c>
      <c r="AW54" s="114">
        <v>20</v>
      </c>
      <c r="AX54" s="114">
        <v>8</v>
      </c>
      <c r="AY54" s="114">
        <v>1</v>
      </c>
      <c r="AZ54" s="81">
        <f t="shared" si="18"/>
        <v>35</v>
      </c>
      <c r="BA54" s="80">
        <f t="shared" si="19"/>
        <v>290.84999999999997</v>
      </c>
      <c r="BB54" s="36">
        <f t="shared" si="20"/>
        <v>139.60799999999998</v>
      </c>
      <c r="BC54" s="80">
        <f t="shared" si="21"/>
        <v>151.24199999999999</v>
      </c>
    </row>
    <row r="55" spans="1:55" ht="17.399999999999999">
      <c r="A55" s="30" t="s">
        <v>54</v>
      </c>
      <c r="B55" s="44">
        <v>1010</v>
      </c>
      <c r="C55" s="44">
        <v>429</v>
      </c>
      <c r="D55" s="44">
        <v>764</v>
      </c>
      <c r="E55" s="44">
        <v>34</v>
      </c>
      <c r="F55" s="44"/>
      <c r="G55" s="35">
        <v>20</v>
      </c>
      <c r="H55" s="48">
        <f>B55+C55+D55</f>
        <v>2203</v>
      </c>
      <c r="I55" s="48">
        <f>E55+F55+G55</f>
        <v>54</v>
      </c>
      <c r="J55" s="44">
        <v>685</v>
      </c>
      <c r="K55" s="19">
        <v>277</v>
      </c>
      <c r="L55" s="19"/>
      <c r="M55" s="19">
        <v>23</v>
      </c>
      <c r="N55" s="45">
        <v>10</v>
      </c>
      <c r="O55" s="49"/>
      <c r="P55" s="48">
        <f t="shared" si="6"/>
        <v>962</v>
      </c>
      <c r="Q55" s="48">
        <f t="shared" si="7"/>
        <v>33</v>
      </c>
      <c r="R55" s="50">
        <f t="shared" si="22"/>
        <v>87</v>
      </c>
      <c r="S55" s="88">
        <v>6</v>
      </c>
      <c r="T55" s="52">
        <v>7.5</v>
      </c>
      <c r="U55" s="53">
        <v>11.5</v>
      </c>
      <c r="V55" s="53"/>
      <c r="W55" s="53"/>
      <c r="X55" s="53"/>
      <c r="Y55" s="53"/>
      <c r="Z55" s="53"/>
      <c r="AA55" s="67">
        <f t="shared" si="8"/>
        <v>0</v>
      </c>
      <c r="AB55" s="51"/>
      <c r="AC55" s="20">
        <f t="shared" si="9"/>
        <v>0</v>
      </c>
      <c r="AD55" s="85">
        <f t="shared" si="10"/>
        <v>112</v>
      </c>
      <c r="AE55" s="21">
        <f t="shared" si="23"/>
        <v>112</v>
      </c>
      <c r="AF55" s="82">
        <v>140</v>
      </c>
      <c r="AG55" s="51"/>
      <c r="AH55" s="22">
        <f t="shared" si="11"/>
        <v>112</v>
      </c>
      <c r="AI55" s="23">
        <f t="shared" si="12"/>
        <v>27.607999999999976</v>
      </c>
      <c r="AJ55" s="54"/>
      <c r="AK55" s="24">
        <f t="shared" si="13"/>
        <v>0</v>
      </c>
      <c r="AL55" s="25">
        <f t="shared" si="14"/>
        <v>139.60799999999998</v>
      </c>
      <c r="AM55" s="26">
        <f t="shared" si="15"/>
        <v>139.60799999999998</v>
      </c>
      <c r="AN55" s="79"/>
      <c r="AO55" s="24">
        <v>75</v>
      </c>
      <c r="AP55" s="25">
        <v>200</v>
      </c>
      <c r="AQ55" s="25">
        <v>0</v>
      </c>
      <c r="AR55" s="25">
        <v>18</v>
      </c>
      <c r="AS55" s="25">
        <v>50</v>
      </c>
      <c r="AT55" s="62">
        <f t="shared" si="16"/>
        <v>343</v>
      </c>
      <c r="AU55" s="64">
        <f t="shared" si="17"/>
        <v>325.84999999999997</v>
      </c>
      <c r="AV55" s="114">
        <v>6</v>
      </c>
      <c r="AW55" s="114">
        <v>20</v>
      </c>
      <c r="AX55" s="114">
        <v>8</v>
      </c>
      <c r="AY55" s="114">
        <v>1</v>
      </c>
      <c r="AZ55" s="81">
        <f t="shared" si="18"/>
        <v>35</v>
      </c>
      <c r="BA55" s="80">
        <f t="shared" si="19"/>
        <v>290.84999999999997</v>
      </c>
      <c r="BB55" s="36">
        <f t="shared" si="20"/>
        <v>139.60799999999998</v>
      </c>
      <c r="BC55" s="80">
        <f t="shared" si="21"/>
        <v>151.24199999999999</v>
      </c>
    </row>
    <row r="56" spans="1:55" ht="17.399999999999999">
      <c r="A56" s="30" t="s">
        <v>55</v>
      </c>
      <c r="B56" s="44">
        <v>1001</v>
      </c>
      <c r="C56" s="44">
        <v>436</v>
      </c>
      <c r="D56" s="44">
        <v>779</v>
      </c>
      <c r="E56" s="44">
        <v>50</v>
      </c>
      <c r="F56" s="44"/>
      <c r="G56" s="35">
        <v>25</v>
      </c>
      <c r="H56" s="48">
        <f>B56+C56+D56</f>
        <v>2216</v>
      </c>
      <c r="I56" s="48">
        <f>E56+F56+G56</f>
        <v>75</v>
      </c>
      <c r="J56" s="44">
        <v>679</v>
      </c>
      <c r="K56" s="44">
        <v>280</v>
      </c>
      <c r="L56" s="19"/>
      <c r="M56" s="19">
        <v>22</v>
      </c>
      <c r="N56" s="45">
        <v>10</v>
      </c>
      <c r="O56" s="49"/>
      <c r="P56" s="48">
        <f t="shared" si="6"/>
        <v>959</v>
      </c>
      <c r="Q56" s="48">
        <f t="shared" si="7"/>
        <v>32</v>
      </c>
      <c r="R56" s="50">
        <f t="shared" si="22"/>
        <v>107</v>
      </c>
      <c r="S56" s="88">
        <v>6</v>
      </c>
      <c r="T56" s="52">
        <v>7.5</v>
      </c>
      <c r="U56" s="53">
        <v>11.5</v>
      </c>
      <c r="V56" s="53"/>
      <c r="W56" s="53"/>
      <c r="X56" s="53"/>
      <c r="Y56" s="53"/>
      <c r="Z56" s="53"/>
      <c r="AA56" s="67">
        <f t="shared" si="8"/>
        <v>0</v>
      </c>
      <c r="AB56" s="51"/>
      <c r="AC56" s="20">
        <f t="shared" si="9"/>
        <v>0</v>
      </c>
      <c r="AD56" s="85">
        <f t="shared" si="10"/>
        <v>132</v>
      </c>
      <c r="AE56" s="21">
        <f t="shared" si="23"/>
        <v>132</v>
      </c>
      <c r="AF56" s="82">
        <v>141</v>
      </c>
      <c r="AG56" s="51"/>
      <c r="AH56" s="22">
        <f t="shared" si="11"/>
        <v>132</v>
      </c>
      <c r="AI56" s="23">
        <f t="shared" si="12"/>
        <v>7.6079999999999757</v>
      </c>
      <c r="AJ56" s="54"/>
      <c r="AK56" s="24">
        <f t="shared" si="13"/>
        <v>0</v>
      </c>
      <c r="AL56" s="25">
        <f t="shared" si="14"/>
        <v>139.60799999999998</v>
      </c>
      <c r="AM56" s="26">
        <f t="shared" si="15"/>
        <v>139.60799999999998</v>
      </c>
      <c r="AN56" s="79"/>
      <c r="AO56" s="24">
        <v>75</v>
      </c>
      <c r="AP56" s="25">
        <v>200</v>
      </c>
      <c r="AQ56" s="25">
        <v>0</v>
      </c>
      <c r="AR56" s="25">
        <v>18</v>
      </c>
      <c r="AS56" s="25">
        <v>50</v>
      </c>
      <c r="AT56" s="62">
        <f t="shared" si="16"/>
        <v>343</v>
      </c>
      <c r="AU56" s="64">
        <f t="shared" si="17"/>
        <v>325.84999999999997</v>
      </c>
      <c r="AV56" s="114">
        <v>6</v>
      </c>
      <c r="AW56" s="114">
        <v>20</v>
      </c>
      <c r="AX56" s="114">
        <v>8</v>
      </c>
      <c r="AY56" s="114">
        <v>1</v>
      </c>
      <c r="AZ56" s="81">
        <f t="shared" si="18"/>
        <v>35</v>
      </c>
      <c r="BA56" s="80">
        <f t="shared" si="19"/>
        <v>290.84999999999997</v>
      </c>
      <c r="BB56" s="36">
        <f t="shared" si="20"/>
        <v>139.60799999999998</v>
      </c>
      <c r="BC56" s="80">
        <f t="shared" si="21"/>
        <v>151.24199999999999</v>
      </c>
    </row>
    <row r="57" spans="1:55" ht="17.399999999999999">
      <c r="A57" s="30" t="s">
        <v>56</v>
      </c>
      <c r="B57" s="44">
        <v>1001</v>
      </c>
      <c r="C57" s="44">
        <v>436</v>
      </c>
      <c r="D57" s="44">
        <v>779</v>
      </c>
      <c r="E57" s="44">
        <v>50</v>
      </c>
      <c r="F57" s="44"/>
      <c r="G57" s="35">
        <v>25</v>
      </c>
      <c r="H57" s="48">
        <f>B57+C57+D57</f>
        <v>2216</v>
      </c>
      <c r="I57" s="48">
        <f>E57+F57+G57</f>
        <v>75</v>
      </c>
      <c r="J57" s="44">
        <v>679</v>
      </c>
      <c r="K57" s="44">
        <v>280</v>
      </c>
      <c r="L57" s="19"/>
      <c r="M57" s="19">
        <v>22</v>
      </c>
      <c r="N57" s="45">
        <v>10</v>
      </c>
      <c r="O57" s="49"/>
      <c r="P57" s="48">
        <f t="shared" si="6"/>
        <v>959</v>
      </c>
      <c r="Q57" s="48">
        <f t="shared" si="7"/>
        <v>32</v>
      </c>
      <c r="R57" s="50">
        <f t="shared" si="22"/>
        <v>107</v>
      </c>
      <c r="S57" s="88">
        <v>6</v>
      </c>
      <c r="T57" s="52">
        <v>7.5</v>
      </c>
      <c r="U57" s="53">
        <v>11.5</v>
      </c>
      <c r="V57" s="53"/>
      <c r="W57" s="53"/>
      <c r="X57" s="53"/>
      <c r="Y57" s="53"/>
      <c r="Z57" s="53"/>
      <c r="AA57" s="67">
        <f t="shared" si="8"/>
        <v>0</v>
      </c>
      <c r="AB57" s="51"/>
      <c r="AC57" s="20">
        <f t="shared" si="9"/>
        <v>0</v>
      </c>
      <c r="AD57" s="85">
        <f t="shared" si="10"/>
        <v>132</v>
      </c>
      <c r="AE57" s="21">
        <f t="shared" si="23"/>
        <v>132</v>
      </c>
      <c r="AF57" s="82">
        <v>142</v>
      </c>
      <c r="AG57" s="51"/>
      <c r="AH57" s="22">
        <f t="shared" si="11"/>
        <v>132</v>
      </c>
      <c r="AI57" s="23">
        <f t="shared" si="12"/>
        <v>7.6079999999999757</v>
      </c>
      <c r="AJ57" s="54"/>
      <c r="AK57" s="24">
        <f t="shared" si="13"/>
        <v>0</v>
      </c>
      <c r="AL57" s="25">
        <f t="shared" si="14"/>
        <v>139.60799999999998</v>
      </c>
      <c r="AM57" s="26">
        <f t="shared" si="15"/>
        <v>139.60799999999998</v>
      </c>
      <c r="AN57" s="79"/>
      <c r="AO57" s="24">
        <v>75</v>
      </c>
      <c r="AP57" s="25">
        <v>200</v>
      </c>
      <c r="AQ57" s="25">
        <v>0</v>
      </c>
      <c r="AR57" s="25">
        <v>18</v>
      </c>
      <c r="AS57" s="25">
        <v>50</v>
      </c>
      <c r="AT57" s="62">
        <f t="shared" si="16"/>
        <v>343</v>
      </c>
      <c r="AU57" s="64">
        <f t="shared" si="17"/>
        <v>325.84999999999997</v>
      </c>
      <c r="AV57" s="114">
        <v>6</v>
      </c>
      <c r="AW57" s="114">
        <v>20</v>
      </c>
      <c r="AX57" s="114">
        <v>8</v>
      </c>
      <c r="AY57" s="114">
        <v>1</v>
      </c>
      <c r="AZ57" s="81">
        <f t="shared" si="18"/>
        <v>35</v>
      </c>
      <c r="BA57" s="80">
        <f t="shared" si="19"/>
        <v>290.84999999999997</v>
      </c>
      <c r="BB57" s="36">
        <f t="shared" si="20"/>
        <v>139.60799999999998</v>
      </c>
      <c r="BC57" s="80">
        <f t="shared" si="21"/>
        <v>151.24199999999999</v>
      </c>
    </row>
    <row r="58" spans="1:55" ht="17.399999999999999">
      <c r="A58" s="30" t="s">
        <v>27</v>
      </c>
      <c r="B58" s="44">
        <v>978</v>
      </c>
      <c r="C58" s="44">
        <v>429</v>
      </c>
      <c r="D58" s="44">
        <v>746</v>
      </c>
      <c r="E58" s="44">
        <v>49</v>
      </c>
      <c r="F58" s="44"/>
      <c r="G58" s="35">
        <v>24</v>
      </c>
      <c r="H58" s="48">
        <f t="shared" si="4"/>
        <v>2153</v>
      </c>
      <c r="I58" s="48">
        <f t="shared" si="5"/>
        <v>73</v>
      </c>
      <c r="J58" s="44">
        <v>668</v>
      </c>
      <c r="K58" s="19">
        <v>268</v>
      </c>
      <c r="L58" s="19"/>
      <c r="M58" s="19">
        <v>21</v>
      </c>
      <c r="N58" s="45">
        <v>9</v>
      </c>
      <c r="O58" s="49"/>
      <c r="P58" s="48">
        <f t="shared" si="6"/>
        <v>936</v>
      </c>
      <c r="Q58" s="48">
        <f t="shared" si="7"/>
        <v>30</v>
      </c>
      <c r="R58" s="50">
        <f t="shared" si="22"/>
        <v>103</v>
      </c>
      <c r="S58" s="88">
        <v>5.57</v>
      </c>
      <c r="T58" s="52">
        <v>7.5</v>
      </c>
      <c r="U58" s="53">
        <v>11</v>
      </c>
      <c r="V58" s="53"/>
      <c r="W58" s="53"/>
      <c r="X58" s="53"/>
      <c r="Y58" s="53"/>
      <c r="Z58" s="53"/>
      <c r="AA58" s="67">
        <f t="shared" si="8"/>
        <v>0</v>
      </c>
      <c r="AB58" s="51"/>
      <c r="AC58" s="20">
        <f t="shared" si="9"/>
        <v>0</v>
      </c>
      <c r="AD58" s="85">
        <f t="shared" si="10"/>
        <v>127.07</v>
      </c>
      <c r="AE58" s="21">
        <f t="shared" si="23"/>
        <v>127.07</v>
      </c>
      <c r="AF58" s="82">
        <v>143</v>
      </c>
      <c r="AG58" s="51"/>
      <c r="AH58" s="22">
        <f t="shared" si="11"/>
        <v>127.07</v>
      </c>
      <c r="AI58" s="23">
        <f t="shared" si="12"/>
        <v>12.537999999999982</v>
      </c>
      <c r="AJ58" s="54"/>
      <c r="AK58" s="24">
        <f t="shared" si="13"/>
        <v>0</v>
      </c>
      <c r="AL58" s="25">
        <f t="shared" si="14"/>
        <v>139.60799999999998</v>
      </c>
      <c r="AM58" s="26">
        <f t="shared" si="15"/>
        <v>139.60799999999998</v>
      </c>
      <c r="AN58" s="79"/>
      <c r="AO58" s="24">
        <v>75</v>
      </c>
      <c r="AP58" s="25">
        <v>200</v>
      </c>
      <c r="AQ58" s="25">
        <v>0</v>
      </c>
      <c r="AR58" s="25">
        <v>18</v>
      </c>
      <c r="AS58" s="25">
        <v>50</v>
      </c>
      <c r="AT58" s="62">
        <f t="shared" si="16"/>
        <v>343</v>
      </c>
      <c r="AU58" s="64">
        <f t="shared" si="17"/>
        <v>325.84999999999997</v>
      </c>
      <c r="AV58" s="114">
        <v>6</v>
      </c>
      <c r="AW58" s="114">
        <v>20</v>
      </c>
      <c r="AX58" s="114">
        <v>8</v>
      </c>
      <c r="AY58" s="114">
        <v>1</v>
      </c>
      <c r="AZ58" s="81">
        <f t="shared" si="18"/>
        <v>35</v>
      </c>
      <c r="BA58" s="80">
        <f t="shared" si="19"/>
        <v>290.84999999999997</v>
      </c>
      <c r="BB58" s="36">
        <f t="shared" si="20"/>
        <v>139.60799999999998</v>
      </c>
      <c r="BC58" s="80">
        <f t="shared" si="21"/>
        <v>151.24199999999999</v>
      </c>
    </row>
    <row r="59" spans="1:55" ht="17.399999999999999">
      <c r="A59" s="30" t="s">
        <v>57</v>
      </c>
      <c r="B59" s="44">
        <v>978</v>
      </c>
      <c r="C59" s="44">
        <v>429</v>
      </c>
      <c r="D59" s="44">
        <v>746</v>
      </c>
      <c r="E59" s="44">
        <v>49</v>
      </c>
      <c r="F59" s="44"/>
      <c r="G59" s="35">
        <v>24</v>
      </c>
      <c r="H59" s="48">
        <f>B59+C59+D59</f>
        <v>2153</v>
      </c>
      <c r="I59" s="48">
        <f>E59+F59+G59</f>
        <v>73</v>
      </c>
      <c r="J59" s="44">
        <v>668</v>
      </c>
      <c r="K59" s="19">
        <v>268</v>
      </c>
      <c r="L59" s="19"/>
      <c r="M59" s="19">
        <v>21</v>
      </c>
      <c r="N59" s="45">
        <v>9</v>
      </c>
      <c r="O59" s="49"/>
      <c r="P59" s="48">
        <f t="shared" si="6"/>
        <v>936</v>
      </c>
      <c r="Q59" s="48">
        <f t="shared" si="7"/>
        <v>30</v>
      </c>
      <c r="R59" s="50">
        <f t="shared" si="22"/>
        <v>103</v>
      </c>
      <c r="S59" s="88">
        <v>5.57</v>
      </c>
      <c r="T59" s="52">
        <v>7.5</v>
      </c>
      <c r="U59" s="53">
        <v>11</v>
      </c>
      <c r="V59" s="53"/>
      <c r="W59" s="53"/>
      <c r="X59" s="53"/>
      <c r="Y59" s="53"/>
      <c r="Z59" s="53"/>
      <c r="AA59" s="67">
        <f t="shared" si="8"/>
        <v>0</v>
      </c>
      <c r="AB59" s="51"/>
      <c r="AC59" s="20">
        <f t="shared" si="9"/>
        <v>0</v>
      </c>
      <c r="AD59" s="85">
        <f t="shared" si="10"/>
        <v>127.07</v>
      </c>
      <c r="AE59" s="21">
        <f t="shared" si="23"/>
        <v>127.07</v>
      </c>
      <c r="AF59" s="82">
        <v>144</v>
      </c>
      <c r="AG59" s="51"/>
      <c r="AH59" s="22">
        <f t="shared" si="11"/>
        <v>127.07</v>
      </c>
      <c r="AI59" s="23">
        <f t="shared" si="12"/>
        <v>12.537999999999982</v>
      </c>
      <c r="AJ59" s="54"/>
      <c r="AK59" s="24">
        <f t="shared" si="13"/>
        <v>0</v>
      </c>
      <c r="AL59" s="25">
        <f t="shared" si="14"/>
        <v>139.60799999999998</v>
      </c>
      <c r="AM59" s="26">
        <f t="shared" si="15"/>
        <v>139.60799999999998</v>
      </c>
      <c r="AN59" s="79"/>
      <c r="AO59" s="24">
        <v>75</v>
      </c>
      <c r="AP59" s="25">
        <v>200</v>
      </c>
      <c r="AQ59" s="25">
        <v>0</v>
      </c>
      <c r="AR59" s="25">
        <v>18</v>
      </c>
      <c r="AS59" s="25">
        <v>50</v>
      </c>
      <c r="AT59" s="62">
        <f t="shared" si="16"/>
        <v>343</v>
      </c>
      <c r="AU59" s="64">
        <f t="shared" si="17"/>
        <v>325.84999999999997</v>
      </c>
      <c r="AV59" s="114">
        <v>6</v>
      </c>
      <c r="AW59" s="114">
        <v>20</v>
      </c>
      <c r="AX59" s="114">
        <v>8</v>
      </c>
      <c r="AY59" s="114">
        <v>1</v>
      </c>
      <c r="AZ59" s="81">
        <f t="shared" si="18"/>
        <v>35</v>
      </c>
      <c r="BA59" s="80">
        <f t="shared" si="19"/>
        <v>290.84999999999997</v>
      </c>
      <c r="BB59" s="36">
        <f t="shared" si="20"/>
        <v>139.60799999999998</v>
      </c>
      <c r="BC59" s="80">
        <f t="shared" si="21"/>
        <v>151.24199999999999</v>
      </c>
    </row>
    <row r="60" spans="1:55" ht="17.399999999999999">
      <c r="A60" s="30" t="s">
        <v>58</v>
      </c>
      <c r="B60" s="44">
        <v>976</v>
      </c>
      <c r="C60" s="44">
        <v>424</v>
      </c>
      <c r="D60" s="44">
        <v>725</v>
      </c>
      <c r="E60" s="44">
        <v>49</v>
      </c>
      <c r="F60" s="44"/>
      <c r="G60" s="35">
        <v>24</v>
      </c>
      <c r="H60" s="48">
        <f t="shared" si="4"/>
        <v>2125</v>
      </c>
      <c r="I60" s="48">
        <f t="shared" si="5"/>
        <v>73</v>
      </c>
      <c r="J60" s="44">
        <v>645</v>
      </c>
      <c r="K60" s="19">
        <v>274</v>
      </c>
      <c r="L60" s="19"/>
      <c r="M60" s="19">
        <v>20</v>
      </c>
      <c r="N60" s="45">
        <v>10</v>
      </c>
      <c r="O60" s="49"/>
      <c r="P60" s="48">
        <f t="shared" si="6"/>
        <v>919</v>
      </c>
      <c r="Q60" s="48">
        <f t="shared" si="7"/>
        <v>30</v>
      </c>
      <c r="R60" s="50">
        <f t="shared" si="22"/>
        <v>103</v>
      </c>
      <c r="S60" s="88">
        <v>5.57</v>
      </c>
      <c r="T60" s="52">
        <v>7</v>
      </c>
      <c r="U60" s="53">
        <v>11</v>
      </c>
      <c r="V60" s="53"/>
      <c r="W60" s="53"/>
      <c r="X60" s="53"/>
      <c r="Y60" s="53"/>
      <c r="Z60" s="53"/>
      <c r="AA60" s="67">
        <f t="shared" si="8"/>
        <v>0</v>
      </c>
      <c r="AB60" s="51"/>
      <c r="AC60" s="20">
        <f t="shared" si="9"/>
        <v>0</v>
      </c>
      <c r="AD60" s="85">
        <f t="shared" si="10"/>
        <v>126.57</v>
      </c>
      <c r="AE60" s="21">
        <f t="shared" si="23"/>
        <v>126.57</v>
      </c>
      <c r="AF60" s="82">
        <v>145</v>
      </c>
      <c r="AG60" s="51"/>
      <c r="AH60" s="22">
        <f t="shared" si="11"/>
        <v>126.57</v>
      </c>
      <c r="AI60" s="23">
        <f t="shared" si="12"/>
        <v>13.037999999999982</v>
      </c>
      <c r="AJ60" s="54"/>
      <c r="AK60" s="24">
        <f t="shared" si="13"/>
        <v>0</v>
      </c>
      <c r="AL60" s="25">
        <f t="shared" si="14"/>
        <v>139.60799999999998</v>
      </c>
      <c r="AM60" s="26">
        <f t="shared" si="15"/>
        <v>139.60799999999998</v>
      </c>
      <c r="AN60" s="79"/>
      <c r="AO60" s="24">
        <v>75</v>
      </c>
      <c r="AP60" s="25">
        <v>200</v>
      </c>
      <c r="AQ60" s="25">
        <v>0</v>
      </c>
      <c r="AR60" s="25">
        <v>18</v>
      </c>
      <c r="AS60" s="25">
        <v>50</v>
      </c>
      <c r="AT60" s="62">
        <f t="shared" si="16"/>
        <v>343</v>
      </c>
      <c r="AU60" s="64">
        <f t="shared" si="17"/>
        <v>325.84999999999997</v>
      </c>
      <c r="AV60" s="114">
        <v>6</v>
      </c>
      <c r="AW60" s="114">
        <v>20</v>
      </c>
      <c r="AX60" s="114">
        <v>8</v>
      </c>
      <c r="AY60" s="114">
        <v>1</v>
      </c>
      <c r="AZ60" s="81">
        <f t="shared" si="18"/>
        <v>35</v>
      </c>
      <c r="BA60" s="80">
        <f t="shared" si="19"/>
        <v>290.84999999999997</v>
      </c>
      <c r="BB60" s="36">
        <f t="shared" si="20"/>
        <v>139.60799999999998</v>
      </c>
      <c r="BC60" s="80">
        <f t="shared" si="21"/>
        <v>151.24199999999999</v>
      </c>
    </row>
    <row r="61" spans="1:55" ht="17.399999999999999">
      <c r="A61" s="30" t="s">
        <v>59</v>
      </c>
      <c r="B61" s="44">
        <v>976</v>
      </c>
      <c r="C61" s="44">
        <v>424</v>
      </c>
      <c r="D61" s="44">
        <v>725</v>
      </c>
      <c r="E61" s="44">
        <v>49</v>
      </c>
      <c r="F61" s="44"/>
      <c r="G61" s="35">
        <v>24</v>
      </c>
      <c r="H61" s="48">
        <f>B61+C61+D61</f>
        <v>2125</v>
      </c>
      <c r="I61" s="48">
        <f>E61+F61+G61</f>
        <v>73</v>
      </c>
      <c r="J61" s="44">
        <v>645</v>
      </c>
      <c r="K61" s="19">
        <v>274</v>
      </c>
      <c r="L61" s="19"/>
      <c r="M61" s="19">
        <v>20</v>
      </c>
      <c r="N61" s="45">
        <v>10</v>
      </c>
      <c r="O61" s="49"/>
      <c r="P61" s="48">
        <f t="shared" si="6"/>
        <v>919</v>
      </c>
      <c r="Q61" s="48">
        <f t="shared" si="7"/>
        <v>30</v>
      </c>
      <c r="R61" s="50">
        <f t="shared" si="22"/>
        <v>103</v>
      </c>
      <c r="S61" s="88">
        <v>5.57</v>
      </c>
      <c r="T61" s="52">
        <v>7</v>
      </c>
      <c r="U61" s="53">
        <v>11</v>
      </c>
      <c r="V61" s="53"/>
      <c r="W61" s="53"/>
      <c r="X61" s="53"/>
      <c r="Y61" s="53"/>
      <c r="Z61" s="53"/>
      <c r="AA61" s="67">
        <f t="shared" si="8"/>
        <v>0</v>
      </c>
      <c r="AB61" s="51"/>
      <c r="AC61" s="20">
        <f t="shared" si="9"/>
        <v>0</v>
      </c>
      <c r="AD61" s="85">
        <f t="shared" si="10"/>
        <v>126.57</v>
      </c>
      <c r="AE61" s="21">
        <f t="shared" si="23"/>
        <v>126.57</v>
      </c>
      <c r="AF61" s="82">
        <v>146</v>
      </c>
      <c r="AG61" s="51"/>
      <c r="AH61" s="22">
        <f t="shared" si="11"/>
        <v>126.57</v>
      </c>
      <c r="AI61" s="23">
        <f t="shared" si="12"/>
        <v>13.037999999999982</v>
      </c>
      <c r="AJ61" s="54"/>
      <c r="AK61" s="24">
        <f t="shared" si="13"/>
        <v>0</v>
      </c>
      <c r="AL61" s="25">
        <f t="shared" si="14"/>
        <v>139.60799999999998</v>
      </c>
      <c r="AM61" s="26">
        <f t="shared" si="15"/>
        <v>139.60799999999998</v>
      </c>
      <c r="AN61" s="79"/>
      <c r="AO61" s="24">
        <v>75</v>
      </c>
      <c r="AP61" s="25">
        <v>200</v>
      </c>
      <c r="AQ61" s="25">
        <v>0</v>
      </c>
      <c r="AR61" s="25">
        <v>18</v>
      </c>
      <c r="AS61" s="25">
        <v>50</v>
      </c>
      <c r="AT61" s="62">
        <f t="shared" si="16"/>
        <v>343</v>
      </c>
      <c r="AU61" s="64">
        <f t="shared" si="17"/>
        <v>325.84999999999997</v>
      </c>
      <c r="AV61" s="114">
        <v>6</v>
      </c>
      <c r="AW61" s="114">
        <v>20</v>
      </c>
      <c r="AX61" s="114">
        <v>8</v>
      </c>
      <c r="AY61" s="114">
        <v>1</v>
      </c>
      <c r="AZ61" s="81">
        <f t="shared" si="18"/>
        <v>35</v>
      </c>
      <c r="BA61" s="80">
        <f t="shared" si="19"/>
        <v>290.84999999999997</v>
      </c>
      <c r="BB61" s="36">
        <f t="shared" si="20"/>
        <v>139.60799999999998</v>
      </c>
      <c r="BC61" s="80">
        <f t="shared" si="21"/>
        <v>151.24199999999999</v>
      </c>
    </row>
    <row r="62" spans="1:55" ht="17.399999999999999">
      <c r="A62" s="30" t="s">
        <v>28</v>
      </c>
      <c r="B62" s="44">
        <v>927</v>
      </c>
      <c r="C62" s="44">
        <v>405</v>
      </c>
      <c r="D62" s="44">
        <v>695</v>
      </c>
      <c r="E62" s="44">
        <v>48</v>
      </c>
      <c r="F62" s="44"/>
      <c r="G62" s="35">
        <v>22</v>
      </c>
      <c r="H62" s="48">
        <f t="shared" si="4"/>
        <v>2027</v>
      </c>
      <c r="I62" s="48">
        <f t="shared" si="5"/>
        <v>70</v>
      </c>
      <c r="J62" s="44">
        <v>626</v>
      </c>
      <c r="K62" s="19">
        <v>258</v>
      </c>
      <c r="L62" s="19"/>
      <c r="M62" s="19">
        <v>20</v>
      </c>
      <c r="N62" s="45">
        <v>9</v>
      </c>
      <c r="O62" s="49"/>
      <c r="P62" s="48">
        <f t="shared" si="6"/>
        <v>884</v>
      </c>
      <c r="Q62" s="48">
        <f t="shared" si="7"/>
        <v>29</v>
      </c>
      <c r="R62" s="50">
        <f t="shared" si="22"/>
        <v>99</v>
      </c>
      <c r="S62" s="88">
        <v>5.04</v>
      </c>
      <c r="T62" s="52">
        <v>7</v>
      </c>
      <c r="U62" s="53">
        <v>10.4</v>
      </c>
      <c r="V62" s="53"/>
      <c r="W62" s="53"/>
      <c r="X62" s="53"/>
      <c r="Y62" s="53"/>
      <c r="Z62" s="53"/>
      <c r="AA62" s="67">
        <f t="shared" si="8"/>
        <v>0</v>
      </c>
      <c r="AB62" s="51"/>
      <c r="AC62" s="20">
        <f t="shared" si="9"/>
        <v>0</v>
      </c>
      <c r="AD62" s="85">
        <f t="shared" si="10"/>
        <v>121.44000000000001</v>
      </c>
      <c r="AE62" s="21">
        <f t="shared" si="23"/>
        <v>121.44000000000001</v>
      </c>
      <c r="AF62" s="82">
        <v>147</v>
      </c>
      <c r="AG62" s="51"/>
      <c r="AH62" s="22">
        <f t="shared" si="11"/>
        <v>121.44000000000001</v>
      </c>
      <c r="AI62" s="23">
        <f t="shared" si="12"/>
        <v>18.167999999999964</v>
      </c>
      <c r="AJ62" s="54"/>
      <c r="AK62" s="24">
        <f t="shared" si="13"/>
        <v>0</v>
      </c>
      <c r="AL62" s="25">
        <f t="shared" si="14"/>
        <v>139.60799999999998</v>
      </c>
      <c r="AM62" s="26">
        <f t="shared" si="15"/>
        <v>139.60799999999998</v>
      </c>
      <c r="AN62" s="79"/>
      <c r="AO62" s="24">
        <v>75</v>
      </c>
      <c r="AP62" s="25">
        <v>200</v>
      </c>
      <c r="AQ62" s="25">
        <v>0</v>
      </c>
      <c r="AR62" s="25">
        <v>18</v>
      </c>
      <c r="AS62" s="25">
        <v>50</v>
      </c>
      <c r="AT62" s="62">
        <f t="shared" si="16"/>
        <v>343</v>
      </c>
      <c r="AU62" s="64">
        <f t="shared" si="17"/>
        <v>325.84999999999997</v>
      </c>
      <c r="AV62" s="114">
        <v>6</v>
      </c>
      <c r="AW62" s="114">
        <v>20</v>
      </c>
      <c r="AX62" s="114">
        <v>8</v>
      </c>
      <c r="AY62" s="114">
        <v>1</v>
      </c>
      <c r="AZ62" s="81">
        <f t="shared" si="18"/>
        <v>35</v>
      </c>
      <c r="BA62" s="80">
        <f t="shared" si="19"/>
        <v>290.84999999999997</v>
      </c>
      <c r="BB62" s="36">
        <f t="shared" si="20"/>
        <v>139.60799999999998</v>
      </c>
      <c r="BC62" s="80">
        <f t="shared" si="21"/>
        <v>151.24199999999999</v>
      </c>
    </row>
    <row r="63" spans="1:55" ht="17.399999999999999">
      <c r="A63" s="31" t="s">
        <v>60</v>
      </c>
      <c r="B63" s="44">
        <v>880</v>
      </c>
      <c r="C63" s="44">
        <v>378</v>
      </c>
      <c r="D63" s="44">
        <v>642</v>
      </c>
      <c r="E63" s="44">
        <v>45</v>
      </c>
      <c r="F63" s="44"/>
      <c r="G63" s="35">
        <v>20</v>
      </c>
      <c r="H63" s="48">
        <f t="shared" si="4"/>
        <v>1900</v>
      </c>
      <c r="I63" s="48">
        <f t="shared" si="5"/>
        <v>65</v>
      </c>
      <c r="J63" s="44">
        <v>623</v>
      </c>
      <c r="K63" s="19">
        <v>255</v>
      </c>
      <c r="L63" s="19"/>
      <c r="M63" s="19">
        <v>18</v>
      </c>
      <c r="N63" s="45">
        <v>9</v>
      </c>
      <c r="O63" s="49"/>
      <c r="P63" s="48">
        <f t="shared" si="6"/>
        <v>878</v>
      </c>
      <c r="Q63" s="48">
        <f t="shared" si="7"/>
        <v>27</v>
      </c>
      <c r="R63" s="50">
        <f t="shared" si="22"/>
        <v>92</v>
      </c>
      <c r="S63" s="88">
        <v>5.04</v>
      </c>
      <c r="T63" s="52">
        <v>6.5</v>
      </c>
      <c r="U63" s="53">
        <v>10.4</v>
      </c>
      <c r="V63" s="53"/>
      <c r="W63" s="53"/>
      <c r="X63" s="53"/>
      <c r="Y63" s="53"/>
      <c r="Z63" s="53"/>
      <c r="AA63" s="67">
        <f t="shared" si="8"/>
        <v>0</v>
      </c>
      <c r="AB63" s="51"/>
      <c r="AC63" s="20">
        <f t="shared" si="9"/>
        <v>0</v>
      </c>
      <c r="AD63" s="85">
        <f t="shared" si="10"/>
        <v>113.94000000000001</v>
      </c>
      <c r="AE63" s="21">
        <f t="shared" si="23"/>
        <v>113.94000000000001</v>
      </c>
      <c r="AF63" s="82">
        <v>148</v>
      </c>
      <c r="AG63" s="51"/>
      <c r="AH63" s="22">
        <f t="shared" si="11"/>
        <v>113.94000000000001</v>
      </c>
      <c r="AI63" s="23">
        <f t="shared" si="12"/>
        <v>25.667999999999964</v>
      </c>
      <c r="AJ63" s="54"/>
      <c r="AK63" s="24">
        <f t="shared" si="13"/>
        <v>0</v>
      </c>
      <c r="AL63" s="25">
        <f t="shared" si="14"/>
        <v>139.60799999999998</v>
      </c>
      <c r="AM63" s="26">
        <f t="shared" si="15"/>
        <v>139.60799999999998</v>
      </c>
      <c r="AN63" s="79"/>
      <c r="AO63" s="24">
        <v>75</v>
      </c>
      <c r="AP63" s="25">
        <v>200</v>
      </c>
      <c r="AQ63" s="25">
        <v>0</v>
      </c>
      <c r="AR63" s="25">
        <v>18</v>
      </c>
      <c r="AS63" s="25">
        <v>50</v>
      </c>
      <c r="AT63" s="62">
        <f t="shared" si="16"/>
        <v>343</v>
      </c>
      <c r="AU63" s="64">
        <f t="shared" si="17"/>
        <v>325.84999999999997</v>
      </c>
      <c r="AV63" s="114">
        <v>6</v>
      </c>
      <c r="AW63" s="114">
        <v>20</v>
      </c>
      <c r="AX63" s="114">
        <v>8</v>
      </c>
      <c r="AY63" s="114">
        <v>1</v>
      </c>
      <c r="AZ63" s="81">
        <f t="shared" si="18"/>
        <v>35</v>
      </c>
      <c r="BA63" s="80">
        <f t="shared" si="19"/>
        <v>290.84999999999997</v>
      </c>
      <c r="BB63" s="36">
        <f t="shared" si="20"/>
        <v>139.60799999999998</v>
      </c>
      <c r="BC63" s="80">
        <f t="shared" si="21"/>
        <v>151.24199999999999</v>
      </c>
    </row>
    <row r="64" spans="1:55" ht="17.399999999999999">
      <c r="A64" s="31" t="s">
        <v>29</v>
      </c>
      <c r="B64" s="44">
        <v>823</v>
      </c>
      <c r="C64" s="44">
        <v>355</v>
      </c>
      <c r="D64" s="44">
        <v>609</v>
      </c>
      <c r="E64" s="44">
        <v>42</v>
      </c>
      <c r="F64" s="44"/>
      <c r="G64" s="35">
        <v>19</v>
      </c>
      <c r="H64" s="48">
        <f t="shared" si="4"/>
        <v>1787</v>
      </c>
      <c r="I64" s="48">
        <f t="shared" si="5"/>
        <v>61</v>
      </c>
      <c r="J64" s="44">
        <v>562</v>
      </c>
      <c r="K64" s="19">
        <v>249</v>
      </c>
      <c r="L64" s="19"/>
      <c r="M64" s="19">
        <v>18</v>
      </c>
      <c r="N64" s="45">
        <v>9</v>
      </c>
      <c r="O64" s="49"/>
      <c r="P64" s="48">
        <f t="shared" si="6"/>
        <v>811</v>
      </c>
      <c r="Q64" s="48">
        <f t="shared" si="7"/>
        <v>27</v>
      </c>
      <c r="R64" s="50">
        <f t="shared" si="22"/>
        <v>88</v>
      </c>
      <c r="S64" s="88">
        <v>4.47</v>
      </c>
      <c r="T64" s="52">
        <v>6.5</v>
      </c>
      <c r="U64" s="53">
        <v>9.1999999999999993</v>
      </c>
      <c r="V64" s="53"/>
      <c r="W64" s="53"/>
      <c r="X64" s="53"/>
      <c r="Y64" s="53"/>
      <c r="Z64" s="53"/>
      <c r="AA64" s="67">
        <f t="shared" si="8"/>
        <v>0</v>
      </c>
      <c r="AB64" s="51"/>
      <c r="AC64" s="20">
        <f t="shared" si="9"/>
        <v>0</v>
      </c>
      <c r="AD64" s="85">
        <f t="shared" si="10"/>
        <v>108.17</v>
      </c>
      <c r="AE64" s="21">
        <f t="shared" si="23"/>
        <v>108.17</v>
      </c>
      <c r="AF64" s="82">
        <v>149</v>
      </c>
      <c r="AG64" s="51"/>
      <c r="AH64" s="22">
        <f t="shared" si="11"/>
        <v>108.17</v>
      </c>
      <c r="AI64" s="23">
        <f t="shared" si="12"/>
        <v>31.437999999999974</v>
      </c>
      <c r="AJ64" s="54"/>
      <c r="AK64" s="24">
        <f t="shared" si="13"/>
        <v>0</v>
      </c>
      <c r="AL64" s="25">
        <f t="shared" si="14"/>
        <v>139.60799999999998</v>
      </c>
      <c r="AM64" s="26">
        <f t="shared" si="15"/>
        <v>139.60799999999998</v>
      </c>
      <c r="AN64" s="79"/>
      <c r="AO64" s="24">
        <v>75</v>
      </c>
      <c r="AP64" s="25">
        <v>200</v>
      </c>
      <c r="AQ64" s="25">
        <v>0</v>
      </c>
      <c r="AR64" s="25">
        <v>18</v>
      </c>
      <c r="AS64" s="25">
        <v>50</v>
      </c>
      <c r="AT64" s="62">
        <f t="shared" si="16"/>
        <v>343</v>
      </c>
      <c r="AU64" s="64">
        <f t="shared" si="17"/>
        <v>325.84999999999997</v>
      </c>
      <c r="AV64" s="114">
        <v>6</v>
      </c>
      <c r="AW64" s="114">
        <v>20</v>
      </c>
      <c r="AX64" s="114">
        <v>8</v>
      </c>
      <c r="AY64" s="114">
        <v>1</v>
      </c>
      <c r="AZ64" s="81">
        <f t="shared" si="18"/>
        <v>35</v>
      </c>
      <c r="BA64" s="80">
        <f t="shared" si="19"/>
        <v>290.84999999999997</v>
      </c>
      <c r="BB64" s="36">
        <f t="shared" si="20"/>
        <v>139.60799999999998</v>
      </c>
      <c r="BC64" s="80">
        <f t="shared" si="21"/>
        <v>151.24199999999999</v>
      </c>
    </row>
    <row r="65" spans="1:55" ht="17.399999999999999">
      <c r="A65" s="32" t="s">
        <v>61</v>
      </c>
      <c r="B65" s="44">
        <v>788</v>
      </c>
      <c r="C65" s="44">
        <v>335</v>
      </c>
      <c r="D65" s="44">
        <v>580</v>
      </c>
      <c r="E65" s="44">
        <v>40</v>
      </c>
      <c r="F65" s="44"/>
      <c r="G65" s="35">
        <v>18</v>
      </c>
      <c r="H65" s="48">
        <f t="shared" si="4"/>
        <v>1703</v>
      </c>
      <c r="I65" s="48">
        <f t="shared" si="5"/>
        <v>58</v>
      </c>
      <c r="J65" s="44">
        <v>544</v>
      </c>
      <c r="K65" s="19">
        <v>247</v>
      </c>
      <c r="L65" s="19"/>
      <c r="M65" s="19">
        <v>18</v>
      </c>
      <c r="N65" s="45">
        <v>9</v>
      </c>
      <c r="O65" s="49"/>
      <c r="P65" s="48">
        <f t="shared" si="6"/>
        <v>791</v>
      </c>
      <c r="Q65" s="48">
        <f t="shared" si="7"/>
        <v>27</v>
      </c>
      <c r="R65" s="50">
        <f t="shared" si="22"/>
        <v>85</v>
      </c>
      <c r="S65" s="88">
        <v>4.47</v>
      </c>
      <c r="T65" s="52">
        <v>5.5</v>
      </c>
      <c r="U65" s="53">
        <v>9.1999999999999993</v>
      </c>
      <c r="V65" s="53"/>
      <c r="W65" s="53"/>
      <c r="X65" s="53"/>
      <c r="Y65" s="53"/>
      <c r="Z65" s="53"/>
      <c r="AA65" s="67">
        <f t="shared" si="8"/>
        <v>0</v>
      </c>
      <c r="AB65" s="51"/>
      <c r="AC65" s="20">
        <f t="shared" si="9"/>
        <v>0</v>
      </c>
      <c r="AD65" s="85">
        <f t="shared" si="10"/>
        <v>104.17</v>
      </c>
      <c r="AE65" s="21">
        <f t="shared" si="23"/>
        <v>104.17</v>
      </c>
      <c r="AF65" s="82">
        <v>150</v>
      </c>
      <c r="AG65" s="51"/>
      <c r="AH65" s="22">
        <f t="shared" si="11"/>
        <v>104.17</v>
      </c>
      <c r="AI65" s="23">
        <f t="shared" si="12"/>
        <v>35.437999999999974</v>
      </c>
      <c r="AJ65" s="54"/>
      <c r="AK65" s="24">
        <f t="shared" si="13"/>
        <v>0</v>
      </c>
      <c r="AL65" s="25">
        <f t="shared" si="14"/>
        <v>139.60799999999998</v>
      </c>
      <c r="AM65" s="26">
        <f t="shared" si="15"/>
        <v>139.60799999999998</v>
      </c>
      <c r="AN65" s="79"/>
      <c r="AO65" s="24">
        <v>75</v>
      </c>
      <c r="AP65" s="25">
        <v>200</v>
      </c>
      <c r="AQ65" s="25">
        <v>0</v>
      </c>
      <c r="AR65" s="25">
        <v>18</v>
      </c>
      <c r="AS65" s="25">
        <v>50</v>
      </c>
      <c r="AT65" s="62">
        <f t="shared" si="16"/>
        <v>343</v>
      </c>
      <c r="AU65" s="64">
        <f t="shared" si="17"/>
        <v>325.84999999999997</v>
      </c>
      <c r="AV65" s="114">
        <v>6</v>
      </c>
      <c r="AW65" s="114">
        <v>20</v>
      </c>
      <c r="AX65" s="114">
        <v>8</v>
      </c>
      <c r="AY65" s="114">
        <v>1</v>
      </c>
      <c r="AZ65" s="81">
        <f t="shared" si="18"/>
        <v>35</v>
      </c>
      <c r="BA65" s="80">
        <f t="shared" si="19"/>
        <v>290.84999999999997</v>
      </c>
      <c r="BB65" s="36">
        <f t="shared" si="20"/>
        <v>139.60799999999998</v>
      </c>
      <c r="BC65" s="80">
        <f t="shared" si="21"/>
        <v>151.24199999999999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49" priority="2" operator="lessThan">
      <formula>0</formula>
    </cfRule>
  </conditionalFormatting>
  <conditionalFormatting sqref="AC6">
    <cfRule type="cellIs" dxfId="48" priority="1" operator="greaterThan">
      <formula>0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C66"/>
  <sheetViews>
    <sheetView zoomScale="80" zoomScaleNormal="80" zoomScaleSheetLayoutView="90" workbookViewId="0">
      <pane xSplit="1" ySplit="9" topLeftCell="B53" activePane="bottomRight" state="frozen"/>
      <selection activeCell="M23" sqref="M23"/>
      <selection pane="topRight" activeCell="M23" sqref="M23"/>
      <selection pane="bottomLeft" activeCell="M23" sqref="M23"/>
      <selection pane="bottomRight" activeCell="AD10" sqref="AD10:AD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7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4.33203125" customWidth="1"/>
    <col min="31" max="31" width="13.109375" customWidth="1"/>
    <col min="33" max="34" width="7.6640625" customWidth="1"/>
    <col min="35" max="35" width="6.6640625" customWidth="1"/>
    <col min="36" max="36" width="2.4414062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3" t="s">
        <v>6</v>
      </c>
      <c r="C1" s="233"/>
      <c r="D1" s="233"/>
      <c r="E1" s="233"/>
      <c r="F1" s="233"/>
      <c r="G1" s="233"/>
      <c r="H1" s="233"/>
      <c r="I1" s="233"/>
      <c r="J1" s="233"/>
      <c r="K1" s="233"/>
      <c r="L1" s="233"/>
      <c r="M1" s="233"/>
      <c r="N1" s="233"/>
      <c r="O1" s="233"/>
      <c r="P1" s="233"/>
      <c r="Q1" s="233"/>
      <c r="R1" s="233"/>
      <c r="S1" s="233"/>
      <c r="T1" s="233"/>
      <c r="U1" s="233"/>
      <c r="V1" s="233"/>
      <c r="W1" s="233"/>
      <c r="X1" s="233"/>
      <c r="Y1" s="233"/>
      <c r="Z1" s="233"/>
      <c r="AA1" s="233"/>
      <c r="AB1" s="233"/>
      <c r="AC1" s="233"/>
      <c r="AD1" s="233"/>
      <c r="AE1" s="233"/>
      <c r="AF1" s="233"/>
      <c r="AG1" s="233"/>
      <c r="AH1" s="233"/>
      <c r="AI1" s="23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1123</v>
      </c>
      <c r="C5" s="39">
        <f t="shared" ref="C5:AI5" si="0">MAX(C10:C65)</f>
        <v>508</v>
      </c>
      <c r="D5" s="39">
        <f t="shared" si="0"/>
        <v>811</v>
      </c>
      <c r="E5" s="43">
        <f t="shared" si="0"/>
        <v>56</v>
      </c>
      <c r="F5" s="43">
        <f t="shared" si="0"/>
        <v>0</v>
      </c>
      <c r="G5" s="43">
        <f t="shared" si="0"/>
        <v>26</v>
      </c>
      <c r="H5" s="39">
        <f t="shared" si="0"/>
        <v>2440</v>
      </c>
      <c r="I5" s="39">
        <f t="shared" si="0"/>
        <v>82</v>
      </c>
      <c r="J5" s="39">
        <f t="shared" si="0"/>
        <v>796</v>
      </c>
      <c r="K5" s="39">
        <f t="shared" si="0"/>
        <v>445</v>
      </c>
      <c r="L5" s="39">
        <f t="shared" si="0"/>
        <v>0</v>
      </c>
      <c r="M5" s="39">
        <f t="shared" si="0"/>
        <v>27</v>
      </c>
      <c r="N5" s="39">
        <f t="shared" si="0"/>
        <v>15</v>
      </c>
      <c r="O5" s="39">
        <f t="shared" si="0"/>
        <v>0</v>
      </c>
      <c r="P5" s="39">
        <f t="shared" si="0"/>
        <v>1194</v>
      </c>
      <c r="Q5" s="39">
        <f t="shared" si="0"/>
        <v>41</v>
      </c>
      <c r="R5" s="39">
        <f t="shared" si="0"/>
        <v>123</v>
      </c>
      <c r="S5" s="39">
        <f t="shared" si="0"/>
        <v>6.66</v>
      </c>
      <c r="T5" s="39">
        <f>MAX(T10:T65)</f>
        <v>8.5</v>
      </c>
      <c r="U5" s="39">
        <f t="shared" si="0"/>
        <v>11.9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149.96</v>
      </c>
      <c r="AE5" s="39">
        <f>MAX(AE10:AE65)</f>
        <v>147.06</v>
      </c>
      <c r="AF5" s="39">
        <f>MAX(AF10:AF65)</f>
        <v>170</v>
      </c>
      <c r="AG5" s="39">
        <f>MAX(AG10:AG65)</f>
        <v>0</v>
      </c>
      <c r="AH5" s="41">
        <f t="shared" si="0"/>
        <v>149.96</v>
      </c>
      <c r="AI5" s="42">
        <f t="shared" si="0"/>
        <v>41.544999999999973</v>
      </c>
      <c r="AJ5" s="15"/>
      <c r="AK5" s="39">
        <f>MAX(AK10:AK65)</f>
        <v>15</v>
      </c>
      <c r="AL5" s="39">
        <f>MAX(AL10:AL65)</f>
        <v>135.8065</v>
      </c>
      <c r="AM5" s="39">
        <f>MAX(AM10:AM65)</f>
        <v>150.8065</v>
      </c>
      <c r="AN5" s="79"/>
      <c r="AO5" s="39">
        <f>MAX(AO10:AO65)</f>
        <v>70</v>
      </c>
      <c r="AP5" s="39">
        <f>MAX(AP10:AP65)</f>
        <v>200</v>
      </c>
      <c r="AQ5" s="39">
        <f>MAX(AQ10:AQ65)</f>
        <v>0</v>
      </c>
      <c r="AR5" s="39">
        <f>MAX(AR10:AR65)</f>
        <v>17</v>
      </c>
      <c r="AS5" s="39">
        <f>MAX(AS10:AS65)</f>
        <v>54</v>
      </c>
      <c r="AT5" s="39">
        <f t="shared" ref="AT5:BC5" si="1">MAX(AT10:AT65)</f>
        <v>341</v>
      </c>
      <c r="AU5" s="39">
        <f t="shared" si="1"/>
        <v>323.95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288.95</v>
      </c>
      <c r="BB5" s="39">
        <f t="shared" si="1"/>
        <v>135.8065</v>
      </c>
      <c r="BC5" s="39">
        <f t="shared" si="1"/>
        <v>150.25399999999999</v>
      </c>
    </row>
    <row r="6" spans="1:55" ht="15" thickBot="1">
      <c r="A6" s="11" t="s">
        <v>66</v>
      </c>
      <c r="B6" s="39">
        <f>MIN(B10:B65)</f>
        <v>650</v>
      </c>
      <c r="C6" s="39">
        <f t="shared" ref="C6:AI6" si="2">MIN(C10:C65)</f>
        <v>281</v>
      </c>
      <c r="D6" s="39">
        <f t="shared" si="2"/>
        <v>449</v>
      </c>
      <c r="E6" s="43">
        <f t="shared" si="2"/>
        <v>33</v>
      </c>
      <c r="F6" s="43">
        <f t="shared" si="2"/>
        <v>0</v>
      </c>
      <c r="G6" s="43">
        <f t="shared" si="2"/>
        <v>14</v>
      </c>
      <c r="H6" s="39">
        <f t="shared" si="2"/>
        <v>1428</v>
      </c>
      <c r="I6" s="39">
        <f t="shared" si="2"/>
        <v>49</v>
      </c>
      <c r="J6" s="39">
        <f t="shared" si="2"/>
        <v>498</v>
      </c>
      <c r="K6" s="39">
        <f t="shared" si="2"/>
        <v>229</v>
      </c>
      <c r="L6" s="39">
        <f t="shared" si="2"/>
        <v>0</v>
      </c>
      <c r="M6" s="39">
        <f t="shared" si="2"/>
        <v>16</v>
      </c>
      <c r="N6" s="39">
        <f t="shared" si="2"/>
        <v>8</v>
      </c>
      <c r="O6" s="39">
        <f t="shared" si="2"/>
        <v>0</v>
      </c>
      <c r="P6" s="39">
        <f t="shared" si="2"/>
        <v>734</v>
      </c>
      <c r="Q6" s="39">
        <f t="shared" si="2"/>
        <v>24</v>
      </c>
      <c r="R6" s="39">
        <f t="shared" si="2"/>
        <v>73</v>
      </c>
      <c r="S6" s="39">
        <f t="shared" si="2"/>
        <v>3.24</v>
      </c>
      <c r="T6" s="39">
        <f>MIN(T10:T65)</f>
        <v>3</v>
      </c>
      <c r="U6" s="39">
        <f t="shared" si="2"/>
        <v>6.4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89.350000000000009</v>
      </c>
      <c r="AE6" s="39">
        <f>MIN(AE10:AE65)</f>
        <v>89.350000000000009</v>
      </c>
      <c r="AF6" s="39">
        <f>MIN(AF10:AF65)</f>
        <v>115</v>
      </c>
      <c r="AG6" s="39">
        <f>MIN(AG10:AG65)</f>
        <v>0</v>
      </c>
      <c r="AH6" s="41">
        <f t="shared" si="2"/>
        <v>89.350000000000009</v>
      </c>
      <c r="AI6" s="42">
        <f t="shared" si="2"/>
        <v>-11.253500000000003</v>
      </c>
      <c r="AJ6" s="15"/>
      <c r="AK6" s="40">
        <f>MIN(AK10:AK65)</f>
        <v>0</v>
      </c>
      <c r="AL6" s="40">
        <f>MIN(AL10:AL65)</f>
        <v>130.89499999999998</v>
      </c>
      <c r="AM6" s="40">
        <f>MIN(AM10:AM65)</f>
        <v>130.89499999999998</v>
      </c>
      <c r="AN6" s="79"/>
      <c r="AO6" s="40">
        <f>MIN(AO10:AO65)</f>
        <v>60</v>
      </c>
      <c r="AP6" s="40">
        <f>MIN(AP10:AP65)</f>
        <v>200</v>
      </c>
      <c r="AQ6" s="40">
        <f>MIN(AQ10:AQ65)</f>
        <v>0</v>
      </c>
      <c r="AR6" s="40">
        <f>MIN(AR10:AR65)</f>
        <v>16</v>
      </c>
      <c r="AS6" s="40">
        <f>MIN(AS10:AS65)</f>
        <v>54</v>
      </c>
      <c r="AT6" s="40">
        <f t="shared" ref="AT6:BC6" si="3">MIN(AT10:AT65)</f>
        <v>330</v>
      </c>
      <c r="AU6" s="40">
        <f t="shared" si="3"/>
        <v>313.5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278.5</v>
      </c>
      <c r="BB6" s="40">
        <f t="shared" si="3"/>
        <v>130.89499999999998</v>
      </c>
      <c r="BC6" s="40">
        <f t="shared" si="3"/>
        <v>144.82</v>
      </c>
    </row>
    <row r="7" spans="1:55" ht="18" customHeight="1" thickBot="1">
      <c r="A7" s="11"/>
      <c r="B7" s="234" t="s">
        <v>91</v>
      </c>
      <c r="C7" s="235"/>
      <c r="D7" s="235"/>
      <c r="E7" s="235"/>
      <c r="F7" s="235"/>
      <c r="G7" s="235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6"/>
      <c r="V7" s="237" t="s">
        <v>82</v>
      </c>
      <c r="W7" s="238"/>
      <c r="X7" s="238"/>
      <c r="Y7" s="238"/>
      <c r="Z7" s="238"/>
      <c r="AA7" s="238"/>
      <c r="AB7" s="239"/>
      <c r="AC7" s="240" t="s">
        <v>84</v>
      </c>
      <c r="AD7" s="243" t="s">
        <v>83</v>
      </c>
      <c r="AE7" s="244"/>
      <c r="AF7" s="244"/>
      <c r="AG7" s="244"/>
      <c r="AH7" s="244"/>
      <c r="AI7" s="245"/>
      <c r="AJ7" s="15"/>
      <c r="AK7" s="263" t="s">
        <v>100</v>
      </c>
      <c r="AL7" s="264"/>
      <c r="AM7" s="265"/>
      <c r="AN7" s="79"/>
      <c r="AO7" s="253" t="s">
        <v>136</v>
      </c>
      <c r="AP7" s="254"/>
      <c r="AQ7" s="254"/>
      <c r="AR7" s="254"/>
      <c r="AS7" s="254"/>
      <c r="AT7" s="254"/>
      <c r="AU7" s="254"/>
      <c r="AV7" s="254"/>
      <c r="AW7" s="254"/>
      <c r="AX7" s="254"/>
      <c r="AY7" s="254"/>
      <c r="AZ7" s="254"/>
      <c r="BA7" s="254"/>
      <c r="BB7" s="254"/>
      <c r="BC7" s="255"/>
    </row>
    <row r="8" spans="1:55" ht="18" customHeight="1" thickBot="1">
      <c r="A8" s="11"/>
      <c r="B8" s="256" t="s">
        <v>2</v>
      </c>
      <c r="C8" s="257"/>
      <c r="D8" s="257"/>
      <c r="E8" s="257"/>
      <c r="F8" s="257"/>
      <c r="G8" s="257"/>
      <c r="H8" s="257"/>
      <c r="I8" s="258"/>
      <c r="J8" s="256" t="s">
        <v>3</v>
      </c>
      <c r="K8" s="257"/>
      <c r="L8" s="257"/>
      <c r="M8" s="257"/>
      <c r="N8" s="257"/>
      <c r="O8" s="257"/>
      <c r="P8" s="257"/>
      <c r="Q8" s="258"/>
      <c r="R8" s="259" t="s">
        <v>79</v>
      </c>
      <c r="S8" s="246" t="s">
        <v>4</v>
      </c>
      <c r="T8" s="246" t="s">
        <v>5</v>
      </c>
      <c r="U8" s="250" t="s">
        <v>80</v>
      </c>
      <c r="V8" s="261" t="s">
        <v>92</v>
      </c>
      <c r="W8" s="246" t="s">
        <v>93</v>
      </c>
      <c r="X8" s="246" t="s">
        <v>94</v>
      </c>
      <c r="Y8" s="246" t="s">
        <v>96</v>
      </c>
      <c r="Z8" s="246" t="s">
        <v>95</v>
      </c>
      <c r="AA8" s="248" t="s">
        <v>97</v>
      </c>
      <c r="AB8" s="250" t="s">
        <v>98</v>
      </c>
      <c r="AC8" s="241"/>
      <c r="AD8" s="266" t="s">
        <v>112</v>
      </c>
      <c r="AE8" s="268" t="s">
        <v>111</v>
      </c>
      <c r="AF8" s="268" t="s">
        <v>113</v>
      </c>
      <c r="AG8" s="270" t="s">
        <v>114</v>
      </c>
      <c r="AH8" s="270" t="s">
        <v>115</v>
      </c>
      <c r="AI8" s="252" t="s">
        <v>116</v>
      </c>
      <c r="AJ8" s="15"/>
      <c r="AK8" s="274" t="s">
        <v>101</v>
      </c>
      <c r="AL8" s="276" t="s">
        <v>117</v>
      </c>
      <c r="AM8" s="278" t="s">
        <v>99</v>
      </c>
      <c r="AN8" s="79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60"/>
      <c r="S9" s="247"/>
      <c r="T9" s="247"/>
      <c r="U9" s="251"/>
      <c r="V9" s="262"/>
      <c r="W9" s="247"/>
      <c r="X9" s="247"/>
      <c r="Y9" s="247"/>
      <c r="Z9" s="247"/>
      <c r="AA9" s="249"/>
      <c r="AB9" s="251"/>
      <c r="AC9" s="242"/>
      <c r="AD9" s="267"/>
      <c r="AE9" s="269"/>
      <c r="AF9" s="269"/>
      <c r="AG9" s="247"/>
      <c r="AH9" s="247"/>
      <c r="AI9" s="251"/>
      <c r="AJ9" s="17"/>
      <c r="AK9" s="275"/>
      <c r="AL9" s="277"/>
      <c r="AM9" s="27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8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763</v>
      </c>
      <c r="C10" s="44">
        <v>331</v>
      </c>
      <c r="D10" s="45">
        <v>561</v>
      </c>
      <c r="E10" s="45">
        <v>39</v>
      </c>
      <c r="F10" s="46"/>
      <c r="G10" s="35">
        <v>18</v>
      </c>
      <c r="H10" s="48">
        <f>B10+C10+D10</f>
        <v>1655</v>
      </c>
      <c r="I10" s="48">
        <f>E10+F10+G10</f>
        <v>57</v>
      </c>
      <c r="J10" s="44">
        <v>535</v>
      </c>
      <c r="K10" s="19">
        <v>246</v>
      </c>
      <c r="L10" s="19"/>
      <c r="M10" s="19">
        <v>17</v>
      </c>
      <c r="N10" s="45">
        <v>9</v>
      </c>
      <c r="O10" s="49"/>
      <c r="P10" s="48">
        <f>SUM(J10+K10+L10)</f>
        <v>781</v>
      </c>
      <c r="Q10" s="48">
        <f>M10+N10+O10</f>
        <v>26</v>
      </c>
      <c r="R10" s="50">
        <f>SUM(I10+Q10)</f>
        <v>83</v>
      </c>
      <c r="S10" s="51">
        <v>3.77</v>
      </c>
      <c r="T10" s="53">
        <v>5.5</v>
      </c>
      <c r="U10" s="53">
        <v>9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101.27</v>
      </c>
      <c r="AE10" s="21">
        <f>+AD10-AK10</f>
        <v>101.27</v>
      </c>
      <c r="AF10" s="82">
        <v>115</v>
      </c>
      <c r="AG10" s="51"/>
      <c r="AH10" s="22">
        <f>AD10+AG10</f>
        <v>101.27</v>
      </c>
      <c r="AI10" s="23">
        <f>AM10-AD10</f>
        <v>29.624999999999986</v>
      </c>
      <c r="AJ10" s="54"/>
      <c r="AK10" s="24">
        <f>AC10</f>
        <v>0</v>
      </c>
      <c r="AL10" s="25">
        <f>BB10</f>
        <v>130.89499999999998</v>
      </c>
      <c r="AM10" s="26">
        <f>AK10+AL10</f>
        <v>130.89499999999998</v>
      </c>
      <c r="AN10" s="79"/>
      <c r="AO10" s="24">
        <v>60</v>
      </c>
      <c r="AP10" s="25">
        <v>200</v>
      </c>
      <c r="AQ10" s="25">
        <v>0</v>
      </c>
      <c r="AR10" s="25">
        <v>16</v>
      </c>
      <c r="AS10" s="25">
        <v>54</v>
      </c>
      <c r="AT10" s="62">
        <f>SUM(AO10:AS10)</f>
        <v>330</v>
      </c>
      <c r="AU10" s="63">
        <f>AT10*0.95</f>
        <v>313.5</v>
      </c>
      <c r="AV10" s="114">
        <v>6</v>
      </c>
      <c r="AW10" s="114">
        <v>20</v>
      </c>
      <c r="AX10" s="114">
        <v>8</v>
      </c>
      <c r="AY10" s="114">
        <v>1</v>
      </c>
      <c r="AZ10" s="81">
        <f>SUM(AV10:AY10)</f>
        <v>35</v>
      </c>
      <c r="BA10" s="80">
        <f>AU10-AZ10</f>
        <v>278.5</v>
      </c>
      <c r="BB10" s="36">
        <f>BA10*0.47</f>
        <v>130.89499999999998</v>
      </c>
      <c r="BC10" s="80">
        <f>BA10*0.52</f>
        <v>144.82</v>
      </c>
    </row>
    <row r="11" spans="1:55" ht="18" thickBot="1">
      <c r="A11" s="27" t="s">
        <v>38</v>
      </c>
      <c r="B11" s="44">
        <v>735</v>
      </c>
      <c r="C11" s="44">
        <v>318</v>
      </c>
      <c r="D11" s="44">
        <v>538</v>
      </c>
      <c r="E11" s="44">
        <v>38</v>
      </c>
      <c r="F11" s="44"/>
      <c r="G11" s="35">
        <v>18</v>
      </c>
      <c r="H11" s="48">
        <f t="shared" ref="H11:H65" si="4">B11+C11+D11</f>
        <v>1591</v>
      </c>
      <c r="I11" s="48">
        <f t="shared" ref="I11:I65" si="5">E11+F11+G11</f>
        <v>56</v>
      </c>
      <c r="J11" s="44">
        <v>518</v>
      </c>
      <c r="K11" s="19">
        <v>241</v>
      </c>
      <c r="L11" s="19"/>
      <c r="M11" s="19">
        <v>17</v>
      </c>
      <c r="N11" s="45">
        <v>9</v>
      </c>
      <c r="O11" s="49"/>
      <c r="P11" s="48">
        <f t="shared" ref="P11:P65" si="6">SUM(J11+K11+L11)</f>
        <v>759</v>
      </c>
      <c r="Q11" s="48">
        <f t="shared" ref="Q11:Q65" si="7">M11+N11+O11</f>
        <v>26</v>
      </c>
      <c r="R11" s="50">
        <f>SUM(I11+Q11)</f>
        <v>82</v>
      </c>
      <c r="S11" s="51">
        <v>3.77</v>
      </c>
      <c r="T11" s="53">
        <v>5.5</v>
      </c>
      <c r="U11" s="53">
        <v>9</v>
      </c>
      <c r="V11" s="53"/>
      <c r="W11" s="137"/>
      <c r="X11" s="53"/>
      <c r="Y11" s="53"/>
      <c r="Z11" s="53"/>
      <c r="AA11" s="67">
        <f t="shared" ref="AA11:AA65" si="8">SUM(V11:Z11)</f>
        <v>0</v>
      </c>
      <c r="AB11" s="51"/>
      <c r="AC11" s="20">
        <f t="shared" ref="AC11:AC65" si="9">AA11+AB11</f>
        <v>0</v>
      </c>
      <c r="AD11" s="85">
        <f t="shared" ref="AD11:AD65" si="10">R11+S11+T11+U11+V11+W11+X11+Y11+Z11</f>
        <v>100.27</v>
      </c>
      <c r="AE11" s="21">
        <f>+AD11-AK11</f>
        <v>100.27</v>
      </c>
      <c r="AF11" s="82">
        <v>116</v>
      </c>
      <c r="AG11" s="51"/>
      <c r="AH11" s="22">
        <f t="shared" ref="AH11:AH65" si="11">AD11+AG11</f>
        <v>100.27</v>
      </c>
      <c r="AI11" s="23">
        <f t="shared" ref="AI11:AI65" si="12">AM11-AD11</f>
        <v>30.624999999999986</v>
      </c>
      <c r="AJ11" s="54"/>
      <c r="AK11" s="24">
        <f t="shared" ref="AK11:AK65" si="13">AC11</f>
        <v>0</v>
      </c>
      <c r="AL11" s="25">
        <f t="shared" ref="AL11:AL65" si="14">BB11</f>
        <v>130.89499999999998</v>
      </c>
      <c r="AM11" s="26">
        <f t="shared" ref="AM11:AM65" si="15">AK11+AL11</f>
        <v>130.89499999999998</v>
      </c>
      <c r="AN11" s="79"/>
      <c r="AO11" s="24">
        <v>60</v>
      </c>
      <c r="AP11" s="25">
        <v>200</v>
      </c>
      <c r="AQ11" s="25">
        <v>0</v>
      </c>
      <c r="AR11" s="25">
        <v>16</v>
      </c>
      <c r="AS11" s="25">
        <v>54</v>
      </c>
      <c r="AT11" s="62">
        <f t="shared" ref="AT11:AT61" si="16">SUM(AO11:AS11)</f>
        <v>330</v>
      </c>
      <c r="AU11" s="63">
        <f t="shared" ref="AU11:AU65" si="17">AT11*0.95</f>
        <v>313.5</v>
      </c>
      <c r="AV11" s="114">
        <v>6</v>
      </c>
      <c r="AW11" s="114">
        <v>20</v>
      </c>
      <c r="AX11" s="114">
        <v>8</v>
      </c>
      <c r="AY11" s="114">
        <v>1</v>
      </c>
      <c r="AZ11" s="81">
        <f t="shared" ref="AZ11:AZ65" si="18">SUM(AV11:AY11)</f>
        <v>35</v>
      </c>
      <c r="BA11" s="80">
        <f t="shared" ref="BA11:BA65" si="19">AU11-AZ11</f>
        <v>278.5</v>
      </c>
      <c r="BB11" s="36">
        <f t="shared" ref="BB11:BB65" si="20">BA11*0.47</f>
        <v>130.89499999999998</v>
      </c>
      <c r="BC11" s="80">
        <f t="shared" ref="BC11:BC65" si="21">BA11*0.52</f>
        <v>144.82</v>
      </c>
    </row>
    <row r="12" spans="1:55" ht="18" thickBot="1">
      <c r="A12" s="18" t="s">
        <v>7</v>
      </c>
      <c r="B12" s="44">
        <v>728</v>
      </c>
      <c r="C12" s="45">
        <v>311</v>
      </c>
      <c r="D12" s="45">
        <v>531</v>
      </c>
      <c r="E12" s="44">
        <v>37</v>
      </c>
      <c r="F12" s="44"/>
      <c r="G12" s="35">
        <v>18</v>
      </c>
      <c r="H12" s="48">
        <f t="shared" si="4"/>
        <v>1570</v>
      </c>
      <c r="I12" s="48">
        <f t="shared" si="5"/>
        <v>55</v>
      </c>
      <c r="J12" s="44">
        <v>514</v>
      </c>
      <c r="K12" s="19">
        <v>235</v>
      </c>
      <c r="L12" s="19"/>
      <c r="M12" s="19">
        <v>17</v>
      </c>
      <c r="N12" s="45">
        <v>8</v>
      </c>
      <c r="O12" s="49"/>
      <c r="P12" s="48">
        <f t="shared" si="6"/>
        <v>749</v>
      </c>
      <c r="Q12" s="48">
        <f t="shared" si="7"/>
        <v>25</v>
      </c>
      <c r="R12" s="50">
        <f t="shared" ref="R12:R65" si="22">SUM(I12+Q12)</f>
        <v>80</v>
      </c>
      <c r="S12" s="51">
        <v>3.54</v>
      </c>
      <c r="T12" s="53">
        <v>5.5</v>
      </c>
      <c r="U12" s="53">
        <v>8.3000000000000007</v>
      </c>
      <c r="V12" s="53"/>
      <c r="W12" s="137"/>
      <c r="X12" s="53"/>
      <c r="Y12" s="53"/>
      <c r="Z12" s="53"/>
      <c r="AA12" s="67">
        <f t="shared" si="8"/>
        <v>0</v>
      </c>
      <c r="AB12" s="51"/>
      <c r="AC12" s="20">
        <f t="shared" si="9"/>
        <v>0</v>
      </c>
      <c r="AD12" s="85">
        <f t="shared" si="10"/>
        <v>97.34</v>
      </c>
      <c r="AE12" s="21">
        <f>+AD12-AK12</f>
        <v>97.34</v>
      </c>
      <c r="AF12" s="82">
        <v>117</v>
      </c>
      <c r="AG12" s="51"/>
      <c r="AH12" s="22">
        <f t="shared" si="11"/>
        <v>97.34</v>
      </c>
      <c r="AI12" s="23">
        <f t="shared" si="12"/>
        <v>33.554999999999978</v>
      </c>
      <c r="AJ12" s="54"/>
      <c r="AK12" s="24">
        <f t="shared" si="13"/>
        <v>0</v>
      </c>
      <c r="AL12" s="25">
        <f t="shared" si="14"/>
        <v>130.89499999999998</v>
      </c>
      <c r="AM12" s="26">
        <f t="shared" si="15"/>
        <v>130.89499999999998</v>
      </c>
      <c r="AN12" s="79"/>
      <c r="AO12" s="24">
        <v>60</v>
      </c>
      <c r="AP12" s="25">
        <v>200</v>
      </c>
      <c r="AQ12" s="25">
        <v>0</v>
      </c>
      <c r="AR12" s="25">
        <v>16</v>
      </c>
      <c r="AS12" s="25">
        <v>54</v>
      </c>
      <c r="AT12" s="62">
        <f t="shared" si="16"/>
        <v>330</v>
      </c>
      <c r="AU12" s="63">
        <f t="shared" si="17"/>
        <v>313.5</v>
      </c>
      <c r="AV12" s="114">
        <v>6</v>
      </c>
      <c r="AW12" s="114">
        <v>20</v>
      </c>
      <c r="AX12" s="114">
        <v>8</v>
      </c>
      <c r="AY12" s="114">
        <v>1</v>
      </c>
      <c r="AZ12" s="81">
        <f t="shared" si="18"/>
        <v>35</v>
      </c>
      <c r="BA12" s="80">
        <f t="shared" si="19"/>
        <v>278.5</v>
      </c>
      <c r="BB12" s="36">
        <f t="shared" si="20"/>
        <v>130.89499999999998</v>
      </c>
      <c r="BC12" s="80">
        <f t="shared" si="21"/>
        <v>144.82</v>
      </c>
    </row>
    <row r="13" spans="1:55" ht="18" thickBot="1">
      <c r="A13" s="18" t="s">
        <v>39</v>
      </c>
      <c r="B13" s="44">
        <v>715</v>
      </c>
      <c r="C13" s="44">
        <v>305</v>
      </c>
      <c r="D13" s="44">
        <v>530</v>
      </c>
      <c r="E13" s="44">
        <v>37</v>
      </c>
      <c r="F13" s="44"/>
      <c r="G13" s="35">
        <v>18</v>
      </c>
      <c r="H13" s="48">
        <f t="shared" si="4"/>
        <v>1550</v>
      </c>
      <c r="I13" s="48">
        <f t="shared" si="5"/>
        <v>55</v>
      </c>
      <c r="J13" s="44">
        <v>511</v>
      </c>
      <c r="K13" s="19">
        <v>233</v>
      </c>
      <c r="L13" s="19"/>
      <c r="M13" s="19">
        <v>17</v>
      </c>
      <c r="N13" s="45">
        <v>8</v>
      </c>
      <c r="O13" s="49"/>
      <c r="P13" s="48">
        <f t="shared" si="6"/>
        <v>744</v>
      </c>
      <c r="Q13" s="48">
        <f t="shared" si="7"/>
        <v>25</v>
      </c>
      <c r="R13" s="50">
        <f t="shared" si="22"/>
        <v>80</v>
      </c>
      <c r="S13" s="51">
        <v>3.54</v>
      </c>
      <c r="T13" s="53">
        <v>5.5</v>
      </c>
      <c r="U13" s="53">
        <v>8.3000000000000007</v>
      </c>
      <c r="V13" s="53"/>
      <c r="W13" s="137"/>
      <c r="X13" s="53"/>
      <c r="Y13" s="53"/>
      <c r="Z13" s="53"/>
      <c r="AA13" s="67">
        <f t="shared" si="8"/>
        <v>0</v>
      </c>
      <c r="AB13" s="51"/>
      <c r="AC13" s="20">
        <f t="shared" si="9"/>
        <v>0</v>
      </c>
      <c r="AD13" s="85">
        <f t="shared" si="10"/>
        <v>97.34</v>
      </c>
      <c r="AE13" s="21">
        <f>+AD13-AK13</f>
        <v>97.34</v>
      </c>
      <c r="AF13" s="82">
        <v>118</v>
      </c>
      <c r="AG13" s="51"/>
      <c r="AH13" s="22">
        <f t="shared" si="11"/>
        <v>97.34</v>
      </c>
      <c r="AI13" s="23">
        <f t="shared" si="12"/>
        <v>33.554999999999978</v>
      </c>
      <c r="AJ13" s="54"/>
      <c r="AK13" s="24">
        <f t="shared" si="13"/>
        <v>0</v>
      </c>
      <c r="AL13" s="25">
        <f t="shared" si="14"/>
        <v>130.89499999999998</v>
      </c>
      <c r="AM13" s="26">
        <f t="shared" si="15"/>
        <v>130.89499999999998</v>
      </c>
      <c r="AN13" s="79"/>
      <c r="AO13" s="24">
        <v>60</v>
      </c>
      <c r="AP13" s="25">
        <v>200</v>
      </c>
      <c r="AQ13" s="25">
        <v>0</v>
      </c>
      <c r="AR13" s="25">
        <v>16</v>
      </c>
      <c r="AS13" s="25">
        <v>54</v>
      </c>
      <c r="AT13" s="62">
        <f t="shared" si="16"/>
        <v>330</v>
      </c>
      <c r="AU13" s="63">
        <f t="shared" si="17"/>
        <v>313.5</v>
      </c>
      <c r="AV13" s="114">
        <v>6</v>
      </c>
      <c r="AW13" s="114">
        <v>20</v>
      </c>
      <c r="AX13" s="114">
        <v>8</v>
      </c>
      <c r="AY13" s="114">
        <v>1</v>
      </c>
      <c r="AZ13" s="81">
        <f t="shared" si="18"/>
        <v>35</v>
      </c>
      <c r="BA13" s="80">
        <f t="shared" si="19"/>
        <v>278.5</v>
      </c>
      <c r="BB13" s="36">
        <f t="shared" si="20"/>
        <v>130.89499999999998</v>
      </c>
      <c r="BC13" s="80">
        <f t="shared" si="21"/>
        <v>144.82</v>
      </c>
    </row>
    <row r="14" spans="1:55" ht="18" thickBot="1">
      <c r="A14" s="27" t="s">
        <v>8</v>
      </c>
      <c r="B14" s="44">
        <v>680</v>
      </c>
      <c r="C14" s="44">
        <v>290</v>
      </c>
      <c r="D14" s="44">
        <v>509</v>
      </c>
      <c r="E14" s="44">
        <v>34</v>
      </c>
      <c r="F14" s="44"/>
      <c r="G14" s="35">
        <v>16</v>
      </c>
      <c r="H14" s="48">
        <f t="shared" si="4"/>
        <v>1479</v>
      </c>
      <c r="I14" s="48">
        <f t="shared" si="5"/>
        <v>50</v>
      </c>
      <c r="J14" s="44">
        <v>509</v>
      </c>
      <c r="K14" s="19">
        <v>230</v>
      </c>
      <c r="L14" s="19"/>
      <c r="M14" s="19">
        <v>17</v>
      </c>
      <c r="N14" s="45">
        <v>8</v>
      </c>
      <c r="O14" s="49"/>
      <c r="P14" s="48">
        <f t="shared" si="6"/>
        <v>739</v>
      </c>
      <c r="Q14" s="48">
        <f t="shared" si="7"/>
        <v>25</v>
      </c>
      <c r="R14" s="50">
        <f t="shared" si="22"/>
        <v>75</v>
      </c>
      <c r="S14" s="51">
        <v>3.48</v>
      </c>
      <c r="T14" s="52">
        <v>5</v>
      </c>
      <c r="U14" s="53">
        <v>7.9</v>
      </c>
      <c r="V14" s="53"/>
      <c r="W14" s="137"/>
      <c r="X14" s="53"/>
      <c r="Y14" s="53"/>
      <c r="Z14" s="53"/>
      <c r="AA14" s="67">
        <f t="shared" si="8"/>
        <v>0</v>
      </c>
      <c r="AB14" s="51"/>
      <c r="AC14" s="20">
        <f t="shared" si="9"/>
        <v>0</v>
      </c>
      <c r="AD14" s="85">
        <f t="shared" si="10"/>
        <v>91.38000000000001</v>
      </c>
      <c r="AE14" s="21">
        <f t="shared" ref="AE14:AE65" si="23">+AD14-AK14</f>
        <v>91.38000000000001</v>
      </c>
      <c r="AF14" s="82">
        <v>119</v>
      </c>
      <c r="AG14" s="51"/>
      <c r="AH14" s="22">
        <f t="shared" si="11"/>
        <v>91.38000000000001</v>
      </c>
      <c r="AI14" s="23">
        <f t="shared" si="12"/>
        <v>39.514999999999972</v>
      </c>
      <c r="AJ14" s="54"/>
      <c r="AK14" s="24">
        <f t="shared" si="13"/>
        <v>0</v>
      </c>
      <c r="AL14" s="25">
        <f t="shared" si="14"/>
        <v>130.89499999999998</v>
      </c>
      <c r="AM14" s="26">
        <f t="shared" si="15"/>
        <v>130.89499999999998</v>
      </c>
      <c r="AN14" s="79"/>
      <c r="AO14" s="24">
        <v>60</v>
      </c>
      <c r="AP14" s="25">
        <v>200</v>
      </c>
      <c r="AQ14" s="25">
        <v>0</v>
      </c>
      <c r="AR14" s="25">
        <v>16</v>
      </c>
      <c r="AS14" s="25">
        <v>54</v>
      </c>
      <c r="AT14" s="62">
        <f t="shared" si="16"/>
        <v>330</v>
      </c>
      <c r="AU14" s="63">
        <f t="shared" si="17"/>
        <v>313.5</v>
      </c>
      <c r="AV14" s="114">
        <v>6</v>
      </c>
      <c r="AW14" s="114">
        <v>20</v>
      </c>
      <c r="AX14" s="114">
        <v>8</v>
      </c>
      <c r="AY14" s="114">
        <v>1</v>
      </c>
      <c r="AZ14" s="81">
        <f t="shared" si="18"/>
        <v>35</v>
      </c>
      <c r="BA14" s="80">
        <f t="shared" si="19"/>
        <v>278.5</v>
      </c>
      <c r="BB14" s="36">
        <f t="shared" si="20"/>
        <v>130.89499999999998</v>
      </c>
      <c r="BC14" s="80">
        <f t="shared" si="21"/>
        <v>144.82</v>
      </c>
    </row>
    <row r="15" spans="1:55" ht="18" thickBot="1">
      <c r="A15" s="27" t="s">
        <v>40</v>
      </c>
      <c r="B15" s="44">
        <v>654</v>
      </c>
      <c r="C15" s="44">
        <v>285</v>
      </c>
      <c r="D15" s="44">
        <v>500</v>
      </c>
      <c r="E15" s="44">
        <v>33</v>
      </c>
      <c r="F15" s="44"/>
      <c r="G15" s="35">
        <v>16</v>
      </c>
      <c r="H15" s="48">
        <f t="shared" si="4"/>
        <v>1439</v>
      </c>
      <c r="I15" s="48">
        <f t="shared" si="5"/>
        <v>49</v>
      </c>
      <c r="J15" s="44">
        <v>510</v>
      </c>
      <c r="K15" s="19">
        <v>232</v>
      </c>
      <c r="L15" s="19"/>
      <c r="M15" s="19">
        <v>17</v>
      </c>
      <c r="N15" s="45">
        <v>8</v>
      </c>
      <c r="O15" s="49"/>
      <c r="P15" s="48">
        <f t="shared" si="6"/>
        <v>742</v>
      </c>
      <c r="Q15" s="48">
        <f t="shared" si="7"/>
        <v>25</v>
      </c>
      <c r="R15" s="50">
        <f t="shared" si="22"/>
        <v>74</v>
      </c>
      <c r="S15" s="51">
        <v>3.48</v>
      </c>
      <c r="T15" s="52">
        <v>5</v>
      </c>
      <c r="U15" s="53">
        <v>7.9</v>
      </c>
      <c r="V15" s="53"/>
      <c r="W15" s="44"/>
      <c r="X15" s="53"/>
      <c r="Y15" s="53"/>
      <c r="Z15" s="53"/>
      <c r="AA15" s="67">
        <f t="shared" si="8"/>
        <v>0</v>
      </c>
      <c r="AB15" s="51"/>
      <c r="AC15" s="20">
        <f t="shared" si="9"/>
        <v>0</v>
      </c>
      <c r="AD15" s="85">
        <f t="shared" si="10"/>
        <v>90.38000000000001</v>
      </c>
      <c r="AE15" s="21">
        <f t="shared" si="23"/>
        <v>90.38000000000001</v>
      </c>
      <c r="AF15" s="82">
        <v>120</v>
      </c>
      <c r="AG15" s="51"/>
      <c r="AH15" s="22">
        <f t="shared" si="11"/>
        <v>90.38000000000001</v>
      </c>
      <c r="AI15" s="23">
        <f t="shared" si="12"/>
        <v>40.514999999999972</v>
      </c>
      <c r="AJ15" s="54"/>
      <c r="AK15" s="24">
        <f t="shared" si="13"/>
        <v>0</v>
      </c>
      <c r="AL15" s="25">
        <f t="shared" si="14"/>
        <v>130.89499999999998</v>
      </c>
      <c r="AM15" s="26">
        <f t="shared" si="15"/>
        <v>130.89499999999998</v>
      </c>
      <c r="AN15" s="79"/>
      <c r="AO15" s="24">
        <v>60</v>
      </c>
      <c r="AP15" s="25">
        <v>200</v>
      </c>
      <c r="AQ15" s="25">
        <v>0</v>
      </c>
      <c r="AR15" s="25">
        <v>16</v>
      </c>
      <c r="AS15" s="25">
        <v>54</v>
      </c>
      <c r="AT15" s="62">
        <f t="shared" si="16"/>
        <v>330</v>
      </c>
      <c r="AU15" s="63">
        <f t="shared" si="17"/>
        <v>313.5</v>
      </c>
      <c r="AV15" s="114">
        <v>6</v>
      </c>
      <c r="AW15" s="114">
        <v>20</v>
      </c>
      <c r="AX15" s="114">
        <v>8</v>
      </c>
      <c r="AY15" s="114">
        <v>1</v>
      </c>
      <c r="AZ15" s="81">
        <f t="shared" si="18"/>
        <v>35</v>
      </c>
      <c r="BA15" s="80">
        <f t="shared" si="19"/>
        <v>278.5</v>
      </c>
      <c r="BB15" s="36">
        <f t="shared" si="20"/>
        <v>130.89499999999998</v>
      </c>
      <c r="BC15" s="80">
        <f t="shared" si="21"/>
        <v>144.82</v>
      </c>
    </row>
    <row r="16" spans="1:55" ht="18" thickBot="1">
      <c r="A16" s="27" t="s">
        <v>9</v>
      </c>
      <c r="B16" s="44">
        <v>650</v>
      </c>
      <c r="C16" s="44">
        <v>283</v>
      </c>
      <c r="D16" s="44">
        <v>495</v>
      </c>
      <c r="E16" s="44">
        <v>33</v>
      </c>
      <c r="F16" s="44"/>
      <c r="G16" s="35">
        <v>16</v>
      </c>
      <c r="H16" s="48">
        <f t="shared" si="4"/>
        <v>1428</v>
      </c>
      <c r="I16" s="48">
        <f t="shared" si="5"/>
        <v>49</v>
      </c>
      <c r="J16" s="44">
        <v>507</v>
      </c>
      <c r="K16" s="19">
        <v>229</v>
      </c>
      <c r="L16" s="19"/>
      <c r="M16" s="19">
        <v>17</v>
      </c>
      <c r="N16" s="45">
        <v>8</v>
      </c>
      <c r="O16" s="49"/>
      <c r="P16" s="48">
        <f t="shared" si="6"/>
        <v>736</v>
      </c>
      <c r="Q16" s="48">
        <f t="shared" si="7"/>
        <v>25</v>
      </c>
      <c r="R16" s="50">
        <f t="shared" si="22"/>
        <v>74</v>
      </c>
      <c r="S16" s="51">
        <v>3.45</v>
      </c>
      <c r="T16" s="52">
        <v>5</v>
      </c>
      <c r="U16" s="53">
        <v>7.9</v>
      </c>
      <c r="V16" s="53"/>
      <c r="W16" s="53"/>
      <c r="X16" s="53"/>
      <c r="Y16" s="53"/>
      <c r="Z16" s="53"/>
      <c r="AA16" s="67">
        <f t="shared" si="8"/>
        <v>0</v>
      </c>
      <c r="AB16" s="51"/>
      <c r="AC16" s="20">
        <f t="shared" si="9"/>
        <v>0</v>
      </c>
      <c r="AD16" s="85">
        <f t="shared" si="10"/>
        <v>90.350000000000009</v>
      </c>
      <c r="AE16" s="21">
        <f t="shared" si="23"/>
        <v>90.350000000000009</v>
      </c>
      <c r="AF16" s="82">
        <v>121</v>
      </c>
      <c r="AG16" s="51"/>
      <c r="AH16" s="22">
        <f t="shared" si="11"/>
        <v>90.350000000000009</v>
      </c>
      <c r="AI16" s="23">
        <f t="shared" si="12"/>
        <v>40.544999999999973</v>
      </c>
      <c r="AJ16" s="54"/>
      <c r="AK16" s="24">
        <f t="shared" si="13"/>
        <v>0</v>
      </c>
      <c r="AL16" s="25">
        <f t="shared" si="14"/>
        <v>130.89499999999998</v>
      </c>
      <c r="AM16" s="26">
        <f t="shared" si="15"/>
        <v>130.89499999999998</v>
      </c>
      <c r="AN16" s="79"/>
      <c r="AO16" s="24">
        <v>60</v>
      </c>
      <c r="AP16" s="25">
        <v>200</v>
      </c>
      <c r="AQ16" s="25">
        <v>0</v>
      </c>
      <c r="AR16" s="25">
        <v>16</v>
      </c>
      <c r="AS16" s="25">
        <v>54</v>
      </c>
      <c r="AT16" s="62">
        <f t="shared" si="16"/>
        <v>330</v>
      </c>
      <c r="AU16" s="63">
        <f t="shared" si="17"/>
        <v>313.5</v>
      </c>
      <c r="AV16" s="114">
        <v>6</v>
      </c>
      <c r="AW16" s="114">
        <v>20</v>
      </c>
      <c r="AX16" s="114">
        <v>8</v>
      </c>
      <c r="AY16" s="114">
        <v>1</v>
      </c>
      <c r="AZ16" s="81">
        <f t="shared" si="18"/>
        <v>35</v>
      </c>
      <c r="BA16" s="80">
        <f t="shared" si="19"/>
        <v>278.5</v>
      </c>
      <c r="BB16" s="36">
        <f t="shared" si="20"/>
        <v>130.89499999999998</v>
      </c>
      <c r="BC16" s="80">
        <f t="shared" si="21"/>
        <v>144.82</v>
      </c>
    </row>
    <row r="17" spans="1:55" ht="18" thickBot="1">
      <c r="A17" s="27" t="s">
        <v>41</v>
      </c>
      <c r="B17" s="44">
        <v>660</v>
      </c>
      <c r="C17" s="44">
        <v>282</v>
      </c>
      <c r="D17" s="44">
        <v>495</v>
      </c>
      <c r="E17" s="44">
        <v>33</v>
      </c>
      <c r="F17" s="44"/>
      <c r="G17" s="35">
        <v>16</v>
      </c>
      <c r="H17" s="48">
        <f t="shared" si="4"/>
        <v>1437</v>
      </c>
      <c r="I17" s="48">
        <f t="shared" si="5"/>
        <v>49</v>
      </c>
      <c r="J17" s="44">
        <v>499</v>
      </c>
      <c r="K17" s="19">
        <v>235</v>
      </c>
      <c r="L17" s="19"/>
      <c r="M17" s="19">
        <v>16</v>
      </c>
      <c r="N17" s="45">
        <v>8</v>
      </c>
      <c r="O17" s="49"/>
      <c r="P17" s="48">
        <f t="shared" si="6"/>
        <v>734</v>
      </c>
      <c r="Q17" s="48">
        <f t="shared" si="7"/>
        <v>24</v>
      </c>
      <c r="R17" s="50">
        <f t="shared" si="22"/>
        <v>73</v>
      </c>
      <c r="S17" s="51">
        <v>3.45</v>
      </c>
      <c r="T17" s="52">
        <v>5</v>
      </c>
      <c r="U17" s="53">
        <v>7.9</v>
      </c>
      <c r="V17" s="53"/>
      <c r="W17" s="53"/>
      <c r="X17" s="53"/>
      <c r="Y17" s="53"/>
      <c r="Z17" s="53"/>
      <c r="AA17" s="67">
        <f t="shared" si="8"/>
        <v>0</v>
      </c>
      <c r="AB17" s="51"/>
      <c r="AC17" s="20">
        <f t="shared" si="9"/>
        <v>0</v>
      </c>
      <c r="AD17" s="85">
        <f t="shared" si="10"/>
        <v>89.350000000000009</v>
      </c>
      <c r="AE17" s="21">
        <f t="shared" si="23"/>
        <v>89.350000000000009</v>
      </c>
      <c r="AF17" s="82">
        <v>122</v>
      </c>
      <c r="AG17" s="51"/>
      <c r="AH17" s="22">
        <f t="shared" si="11"/>
        <v>89.350000000000009</v>
      </c>
      <c r="AI17" s="23">
        <f t="shared" si="12"/>
        <v>41.544999999999973</v>
      </c>
      <c r="AJ17" s="54"/>
      <c r="AK17" s="24">
        <f t="shared" si="13"/>
        <v>0</v>
      </c>
      <c r="AL17" s="25">
        <f t="shared" si="14"/>
        <v>130.89499999999998</v>
      </c>
      <c r="AM17" s="26">
        <f t="shared" si="15"/>
        <v>130.89499999999998</v>
      </c>
      <c r="AN17" s="79"/>
      <c r="AO17" s="24">
        <v>60</v>
      </c>
      <c r="AP17" s="25">
        <v>200</v>
      </c>
      <c r="AQ17" s="25">
        <v>0</v>
      </c>
      <c r="AR17" s="25">
        <v>16</v>
      </c>
      <c r="AS17" s="25">
        <v>54</v>
      </c>
      <c r="AT17" s="62">
        <f t="shared" si="16"/>
        <v>330</v>
      </c>
      <c r="AU17" s="63">
        <f t="shared" si="17"/>
        <v>313.5</v>
      </c>
      <c r="AV17" s="114">
        <v>6</v>
      </c>
      <c r="AW17" s="114">
        <v>20</v>
      </c>
      <c r="AX17" s="114">
        <v>8</v>
      </c>
      <c r="AY17" s="114">
        <v>1</v>
      </c>
      <c r="AZ17" s="81">
        <f t="shared" si="18"/>
        <v>35</v>
      </c>
      <c r="BA17" s="80">
        <f t="shared" si="19"/>
        <v>278.5</v>
      </c>
      <c r="BB17" s="36">
        <f t="shared" si="20"/>
        <v>130.89499999999998</v>
      </c>
      <c r="BC17" s="80">
        <f t="shared" si="21"/>
        <v>144.82</v>
      </c>
    </row>
    <row r="18" spans="1:55" ht="18" thickBot="1">
      <c r="A18" s="27" t="s">
        <v>10</v>
      </c>
      <c r="B18" s="44">
        <v>666</v>
      </c>
      <c r="C18" s="44">
        <v>281</v>
      </c>
      <c r="D18" s="44">
        <v>493</v>
      </c>
      <c r="E18" s="44">
        <v>33</v>
      </c>
      <c r="F18" s="44"/>
      <c r="G18" s="35">
        <v>16</v>
      </c>
      <c r="H18" s="48">
        <f t="shared" si="4"/>
        <v>1440</v>
      </c>
      <c r="I18" s="48">
        <f t="shared" si="5"/>
        <v>49</v>
      </c>
      <c r="J18" s="44">
        <v>513</v>
      </c>
      <c r="K18" s="19">
        <v>237</v>
      </c>
      <c r="L18" s="19"/>
      <c r="M18" s="19">
        <v>17</v>
      </c>
      <c r="N18" s="45">
        <v>8</v>
      </c>
      <c r="O18" s="49"/>
      <c r="P18" s="48">
        <f t="shared" si="6"/>
        <v>750</v>
      </c>
      <c r="Q18" s="48">
        <f t="shared" si="7"/>
        <v>25</v>
      </c>
      <c r="R18" s="50">
        <f t="shared" si="22"/>
        <v>74</v>
      </c>
      <c r="S18" s="51">
        <v>3.24</v>
      </c>
      <c r="T18" s="52">
        <v>4.5</v>
      </c>
      <c r="U18" s="53">
        <v>7.7</v>
      </c>
      <c r="V18" s="53"/>
      <c r="W18" s="53"/>
      <c r="X18" s="53"/>
      <c r="Y18" s="53"/>
      <c r="Z18" s="53"/>
      <c r="AA18" s="67">
        <f t="shared" si="8"/>
        <v>0</v>
      </c>
      <c r="AB18" s="51"/>
      <c r="AC18" s="20">
        <f t="shared" si="9"/>
        <v>0</v>
      </c>
      <c r="AD18" s="85">
        <f t="shared" si="10"/>
        <v>89.44</v>
      </c>
      <c r="AE18" s="21">
        <f t="shared" si="23"/>
        <v>89.44</v>
      </c>
      <c r="AF18" s="82">
        <v>123</v>
      </c>
      <c r="AG18" s="51"/>
      <c r="AH18" s="22">
        <f t="shared" si="11"/>
        <v>89.44</v>
      </c>
      <c r="AI18" s="23">
        <f t="shared" si="12"/>
        <v>41.454999999999984</v>
      </c>
      <c r="AJ18" s="54"/>
      <c r="AK18" s="24">
        <f t="shared" si="13"/>
        <v>0</v>
      </c>
      <c r="AL18" s="25">
        <f t="shared" si="14"/>
        <v>130.89499999999998</v>
      </c>
      <c r="AM18" s="26">
        <f t="shared" si="15"/>
        <v>130.89499999999998</v>
      </c>
      <c r="AN18" s="79"/>
      <c r="AO18" s="24">
        <v>60</v>
      </c>
      <c r="AP18" s="25">
        <v>200</v>
      </c>
      <c r="AQ18" s="25">
        <v>0</v>
      </c>
      <c r="AR18" s="25">
        <v>16</v>
      </c>
      <c r="AS18" s="25">
        <v>54</v>
      </c>
      <c r="AT18" s="62">
        <f t="shared" si="16"/>
        <v>330</v>
      </c>
      <c r="AU18" s="63">
        <f t="shared" si="17"/>
        <v>313.5</v>
      </c>
      <c r="AV18" s="114">
        <v>6</v>
      </c>
      <c r="AW18" s="114">
        <v>20</v>
      </c>
      <c r="AX18" s="114">
        <v>8</v>
      </c>
      <c r="AY18" s="114">
        <v>1</v>
      </c>
      <c r="AZ18" s="81">
        <f t="shared" si="18"/>
        <v>35</v>
      </c>
      <c r="BA18" s="80">
        <f t="shared" si="19"/>
        <v>278.5</v>
      </c>
      <c r="BB18" s="36">
        <f t="shared" si="20"/>
        <v>130.89499999999998</v>
      </c>
      <c r="BC18" s="80">
        <f t="shared" si="21"/>
        <v>144.82</v>
      </c>
    </row>
    <row r="19" spans="1:55" ht="18" thickBot="1">
      <c r="A19" s="27" t="s">
        <v>42</v>
      </c>
      <c r="B19" s="44">
        <v>670</v>
      </c>
      <c r="C19" s="44">
        <v>288</v>
      </c>
      <c r="D19" s="44">
        <v>510</v>
      </c>
      <c r="E19" s="44">
        <v>34</v>
      </c>
      <c r="F19" s="44"/>
      <c r="G19" s="35">
        <v>16</v>
      </c>
      <c r="H19" s="48">
        <f t="shared" si="4"/>
        <v>1468</v>
      </c>
      <c r="I19" s="48">
        <f t="shared" si="5"/>
        <v>50</v>
      </c>
      <c r="J19" s="44">
        <v>517</v>
      </c>
      <c r="K19" s="19">
        <v>234</v>
      </c>
      <c r="L19" s="19"/>
      <c r="M19" s="19">
        <v>17</v>
      </c>
      <c r="N19" s="45">
        <v>8</v>
      </c>
      <c r="O19" s="49"/>
      <c r="P19" s="48">
        <f t="shared" si="6"/>
        <v>751</v>
      </c>
      <c r="Q19" s="48">
        <f t="shared" si="7"/>
        <v>25</v>
      </c>
      <c r="R19" s="50">
        <f t="shared" si="22"/>
        <v>75</v>
      </c>
      <c r="S19" s="51">
        <v>3.24</v>
      </c>
      <c r="T19" s="52">
        <v>4.5</v>
      </c>
      <c r="U19" s="53">
        <v>7.7</v>
      </c>
      <c r="V19" s="53"/>
      <c r="W19" s="53"/>
      <c r="X19" s="53"/>
      <c r="Y19" s="53"/>
      <c r="Z19" s="53"/>
      <c r="AA19" s="67">
        <f t="shared" si="8"/>
        <v>0</v>
      </c>
      <c r="AB19" s="51"/>
      <c r="AC19" s="20">
        <f t="shared" si="9"/>
        <v>0</v>
      </c>
      <c r="AD19" s="85">
        <f t="shared" si="10"/>
        <v>90.44</v>
      </c>
      <c r="AE19" s="21">
        <f t="shared" si="23"/>
        <v>90.44</v>
      </c>
      <c r="AF19" s="82">
        <v>124</v>
      </c>
      <c r="AG19" s="51"/>
      <c r="AH19" s="22">
        <f t="shared" si="11"/>
        <v>90.44</v>
      </c>
      <c r="AI19" s="23">
        <f t="shared" si="12"/>
        <v>40.454999999999984</v>
      </c>
      <c r="AJ19" s="54"/>
      <c r="AK19" s="24">
        <f t="shared" si="13"/>
        <v>0</v>
      </c>
      <c r="AL19" s="25">
        <f t="shared" si="14"/>
        <v>130.89499999999998</v>
      </c>
      <c r="AM19" s="26">
        <f t="shared" si="15"/>
        <v>130.89499999999998</v>
      </c>
      <c r="AN19" s="79"/>
      <c r="AO19" s="24">
        <v>60</v>
      </c>
      <c r="AP19" s="25">
        <v>200</v>
      </c>
      <c r="AQ19" s="25">
        <v>0</v>
      </c>
      <c r="AR19" s="25">
        <v>16</v>
      </c>
      <c r="AS19" s="25">
        <v>54</v>
      </c>
      <c r="AT19" s="62">
        <f t="shared" si="16"/>
        <v>330</v>
      </c>
      <c r="AU19" s="63">
        <f t="shared" si="17"/>
        <v>313.5</v>
      </c>
      <c r="AV19" s="114">
        <v>6</v>
      </c>
      <c r="AW19" s="114">
        <v>20</v>
      </c>
      <c r="AX19" s="114">
        <v>8</v>
      </c>
      <c r="AY19" s="114">
        <v>1</v>
      </c>
      <c r="AZ19" s="81">
        <f t="shared" si="18"/>
        <v>35</v>
      </c>
      <c r="BA19" s="80">
        <f t="shared" si="19"/>
        <v>278.5</v>
      </c>
      <c r="BB19" s="36">
        <f t="shared" si="20"/>
        <v>130.89499999999998</v>
      </c>
      <c r="BC19" s="80">
        <f t="shared" si="21"/>
        <v>144.82</v>
      </c>
    </row>
    <row r="20" spans="1:55" ht="18" thickBot="1">
      <c r="A20" s="27" t="s">
        <v>11</v>
      </c>
      <c r="B20" s="44">
        <v>705</v>
      </c>
      <c r="C20" s="44">
        <v>290</v>
      </c>
      <c r="D20" s="44">
        <v>530</v>
      </c>
      <c r="E20" s="44">
        <v>35</v>
      </c>
      <c r="F20" s="44"/>
      <c r="G20" s="35">
        <v>17</v>
      </c>
      <c r="H20" s="48">
        <f t="shared" si="4"/>
        <v>1525</v>
      </c>
      <c r="I20" s="48">
        <f t="shared" si="5"/>
        <v>52</v>
      </c>
      <c r="J20" s="44">
        <v>529</v>
      </c>
      <c r="K20" s="19">
        <v>234</v>
      </c>
      <c r="L20" s="19"/>
      <c r="M20" s="19">
        <v>17</v>
      </c>
      <c r="N20" s="45">
        <v>8</v>
      </c>
      <c r="O20" s="49"/>
      <c r="P20" s="48">
        <f t="shared" si="6"/>
        <v>763</v>
      </c>
      <c r="Q20" s="48">
        <f t="shared" si="7"/>
        <v>25</v>
      </c>
      <c r="R20" s="50">
        <f t="shared" si="22"/>
        <v>77</v>
      </c>
      <c r="S20" s="51">
        <v>3.33</v>
      </c>
      <c r="T20" s="52">
        <v>4.5</v>
      </c>
      <c r="U20" s="53">
        <v>8.4</v>
      </c>
      <c r="V20" s="53"/>
      <c r="W20" s="53"/>
      <c r="X20" s="53"/>
      <c r="Y20" s="53"/>
      <c r="Z20" s="53"/>
      <c r="AA20" s="67">
        <f t="shared" si="8"/>
        <v>0</v>
      </c>
      <c r="AB20" s="51"/>
      <c r="AC20" s="20">
        <f t="shared" si="9"/>
        <v>0</v>
      </c>
      <c r="AD20" s="85">
        <f t="shared" si="10"/>
        <v>93.23</v>
      </c>
      <c r="AE20" s="21">
        <f t="shared" si="23"/>
        <v>93.23</v>
      </c>
      <c r="AF20" s="82">
        <v>125</v>
      </c>
      <c r="AG20" s="51"/>
      <c r="AH20" s="22">
        <f t="shared" si="11"/>
        <v>93.23</v>
      </c>
      <c r="AI20" s="23">
        <f t="shared" si="12"/>
        <v>37.664999999999978</v>
      </c>
      <c r="AJ20" s="54"/>
      <c r="AK20" s="24">
        <f t="shared" si="13"/>
        <v>0</v>
      </c>
      <c r="AL20" s="25">
        <f t="shared" si="14"/>
        <v>130.89499999999998</v>
      </c>
      <c r="AM20" s="26">
        <f t="shared" si="15"/>
        <v>130.89499999999998</v>
      </c>
      <c r="AN20" s="79"/>
      <c r="AO20" s="24">
        <v>60</v>
      </c>
      <c r="AP20" s="25">
        <v>200</v>
      </c>
      <c r="AQ20" s="25">
        <v>0</v>
      </c>
      <c r="AR20" s="25">
        <v>16</v>
      </c>
      <c r="AS20" s="25">
        <v>54</v>
      </c>
      <c r="AT20" s="62">
        <f t="shared" si="16"/>
        <v>330</v>
      </c>
      <c r="AU20" s="63">
        <f t="shared" si="17"/>
        <v>313.5</v>
      </c>
      <c r="AV20" s="114">
        <v>6</v>
      </c>
      <c r="AW20" s="114">
        <v>20</v>
      </c>
      <c r="AX20" s="114">
        <v>8</v>
      </c>
      <c r="AY20" s="114">
        <v>1</v>
      </c>
      <c r="AZ20" s="81">
        <f t="shared" si="18"/>
        <v>35</v>
      </c>
      <c r="BA20" s="80">
        <f t="shared" si="19"/>
        <v>278.5</v>
      </c>
      <c r="BB20" s="36">
        <f t="shared" si="20"/>
        <v>130.89499999999998</v>
      </c>
      <c r="BC20" s="80">
        <f t="shared" si="21"/>
        <v>144.82</v>
      </c>
    </row>
    <row r="21" spans="1:55" ht="18" thickBot="1">
      <c r="A21" s="27" t="s">
        <v>43</v>
      </c>
      <c r="B21" s="44">
        <v>702</v>
      </c>
      <c r="C21" s="44">
        <v>300</v>
      </c>
      <c r="D21" s="44">
        <v>548</v>
      </c>
      <c r="E21" s="44">
        <v>35</v>
      </c>
      <c r="F21" s="44"/>
      <c r="G21" s="35">
        <v>18</v>
      </c>
      <c r="H21" s="48">
        <f t="shared" si="4"/>
        <v>1550</v>
      </c>
      <c r="I21" s="48">
        <f t="shared" si="5"/>
        <v>53</v>
      </c>
      <c r="J21" s="44">
        <v>531</v>
      </c>
      <c r="K21" s="19">
        <v>239</v>
      </c>
      <c r="L21" s="19"/>
      <c r="M21" s="19">
        <v>18</v>
      </c>
      <c r="N21" s="45">
        <v>8</v>
      </c>
      <c r="O21" s="49"/>
      <c r="P21" s="48">
        <f t="shared" si="6"/>
        <v>770</v>
      </c>
      <c r="Q21" s="48">
        <f t="shared" si="7"/>
        <v>26</v>
      </c>
      <c r="R21" s="50">
        <f t="shared" si="22"/>
        <v>79</v>
      </c>
      <c r="S21" s="51">
        <v>3.33</v>
      </c>
      <c r="T21" s="52">
        <v>5</v>
      </c>
      <c r="U21" s="53">
        <v>8.4</v>
      </c>
      <c r="V21" s="53"/>
      <c r="W21" s="53"/>
      <c r="X21" s="53"/>
      <c r="Y21" s="53"/>
      <c r="Z21" s="53"/>
      <c r="AA21" s="67">
        <f t="shared" si="8"/>
        <v>0</v>
      </c>
      <c r="AB21" s="51"/>
      <c r="AC21" s="20">
        <f t="shared" si="9"/>
        <v>0</v>
      </c>
      <c r="AD21" s="85">
        <f t="shared" si="10"/>
        <v>95.73</v>
      </c>
      <c r="AE21" s="21">
        <f t="shared" si="23"/>
        <v>95.73</v>
      </c>
      <c r="AF21" s="82">
        <v>126</v>
      </c>
      <c r="AG21" s="51"/>
      <c r="AH21" s="22">
        <f t="shared" si="11"/>
        <v>95.73</v>
      </c>
      <c r="AI21" s="23">
        <f t="shared" si="12"/>
        <v>35.164999999999978</v>
      </c>
      <c r="AJ21" s="54"/>
      <c r="AK21" s="24">
        <f t="shared" si="13"/>
        <v>0</v>
      </c>
      <c r="AL21" s="25">
        <f t="shared" si="14"/>
        <v>130.89499999999998</v>
      </c>
      <c r="AM21" s="26">
        <f t="shared" si="15"/>
        <v>130.89499999999998</v>
      </c>
      <c r="AN21" s="79"/>
      <c r="AO21" s="24">
        <v>60</v>
      </c>
      <c r="AP21" s="25">
        <v>200</v>
      </c>
      <c r="AQ21" s="25">
        <v>0</v>
      </c>
      <c r="AR21" s="25">
        <v>16</v>
      </c>
      <c r="AS21" s="25">
        <v>54</v>
      </c>
      <c r="AT21" s="62">
        <f t="shared" si="16"/>
        <v>330</v>
      </c>
      <c r="AU21" s="63">
        <f t="shared" si="17"/>
        <v>313.5</v>
      </c>
      <c r="AV21" s="114">
        <v>6</v>
      </c>
      <c r="AW21" s="114">
        <v>20</v>
      </c>
      <c r="AX21" s="114">
        <v>8</v>
      </c>
      <c r="AY21" s="114">
        <v>1</v>
      </c>
      <c r="AZ21" s="81">
        <f t="shared" si="18"/>
        <v>35</v>
      </c>
      <c r="BA21" s="80">
        <f t="shared" si="19"/>
        <v>278.5</v>
      </c>
      <c r="BB21" s="36">
        <f t="shared" si="20"/>
        <v>130.89499999999998</v>
      </c>
      <c r="BC21" s="80">
        <f t="shared" si="21"/>
        <v>144.82</v>
      </c>
    </row>
    <row r="22" spans="1:55" ht="18" thickBot="1">
      <c r="A22" s="27" t="s">
        <v>12</v>
      </c>
      <c r="B22" s="44">
        <v>707</v>
      </c>
      <c r="C22" s="44">
        <v>285</v>
      </c>
      <c r="D22" s="44">
        <v>522</v>
      </c>
      <c r="E22" s="44">
        <v>35</v>
      </c>
      <c r="F22" s="44"/>
      <c r="G22" s="35">
        <v>17</v>
      </c>
      <c r="H22" s="48">
        <f t="shared" si="4"/>
        <v>1514</v>
      </c>
      <c r="I22" s="48">
        <f t="shared" si="5"/>
        <v>52</v>
      </c>
      <c r="J22" s="44">
        <v>508</v>
      </c>
      <c r="K22" s="19">
        <v>250</v>
      </c>
      <c r="L22" s="19"/>
      <c r="M22" s="19">
        <v>17</v>
      </c>
      <c r="N22" s="45">
        <v>9</v>
      </c>
      <c r="O22" s="49"/>
      <c r="P22" s="48">
        <f t="shared" si="6"/>
        <v>758</v>
      </c>
      <c r="Q22" s="48">
        <f t="shared" si="7"/>
        <v>26</v>
      </c>
      <c r="R22" s="50">
        <f t="shared" si="22"/>
        <v>78</v>
      </c>
      <c r="S22" s="51">
        <v>3.24</v>
      </c>
      <c r="T22" s="52">
        <v>5</v>
      </c>
      <c r="U22" s="53">
        <v>7.4</v>
      </c>
      <c r="V22" s="53"/>
      <c r="W22" s="53"/>
      <c r="X22" s="53"/>
      <c r="Y22" s="53"/>
      <c r="Z22" s="53"/>
      <c r="AA22" s="67">
        <f t="shared" si="8"/>
        <v>0</v>
      </c>
      <c r="AB22" s="51"/>
      <c r="AC22" s="20">
        <f t="shared" si="9"/>
        <v>0</v>
      </c>
      <c r="AD22" s="85">
        <f t="shared" si="10"/>
        <v>93.64</v>
      </c>
      <c r="AE22" s="21">
        <f t="shared" si="23"/>
        <v>93.64</v>
      </c>
      <c r="AF22" s="82">
        <v>127</v>
      </c>
      <c r="AG22" s="51"/>
      <c r="AH22" s="22">
        <f t="shared" si="11"/>
        <v>93.64</v>
      </c>
      <c r="AI22" s="23">
        <f t="shared" si="12"/>
        <v>37.701499999999996</v>
      </c>
      <c r="AJ22" s="54"/>
      <c r="AK22" s="24">
        <f t="shared" si="13"/>
        <v>0</v>
      </c>
      <c r="AL22" s="25">
        <f t="shared" si="14"/>
        <v>131.3415</v>
      </c>
      <c r="AM22" s="26">
        <f t="shared" si="15"/>
        <v>131.3415</v>
      </c>
      <c r="AN22" s="79"/>
      <c r="AO22" s="24">
        <v>60</v>
      </c>
      <c r="AP22" s="25">
        <v>200</v>
      </c>
      <c r="AQ22" s="25">
        <v>0</v>
      </c>
      <c r="AR22" s="25">
        <v>17</v>
      </c>
      <c r="AS22" s="25">
        <v>54</v>
      </c>
      <c r="AT22" s="62">
        <f t="shared" si="16"/>
        <v>331</v>
      </c>
      <c r="AU22" s="63">
        <f t="shared" si="17"/>
        <v>314.45</v>
      </c>
      <c r="AV22" s="114">
        <v>6</v>
      </c>
      <c r="AW22" s="114">
        <v>20</v>
      </c>
      <c r="AX22" s="114">
        <v>8</v>
      </c>
      <c r="AY22" s="114">
        <v>1</v>
      </c>
      <c r="AZ22" s="81">
        <f t="shared" si="18"/>
        <v>35</v>
      </c>
      <c r="BA22" s="80">
        <f t="shared" si="19"/>
        <v>279.45</v>
      </c>
      <c r="BB22" s="36">
        <f t="shared" si="20"/>
        <v>131.3415</v>
      </c>
      <c r="BC22" s="80">
        <f t="shared" si="21"/>
        <v>145.31399999999999</v>
      </c>
    </row>
    <row r="23" spans="1:55" ht="18" thickBot="1">
      <c r="A23" s="27" t="s">
        <v>44</v>
      </c>
      <c r="B23" s="44">
        <v>699</v>
      </c>
      <c r="C23" s="44">
        <v>283</v>
      </c>
      <c r="D23" s="44">
        <v>513</v>
      </c>
      <c r="E23" s="44">
        <v>35</v>
      </c>
      <c r="F23" s="44"/>
      <c r="G23" s="35">
        <v>17</v>
      </c>
      <c r="H23" s="48">
        <f t="shared" si="4"/>
        <v>1495</v>
      </c>
      <c r="I23" s="48">
        <f t="shared" si="5"/>
        <v>52</v>
      </c>
      <c r="J23" s="44">
        <v>522</v>
      </c>
      <c r="K23" s="19">
        <v>274</v>
      </c>
      <c r="L23" s="19"/>
      <c r="M23" s="19">
        <v>18</v>
      </c>
      <c r="N23" s="45">
        <v>10</v>
      </c>
      <c r="O23" s="49"/>
      <c r="P23" s="48">
        <f t="shared" si="6"/>
        <v>796</v>
      </c>
      <c r="Q23" s="48">
        <f t="shared" si="7"/>
        <v>28</v>
      </c>
      <c r="R23" s="50">
        <f t="shared" si="22"/>
        <v>80</v>
      </c>
      <c r="S23" s="51">
        <v>3.24</v>
      </c>
      <c r="T23" s="52">
        <v>3</v>
      </c>
      <c r="U23" s="53">
        <v>7.4</v>
      </c>
      <c r="V23" s="53"/>
      <c r="W23" s="53"/>
      <c r="X23" s="53"/>
      <c r="Y23" s="53"/>
      <c r="Z23" s="53"/>
      <c r="AA23" s="67">
        <f t="shared" si="8"/>
        <v>0</v>
      </c>
      <c r="AB23" s="51"/>
      <c r="AC23" s="20">
        <f t="shared" si="9"/>
        <v>0</v>
      </c>
      <c r="AD23" s="85">
        <f t="shared" si="10"/>
        <v>93.64</v>
      </c>
      <c r="AE23" s="21">
        <f t="shared" si="23"/>
        <v>93.64</v>
      </c>
      <c r="AF23" s="82">
        <v>128</v>
      </c>
      <c r="AG23" s="51"/>
      <c r="AH23" s="22">
        <f t="shared" si="11"/>
        <v>93.64</v>
      </c>
      <c r="AI23" s="23">
        <f t="shared" si="12"/>
        <v>37.701499999999996</v>
      </c>
      <c r="AJ23" s="54"/>
      <c r="AK23" s="24">
        <f t="shared" si="13"/>
        <v>0</v>
      </c>
      <c r="AL23" s="25">
        <f t="shared" si="14"/>
        <v>131.3415</v>
      </c>
      <c r="AM23" s="26">
        <f t="shared" si="15"/>
        <v>131.3415</v>
      </c>
      <c r="AN23" s="79"/>
      <c r="AO23" s="24">
        <v>60</v>
      </c>
      <c r="AP23" s="25">
        <v>200</v>
      </c>
      <c r="AQ23" s="25">
        <v>0</v>
      </c>
      <c r="AR23" s="25">
        <v>17</v>
      </c>
      <c r="AS23" s="25">
        <v>54</v>
      </c>
      <c r="AT23" s="62">
        <f t="shared" si="16"/>
        <v>331</v>
      </c>
      <c r="AU23" s="63">
        <f t="shared" si="17"/>
        <v>314.45</v>
      </c>
      <c r="AV23" s="114">
        <v>6</v>
      </c>
      <c r="AW23" s="114">
        <v>20</v>
      </c>
      <c r="AX23" s="114">
        <v>8</v>
      </c>
      <c r="AY23" s="114">
        <v>1</v>
      </c>
      <c r="AZ23" s="81">
        <f t="shared" si="18"/>
        <v>35</v>
      </c>
      <c r="BA23" s="80">
        <f t="shared" si="19"/>
        <v>279.45</v>
      </c>
      <c r="BB23" s="36">
        <f t="shared" si="20"/>
        <v>131.3415</v>
      </c>
      <c r="BC23" s="80">
        <f t="shared" si="21"/>
        <v>145.31399999999999</v>
      </c>
    </row>
    <row r="24" spans="1:55" ht="18" thickBot="1">
      <c r="A24" s="29" t="s">
        <v>13</v>
      </c>
      <c r="B24" s="44">
        <v>727</v>
      </c>
      <c r="C24" s="44">
        <v>304</v>
      </c>
      <c r="D24" s="44">
        <v>498</v>
      </c>
      <c r="E24" s="44">
        <v>36</v>
      </c>
      <c r="F24" s="44"/>
      <c r="G24" s="35">
        <v>16</v>
      </c>
      <c r="H24" s="48">
        <f t="shared" si="4"/>
        <v>1529</v>
      </c>
      <c r="I24" s="48">
        <f t="shared" si="5"/>
        <v>52</v>
      </c>
      <c r="J24" s="44">
        <v>498</v>
      </c>
      <c r="K24" s="19">
        <v>314</v>
      </c>
      <c r="L24" s="19"/>
      <c r="M24" s="19">
        <v>17</v>
      </c>
      <c r="N24" s="45">
        <v>11</v>
      </c>
      <c r="O24" s="49"/>
      <c r="P24" s="48">
        <f t="shared" si="6"/>
        <v>812</v>
      </c>
      <c r="Q24" s="48">
        <f t="shared" si="7"/>
        <v>28</v>
      </c>
      <c r="R24" s="50">
        <f t="shared" si="22"/>
        <v>80</v>
      </c>
      <c r="S24" s="51">
        <v>3.3</v>
      </c>
      <c r="T24" s="52">
        <v>3</v>
      </c>
      <c r="U24" s="53">
        <v>6.4</v>
      </c>
      <c r="V24" s="53"/>
      <c r="W24" s="53"/>
      <c r="X24" s="53"/>
      <c r="Y24" s="53"/>
      <c r="Z24" s="53"/>
      <c r="AA24" s="67">
        <f t="shared" si="8"/>
        <v>0</v>
      </c>
      <c r="AB24" s="51"/>
      <c r="AC24" s="20">
        <f t="shared" si="9"/>
        <v>0</v>
      </c>
      <c r="AD24" s="85">
        <f t="shared" si="10"/>
        <v>92.7</v>
      </c>
      <c r="AE24" s="21">
        <f t="shared" si="23"/>
        <v>92.7</v>
      </c>
      <c r="AF24" s="82">
        <v>129</v>
      </c>
      <c r="AG24" s="51"/>
      <c r="AH24" s="22">
        <f t="shared" si="11"/>
        <v>92.7</v>
      </c>
      <c r="AI24" s="23">
        <f t="shared" si="12"/>
        <v>38.641499999999994</v>
      </c>
      <c r="AJ24" s="54"/>
      <c r="AK24" s="24">
        <f t="shared" si="13"/>
        <v>0</v>
      </c>
      <c r="AL24" s="25">
        <f t="shared" si="14"/>
        <v>131.3415</v>
      </c>
      <c r="AM24" s="26">
        <f t="shared" si="15"/>
        <v>131.3415</v>
      </c>
      <c r="AN24" s="79"/>
      <c r="AO24" s="24">
        <v>60</v>
      </c>
      <c r="AP24" s="25">
        <v>200</v>
      </c>
      <c r="AQ24" s="25">
        <v>0</v>
      </c>
      <c r="AR24" s="25">
        <v>17</v>
      </c>
      <c r="AS24" s="25">
        <v>54</v>
      </c>
      <c r="AT24" s="62">
        <f t="shared" si="16"/>
        <v>331</v>
      </c>
      <c r="AU24" s="63">
        <f t="shared" si="17"/>
        <v>314.45</v>
      </c>
      <c r="AV24" s="114">
        <v>6</v>
      </c>
      <c r="AW24" s="114">
        <v>20</v>
      </c>
      <c r="AX24" s="114">
        <v>8</v>
      </c>
      <c r="AY24" s="114">
        <v>1</v>
      </c>
      <c r="AZ24" s="81">
        <f t="shared" si="18"/>
        <v>35</v>
      </c>
      <c r="BA24" s="80">
        <f t="shared" si="19"/>
        <v>279.45</v>
      </c>
      <c r="BB24" s="36">
        <f t="shared" si="20"/>
        <v>131.3415</v>
      </c>
      <c r="BC24" s="80">
        <f t="shared" si="21"/>
        <v>145.31399999999999</v>
      </c>
    </row>
    <row r="25" spans="1:55" ht="18" thickBot="1">
      <c r="A25" s="30" t="s">
        <v>30</v>
      </c>
      <c r="B25" s="44">
        <v>814</v>
      </c>
      <c r="C25" s="44">
        <v>356</v>
      </c>
      <c r="D25" s="44">
        <v>523</v>
      </c>
      <c r="E25" s="44">
        <v>41</v>
      </c>
      <c r="F25" s="44"/>
      <c r="G25" s="35">
        <v>17</v>
      </c>
      <c r="H25" s="48">
        <f t="shared" si="4"/>
        <v>1693</v>
      </c>
      <c r="I25" s="48">
        <f t="shared" si="5"/>
        <v>58</v>
      </c>
      <c r="J25" s="44">
        <v>508</v>
      </c>
      <c r="K25" s="19">
        <v>329</v>
      </c>
      <c r="L25" s="19"/>
      <c r="M25" s="19">
        <v>17</v>
      </c>
      <c r="N25" s="45">
        <v>12</v>
      </c>
      <c r="O25" s="49"/>
      <c r="P25" s="48">
        <f t="shared" si="6"/>
        <v>837</v>
      </c>
      <c r="Q25" s="48">
        <f t="shared" si="7"/>
        <v>29</v>
      </c>
      <c r="R25" s="50">
        <f t="shared" si="22"/>
        <v>87</v>
      </c>
      <c r="S25" s="51">
        <v>3.3</v>
      </c>
      <c r="T25" s="52">
        <v>3.5</v>
      </c>
      <c r="U25" s="53">
        <v>6.4</v>
      </c>
      <c r="V25" s="53"/>
      <c r="W25" s="53"/>
      <c r="X25" s="53"/>
      <c r="Y25" s="53"/>
      <c r="Z25" s="53"/>
      <c r="AA25" s="67">
        <f t="shared" si="8"/>
        <v>0</v>
      </c>
      <c r="AB25" s="51"/>
      <c r="AC25" s="20">
        <f t="shared" si="9"/>
        <v>0</v>
      </c>
      <c r="AD25" s="85">
        <f t="shared" si="10"/>
        <v>100.2</v>
      </c>
      <c r="AE25" s="21">
        <f t="shared" si="23"/>
        <v>100.2</v>
      </c>
      <c r="AF25" s="82">
        <v>130</v>
      </c>
      <c r="AG25" s="51"/>
      <c r="AH25" s="22">
        <f t="shared" si="11"/>
        <v>100.2</v>
      </c>
      <c r="AI25" s="23">
        <f t="shared" si="12"/>
        <v>31.141499999999994</v>
      </c>
      <c r="AJ25" s="54"/>
      <c r="AK25" s="24">
        <f t="shared" si="13"/>
        <v>0</v>
      </c>
      <c r="AL25" s="25">
        <f t="shared" si="14"/>
        <v>131.3415</v>
      </c>
      <c r="AM25" s="26">
        <f t="shared" si="15"/>
        <v>131.3415</v>
      </c>
      <c r="AN25" s="79"/>
      <c r="AO25" s="24">
        <v>60</v>
      </c>
      <c r="AP25" s="25">
        <v>200</v>
      </c>
      <c r="AQ25" s="25">
        <v>0</v>
      </c>
      <c r="AR25" s="25">
        <v>17</v>
      </c>
      <c r="AS25" s="25">
        <v>54</v>
      </c>
      <c r="AT25" s="62">
        <f t="shared" si="16"/>
        <v>331</v>
      </c>
      <c r="AU25" s="63">
        <f t="shared" si="17"/>
        <v>314.45</v>
      </c>
      <c r="AV25" s="114">
        <v>6</v>
      </c>
      <c r="AW25" s="114">
        <v>20</v>
      </c>
      <c r="AX25" s="114">
        <v>8</v>
      </c>
      <c r="AY25" s="114">
        <v>1</v>
      </c>
      <c r="AZ25" s="81">
        <f t="shared" si="18"/>
        <v>35</v>
      </c>
      <c r="BA25" s="80">
        <f t="shared" si="19"/>
        <v>279.45</v>
      </c>
      <c r="BB25" s="36">
        <f t="shared" si="20"/>
        <v>131.3415</v>
      </c>
      <c r="BC25" s="80">
        <f t="shared" si="21"/>
        <v>145.31399999999999</v>
      </c>
    </row>
    <row r="26" spans="1:55" ht="18" thickBot="1">
      <c r="A26" s="30" t="s">
        <v>14</v>
      </c>
      <c r="B26" s="44">
        <v>926</v>
      </c>
      <c r="C26" s="44">
        <v>396</v>
      </c>
      <c r="D26" s="44">
        <v>547</v>
      </c>
      <c r="E26" s="44">
        <v>46</v>
      </c>
      <c r="F26" s="44"/>
      <c r="G26" s="35">
        <v>17</v>
      </c>
      <c r="H26" s="48">
        <f t="shared" si="4"/>
        <v>1869</v>
      </c>
      <c r="I26" s="48">
        <f t="shared" si="5"/>
        <v>63</v>
      </c>
      <c r="J26" s="44">
        <v>579</v>
      </c>
      <c r="K26" s="19">
        <v>380</v>
      </c>
      <c r="L26" s="19"/>
      <c r="M26" s="19">
        <v>19</v>
      </c>
      <c r="N26" s="45">
        <v>13</v>
      </c>
      <c r="O26" s="49"/>
      <c r="P26" s="48">
        <f t="shared" si="6"/>
        <v>959</v>
      </c>
      <c r="Q26" s="48">
        <f t="shared" si="7"/>
        <v>32</v>
      </c>
      <c r="R26" s="50">
        <f t="shared" si="22"/>
        <v>95</v>
      </c>
      <c r="S26" s="51">
        <v>3.85</v>
      </c>
      <c r="T26" s="52">
        <v>3.5</v>
      </c>
      <c r="U26" s="53">
        <v>7.3</v>
      </c>
      <c r="V26" s="53"/>
      <c r="W26" s="53"/>
      <c r="X26" s="53"/>
      <c r="Y26" s="53"/>
      <c r="Z26" s="53"/>
      <c r="AA26" s="67">
        <f t="shared" si="8"/>
        <v>0</v>
      </c>
      <c r="AB26" s="51"/>
      <c r="AC26" s="20">
        <f t="shared" si="9"/>
        <v>0</v>
      </c>
      <c r="AD26" s="85">
        <f t="shared" si="10"/>
        <v>109.64999999999999</v>
      </c>
      <c r="AE26" s="21">
        <f t="shared" si="23"/>
        <v>109.64999999999999</v>
      </c>
      <c r="AF26" s="82">
        <v>131</v>
      </c>
      <c r="AG26" s="51"/>
      <c r="AH26" s="22">
        <f t="shared" si="11"/>
        <v>109.64999999999999</v>
      </c>
      <c r="AI26" s="23">
        <f t="shared" si="12"/>
        <v>21.691500000000005</v>
      </c>
      <c r="AJ26" s="54"/>
      <c r="AK26" s="24">
        <f t="shared" si="13"/>
        <v>0</v>
      </c>
      <c r="AL26" s="25">
        <f t="shared" si="14"/>
        <v>131.3415</v>
      </c>
      <c r="AM26" s="26">
        <f t="shared" si="15"/>
        <v>131.3415</v>
      </c>
      <c r="AN26" s="79"/>
      <c r="AO26" s="24">
        <v>60</v>
      </c>
      <c r="AP26" s="25">
        <v>200</v>
      </c>
      <c r="AQ26" s="25">
        <v>0</v>
      </c>
      <c r="AR26" s="25">
        <v>17</v>
      </c>
      <c r="AS26" s="25">
        <v>54</v>
      </c>
      <c r="AT26" s="62">
        <f t="shared" si="16"/>
        <v>331</v>
      </c>
      <c r="AU26" s="63">
        <f t="shared" si="17"/>
        <v>314.45</v>
      </c>
      <c r="AV26" s="114">
        <v>6</v>
      </c>
      <c r="AW26" s="114">
        <v>20</v>
      </c>
      <c r="AX26" s="114">
        <v>8</v>
      </c>
      <c r="AY26" s="114">
        <v>1</v>
      </c>
      <c r="AZ26" s="81">
        <f t="shared" si="18"/>
        <v>35</v>
      </c>
      <c r="BA26" s="80">
        <f t="shared" si="19"/>
        <v>279.45</v>
      </c>
      <c r="BB26" s="36">
        <f t="shared" si="20"/>
        <v>131.3415</v>
      </c>
      <c r="BC26" s="80">
        <f t="shared" si="21"/>
        <v>145.31399999999999</v>
      </c>
    </row>
    <row r="27" spans="1:55" ht="18" thickBot="1">
      <c r="A27" s="30" t="s">
        <v>31</v>
      </c>
      <c r="B27" s="44">
        <v>998</v>
      </c>
      <c r="C27" s="44">
        <v>425</v>
      </c>
      <c r="D27" s="44">
        <v>576</v>
      </c>
      <c r="E27" s="44">
        <v>51</v>
      </c>
      <c r="F27" s="44"/>
      <c r="G27" s="35">
        <v>19</v>
      </c>
      <c r="H27" s="48">
        <f t="shared" si="4"/>
        <v>1999</v>
      </c>
      <c r="I27" s="48">
        <f t="shared" si="5"/>
        <v>70</v>
      </c>
      <c r="J27" s="44">
        <v>575</v>
      </c>
      <c r="K27" s="19">
        <v>401</v>
      </c>
      <c r="L27" s="19"/>
      <c r="M27" s="19">
        <v>19</v>
      </c>
      <c r="N27" s="45">
        <v>14</v>
      </c>
      <c r="O27" s="49"/>
      <c r="P27" s="48">
        <f t="shared" si="6"/>
        <v>976</v>
      </c>
      <c r="Q27" s="48">
        <f t="shared" si="7"/>
        <v>33</v>
      </c>
      <c r="R27" s="50">
        <f t="shared" si="22"/>
        <v>103</v>
      </c>
      <c r="S27" s="51">
        <v>3.85</v>
      </c>
      <c r="T27" s="52">
        <v>4</v>
      </c>
      <c r="U27" s="53">
        <v>7.3</v>
      </c>
      <c r="V27" s="53"/>
      <c r="W27" s="53"/>
      <c r="X27" s="53"/>
      <c r="Y27" s="53"/>
      <c r="Z27" s="53"/>
      <c r="AA27" s="67">
        <f t="shared" si="8"/>
        <v>0</v>
      </c>
      <c r="AB27" s="51"/>
      <c r="AC27" s="20">
        <f t="shared" si="9"/>
        <v>0</v>
      </c>
      <c r="AD27" s="85">
        <f t="shared" si="10"/>
        <v>118.14999999999999</v>
      </c>
      <c r="AE27" s="21">
        <f t="shared" si="23"/>
        <v>118.14999999999999</v>
      </c>
      <c r="AF27" s="82">
        <v>132</v>
      </c>
      <c r="AG27" s="51"/>
      <c r="AH27" s="22">
        <f t="shared" si="11"/>
        <v>118.14999999999999</v>
      </c>
      <c r="AI27" s="23">
        <f t="shared" si="12"/>
        <v>13.191500000000005</v>
      </c>
      <c r="AJ27" s="54"/>
      <c r="AK27" s="24">
        <f t="shared" si="13"/>
        <v>0</v>
      </c>
      <c r="AL27" s="25">
        <f t="shared" si="14"/>
        <v>131.3415</v>
      </c>
      <c r="AM27" s="26">
        <f t="shared" si="15"/>
        <v>131.3415</v>
      </c>
      <c r="AN27" s="79"/>
      <c r="AO27" s="24">
        <v>60</v>
      </c>
      <c r="AP27" s="25">
        <v>200</v>
      </c>
      <c r="AQ27" s="25">
        <v>0</v>
      </c>
      <c r="AR27" s="25">
        <v>17</v>
      </c>
      <c r="AS27" s="25">
        <v>54</v>
      </c>
      <c r="AT27" s="62">
        <f t="shared" si="16"/>
        <v>331</v>
      </c>
      <c r="AU27" s="63">
        <f t="shared" si="17"/>
        <v>314.45</v>
      </c>
      <c r="AV27" s="114">
        <v>6</v>
      </c>
      <c r="AW27" s="114">
        <v>20</v>
      </c>
      <c r="AX27" s="114">
        <v>8</v>
      </c>
      <c r="AY27" s="114">
        <v>1</v>
      </c>
      <c r="AZ27" s="81">
        <f t="shared" si="18"/>
        <v>35</v>
      </c>
      <c r="BA27" s="80">
        <f t="shared" si="19"/>
        <v>279.45</v>
      </c>
      <c r="BB27" s="36">
        <f t="shared" si="20"/>
        <v>131.3415</v>
      </c>
      <c r="BC27" s="80">
        <f t="shared" si="21"/>
        <v>145.31399999999999</v>
      </c>
    </row>
    <row r="28" spans="1:55" ht="18" thickBot="1">
      <c r="A28" s="30" t="s">
        <v>15</v>
      </c>
      <c r="B28" s="44">
        <v>1036</v>
      </c>
      <c r="C28" s="44">
        <v>444</v>
      </c>
      <c r="D28" s="44">
        <v>593</v>
      </c>
      <c r="E28" s="44">
        <v>51</v>
      </c>
      <c r="F28" s="44"/>
      <c r="G28" s="44">
        <v>19</v>
      </c>
      <c r="H28" s="48">
        <f t="shared" si="4"/>
        <v>2073</v>
      </c>
      <c r="I28" s="48">
        <f t="shared" si="5"/>
        <v>70</v>
      </c>
      <c r="J28" s="44">
        <v>576</v>
      </c>
      <c r="K28" s="19">
        <v>329</v>
      </c>
      <c r="L28" s="19"/>
      <c r="M28" s="19">
        <v>19</v>
      </c>
      <c r="N28" s="45">
        <v>11</v>
      </c>
      <c r="O28" s="49"/>
      <c r="P28" s="48">
        <f t="shared" si="6"/>
        <v>905</v>
      </c>
      <c r="Q28" s="48">
        <f t="shared" si="7"/>
        <v>30</v>
      </c>
      <c r="R28" s="50">
        <f t="shared" si="22"/>
        <v>100</v>
      </c>
      <c r="S28" s="51">
        <v>4.28</v>
      </c>
      <c r="T28" s="52">
        <v>4</v>
      </c>
      <c r="U28" s="53">
        <v>7.7</v>
      </c>
      <c r="V28" s="53"/>
      <c r="W28" s="53"/>
      <c r="X28" s="53"/>
      <c r="Y28" s="53"/>
      <c r="Z28" s="53"/>
      <c r="AA28" s="67">
        <f t="shared" si="8"/>
        <v>0</v>
      </c>
      <c r="AB28" s="51"/>
      <c r="AC28" s="20">
        <f t="shared" si="9"/>
        <v>0</v>
      </c>
      <c r="AD28" s="85">
        <f t="shared" si="10"/>
        <v>115.98</v>
      </c>
      <c r="AE28" s="21">
        <f t="shared" si="23"/>
        <v>115.98</v>
      </c>
      <c r="AF28" s="82">
        <v>133</v>
      </c>
      <c r="AG28" s="51"/>
      <c r="AH28" s="22">
        <f t="shared" si="11"/>
        <v>115.98</v>
      </c>
      <c r="AI28" s="23">
        <f t="shared" si="12"/>
        <v>15.361499999999992</v>
      </c>
      <c r="AJ28" s="54"/>
      <c r="AK28" s="24">
        <f t="shared" si="13"/>
        <v>0</v>
      </c>
      <c r="AL28" s="25">
        <f t="shared" si="14"/>
        <v>131.3415</v>
      </c>
      <c r="AM28" s="26">
        <f t="shared" si="15"/>
        <v>131.3415</v>
      </c>
      <c r="AN28" s="79"/>
      <c r="AO28" s="24">
        <v>60</v>
      </c>
      <c r="AP28" s="25">
        <v>200</v>
      </c>
      <c r="AQ28" s="25">
        <v>0</v>
      </c>
      <c r="AR28" s="25">
        <v>17</v>
      </c>
      <c r="AS28" s="25">
        <v>54</v>
      </c>
      <c r="AT28" s="62">
        <f t="shared" si="16"/>
        <v>331</v>
      </c>
      <c r="AU28" s="63">
        <f t="shared" si="17"/>
        <v>314.45</v>
      </c>
      <c r="AV28" s="114">
        <v>6</v>
      </c>
      <c r="AW28" s="114">
        <v>20</v>
      </c>
      <c r="AX28" s="114">
        <v>8</v>
      </c>
      <c r="AY28" s="114">
        <v>1</v>
      </c>
      <c r="AZ28" s="81">
        <f t="shared" si="18"/>
        <v>35</v>
      </c>
      <c r="BA28" s="80">
        <f t="shared" si="19"/>
        <v>279.45</v>
      </c>
      <c r="BB28" s="36">
        <f t="shared" si="20"/>
        <v>131.3415</v>
      </c>
      <c r="BC28" s="80">
        <f t="shared" si="21"/>
        <v>145.31399999999999</v>
      </c>
    </row>
    <row r="29" spans="1:55" ht="18" thickBot="1">
      <c r="A29" s="30" t="s">
        <v>32</v>
      </c>
      <c r="B29" s="44">
        <v>1043</v>
      </c>
      <c r="C29" s="44">
        <v>449</v>
      </c>
      <c r="D29" s="44">
        <v>611</v>
      </c>
      <c r="E29" s="44">
        <v>51</v>
      </c>
      <c r="F29" s="44"/>
      <c r="G29" s="44">
        <v>19</v>
      </c>
      <c r="H29" s="48">
        <f t="shared" si="4"/>
        <v>2103</v>
      </c>
      <c r="I29" s="48">
        <f t="shared" si="5"/>
        <v>70</v>
      </c>
      <c r="J29" s="44">
        <v>591</v>
      </c>
      <c r="K29" s="19">
        <v>385</v>
      </c>
      <c r="L29" s="19"/>
      <c r="M29" s="19">
        <v>19</v>
      </c>
      <c r="N29" s="45">
        <v>13</v>
      </c>
      <c r="O29" s="49"/>
      <c r="P29" s="48">
        <f t="shared" si="6"/>
        <v>976</v>
      </c>
      <c r="Q29" s="48">
        <f t="shared" si="7"/>
        <v>32</v>
      </c>
      <c r="R29" s="50">
        <f t="shared" si="22"/>
        <v>102</v>
      </c>
      <c r="S29" s="51">
        <v>4.28</v>
      </c>
      <c r="T29" s="52">
        <v>4</v>
      </c>
      <c r="U29" s="53">
        <v>7.7</v>
      </c>
      <c r="V29" s="53"/>
      <c r="W29" s="53"/>
      <c r="X29" s="53"/>
      <c r="Y29" s="53"/>
      <c r="Z29" s="53"/>
      <c r="AA29" s="67">
        <f t="shared" si="8"/>
        <v>0</v>
      </c>
      <c r="AB29" s="51"/>
      <c r="AC29" s="20">
        <f t="shared" si="9"/>
        <v>0</v>
      </c>
      <c r="AD29" s="85">
        <f t="shared" si="10"/>
        <v>117.98</v>
      </c>
      <c r="AE29" s="21">
        <f t="shared" si="23"/>
        <v>117.98</v>
      </c>
      <c r="AF29" s="82">
        <v>134</v>
      </c>
      <c r="AG29" s="51"/>
      <c r="AH29" s="22">
        <f t="shared" si="11"/>
        <v>117.98</v>
      </c>
      <c r="AI29" s="23">
        <f t="shared" si="12"/>
        <v>13.361499999999992</v>
      </c>
      <c r="AJ29" s="54"/>
      <c r="AK29" s="24">
        <f t="shared" si="13"/>
        <v>0</v>
      </c>
      <c r="AL29" s="25">
        <f t="shared" si="14"/>
        <v>131.3415</v>
      </c>
      <c r="AM29" s="26">
        <f t="shared" si="15"/>
        <v>131.3415</v>
      </c>
      <c r="AN29" s="79"/>
      <c r="AO29" s="24">
        <v>60</v>
      </c>
      <c r="AP29" s="25">
        <v>200</v>
      </c>
      <c r="AQ29" s="25">
        <v>0</v>
      </c>
      <c r="AR29" s="25">
        <v>17</v>
      </c>
      <c r="AS29" s="25">
        <v>54</v>
      </c>
      <c r="AT29" s="62">
        <f t="shared" si="16"/>
        <v>331</v>
      </c>
      <c r="AU29" s="63">
        <f t="shared" si="17"/>
        <v>314.45</v>
      </c>
      <c r="AV29" s="114">
        <v>6</v>
      </c>
      <c r="AW29" s="114">
        <v>20</v>
      </c>
      <c r="AX29" s="114">
        <v>8</v>
      </c>
      <c r="AY29" s="114">
        <v>1</v>
      </c>
      <c r="AZ29" s="81">
        <f t="shared" si="18"/>
        <v>35</v>
      </c>
      <c r="BA29" s="80">
        <f t="shared" si="19"/>
        <v>279.45</v>
      </c>
      <c r="BB29" s="36">
        <f t="shared" si="20"/>
        <v>131.3415</v>
      </c>
      <c r="BC29" s="80">
        <f t="shared" si="21"/>
        <v>145.31399999999999</v>
      </c>
    </row>
    <row r="30" spans="1:55" ht="18" thickBot="1">
      <c r="A30" s="30" t="s">
        <v>16</v>
      </c>
      <c r="B30" s="44">
        <v>1049</v>
      </c>
      <c r="C30" s="44">
        <v>451</v>
      </c>
      <c r="D30" s="44">
        <v>617</v>
      </c>
      <c r="E30" s="44">
        <v>52</v>
      </c>
      <c r="F30" s="44"/>
      <c r="G30" s="44">
        <v>20</v>
      </c>
      <c r="H30" s="48">
        <f t="shared" si="4"/>
        <v>2117</v>
      </c>
      <c r="I30" s="48">
        <f t="shared" si="5"/>
        <v>72</v>
      </c>
      <c r="J30" s="44">
        <v>590</v>
      </c>
      <c r="K30" s="19">
        <v>407</v>
      </c>
      <c r="L30" s="19"/>
      <c r="M30" s="19">
        <v>19</v>
      </c>
      <c r="N30" s="45">
        <v>14</v>
      </c>
      <c r="O30" s="49"/>
      <c r="P30" s="48">
        <f t="shared" si="6"/>
        <v>997</v>
      </c>
      <c r="Q30" s="48">
        <f t="shared" si="7"/>
        <v>33</v>
      </c>
      <c r="R30" s="50">
        <f t="shared" si="22"/>
        <v>105</v>
      </c>
      <c r="S30" s="51">
        <v>4.32</v>
      </c>
      <c r="T30" s="52">
        <v>4</v>
      </c>
      <c r="U30" s="53">
        <v>8.1</v>
      </c>
      <c r="V30" s="53"/>
      <c r="W30" s="53"/>
      <c r="X30" s="53"/>
      <c r="Y30" s="53"/>
      <c r="Z30" s="53"/>
      <c r="AA30" s="67">
        <f t="shared" si="8"/>
        <v>0</v>
      </c>
      <c r="AB30" s="51"/>
      <c r="AC30" s="20">
        <f t="shared" si="9"/>
        <v>0</v>
      </c>
      <c r="AD30" s="85">
        <f t="shared" si="10"/>
        <v>121.41999999999999</v>
      </c>
      <c r="AE30" s="21">
        <f t="shared" si="23"/>
        <v>121.41999999999999</v>
      </c>
      <c r="AF30" s="82">
        <v>135</v>
      </c>
      <c r="AG30" s="51"/>
      <c r="AH30" s="22">
        <f t="shared" si="11"/>
        <v>121.41999999999999</v>
      </c>
      <c r="AI30" s="23">
        <f t="shared" si="12"/>
        <v>9.9215000000000089</v>
      </c>
      <c r="AJ30" s="54"/>
      <c r="AK30" s="24">
        <f t="shared" si="13"/>
        <v>0</v>
      </c>
      <c r="AL30" s="25">
        <f t="shared" si="14"/>
        <v>131.3415</v>
      </c>
      <c r="AM30" s="26">
        <f t="shared" si="15"/>
        <v>131.3415</v>
      </c>
      <c r="AN30" s="79"/>
      <c r="AO30" s="24">
        <v>60</v>
      </c>
      <c r="AP30" s="25">
        <v>200</v>
      </c>
      <c r="AQ30" s="25">
        <v>0</v>
      </c>
      <c r="AR30" s="25">
        <v>17</v>
      </c>
      <c r="AS30" s="25">
        <v>54</v>
      </c>
      <c r="AT30" s="62">
        <f t="shared" si="16"/>
        <v>331</v>
      </c>
      <c r="AU30" s="63">
        <f t="shared" si="17"/>
        <v>314.45</v>
      </c>
      <c r="AV30" s="114">
        <v>6</v>
      </c>
      <c r="AW30" s="114">
        <v>20</v>
      </c>
      <c r="AX30" s="114">
        <v>8</v>
      </c>
      <c r="AY30" s="114">
        <v>1</v>
      </c>
      <c r="AZ30" s="81">
        <f t="shared" si="18"/>
        <v>35</v>
      </c>
      <c r="BA30" s="80">
        <f t="shared" si="19"/>
        <v>279.45</v>
      </c>
      <c r="BB30" s="36">
        <f t="shared" si="20"/>
        <v>131.3415</v>
      </c>
      <c r="BC30" s="80">
        <f t="shared" si="21"/>
        <v>145.31399999999999</v>
      </c>
    </row>
    <row r="31" spans="1:55" ht="18" thickBot="1">
      <c r="A31" s="30" t="s">
        <v>45</v>
      </c>
      <c r="B31" s="44">
        <v>1065</v>
      </c>
      <c r="C31" s="44">
        <v>470</v>
      </c>
      <c r="D31" s="44">
        <v>621</v>
      </c>
      <c r="E31" s="44">
        <v>52</v>
      </c>
      <c r="F31" s="44"/>
      <c r="G31" s="44">
        <v>20</v>
      </c>
      <c r="H31" s="48">
        <f t="shared" si="4"/>
        <v>2156</v>
      </c>
      <c r="I31" s="48">
        <f t="shared" si="5"/>
        <v>72</v>
      </c>
      <c r="J31" s="44">
        <v>640</v>
      </c>
      <c r="K31" s="19">
        <v>409</v>
      </c>
      <c r="L31" s="19"/>
      <c r="M31" s="19">
        <v>21</v>
      </c>
      <c r="N31" s="45">
        <v>14</v>
      </c>
      <c r="O31" s="49"/>
      <c r="P31" s="48">
        <f t="shared" si="6"/>
        <v>1049</v>
      </c>
      <c r="Q31" s="48">
        <f t="shared" si="7"/>
        <v>35</v>
      </c>
      <c r="R31" s="50">
        <f t="shared" si="22"/>
        <v>107</v>
      </c>
      <c r="S31" s="51">
        <v>4.32</v>
      </c>
      <c r="T31" s="52">
        <v>4</v>
      </c>
      <c r="U31" s="53">
        <v>8.1</v>
      </c>
      <c r="V31" s="53"/>
      <c r="W31" s="53"/>
      <c r="X31" s="53"/>
      <c r="Y31" s="53"/>
      <c r="Z31" s="53"/>
      <c r="AA31" s="67">
        <f t="shared" si="8"/>
        <v>0</v>
      </c>
      <c r="AB31" s="51"/>
      <c r="AC31" s="20">
        <f t="shared" si="9"/>
        <v>0</v>
      </c>
      <c r="AD31" s="85">
        <f t="shared" si="10"/>
        <v>123.41999999999999</v>
      </c>
      <c r="AE31" s="21">
        <f t="shared" si="23"/>
        <v>123.41999999999999</v>
      </c>
      <c r="AF31" s="82">
        <v>136</v>
      </c>
      <c r="AG31" s="51"/>
      <c r="AH31" s="22">
        <f t="shared" si="11"/>
        <v>123.41999999999999</v>
      </c>
      <c r="AI31" s="23">
        <f t="shared" si="12"/>
        <v>7.9215000000000089</v>
      </c>
      <c r="AJ31" s="54"/>
      <c r="AK31" s="24">
        <f t="shared" si="13"/>
        <v>0</v>
      </c>
      <c r="AL31" s="25">
        <f t="shared" si="14"/>
        <v>131.3415</v>
      </c>
      <c r="AM31" s="26">
        <f t="shared" si="15"/>
        <v>131.3415</v>
      </c>
      <c r="AN31" s="79"/>
      <c r="AO31" s="24">
        <v>60</v>
      </c>
      <c r="AP31" s="25">
        <v>200</v>
      </c>
      <c r="AQ31" s="25">
        <v>0</v>
      </c>
      <c r="AR31" s="25">
        <v>17</v>
      </c>
      <c r="AS31" s="25">
        <v>54</v>
      </c>
      <c r="AT31" s="62">
        <f t="shared" si="16"/>
        <v>331</v>
      </c>
      <c r="AU31" s="63">
        <f t="shared" si="17"/>
        <v>314.45</v>
      </c>
      <c r="AV31" s="114">
        <v>6</v>
      </c>
      <c r="AW31" s="114">
        <v>20</v>
      </c>
      <c r="AX31" s="114">
        <v>8</v>
      </c>
      <c r="AY31" s="114">
        <v>1</v>
      </c>
      <c r="AZ31" s="81">
        <f t="shared" si="18"/>
        <v>35</v>
      </c>
      <c r="BA31" s="80">
        <f t="shared" si="19"/>
        <v>279.45</v>
      </c>
      <c r="BB31" s="36">
        <f t="shared" si="20"/>
        <v>131.3415</v>
      </c>
      <c r="BC31" s="80">
        <f t="shared" si="21"/>
        <v>145.31399999999999</v>
      </c>
    </row>
    <row r="32" spans="1:55" ht="18" thickBot="1">
      <c r="A32" s="30" t="s">
        <v>17</v>
      </c>
      <c r="B32" s="44">
        <v>1056</v>
      </c>
      <c r="C32" s="44">
        <v>470</v>
      </c>
      <c r="D32" s="44">
        <v>622</v>
      </c>
      <c r="E32" s="44">
        <v>53</v>
      </c>
      <c r="F32" s="44"/>
      <c r="G32" s="44">
        <v>20</v>
      </c>
      <c r="H32" s="48">
        <f t="shared" si="4"/>
        <v>2148</v>
      </c>
      <c r="I32" s="48">
        <f t="shared" si="5"/>
        <v>73</v>
      </c>
      <c r="J32" s="44">
        <v>655</v>
      </c>
      <c r="K32" s="19">
        <v>411</v>
      </c>
      <c r="L32" s="19"/>
      <c r="M32" s="19">
        <v>22</v>
      </c>
      <c r="N32" s="45">
        <v>14</v>
      </c>
      <c r="O32" s="49"/>
      <c r="P32" s="48">
        <f t="shared" si="6"/>
        <v>1066</v>
      </c>
      <c r="Q32" s="48">
        <f t="shared" si="7"/>
        <v>36</v>
      </c>
      <c r="R32" s="50">
        <f t="shared" si="22"/>
        <v>109</v>
      </c>
      <c r="S32" s="51">
        <v>4.3099999999999996</v>
      </c>
      <c r="T32" s="52">
        <v>4</v>
      </c>
      <c r="U32" s="53">
        <v>8.4</v>
      </c>
      <c r="V32" s="53"/>
      <c r="W32" s="53"/>
      <c r="X32" s="53"/>
      <c r="Y32" s="53"/>
      <c r="Z32" s="53"/>
      <c r="AA32" s="67">
        <f t="shared" si="8"/>
        <v>0</v>
      </c>
      <c r="AB32" s="51"/>
      <c r="AC32" s="20">
        <f t="shared" si="9"/>
        <v>0</v>
      </c>
      <c r="AD32" s="85">
        <f t="shared" si="10"/>
        <v>125.71000000000001</v>
      </c>
      <c r="AE32" s="21">
        <f t="shared" si="23"/>
        <v>125.71000000000001</v>
      </c>
      <c r="AF32" s="82">
        <v>137</v>
      </c>
      <c r="AG32" s="51"/>
      <c r="AH32" s="22">
        <f t="shared" si="11"/>
        <v>125.71000000000001</v>
      </c>
      <c r="AI32" s="23">
        <f t="shared" si="12"/>
        <v>5.6314999999999884</v>
      </c>
      <c r="AJ32" s="54"/>
      <c r="AK32" s="24">
        <f t="shared" si="13"/>
        <v>0</v>
      </c>
      <c r="AL32" s="25">
        <f t="shared" si="14"/>
        <v>131.3415</v>
      </c>
      <c r="AM32" s="26">
        <f t="shared" si="15"/>
        <v>131.3415</v>
      </c>
      <c r="AN32" s="79"/>
      <c r="AO32" s="24">
        <v>60</v>
      </c>
      <c r="AP32" s="25">
        <v>200</v>
      </c>
      <c r="AQ32" s="25">
        <v>0</v>
      </c>
      <c r="AR32" s="25">
        <v>17</v>
      </c>
      <c r="AS32" s="25">
        <v>54</v>
      </c>
      <c r="AT32" s="62">
        <f t="shared" si="16"/>
        <v>331</v>
      </c>
      <c r="AU32" s="63">
        <f t="shared" si="17"/>
        <v>314.45</v>
      </c>
      <c r="AV32" s="114">
        <v>6</v>
      </c>
      <c r="AW32" s="114">
        <v>20</v>
      </c>
      <c r="AX32" s="114">
        <v>8</v>
      </c>
      <c r="AY32" s="114">
        <v>1</v>
      </c>
      <c r="AZ32" s="81">
        <f t="shared" si="18"/>
        <v>35</v>
      </c>
      <c r="BA32" s="80">
        <f t="shared" si="19"/>
        <v>279.45</v>
      </c>
      <c r="BB32" s="36">
        <f t="shared" si="20"/>
        <v>131.3415</v>
      </c>
      <c r="BC32" s="80">
        <f t="shared" si="21"/>
        <v>145.31399999999999</v>
      </c>
    </row>
    <row r="33" spans="1:55" ht="18" thickBot="1">
      <c r="A33" s="30" t="s">
        <v>46</v>
      </c>
      <c r="B33" s="44">
        <v>1086</v>
      </c>
      <c r="C33" s="44">
        <v>475</v>
      </c>
      <c r="D33" s="44">
        <v>629</v>
      </c>
      <c r="E33" s="44">
        <v>53</v>
      </c>
      <c r="F33" s="44"/>
      <c r="G33" s="44">
        <v>20</v>
      </c>
      <c r="H33" s="48">
        <f t="shared" si="4"/>
        <v>2190</v>
      </c>
      <c r="I33" s="48">
        <f t="shared" si="5"/>
        <v>73</v>
      </c>
      <c r="J33" s="44">
        <v>660</v>
      </c>
      <c r="K33" s="19">
        <v>425</v>
      </c>
      <c r="L33" s="19"/>
      <c r="M33" s="19">
        <v>22</v>
      </c>
      <c r="N33" s="45">
        <v>15</v>
      </c>
      <c r="O33" s="49"/>
      <c r="P33" s="48">
        <f t="shared" si="6"/>
        <v>1085</v>
      </c>
      <c r="Q33" s="48">
        <f t="shared" si="7"/>
        <v>37</v>
      </c>
      <c r="R33" s="50">
        <f t="shared" si="22"/>
        <v>110</v>
      </c>
      <c r="S33" s="51">
        <v>4.3099999999999996</v>
      </c>
      <c r="T33" s="52">
        <v>4</v>
      </c>
      <c r="U33" s="53">
        <v>8.14</v>
      </c>
      <c r="V33" s="53"/>
      <c r="W33" s="53"/>
      <c r="X33" s="53"/>
      <c r="Y33" s="53"/>
      <c r="Z33" s="53"/>
      <c r="AA33" s="67">
        <f t="shared" si="8"/>
        <v>0</v>
      </c>
      <c r="AB33" s="51"/>
      <c r="AC33" s="20">
        <f t="shared" si="9"/>
        <v>0</v>
      </c>
      <c r="AD33" s="85">
        <f t="shared" si="10"/>
        <v>126.45</v>
      </c>
      <c r="AE33" s="21">
        <f t="shared" si="23"/>
        <v>126.45</v>
      </c>
      <c r="AF33" s="82">
        <v>138</v>
      </c>
      <c r="AG33" s="51"/>
      <c r="AH33" s="22">
        <f t="shared" si="11"/>
        <v>126.45</v>
      </c>
      <c r="AI33" s="23">
        <f t="shared" si="12"/>
        <v>4.8914999999999935</v>
      </c>
      <c r="AJ33" s="54"/>
      <c r="AK33" s="24">
        <f t="shared" si="13"/>
        <v>0</v>
      </c>
      <c r="AL33" s="25">
        <f t="shared" si="14"/>
        <v>131.3415</v>
      </c>
      <c r="AM33" s="26">
        <f t="shared" si="15"/>
        <v>131.3415</v>
      </c>
      <c r="AN33" s="79"/>
      <c r="AO33" s="24">
        <v>60</v>
      </c>
      <c r="AP33" s="25">
        <v>200</v>
      </c>
      <c r="AQ33" s="25">
        <v>0</v>
      </c>
      <c r="AR33" s="25">
        <v>17</v>
      </c>
      <c r="AS33" s="25">
        <v>54</v>
      </c>
      <c r="AT33" s="62">
        <f t="shared" si="16"/>
        <v>331</v>
      </c>
      <c r="AU33" s="63">
        <f t="shared" si="17"/>
        <v>314.45</v>
      </c>
      <c r="AV33" s="114">
        <v>6</v>
      </c>
      <c r="AW33" s="114">
        <v>20</v>
      </c>
      <c r="AX33" s="114">
        <v>8</v>
      </c>
      <c r="AY33" s="114">
        <v>1</v>
      </c>
      <c r="AZ33" s="81">
        <f t="shared" si="18"/>
        <v>35</v>
      </c>
      <c r="BA33" s="80">
        <f t="shared" si="19"/>
        <v>279.45</v>
      </c>
      <c r="BB33" s="36">
        <f t="shared" si="20"/>
        <v>131.3415</v>
      </c>
      <c r="BC33" s="80">
        <f t="shared" si="21"/>
        <v>145.31399999999999</v>
      </c>
    </row>
    <row r="34" spans="1:55" ht="18" thickBot="1">
      <c r="A34" s="30" t="s">
        <v>18</v>
      </c>
      <c r="B34" s="44">
        <v>1081</v>
      </c>
      <c r="C34" s="44">
        <v>469</v>
      </c>
      <c r="D34" s="61">
        <v>613</v>
      </c>
      <c r="E34" s="44">
        <v>53</v>
      </c>
      <c r="F34" s="44"/>
      <c r="G34" s="44">
        <v>20</v>
      </c>
      <c r="H34" s="48">
        <f t="shared" si="4"/>
        <v>2163</v>
      </c>
      <c r="I34" s="48">
        <f t="shared" si="5"/>
        <v>73</v>
      </c>
      <c r="J34" s="44">
        <v>651</v>
      </c>
      <c r="K34" s="19">
        <v>433</v>
      </c>
      <c r="L34" s="19"/>
      <c r="M34" s="19">
        <v>22</v>
      </c>
      <c r="N34" s="45">
        <v>15</v>
      </c>
      <c r="O34" s="49"/>
      <c r="P34" s="48">
        <f t="shared" si="6"/>
        <v>1084</v>
      </c>
      <c r="Q34" s="48">
        <f t="shared" si="7"/>
        <v>37</v>
      </c>
      <c r="R34" s="50">
        <f t="shared" si="22"/>
        <v>110</v>
      </c>
      <c r="S34" s="51">
        <v>4.2</v>
      </c>
      <c r="T34" s="52">
        <v>4</v>
      </c>
      <c r="U34" s="53">
        <v>8.1</v>
      </c>
      <c r="V34" s="53"/>
      <c r="W34" s="53"/>
      <c r="X34" s="53"/>
      <c r="Y34" s="53"/>
      <c r="Z34" s="53"/>
      <c r="AA34" s="67">
        <f t="shared" si="8"/>
        <v>0</v>
      </c>
      <c r="AB34" s="51"/>
      <c r="AC34" s="20">
        <f t="shared" si="9"/>
        <v>0</v>
      </c>
      <c r="AD34" s="85">
        <f t="shared" si="10"/>
        <v>126.3</v>
      </c>
      <c r="AE34" s="21">
        <f t="shared" si="23"/>
        <v>126.3</v>
      </c>
      <c r="AF34" s="82">
        <v>139</v>
      </c>
      <c r="AG34" s="51"/>
      <c r="AH34" s="22">
        <f t="shared" si="11"/>
        <v>126.3</v>
      </c>
      <c r="AI34" s="23">
        <f t="shared" si="12"/>
        <v>5.0414999999999992</v>
      </c>
      <c r="AJ34" s="54"/>
      <c r="AK34" s="24">
        <f t="shared" si="13"/>
        <v>0</v>
      </c>
      <c r="AL34" s="25">
        <f t="shared" si="14"/>
        <v>131.3415</v>
      </c>
      <c r="AM34" s="26">
        <f t="shared" si="15"/>
        <v>131.3415</v>
      </c>
      <c r="AN34" s="79"/>
      <c r="AO34" s="24">
        <v>60</v>
      </c>
      <c r="AP34" s="25">
        <v>200</v>
      </c>
      <c r="AQ34" s="25">
        <v>0</v>
      </c>
      <c r="AR34" s="25">
        <v>17</v>
      </c>
      <c r="AS34" s="25">
        <v>54</v>
      </c>
      <c r="AT34" s="62">
        <f t="shared" si="16"/>
        <v>331</v>
      </c>
      <c r="AU34" s="63">
        <f t="shared" si="17"/>
        <v>314.45</v>
      </c>
      <c r="AV34" s="114">
        <v>6</v>
      </c>
      <c r="AW34" s="114">
        <v>20</v>
      </c>
      <c r="AX34" s="114">
        <v>8</v>
      </c>
      <c r="AY34" s="114">
        <v>1</v>
      </c>
      <c r="AZ34" s="81">
        <f t="shared" si="18"/>
        <v>35</v>
      </c>
      <c r="BA34" s="80">
        <f t="shared" si="19"/>
        <v>279.45</v>
      </c>
      <c r="BB34" s="36">
        <f t="shared" si="20"/>
        <v>131.3415</v>
      </c>
      <c r="BC34" s="80">
        <f t="shared" si="21"/>
        <v>145.31399999999999</v>
      </c>
    </row>
    <row r="35" spans="1:55" ht="18" thickBot="1">
      <c r="A35" s="30" t="s">
        <v>47</v>
      </c>
      <c r="B35" s="44">
        <v>1044</v>
      </c>
      <c r="C35" s="44">
        <v>447</v>
      </c>
      <c r="D35" s="61">
        <v>608</v>
      </c>
      <c r="E35" s="44">
        <v>51</v>
      </c>
      <c r="F35" s="44"/>
      <c r="G35" s="44">
        <v>20</v>
      </c>
      <c r="H35" s="48">
        <f t="shared" si="4"/>
        <v>2099</v>
      </c>
      <c r="I35" s="48">
        <f t="shared" si="5"/>
        <v>71</v>
      </c>
      <c r="J35" s="44">
        <v>640</v>
      </c>
      <c r="K35" s="19">
        <v>434</v>
      </c>
      <c r="L35" s="19"/>
      <c r="M35" s="19">
        <v>21</v>
      </c>
      <c r="N35" s="45">
        <v>15</v>
      </c>
      <c r="O35" s="49"/>
      <c r="P35" s="48">
        <f t="shared" si="6"/>
        <v>1074</v>
      </c>
      <c r="Q35" s="48">
        <f t="shared" si="7"/>
        <v>36</v>
      </c>
      <c r="R35" s="50">
        <f t="shared" si="22"/>
        <v>107</v>
      </c>
      <c r="S35" s="51">
        <v>4.2</v>
      </c>
      <c r="T35" s="52">
        <v>4</v>
      </c>
      <c r="U35" s="53">
        <v>8.1</v>
      </c>
      <c r="V35" s="53"/>
      <c r="W35" s="53"/>
      <c r="X35" s="53"/>
      <c r="Y35" s="53"/>
      <c r="Z35" s="53"/>
      <c r="AA35" s="67">
        <f t="shared" si="8"/>
        <v>0</v>
      </c>
      <c r="AB35" s="51"/>
      <c r="AC35" s="20">
        <f t="shared" si="9"/>
        <v>0</v>
      </c>
      <c r="AD35" s="85">
        <f t="shared" si="10"/>
        <v>123.3</v>
      </c>
      <c r="AE35" s="21">
        <f t="shared" si="23"/>
        <v>123.3</v>
      </c>
      <c r="AF35" s="82">
        <v>140</v>
      </c>
      <c r="AG35" s="51"/>
      <c r="AH35" s="22">
        <f t="shared" si="11"/>
        <v>123.3</v>
      </c>
      <c r="AI35" s="23">
        <f t="shared" si="12"/>
        <v>8.0414999999999992</v>
      </c>
      <c r="AJ35" s="54"/>
      <c r="AK35" s="24">
        <f t="shared" si="13"/>
        <v>0</v>
      </c>
      <c r="AL35" s="25">
        <f t="shared" si="14"/>
        <v>131.3415</v>
      </c>
      <c r="AM35" s="26">
        <f t="shared" si="15"/>
        <v>131.3415</v>
      </c>
      <c r="AN35" s="79"/>
      <c r="AO35" s="24">
        <v>60</v>
      </c>
      <c r="AP35" s="25">
        <v>200</v>
      </c>
      <c r="AQ35" s="25">
        <v>0</v>
      </c>
      <c r="AR35" s="25">
        <v>17</v>
      </c>
      <c r="AS35" s="25">
        <v>54</v>
      </c>
      <c r="AT35" s="62">
        <f t="shared" si="16"/>
        <v>331</v>
      </c>
      <c r="AU35" s="63">
        <f t="shared" si="17"/>
        <v>314.45</v>
      </c>
      <c r="AV35" s="114">
        <v>6</v>
      </c>
      <c r="AW35" s="114">
        <v>20</v>
      </c>
      <c r="AX35" s="114">
        <v>8</v>
      </c>
      <c r="AY35" s="114">
        <v>1</v>
      </c>
      <c r="AZ35" s="81">
        <f t="shared" si="18"/>
        <v>35</v>
      </c>
      <c r="BA35" s="80">
        <f t="shared" si="19"/>
        <v>279.45</v>
      </c>
      <c r="BB35" s="36">
        <f t="shared" si="20"/>
        <v>131.3415</v>
      </c>
      <c r="BC35" s="80">
        <f t="shared" si="21"/>
        <v>145.31399999999999</v>
      </c>
    </row>
    <row r="36" spans="1:55" ht="18" thickBot="1">
      <c r="A36" s="30" t="s">
        <v>19</v>
      </c>
      <c r="B36" s="44">
        <v>1020</v>
      </c>
      <c r="C36" s="44">
        <v>437</v>
      </c>
      <c r="D36" s="61">
        <v>594</v>
      </c>
      <c r="E36" s="44">
        <v>50</v>
      </c>
      <c r="F36" s="44"/>
      <c r="G36" s="44">
        <v>20</v>
      </c>
      <c r="H36" s="48">
        <f t="shared" si="4"/>
        <v>2051</v>
      </c>
      <c r="I36" s="48">
        <f t="shared" si="5"/>
        <v>70</v>
      </c>
      <c r="J36" s="44">
        <v>646</v>
      </c>
      <c r="K36" s="19">
        <v>426</v>
      </c>
      <c r="L36" s="19"/>
      <c r="M36" s="19">
        <v>21</v>
      </c>
      <c r="N36" s="45">
        <v>15</v>
      </c>
      <c r="O36" s="49"/>
      <c r="P36" s="48">
        <f t="shared" si="6"/>
        <v>1072</v>
      </c>
      <c r="Q36" s="48">
        <f t="shared" si="7"/>
        <v>36</v>
      </c>
      <c r="R36" s="50">
        <f t="shared" si="22"/>
        <v>106</v>
      </c>
      <c r="S36" s="51">
        <v>4.08</v>
      </c>
      <c r="T36" s="52">
        <v>3.8</v>
      </c>
      <c r="U36" s="53">
        <v>8.1</v>
      </c>
      <c r="V36" s="53"/>
      <c r="W36" s="53"/>
      <c r="X36" s="53"/>
      <c r="Y36" s="53"/>
      <c r="Z36" s="53"/>
      <c r="AA36" s="67">
        <f t="shared" si="8"/>
        <v>0</v>
      </c>
      <c r="AB36" s="51"/>
      <c r="AC36" s="20">
        <f t="shared" si="9"/>
        <v>0</v>
      </c>
      <c r="AD36" s="85">
        <f t="shared" si="10"/>
        <v>121.97999999999999</v>
      </c>
      <c r="AE36" s="21">
        <f t="shared" si="23"/>
        <v>121.97999999999999</v>
      </c>
      <c r="AF36" s="82">
        <v>141</v>
      </c>
      <c r="AG36" s="51"/>
      <c r="AH36" s="22">
        <f t="shared" si="11"/>
        <v>121.97999999999999</v>
      </c>
      <c r="AI36" s="23">
        <f t="shared" si="12"/>
        <v>11.147500000000008</v>
      </c>
      <c r="AJ36" s="54"/>
      <c r="AK36" s="24">
        <f t="shared" si="13"/>
        <v>0</v>
      </c>
      <c r="AL36" s="25">
        <f t="shared" si="14"/>
        <v>133.1275</v>
      </c>
      <c r="AM36" s="26">
        <f t="shared" si="15"/>
        <v>133.1275</v>
      </c>
      <c r="AN36" s="79"/>
      <c r="AO36" s="24">
        <v>65</v>
      </c>
      <c r="AP36" s="25">
        <v>200</v>
      </c>
      <c r="AQ36" s="25">
        <v>0</v>
      </c>
      <c r="AR36" s="25">
        <v>16</v>
      </c>
      <c r="AS36" s="25">
        <v>54</v>
      </c>
      <c r="AT36" s="62">
        <f t="shared" si="16"/>
        <v>335</v>
      </c>
      <c r="AU36" s="63">
        <f t="shared" si="17"/>
        <v>318.25</v>
      </c>
      <c r="AV36" s="114">
        <v>6</v>
      </c>
      <c r="AW36" s="114">
        <v>20</v>
      </c>
      <c r="AX36" s="114">
        <v>8</v>
      </c>
      <c r="AY36" s="114">
        <v>1</v>
      </c>
      <c r="AZ36" s="81">
        <f t="shared" si="18"/>
        <v>35</v>
      </c>
      <c r="BA36" s="80">
        <f t="shared" si="19"/>
        <v>283.25</v>
      </c>
      <c r="BB36" s="36">
        <f t="shared" si="20"/>
        <v>133.1275</v>
      </c>
      <c r="BC36" s="80">
        <f t="shared" si="21"/>
        <v>147.29</v>
      </c>
    </row>
    <row r="37" spans="1:55" ht="18" thickBot="1">
      <c r="A37" s="30" t="s">
        <v>48</v>
      </c>
      <c r="B37" s="44">
        <v>1005</v>
      </c>
      <c r="C37" s="44">
        <v>431</v>
      </c>
      <c r="D37" s="61">
        <v>597</v>
      </c>
      <c r="E37" s="44">
        <v>50</v>
      </c>
      <c r="F37" s="44"/>
      <c r="G37" s="44">
        <v>20</v>
      </c>
      <c r="H37" s="48">
        <f t="shared" si="4"/>
        <v>2033</v>
      </c>
      <c r="I37" s="48">
        <f t="shared" si="5"/>
        <v>70</v>
      </c>
      <c r="J37" s="44">
        <v>644</v>
      </c>
      <c r="K37" s="19">
        <v>424</v>
      </c>
      <c r="L37" s="19"/>
      <c r="M37" s="19">
        <v>21</v>
      </c>
      <c r="N37" s="45">
        <v>15</v>
      </c>
      <c r="O37" s="49"/>
      <c r="P37" s="48">
        <f t="shared" si="6"/>
        <v>1068</v>
      </c>
      <c r="Q37" s="48">
        <f t="shared" si="7"/>
        <v>36</v>
      </c>
      <c r="R37" s="50">
        <f t="shared" si="22"/>
        <v>106</v>
      </c>
      <c r="S37" s="51">
        <v>4.08</v>
      </c>
      <c r="T37" s="52">
        <v>3.8</v>
      </c>
      <c r="U37" s="53">
        <v>8.1</v>
      </c>
      <c r="V37" s="53"/>
      <c r="W37" s="53"/>
      <c r="X37" s="53"/>
      <c r="Y37" s="53"/>
      <c r="Z37" s="53"/>
      <c r="AA37" s="67">
        <f t="shared" si="8"/>
        <v>0</v>
      </c>
      <c r="AB37" s="51"/>
      <c r="AC37" s="20">
        <f t="shared" si="9"/>
        <v>0</v>
      </c>
      <c r="AD37" s="85">
        <f t="shared" si="10"/>
        <v>121.97999999999999</v>
      </c>
      <c r="AE37" s="21">
        <f t="shared" si="23"/>
        <v>121.97999999999999</v>
      </c>
      <c r="AF37" s="82">
        <v>142</v>
      </c>
      <c r="AG37" s="51"/>
      <c r="AH37" s="22">
        <f t="shared" si="11"/>
        <v>121.97999999999999</v>
      </c>
      <c r="AI37" s="23">
        <f t="shared" si="12"/>
        <v>11.147500000000008</v>
      </c>
      <c r="AJ37" s="54"/>
      <c r="AK37" s="24">
        <f t="shared" si="13"/>
        <v>0</v>
      </c>
      <c r="AL37" s="25">
        <f t="shared" si="14"/>
        <v>133.1275</v>
      </c>
      <c r="AM37" s="26">
        <f t="shared" si="15"/>
        <v>133.1275</v>
      </c>
      <c r="AN37" s="79"/>
      <c r="AO37" s="24">
        <v>65</v>
      </c>
      <c r="AP37" s="25">
        <v>200</v>
      </c>
      <c r="AQ37" s="25">
        <v>0</v>
      </c>
      <c r="AR37" s="25">
        <v>16</v>
      </c>
      <c r="AS37" s="25">
        <v>54</v>
      </c>
      <c r="AT37" s="62">
        <f t="shared" si="16"/>
        <v>335</v>
      </c>
      <c r="AU37" s="63">
        <f t="shared" si="17"/>
        <v>318.25</v>
      </c>
      <c r="AV37" s="114">
        <v>6</v>
      </c>
      <c r="AW37" s="114">
        <v>20</v>
      </c>
      <c r="AX37" s="114">
        <v>8</v>
      </c>
      <c r="AY37" s="114">
        <v>1</v>
      </c>
      <c r="AZ37" s="81">
        <f t="shared" si="18"/>
        <v>35</v>
      </c>
      <c r="BA37" s="80">
        <f t="shared" si="19"/>
        <v>283.25</v>
      </c>
      <c r="BB37" s="36">
        <f t="shared" si="20"/>
        <v>133.1275</v>
      </c>
      <c r="BC37" s="80">
        <f t="shared" si="21"/>
        <v>147.29</v>
      </c>
    </row>
    <row r="38" spans="1:55" ht="18" thickBot="1">
      <c r="A38" s="30" t="s">
        <v>20</v>
      </c>
      <c r="B38" s="44">
        <v>1004</v>
      </c>
      <c r="C38" s="44">
        <v>434</v>
      </c>
      <c r="D38" s="61">
        <v>449</v>
      </c>
      <c r="E38" s="44">
        <v>50</v>
      </c>
      <c r="F38" s="44"/>
      <c r="G38" s="35">
        <v>14</v>
      </c>
      <c r="H38" s="48">
        <f t="shared" si="4"/>
        <v>1887</v>
      </c>
      <c r="I38" s="48">
        <f t="shared" si="5"/>
        <v>64</v>
      </c>
      <c r="J38" s="44">
        <v>638</v>
      </c>
      <c r="K38" s="19">
        <v>415</v>
      </c>
      <c r="L38" s="19"/>
      <c r="M38" s="19">
        <v>22</v>
      </c>
      <c r="N38" s="45">
        <v>14</v>
      </c>
      <c r="O38" s="49"/>
      <c r="P38" s="48">
        <f t="shared" si="6"/>
        <v>1053</v>
      </c>
      <c r="Q38" s="48">
        <f t="shared" si="7"/>
        <v>36</v>
      </c>
      <c r="R38" s="50">
        <f t="shared" si="22"/>
        <v>100</v>
      </c>
      <c r="S38" s="51">
        <v>3.96</v>
      </c>
      <c r="T38" s="52">
        <v>4</v>
      </c>
      <c r="U38" s="53">
        <v>7.9</v>
      </c>
      <c r="V38" s="53"/>
      <c r="W38" s="53"/>
      <c r="X38" s="53"/>
      <c r="Y38" s="53"/>
      <c r="Z38" s="53"/>
      <c r="AA38" s="67">
        <f t="shared" si="8"/>
        <v>0</v>
      </c>
      <c r="AB38" s="51"/>
      <c r="AC38" s="20">
        <f t="shared" si="9"/>
        <v>0</v>
      </c>
      <c r="AD38" s="85">
        <f t="shared" si="10"/>
        <v>115.86</v>
      </c>
      <c r="AE38" s="21">
        <f t="shared" si="23"/>
        <v>115.86</v>
      </c>
      <c r="AF38" s="82">
        <v>143</v>
      </c>
      <c r="AG38" s="51"/>
      <c r="AH38" s="22">
        <f t="shared" si="11"/>
        <v>115.86</v>
      </c>
      <c r="AI38" s="23">
        <f t="shared" si="12"/>
        <v>17.267499999999998</v>
      </c>
      <c r="AJ38" s="54"/>
      <c r="AK38" s="24">
        <f t="shared" si="13"/>
        <v>0</v>
      </c>
      <c r="AL38" s="25">
        <f t="shared" si="14"/>
        <v>133.1275</v>
      </c>
      <c r="AM38" s="26">
        <f t="shared" si="15"/>
        <v>133.1275</v>
      </c>
      <c r="AN38" s="79"/>
      <c r="AO38" s="24">
        <v>65</v>
      </c>
      <c r="AP38" s="25">
        <v>200</v>
      </c>
      <c r="AQ38" s="25">
        <v>0</v>
      </c>
      <c r="AR38" s="25">
        <v>16</v>
      </c>
      <c r="AS38" s="25">
        <v>54</v>
      </c>
      <c r="AT38" s="62">
        <f t="shared" si="16"/>
        <v>335</v>
      </c>
      <c r="AU38" s="63">
        <f t="shared" si="17"/>
        <v>318.25</v>
      </c>
      <c r="AV38" s="114">
        <v>6</v>
      </c>
      <c r="AW38" s="114">
        <v>20</v>
      </c>
      <c r="AX38" s="114">
        <v>8</v>
      </c>
      <c r="AY38" s="114">
        <v>1</v>
      </c>
      <c r="AZ38" s="81">
        <f t="shared" si="18"/>
        <v>35</v>
      </c>
      <c r="BA38" s="80">
        <f t="shared" si="19"/>
        <v>283.25</v>
      </c>
      <c r="BB38" s="36">
        <f t="shared" si="20"/>
        <v>133.1275</v>
      </c>
      <c r="BC38" s="80">
        <f t="shared" si="21"/>
        <v>147.29</v>
      </c>
    </row>
    <row r="39" spans="1:55" ht="18" thickBot="1">
      <c r="A39" s="30" t="s">
        <v>33</v>
      </c>
      <c r="B39" s="44">
        <v>1030</v>
      </c>
      <c r="C39" s="44">
        <v>460</v>
      </c>
      <c r="D39" s="61">
        <v>543</v>
      </c>
      <c r="E39" s="44">
        <v>52</v>
      </c>
      <c r="F39" s="44"/>
      <c r="G39" s="35">
        <v>18</v>
      </c>
      <c r="H39" s="48">
        <f t="shared" si="4"/>
        <v>2033</v>
      </c>
      <c r="I39" s="48">
        <f t="shared" si="5"/>
        <v>70</v>
      </c>
      <c r="J39" s="44">
        <v>662</v>
      </c>
      <c r="K39" s="19">
        <v>425</v>
      </c>
      <c r="L39" s="19"/>
      <c r="M39" s="19">
        <v>22</v>
      </c>
      <c r="N39" s="45">
        <v>15</v>
      </c>
      <c r="O39" s="49"/>
      <c r="P39" s="48">
        <f t="shared" si="6"/>
        <v>1087</v>
      </c>
      <c r="Q39" s="48">
        <f t="shared" si="7"/>
        <v>37</v>
      </c>
      <c r="R39" s="50">
        <f t="shared" si="22"/>
        <v>107</v>
      </c>
      <c r="S39" s="51">
        <v>3.96</v>
      </c>
      <c r="T39" s="52">
        <v>4.5</v>
      </c>
      <c r="U39" s="53">
        <v>7.9</v>
      </c>
      <c r="V39" s="53"/>
      <c r="W39" s="53"/>
      <c r="X39" s="53"/>
      <c r="Y39" s="53"/>
      <c r="Z39" s="53"/>
      <c r="AA39" s="67">
        <f t="shared" si="8"/>
        <v>0</v>
      </c>
      <c r="AB39" s="51"/>
      <c r="AC39" s="20">
        <f t="shared" si="9"/>
        <v>0</v>
      </c>
      <c r="AD39" s="85">
        <f t="shared" si="10"/>
        <v>123.36</v>
      </c>
      <c r="AE39" s="21">
        <f t="shared" si="23"/>
        <v>123.36</v>
      </c>
      <c r="AF39" s="82">
        <v>144</v>
      </c>
      <c r="AG39" s="51"/>
      <c r="AH39" s="22">
        <f t="shared" si="11"/>
        <v>123.36</v>
      </c>
      <c r="AI39" s="23">
        <f t="shared" si="12"/>
        <v>9.7674999999999983</v>
      </c>
      <c r="AJ39" s="54"/>
      <c r="AK39" s="24">
        <f t="shared" si="13"/>
        <v>0</v>
      </c>
      <c r="AL39" s="25">
        <f t="shared" si="14"/>
        <v>133.1275</v>
      </c>
      <c r="AM39" s="26">
        <f t="shared" si="15"/>
        <v>133.1275</v>
      </c>
      <c r="AN39" s="79"/>
      <c r="AO39" s="24">
        <v>65</v>
      </c>
      <c r="AP39" s="25">
        <v>200</v>
      </c>
      <c r="AQ39" s="25">
        <v>0</v>
      </c>
      <c r="AR39" s="25">
        <v>16</v>
      </c>
      <c r="AS39" s="25">
        <v>54</v>
      </c>
      <c r="AT39" s="62">
        <f t="shared" si="16"/>
        <v>335</v>
      </c>
      <c r="AU39" s="63">
        <f t="shared" si="17"/>
        <v>318.25</v>
      </c>
      <c r="AV39" s="114">
        <v>6</v>
      </c>
      <c r="AW39" s="114">
        <v>20</v>
      </c>
      <c r="AX39" s="114">
        <v>8</v>
      </c>
      <c r="AY39" s="114">
        <v>1</v>
      </c>
      <c r="AZ39" s="81">
        <f t="shared" si="18"/>
        <v>35</v>
      </c>
      <c r="BA39" s="80">
        <f t="shared" si="19"/>
        <v>283.25</v>
      </c>
      <c r="BB39" s="36">
        <f t="shared" si="20"/>
        <v>133.1275</v>
      </c>
      <c r="BC39" s="80">
        <f t="shared" si="21"/>
        <v>147.29</v>
      </c>
    </row>
    <row r="40" spans="1:55" ht="18" thickBot="1">
      <c r="A40" s="30" t="s">
        <v>21</v>
      </c>
      <c r="B40" s="44">
        <v>1123</v>
      </c>
      <c r="C40" s="44">
        <v>493</v>
      </c>
      <c r="D40" s="61">
        <v>625</v>
      </c>
      <c r="E40" s="44">
        <v>56</v>
      </c>
      <c r="F40" s="44"/>
      <c r="G40" s="35">
        <v>20</v>
      </c>
      <c r="H40" s="48">
        <f t="shared" si="4"/>
        <v>2241</v>
      </c>
      <c r="I40" s="48">
        <f t="shared" si="5"/>
        <v>76</v>
      </c>
      <c r="J40" s="44">
        <v>674</v>
      </c>
      <c r="K40" s="19">
        <v>441</v>
      </c>
      <c r="L40" s="19"/>
      <c r="M40" s="19">
        <v>22</v>
      </c>
      <c r="N40" s="45">
        <v>15</v>
      </c>
      <c r="O40" s="49"/>
      <c r="P40" s="48">
        <f t="shared" si="6"/>
        <v>1115</v>
      </c>
      <c r="Q40" s="48">
        <f t="shared" si="7"/>
        <v>37</v>
      </c>
      <c r="R40" s="50">
        <f t="shared" si="22"/>
        <v>113</v>
      </c>
      <c r="S40" s="51">
        <v>4.1100000000000003</v>
      </c>
      <c r="T40" s="52">
        <v>4.5</v>
      </c>
      <c r="U40" s="53">
        <v>7.2</v>
      </c>
      <c r="V40" s="53"/>
      <c r="W40" s="53"/>
      <c r="X40" s="53"/>
      <c r="Y40" s="53"/>
      <c r="Z40" s="53"/>
      <c r="AA40" s="67">
        <f t="shared" si="8"/>
        <v>0</v>
      </c>
      <c r="AB40" s="51"/>
      <c r="AC40" s="20">
        <f t="shared" si="9"/>
        <v>0</v>
      </c>
      <c r="AD40" s="85">
        <f t="shared" si="10"/>
        <v>128.81</v>
      </c>
      <c r="AE40" s="21">
        <f t="shared" si="23"/>
        <v>128.81</v>
      </c>
      <c r="AF40" s="82">
        <v>145</v>
      </c>
      <c r="AG40" s="51"/>
      <c r="AH40" s="22">
        <f t="shared" si="11"/>
        <v>128.81</v>
      </c>
      <c r="AI40" s="23">
        <f t="shared" si="12"/>
        <v>4.3174999999999955</v>
      </c>
      <c r="AJ40" s="54"/>
      <c r="AK40" s="24">
        <f t="shared" si="13"/>
        <v>0</v>
      </c>
      <c r="AL40" s="25">
        <f t="shared" si="14"/>
        <v>133.1275</v>
      </c>
      <c r="AM40" s="26">
        <f t="shared" si="15"/>
        <v>133.1275</v>
      </c>
      <c r="AN40" s="79"/>
      <c r="AO40" s="24">
        <v>65</v>
      </c>
      <c r="AP40" s="25">
        <v>200</v>
      </c>
      <c r="AQ40" s="25">
        <v>0</v>
      </c>
      <c r="AR40" s="25">
        <v>16</v>
      </c>
      <c r="AS40" s="25">
        <v>54</v>
      </c>
      <c r="AT40" s="62">
        <f t="shared" si="16"/>
        <v>335</v>
      </c>
      <c r="AU40" s="63">
        <f t="shared" si="17"/>
        <v>318.25</v>
      </c>
      <c r="AV40" s="114">
        <v>6</v>
      </c>
      <c r="AW40" s="114">
        <v>20</v>
      </c>
      <c r="AX40" s="114">
        <v>8</v>
      </c>
      <c r="AY40" s="114">
        <v>1</v>
      </c>
      <c r="AZ40" s="81">
        <f t="shared" si="18"/>
        <v>35</v>
      </c>
      <c r="BA40" s="80">
        <f t="shared" si="19"/>
        <v>283.25</v>
      </c>
      <c r="BB40" s="36">
        <f t="shared" si="20"/>
        <v>133.1275</v>
      </c>
      <c r="BC40" s="80">
        <f t="shared" si="21"/>
        <v>147.29</v>
      </c>
    </row>
    <row r="41" spans="1:55" ht="18" thickBot="1">
      <c r="A41" s="30" t="s">
        <v>34</v>
      </c>
      <c r="B41" s="44">
        <v>948</v>
      </c>
      <c r="C41" s="44">
        <v>478</v>
      </c>
      <c r="D41" s="61">
        <v>639</v>
      </c>
      <c r="E41" s="44">
        <v>50</v>
      </c>
      <c r="F41" s="44"/>
      <c r="G41" s="35">
        <v>21</v>
      </c>
      <c r="H41" s="48">
        <f t="shared" si="4"/>
        <v>2065</v>
      </c>
      <c r="I41" s="48">
        <f t="shared" si="5"/>
        <v>71</v>
      </c>
      <c r="J41" s="44">
        <v>667</v>
      </c>
      <c r="K41" s="19">
        <v>445</v>
      </c>
      <c r="L41" s="19"/>
      <c r="M41" s="19">
        <v>22</v>
      </c>
      <c r="N41" s="45">
        <v>15</v>
      </c>
      <c r="O41" s="49"/>
      <c r="P41" s="48">
        <f t="shared" si="6"/>
        <v>1112</v>
      </c>
      <c r="Q41" s="48">
        <f t="shared" si="7"/>
        <v>37</v>
      </c>
      <c r="R41" s="50">
        <f t="shared" si="22"/>
        <v>108</v>
      </c>
      <c r="S41" s="51">
        <v>4.1100000000000003</v>
      </c>
      <c r="T41" s="52">
        <v>4.5</v>
      </c>
      <c r="U41" s="53">
        <v>7.2</v>
      </c>
      <c r="V41" s="53"/>
      <c r="W41" s="53"/>
      <c r="X41" s="53"/>
      <c r="Y41" s="53"/>
      <c r="Z41" s="53"/>
      <c r="AA41" s="67">
        <f t="shared" si="8"/>
        <v>0</v>
      </c>
      <c r="AB41" s="51"/>
      <c r="AC41" s="20">
        <f t="shared" si="9"/>
        <v>0</v>
      </c>
      <c r="AD41" s="85">
        <f t="shared" si="10"/>
        <v>123.81</v>
      </c>
      <c r="AE41" s="21">
        <f t="shared" si="23"/>
        <v>123.81</v>
      </c>
      <c r="AF41" s="82">
        <v>146</v>
      </c>
      <c r="AG41" s="51"/>
      <c r="AH41" s="22">
        <f t="shared" si="11"/>
        <v>123.81</v>
      </c>
      <c r="AI41" s="23">
        <f t="shared" si="12"/>
        <v>9.3174999999999955</v>
      </c>
      <c r="AJ41" s="54"/>
      <c r="AK41" s="24">
        <f t="shared" si="13"/>
        <v>0</v>
      </c>
      <c r="AL41" s="25">
        <f t="shared" si="14"/>
        <v>133.1275</v>
      </c>
      <c r="AM41" s="26">
        <f t="shared" si="15"/>
        <v>133.1275</v>
      </c>
      <c r="AN41" s="79"/>
      <c r="AO41" s="24">
        <v>65</v>
      </c>
      <c r="AP41" s="25">
        <v>200</v>
      </c>
      <c r="AQ41" s="25">
        <v>0</v>
      </c>
      <c r="AR41" s="25">
        <v>16</v>
      </c>
      <c r="AS41" s="25">
        <v>54</v>
      </c>
      <c r="AT41" s="62">
        <f t="shared" si="16"/>
        <v>335</v>
      </c>
      <c r="AU41" s="63">
        <f t="shared" si="17"/>
        <v>318.25</v>
      </c>
      <c r="AV41" s="114">
        <v>6</v>
      </c>
      <c r="AW41" s="114">
        <v>20</v>
      </c>
      <c r="AX41" s="114">
        <v>8</v>
      </c>
      <c r="AY41" s="114">
        <v>1</v>
      </c>
      <c r="AZ41" s="81">
        <f t="shared" si="18"/>
        <v>35</v>
      </c>
      <c r="BA41" s="80">
        <f t="shared" si="19"/>
        <v>283.25</v>
      </c>
      <c r="BB41" s="36">
        <f t="shared" si="20"/>
        <v>133.1275</v>
      </c>
      <c r="BC41" s="80">
        <f t="shared" si="21"/>
        <v>147.29</v>
      </c>
    </row>
    <row r="42" spans="1:55" ht="18" thickBot="1">
      <c r="A42" s="30" t="s">
        <v>22</v>
      </c>
      <c r="B42" s="44">
        <v>1095</v>
      </c>
      <c r="C42" s="44">
        <v>473</v>
      </c>
      <c r="D42" s="61">
        <v>647</v>
      </c>
      <c r="E42" s="44">
        <v>55</v>
      </c>
      <c r="F42" s="44"/>
      <c r="G42" s="35">
        <v>21</v>
      </c>
      <c r="H42" s="48">
        <f t="shared" si="4"/>
        <v>2215</v>
      </c>
      <c r="I42" s="48">
        <f t="shared" si="5"/>
        <v>76</v>
      </c>
      <c r="J42" s="44">
        <v>675</v>
      </c>
      <c r="K42" s="19">
        <v>439</v>
      </c>
      <c r="L42" s="19"/>
      <c r="M42" s="19">
        <v>21</v>
      </c>
      <c r="N42" s="45">
        <v>15</v>
      </c>
      <c r="O42" s="49"/>
      <c r="P42" s="48">
        <f t="shared" si="6"/>
        <v>1114</v>
      </c>
      <c r="Q42" s="48">
        <f t="shared" si="7"/>
        <v>36</v>
      </c>
      <c r="R42" s="50">
        <f t="shared" si="22"/>
        <v>112</v>
      </c>
      <c r="S42" s="51">
        <v>4.18</v>
      </c>
      <c r="T42" s="52">
        <v>4.5</v>
      </c>
      <c r="U42" s="53">
        <v>8.1999999999999993</v>
      </c>
      <c r="V42" s="53"/>
      <c r="W42" s="53"/>
      <c r="X42" s="53"/>
      <c r="Y42" s="53"/>
      <c r="Z42" s="53"/>
      <c r="AA42" s="67">
        <f t="shared" si="8"/>
        <v>0</v>
      </c>
      <c r="AB42" s="51"/>
      <c r="AC42" s="20">
        <f t="shared" si="9"/>
        <v>0</v>
      </c>
      <c r="AD42" s="85">
        <f t="shared" si="10"/>
        <v>128.88</v>
      </c>
      <c r="AE42" s="21">
        <f t="shared" si="23"/>
        <v>128.88</v>
      </c>
      <c r="AF42" s="82">
        <v>147</v>
      </c>
      <c r="AG42" s="51"/>
      <c r="AH42" s="22">
        <f t="shared" si="11"/>
        <v>128.88</v>
      </c>
      <c r="AI42" s="23">
        <f t="shared" si="12"/>
        <v>4.2475000000000023</v>
      </c>
      <c r="AJ42" s="54"/>
      <c r="AK42" s="24">
        <f t="shared" si="13"/>
        <v>0</v>
      </c>
      <c r="AL42" s="25">
        <f t="shared" si="14"/>
        <v>133.1275</v>
      </c>
      <c r="AM42" s="26">
        <f t="shared" si="15"/>
        <v>133.1275</v>
      </c>
      <c r="AN42" s="79"/>
      <c r="AO42" s="24">
        <v>65</v>
      </c>
      <c r="AP42" s="25">
        <v>200</v>
      </c>
      <c r="AQ42" s="25">
        <v>0</v>
      </c>
      <c r="AR42" s="25">
        <v>16</v>
      </c>
      <c r="AS42" s="25">
        <v>54</v>
      </c>
      <c r="AT42" s="62">
        <f t="shared" si="16"/>
        <v>335</v>
      </c>
      <c r="AU42" s="63">
        <f t="shared" si="17"/>
        <v>318.25</v>
      </c>
      <c r="AV42" s="114">
        <v>6</v>
      </c>
      <c r="AW42" s="114">
        <v>20</v>
      </c>
      <c r="AX42" s="114">
        <v>8</v>
      </c>
      <c r="AY42" s="114">
        <v>1</v>
      </c>
      <c r="AZ42" s="81">
        <f t="shared" si="18"/>
        <v>35</v>
      </c>
      <c r="BA42" s="80">
        <f t="shared" si="19"/>
        <v>283.25</v>
      </c>
      <c r="BB42" s="36">
        <f t="shared" si="20"/>
        <v>133.1275</v>
      </c>
      <c r="BC42" s="80">
        <f t="shared" si="21"/>
        <v>147.29</v>
      </c>
    </row>
    <row r="43" spans="1:55" ht="18" thickBot="1">
      <c r="A43" s="30" t="s">
        <v>49</v>
      </c>
      <c r="B43" s="44">
        <v>1067</v>
      </c>
      <c r="C43" s="44">
        <v>466</v>
      </c>
      <c r="D43" s="44">
        <v>640</v>
      </c>
      <c r="E43" s="44">
        <v>54</v>
      </c>
      <c r="F43" s="44"/>
      <c r="G43" s="35">
        <v>21</v>
      </c>
      <c r="H43" s="48">
        <f t="shared" si="4"/>
        <v>2173</v>
      </c>
      <c r="I43" s="48">
        <f t="shared" si="5"/>
        <v>75</v>
      </c>
      <c r="J43" s="44">
        <v>640</v>
      </c>
      <c r="K43" s="19">
        <v>416</v>
      </c>
      <c r="L43" s="19"/>
      <c r="M43" s="19">
        <v>21</v>
      </c>
      <c r="N43" s="45">
        <v>14</v>
      </c>
      <c r="O43" s="49"/>
      <c r="P43" s="48">
        <f t="shared" si="6"/>
        <v>1056</v>
      </c>
      <c r="Q43" s="48">
        <f t="shared" si="7"/>
        <v>35</v>
      </c>
      <c r="R43" s="50">
        <f t="shared" si="22"/>
        <v>110</v>
      </c>
      <c r="S43" s="51">
        <v>4.18</v>
      </c>
      <c r="T43" s="52">
        <v>4.5</v>
      </c>
      <c r="U43" s="53">
        <v>8.1999999999999993</v>
      </c>
      <c r="V43" s="53"/>
      <c r="W43" s="53"/>
      <c r="X43" s="53"/>
      <c r="Y43" s="53"/>
      <c r="Z43" s="53"/>
      <c r="AA43" s="67">
        <f t="shared" si="8"/>
        <v>0</v>
      </c>
      <c r="AB43" s="51"/>
      <c r="AC43" s="20">
        <f t="shared" si="9"/>
        <v>0</v>
      </c>
      <c r="AD43" s="85">
        <f t="shared" si="10"/>
        <v>126.88000000000001</v>
      </c>
      <c r="AE43" s="21">
        <f t="shared" si="23"/>
        <v>126.88000000000001</v>
      </c>
      <c r="AF43" s="82">
        <v>148</v>
      </c>
      <c r="AG43" s="51"/>
      <c r="AH43" s="22">
        <f t="shared" si="11"/>
        <v>126.88000000000001</v>
      </c>
      <c r="AI43" s="23">
        <f t="shared" si="12"/>
        <v>6.2474999999999881</v>
      </c>
      <c r="AJ43" s="54"/>
      <c r="AK43" s="24">
        <f t="shared" si="13"/>
        <v>0</v>
      </c>
      <c r="AL43" s="25">
        <f t="shared" si="14"/>
        <v>133.1275</v>
      </c>
      <c r="AM43" s="26">
        <f t="shared" si="15"/>
        <v>133.1275</v>
      </c>
      <c r="AN43" s="79"/>
      <c r="AO43" s="24">
        <v>65</v>
      </c>
      <c r="AP43" s="25">
        <v>200</v>
      </c>
      <c r="AQ43" s="25">
        <v>0</v>
      </c>
      <c r="AR43" s="25">
        <v>16</v>
      </c>
      <c r="AS43" s="25">
        <v>54</v>
      </c>
      <c r="AT43" s="62">
        <f t="shared" si="16"/>
        <v>335</v>
      </c>
      <c r="AU43" s="63">
        <f t="shared" si="17"/>
        <v>318.25</v>
      </c>
      <c r="AV43" s="114">
        <v>6</v>
      </c>
      <c r="AW43" s="114">
        <v>20</v>
      </c>
      <c r="AX43" s="114">
        <v>8</v>
      </c>
      <c r="AY43" s="114">
        <v>1</v>
      </c>
      <c r="AZ43" s="81">
        <f t="shared" si="18"/>
        <v>35</v>
      </c>
      <c r="BA43" s="80">
        <f t="shared" si="19"/>
        <v>283.25</v>
      </c>
      <c r="BB43" s="36">
        <f t="shared" si="20"/>
        <v>133.1275</v>
      </c>
      <c r="BC43" s="80">
        <f t="shared" si="21"/>
        <v>147.29</v>
      </c>
    </row>
    <row r="44" spans="1:55" ht="18" thickBot="1">
      <c r="A44" s="30" t="s">
        <v>23</v>
      </c>
      <c r="B44" s="44">
        <v>1049</v>
      </c>
      <c r="C44" s="44">
        <v>446</v>
      </c>
      <c r="D44" s="44">
        <v>643</v>
      </c>
      <c r="E44" s="44">
        <v>52</v>
      </c>
      <c r="F44" s="44"/>
      <c r="G44" s="35">
        <v>21</v>
      </c>
      <c r="H44" s="48">
        <f t="shared" si="4"/>
        <v>2138</v>
      </c>
      <c r="I44" s="48">
        <f t="shared" si="5"/>
        <v>73</v>
      </c>
      <c r="J44" s="44">
        <v>640</v>
      </c>
      <c r="K44" s="19">
        <v>417</v>
      </c>
      <c r="L44" s="19"/>
      <c r="M44" s="19">
        <v>21</v>
      </c>
      <c r="N44" s="45">
        <v>14</v>
      </c>
      <c r="O44" s="49"/>
      <c r="P44" s="48">
        <f t="shared" si="6"/>
        <v>1057</v>
      </c>
      <c r="Q44" s="48">
        <f t="shared" si="7"/>
        <v>35</v>
      </c>
      <c r="R44" s="50">
        <f t="shared" si="22"/>
        <v>108</v>
      </c>
      <c r="S44" s="51">
        <v>4.2</v>
      </c>
      <c r="T44" s="52">
        <v>4.5</v>
      </c>
      <c r="U44" s="53">
        <v>8.4</v>
      </c>
      <c r="V44" s="53"/>
      <c r="W44" s="53"/>
      <c r="X44" s="53"/>
      <c r="Y44" s="53"/>
      <c r="Z44" s="53"/>
      <c r="AA44" s="67">
        <f t="shared" si="8"/>
        <v>0</v>
      </c>
      <c r="AB44" s="51"/>
      <c r="AC44" s="20">
        <f t="shared" si="9"/>
        <v>0</v>
      </c>
      <c r="AD44" s="85">
        <f t="shared" si="10"/>
        <v>125.10000000000001</v>
      </c>
      <c r="AE44" s="21">
        <f t="shared" si="23"/>
        <v>125.10000000000001</v>
      </c>
      <c r="AF44" s="82">
        <v>149</v>
      </c>
      <c r="AG44" s="51"/>
      <c r="AH44" s="22">
        <f t="shared" si="11"/>
        <v>125.10000000000001</v>
      </c>
      <c r="AI44" s="23">
        <f t="shared" si="12"/>
        <v>8.0274999999999892</v>
      </c>
      <c r="AJ44" s="54"/>
      <c r="AK44" s="24">
        <f t="shared" si="13"/>
        <v>0</v>
      </c>
      <c r="AL44" s="25">
        <f t="shared" si="14"/>
        <v>133.1275</v>
      </c>
      <c r="AM44" s="26">
        <f t="shared" si="15"/>
        <v>133.1275</v>
      </c>
      <c r="AN44" s="79"/>
      <c r="AO44" s="24">
        <v>65</v>
      </c>
      <c r="AP44" s="25">
        <v>200</v>
      </c>
      <c r="AQ44" s="25">
        <v>0</v>
      </c>
      <c r="AR44" s="25">
        <v>16</v>
      </c>
      <c r="AS44" s="25">
        <v>54</v>
      </c>
      <c r="AT44" s="62">
        <f>SUM(AO44:AS44)</f>
        <v>335</v>
      </c>
      <c r="AU44" s="63">
        <f t="shared" si="17"/>
        <v>318.25</v>
      </c>
      <c r="AV44" s="114">
        <v>6</v>
      </c>
      <c r="AW44" s="114">
        <v>20</v>
      </c>
      <c r="AX44" s="114">
        <v>8</v>
      </c>
      <c r="AY44" s="114">
        <v>1</v>
      </c>
      <c r="AZ44" s="81">
        <f t="shared" si="18"/>
        <v>35</v>
      </c>
      <c r="BA44" s="80">
        <f t="shared" si="19"/>
        <v>283.25</v>
      </c>
      <c r="BB44" s="36">
        <f t="shared" si="20"/>
        <v>133.1275</v>
      </c>
      <c r="BC44" s="80">
        <f t="shared" si="21"/>
        <v>147.29</v>
      </c>
    </row>
    <row r="45" spans="1:55" ht="18" thickBot="1">
      <c r="A45" s="30" t="s">
        <v>50</v>
      </c>
      <c r="B45" s="44">
        <v>1020</v>
      </c>
      <c r="C45" s="44">
        <v>434</v>
      </c>
      <c r="D45" s="44">
        <v>634</v>
      </c>
      <c r="E45" s="44">
        <v>51</v>
      </c>
      <c r="F45" s="44"/>
      <c r="G45" s="35">
        <v>21</v>
      </c>
      <c r="H45" s="48">
        <f t="shared" si="4"/>
        <v>2088</v>
      </c>
      <c r="I45" s="48">
        <f t="shared" si="5"/>
        <v>72</v>
      </c>
      <c r="J45" s="44">
        <v>649</v>
      </c>
      <c r="K45" s="19">
        <v>410</v>
      </c>
      <c r="L45" s="19"/>
      <c r="M45" s="19">
        <v>21</v>
      </c>
      <c r="N45" s="45">
        <v>14</v>
      </c>
      <c r="O45" s="49"/>
      <c r="P45" s="48">
        <f t="shared" si="6"/>
        <v>1059</v>
      </c>
      <c r="Q45" s="48">
        <f t="shared" si="7"/>
        <v>35</v>
      </c>
      <c r="R45" s="50">
        <f t="shared" si="22"/>
        <v>107</v>
      </c>
      <c r="S45" s="51">
        <v>4.2</v>
      </c>
      <c r="T45" s="52">
        <v>4.8</v>
      </c>
      <c r="U45" s="53">
        <v>8.4</v>
      </c>
      <c r="V45" s="53"/>
      <c r="W45" s="53"/>
      <c r="X45" s="53"/>
      <c r="Y45" s="53"/>
      <c r="Z45" s="53"/>
      <c r="AA45" s="67">
        <f t="shared" si="8"/>
        <v>0</v>
      </c>
      <c r="AB45" s="51"/>
      <c r="AC45" s="20">
        <f t="shared" si="9"/>
        <v>0</v>
      </c>
      <c r="AD45" s="85">
        <f t="shared" si="10"/>
        <v>124.4</v>
      </c>
      <c r="AE45" s="21">
        <f t="shared" si="23"/>
        <v>124.4</v>
      </c>
      <c r="AF45" s="82">
        <v>150</v>
      </c>
      <c r="AG45" s="51"/>
      <c r="AH45" s="22">
        <f t="shared" si="11"/>
        <v>124.4</v>
      </c>
      <c r="AI45" s="23">
        <f t="shared" si="12"/>
        <v>8.727499999999992</v>
      </c>
      <c r="AJ45" s="54"/>
      <c r="AK45" s="24">
        <f t="shared" si="13"/>
        <v>0</v>
      </c>
      <c r="AL45" s="25">
        <f t="shared" si="14"/>
        <v>133.1275</v>
      </c>
      <c r="AM45" s="26">
        <f t="shared" si="15"/>
        <v>133.1275</v>
      </c>
      <c r="AN45" s="79"/>
      <c r="AO45" s="24">
        <v>65</v>
      </c>
      <c r="AP45" s="25">
        <v>200</v>
      </c>
      <c r="AQ45" s="25">
        <v>0</v>
      </c>
      <c r="AR45" s="25">
        <v>16</v>
      </c>
      <c r="AS45" s="25">
        <v>54</v>
      </c>
      <c r="AT45" s="62">
        <f>SUM(AO45:AS45)</f>
        <v>335</v>
      </c>
      <c r="AU45" s="63">
        <f t="shared" si="17"/>
        <v>318.25</v>
      </c>
      <c r="AV45" s="114">
        <v>6</v>
      </c>
      <c r="AW45" s="114">
        <v>20</v>
      </c>
      <c r="AX45" s="114">
        <v>8</v>
      </c>
      <c r="AY45" s="114">
        <v>1</v>
      </c>
      <c r="AZ45" s="81">
        <f t="shared" si="18"/>
        <v>35</v>
      </c>
      <c r="BA45" s="80">
        <f t="shared" si="19"/>
        <v>283.25</v>
      </c>
      <c r="BB45" s="36">
        <f t="shared" si="20"/>
        <v>133.1275</v>
      </c>
      <c r="BC45" s="80">
        <f t="shared" si="21"/>
        <v>147.29</v>
      </c>
    </row>
    <row r="46" spans="1:55" ht="18" thickBot="1">
      <c r="A46" s="30" t="s">
        <v>24</v>
      </c>
      <c r="B46" s="44">
        <v>1078</v>
      </c>
      <c r="C46" s="44">
        <v>475</v>
      </c>
      <c r="D46" s="44">
        <v>740</v>
      </c>
      <c r="E46" s="44">
        <v>53</v>
      </c>
      <c r="F46" s="44"/>
      <c r="G46" s="35">
        <v>24</v>
      </c>
      <c r="H46" s="48">
        <f t="shared" si="4"/>
        <v>2293</v>
      </c>
      <c r="I46" s="48">
        <f t="shared" si="5"/>
        <v>77</v>
      </c>
      <c r="J46" s="44">
        <v>740</v>
      </c>
      <c r="K46" s="19">
        <v>398</v>
      </c>
      <c r="L46" s="19"/>
      <c r="M46" s="19">
        <v>24</v>
      </c>
      <c r="N46" s="45">
        <v>14</v>
      </c>
      <c r="O46" s="49"/>
      <c r="P46" s="48">
        <f t="shared" si="6"/>
        <v>1138</v>
      </c>
      <c r="Q46" s="48">
        <f t="shared" si="7"/>
        <v>38</v>
      </c>
      <c r="R46" s="50">
        <f t="shared" si="22"/>
        <v>115</v>
      </c>
      <c r="S46" s="51">
        <v>5.01</v>
      </c>
      <c r="T46" s="52">
        <v>7</v>
      </c>
      <c r="U46" s="53">
        <v>10.8</v>
      </c>
      <c r="V46" s="53"/>
      <c r="W46" s="53"/>
      <c r="X46" s="53"/>
      <c r="Y46" s="53"/>
      <c r="Z46" s="53"/>
      <c r="AA46" s="67">
        <f t="shared" si="8"/>
        <v>0</v>
      </c>
      <c r="AB46" s="51"/>
      <c r="AC46" s="20">
        <f t="shared" si="9"/>
        <v>0</v>
      </c>
      <c r="AD46" s="85">
        <f t="shared" si="10"/>
        <v>137.81</v>
      </c>
      <c r="AE46" s="21">
        <f t="shared" si="23"/>
        <v>137.81</v>
      </c>
      <c r="AF46" s="82">
        <v>151</v>
      </c>
      <c r="AG46" s="51"/>
      <c r="AH46" s="22">
        <f t="shared" si="11"/>
        <v>137.81</v>
      </c>
      <c r="AI46" s="23">
        <f t="shared" si="12"/>
        <v>-2.0035000000000025</v>
      </c>
      <c r="AJ46" s="54"/>
      <c r="AK46" s="24">
        <f t="shared" si="13"/>
        <v>0</v>
      </c>
      <c r="AL46" s="25">
        <f t="shared" si="14"/>
        <v>135.8065</v>
      </c>
      <c r="AM46" s="26">
        <f t="shared" si="15"/>
        <v>135.8065</v>
      </c>
      <c r="AN46" s="79"/>
      <c r="AO46" s="24">
        <v>70</v>
      </c>
      <c r="AP46" s="25">
        <v>200</v>
      </c>
      <c r="AQ46" s="25">
        <v>0</v>
      </c>
      <c r="AR46" s="25">
        <v>17</v>
      </c>
      <c r="AS46" s="25">
        <v>54</v>
      </c>
      <c r="AT46" s="62">
        <f>SUM(AO46:AS46)</f>
        <v>341</v>
      </c>
      <c r="AU46" s="63">
        <f t="shared" si="17"/>
        <v>323.95</v>
      </c>
      <c r="AV46" s="114">
        <v>6</v>
      </c>
      <c r="AW46" s="114">
        <v>20</v>
      </c>
      <c r="AX46" s="114">
        <v>8</v>
      </c>
      <c r="AY46" s="114">
        <v>1</v>
      </c>
      <c r="AZ46" s="81">
        <f t="shared" si="18"/>
        <v>35</v>
      </c>
      <c r="BA46" s="80">
        <f t="shared" si="19"/>
        <v>288.95</v>
      </c>
      <c r="BB46" s="36">
        <f t="shared" si="20"/>
        <v>135.8065</v>
      </c>
      <c r="BC46" s="80">
        <f t="shared" si="21"/>
        <v>150.25399999999999</v>
      </c>
    </row>
    <row r="47" spans="1:55" ht="18" thickBot="1">
      <c r="A47" s="30" t="s">
        <v>35</v>
      </c>
      <c r="B47" s="44">
        <v>1078</v>
      </c>
      <c r="C47" s="44">
        <v>475</v>
      </c>
      <c r="D47" s="44">
        <v>740</v>
      </c>
      <c r="E47" s="44">
        <v>53</v>
      </c>
      <c r="F47" s="44"/>
      <c r="G47" s="35">
        <v>24</v>
      </c>
      <c r="H47" s="48">
        <f>B47+C47+D47</f>
        <v>2293</v>
      </c>
      <c r="I47" s="48">
        <f>E47+F47+G47</f>
        <v>77</v>
      </c>
      <c r="J47" s="44">
        <v>740</v>
      </c>
      <c r="K47" s="19">
        <v>398</v>
      </c>
      <c r="L47" s="19"/>
      <c r="M47" s="19">
        <v>24</v>
      </c>
      <c r="N47" s="45">
        <v>14</v>
      </c>
      <c r="O47" s="49"/>
      <c r="P47" s="48">
        <f t="shared" si="6"/>
        <v>1138</v>
      </c>
      <c r="Q47" s="48">
        <f t="shared" si="7"/>
        <v>38</v>
      </c>
      <c r="R47" s="50">
        <f t="shared" si="22"/>
        <v>115</v>
      </c>
      <c r="S47" s="51">
        <v>5.01</v>
      </c>
      <c r="T47" s="52">
        <v>7</v>
      </c>
      <c r="U47" s="53">
        <v>10.8</v>
      </c>
      <c r="V47" s="53"/>
      <c r="W47" s="53"/>
      <c r="X47" s="53"/>
      <c r="Y47" s="53"/>
      <c r="Z47" s="53"/>
      <c r="AA47" s="67">
        <f t="shared" si="8"/>
        <v>0</v>
      </c>
      <c r="AB47" s="51"/>
      <c r="AC47" s="20">
        <f t="shared" si="9"/>
        <v>0</v>
      </c>
      <c r="AD47" s="85">
        <f t="shared" si="10"/>
        <v>137.81</v>
      </c>
      <c r="AE47" s="21">
        <f t="shared" si="23"/>
        <v>137.81</v>
      </c>
      <c r="AF47" s="82">
        <v>152</v>
      </c>
      <c r="AG47" s="51"/>
      <c r="AH47" s="22">
        <f t="shared" si="11"/>
        <v>137.81</v>
      </c>
      <c r="AI47" s="23">
        <f t="shared" si="12"/>
        <v>-2.0035000000000025</v>
      </c>
      <c r="AJ47" s="54"/>
      <c r="AK47" s="24">
        <f t="shared" si="13"/>
        <v>0</v>
      </c>
      <c r="AL47" s="25">
        <f t="shared" si="14"/>
        <v>135.8065</v>
      </c>
      <c r="AM47" s="26">
        <f t="shared" si="15"/>
        <v>135.8065</v>
      </c>
      <c r="AN47" s="79"/>
      <c r="AO47" s="24">
        <v>70</v>
      </c>
      <c r="AP47" s="25">
        <v>200</v>
      </c>
      <c r="AQ47" s="25">
        <v>0</v>
      </c>
      <c r="AR47" s="25">
        <v>17</v>
      </c>
      <c r="AS47" s="25">
        <v>54</v>
      </c>
      <c r="AT47" s="62">
        <f>SUM(AO47:AS47)</f>
        <v>341</v>
      </c>
      <c r="AU47" s="63">
        <f t="shared" si="17"/>
        <v>323.95</v>
      </c>
      <c r="AV47" s="114">
        <v>6</v>
      </c>
      <c r="AW47" s="114">
        <v>20</v>
      </c>
      <c r="AX47" s="114">
        <v>8</v>
      </c>
      <c r="AY47" s="114">
        <v>1</v>
      </c>
      <c r="AZ47" s="81">
        <f t="shared" si="18"/>
        <v>35</v>
      </c>
      <c r="BA47" s="80">
        <f t="shared" si="19"/>
        <v>288.95</v>
      </c>
      <c r="BB47" s="36">
        <f t="shared" si="20"/>
        <v>135.8065</v>
      </c>
      <c r="BC47" s="80">
        <f t="shared" si="21"/>
        <v>150.25399999999999</v>
      </c>
    </row>
    <row r="48" spans="1:55" ht="18" thickBot="1">
      <c r="A48" s="30" t="s">
        <v>36</v>
      </c>
      <c r="B48" s="44">
        <v>1122</v>
      </c>
      <c r="C48" s="44">
        <v>508</v>
      </c>
      <c r="D48" s="44">
        <v>810</v>
      </c>
      <c r="E48" s="44">
        <v>56</v>
      </c>
      <c r="F48" s="44"/>
      <c r="G48" s="35">
        <v>26</v>
      </c>
      <c r="H48" s="48">
        <f>B48+C48+D48</f>
        <v>2440</v>
      </c>
      <c r="I48" s="48">
        <f t="shared" si="5"/>
        <v>82</v>
      </c>
      <c r="J48" s="44">
        <v>770</v>
      </c>
      <c r="K48" s="19">
        <v>392</v>
      </c>
      <c r="L48" s="19"/>
      <c r="M48" s="19">
        <v>25</v>
      </c>
      <c r="N48" s="45">
        <v>14</v>
      </c>
      <c r="O48" s="49"/>
      <c r="P48" s="48">
        <f t="shared" si="6"/>
        <v>1162</v>
      </c>
      <c r="Q48" s="48">
        <f t="shared" si="7"/>
        <v>39</v>
      </c>
      <c r="R48" s="50">
        <f t="shared" si="22"/>
        <v>121</v>
      </c>
      <c r="S48" s="51">
        <v>5.01</v>
      </c>
      <c r="T48" s="52">
        <v>8</v>
      </c>
      <c r="U48" s="53">
        <v>10.8</v>
      </c>
      <c r="V48" s="53"/>
      <c r="W48" s="53"/>
      <c r="X48" s="53"/>
      <c r="Y48" s="53"/>
      <c r="Z48" s="53"/>
      <c r="AA48" s="67">
        <f t="shared" si="8"/>
        <v>0</v>
      </c>
      <c r="AB48" s="51"/>
      <c r="AC48" s="20">
        <f t="shared" si="9"/>
        <v>0</v>
      </c>
      <c r="AD48" s="85">
        <f t="shared" si="10"/>
        <v>144.81</v>
      </c>
      <c r="AE48" s="21">
        <f t="shared" si="23"/>
        <v>144.81</v>
      </c>
      <c r="AF48" s="82">
        <v>153</v>
      </c>
      <c r="AG48" s="51"/>
      <c r="AH48" s="22">
        <f t="shared" si="11"/>
        <v>144.81</v>
      </c>
      <c r="AI48" s="23">
        <f t="shared" si="12"/>
        <v>-9.0035000000000025</v>
      </c>
      <c r="AJ48" s="54"/>
      <c r="AK48" s="24">
        <f t="shared" si="13"/>
        <v>0</v>
      </c>
      <c r="AL48" s="25">
        <f t="shared" si="14"/>
        <v>135.8065</v>
      </c>
      <c r="AM48" s="26">
        <f t="shared" si="15"/>
        <v>135.8065</v>
      </c>
      <c r="AN48" s="79"/>
      <c r="AO48" s="24">
        <v>70</v>
      </c>
      <c r="AP48" s="25">
        <v>200</v>
      </c>
      <c r="AQ48" s="25">
        <v>0</v>
      </c>
      <c r="AR48" s="25">
        <v>17</v>
      </c>
      <c r="AS48" s="25">
        <v>54</v>
      </c>
      <c r="AT48" s="62">
        <f>SUM(AO48:AS48)</f>
        <v>341</v>
      </c>
      <c r="AU48" s="63">
        <f t="shared" si="17"/>
        <v>323.95</v>
      </c>
      <c r="AV48" s="114">
        <v>6</v>
      </c>
      <c r="AW48" s="114">
        <v>20</v>
      </c>
      <c r="AX48" s="114">
        <v>8</v>
      </c>
      <c r="AY48" s="114">
        <v>1</v>
      </c>
      <c r="AZ48" s="81">
        <f t="shared" si="18"/>
        <v>35</v>
      </c>
      <c r="BA48" s="80">
        <f t="shared" si="19"/>
        <v>288.95</v>
      </c>
      <c r="BB48" s="36">
        <f t="shared" si="20"/>
        <v>135.8065</v>
      </c>
      <c r="BC48" s="80">
        <f t="shared" si="21"/>
        <v>150.25399999999999</v>
      </c>
    </row>
    <row r="49" spans="1:55" ht="18" thickBot="1">
      <c r="A49" s="30" t="s">
        <v>51</v>
      </c>
      <c r="B49" s="44">
        <v>1122</v>
      </c>
      <c r="C49" s="44">
        <v>508</v>
      </c>
      <c r="D49" s="44">
        <v>810</v>
      </c>
      <c r="E49" s="44">
        <v>56</v>
      </c>
      <c r="F49" s="44"/>
      <c r="G49" s="35">
        <v>26</v>
      </c>
      <c r="H49" s="48">
        <f>B49+C49+D49</f>
        <v>2440</v>
      </c>
      <c r="I49" s="48">
        <f>E49+F49+G49</f>
        <v>82</v>
      </c>
      <c r="J49" s="44">
        <v>770</v>
      </c>
      <c r="K49" s="19">
        <v>392</v>
      </c>
      <c r="L49" s="19"/>
      <c r="M49" s="19">
        <v>25</v>
      </c>
      <c r="N49" s="45">
        <v>14</v>
      </c>
      <c r="O49" s="49"/>
      <c r="P49" s="48">
        <f t="shared" si="6"/>
        <v>1162</v>
      </c>
      <c r="Q49" s="48">
        <f t="shared" si="7"/>
        <v>39</v>
      </c>
      <c r="R49" s="50">
        <f t="shared" si="22"/>
        <v>121</v>
      </c>
      <c r="S49" s="51">
        <v>5.01</v>
      </c>
      <c r="T49" s="52">
        <v>8</v>
      </c>
      <c r="U49" s="53">
        <v>10.8</v>
      </c>
      <c r="V49" s="53"/>
      <c r="W49" s="53"/>
      <c r="X49" s="53"/>
      <c r="Y49" s="53"/>
      <c r="Z49" s="53"/>
      <c r="AA49" s="67">
        <f t="shared" si="8"/>
        <v>0</v>
      </c>
      <c r="AB49" s="51"/>
      <c r="AC49" s="20">
        <f t="shared" si="9"/>
        <v>0</v>
      </c>
      <c r="AD49" s="85">
        <f t="shared" si="10"/>
        <v>144.81</v>
      </c>
      <c r="AE49" s="21">
        <f t="shared" si="23"/>
        <v>144.81</v>
      </c>
      <c r="AF49" s="82">
        <v>154</v>
      </c>
      <c r="AG49" s="51"/>
      <c r="AH49" s="22">
        <f t="shared" si="11"/>
        <v>144.81</v>
      </c>
      <c r="AI49" s="23">
        <f t="shared" si="12"/>
        <v>-9.0035000000000025</v>
      </c>
      <c r="AJ49" s="54"/>
      <c r="AK49" s="24">
        <f t="shared" si="13"/>
        <v>0</v>
      </c>
      <c r="AL49" s="25">
        <f t="shared" si="14"/>
        <v>135.8065</v>
      </c>
      <c r="AM49" s="26">
        <f t="shared" si="15"/>
        <v>135.8065</v>
      </c>
      <c r="AN49" s="79"/>
      <c r="AO49" s="24">
        <v>70</v>
      </c>
      <c r="AP49" s="25">
        <v>200</v>
      </c>
      <c r="AQ49" s="25">
        <v>0</v>
      </c>
      <c r="AR49" s="25">
        <v>17</v>
      </c>
      <c r="AS49" s="25">
        <v>54</v>
      </c>
      <c r="AT49" s="62">
        <f t="shared" si="16"/>
        <v>341</v>
      </c>
      <c r="AU49" s="63">
        <f t="shared" si="17"/>
        <v>323.95</v>
      </c>
      <c r="AV49" s="114">
        <v>6</v>
      </c>
      <c r="AW49" s="114">
        <v>20</v>
      </c>
      <c r="AX49" s="114">
        <v>8</v>
      </c>
      <c r="AY49" s="114">
        <v>1</v>
      </c>
      <c r="AZ49" s="81">
        <f t="shared" si="18"/>
        <v>35</v>
      </c>
      <c r="BA49" s="80">
        <f t="shared" si="19"/>
        <v>288.95</v>
      </c>
      <c r="BB49" s="36">
        <f t="shared" si="20"/>
        <v>135.8065</v>
      </c>
      <c r="BC49" s="80">
        <f t="shared" si="21"/>
        <v>150.25399999999999</v>
      </c>
    </row>
    <row r="50" spans="1:55" ht="18" thickBot="1">
      <c r="A50" s="30" t="s">
        <v>25</v>
      </c>
      <c r="B50" s="44">
        <v>1093</v>
      </c>
      <c r="C50" s="44">
        <v>497</v>
      </c>
      <c r="D50" s="44">
        <v>804</v>
      </c>
      <c r="E50" s="44">
        <v>55</v>
      </c>
      <c r="F50" s="44"/>
      <c r="G50" s="35">
        <v>26</v>
      </c>
      <c r="H50" s="48">
        <f t="shared" si="4"/>
        <v>2394</v>
      </c>
      <c r="I50" s="48">
        <f t="shared" si="5"/>
        <v>81</v>
      </c>
      <c r="J50" s="44">
        <v>774</v>
      </c>
      <c r="K50" s="19">
        <v>396</v>
      </c>
      <c r="L50" s="19"/>
      <c r="M50" s="19">
        <v>25</v>
      </c>
      <c r="N50" s="45">
        <v>14</v>
      </c>
      <c r="O50" s="49"/>
      <c r="P50" s="48">
        <f t="shared" si="6"/>
        <v>1170</v>
      </c>
      <c r="Q50" s="48">
        <f t="shared" si="7"/>
        <v>39</v>
      </c>
      <c r="R50" s="50">
        <f t="shared" si="22"/>
        <v>120</v>
      </c>
      <c r="S50" s="51">
        <v>6.66</v>
      </c>
      <c r="T50" s="52">
        <v>8.5</v>
      </c>
      <c r="U50" s="53">
        <v>11.9</v>
      </c>
      <c r="V50" s="53"/>
      <c r="W50" s="53"/>
      <c r="X50" s="53"/>
      <c r="Y50" s="53"/>
      <c r="Z50" s="53"/>
      <c r="AA50" s="67">
        <f t="shared" si="8"/>
        <v>0</v>
      </c>
      <c r="AB50" s="51"/>
      <c r="AC50" s="20">
        <f t="shared" si="9"/>
        <v>0</v>
      </c>
      <c r="AD50" s="85">
        <f t="shared" si="10"/>
        <v>147.06</v>
      </c>
      <c r="AE50" s="21">
        <f t="shared" si="23"/>
        <v>147.06</v>
      </c>
      <c r="AF50" s="82">
        <v>155</v>
      </c>
      <c r="AG50" s="51"/>
      <c r="AH50" s="22">
        <f t="shared" si="11"/>
        <v>147.06</v>
      </c>
      <c r="AI50" s="23">
        <f t="shared" si="12"/>
        <v>-11.253500000000003</v>
      </c>
      <c r="AJ50" s="54"/>
      <c r="AK50" s="24">
        <f t="shared" si="13"/>
        <v>0</v>
      </c>
      <c r="AL50" s="25">
        <f t="shared" si="14"/>
        <v>135.8065</v>
      </c>
      <c r="AM50" s="26">
        <f t="shared" si="15"/>
        <v>135.8065</v>
      </c>
      <c r="AN50" s="79"/>
      <c r="AO50" s="24">
        <v>70</v>
      </c>
      <c r="AP50" s="25">
        <v>200</v>
      </c>
      <c r="AQ50" s="25">
        <v>0</v>
      </c>
      <c r="AR50" s="25">
        <v>17</v>
      </c>
      <c r="AS50" s="25">
        <v>54</v>
      </c>
      <c r="AT50" s="62">
        <f t="shared" si="16"/>
        <v>341</v>
      </c>
      <c r="AU50" s="63">
        <f t="shared" si="17"/>
        <v>323.95</v>
      </c>
      <c r="AV50" s="114">
        <v>6</v>
      </c>
      <c r="AW50" s="114">
        <v>20</v>
      </c>
      <c r="AX50" s="114">
        <v>8</v>
      </c>
      <c r="AY50" s="114">
        <v>1</v>
      </c>
      <c r="AZ50" s="81">
        <f t="shared" si="18"/>
        <v>35</v>
      </c>
      <c r="BA50" s="80">
        <f t="shared" si="19"/>
        <v>288.95</v>
      </c>
      <c r="BB50" s="36">
        <f t="shared" si="20"/>
        <v>135.8065</v>
      </c>
      <c r="BC50" s="80">
        <f t="shared" si="21"/>
        <v>150.25399999999999</v>
      </c>
    </row>
    <row r="51" spans="1:55" ht="18" thickBot="1">
      <c r="A51" s="30" t="s">
        <v>52</v>
      </c>
      <c r="B51" s="44">
        <v>1093</v>
      </c>
      <c r="C51" s="44">
        <v>497</v>
      </c>
      <c r="D51" s="44">
        <v>804</v>
      </c>
      <c r="E51" s="44">
        <v>55</v>
      </c>
      <c r="F51" s="44"/>
      <c r="G51" s="35">
        <v>26</v>
      </c>
      <c r="H51" s="48">
        <f>B51+C51+D51</f>
        <v>2394</v>
      </c>
      <c r="I51" s="48">
        <f>E51+F51+G51</f>
        <v>81</v>
      </c>
      <c r="J51" s="44">
        <v>774</v>
      </c>
      <c r="K51" s="19">
        <v>396</v>
      </c>
      <c r="L51" s="19"/>
      <c r="M51" s="19">
        <v>25</v>
      </c>
      <c r="N51" s="45">
        <v>14</v>
      </c>
      <c r="O51" s="49"/>
      <c r="P51" s="48">
        <f t="shared" si="6"/>
        <v>1170</v>
      </c>
      <c r="Q51" s="48">
        <f t="shared" si="7"/>
        <v>39</v>
      </c>
      <c r="R51" s="50">
        <f t="shared" si="22"/>
        <v>120</v>
      </c>
      <c r="S51" s="51">
        <v>6.66</v>
      </c>
      <c r="T51" s="52">
        <v>8.5</v>
      </c>
      <c r="U51" s="53">
        <v>11.9</v>
      </c>
      <c r="V51" s="53"/>
      <c r="W51" s="53"/>
      <c r="X51" s="53"/>
      <c r="Y51" s="53"/>
      <c r="Z51" s="53"/>
      <c r="AA51" s="67">
        <f t="shared" si="8"/>
        <v>0</v>
      </c>
      <c r="AB51" s="51"/>
      <c r="AC51" s="20">
        <f t="shared" si="9"/>
        <v>0</v>
      </c>
      <c r="AD51" s="85">
        <f t="shared" si="10"/>
        <v>147.06</v>
      </c>
      <c r="AE51" s="21">
        <f t="shared" si="23"/>
        <v>147.06</v>
      </c>
      <c r="AF51" s="82">
        <v>156</v>
      </c>
      <c r="AG51" s="51"/>
      <c r="AH51" s="22">
        <f t="shared" si="11"/>
        <v>147.06</v>
      </c>
      <c r="AI51" s="23">
        <f t="shared" si="12"/>
        <v>-11.253500000000003</v>
      </c>
      <c r="AJ51" s="54"/>
      <c r="AK51" s="24">
        <f t="shared" si="13"/>
        <v>0</v>
      </c>
      <c r="AL51" s="25">
        <f t="shared" si="14"/>
        <v>135.8065</v>
      </c>
      <c r="AM51" s="26">
        <f t="shared" si="15"/>
        <v>135.8065</v>
      </c>
      <c r="AN51" s="79"/>
      <c r="AO51" s="24">
        <v>70</v>
      </c>
      <c r="AP51" s="25">
        <v>200</v>
      </c>
      <c r="AQ51" s="25">
        <v>0</v>
      </c>
      <c r="AR51" s="25">
        <v>17</v>
      </c>
      <c r="AS51" s="25">
        <v>54</v>
      </c>
      <c r="AT51" s="62">
        <f t="shared" si="16"/>
        <v>341</v>
      </c>
      <c r="AU51" s="63">
        <f t="shared" si="17"/>
        <v>323.95</v>
      </c>
      <c r="AV51" s="114">
        <v>6</v>
      </c>
      <c r="AW51" s="114">
        <v>20</v>
      </c>
      <c r="AX51" s="114">
        <v>8</v>
      </c>
      <c r="AY51" s="114">
        <v>1</v>
      </c>
      <c r="AZ51" s="81">
        <f t="shared" si="18"/>
        <v>35</v>
      </c>
      <c r="BA51" s="80">
        <f t="shared" si="19"/>
        <v>288.95</v>
      </c>
      <c r="BB51" s="36">
        <f t="shared" si="20"/>
        <v>135.8065</v>
      </c>
      <c r="BC51" s="80">
        <f t="shared" si="21"/>
        <v>150.25399999999999</v>
      </c>
    </row>
    <row r="52" spans="1:55" ht="18" thickBot="1">
      <c r="A52" s="30" t="s">
        <v>37</v>
      </c>
      <c r="B52" s="44">
        <v>1098</v>
      </c>
      <c r="C52" s="44">
        <v>503</v>
      </c>
      <c r="D52" s="44">
        <v>806</v>
      </c>
      <c r="E52" s="44">
        <v>55</v>
      </c>
      <c r="F52" s="44"/>
      <c r="G52" s="35">
        <v>26</v>
      </c>
      <c r="H52" s="48">
        <f t="shared" si="4"/>
        <v>2407</v>
      </c>
      <c r="I52" s="48">
        <f t="shared" si="5"/>
        <v>81</v>
      </c>
      <c r="J52" s="44">
        <v>782</v>
      </c>
      <c r="K52" s="19">
        <v>392</v>
      </c>
      <c r="L52" s="19"/>
      <c r="M52" s="19">
        <v>25</v>
      </c>
      <c r="N52" s="45">
        <v>14</v>
      </c>
      <c r="O52" s="49"/>
      <c r="P52" s="48">
        <f t="shared" si="6"/>
        <v>1174</v>
      </c>
      <c r="Q52" s="48">
        <f t="shared" si="7"/>
        <v>39</v>
      </c>
      <c r="R52" s="50">
        <f t="shared" si="22"/>
        <v>120</v>
      </c>
      <c r="S52" s="51">
        <v>6.66</v>
      </c>
      <c r="T52" s="52">
        <v>8.5</v>
      </c>
      <c r="U52" s="53">
        <v>11.9</v>
      </c>
      <c r="V52" s="53"/>
      <c r="W52" s="53"/>
      <c r="X52" s="53"/>
      <c r="Y52" s="53"/>
      <c r="Z52" s="53"/>
      <c r="AA52" s="67">
        <f t="shared" si="8"/>
        <v>0</v>
      </c>
      <c r="AB52" s="51"/>
      <c r="AC52" s="20">
        <f t="shared" si="9"/>
        <v>0</v>
      </c>
      <c r="AD52" s="85">
        <f t="shared" si="10"/>
        <v>147.06</v>
      </c>
      <c r="AE52" s="21">
        <f t="shared" si="23"/>
        <v>147.06</v>
      </c>
      <c r="AF52" s="82">
        <v>157</v>
      </c>
      <c r="AG52" s="51"/>
      <c r="AH52" s="22">
        <f t="shared" si="11"/>
        <v>147.06</v>
      </c>
      <c r="AI52" s="23">
        <f t="shared" si="12"/>
        <v>-11.253500000000003</v>
      </c>
      <c r="AJ52" s="54"/>
      <c r="AK52" s="24">
        <f t="shared" si="13"/>
        <v>0</v>
      </c>
      <c r="AL52" s="25">
        <f t="shared" si="14"/>
        <v>135.8065</v>
      </c>
      <c r="AM52" s="26">
        <f t="shared" si="15"/>
        <v>135.8065</v>
      </c>
      <c r="AN52" s="79"/>
      <c r="AO52" s="24">
        <v>70</v>
      </c>
      <c r="AP52" s="25">
        <v>200</v>
      </c>
      <c r="AQ52" s="25">
        <v>0</v>
      </c>
      <c r="AR52" s="25">
        <v>17</v>
      </c>
      <c r="AS52" s="25">
        <v>54</v>
      </c>
      <c r="AT52" s="62">
        <f t="shared" si="16"/>
        <v>341</v>
      </c>
      <c r="AU52" s="63">
        <f t="shared" si="17"/>
        <v>323.95</v>
      </c>
      <c r="AV52" s="114">
        <v>6</v>
      </c>
      <c r="AW52" s="114">
        <v>20</v>
      </c>
      <c r="AX52" s="114">
        <v>8</v>
      </c>
      <c r="AY52" s="114">
        <v>1</v>
      </c>
      <c r="AZ52" s="81">
        <f t="shared" si="18"/>
        <v>35</v>
      </c>
      <c r="BA52" s="80">
        <f t="shared" si="19"/>
        <v>288.95</v>
      </c>
      <c r="BB52" s="36">
        <f t="shared" si="20"/>
        <v>135.8065</v>
      </c>
      <c r="BC52" s="80">
        <f t="shared" si="21"/>
        <v>150.25399999999999</v>
      </c>
    </row>
    <row r="53" spans="1:55" ht="18" thickBot="1">
      <c r="A53" s="30" t="s">
        <v>53</v>
      </c>
      <c r="B53" s="44">
        <v>1098</v>
      </c>
      <c r="C53" s="44">
        <v>503</v>
      </c>
      <c r="D53" s="44">
        <v>806</v>
      </c>
      <c r="E53" s="44">
        <v>55</v>
      </c>
      <c r="F53" s="44"/>
      <c r="G53" s="35">
        <v>26</v>
      </c>
      <c r="H53" s="48">
        <f>B53+C53+D53</f>
        <v>2407</v>
      </c>
      <c r="I53" s="48">
        <f>E53+F53+G53</f>
        <v>81</v>
      </c>
      <c r="J53" s="44">
        <v>782</v>
      </c>
      <c r="K53" s="19">
        <v>392</v>
      </c>
      <c r="L53" s="19"/>
      <c r="M53" s="19">
        <v>25</v>
      </c>
      <c r="N53" s="45">
        <v>14</v>
      </c>
      <c r="O53" s="49"/>
      <c r="P53" s="48">
        <f t="shared" si="6"/>
        <v>1174</v>
      </c>
      <c r="Q53" s="48">
        <f t="shared" si="7"/>
        <v>39</v>
      </c>
      <c r="R53" s="50">
        <f t="shared" si="22"/>
        <v>120</v>
      </c>
      <c r="S53" s="51">
        <v>6.66</v>
      </c>
      <c r="T53" s="52">
        <v>8.5</v>
      </c>
      <c r="U53" s="53">
        <v>11.9</v>
      </c>
      <c r="V53" s="53"/>
      <c r="W53" s="53"/>
      <c r="X53" s="53"/>
      <c r="Y53" s="53"/>
      <c r="Z53" s="53"/>
      <c r="AA53" s="67">
        <f t="shared" si="8"/>
        <v>0</v>
      </c>
      <c r="AB53" s="51"/>
      <c r="AC53" s="20">
        <f t="shared" si="9"/>
        <v>0</v>
      </c>
      <c r="AD53" s="85">
        <f t="shared" si="10"/>
        <v>147.06</v>
      </c>
      <c r="AE53" s="21">
        <f t="shared" si="23"/>
        <v>147.06</v>
      </c>
      <c r="AF53" s="82">
        <v>158</v>
      </c>
      <c r="AG53" s="51"/>
      <c r="AH53" s="22">
        <f t="shared" si="11"/>
        <v>147.06</v>
      </c>
      <c r="AI53" s="23">
        <f t="shared" si="12"/>
        <v>-11.253500000000003</v>
      </c>
      <c r="AJ53" s="54"/>
      <c r="AK53" s="24">
        <f t="shared" si="13"/>
        <v>0</v>
      </c>
      <c r="AL53" s="25">
        <f t="shared" si="14"/>
        <v>135.8065</v>
      </c>
      <c r="AM53" s="26">
        <f t="shared" si="15"/>
        <v>135.8065</v>
      </c>
      <c r="AN53" s="79"/>
      <c r="AO53" s="24">
        <v>70</v>
      </c>
      <c r="AP53" s="25">
        <v>200</v>
      </c>
      <c r="AQ53" s="25">
        <v>0</v>
      </c>
      <c r="AR53" s="25">
        <v>17</v>
      </c>
      <c r="AS53" s="25">
        <v>54</v>
      </c>
      <c r="AT53" s="62">
        <f t="shared" si="16"/>
        <v>341</v>
      </c>
      <c r="AU53" s="63">
        <f t="shared" si="17"/>
        <v>323.95</v>
      </c>
      <c r="AV53" s="114">
        <v>6</v>
      </c>
      <c r="AW53" s="114">
        <v>20</v>
      </c>
      <c r="AX53" s="114">
        <v>8</v>
      </c>
      <c r="AY53" s="114">
        <v>1</v>
      </c>
      <c r="AZ53" s="81">
        <f t="shared" si="18"/>
        <v>35</v>
      </c>
      <c r="BA53" s="80">
        <f t="shared" si="19"/>
        <v>288.95</v>
      </c>
      <c r="BB53" s="36">
        <f t="shared" si="20"/>
        <v>135.8065</v>
      </c>
      <c r="BC53" s="80">
        <f t="shared" si="21"/>
        <v>150.25399999999999</v>
      </c>
    </row>
    <row r="54" spans="1:55" ht="18" thickBot="1">
      <c r="A54" s="30" t="s">
        <v>26</v>
      </c>
      <c r="B54" s="44">
        <v>1099</v>
      </c>
      <c r="C54" s="44">
        <v>493</v>
      </c>
      <c r="D54" s="44">
        <v>811</v>
      </c>
      <c r="E54" s="44">
        <v>56</v>
      </c>
      <c r="F54" s="44"/>
      <c r="G54" s="35">
        <v>26</v>
      </c>
      <c r="H54" s="48">
        <f>B54+C54+D54</f>
        <v>2403</v>
      </c>
      <c r="I54" s="48">
        <f t="shared" si="5"/>
        <v>82</v>
      </c>
      <c r="J54" s="44">
        <v>796</v>
      </c>
      <c r="K54" s="19">
        <v>398</v>
      </c>
      <c r="L54" s="19"/>
      <c r="M54" s="19">
        <v>27</v>
      </c>
      <c r="N54" s="45">
        <v>14</v>
      </c>
      <c r="O54" s="49"/>
      <c r="P54" s="48">
        <f t="shared" si="6"/>
        <v>1194</v>
      </c>
      <c r="Q54" s="48">
        <f t="shared" si="7"/>
        <v>41</v>
      </c>
      <c r="R54" s="50">
        <f t="shared" si="22"/>
        <v>123</v>
      </c>
      <c r="S54" s="51">
        <v>6.66</v>
      </c>
      <c r="T54" s="52">
        <v>8.5</v>
      </c>
      <c r="U54" s="53">
        <v>11.8</v>
      </c>
      <c r="V54" s="53"/>
      <c r="W54" s="53"/>
      <c r="X54" s="53"/>
      <c r="Y54" s="53"/>
      <c r="Z54" s="53"/>
      <c r="AA54" s="67">
        <f t="shared" si="8"/>
        <v>0</v>
      </c>
      <c r="AB54" s="51">
        <v>15</v>
      </c>
      <c r="AC54" s="20">
        <f t="shared" si="9"/>
        <v>15</v>
      </c>
      <c r="AD54" s="85">
        <f t="shared" si="10"/>
        <v>149.96</v>
      </c>
      <c r="AE54" s="21">
        <f t="shared" si="23"/>
        <v>134.96</v>
      </c>
      <c r="AF54" s="82">
        <v>159</v>
      </c>
      <c r="AG54" s="51"/>
      <c r="AH54" s="22">
        <f t="shared" si="11"/>
        <v>149.96</v>
      </c>
      <c r="AI54" s="23">
        <f t="shared" si="12"/>
        <v>0.84649999999999181</v>
      </c>
      <c r="AJ54" s="54"/>
      <c r="AK54" s="24">
        <f t="shared" si="13"/>
        <v>15</v>
      </c>
      <c r="AL54" s="25">
        <f t="shared" si="14"/>
        <v>135.8065</v>
      </c>
      <c r="AM54" s="26">
        <f t="shared" si="15"/>
        <v>150.8065</v>
      </c>
      <c r="AN54" s="79"/>
      <c r="AO54" s="24">
        <v>70</v>
      </c>
      <c r="AP54" s="25">
        <v>200</v>
      </c>
      <c r="AQ54" s="25">
        <v>0</v>
      </c>
      <c r="AR54" s="25">
        <v>17</v>
      </c>
      <c r="AS54" s="25">
        <v>54</v>
      </c>
      <c r="AT54" s="62">
        <f t="shared" si="16"/>
        <v>341</v>
      </c>
      <c r="AU54" s="63">
        <f t="shared" si="17"/>
        <v>323.95</v>
      </c>
      <c r="AV54" s="114">
        <v>6</v>
      </c>
      <c r="AW54" s="114">
        <v>20</v>
      </c>
      <c r="AX54" s="114">
        <v>8</v>
      </c>
      <c r="AY54" s="114">
        <v>1</v>
      </c>
      <c r="AZ54" s="81">
        <f t="shared" si="18"/>
        <v>35</v>
      </c>
      <c r="BA54" s="80">
        <f t="shared" si="19"/>
        <v>288.95</v>
      </c>
      <c r="BB54" s="36">
        <f t="shared" si="20"/>
        <v>135.8065</v>
      </c>
      <c r="BC54" s="80">
        <f t="shared" si="21"/>
        <v>150.25399999999999</v>
      </c>
    </row>
    <row r="55" spans="1:55" ht="18" thickBot="1">
      <c r="A55" s="30" t="s">
        <v>54</v>
      </c>
      <c r="B55" s="44">
        <v>1099</v>
      </c>
      <c r="C55" s="44">
        <v>493</v>
      </c>
      <c r="D55" s="44">
        <v>811</v>
      </c>
      <c r="E55" s="44">
        <v>56</v>
      </c>
      <c r="F55" s="44"/>
      <c r="G55" s="35">
        <v>26</v>
      </c>
      <c r="H55" s="48">
        <f>B55+C55+D55</f>
        <v>2403</v>
      </c>
      <c r="I55" s="48">
        <f>E55+F55+G55</f>
        <v>82</v>
      </c>
      <c r="J55" s="44">
        <v>796</v>
      </c>
      <c r="K55" s="19">
        <v>398</v>
      </c>
      <c r="L55" s="19"/>
      <c r="M55" s="19">
        <v>27</v>
      </c>
      <c r="N55" s="45">
        <v>14</v>
      </c>
      <c r="O55" s="49"/>
      <c r="P55" s="48">
        <f t="shared" si="6"/>
        <v>1194</v>
      </c>
      <c r="Q55" s="48">
        <f t="shared" si="7"/>
        <v>41</v>
      </c>
      <c r="R55" s="50">
        <f t="shared" si="22"/>
        <v>123</v>
      </c>
      <c r="S55" s="51">
        <v>6.66</v>
      </c>
      <c r="T55" s="52">
        <v>8.5</v>
      </c>
      <c r="U55" s="53">
        <v>11.8</v>
      </c>
      <c r="V55" s="53"/>
      <c r="W55" s="53"/>
      <c r="X55" s="53"/>
      <c r="Y55" s="53"/>
      <c r="Z55" s="53"/>
      <c r="AA55" s="67">
        <f t="shared" si="8"/>
        <v>0</v>
      </c>
      <c r="AB55" s="51">
        <v>15</v>
      </c>
      <c r="AC55" s="20">
        <f t="shared" si="9"/>
        <v>15</v>
      </c>
      <c r="AD55" s="85">
        <f t="shared" si="10"/>
        <v>149.96</v>
      </c>
      <c r="AE55" s="21">
        <f t="shared" si="23"/>
        <v>134.96</v>
      </c>
      <c r="AF55" s="82">
        <v>160</v>
      </c>
      <c r="AG55" s="51"/>
      <c r="AH55" s="22">
        <f t="shared" si="11"/>
        <v>149.96</v>
      </c>
      <c r="AI55" s="23">
        <f t="shared" si="12"/>
        <v>0.84649999999999181</v>
      </c>
      <c r="AJ55" s="54"/>
      <c r="AK55" s="24">
        <f t="shared" si="13"/>
        <v>15</v>
      </c>
      <c r="AL55" s="25">
        <f t="shared" si="14"/>
        <v>135.8065</v>
      </c>
      <c r="AM55" s="26">
        <f t="shared" si="15"/>
        <v>150.8065</v>
      </c>
      <c r="AN55" s="79"/>
      <c r="AO55" s="24">
        <v>70</v>
      </c>
      <c r="AP55" s="25">
        <v>200</v>
      </c>
      <c r="AQ55" s="25">
        <v>0</v>
      </c>
      <c r="AR55" s="25">
        <v>17</v>
      </c>
      <c r="AS55" s="25">
        <v>54</v>
      </c>
      <c r="AT55" s="62">
        <f t="shared" si="16"/>
        <v>341</v>
      </c>
      <c r="AU55" s="63">
        <f t="shared" si="17"/>
        <v>323.95</v>
      </c>
      <c r="AV55" s="114">
        <v>6</v>
      </c>
      <c r="AW55" s="114">
        <v>20</v>
      </c>
      <c r="AX55" s="114">
        <v>8</v>
      </c>
      <c r="AY55" s="114">
        <v>1</v>
      </c>
      <c r="AZ55" s="81">
        <f t="shared" si="18"/>
        <v>35</v>
      </c>
      <c r="BA55" s="80">
        <f t="shared" si="19"/>
        <v>288.95</v>
      </c>
      <c r="BB55" s="36">
        <f t="shared" si="20"/>
        <v>135.8065</v>
      </c>
      <c r="BC55" s="80">
        <f t="shared" si="21"/>
        <v>150.25399999999999</v>
      </c>
    </row>
    <row r="56" spans="1:55" ht="18" thickBot="1">
      <c r="A56" s="30" t="s">
        <v>55</v>
      </c>
      <c r="B56" s="44">
        <v>1066</v>
      </c>
      <c r="C56" s="44">
        <v>490</v>
      </c>
      <c r="D56" s="44">
        <v>803</v>
      </c>
      <c r="E56" s="44">
        <v>55</v>
      </c>
      <c r="F56" s="44"/>
      <c r="G56" s="35">
        <v>26</v>
      </c>
      <c r="H56" s="48">
        <f t="shared" si="4"/>
        <v>2359</v>
      </c>
      <c r="I56" s="48">
        <f t="shared" si="5"/>
        <v>81</v>
      </c>
      <c r="J56" s="44">
        <v>790</v>
      </c>
      <c r="K56" s="19">
        <v>394</v>
      </c>
      <c r="L56" s="19"/>
      <c r="M56" s="19">
        <v>27</v>
      </c>
      <c r="N56" s="45">
        <v>14</v>
      </c>
      <c r="O56" s="49"/>
      <c r="P56" s="48">
        <f t="shared" si="6"/>
        <v>1184</v>
      </c>
      <c r="Q56" s="48">
        <f t="shared" si="7"/>
        <v>41</v>
      </c>
      <c r="R56" s="50">
        <f t="shared" si="22"/>
        <v>122</v>
      </c>
      <c r="S56" s="51">
        <v>6.66</v>
      </c>
      <c r="T56" s="52">
        <v>7.2</v>
      </c>
      <c r="U56" s="53">
        <v>11.8</v>
      </c>
      <c r="V56" s="53"/>
      <c r="W56" s="53"/>
      <c r="X56" s="53"/>
      <c r="Y56" s="53"/>
      <c r="Z56" s="53"/>
      <c r="AA56" s="67">
        <f t="shared" si="8"/>
        <v>0</v>
      </c>
      <c r="AB56" s="51">
        <v>15</v>
      </c>
      <c r="AC56" s="20">
        <f t="shared" si="9"/>
        <v>15</v>
      </c>
      <c r="AD56" s="85">
        <f t="shared" si="10"/>
        <v>147.66</v>
      </c>
      <c r="AE56" s="21">
        <f t="shared" si="23"/>
        <v>132.66</v>
      </c>
      <c r="AF56" s="82">
        <v>161</v>
      </c>
      <c r="AG56" s="51"/>
      <c r="AH56" s="22">
        <f t="shared" si="11"/>
        <v>147.66</v>
      </c>
      <c r="AI56" s="23">
        <f t="shared" si="12"/>
        <v>3.1465000000000032</v>
      </c>
      <c r="AJ56" s="54"/>
      <c r="AK56" s="24">
        <f t="shared" si="13"/>
        <v>15</v>
      </c>
      <c r="AL56" s="25">
        <f t="shared" si="14"/>
        <v>135.8065</v>
      </c>
      <c r="AM56" s="26">
        <f t="shared" si="15"/>
        <v>150.8065</v>
      </c>
      <c r="AN56" s="79"/>
      <c r="AO56" s="24">
        <v>70</v>
      </c>
      <c r="AP56" s="25">
        <v>200</v>
      </c>
      <c r="AQ56" s="25">
        <v>0</v>
      </c>
      <c r="AR56" s="25">
        <v>17</v>
      </c>
      <c r="AS56" s="25">
        <v>54</v>
      </c>
      <c r="AT56" s="62">
        <f t="shared" si="16"/>
        <v>341</v>
      </c>
      <c r="AU56" s="63">
        <f t="shared" si="17"/>
        <v>323.95</v>
      </c>
      <c r="AV56" s="114">
        <v>6</v>
      </c>
      <c r="AW56" s="114">
        <v>20</v>
      </c>
      <c r="AX56" s="114">
        <v>8</v>
      </c>
      <c r="AY56" s="114">
        <v>1</v>
      </c>
      <c r="AZ56" s="81">
        <f t="shared" si="18"/>
        <v>35</v>
      </c>
      <c r="BA56" s="80">
        <f t="shared" si="19"/>
        <v>288.95</v>
      </c>
      <c r="BB56" s="36">
        <f t="shared" si="20"/>
        <v>135.8065</v>
      </c>
      <c r="BC56" s="80">
        <f t="shared" si="21"/>
        <v>150.25399999999999</v>
      </c>
    </row>
    <row r="57" spans="1:55" ht="18" thickBot="1">
      <c r="A57" s="30" t="s">
        <v>56</v>
      </c>
      <c r="B57" s="44">
        <v>1066</v>
      </c>
      <c r="C57" s="44">
        <v>490</v>
      </c>
      <c r="D57" s="44">
        <v>803</v>
      </c>
      <c r="E57" s="44">
        <v>55</v>
      </c>
      <c r="F57" s="44"/>
      <c r="G57" s="35">
        <v>26</v>
      </c>
      <c r="H57" s="48">
        <f t="shared" ref="H57" si="24">B57+C57+D57</f>
        <v>2359</v>
      </c>
      <c r="I57" s="48">
        <f t="shared" ref="I57" si="25">E57+F57+G57</f>
        <v>81</v>
      </c>
      <c r="J57" s="44">
        <v>790</v>
      </c>
      <c r="K57" s="19">
        <v>394</v>
      </c>
      <c r="L57" s="19"/>
      <c r="M57" s="19">
        <v>27</v>
      </c>
      <c r="N57" s="45">
        <v>14</v>
      </c>
      <c r="O57" s="49"/>
      <c r="P57" s="48">
        <f t="shared" si="6"/>
        <v>1184</v>
      </c>
      <c r="Q57" s="48">
        <f t="shared" si="7"/>
        <v>41</v>
      </c>
      <c r="R57" s="50">
        <f t="shared" si="22"/>
        <v>122</v>
      </c>
      <c r="S57" s="51">
        <v>6.66</v>
      </c>
      <c r="T57" s="52">
        <v>7.2</v>
      </c>
      <c r="U57" s="53">
        <v>11.8</v>
      </c>
      <c r="V57" s="53"/>
      <c r="W57" s="53"/>
      <c r="X57" s="53"/>
      <c r="Y57" s="53"/>
      <c r="Z57" s="53"/>
      <c r="AA57" s="67">
        <f t="shared" si="8"/>
        <v>0</v>
      </c>
      <c r="AB57" s="51">
        <v>15</v>
      </c>
      <c r="AC57" s="20">
        <f t="shared" si="9"/>
        <v>15</v>
      </c>
      <c r="AD57" s="85">
        <f t="shared" si="10"/>
        <v>147.66</v>
      </c>
      <c r="AE57" s="21">
        <f t="shared" si="23"/>
        <v>132.66</v>
      </c>
      <c r="AF57" s="82">
        <v>162</v>
      </c>
      <c r="AG57" s="51"/>
      <c r="AH57" s="22">
        <f t="shared" si="11"/>
        <v>147.66</v>
      </c>
      <c r="AI57" s="23">
        <f t="shared" si="12"/>
        <v>3.1465000000000032</v>
      </c>
      <c r="AJ57" s="54"/>
      <c r="AK57" s="24">
        <f t="shared" si="13"/>
        <v>15</v>
      </c>
      <c r="AL57" s="25">
        <f t="shared" si="14"/>
        <v>135.8065</v>
      </c>
      <c r="AM57" s="26">
        <f t="shared" si="15"/>
        <v>150.8065</v>
      </c>
      <c r="AN57" s="79"/>
      <c r="AO57" s="24">
        <v>70</v>
      </c>
      <c r="AP57" s="25">
        <v>200</v>
      </c>
      <c r="AQ57" s="25">
        <v>0</v>
      </c>
      <c r="AR57" s="25">
        <v>17</v>
      </c>
      <c r="AS57" s="25">
        <v>54</v>
      </c>
      <c r="AT57" s="62">
        <f t="shared" si="16"/>
        <v>341</v>
      </c>
      <c r="AU57" s="63">
        <f t="shared" si="17"/>
        <v>323.95</v>
      </c>
      <c r="AV57" s="114">
        <v>6</v>
      </c>
      <c r="AW57" s="114">
        <v>20</v>
      </c>
      <c r="AX57" s="114">
        <v>8</v>
      </c>
      <c r="AY57" s="114">
        <v>1</v>
      </c>
      <c r="AZ57" s="81">
        <f t="shared" si="18"/>
        <v>35</v>
      </c>
      <c r="BA57" s="80">
        <f t="shared" si="19"/>
        <v>288.95</v>
      </c>
      <c r="BB57" s="36">
        <f t="shared" si="20"/>
        <v>135.8065</v>
      </c>
      <c r="BC57" s="80">
        <f t="shared" si="21"/>
        <v>150.25399999999999</v>
      </c>
    </row>
    <row r="58" spans="1:55" ht="18" thickBot="1">
      <c r="A58" s="30" t="s">
        <v>27</v>
      </c>
      <c r="B58" s="44">
        <v>1071</v>
      </c>
      <c r="C58" s="44">
        <v>475</v>
      </c>
      <c r="D58" s="44">
        <v>789</v>
      </c>
      <c r="E58" s="44">
        <v>55</v>
      </c>
      <c r="F58" s="44"/>
      <c r="G58" s="35">
        <v>26</v>
      </c>
      <c r="H58" s="48">
        <f t="shared" si="4"/>
        <v>2335</v>
      </c>
      <c r="I58" s="48">
        <f t="shared" si="5"/>
        <v>81</v>
      </c>
      <c r="J58" s="44">
        <v>787</v>
      </c>
      <c r="K58" s="19">
        <v>390</v>
      </c>
      <c r="L58" s="19"/>
      <c r="M58" s="19">
        <v>26</v>
      </c>
      <c r="N58" s="45">
        <v>14</v>
      </c>
      <c r="O58" s="49"/>
      <c r="P58" s="48">
        <f t="shared" si="6"/>
        <v>1177</v>
      </c>
      <c r="Q58" s="48">
        <f t="shared" si="7"/>
        <v>40</v>
      </c>
      <c r="R58" s="50">
        <f t="shared" si="22"/>
        <v>121</v>
      </c>
      <c r="S58" s="51">
        <v>6.66</v>
      </c>
      <c r="T58" s="52">
        <v>7.2</v>
      </c>
      <c r="U58" s="53">
        <v>11.3</v>
      </c>
      <c r="V58" s="53"/>
      <c r="W58" s="53"/>
      <c r="X58" s="53"/>
      <c r="Y58" s="53"/>
      <c r="Z58" s="53"/>
      <c r="AA58" s="67">
        <f t="shared" si="8"/>
        <v>0</v>
      </c>
      <c r="AB58" s="51">
        <v>15</v>
      </c>
      <c r="AC58" s="20">
        <f t="shared" si="9"/>
        <v>15</v>
      </c>
      <c r="AD58" s="85">
        <f t="shared" si="10"/>
        <v>146.16</v>
      </c>
      <c r="AE58" s="21">
        <f t="shared" si="23"/>
        <v>131.16</v>
      </c>
      <c r="AF58" s="82">
        <v>163</v>
      </c>
      <c r="AG58" s="51"/>
      <c r="AH58" s="22">
        <f t="shared" si="11"/>
        <v>146.16</v>
      </c>
      <c r="AI58" s="23">
        <f t="shared" si="12"/>
        <v>4.6465000000000032</v>
      </c>
      <c r="AJ58" s="54"/>
      <c r="AK58" s="24">
        <f t="shared" si="13"/>
        <v>15</v>
      </c>
      <c r="AL58" s="25">
        <f t="shared" si="14"/>
        <v>135.8065</v>
      </c>
      <c r="AM58" s="26">
        <f t="shared" si="15"/>
        <v>150.8065</v>
      </c>
      <c r="AN58" s="79"/>
      <c r="AO58" s="24">
        <v>70</v>
      </c>
      <c r="AP58" s="25">
        <v>200</v>
      </c>
      <c r="AQ58" s="25">
        <v>0</v>
      </c>
      <c r="AR58" s="25">
        <v>17</v>
      </c>
      <c r="AS58" s="25">
        <v>54</v>
      </c>
      <c r="AT58" s="62">
        <f t="shared" si="16"/>
        <v>341</v>
      </c>
      <c r="AU58" s="63">
        <f t="shared" si="17"/>
        <v>323.95</v>
      </c>
      <c r="AV58" s="114">
        <v>6</v>
      </c>
      <c r="AW58" s="114">
        <v>20</v>
      </c>
      <c r="AX58" s="114">
        <v>8</v>
      </c>
      <c r="AY58" s="114">
        <v>1</v>
      </c>
      <c r="AZ58" s="81">
        <f t="shared" si="18"/>
        <v>35</v>
      </c>
      <c r="BA58" s="80">
        <f t="shared" si="19"/>
        <v>288.95</v>
      </c>
      <c r="BB58" s="36">
        <f t="shared" si="20"/>
        <v>135.8065</v>
      </c>
      <c r="BC58" s="80">
        <f t="shared" si="21"/>
        <v>150.25399999999999</v>
      </c>
    </row>
    <row r="59" spans="1:55" ht="18" thickBot="1">
      <c r="A59" s="30" t="s">
        <v>57</v>
      </c>
      <c r="B59" s="44">
        <v>1071</v>
      </c>
      <c r="C59" s="44">
        <v>475</v>
      </c>
      <c r="D59" s="44">
        <v>789</v>
      </c>
      <c r="E59" s="44">
        <v>55</v>
      </c>
      <c r="F59" s="44"/>
      <c r="G59" s="35">
        <v>26</v>
      </c>
      <c r="H59" s="48">
        <f t="shared" ref="H59" si="26">B59+C59+D59</f>
        <v>2335</v>
      </c>
      <c r="I59" s="48">
        <f t="shared" ref="I59" si="27">E59+F59+G59</f>
        <v>81</v>
      </c>
      <c r="J59" s="44">
        <v>787</v>
      </c>
      <c r="K59" s="19">
        <v>390</v>
      </c>
      <c r="L59" s="19"/>
      <c r="M59" s="19">
        <v>26</v>
      </c>
      <c r="N59" s="45">
        <v>14</v>
      </c>
      <c r="O59" s="49"/>
      <c r="P59" s="48">
        <f t="shared" si="6"/>
        <v>1177</v>
      </c>
      <c r="Q59" s="48">
        <f t="shared" si="7"/>
        <v>40</v>
      </c>
      <c r="R59" s="50">
        <f t="shared" si="22"/>
        <v>121</v>
      </c>
      <c r="S59" s="51">
        <v>6.66</v>
      </c>
      <c r="T59" s="52">
        <v>7.2</v>
      </c>
      <c r="U59" s="53">
        <v>11.3</v>
      </c>
      <c r="V59" s="53"/>
      <c r="W59" s="53"/>
      <c r="X59" s="53"/>
      <c r="Y59" s="53"/>
      <c r="Z59" s="53"/>
      <c r="AA59" s="67">
        <f t="shared" si="8"/>
        <v>0</v>
      </c>
      <c r="AB59" s="51">
        <v>15</v>
      </c>
      <c r="AC59" s="20">
        <f t="shared" si="9"/>
        <v>15</v>
      </c>
      <c r="AD59" s="85">
        <f t="shared" si="10"/>
        <v>146.16</v>
      </c>
      <c r="AE59" s="21">
        <f t="shared" si="23"/>
        <v>131.16</v>
      </c>
      <c r="AF59" s="82">
        <v>164</v>
      </c>
      <c r="AG59" s="51"/>
      <c r="AH59" s="22">
        <f t="shared" si="11"/>
        <v>146.16</v>
      </c>
      <c r="AI59" s="23">
        <f t="shared" si="12"/>
        <v>4.6465000000000032</v>
      </c>
      <c r="AJ59" s="54"/>
      <c r="AK59" s="24">
        <f t="shared" si="13"/>
        <v>15</v>
      </c>
      <c r="AL59" s="25">
        <f t="shared" si="14"/>
        <v>135.8065</v>
      </c>
      <c r="AM59" s="26">
        <f t="shared" si="15"/>
        <v>150.8065</v>
      </c>
      <c r="AN59" s="79"/>
      <c r="AO59" s="24">
        <v>70</v>
      </c>
      <c r="AP59" s="25">
        <v>200</v>
      </c>
      <c r="AQ59" s="25">
        <v>0</v>
      </c>
      <c r="AR59" s="25">
        <v>17</v>
      </c>
      <c r="AS59" s="25">
        <v>54</v>
      </c>
      <c r="AT59" s="62">
        <f t="shared" si="16"/>
        <v>341</v>
      </c>
      <c r="AU59" s="63">
        <f t="shared" si="17"/>
        <v>323.95</v>
      </c>
      <c r="AV59" s="114">
        <v>6</v>
      </c>
      <c r="AW59" s="114">
        <v>20</v>
      </c>
      <c r="AX59" s="114">
        <v>8</v>
      </c>
      <c r="AY59" s="114">
        <v>1</v>
      </c>
      <c r="AZ59" s="81">
        <f t="shared" si="18"/>
        <v>35</v>
      </c>
      <c r="BA59" s="80">
        <f t="shared" si="19"/>
        <v>288.95</v>
      </c>
      <c r="BB59" s="36">
        <f t="shared" si="20"/>
        <v>135.8065</v>
      </c>
      <c r="BC59" s="80">
        <f t="shared" si="21"/>
        <v>150.25399999999999</v>
      </c>
    </row>
    <row r="60" spans="1:55" ht="18" thickBot="1">
      <c r="A60" s="30" t="s">
        <v>58</v>
      </c>
      <c r="B60" s="44">
        <v>1020</v>
      </c>
      <c r="C60" s="44">
        <v>448</v>
      </c>
      <c r="D60" s="44">
        <v>750</v>
      </c>
      <c r="E60" s="44">
        <v>52</v>
      </c>
      <c r="F60" s="44"/>
      <c r="G60" s="35">
        <v>25</v>
      </c>
      <c r="H60" s="48">
        <f t="shared" si="4"/>
        <v>2218</v>
      </c>
      <c r="I60" s="48">
        <f t="shared" si="5"/>
        <v>77</v>
      </c>
      <c r="J60" s="44">
        <v>762</v>
      </c>
      <c r="K60" s="19">
        <v>385</v>
      </c>
      <c r="L60" s="19"/>
      <c r="M60" s="19">
        <v>23</v>
      </c>
      <c r="N60" s="45">
        <v>14</v>
      </c>
      <c r="O60" s="49"/>
      <c r="P60" s="48">
        <f t="shared" si="6"/>
        <v>1147</v>
      </c>
      <c r="Q60" s="48">
        <f t="shared" si="7"/>
        <v>37</v>
      </c>
      <c r="R60" s="50">
        <f t="shared" si="22"/>
        <v>114</v>
      </c>
      <c r="S60" s="51">
        <v>6.66</v>
      </c>
      <c r="T60" s="52">
        <v>6</v>
      </c>
      <c r="U60" s="53">
        <v>11.3</v>
      </c>
      <c r="V60" s="53"/>
      <c r="W60" s="53"/>
      <c r="X60" s="53"/>
      <c r="Y60" s="53"/>
      <c r="Z60" s="53"/>
      <c r="AA60" s="67">
        <f t="shared" si="8"/>
        <v>0</v>
      </c>
      <c r="AB60" s="51">
        <v>15</v>
      </c>
      <c r="AC60" s="20">
        <f t="shared" si="9"/>
        <v>15</v>
      </c>
      <c r="AD60" s="85">
        <f t="shared" si="10"/>
        <v>137.96</v>
      </c>
      <c r="AE60" s="21">
        <f t="shared" si="23"/>
        <v>122.96000000000001</v>
      </c>
      <c r="AF60" s="82">
        <v>165</v>
      </c>
      <c r="AG60" s="51"/>
      <c r="AH60" s="22">
        <f t="shared" si="11"/>
        <v>137.96</v>
      </c>
      <c r="AI60" s="23">
        <f t="shared" si="12"/>
        <v>12.846499999999992</v>
      </c>
      <c r="AJ60" s="54"/>
      <c r="AK60" s="24">
        <f t="shared" si="13"/>
        <v>15</v>
      </c>
      <c r="AL60" s="25">
        <f t="shared" si="14"/>
        <v>135.8065</v>
      </c>
      <c r="AM60" s="26">
        <f t="shared" si="15"/>
        <v>150.8065</v>
      </c>
      <c r="AN60" s="79"/>
      <c r="AO60" s="24">
        <v>70</v>
      </c>
      <c r="AP60" s="25">
        <v>200</v>
      </c>
      <c r="AQ60" s="25">
        <v>0</v>
      </c>
      <c r="AR60" s="25">
        <v>17</v>
      </c>
      <c r="AS60" s="25">
        <v>54</v>
      </c>
      <c r="AT60" s="62">
        <f t="shared" si="16"/>
        <v>341</v>
      </c>
      <c r="AU60" s="63">
        <f t="shared" si="17"/>
        <v>323.95</v>
      </c>
      <c r="AV60" s="114">
        <v>6</v>
      </c>
      <c r="AW60" s="114">
        <v>20</v>
      </c>
      <c r="AX60" s="114">
        <v>8</v>
      </c>
      <c r="AY60" s="114">
        <v>1</v>
      </c>
      <c r="AZ60" s="81">
        <f t="shared" si="18"/>
        <v>35</v>
      </c>
      <c r="BA60" s="80">
        <f t="shared" si="19"/>
        <v>288.95</v>
      </c>
      <c r="BB60" s="36">
        <f t="shared" si="20"/>
        <v>135.8065</v>
      </c>
      <c r="BC60" s="80">
        <f t="shared" si="21"/>
        <v>150.25399999999999</v>
      </c>
    </row>
    <row r="61" spans="1:55" ht="18" thickBot="1">
      <c r="A61" s="30" t="s">
        <v>59</v>
      </c>
      <c r="B61" s="44">
        <v>1020</v>
      </c>
      <c r="C61" s="44">
        <v>448</v>
      </c>
      <c r="D61" s="44">
        <v>750</v>
      </c>
      <c r="E61" s="44">
        <v>52</v>
      </c>
      <c r="F61" s="44"/>
      <c r="G61" s="35">
        <v>25</v>
      </c>
      <c r="H61" s="48">
        <f t="shared" ref="H61" si="28">B61+C61+D61</f>
        <v>2218</v>
      </c>
      <c r="I61" s="48">
        <f t="shared" ref="I61" si="29">E61+F61+G61</f>
        <v>77</v>
      </c>
      <c r="J61" s="44">
        <v>762</v>
      </c>
      <c r="K61" s="19">
        <v>385</v>
      </c>
      <c r="L61" s="19"/>
      <c r="M61" s="19">
        <v>23</v>
      </c>
      <c r="N61" s="45">
        <v>14</v>
      </c>
      <c r="O61" s="49"/>
      <c r="P61" s="48">
        <f t="shared" si="6"/>
        <v>1147</v>
      </c>
      <c r="Q61" s="48">
        <f t="shared" si="7"/>
        <v>37</v>
      </c>
      <c r="R61" s="50">
        <f t="shared" si="22"/>
        <v>114</v>
      </c>
      <c r="S61" s="51">
        <v>6.66</v>
      </c>
      <c r="T61" s="52">
        <v>6</v>
      </c>
      <c r="U61" s="53">
        <v>11.3</v>
      </c>
      <c r="V61" s="53"/>
      <c r="W61" s="53"/>
      <c r="X61" s="53"/>
      <c r="Y61" s="53"/>
      <c r="Z61" s="53"/>
      <c r="AA61" s="67">
        <f t="shared" si="8"/>
        <v>0</v>
      </c>
      <c r="AB61" s="51">
        <v>15</v>
      </c>
      <c r="AC61" s="20">
        <f t="shared" si="9"/>
        <v>15</v>
      </c>
      <c r="AD61" s="85">
        <f t="shared" si="10"/>
        <v>137.96</v>
      </c>
      <c r="AE61" s="21">
        <f t="shared" si="23"/>
        <v>122.96000000000001</v>
      </c>
      <c r="AF61" s="82">
        <v>166</v>
      </c>
      <c r="AG61" s="51"/>
      <c r="AH61" s="22">
        <f t="shared" si="11"/>
        <v>137.96</v>
      </c>
      <c r="AI61" s="23">
        <f t="shared" si="12"/>
        <v>12.846499999999992</v>
      </c>
      <c r="AJ61" s="54"/>
      <c r="AK61" s="24">
        <f t="shared" si="13"/>
        <v>15</v>
      </c>
      <c r="AL61" s="25">
        <f t="shared" si="14"/>
        <v>135.8065</v>
      </c>
      <c r="AM61" s="26">
        <f t="shared" si="15"/>
        <v>150.8065</v>
      </c>
      <c r="AN61" s="79"/>
      <c r="AO61" s="24">
        <v>70</v>
      </c>
      <c r="AP61" s="25">
        <v>200</v>
      </c>
      <c r="AQ61" s="25">
        <v>0</v>
      </c>
      <c r="AR61" s="25">
        <v>17</v>
      </c>
      <c r="AS61" s="25">
        <v>54</v>
      </c>
      <c r="AT61" s="62">
        <f t="shared" si="16"/>
        <v>341</v>
      </c>
      <c r="AU61" s="63">
        <f t="shared" si="17"/>
        <v>323.95</v>
      </c>
      <c r="AV61" s="114">
        <v>6</v>
      </c>
      <c r="AW61" s="114">
        <v>20</v>
      </c>
      <c r="AX61" s="114">
        <v>8</v>
      </c>
      <c r="AY61" s="114">
        <v>1</v>
      </c>
      <c r="AZ61" s="81">
        <f t="shared" si="18"/>
        <v>35</v>
      </c>
      <c r="BA61" s="80">
        <f t="shared" si="19"/>
        <v>288.95</v>
      </c>
      <c r="BB61" s="36">
        <f t="shared" si="20"/>
        <v>135.8065</v>
      </c>
      <c r="BC61" s="80">
        <f t="shared" si="21"/>
        <v>150.25399999999999</v>
      </c>
    </row>
    <row r="62" spans="1:55" ht="18" thickBot="1">
      <c r="A62" s="30" t="s">
        <v>28</v>
      </c>
      <c r="B62" s="44">
        <v>958</v>
      </c>
      <c r="C62" s="44">
        <v>432</v>
      </c>
      <c r="D62" s="44">
        <v>714</v>
      </c>
      <c r="E62" s="44">
        <v>49</v>
      </c>
      <c r="F62" s="44"/>
      <c r="G62" s="35">
        <v>24</v>
      </c>
      <c r="H62" s="48">
        <f t="shared" si="4"/>
        <v>2104</v>
      </c>
      <c r="I62" s="48">
        <f t="shared" si="5"/>
        <v>73</v>
      </c>
      <c r="J62" s="44">
        <v>738</v>
      </c>
      <c r="K62" s="19">
        <v>370</v>
      </c>
      <c r="L62" s="19"/>
      <c r="M62" s="19">
        <v>24</v>
      </c>
      <c r="N62" s="45">
        <v>13</v>
      </c>
      <c r="O62" s="49"/>
      <c r="P62" s="48">
        <f t="shared" si="6"/>
        <v>1108</v>
      </c>
      <c r="Q62" s="48">
        <f t="shared" si="7"/>
        <v>37</v>
      </c>
      <c r="R62" s="50">
        <f t="shared" si="22"/>
        <v>110</v>
      </c>
      <c r="S62" s="51">
        <v>5.6</v>
      </c>
      <c r="T62" s="52">
        <v>6</v>
      </c>
      <c r="U62" s="53">
        <v>10.4</v>
      </c>
      <c r="V62" s="53"/>
      <c r="W62" s="53"/>
      <c r="X62" s="53"/>
      <c r="Y62" s="53"/>
      <c r="Z62" s="53"/>
      <c r="AA62" s="67">
        <f t="shared" si="8"/>
        <v>0</v>
      </c>
      <c r="AB62" s="51">
        <v>15</v>
      </c>
      <c r="AC62" s="20">
        <f t="shared" si="9"/>
        <v>15</v>
      </c>
      <c r="AD62" s="85">
        <f t="shared" si="10"/>
        <v>132</v>
      </c>
      <c r="AE62" s="21">
        <f t="shared" si="23"/>
        <v>117</v>
      </c>
      <c r="AF62" s="82">
        <v>167</v>
      </c>
      <c r="AG62" s="51"/>
      <c r="AH62" s="22">
        <f t="shared" si="11"/>
        <v>132</v>
      </c>
      <c r="AI62" s="23">
        <f t="shared" si="12"/>
        <v>18.8065</v>
      </c>
      <c r="AJ62" s="54"/>
      <c r="AK62" s="24">
        <f t="shared" si="13"/>
        <v>15</v>
      </c>
      <c r="AL62" s="25">
        <f t="shared" si="14"/>
        <v>135.8065</v>
      </c>
      <c r="AM62" s="26">
        <f t="shared" si="15"/>
        <v>150.8065</v>
      </c>
      <c r="AN62" s="79"/>
      <c r="AO62" s="24">
        <v>70</v>
      </c>
      <c r="AP62" s="25">
        <v>200</v>
      </c>
      <c r="AQ62" s="25">
        <v>0</v>
      </c>
      <c r="AR62" s="25">
        <v>17</v>
      </c>
      <c r="AS62" s="25">
        <v>54</v>
      </c>
      <c r="AT62" s="62">
        <f>SUM(AO62:AS62)</f>
        <v>341</v>
      </c>
      <c r="AU62" s="63">
        <f t="shared" si="17"/>
        <v>323.95</v>
      </c>
      <c r="AV62" s="114">
        <v>6</v>
      </c>
      <c r="AW62" s="114">
        <v>20</v>
      </c>
      <c r="AX62" s="114">
        <v>8</v>
      </c>
      <c r="AY62" s="114">
        <v>1</v>
      </c>
      <c r="AZ62" s="81">
        <f t="shared" si="18"/>
        <v>35</v>
      </c>
      <c r="BA62" s="80">
        <f t="shared" si="19"/>
        <v>288.95</v>
      </c>
      <c r="BB62" s="36">
        <f t="shared" si="20"/>
        <v>135.8065</v>
      </c>
      <c r="BC62" s="80">
        <f t="shared" si="21"/>
        <v>150.25399999999999</v>
      </c>
    </row>
    <row r="63" spans="1:55" ht="18" thickBot="1">
      <c r="A63" s="31" t="s">
        <v>60</v>
      </c>
      <c r="B63" s="44">
        <v>909</v>
      </c>
      <c r="C63" s="44">
        <v>409</v>
      </c>
      <c r="D63" s="44">
        <v>684</v>
      </c>
      <c r="E63" s="44">
        <v>46</v>
      </c>
      <c r="F63" s="44"/>
      <c r="G63" s="35">
        <v>22</v>
      </c>
      <c r="H63" s="48">
        <f t="shared" si="4"/>
        <v>2002</v>
      </c>
      <c r="I63" s="48">
        <f t="shared" si="5"/>
        <v>68</v>
      </c>
      <c r="J63" s="44">
        <v>702</v>
      </c>
      <c r="K63" s="19">
        <v>367</v>
      </c>
      <c r="L63" s="19"/>
      <c r="M63" s="19">
        <v>23</v>
      </c>
      <c r="N63" s="45">
        <v>13</v>
      </c>
      <c r="O63" s="49"/>
      <c r="P63" s="48">
        <f t="shared" si="6"/>
        <v>1069</v>
      </c>
      <c r="Q63" s="48">
        <f t="shared" si="7"/>
        <v>36</v>
      </c>
      <c r="R63" s="50">
        <f t="shared" si="22"/>
        <v>104</v>
      </c>
      <c r="S63" s="51">
        <v>5.6</v>
      </c>
      <c r="T63" s="52">
        <v>5</v>
      </c>
      <c r="U63" s="53">
        <v>10.4</v>
      </c>
      <c r="V63" s="53"/>
      <c r="W63" s="53"/>
      <c r="X63" s="53"/>
      <c r="Y63" s="53"/>
      <c r="Z63" s="53"/>
      <c r="AA63" s="67">
        <f t="shared" si="8"/>
        <v>0</v>
      </c>
      <c r="AB63" s="51"/>
      <c r="AC63" s="20">
        <f t="shared" si="9"/>
        <v>0</v>
      </c>
      <c r="AD63" s="85">
        <f t="shared" si="10"/>
        <v>125</v>
      </c>
      <c r="AE63" s="21">
        <f t="shared" si="23"/>
        <v>125</v>
      </c>
      <c r="AF63" s="82">
        <v>168</v>
      </c>
      <c r="AG63" s="51"/>
      <c r="AH63" s="22">
        <f t="shared" si="11"/>
        <v>125</v>
      </c>
      <c r="AI63" s="23">
        <f t="shared" si="12"/>
        <v>10.8065</v>
      </c>
      <c r="AJ63" s="54"/>
      <c r="AK63" s="24">
        <f t="shared" si="13"/>
        <v>0</v>
      </c>
      <c r="AL63" s="25">
        <f t="shared" si="14"/>
        <v>135.8065</v>
      </c>
      <c r="AM63" s="26">
        <f t="shared" si="15"/>
        <v>135.8065</v>
      </c>
      <c r="AN63" s="79"/>
      <c r="AO63" s="24">
        <v>70</v>
      </c>
      <c r="AP63" s="25">
        <v>200</v>
      </c>
      <c r="AQ63" s="25">
        <v>0</v>
      </c>
      <c r="AR63" s="25">
        <v>17</v>
      </c>
      <c r="AS63" s="25">
        <v>54</v>
      </c>
      <c r="AT63" s="62">
        <f>SUM(AO63:AS63)</f>
        <v>341</v>
      </c>
      <c r="AU63" s="63">
        <f t="shared" si="17"/>
        <v>323.95</v>
      </c>
      <c r="AV63" s="114">
        <v>6</v>
      </c>
      <c r="AW63" s="114">
        <v>20</v>
      </c>
      <c r="AX63" s="114">
        <v>8</v>
      </c>
      <c r="AY63" s="114">
        <v>1</v>
      </c>
      <c r="AZ63" s="81">
        <f t="shared" si="18"/>
        <v>35</v>
      </c>
      <c r="BA63" s="80">
        <f t="shared" si="19"/>
        <v>288.95</v>
      </c>
      <c r="BB63" s="36">
        <f t="shared" si="20"/>
        <v>135.8065</v>
      </c>
      <c r="BC63" s="80">
        <f t="shared" si="21"/>
        <v>150.25399999999999</v>
      </c>
    </row>
    <row r="64" spans="1:55" ht="18" thickBot="1">
      <c r="A64" s="31" t="s">
        <v>29</v>
      </c>
      <c r="B64" s="44">
        <v>876</v>
      </c>
      <c r="C64" s="44">
        <v>390</v>
      </c>
      <c r="D64" s="44">
        <v>636</v>
      </c>
      <c r="E64" s="44">
        <v>44</v>
      </c>
      <c r="F64" s="44"/>
      <c r="G64" s="35">
        <v>21</v>
      </c>
      <c r="H64" s="48">
        <f t="shared" si="4"/>
        <v>1902</v>
      </c>
      <c r="I64" s="48">
        <f t="shared" si="5"/>
        <v>65</v>
      </c>
      <c r="J64" s="44">
        <v>683</v>
      </c>
      <c r="K64" s="19">
        <v>357</v>
      </c>
      <c r="L64" s="19"/>
      <c r="M64" s="19">
        <v>23</v>
      </c>
      <c r="N64" s="45">
        <v>13</v>
      </c>
      <c r="O64" s="49"/>
      <c r="P64" s="48">
        <f t="shared" si="6"/>
        <v>1040</v>
      </c>
      <c r="Q64" s="48">
        <f t="shared" si="7"/>
        <v>36</v>
      </c>
      <c r="R64" s="50">
        <f t="shared" si="22"/>
        <v>101</v>
      </c>
      <c r="S64" s="51">
        <v>4.92</v>
      </c>
      <c r="T64" s="52">
        <v>5</v>
      </c>
      <c r="U64" s="53">
        <v>9</v>
      </c>
      <c r="V64" s="53"/>
      <c r="W64" s="53"/>
      <c r="X64" s="53"/>
      <c r="Y64" s="53"/>
      <c r="Z64" s="53"/>
      <c r="AA64" s="67">
        <f t="shared" si="8"/>
        <v>0</v>
      </c>
      <c r="AB64" s="51"/>
      <c r="AC64" s="20">
        <f t="shared" si="9"/>
        <v>0</v>
      </c>
      <c r="AD64" s="85">
        <f t="shared" si="10"/>
        <v>119.92</v>
      </c>
      <c r="AE64" s="21">
        <f t="shared" si="23"/>
        <v>119.92</v>
      </c>
      <c r="AF64" s="82">
        <v>169</v>
      </c>
      <c r="AG64" s="51"/>
      <c r="AH64" s="22">
        <f t="shared" si="11"/>
        <v>119.92</v>
      </c>
      <c r="AI64" s="23">
        <f t="shared" si="12"/>
        <v>15.886499999999998</v>
      </c>
      <c r="AJ64" s="54"/>
      <c r="AK64" s="24">
        <f t="shared" si="13"/>
        <v>0</v>
      </c>
      <c r="AL64" s="25">
        <f t="shared" si="14"/>
        <v>135.8065</v>
      </c>
      <c r="AM64" s="26">
        <f t="shared" si="15"/>
        <v>135.8065</v>
      </c>
      <c r="AN64" s="79"/>
      <c r="AO64" s="24">
        <v>70</v>
      </c>
      <c r="AP64" s="25">
        <v>200</v>
      </c>
      <c r="AQ64" s="25">
        <v>0</v>
      </c>
      <c r="AR64" s="25">
        <v>17</v>
      </c>
      <c r="AS64" s="25">
        <v>54</v>
      </c>
      <c r="AT64" s="62">
        <f>SUM(AO64:AS64)</f>
        <v>341</v>
      </c>
      <c r="AU64" s="63">
        <f t="shared" si="17"/>
        <v>323.95</v>
      </c>
      <c r="AV64" s="114">
        <v>6</v>
      </c>
      <c r="AW64" s="114">
        <v>20</v>
      </c>
      <c r="AX64" s="114">
        <v>8</v>
      </c>
      <c r="AY64" s="114">
        <v>1</v>
      </c>
      <c r="AZ64" s="81">
        <f t="shared" si="18"/>
        <v>35</v>
      </c>
      <c r="BA64" s="80">
        <f t="shared" si="19"/>
        <v>288.95</v>
      </c>
      <c r="BB64" s="36">
        <f t="shared" si="20"/>
        <v>135.8065</v>
      </c>
      <c r="BC64" s="80">
        <f t="shared" si="21"/>
        <v>150.25399999999999</v>
      </c>
    </row>
    <row r="65" spans="1:55" ht="17.399999999999999">
      <c r="A65" s="32" t="s">
        <v>61</v>
      </c>
      <c r="B65" s="44">
        <v>849</v>
      </c>
      <c r="C65" s="44">
        <v>363</v>
      </c>
      <c r="D65" s="44">
        <v>614</v>
      </c>
      <c r="E65" s="44">
        <v>43</v>
      </c>
      <c r="F65" s="44"/>
      <c r="G65" s="35">
        <v>20</v>
      </c>
      <c r="H65" s="48">
        <f t="shared" si="4"/>
        <v>1826</v>
      </c>
      <c r="I65" s="48">
        <f t="shared" si="5"/>
        <v>63</v>
      </c>
      <c r="J65" s="44">
        <v>670</v>
      </c>
      <c r="K65" s="19">
        <v>355</v>
      </c>
      <c r="L65" s="19"/>
      <c r="M65" s="19">
        <v>24</v>
      </c>
      <c r="N65" s="45">
        <v>13</v>
      </c>
      <c r="O65" s="49"/>
      <c r="P65" s="48">
        <f t="shared" si="6"/>
        <v>1025</v>
      </c>
      <c r="Q65" s="48">
        <f t="shared" si="7"/>
        <v>37</v>
      </c>
      <c r="R65" s="50">
        <f t="shared" si="22"/>
        <v>100</v>
      </c>
      <c r="S65" s="51">
        <v>4.92</v>
      </c>
      <c r="T65" s="52">
        <v>5</v>
      </c>
      <c r="U65" s="53">
        <v>9</v>
      </c>
      <c r="V65" s="53"/>
      <c r="W65" s="53"/>
      <c r="X65" s="53"/>
      <c r="Y65" s="53"/>
      <c r="Z65" s="53"/>
      <c r="AA65" s="67">
        <f t="shared" si="8"/>
        <v>0</v>
      </c>
      <c r="AB65" s="51"/>
      <c r="AC65" s="20">
        <f t="shared" si="9"/>
        <v>0</v>
      </c>
      <c r="AD65" s="85">
        <f t="shared" si="10"/>
        <v>118.92</v>
      </c>
      <c r="AE65" s="21">
        <f t="shared" si="23"/>
        <v>118.92</v>
      </c>
      <c r="AF65" s="82">
        <v>170</v>
      </c>
      <c r="AG65" s="51"/>
      <c r="AH65" s="22">
        <f t="shared" si="11"/>
        <v>118.92</v>
      </c>
      <c r="AI65" s="23">
        <f t="shared" si="12"/>
        <v>16.886499999999998</v>
      </c>
      <c r="AJ65" s="54"/>
      <c r="AK65" s="24">
        <f t="shared" si="13"/>
        <v>0</v>
      </c>
      <c r="AL65" s="25">
        <f t="shared" si="14"/>
        <v>135.8065</v>
      </c>
      <c r="AM65" s="26">
        <f t="shared" si="15"/>
        <v>135.8065</v>
      </c>
      <c r="AN65" s="79"/>
      <c r="AO65" s="24">
        <v>70</v>
      </c>
      <c r="AP65" s="25">
        <v>200</v>
      </c>
      <c r="AQ65" s="25">
        <v>0</v>
      </c>
      <c r="AR65" s="25">
        <v>17</v>
      </c>
      <c r="AS65" s="25">
        <v>54</v>
      </c>
      <c r="AT65" s="62">
        <f>SUM(AO65:AS65)</f>
        <v>341</v>
      </c>
      <c r="AU65" s="63">
        <f t="shared" si="17"/>
        <v>323.95</v>
      </c>
      <c r="AV65" s="114">
        <v>6</v>
      </c>
      <c r="AW65" s="114">
        <v>20</v>
      </c>
      <c r="AX65" s="114">
        <v>8</v>
      </c>
      <c r="AY65" s="114">
        <v>1</v>
      </c>
      <c r="AZ65" s="81">
        <f t="shared" si="18"/>
        <v>35</v>
      </c>
      <c r="BA65" s="80">
        <f t="shared" si="19"/>
        <v>288.95</v>
      </c>
      <c r="BB65" s="36">
        <f t="shared" si="20"/>
        <v>135.8065</v>
      </c>
      <c r="BC65" s="80">
        <f t="shared" si="21"/>
        <v>150.25399999999999</v>
      </c>
    </row>
    <row r="66" spans="1:55">
      <c r="H66" s="159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47" priority="2" operator="lessThan">
      <formula>0</formula>
    </cfRule>
  </conditionalFormatting>
  <conditionalFormatting sqref="AC6">
    <cfRule type="cellIs" dxfId="46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C65"/>
  <sheetViews>
    <sheetView zoomScaleNormal="100" workbookViewId="0">
      <pane xSplit="1" ySplit="9" topLeftCell="J58" activePane="bottomRight" state="frozen"/>
      <selection activeCell="M23" sqref="M23"/>
      <selection pane="topRight" activeCell="M23" sqref="M23"/>
      <selection pane="bottomLeft" activeCell="M23" sqref="M23"/>
      <selection pane="bottomRight" activeCell="AA62" sqref="AA62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29" max="29" width="10" customWidth="1"/>
    <col min="30" max="30" width="11.88671875" customWidth="1"/>
    <col min="31" max="31" width="10.664062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3" t="s">
        <v>6</v>
      </c>
      <c r="C1" s="233"/>
      <c r="D1" s="233"/>
      <c r="E1" s="233"/>
      <c r="F1" s="233"/>
      <c r="G1" s="233"/>
      <c r="H1" s="233"/>
      <c r="I1" s="233"/>
      <c r="J1" s="233"/>
      <c r="K1" s="233"/>
      <c r="L1" s="233"/>
      <c r="M1" s="233"/>
      <c r="N1" s="233"/>
      <c r="O1" s="233"/>
      <c r="P1" s="233"/>
      <c r="Q1" s="233"/>
      <c r="R1" s="233"/>
      <c r="S1" s="233"/>
      <c r="T1" s="233"/>
      <c r="U1" s="233"/>
      <c r="V1" s="233"/>
      <c r="W1" s="233"/>
      <c r="X1" s="233"/>
      <c r="Y1" s="233"/>
      <c r="Z1" s="233"/>
      <c r="AA1" s="233"/>
      <c r="AB1" s="233"/>
      <c r="AC1" s="233"/>
      <c r="AD1" s="233"/>
      <c r="AE1" s="233"/>
      <c r="AF1" s="233"/>
      <c r="AG1" s="233"/>
      <c r="AH1" s="233"/>
      <c r="AI1" s="23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1145</v>
      </c>
      <c r="C5" s="39">
        <f t="shared" ref="C5:AI5" si="0">MAX(C10:C65)</f>
        <v>503</v>
      </c>
      <c r="D5" s="39">
        <f t="shared" si="0"/>
        <v>827</v>
      </c>
      <c r="E5" s="43">
        <f t="shared" si="0"/>
        <v>57</v>
      </c>
      <c r="F5" s="43">
        <f t="shared" si="0"/>
        <v>0</v>
      </c>
      <c r="G5" s="43">
        <f t="shared" si="0"/>
        <v>28</v>
      </c>
      <c r="H5" s="39">
        <f t="shared" si="0"/>
        <v>2449</v>
      </c>
      <c r="I5" s="39">
        <f t="shared" si="0"/>
        <v>83</v>
      </c>
      <c r="J5" s="39">
        <f t="shared" si="0"/>
        <v>832</v>
      </c>
      <c r="K5" s="39">
        <f t="shared" si="0"/>
        <v>468</v>
      </c>
      <c r="L5" s="39">
        <f t="shared" si="0"/>
        <v>0</v>
      </c>
      <c r="M5" s="39">
        <f t="shared" si="0"/>
        <v>27</v>
      </c>
      <c r="N5" s="39">
        <f t="shared" si="0"/>
        <v>16</v>
      </c>
      <c r="O5" s="39">
        <f t="shared" si="0"/>
        <v>0</v>
      </c>
      <c r="P5" s="39">
        <f t="shared" si="0"/>
        <v>1249</v>
      </c>
      <c r="Q5" s="39">
        <f t="shared" si="0"/>
        <v>41</v>
      </c>
      <c r="R5" s="39">
        <f t="shared" si="0"/>
        <v>122</v>
      </c>
      <c r="S5" s="39">
        <f t="shared" si="0"/>
        <v>6.24</v>
      </c>
      <c r="T5" s="39">
        <f>MAX(T10:T65)</f>
        <v>8</v>
      </c>
      <c r="U5" s="39">
        <f t="shared" si="0"/>
        <v>11.6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146.74</v>
      </c>
      <c r="AE5" s="39">
        <f>MAX(AE10:AE65)</f>
        <v>131.74</v>
      </c>
      <c r="AF5" s="39">
        <f>MAX(AF10:AF65)</f>
        <v>110</v>
      </c>
      <c r="AG5" s="39">
        <f>MAX(AG10:AG65)</f>
        <v>0</v>
      </c>
      <c r="AH5" s="41">
        <f t="shared" si="0"/>
        <v>146.74</v>
      </c>
      <c r="AI5" s="42">
        <f t="shared" si="0"/>
        <v>41.276499999999999</v>
      </c>
      <c r="AJ5" s="15"/>
      <c r="AK5" s="39">
        <f>MAX(AK10:AK65)</f>
        <v>30</v>
      </c>
      <c r="AL5" s="39">
        <f>MAX(AL10:AL65)</f>
        <v>135.8065</v>
      </c>
      <c r="AM5" s="39">
        <f>MAX(AM10:AM65)</f>
        <v>155.98349999999999</v>
      </c>
      <c r="AN5" s="79"/>
      <c r="AO5" s="39">
        <f t="shared" ref="AO5:BC5" si="1">MAX(AO10:AO65)</f>
        <v>75</v>
      </c>
      <c r="AP5" s="39">
        <f t="shared" si="1"/>
        <v>200</v>
      </c>
      <c r="AQ5" s="39">
        <f t="shared" si="1"/>
        <v>0</v>
      </c>
      <c r="AR5" s="39">
        <f t="shared" si="1"/>
        <v>17</v>
      </c>
      <c r="AS5" s="39">
        <f t="shared" si="1"/>
        <v>54</v>
      </c>
      <c r="AT5" s="39">
        <f t="shared" si="1"/>
        <v>341</v>
      </c>
      <c r="AU5" s="39">
        <f t="shared" si="1"/>
        <v>323.95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288.95</v>
      </c>
      <c r="BB5" s="39">
        <f t="shared" si="1"/>
        <v>135.8065</v>
      </c>
      <c r="BC5" s="39">
        <f t="shared" si="1"/>
        <v>150.25399999999999</v>
      </c>
    </row>
    <row r="6" spans="1:55" ht="15" thickBot="1">
      <c r="A6" s="11" t="s">
        <v>66</v>
      </c>
      <c r="B6" s="39">
        <f>MIN(B10:B65)</f>
        <v>701</v>
      </c>
      <c r="C6" s="39">
        <f t="shared" ref="C6:AI6" si="2">MIN(C10:C65)</f>
        <v>283</v>
      </c>
      <c r="D6" s="39">
        <f t="shared" si="2"/>
        <v>516</v>
      </c>
      <c r="E6" s="43">
        <f t="shared" si="2"/>
        <v>35</v>
      </c>
      <c r="F6" s="43">
        <f t="shared" si="2"/>
        <v>0</v>
      </c>
      <c r="G6" s="43">
        <f t="shared" si="2"/>
        <v>17</v>
      </c>
      <c r="H6" s="39">
        <f t="shared" si="2"/>
        <v>1511</v>
      </c>
      <c r="I6" s="39">
        <f t="shared" si="2"/>
        <v>52</v>
      </c>
      <c r="J6" s="39">
        <f t="shared" si="2"/>
        <v>521</v>
      </c>
      <c r="K6" s="39">
        <f t="shared" si="2"/>
        <v>309</v>
      </c>
      <c r="L6" s="39">
        <f t="shared" si="2"/>
        <v>0</v>
      </c>
      <c r="M6" s="39">
        <f t="shared" si="2"/>
        <v>17</v>
      </c>
      <c r="N6" s="39">
        <f t="shared" si="2"/>
        <v>11</v>
      </c>
      <c r="O6" s="39">
        <f t="shared" si="2"/>
        <v>0</v>
      </c>
      <c r="P6" s="39">
        <f t="shared" si="2"/>
        <v>831</v>
      </c>
      <c r="Q6" s="39">
        <f t="shared" si="2"/>
        <v>28</v>
      </c>
      <c r="R6" s="39">
        <f t="shared" si="2"/>
        <v>80</v>
      </c>
      <c r="S6" s="39">
        <f t="shared" si="2"/>
        <v>3.6</v>
      </c>
      <c r="T6" s="39">
        <f>MIN(T10:T65)</f>
        <v>3.5</v>
      </c>
      <c r="U6" s="39">
        <f t="shared" si="2"/>
        <v>6.1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94.53</v>
      </c>
      <c r="AE6" s="39">
        <f>MIN(AE10:AE65)</f>
        <v>94.53</v>
      </c>
      <c r="AF6" s="39">
        <f>MIN(AF10:AF65)</f>
        <v>96</v>
      </c>
      <c r="AG6" s="39">
        <f>MIN(AG10:AG65)</f>
        <v>0</v>
      </c>
      <c r="AH6" s="41">
        <f t="shared" si="2"/>
        <v>94.53</v>
      </c>
      <c r="AI6" s="42">
        <f t="shared" si="2"/>
        <v>-5.8625000000000114</v>
      </c>
      <c r="AJ6" s="15"/>
      <c r="AK6" s="40">
        <f>MIN(AK10:AK65)</f>
        <v>0</v>
      </c>
      <c r="AL6" s="40">
        <f>MIN(AL10:AL65)</f>
        <v>124.19749999999999</v>
      </c>
      <c r="AM6" s="40">
        <f>MIN(AM10:AM65)</f>
        <v>124.19749999999999</v>
      </c>
      <c r="AN6" s="79"/>
      <c r="AO6" s="40">
        <f t="shared" ref="AO6:BC6" si="3">MIN(AO10:AO65)</f>
        <v>50</v>
      </c>
      <c r="AP6" s="40">
        <f t="shared" si="3"/>
        <v>200</v>
      </c>
      <c r="AQ6" s="40">
        <f t="shared" si="3"/>
        <v>0</v>
      </c>
      <c r="AR6" s="40">
        <f t="shared" si="3"/>
        <v>15</v>
      </c>
      <c r="AS6" s="40">
        <f t="shared" si="3"/>
        <v>50</v>
      </c>
      <c r="AT6" s="40">
        <f t="shared" si="3"/>
        <v>315</v>
      </c>
      <c r="AU6" s="40">
        <f t="shared" si="3"/>
        <v>299.25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264.25</v>
      </c>
      <c r="BB6" s="40">
        <f t="shared" si="3"/>
        <v>124.19749999999999</v>
      </c>
      <c r="BC6" s="40">
        <f t="shared" si="3"/>
        <v>137.41</v>
      </c>
    </row>
    <row r="7" spans="1:55" ht="18" customHeight="1" thickBot="1">
      <c r="A7" s="11"/>
      <c r="B7" s="234" t="s">
        <v>91</v>
      </c>
      <c r="C7" s="235"/>
      <c r="D7" s="235"/>
      <c r="E7" s="235"/>
      <c r="F7" s="235"/>
      <c r="G7" s="235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6"/>
      <c r="V7" s="237" t="s">
        <v>82</v>
      </c>
      <c r="W7" s="238"/>
      <c r="X7" s="238"/>
      <c r="Y7" s="238"/>
      <c r="Z7" s="238"/>
      <c r="AA7" s="238"/>
      <c r="AB7" s="239"/>
      <c r="AC7" s="240" t="s">
        <v>84</v>
      </c>
      <c r="AD7" s="243" t="s">
        <v>83</v>
      </c>
      <c r="AE7" s="244"/>
      <c r="AF7" s="244"/>
      <c r="AG7" s="244"/>
      <c r="AH7" s="244"/>
      <c r="AI7" s="245"/>
      <c r="AJ7" s="15"/>
      <c r="AK7" s="263" t="s">
        <v>100</v>
      </c>
      <c r="AL7" s="264"/>
      <c r="AM7" s="265"/>
      <c r="AN7" s="79"/>
      <c r="AO7" s="253" t="s">
        <v>136</v>
      </c>
      <c r="AP7" s="254"/>
      <c r="AQ7" s="254"/>
      <c r="AR7" s="254"/>
      <c r="AS7" s="254"/>
      <c r="AT7" s="254"/>
      <c r="AU7" s="254"/>
      <c r="AV7" s="254"/>
      <c r="AW7" s="254"/>
      <c r="AX7" s="254"/>
      <c r="AY7" s="254"/>
      <c r="AZ7" s="254"/>
      <c r="BA7" s="254"/>
      <c r="BB7" s="254"/>
      <c r="BC7" s="255"/>
    </row>
    <row r="8" spans="1:55" ht="18" customHeight="1" thickBot="1">
      <c r="A8" s="11"/>
      <c r="B8" s="256" t="s">
        <v>2</v>
      </c>
      <c r="C8" s="257"/>
      <c r="D8" s="257"/>
      <c r="E8" s="257"/>
      <c r="F8" s="257"/>
      <c r="G8" s="257"/>
      <c r="H8" s="257"/>
      <c r="I8" s="258"/>
      <c r="J8" s="256" t="s">
        <v>3</v>
      </c>
      <c r="K8" s="257"/>
      <c r="L8" s="257"/>
      <c r="M8" s="257"/>
      <c r="N8" s="257"/>
      <c r="O8" s="257"/>
      <c r="P8" s="257"/>
      <c r="Q8" s="258"/>
      <c r="R8" s="259" t="s">
        <v>79</v>
      </c>
      <c r="S8" s="246" t="s">
        <v>4</v>
      </c>
      <c r="T8" s="246" t="s">
        <v>5</v>
      </c>
      <c r="U8" s="250" t="s">
        <v>80</v>
      </c>
      <c r="V8" s="261" t="s">
        <v>92</v>
      </c>
      <c r="W8" s="246" t="s">
        <v>93</v>
      </c>
      <c r="X8" s="246" t="s">
        <v>94</v>
      </c>
      <c r="Y8" s="246" t="s">
        <v>96</v>
      </c>
      <c r="Z8" s="246" t="s">
        <v>95</v>
      </c>
      <c r="AA8" s="248" t="s">
        <v>97</v>
      </c>
      <c r="AB8" s="250" t="s">
        <v>98</v>
      </c>
      <c r="AC8" s="241"/>
      <c r="AD8" s="266" t="s">
        <v>112</v>
      </c>
      <c r="AE8" s="268" t="s">
        <v>111</v>
      </c>
      <c r="AF8" s="268" t="s">
        <v>113</v>
      </c>
      <c r="AG8" s="270" t="s">
        <v>114</v>
      </c>
      <c r="AH8" s="270" t="s">
        <v>115</v>
      </c>
      <c r="AI8" s="252" t="s">
        <v>116</v>
      </c>
      <c r="AJ8" s="15"/>
      <c r="AK8" s="274" t="s">
        <v>101</v>
      </c>
      <c r="AL8" s="276" t="s">
        <v>117</v>
      </c>
      <c r="AM8" s="278" t="s">
        <v>99</v>
      </c>
      <c r="AN8" s="79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60"/>
      <c r="S9" s="247"/>
      <c r="T9" s="247"/>
      <c r="U9" s="251"/>
      <c r="V9" s="262"/>
      <c r="W9" s="247"/>
      <c r="X9" s="247"/>
      <c r="Y9" s="247"/>
      <c r="Z9" s="247"/>
      <c r="AA9" s="249"/>
      <c r="AB9" s="251"/>
      <c r="AC9" s="242"/>
      <c r="AD9" s="267"/>
      <c r="AE9" s="269"/>
      <c r="AF9" s="269"/>
      <c r="AG9" s="247"/>
      <c r="AH9" s="247"/>
      <c r="AI9" s="251"/>
      <c r="AJ9" s="17"/>
      <c r="AK9" s="275"/>
      <c r="AL9" s="277"/>
      <c r="AM9" s="27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8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825</v>
      </c>
      <c r="C10" s="44">
        <v>359</v>
      </c>
      <c r="D10" s="45">
        <v>597</v>
      </c>
      <c r="E10" s="45">
        <v>40</v>
      </c>
      <c r="F10" s="46"/>
      <c r="G10" s="47">
        <v>19</v>
      </c>
      <c r="H10" s="48">
        <f t="shared" ref="H10:H65" si="4">B10+C10+D10</f>
        <v>1781</v>
      </c>
      <c r="I10" s="48">
        <f t="shared" ref="I10:I65" si="5">E10+F10+G10</f>
        <v>59</v>
      </c>
      <c r="J10" s="44">
        <v>656</v>
      </c>
      <c r="K10" s="19">
        <v>352</v>
      </c>
      <c r="L10" s="19"/>
      <c r="M10" s="19">
        <v>23</v>
      </c>
      <c r="N10" s="45">
        <v>13</v>
      </c>
      <c r="O10" s="49"/>
      <c r="P10" s="48">
        <f>SUM(J10+K10+L10)</f>
        <v>1008</v>
      </c>
      <c r="Q10" s="48">
        <f t="shared" ref="Q10:Q35" si="6">M10+N10+O10</f>
        <v>36</v>
      </c>
      <c r="R10" s="50">
        <f>SUM(I10+Q10)</f>
        <v>95</v>
      </c>
      <c r="S10" s="51">
        <v>4.5599999999999996</v>
      </c>
      <c r="T10" s="44">
        <v>5</v>
      </c>
      <c r="U10" s="53">
        <v>7.8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112.36</v>
      </c>
      <c r="AE10" s="21">
        <f>+AD10-AK10</f>
        <v>112.36</v>
      </c>
      <c r="AF10" s="82"/>
      <c r="AG10" s="51"/>
      <c r="AH10" s="22">
        <f t="shared" ref="AH10:AH65" si="7">AD10+AG10</f>
        <v>112.36</v>
      </c>
      <c r="AI10" s="23">
        <f t="shared" ref="AI10:AI65" si="8">AM10-AD10</f>
        <v>23.4465</v>
      </c>
      <c r="AJ10" s="54"/>
      <c r="AK10" s="24">
        <f t="shared" ref="AK10:AK65" si="9">AC10</f>
        <v>0</v>
      </c>
      <c r="AL10" s="25">
        <f>BB10</f>
        <v>135.8065</v>
      </c>
      <c r="AM10" s="26">
        <f>AK10+AL10</f>
        <v>135.8065</v>
      </c>
      <c r="AN10" s="79"/>
      <c r="AO10" s="24">
        <v>70</v>
      </c>
      <c r="AP10" s="25">
        <v>200</v>
      </c>
      <c r="AQ10" s="25">
        <v>0</v>
      </c>
      <c r="AR10" s="25">
        <v>17</v>
      </c>
      <c r="AS10" s="25">
        <v>54</v>
      </c>
      <c r="AT10" s="62">
        <f>SUM(AO10:AS10)</f>
        <v>341</v>
      </c>
      <c r="AU10" s="63">
        <f>AT10*0.95</f>
        <v>323.95</v>
      </c>
      <c r="AV10" s="114">
        <v>6</v>
      </c>
      <c r="AW10" s="114">
        <v>20</v>
      </c>
      <c r="AX10" s="114">
        <v>8</v>
      </c>
      <c r="AY10" s="114">
        <v>1</v>
      </c>
      <c r="AZ10" s="81">
        <f>SUM(AV10:AY10)</f>
        <v>35</v>
      </c>
      <c r="BA10" s="80">
        <f>AU10-AZ10</f>
        <v>288.95</v>
      </c>
      <c r="BB10" s="36">
        <f t="shared" ref="BB10:BB30" si="10">BA10*0.47</f>
        <v>135.8065</v>
      </c>
      <c r="BC10" s="80">
        <f>BA10*0.52</f>
        <v>150.25399999999999</v>
      </c>
    </row>
    <row r="11" spans="1:55" ht="17.399999999999999">
      <c r="A11" s="27" t="s">
        <v>38</v>
      </c>
      <c r="B11" s="44">
        <v>770</v>
      </c>
      <c r="C11" s="44">
        <v>336</v>
      </c>
      <c r="D11" s="44">
        <v>578</v>
      </c>
      <c r="E11" s="44">
        <v>39</v>
      </c>
      <c r="F11" s="44"/>
      <c r="G11" s="35">
        <v>19</v>
      </c>
      <c r="H11" s="55">
        <f t="shared" si="4"/>
        <v>1684</v>
      </c>
      <c r="I11" s="55">
        <f t="shared" si="5"/>
        <v>58</v>
      </c>
      <c r="J11" s="35">
        <v>647</v>
      </c>
      <c r="K11" s="19">
        <v>350</v>
      </c>
      <c r="L11" s="19"/>
      <c r="M11" s="19">
        <v>21</v>
      </c>
      <c r="N11" s="45">
        <v>12</v>
      </c>
      <c r="O11" s="56"/>
      <c r="P11" s="55">
        <f>SUM(J11+K11+L11)</f>
        <v>997</v>
      </c>
      <c r="Q11" s="55">
        <f t="shared" si="6"/>
        <v>33</v>
      </c>
      <c r="R11" s="57">
        <f>SUM(I11+Q11)</f>
        <v>91</v>
      </c>
      <c r="S11" s="51">
        <v>4.5599999999999996</v>
      </c>
      <c r="T11" s="44">
        <v>5</v>
      </c>
      <c r="U11" s="53">
        <v>7.8</v>
      </c>
      <c r="V11" s="44"/>
      <c r="W11" s="53"/>
      <c r="X11" s="53"/>
      <c r="Y11" s="44"/>
      <c r="Z11" s="44"/>
      <c r="AA11" s="68">
        <f t="shared" ref="AA11:AA65" si="11">SUM(V11:Z11)</f>
        <v>0</v>
      </c>
      <c r="AB11" s="33"/>
      <c r="AC11" s="20">
        <f t="shared" ref="AC11:AC65" si="12">AA11+AB11</f>
        <v>0</v>
      </c>
      <c r="AD11" s="85">
        <f t="shared" ref="AD11:AD65" si="13">R11+S11+T11+U11+V11+W11+X11+Y11+Z11</f>
        <v>108.36</v>
      </c>
      <c r="AE11" s="21">
        <f>+AD11-AK11</f>
        <v>108.36</v>
      </c>
      <c r="AF11" s="82"/>
      <c r="AG11" s="78"/>
      <c r="AH11" s="22">
        <f t="shared" si="7"/>
        <v>108.36</v>
      </c>
      <c r="AI11" s="23">
        <f t="shared" si="8"/>
        <v>27.4465</v>
      </c>
      <c r="AJ11" s="54"/>
      <c r="AK11" s="24">
        <f t="shared" si="9"/>
        <v>0</v>
      </c>
      <c r="AL11" s="25">
        <f t="shared" ref="AL11:AL65" si="14">BB11</f>
        <v>135.8065</v>
      </c>
      <c r="AM11" s="28">
        <f t="shared" ref="AM11:AM65" si="15">AK11+AL11</f>
        <v>135.8065</v>
      </c>
      <c r="AN11" s="79"/>
      <c r="AO11" s="24">
        <v>70</v>
      </c>
      <c r="AP11" s="25">
        <v>200</v>
      </c>
      <c r="AQ11" s="25">
        <v>0</v>
      </c>
      <c r="AR11" s="25">
        <v>17</v>
      </c>
      <c r="AS11" s="25">
        <v>54</v>
      </c>
      <c r="AT11" s="62">
        <f t="shared" ref="AT11:AT46" si="16">SUM(AO11:AS11)</f>
        <v>341</v>
      </c>
      <c r="AU11" s="64">
        <f t="shared" ref="AU11:AU46" si="17">AT11*0.95</f>
        <v>323.95</v>
      </c>
      <c r="AV11" s="114">
        <v>6</v>
      </c>
      <c r="AW11" s="114">
        <v>20</v>
      </c>
      <c r="AX11" s="114">
        <v>8</v>
      </c>
      <c r="AY11" s="114">
        <v>1</v>
      </c>
      <c r="AZ11" s="81">
        <f t="shared" ref="AZ11:AZ65" si="18">SUM(AV11:AY11)</f>
        <v>35</v>
      </c>
      <c r="BA11" s="80">
        <f t="shared" ref="BA11:BA65" si="19">AU11-AZ11</f>
        <v>288.95</v>
      </c>
      <c r="BB11" s="36">
        <f t="shared" si="10"/>
        <v>135.8065</v>
      </c>
      <c r="BC11" s="80">
        <f t="shared" ref="BC11:BC65" si="20">BA11*0.52</f>
        <v>150.25399999999999</v>
      </c>
    </row>
    <row r="12" spans="1:55" ht="17.399999999999999">
      <c r="A12" s="18" t="s">
        <v>7</v>
      </c>
      <c r="B12" s="44">
        <v>756</v>
      </c>
      <c r="C12" s="45">
        <v>327</v>
      </c>
      <c r="D12" s="45">
        <v>566</v>
      </c>
      <c r="E12" s="44">
        <v>38</v>
      </c>
      <c r="F12" s="44"/>
      <c r="G12" s="35">
        <v>18</v>
      </c>
      <c r="H12" s="55">
        <f t="shared" si="4"/>
        <v>1649</v>
      </c>
      <c r="I12" s="55">
        <f t="shared" si="5"/>
        <v>56</v>
      </c>
      <c r="J12" s="35">
        <v>643</v>
      </c>
      <c r="K12" s="19">
        <v>347</v>
      </c>
      <c r="L12" s="19"/>
      <c r="M12" s="19">
        <v>21</v>
      </c>
      <c r="N12" s="45">
        <v>12</v>
      </c>
      <c r="O12" s="56"/>
      <c r="P12" s="55">
        <f t="shared" ref="P12:P65" si="21">SUM(J12+K12+L12)</f>
        <v>990</v>
      </c>
      <c r="Q12" s="55">
        <f t="shared" si="6"/>
        <v>33</v>
      </c>
      <c r="R12" s="57">
        <f t="shared" ref="R12:R65" si="22">SUM(I12+Q12)</f>
        <v>89</v>
      </c>
      <c r="S12" s="51">
        <v>4.32</v>
      </c>
      <c r="T12" s="44">
        <v>5</v>
      </c>
      <c r="U12" s="44">
        <v>7.5</v>
      </c>
      <c r="V12" s="44"/>
      <c r="W12" s="53"/>
      <c r="X12" s="44"/>
      <c r="Y12" s="44"/>
      <c r="Z12" s="44"/>
      <c r="AA12" s="68">
        <f t="shared" si="11"/>
        <v>0</v>
      </c>
      <c r="AB12" s="33"/>
      <c r="AC12" s="20">
        <f t="shared" si="12"/>
        <v>0</v>
      </c>
      <c r="AD12" s="85">
        <f t="shared" si="13"/>
        <v>105.82</v>
      </c>
      <c r="AE12" s="21">
        <f>+AD12-AK12</f>
        <v>105.82</v>
      </c>
      <c r="AF12" s="82"/>
      <c r="AG12" s="78"/>
      <c r="AH12" s="22">
        <f t="shared" si="7"/>
        <v>105.82</v>
      </c>
      <c r="AI12" s="23">
        <f t="shared" si="8"/>
        <v>29.986500000000007</v>
      </c>
      <c r="AJ12" s="58"/>
      <c r="AK12" s="24">
        <f t="shared" si="9"/>
        <v>0</v>
      </c>
      <c r="AL12" s="25">
        <f t="shared" si="14"/>
        <v>135.8065</v>
      </c>
      <c r="AM12" s="28">
        <f t="shared" si="15"/>
        <v>135.8065</v>
      </c>
      <c r="AN12" s="79"/>
      <c r="AO12" s="24">
        <v>70</v>
      </c>
      <c r="AP12" s="25">
        <v>200</v>
      </c>
      <c r="AQ12" s="25">
        <v>0</v>
      </c>
      <c r="AR12" s="25">
        <v>17</v>
      </c>
      <c r="AS12" s="25">
        <v>54</v>
      </c>
      <c r="AT12" s="62">
        <f t="shared" si="16"/>
        <v>341</v>
      </c>
      <c r="AU12" s="64">
        <f t="shared" si="17"/>
        <v>323.95</v>
      </c>
      <c r="AV12" s="114">
        <v>6</v>
      </c>
      <c r="AW12" s="114">
        <v>20</v>
      </c>
      <c r="AX12" s="114">
        <v>8</v>
      </c>
      <c r="AY12" s="114">
        <v>1</v>
      </c>
      <c r="AZ12" s="81">
        <f t="shared" si="18"/>
        <v>35</v>
      </c>
      <c r="BA12" s="80">
        <f t="shared" si="19"/>
        <v>288.95</v>
      </c>
      <c r="BB12" s="36">
        <f t="shared" si="10"/>
        <v>135.8065</v>
      </c>
      <c r="BC12" s="80">
        <f t="shared" si="20"/>
        <v>150.25399999999999</v>
      </c>
    </row>
    <row r="13" spans="1:55" ht="17.399999999999999">
      <c r="A13" s="18" t="s">
        <v>39</v>
      </c>
      <c r="B13" s="44">
        <v>741</v>
      </c>
      <c r="C13" s="44">
        <v>324</v>
      </c>
      <c r="D13" s="44">
        <v>557</v>
      </c>
      <c r="E13" s="44">
        <v>38</v>
      </c>
      <c r="F13" s="44"/>
      <c r="G13" s="35">
        <v>18</v>
      </c>
      <c r="H13" s="55">
        <f t="shared" si="4"/>
        <v>1622</v>
      </c>
      <c r="I13" s="55">
        <f t="shared" si="5"/>
        <v>56</v>
      </c>
      <c r="J13" s="35">
        <v>640</v>
      </c>
      <c r="K13" s="19">
        <v>345</v>
      </c>
      <c r="L13" s="19"/>
      <c r="M13" s="19">
        <v>21</v>
      </c>
      <c r="N13" s="45">
        <v>12</v>
      </c>
      <c r="O13" s="56"/>
      <c r="P13" s="55">
        <f t="shared" si="21"/>
        <v>985</v>
      </c>
      <c r="Q13" s="55">
        <f t="shared" si="6"/>
        <v>33</v>
      </c>
      <c r="R13" s="57">
        <f t="shared" si="22"/>
        <v>89</v>
      </c>
      <c r="S13" s="51">
        <v>4.32</v>
      </c>
      <c r="T13" s="44">
        <v>4.5</v>
      </c>
      <c r="U13" s="44">
        <v>7.5</v>
      </c>
      <c r="V13" s="44"/>
      <c r="W13" s="53"/>
      <c r="X13" s="44"/>
      <c r="Y13" s="44"/>
      <c r="Z13" s="44"/>
      <c r="AA13" s="68">
        <f t="shared" si="11"/>
        <v>0</v>
      </c>
      <c r="AB13" s="33"/>
      <c r="AC13" s="20">
        <f t="shared" si="12"/>
        <v>0</v>
      </c>
      <c r="AD13" s="85">
        <f t="shared" si="13"/>
        <v>105.32</v>
      </c>
      <c r="AE13" s="21">
        <f>+AD13-AK13</f>
        <v>105.32</v>
      </c>
      <c r="AF13" s="82"/>
      <c r="AG13" s="78"/>
      <c r="AH13" s="22">
        <f t="shared" si="7"/>
        <v>105.32</v>
      </c>
      <c r="AI13" s="23">
        <f t="shared" si="8"/>
        <v>30.486500000000007</v>
      </c>
      <c r="AJ13" s="58"/>
      <c r="AK13" s="24">
        <f t="shared" si="9"/>
        <v>0</v>
      </c>
      <c r="AL13" s="25">
        <f t="shared" si="14"/>
        <v>135.8065</v>
      </c>
      <c r="AM13" s="28">
        <f t="shared" si="15"/>
        <v>135.8065</v>
      </c>
      <c r="AN13" s="79"/>
      <c r="AO13" s="24">
        <v>70</v>
      </c>
      <c r="AP13" s="25">
        <v>200</v>
      </c>
      <c r="AQ13" s="25">
        <v>0</v>
      </c>
      <c r="AR13" s="25">
        <v>17</v>
      </c>
      <c r="AS13" s="25">
        <v>54</v>
      </c>
      <c r="AT13" s="62">
        <f t="shared" si="16"/>
        <v>341</v>
      </c>
      <c r="AU13" s="64">
        <f t="shared" si="17"/>
        <v>323.95</v>
      </c>
      <c r="AV13" s="114">
        <v>6</v>
      </c>
      <c r="AW13" s="114">
        <v>20</v>
      </c>
      <c r="AX13" s="114">
        <v>8</v>
      </c>
      <c r="AY13" s="114">
        <v>1</v>
      </c>
      <c r="AZ13" s="81">
        <f t="shared" si="18"/>
        <v>35</v>
      </c>
      <c r="BA13" s="80">
        <f t="shared" si="19"/>
        <v>288.95</v>
      </c>
      <c r="BB13" s="36">
        <f t="shared" si="10"/>
        <v>135.8065</v>
      </c>
      <c r="BC13" s="80">
        <f t="shared" si="20"/>
        <v>150.25399999999999</v>
      </c>
    </row>
    <row r="14" spans="1:55" ht="17.399999999999999">
      <c r="A14" s="27" t="s">
        <v>8</v>
      </c>
      <c r="B14" s="44">
        <v>740</v>
      </c>
      <c r="C14" s="44">
        <v>324</v>
      </c>
      <c r="D14" s="44">
        <v>552</v>
      </c>
      <c r="E14" s="44">
        <v>38</v>
      </c>
      <c r="F14" s="44"/>
      <c r="G14" s="35">
        <v>18</v>
      </c>
      <c r="H14" s="55">
        <f t="shared" si="4"/>
        <v>1616</v>
      </c>
      <c r="I14" s="55">
        <f t="shared" si="5"/>
        <v>56</v>
      </c>
      <c r="J14" s="35">
        <v>637</v>
      </c>
      <c r="K14" s="19">
        <v>343</v>
      </c>
      <c r="L14" s="19"/>
      <c r="M14" s="19">
        <v>21</v>
      </c>
      <c r="N14" s="45">
        <v>12</v>
      </c>
      <c r="O14" s="56"/>
      <c r="P14" s="55">
        <f t="shared" si="21"/>
        <v>980</v>
      </c>
      <c r="Q14" s="55">
        <f t="shared" si="6"/>
        <v>33</v>
      </c>
      <c r="R14" s="57">
        <f t="shared" si="22"/>
        <v>89</v>
      </c>
      <c r="S14" s="19">
        <v>4.2</v>
      </c>
      <c r="T14" s="44">
        <v>4.5</v>
      </c>
      <c r="U14" s="44">
        <v>7.4</v>
      </c>
      <c r="V14" s="44"/>
      <c r="W14" s="53"/>
      <c r="X14" s="44"/>
      <c r="Y14" s="44"/>
      <c r="Z14" s="44"/>
      <c r="AA14" s="68">
        <f t="shared" si="11"/>
        <v>0</v>
      </c>
      <c r="AB14" s="33"/>
      <c r="AC14" s="20">
        <f t="shared" si="12"/>
        <v>0</v>
      </c>
      <c r="AD14" s="85">
        <f t="shared" si="13"/>
        <v>105.10000000000001</v>
      </c>
      <c r="AE14" s="21">
        <f t="shared" ref="AE14:AE65" si="23">+AD14-AK14</f>
        <v>105.10000000000001</v>
      </c>
      <c r="AF14" s="82"/>
      <c r="AG14" s="78"/>
      <c r="AH14" s="22">
        <f t="shared" si="7"/>
        <v>105.10000000000001</v>
      </c>
      <c r="AI14" s="23">
        <f t="shared" si="8"/>
        <v>30.706499999999991</v>
      </c>
      <c r="AJ14" s="58"/>
      <c r="AK14" s="24">
        <f t="shared" si="9"/>
        <v>0</v>
      </c>
      <c r="AL14" s="25">
        <f t="shared" si="14"/>
        <v>135.8065</v>
      </c>
      <c r="AM14" s="28">
        <f t="shared" si="15"/>
        <v>135.8065</v>
      </c>
      <c r="AN14" s="79"/>
      <c r="AO14" s="24">
        <v>70</v>
      </c>
      <c r="AP14" s="25">
        <v>200</v>
      </c>
      <c r="AQ14" s="25">
        <v>0</v>
      </c>
      <c r="AR14" s="25">
        <v>17</v>
      </c>
      <c r="AS14" s="25">
        <v>54</v>
      </c>
      <c r="AT14" s="62">
        <f t="shared" si="16"/>
        <v>341</v>
      </c>
      <c r="AU14" s="64">
        <f t="shared" si="17"/>
        <v>323.95</v>
      </c>
      <c r="AV14" s="114">
        <v>6</v>
      </c>
      <c r="AW14" s="114">
        <v>20</v>
      </c>
      <c r="AX14" s="114">
        <v>8</v>
      </c>
      <c r="AY14" s="114">
        <v>1</v>
      </c>
      <c r="AZ14" s="81">
        <f t="shared" si="18"/>
        <v>35</v>
      </c>
      <c r="BA14" s="80">
        <f t="shared" si="19"/>
        <v>288.95</v>
      </c>
      <c r="BB14" s="36">
        <f t="shared" si="10"/>
        <v>135.8065</v>
      </c>
      <c r="BC14" s="80">
        <f t="shared" si="20"/>
        <v>150.25399999999999</v>
      </c>
    </row>
    <row r="15" spans="1:55" ht="17.399999999999999">
      <c r="A15" s="27" t="s">
        <v>40</v>
      </c>
      <c r="B15" s="44">
        <v>731</v>
      </c>
      <c r="C15" s="44">
        <v>318</v>
      </c>
      <c r="D15" s="44">
        <v>547</v>
      </c>
      <c r="E15" s="44">
        <v>37</v>
      </c>
      <c r="F15" s="44"/>
      <c r="G15" s="35">
        <v>18</v>
      </c>
      <c r="H15" s="55">
        <f t="shared" si="4"/>
        <v>1596</v>
      </c>
      <c r="I15" s="55">
        <f t="shared" si="5"/>
        <v>55</v>
      </c>
      <c r="J15" s="35">
        <v>630</v>
      </c>
      <c r="K15" s="19">
        <v>340</v>
      </c>
      <c r="L15" s="19"/>
      <c r="M15" s="19">
        <v>21</v>
      </c>
      <c r="N15" s="45">
        <v>12</v>
      </c>
      <c r="O15" s="56"/>
      <c r="P15" s="55">
        <f t="shared" si="21"/>
        <v>970</v>
      </c>
      <c r="Q15" s="55">
        <f t="shared" si="6"/>
        <v>33</v>
      </c>
      <c r="R15" s="57">
        <f t="shared" si="22"/>
        <v>88</v>
      </c>
      <c r="S15" s="19">
        <v>4.2</v>
      </c>
      <c r="T15" s="44">
        <v>4.5</v>
      </c>
      <c r="U15" s="44">
        <v>7.4</v>
      </c>
      <c r="V15" s="44"/>
      <c r="W15" s="44"/>
      <c r="X15" s="44"/>
      <c r="Y15" s="44"/>
      <c r="Z15" s="44"/>
      <c r="AA15" s="68">
        <f t="shared" si="11"/>
        <v>0</v>
      </c>
      <c r="AB15" s="33"/>
      <c r="AC15" s="20">
        <f t="shared" si="12"/>
        <v>0</v>
      </c>
      <c r="AD15" s="85">
        <f t="shared" si="13"/>
        <v>104.10000000000001</v>
      </c>
      <c r="AE15" s="21">
        <f t="shared" si="23"/>
        <v>104.10000000000001</v>
      </c>
      <c r="AF15" s="82"/>
      <c r="AG15" s="78"/>
      <c r="AH15" s="22">
        <f t="shared" si="7"/>
        <v>104.10000000000001</v>
      </c>
      <c r="AI15" s="23">
        <f t="shared" si="8"/>
        <v>31.706499999999991</v>
      </c>
      <c r="AJ15" s="58"/>
      <c r="AK15" s="24">
        <f t="shared" si="9"/>
        <v>0</v>
      </c>
      <c r="AL15" s="25">
        <f t="shared" si="14"/>
        <v>135.8065</v>
      </c>
      <c r="AM15" s="28">
        <f t="shared" si="15"/>
        <v>135.8065</v>
      </c>
      <c r="AN15" s="79"/>
      <c r="AO15" s="24">
        <v>70</v>
      </c>
      <c r="AP15" s="25">
        <v>200</v>
      </c>
      <c r="AQ15" s="25">
        <v>0</v>
      </c>
      <c r="AR15" s="25">
        <v>17</v>
      </c>
      <c r="AS15" s="25">
        <v>54</v>
      </c>
      <c r="AT15" s="62">
        <f t="shared" si="16"/>
        <v>341</v>
      </c>
      <c r="AU15" s="64">
        <f t="shared" si="17"/>
        <v>323.95</v>
      </c>
      <c r="AV15" s="114">
        <v>6</v>
      </c>
      <c r="AW15" s="114">
        <v>20</v>
      </c>
      <c r="AX15" s="114">
        <v>8</v>
      </c>
      <c r="AY15" s="114">
        <v>1</v>
      </c>
      <c r="AZ15" s="81">
        <f t="shared" si="18"/>
        <v>35</v>
      </c>
      <c r="BA15" s="80">
        <f t="shared" si="19"/>
        <v>288.95</v>
      </c>
      <c r="BB15" s="36">
        <f t="shared" si="10"/>
        <v>135.8065</v>
      </c>
      <c r="BC15" s="80">
        <f t="shared" si="20"/>
        <v>150.25399999999999</v>
      </c>
    </row>
    <row r="16" spans="1:55" ht="17.399999999999999">
      <c r="A16" s="27" t="s">
        <v>9</v>
      </c>
      <c r="B16" s="44">
        <v>728</v>
      </c>
      <c r="C16" s="44">
        <v>315</v>
      </c>
      <c r="D16" s="44">
        <v>537</v>
      </c>
      <c r="E16" s="44">
        <v>37</v>
      </c>
      <c r="F16" s="44"/>
      <c r="G16" s="35">
        <v>18</v>
      </c>
      <c r="H16" s="55">
        <f t="shared" si="4"/>
        <v>1580</v>
      </c>
      <c r="I16" s="55">
        <f t="shared" si="5"/>
        <v>55</v>
      </c>
      <c r="J16" s="35">
        <v>620</v>
      </c>
      <c r="K16" s="19">
        <v>337</v>
      </c>
      <c r="L16" s="19"/>
      <c r="M16" s="19">
        <v>21</v>
      </c>
      <c r="N16" s="45">
        <v>12</v>
      </c>
      <c r="O16" s="56"/>
      <c r="P16" s="55">
        <f t="shared" si="21"/>
        <v>957</v>
      </c>
      <c r="Q16" s="55">
        <f t="shared" si="6"/>
        <v>33</v>
      </c>
      <c r="R16" s="57">
        <f t="shared" si="22"/>
        <v>88</v>
      </c>
      <c r="S16" s="19">
        <v>4.2</v>
      </c>
      <c r="T16" s="44">
        <v>4</v>
      </c>
      <c r="U16" s="44">
        <v>7.4</v>
      </c>
      <c r="V16" s="44"/>
      <c r="W16" s="44"/>
      <c r="X16" s="44"/>
      <c r="Y16" s="44"/>
      <c r="Z16" s="44"/>
      <c r="AA16" s="68">
        <f t="shared" si="11"/>
        <v>0</v>
      </c>
      <c r="AB16" s="33"/>
      <c r="AC16" s="20">
        <f t="shared" si="12"/>
        <v>0</v>
      </c>
      <c r="AD16" s="85">
        <f t="shared" si="13"/>
        <v>103.60000000000001</v>
      </c>
      <c r="AE16" s="21">
        <f t="shared" si="23"/>
        <v>103.60000000000001</v>
      </c>
      <c r="AF16" s="82"/>
      <c r="AG16" s="78"/>
      <c r="AH16" s="22">
        <f t="shared" si="7"/>
        <v>103.60000000000001</v>
      </c>
      <c r="AI16" s="23">
        <f t="shared" si="8"/>
        <v>32.206499999999991</v>
      </c>
      <c r="AJ16" s="58"/>
      <c r="AK16" s="24">
        <f t="shared" si="9"/>
        <v>0</v>
      </c>
      <c r="AL16" s="25">
        <f t="shared" si="14"/>
        <v>135.8065</v>
      </c>
      <c r="AM16" s="28">
        <f t="shared" si="15"/>
        <v>135.8065</v>
      </c>
      <c r="AN16" s="79"/>
      <c r="AO16" s="24">
        <v>70</v>
      </c>
      <c r="AP16" s="25">
        <v>200</v>
      </c>
      <c r="AQ16" s="25">
        <v>0</v>
      </c>
      <c r="AR16" s="25">
        <v>17</v>
      </c>
      <c r="AS16" s="25">
        <v>54</v>
      </c>
      <c r="AT16" s="62">
        <f t="shared" si="16"/>
        <v>341</v>
      </c>
      <c r="AU16" s="64">
        <f t="shared" si="17"/>
        <v>323.95</v>
      </c>
      <c r="AV16" s="114">
        <v>6</v>
      </c>
      <c r="AW16" s="114">
        <v>20</v>
      </c>
      <c r="AX16" s="114">
        <v>8</v>
      </c>
      <c r="AY16" s="114">
        <v>1</v>
      </c>
      <c r="AZ16" s="81">
        <f t="shared" si="18"/>
        <v>35</v>
      </c>
      <c r="BA16" s="80">
        <f t="shared" si="19"/>
        <v>288.95</v>
      </c>
      <c r="BB16" s="36">
        <f t="shared" si="10"/>
        <v>135.8065</v>
      </c>
      <c r="BC16" s="80">
        <f t="shared" si="20"/>
        <v>150.25399999999999</v>
      </c>
    </row>
    <row r="17" spans="1:55" ht="17.399999999999999">
      <c r="A17" s="27" t="s">
        <v>41</v>
      </c>
      <c r="B17" s="44">
        <v>718</v>
      </c>
      <c r="C17" s="44">
        <v>317</v>
      </c>
      <c r="D17" s="44">
        <v>541</v>
      </c>
      <c r="E17" s="44">
        <v>37</v>
      </c>
      <c r="F17" s="44"/>
      <c r="G17" s="35">
        <v>18</v>
      </c>
      <c r="H17" s="55">
        <f t="shared" si="4"/>
        <v>1576</v>
      </c>
      <c r="I17" s="55">
        <f t="shared" si="5"/>
        <v>55</v>
      </c>
      <c r="J17" s="35">
        <v>590</v>
      </c>
      <c r="K17" s="19">
        <v>335</v>
      </c>
      <c r="L17" s="19"/>
      <c r="M17" s="19">
        <v>20</v>
      </c>
      <c r="N17" s="45">
        <v>12</v>
      </c>
      <c r="O17" s="56"/>
      <c r="P17" s="55">
        <f t="shared" si="21"/>
        <v>925</v>
      </c>
      <c r="Q17" s="55">
        <f t="shared" si="6"/>
        <v>32</v>
      </c>
      <c r="R17" s="57">
        <f t="shared" si="22"/>
        <v>87</v>
      </c>
      <c r="S17" s="19">
        <v>4.2</v>
      </c>
      <c r="T17" s="44">
        <v>4</v>
      </c>
      <c r="U17" s="44">
        <v>7.4</v>
      </c>
      <c r="V17" s="44"/>
      <c r="W17" s="44"/>
      <c r="X17" s="44"/>
      <c r="Y17" s="44"/>
      <c r="Z17" s="44"/>
      <c r="AA17" s="68">
        <f t="shared" si="11"/>
        <v>0</v>
      </c>
      <c r="AB17" s="33"/>
      <c r="AC17" s="20">
        <f t="shared" si="12"/>
        <v>0</v>
      </c>
      <c r="AD17" s="85">
        <f t="shared" si="13"/>
        <v>102.60000000000001</v>
      </c>
      <c r="AE17" s="21">
        <f t="shared" si="23"/>
        <v>102.60000000000001</v>
      </c>
      <c r="AF17" s="82"/>
      <c r="AG17" s="78"/>
      <c r="AH17" s="22">
        <f t="shared" si="7"/>
        <v>102.60000000000001</v>
      </c>
      <c r="AI17" s="23">
        <f t="shared" si="8"/>
        <v>33.206499999999991</v>
      </c>
      <c r="AJ17" s="58"/>
      <c r="AK17" s="24">
        <f t="shared" si="9"/>
        <v>0</v>
      </c>
      <c r="AL17" s="25">
        <f t="shared" si="14"/>
        <v>135.8065</v>
      </c>
      <c r="AM17" s="28">
        <f t="shared" si="15"/>
        <v>135.8065</v>
      </c>
      <c r="AN17" s="79"/>
      <c r="AO17" s="24">
        <v>70</v>
      </c>
      <c r="AP17" s="25">
        <v>200</v>
      </c>
      <c r="AQ17" s="25">
        <v>0</v>
      </c>
      <c r="AR17" s="25">
        <v>17</v>
      </c>
      <c r="AS17" s="25">
        <v>54</v>
      </c>
      <c r="AT17" s="62">
        <f t="shared" si="16"/>
        <v>341</v>
      </c>
      <c r="AU17" s="64">
        <f t="shared" si="17"/>
        <v>323.95</v>
      </c>
      <c r="AV17" s="114">
        <v>6</v>
      </c>
      <c r="AW17" s="114">
        <v>20</v>
      </c>
      <c r="AX17" s="114">
        <v>8</v>
      </c>
      <c r="AY17" s="114">
        <v>1</v>
      </c>
      <c r="AZ17" s="81">
        <f t="shared" si="18"/>
        <v>35</v>
      </c>
      <c r="BA17" s="80">
        <f t="shared" si="19"/>
        <v>288.95</v>
      </c>
      <c r="BB17" s="36">
        <f t="shared" si="10"/>
        <v>135.8065</v>
      </c>
      <c r="BC17" s="80">
        <f t="shared" si="20"/>
        <v>150.25399999999999</v>
      </c>
    </row>
    <row r="18" spans="1:55" ht="17.399999999999999">
      <c r="A18" s="27" t="s">
        <v>10</v>
      </c>
      <c r="B18" s="44">
        <v>726</v>
      </c>
      <c r="C18" s="44">
        <v>310</v>
      </c>
      <c r="D18" s="44">
        <v>532</v>
      </c>
      <c r="E18" s="44">
        <v>36</v>
      </c>
      <c r="F18" s="44"/>
      <c r="G18" s="35">
        <v>18</v>
      </c>
      <c r="H18" s="55">
        <f t="shared" si="4"/>
        <v>1568</v>
      </c>
      <c r="I18" s="55">
        <f t="shared" si="5"/>
        <v>54</v>
      </c>
      <c r="J18" s="35">
        <v>582</v>
      </c>
      <c r="K18" s="19">
        <v>333</v>
      </c>
      <c r="L18" s="19"/>
      <c r="M18" s="19">
        <v>19</v>
      </c>
      <c r="N18" s="45">
        <v>12</v>
      </c>
      <c r="O18" s="56"/>
      <c r="P18" s="55">
        <f t="shared" si="21"/>
        <v>915</v>
      </c>
      <c r="Q18" s="55">
        <f t="shared" si="6"/>
        <v>31</v>
      </c>
      <c r="R18" s="57">
        <f t="shared" si="22"/>
        <v>85</v>
      </c>
      <c r="S18" s="19">
        <v>4.2</v>
      </c>
      <c r="T18" s="44">
        <v>4</v>
      </c>
      <c r="U18" s="44">
        <v>7.4</v>
      </c>
      <c r="V18" s="44"/>
      <c r="W18" s="44"/>
      <c r="X18" s="44"/>
      <c r="Y18" s="44"/>
      <c r="Z18" s="44"/>
      <c r="AA18" s="68">
        <f t="shared" si="11"/>
        <v>0</v>
      </c>
      <c r="AB18" s="33"/>
      <c r="AC18" s="20">
        <f t="shared" si="12"/>
        <v>0</v>
      </c>
      <c r="AD18" s="85">
        <f t="shared" si="13"/>
        <v>100.60000000000001</v>
      </c>
      <c r="AE18" s="21">
        <f t="shared" si="23"/>
        <v>100.60000000000001</v>
      </c>
      <c r="AF18" s="82"/>
      <c r="AG18" s="78"/>
      <c r="AH18" s="22">
        <f t="shared" si="7"/>
        <v>100.60000000000001</v>
      </c>
      <c r="AI18" s="23">
        <f t="shared" si="8"/>
        <v>35.206499999999991</v>
      </c>
      <c r="AJ18" s="58"/>
      <c r="AK18" s="24">
        <f t="shared" si="9"/>
        <v>0</v>
      </c>
      <c r="AL18" s="25">
        <f t="shared" si="14"/>
        <v>135.8065</v>
      </c>
      <c r="AM18" s="28">
        <f t="shared" si="15"/>
        <v>135.8065</v>
      </c>
      <c r="AN18" s="79"/>
      <c r="AO18" s="24">
        <v>70</v>
      </c>
      <c r="AP18" s="25">
        <v>200</v>
      </c>
      <c r="AQ18" s="25">
        <v>0</v>
      </c>
      <c r="AR18" s="25">
        <v>17</v>
      </c>
      <c r="AS18" s="25">
        <v>54</v>
      </c>
      <c r="AT18" s="62">
        <f t="shared" si="16"/>
        <v>341</v>
      </c>
      <c r="AU18" s="64">
        <f t="shared" si="17"/>
        <v>323.95</v>
      </c>
      <c r="AV18" s="114">
        <v>6</v>
      </c>
      <c r="AW18" s="114">
        <v>20</v>
      </c>
      <c r="AX18" s="114">
        <v>8</v>
      </c>
      <c r="AY18" s="114">
        <v>1</v>
      </c>
      <c r="AZ18" s="81">
        <f t="shared" si="18"/>
        <v>35</v>
      </c>
      <c r="BA18" s="80">
        <f t="shared" si="19"/>
        <v>288.95</v>
      </c>
      <c r="BB18" s="36">
        <f t="shared" si="10"/>
        <v>135.8065</v>
      </c>
      <c r="BC18" s="80">
        <f t="shared" si="20"/>
        <v>150.25399999999999</v>
      </c>
    </row>
    <row r="19" spans="1:55" ht="17.399999999999999">
      <c r="A19" s="27" t="s">
        <v>42</v>
      </c>
      <c r="B19" s="44">
        <v>717</v>
      </c>
      <c r="C19" s="44">
        <v>312</v>
      </c>
      <c r="D19" s="44">
        <v>532</v>
      </c>
      <c r="E19" s="44">
        <v>36</v>
      </c>
      <c r="F19" s="44"/>
      <c r="G19" s="35">
        <v>18</v>
      </c>
      <c r="H19" s="55">
        <f t="shared" si="4"/>
        <v>1561</v>
      </c>
      <c r="I19" s="55">
        <f t="shared" si="5"/>
        <v>54</v>
      </c>
      <c r="J19" s="35">
        <v>585</v>
      </c>
      <c r="K19" s="19">
        <v>327</v>
      </c>
      <c r="L19" s="19"/>
      <c r="M19" s="19">
        <v>19</v>
      </c>
      <c r="N19" s="45">
        <v>11</v>
      </c>
      <c r="O19" s="56"/>
      <c r="P19" s="55">
        <f t="shared" si="21"/>
        <v>912</v>
      </c>
      <c r="Q19" s="55">
        <f>M19+N19+O19</f>
        <v>30</v>
      </c>
      <c r="R19" s="57">
        <f t="shared" si="22"/>
        <v>84</v>
      </c>
      <c r="S19" s="19">
        <v>4.2</v>
      </c>
      <c r="T19" s="44">
        <v>4</v>
      </c>
      <c r="U19" s="44">
        <v>7.4</v>
      </c>
      <c r="V19" s="44"/>
      <c r="W19" s="44"/>
      <c r="X19" s="44"/>
      <c r="Y19" s="44"/>
      <c r="Z19" s="44"/>
      <c r="AA19" s="68">
        <f t="shared" si="11"/>
        <v>0</v>
      </c>
      <c r="AB19" s="33"/>
      <c r="AC19" s="20">
        <f t="shared" si="12"/>
        <v>0</v>
      </c>
      <c r="AD19" s="85">
        <f t="shared" si="13"/>
        <v>99.600000000000009</v>
      </c>
      <c r="AE19" s="21">
        <f t="shared" si="23"/>
        <v>99.600000000000009</v>
      </c>
      <c r="AF19" s="82"/>
      <c r="AG19" s="78"/>
      <c r="AH19" s="22">
        <f t="shared" si="7"/>
        <v>99.600000000000009</v>
      </c>
      <c r="AI19" s="23">
        <f t="shared" si="8"/>
        <v>36.206499999999991</v>
      </c>
      <c r="AJ19" s="58"/>
      <c r="AK19" s="24">
        <f t="shared" si="9"/>
        <v>0</v>
      </c>
      <c r="AL19" s="25">
        <f t="shared" si="14"/>
        <v>135.8065</v>
      </c>
      <c r="AM19" s="28">
        <f t="shared" si="15"/>
        <v>135.8065</v>
      </c>
      <c r="AN19" s="79"/>
      <c r="AO19" s="24">
        <v>70</v>
      </c>
      <c r="AP19" s="25">
        <v>200</v>
      </c>
      <c r="AQ19" s="25">
        <v>0</v>
      </c>
      <c r="AR19" s="25">
        <v>17</v>
      </c>
      <c r="AS19" s="25">
        <v>54</v>
      </c>
      <c r="AT19" s="62">
        <f t="shared" si="16"/>
        <v>341</v>
      </c>
      <c r="AU19" s="64">
        <f t="shared" si="17"/>
        <v>323.95</v>
      </c>
      <c r="AV19" s="114">
        <v>6</v>
      </c>
      <c r="AW19" s="114">
        <v>20</v>
      </c>
      <c r="AX19" s="114">
        <v>8</v>
      </c>
      <c r="AY19" s="114">
        <v>1</v>
      </c>
      <c r="AZ19" s="81">
        <f t="shared" si="18"/>
        <v>35</v>
      </c>
      <c r="BA19" s="80">
        <f t="shared" si="19"/>
        <v>288.95</v>
      </c>
      <c r="BB19" s="36">
        <f t="shared" si="10"/>
        <v>135.8065</v>
      </c>
      <c r="BC19" s="80">
        <f t="shared" si="20"/>
        <v>150.25399999999999</v>
      </c>
    </row>
    <row r="20" spans="1:55" ht="17.399999999999999">
      <c r="A20" s="27" t="s">
        <v>11</v>
      </c>
      <c r="B20" s="44">
        <v>719</v>
      </c>
      <c r="C20" s="44">
        <v>308</v>
      </c>
      <c r="D20" s="44">
        <v>548</v>
      </c>
      <c r="E20" s="44">
        <v>36</v>
      </c>
      <c r="F20" s="44"/>
      <c r="G20" s="35">
        <v>18</v>
      </c>
      <c r="H20" s="55">
        <f t="shared" si="4"/>
        <v>1575</v>
      </c>
      <c r="I20" s="55">
        <f t="shared" si="5"/>
        <v>54</v>
      </c>
      <c r="J20" s="35">
        <v>588</v>
      </c>
      <c r="K20" s="19">
        <v>325</v>
      </c>
      <c r="L20" s="19"/>
      <c r="M20" s="19">
        <v>19</v>
      </c>
      <c r="N20" s="45">
        <v>11</v>
      </c>
      <c r="O20" s="56"/>
      <c r="P20" s="55">
        <f t="shared" si="21"/>
        <v>913</v>
      </c>
      <c r="Q20" s="55">
        <f t="shared" si="6"/>
        <v>30</v>
      </c>
      <c r="R20" s="57">
        <f t="shared" si="22"/>
        <v>84</v>
      </c>
      <c r="S20" s="51">
        <v>4.1399999999999997</v>
      </c>
      <c r="T20" s="44">
        <v>4.5</v>
      </c>
      <c r="U20" s="59">
        <v>7.9</v>
      </c>
      <c r="V20" s="44"/>
      <c r="W20" s="44"/>
      <c r="X20" s="44"/>
      <c r="Y20" s="44"/>
      <c r="Z20" s="44"/>
      <c r="AA20" s="68">
        <f t="shared" si="11"/>
        <v>0</v>
      </c>
      <c r="AB20" s="33"/>
      <c r="AC20" s="20">
        <f t="shared" si="12"/>
        <v>0</v>
      </c>
      <c r="AD20" s="85">
        <f t="shared" si="13"/>
        <v>100.54</v>
      </c>
      <c r="AE20" s="21">
        <f t="shared" si="23"/>
        <v>100.54</v>
      </c>
      <c r="AF20" s="82"/>
      <c r="AG20" s="78"/>
      <c r="AH20" s="22">
        <f t="shared" si="7"/>
        <v>100.54</v>
      </c>
      <c r="AI20" s="23">
        <f t="shared" si="8"/>
        <v>35.266499999999994</v>
      </c>
      <c r="AJ20" s="58"/>
      <c r="AK20" s="24">
        <f t="shared" si="9"/>
        <v>0</v>
      </c>
      <c r="AL20" s="25">
        <f t="shared" si="14"/>
        <v>135.8065</v>
      </c>
      <c r="AM20" s="28">
        <f t="shared" si="15"/>
        <v>135.8065</v>
      </c>
      <c r="AN20" s="79"/>
      <c r="AO20" s="24">
        <v>70</v>
      </c>
      <c r="AP20" s="25">
        <v>200</v>
      </c>
      <c r="AQ20" s="25">
        <v>0</v>
      </c>
      <c r="AR20" s="25">
        <v>17</v>
      </c>
      <c r="AS20" s="25">
        <v>54</v>
      </c>
      <c r="AT20" s="62">
        <f t="shared" si="16"/>
        <v>341</v>
      </c>
      <c r="AU20" s="64">
        <f t="shared" si="17"/>
        <v>323.95</v>
      </c>
      <c r="AV20" s="114">
        <v>6</v>
      </c>
      <c r="AW20" s="114">
        <v>20</v>
      </c>
      <c r="AX20" s="114">
        <v>8</v>
      </c>
      <c r="AY20" s="114">
        <v>1</v>
      </c>
      <c r="AZ20" s="81">
        <f t="shared" si="18"/>
        <v>35</v>
      </c>
      <c r="BA20" s="80">
        <f t="shared" si="19"/>
        <v>288.95</v>
      </c>
      <c r="BB20" s="36">
        <f t="shared" si="10"/>
        <v>135.8065</v>
      </c>
      <c r="BC20" s="80">
        <f t="shared" si="20"/>
        <v>150.25399999999999</v>
      </c>
    </row>
    <row r="21" spans="1:55" ht="17.399999999999999">
      <c r="A21" s="27" t="s">
        <v>43</v>
      </c>
      <c r="B21" s="44">
        <v>744</v>
      </c>
      <c r="C21" s="44">
        <v>311</v>
      </c>
      <c r="D21" s="44">
        <v>562</v>
      </c>
      <c r="E21" s="44">
        <v>37</v>
      </c>
      <c r="F21" s="44"/>
      <c r="G21" s="35">
        <v>18</v>
      </c>
      <c r="H21" s="55">
        <f t="shared" si="4"/>
        <v>1617</v>
      </c>
      <c r="I21" s="55">
        <f t="shared" si="5"/>
        <v>55</v>
      </c>
      <c r="J21" s="35">
        <v>589</v>
      </c>
      <c r="K21" s="19">
        <v>323</v>
      </c>
      <c r="L21" s="19"/>
      <c r="M21" s="19">
        <v>19</v>
      </c>
      <c r="N21" s="45">
        <v>11</v>
      </c>
      <c r="O21" s="45"/>
      <c r="P21" s="55">
        <f t="shared" si="21"/>
        <v>912</v>
      </c>
      <c r="Q21" s="55">
        <f>M21+N21+O21</f>
        <v>30</v>
      </c>
      <c r="R21" s="57">
        <f t="shared" si="22"/>
        <v>85</v>
      </c>
      <c r="S21" s="51">
        <v>4.1399999999999997</v>
      </c>
      <c r="T21" s="59">
        <v>4.5</v>
      </c>
      <c r="U21" s="59">
        <v>7.9</v>
      </c>
      <c r="V21" s="44"/>
      <c r="W21" s="44"/>
      <c r="X21" s="44"/>
      <c r="Y21" s="44"/>
      <c r="Z21" s="44"/>
      <c r="AA21" s="68">
        <f t="shared" si="11"/>
        <v>0</v>
      </c>
      <c r="AB21" s="33"/>
      <c r="AC21" s="20">
        <f t="shared" si="12"/>
        <v>0</v>
      </c>
      <c r="AD21" s="85">
        <f t="shared" si="13"/>
        <v>101.54</v>
      </c>
      <c r="AE21" s="21">
        <f t="shared" si="23"/>
        <v>101.54</v>
      </c>
      <c r="AF21" s="82"/>
      <c r="AG21" s="78"/>
      <c r="AH21" s="22">
        <f t="shared" si="7"/>
        <v>101.54</v>
      </c>
      <c r="AI21" s="23">
        <f t="shared" si="8"/>
        <v>34.266499999999994</v>
      </c>
      <c r="AJ21" s="58"/>
      <c r="AK21" s="24">
        <f t="shared" si="9"/>
        <v>0</v>
      </c>
      <c r="AL21" s="25">
        <f t="shared" si="14"/>
        <v>135.8065</v>
      </c>
      <c r="AM21" s="28">
        <f t="shared" si="15"/>
        <v>135.8065</v>
      </c>
      <c r="AN21" s="79"/>
      <c r="AO21" s="24">
        <v>70</v>
      </c>
      <c r="AP21" s="25">
        <v>200</v>
      </c>
      <c r="AQ21" s="25">
        <v>0</v>
      </c>
      <c r="AR21" s="25">
        <v>17</v>
      </c>
      <c r="AS21" s="25">
        <v>54</v>
      </c>
      <c r="AT21" s="62">
        <f t="shared" si="16"/>
        <v>341</v>
      </c>
      <c r="AU21" s="64">
        <f t="shared" si="17"/>
        <v>323.95</v>
      </c>
      <c r="AV21" s="114">
        <v>6</v>
      </c>
      <c r="AW21" s="114">
        <v>20</v>
      </c>
      <c r="AX21" s="114">
        <v>8</v>
      </c>
      <c r="AY21" s="114">
        <v>1</v>
      </c>
      <c r="AZ21" s="81">
        <f t="shared" si="18"/>
        <v>35</v>
      </c>
      <c r="BA21" s="80">
        <f t="shared" si="19"/>
        <v>288.95</v>
      </c>
      <c r="BB21" s="36">
        <f t="shared" si="10"/>
        <v>135.8065</v>
      </c>
      <c r="BC21" s="80">
        <f t="shared" si="20"/>
        <v>150.25399999999999</v>
      </c>
    </row>
    <row r="22" spans="1:55" ht="17.399999999999999">
      <c r="A22" s="27" t="s">
        <v>12</v>
      </c>
      <c r="B22" s="44">
        <v>701</v>
      </c>
      <c r="C22" s="44">
        <v>283</v>
      </c>
      <c r="D22" s="44">
        <v>527</v>
      </c>
      <c r="E22" s="44">
        <v>35</v>
      </c>
      <c r="F22" s="44"/>
      <c r="G22" s="35">
        <v>17</v>
      </c>
      <c r="H22" s="55">
        <f t="shared" si="4"/>
        <v>1511</v>
      </c>
      <c r="I22" s="55">
        <f t="shared" si="5"/>
        <v>52</v>
      </c>
      <c r="J22" s="35">
        <v>521</v>
      </c>
      <c r="K22" s="19">
        <v>310</v>
      </c>
      <c r="L22" s="19"/>
      <c r="M22" s="19">
        <v>17</v>
      </c>
      <c r="N22" s="56">
        <v>11</v>
      </c>
      <c r="O22" s="45"/>
      <c r="P22" s="55">
        <f t="shared" si="21"/>
        <v>831</v>
      </c>
      <c r="Q22" s="55">
        <f t="shared" si="6"/>
        <v>28</v>
      </c>
      <c r="R22" s="57">
        <f t="shared" si="22"/>
        <v>80</v>
      </c>
      <c r="S22" s="51">
        <v>4.03</v>
      </c>
      <c r="T22" s="59">
        <v>3.5</v>
      </c>
      <c r="U22" s="59">
        <v>7</v>
      </c>
      <c r="V22" s="44"/>
      <c r="W22" s="44"/>
      <c r="X22" s="44"/>
      <c r="Y22" s="44"/>
      <c r="Z22" s="44"/>
      <c r="AA22" s="68">
        <f t="shared" si="11"/>
        <v>0</v>
      </c>
      <c r="AB22" s="33"/>
      <c r="AC22" s="20">
        <f t="shared" si="12"/>
        <v>0</v>
      </c>
      <c r="AD22" s="85">
        <f t="shared" si="13"/>
        <v>94.53</v>
      </c>
      <c r="AE22" s="21">
        <f t="shared" si="23"/>
        <v>94.53</v>
      </c>
      <c r="AF22" s="82"/>
      <c r="AG22" s="78"/>
      <c r="AH22" s="22">
        <f t="shared" si="7"/>
        <v>94.53</v>
      </c>
      <c r="AI22" s="23">
        <f t="shared" si="8"/>
        <v>41.276499999999999</v>
      </c>
      <c r="AJ22" s="58"/>
      <c r="AK22" s="24">
        <f t="shared" si="9"/>
        <v>0</v>
      </c>
      <c r="AL22" s="25">
        <f t="shared" si="14"/>
        <v>135.8065</v>
      </c>
      <c r="AM22" s="28">
        <f t="shared" si="15"/>
        <v>135.8065</v>
      </c>
      <c r="AN22" s="79"/>
      <c r="AO22" s="24">
        <v>70</v>
      </c>
      <c r="AP22" s="25">
        <v>200</v>
      </c>
      <c r="AQ22" s="25">
        <v>0</v>
      </c>
      <c r="AR22" s="25">
        <v>17</v>
      </c>
      <c r="AS22" s="25">
        <v>54</v>
      </c>
      <c r="AT22" s="62">
        <f t="shared" si="16"/>
        <v>341</v>
      </c>
      <c r="AU22" s="64">
        <f t="shared" si="17"/>
        <v>323.95</v>
      </c>
      <c r="AV22" s="114">
        <v>6</v>
      </c>
      <c r="AW22" s="114">
        <v>20</v>
      </c>
      <c r="AX22" s="114">
        <v>8</v>
      </c>
      <c r="AY22" s="114">
        <v>1</v>
      </c>
      <c r="AZ22" s="81">
        <f t="shared" si="18"/>
        <v>35</v>
      </c>
      <c r="BA22" s="80">
        <f t="shared" si="19"/>
        <v>288.95</v>
      </c>
      <c r="BB22" s="36">
        <f t="shared" si="10"/>
        <v>135.8065</v>
      </c>
      <c r="BC22" s="80">
        <f t="shared" si="20"/>
        <v>150.25399999999999</v>
      </c>
    </row>
    <row r="23" spans="1:55" ht="17.399999999999999">
      <c r="A23" s="27" t="s">
        <v>44</v>
      </c>
      <c r="B23" s="44">
        <v>719</v>
      </c>
      <c r="C23" s="44">
        <v>283</v>
      </c>
      <c r="D23" s="44">
        <v>518</v>
      </c>
      <c r="E23" s="44">
        <v>35</v>
      </c>
      <c r="F23" s="44"/>
      <c r="G23" s="35">
        <v>17</v>
      </c>
      <c r="H23" s="55">
        <f t="shared" si="4"/>
        <v>1520</v>
      </c>
      <c r="I23" s="55">
        <f t="shared" si="5"/>
        <v>52</v>
      </c>
      <c r="J23" s="35">
        <v>524</v>
      </c>
      <c r="K23" s="19">
        <v>315</v>
      </c>
      <c r="L23" s="19"/>
      <c r="M23" s="56">
        <v>17</v>
      </c>
      <c r="N23" s="56">
        <v>11</v>
      </c>
      <c r="O23" s="45"/>
      <c r="P23" s="55">
        <f t="shared" si="21"/>
        <v>839</v>
      </c>
      <c r="Q23" s="55">
        <f t="shared" si="6"/>
        <v>28</v>
      </c>
      <c r="R23" s="57">
        <f t="shared" si="22"/>
        <v>80</v>
      </c>
      <c r="S23" s="51">
        <v>4.03</v>
      </c>
      <c r="T23" s="44">
        <v>3.5</v>
      </c>
      <c r="U23" s="59">
        <v>7</v>
      </c>
      <c r="V23" s="44"/>
      <c r="W23" s="44"/>
      <c r="X23" s="44"/>
      <c r="Y23" s="44"/>
      <c r="Z23" s="44"/>
      <c r="AA23" s="68">
        <f t="shared" si="11"/>
        <v>0</v>
      </c>
      <c r="AB23" s="33"/>
      <c r="AC23" s="20">
        <f t="shared" si="12"/>
        <v>0</v>
      </c>
      <c r="AD23" s="85">
        <f t="shared" si="13"/>
        <v>94.53</v>
      </c>
      <c r="AE23" s="21">
        <f t="shared" si="23"/>
        <v>94.53</v>
      </c>
      <c r="AF23" s="82"/>
      <c r="AG23" s="78"/>
      <c r="AH23" s="22">
        <f t="shared" si="7"/>
        <v>94.53</v>
      </c>
      <c r="AI23" s="23">
        <f t="shared" si="8"/>
        <v>41.276499999999999</v>
      </c>
      <c r="AJ23" s="58"/>
      <c r="AK23" s="24">
        <f t="shared" si="9"/>
        <v>0</v>
      </c>
      <c r="AL23" s="25">
        <f t="shared" si="14"/>
        <v>135.8065</v>
      </c>
      <c r="AM23" s="28">
        <f t="shared" si="15"/>
        <v>135.8065</v>
      </c>
      <c r="AN23" s="79"/>
      <c r="AO23" s="24">
        <v>70</v>
      </c>
      <c r="AP23" s="25">
        <v>200</v>
      </c>
      <c r="AQ23" s="25">
        <v>0</v>
      </c>
      <c r="AR23" s="25">
        <v>17</v>
      </c>
      <c r="AS23" s="25">
        <v>54</v>
      </c>
      <c r="AT23" s="62">
        <f t="shared" si="16"/>
        <v>341</v>
      </c>
      <c r="AU23" s="64">
        <f t="shared" si="17"/>
        <v>323.95</v>
      </c>
      <c r="AV23" s="114">
        <v>6</v>
      </c>
      <c r="AW23" s="114">
        <v>20</v>
      </c>
      <c r="AX23" s="114">
        <v>8</v>
      </c>
      <c r="AY23" s="114">
        <v>1</v>
      </c>
      <c r="AZ23" s="81">
        <f t="shared" si="18"/>
        <v>35</v>
      </c>
      <c r="BA23" s="80">
        <f t="shared" si="19"/>
        <v>288.95</v>
      </c>
      <c r="BB23" s="36">
        <f t="shared" si="10"/>
        <v>135.8065</v>
      </c>
      <c r="BC23" s="80">
        <f t="shared" si="20"/>
        <v>150.25399999999999</v>
      </c>
    </row>
    <row r="24" spans="1:55" ht="17.399999999999999">
      <c r="A24" s="29" t="s">
        <v>13</v>
      </c>
      <c r="B24" s="44">
        <v>730</v>
      </c>
      <c r="C24" s="44">
        <v>309</v>
      </c>
      <c r="D24" s="44">
        <v>516</v>
      </c>
      <c r="E24" s="44">
        <v>37</v>
      </c>
      <c r="F24" s="44"/>
      <c r="G24" s="35">
        <v>17</v>
      </c>
      <c r="H24" s="55">
        <f t="shared" si="4"/>
        <v>1555</v>
      </c>
      <c r="I24" s="55">
        <f t="shared" si="5"/>
        <v>54</v>
      </c>
      <c r="J24" s="35">
        <v>525</v>
      </c>
      <c r="K24" s="19">
        <v>330</v>
      </c>
      <c r="L24" s="19"/>
      <c r="M24" s="56">
        <v>17</v>
      </c>
      <c r="N24" s="56">
        <v>12</v>
      </c>
      <c r="O24" s="45"/>
      <c r="P24" s="55">
        <f t="shared" si="21"/>
        <v>855</v>
      </c>
      <c r="Q24" s="55">
        <f t="shared" si="6"/>
        <v>29</v>
      </c>
      <c r="R24" s="57">
        <f t="shared" si="22"/>
        <v>83</v>
      </c>
      <c r="S24" s="44">
        <v>3.6</v>
      </c>
      <c r="T24" s="59">
        <v>3.5</v>
      </c>
      <c r="U24" s="59">
        <v>6.1</v>
      </c>
      <c r="V24" s="44"/>
      <c r="W24" s="44"/>
      <c r="X24" s="44"/>
      <c r="Y24" s="44"/>
      <c r="Z24" s="44"/>
      <c r="AA24" s="68">
        <f t="shared" si="11"/>
        <v>0</v>
      </c>
      <c r="AB24" s="33"/>
      <c r="AC24" s="20">
        <f t="shared" si="12"/>
        <v>0</v>
      </c>
      <c r="AD24" s="85">
        <f t="shared" si="13"/>
        <v>96.199999999999989</v>
      </c>
      <c r="AE24" s="21">
        <f t="shared" si="23"/>
        <v>96.199999999999989</v>
      </c>
      <c r="AF24" s="82"/>
      <c r="AG24" s="78"/>
      <c r="AH24" s="22">
        <f t="shared" si="7"/>
        <v>96.199999999999989</v>
      </c>
      <c r="AI24" s="23">
        <f t="shared" si="8"/>
        <v>39.159999999999997</v>
      </c>
      <c r="AJ24" s="58"/>
      <c r="AK24" s="24">
        <f t="shared" si="9"/>
        <v>0</v>
      </c>
      <c r="AL24" s="25">
        <f t="shared" si="14"/>
        <v>135.35999999999999</v>
      </c>
      <c r="AM24" s="28">
        <f t="shared" si="15"/>
        <v>135.35999999999999</v>
      </c>
      <c r="AN24" s="79"/>
      <c r="AO24" s="24">
        <v>75</v>
      </c>
      <c r="AP24" s="25">
        <v>200</v>
      </c>
      <c r="AQ24" s="25">
        <v>0</v>
      </c>
      <c r="AR24" s="25">
        <v>15</v>
      </c>
      <c r="AS24" s="25">
        <v>50</v>
      </c>
      <c r="AT24" s="62">
        <f t="shared" si="16"/>
        <v>340</v>
      </c>
      <c r="AU24" s="64">
        <f t="shared" si="17"/>
        <v>323</v>
      </c>
      <c r="AV24" s="114">
        <v>6</v>
      </c>
      <c r="AW24" s="114">
        <v>20</v>
      </c>
      <c r="AX24" s="114">
        <v>8</v>
      </c>
      <c r="AY24" s="114">
        <v>1</v>
      </c>
      <c r="AZ24" s="81">
        <f t="shared" si="18"/>
        <v>35</v>
      </c>
      <c r="BA24" s="80">
        <f t="shared" si="19"/>
        <v>288</v>
      </c>
      <c r="BB24" s="36">
        <f t="shared" si="10"/>
        <v>135.35999999999999</v>
      </c>
      <c r="BC24" s="80">
        <f t="shared" si="20"/>
        <v>149.76</v>
      </c>
    </row>
    <row r="25" spans="1:55" ht="17.399999999999999">
      <c r="A25" s="30" t="s">
        <v>30</v>
      </c>
      <c r="B25" s="44">
        <v>835</v>
      </c>
      <c r="C25" s="44">
        <v>371</v>
      </c>
      <c r="D25" s="44">
        <v>542</v>
      </c>
      <c r="E25" s="44">
        <v>42</v>
      </c>
      <c r="F25" s="44"/>
      <c r="G25" s="35">
        <v>18</v>
      </c>
      <c r="H25" s="55">
        <f t="shared" si="4"/>
        <v>1748</v>
      </c>
      <c r="I25" s="55">
        <f t="shared" si="5"/>
        <v>60</v>
      </c>
      <c r="J25" s="35">
        <v>560</v>
      </c>
      <c r="K25" s="19">
        <v>389</v>
      </c>
      <c r="L25" s="19"/>
      <c r="M25" s="56">
        <v>19</v>
      </c>
      <c r="N25" s="56">
        <v>14</v>
      </c>
      <c r="O25" s="45"/>
      <c r="P25" s="55">
        <f t="shared" si="21"/>
        <v>949</v>
      </c>
      <c r="Q25" s="55">
        <f t="shared" si="6"/>
        <v>33</v>
      </c>
      <c r="R25" s="57">
        <f t="shared" si="22"/>
        <v>93</v>
      </c>
      <c r="S25" s="44">
        <v>3.6</v>
      </c>
      <c r="T25" s="59">
        <v>3.5</v>
      </c>
      <c r="U25" s="59">
        <v>6.1</v>
      </c>
      <c r="V25" s="44"/>
      <c r="W25" s="44"/>
      <c r="X25" s="44"/>
      <c r="Y25" s="44"/>
      <c r="Z25" s="44"/>
      <c r="AA25" s="68">
        <f t="shared" si="11"/>
        <v>0</v>
      </c>
      <c r="AB25" s="33"/>
      <c r="AC25" s="20">
        <f t="shared" si="12"/>
        <v>0</v>
      </c>
      <c r="AD25" s="85">
        <f t="shared" si="13"/>
        <v>106.19999999999999</v>
      </c>
      <c r="AE25" s="21">
        <f t="shared" si="23"/>
        <v>106.19999999999999</v>
      </c>
      <c r="AF25" s="82"/>
      <c r="AG25" s="78"/>
      <c r="AH25" s="22">
        <f t="shared" si="7"/>
        <v>106.19999999999999</v>
      </c>
      <c r="AI25" s="23">
        <f t="shared" si="8"/>
        <v>29.159999999999997</v>
      </c>
      <c r="AJ25" s="58"/>
      <c r="AK25" s="24">
        <f t="shared" si="9"/>
        <v>0</v>
      </c>
      <c r="AL25" s="25">
        <f t="shared" si="14"/>
        <v>135.35999999999999</v>
      </c>
      <c r="AM25" s="28">
        <f t="shared" si="15"/>
        <v>135.35999999999999</v>
      </c>
      <c r="AN25" s="79"/>
      <c r="AO25" s="24">
        <v>75</v>
      </c>
      <c r="AP25" s="25">
        <v>200</v>
      </c>
      <c r="AQ25" s="25">
        <v>0</v>
      </c>
      <c r="AR25" s="25">
        <v>15</v>
      </c>
      <c r="AS25" s="25">
        <v>50</v>
      </c>
      <c r="AT25" s="62">
        <f t="shared" si="16"/>
        <v>340</v>
      </c>
      <c r="AU25" s="64">
        <f t="shared" si="17"/>
        <v>323</v>
      </c>
      <c r="AV25" s="114">
        <v>6</v>
      </c>
      <c r="AW25" s="114">
        <v>20</v>
      </c>
      <c r="AX25" s="114">
        <v>8</v>
      </c>
      <c r="AY25" s="114">
        <v>1</v>
      </c>
      <c r="AZ25" s="81">
        <f t="shared" si="18"/>
        <v>35</v>
      </c>
      <c r="BA25" s="80">
        <f t="shared" si="19"/>
        <v>288</v>
      </c>
      <c r="BB25" s="36">
        <f t="shared" si="10"/>
        <v>135.35999999999999</v>
      </c>
      <c r="BC25" s="80">
        <f t="shared" si="20"/>
        <v>149.76</v>
      </c>
    </row>
    <row r="26" spans="1:55" ht="17.399999999999999">
      <c r="A26" s="30" t="s">
        <v>14</v>
      </c>
      <c r="B26" s="44">
        <v>930</v>
      </c>
      <c r="C26" s="44">
        <v>411</v>
      </c>
      <c r="D26" s="44">
        <v>578</v>
      </c>
      <c r="E26" s="44">
        <v>46</v>
      </c>
      <c r="F26" s="44"/>
      <c r="G26" s="35">
        <v>18</v>
      </c>
      <c r="H26" s="55">
        <f t="shared" si="4"/>
        <v>1919</v>
      </c>
      <c r="I26" s="55">
        <f t="shared" si="5"/>
        <v>64</v>
      </c>
      <c r="J26" s="44">
        <v>590</v>
      </c>
      <c r="K26" s="19">
        <v>434</v>
      </c>
      <c r="L26" s="19"/>
      <c r="M26" s="45">
        <v>19</v>
      </c>
      <c r="N26" s="56">
        <v>15</v>
      </c>
      <c r="O26" s="45"/>
      <c r="P26" s="55">
        <f t="shared" si="21"/>
        <v>1024</v>
      </c>
      <c r="Q26" s="55">
        <f t="shared" si="6"/>
        <v>34</v>
      </c>
      <c r="R26" s="57">
        <f t="shared" si="22"/>
        <v>98</v>
      </c>
      <c r="S26" s="44">
        <v>3.87</v>
      </c>
      <c r="T26" s="59">
        <v>3.5</v>
      </c>
      <c r="U26" s="59">
        <v>7.1</v>
      </c>
      <c r="V26" s="60"/>
      <c r="W26" s="44"/>
      <c r="X26" s="44"/>
      <c r="Y26" s="44"/>
      <c r="Z26" s="44"/>
      <c r="AA26" s="68">
        <f t="shared" si="11"/>
        <v>0</v>
      </c>
      <c r="AB26" s="33"/>
      <c r="AC26" s="20">
        <f t="shared" si="12"/>
        <v>0</v>
      </c>
      <c r="AD26" s="85">
        <f t="shared" si="13"/>
        <v>112.47</v>
      </c>
      <c r="AE26" s="21">
        <f t="shared" si="23"/>
        <v>112.47</v>
      </c>
      <c r="AF26" s="82"/>
      <c r="AG26" s="78"/>
      <c r="AH26" s="22">
        <f t="shared" si="7"/>
        <v>112.47</v>
      </c>
      <c r="AI26" s="23">
        <f t="shared" si="8"/>
        <v>22.889999999999986</v>
      </c>
      <c r="AJ26" s="58"/>
      <c r="AK26" s="24">
        <f t="shared" si="9"/>
        <v>0</v>
      </c>
      <c r="AL26" s="25">
        <f t="shared" si="14"/>
        <v>135.35999999999999</v>
      </c>
      <c r="AM26" s="28">
        <f t="shared" si="15"/>
        <v>135.35999999999999</v>
      </c>
      <c r="AN26" s="79"/>
      <c r="AO26" s="24">
        <v>75</v>
      </c>
      <c r="AP26" s="25">
        <v>200</v>
      </c>
      <c r="AQ26" s="25">
        <v>0</v>
      </c>
      <c r="AR26" s="25">
        <v>15</v>
      </c>
      <c r="AS26" s="25">
        <v>50</v>
      </c>
      <c r="AT26" s="62">
        <f t="shared" si="16"/>
        <v>340</v>
      </c>
      <c r="AU26" s="64">
        <f t="shared" si="17"/>
        <v>323</v>
      </c>
      <c r="AV26" s="114">
        <v>6</v>
      </c>
      <c r="AW26" s="114">
        <v>20</v>
      </c>
      <c r="AX26" s="114">
        <v>8</v>
      </c>
      <c r="AY26" s="114">
        <v>1</v>
      </c>
      <c r="AZ26" s="81">
        <f t="shared" si="18"/>
        <v>35</v>
      </c>
      <c r="BA26" s="80">
        <f t="shared" si="19"/>
        <v>288</v>
      </c>
      <c r="BB26" s="36">
        <f t="shared" si="10"/>
        <v>135.35999999999999</v>
      </c>
      <c r="BC26" s="80">
        <f t="shared" si="20"/>
        <v>149.76</v>
      </c>
    </row>
    <row r="27" spans="1:55" ht="17.399999999999999">
      <c r="A27" s="30" t="s">
        <v>31</v>
      </c>
      <c r="B27" s="44">
        <v>995</v>
      </c>
      <c r="C27" s="44">
        <v>438</v>
      </c>
      <c r="D27" s="44">
        <v>614</v>
      </c>
      <c r="E27" s="44">
        <v>49</v>
      </c>
      <c r="F27" s="44"/>
      <c r="G27" s="35">
        <v>19</v>
      </c>
      <c r="H27" s="55">
        <f t="shared" si="4"/>
        <v>2047</v>
      </c>
      <c r="I27" s="55">
        <f t="shared" si="5"/>
        <v>68</v>
      </c>
      <c r="J27" s="44">
        <v>619</v>
      </c>
      <c r="K27" s="19">
        <v>449</v>
      </c>
      <c r="L27" s="19"/>
      <c r="M27" s="45">
        <v>20</v>
      </c>
      <c r="N27" s="56">
        <v>15</v>
      </c>
      <c r="O27" s="45"/>
      <c r="P27" s="55">
        <f t="shared" si="21"/>
        <v>1068</v>
      </c>
      <c r="Q27" s="55">
        <f t="shared" si="6"/>
        <v>35</v>
      </c>
      <c r="R27" s="57">
        <f t="shared" si="22"/>
        <v>103</v>
      </c>
      <c r="S27" s="44">
        <v>3.87</v>
      </c>
      <c r="T27" s="59">
        <v>3.5</v>
      </c>
      <c r="U27" s="59">
        <v>7.1</v>
      </c>
      <c r="V27" s="44"/>
      <c r="W27" s="44"/>
      <c r="X27" s="44"/>
      <c r="Y27" s="44"/>
      <c r="Z27" s="44"/>
      <c r="AA27" s="68">
        <f t="shared" si="11"/>
        <v>0</v>
      </c>
      <c r="AB27" s="33"/>
      <c r="AC27" s="20">
        <f t="shared" si="12"/>
        <v>0</v>
      </c>
      <c r="AD27" s="85">
        <f t="shared" si="13"/>
        <v>117.47</v>
      </c>
      <c r="AE27" s="21">
        <f t="shared" si="23"/>
        <v>117.47</v>
      </c>
      <c r="AF27" s="82"/>
      <c r="AG27" s="78"/>
      <c r="AH27" s="22">
        <f t="shared" si="7"/>
        <v>117.47</v>
      </c>
      <c r="AI27" s="23">
        <f t="shared" si="8"/>
        <v>17.889999999999986</v>
      </c>
      <c r="AJ27" s="58"/>
      <c r="AK27" s="24">
        <f t="shared" si="9"/>
        <v>0</v>
      </c>
      <c r="AL27" s="25">
        <f t="shared" si="14"/>
        <v>135.35999999999999</v>
      </c>
      <c r="AM27" s="28">
        <f t="shared" si="15"/>
        <v>135.35999999999999</v>
      </c>
      <c r="AN27" s="79"/>
      <c r="AO27" s="24">
        <v>75</v>
      </c>
      <c r="AP27" s="25">
        <v>200</v>
      </c>
      <c r="AQ27" s="25">
        <v>0</v>
      </c>
      <c r="AR27" s="25">
        <v>15</v>
      </c>
      <c r="AS27" s="25">
        <v>50</v>
      </c>
      <c r="AT27" s="62">
        <f t="shared" si="16"/>
        <v>340</v>
      </c>
      <c r="AU27" s="64">
        <f t="shared" si="17"/>
        <v>323</v>
      </c>
      <c r="AV27" s="114">
        <v>6</v>
      </c>
      <c r="AW27" s="114">
        <v>20</v>
      </c>
      <c r="AX27" s="114">
        <v>8</v>
      </c>
      <c r="AY27" s="114">
        <v>1</v>
      </c>
      <c r="AZ27" s="81">
        <f t="shared" si="18"/>
        <v>35</v>
      </c>
      <c r="BA27" s="80">
        <f t="shared" si="19"/>
        <v>288</v>
      </c>
      <c r="BB27" s="36">
        <f t="shared" si="10"/>
        <v>135.35999999999999</v>
      </c>
      <c r="BC27" s="80">
        <f t="shared" si="20"/>
        <v>149.76</v>
      </c>
    </row>
    <row r="28" spans="1:55" ht="17.399999999999999">
      <c r="A28" s="30" t="s">
        <v>15</v>
      </c>
      <c r="B28" s="44">
        <v>1033</v>
      </c>
      <c r="C28" s="44">
        <v>447</v>
      </c>
      <c r="D28" s="44">
        <v>615</v>
      </c>
      <c r="E28" s="44">
        <v>51</v>
      </c>
      <c r="F28" s="44"/>
      <c r="G28" s="35">
        <v>20</v>
      </c>
      <c r="H28" s="55">
        <f t="shared" si="4"/>
        <v>2095</v>
      </c>
      <c r="I28" s="55">
        <f t="shared" si="5"/>
        <v>71</v>
      </c>
      <c r="J28" s="44">
        <v>620</v>
      </c>
      <c r="K28" s="19">
        <v>443</v>
      </c>
      <c r="L28" s="19"/>
      <c r="M28" s="45">
        <v>20</v>
      </c>
      <c r="N28" s="56">
        <v>15</v>
      </c>
      <c r="O28" s="45"/>
      <c r="P28" s="55">
        <f t="shared" si="21"/>
        <v>1063</v>
      </c>
      <c r="Q28" s="55">
        <f t="shared" si="6"/>
        <v>35</v>
      </c>
      <c r="R28" s="57">
        <f t="shared" si="22"/>
        <v>106</v>
      </c>
      <c r="S28" s="44">
        <v>4.08</v>
      </c>
      <c r="T28" s="59">
        <v>3.5</v>
      </c>
      <c r="U28" s="44">
        <v>7.6</v>
      </c>
      <c r="V28" s="44"/>
      <c r="W28" s="44"/>
      <c r="X28" s="44"/>
      <c r="Y28" s="44"/>
      <c r="Z28" s="44"/>
      <c r="AA28" s="68">
        <f t="shared" si="11"/>
        <v>0</v>
      </c>
      <c r="AB28" s="33"/>
      <c r="AC28" s="20">
        <f t="shared" si="12"/>
        <v>0</v>
      </c>
      <c r="AD28" s="85">
        <f t="shared" si="13"/>
        <v>121.17999999999999</v>
      </c>
      <c r="AE28" s="21">
        <f t="shared" si="23"/>
        <v>121.17999999999999</v>
      </c>
      <c r="AF28" s="82"/>
      <c r="AG28" s="78"/>
      <c r="AH28" s="22">
        <f t="shared" si="7"/>
        <v>121.17999999999999</v>
      </c>
      <c r="AI28" s="23">
        <f t="shared" si="8"/>
        <v>14.179999999999993</v>
      </c>
      <c r="AJ28" s="58"/>
      <c r="AK28" s="24">
        <f t="shared" si="9"/>
        <v>0</v>
      </c>
      <c r="AL28" s="25">
        <f t="shared" si="14"/>
        <v>135.35999999999999</v>
      </c>
      <c r="AM28" s="28">
        <f t="shared" si="15"/>
        <v>135.35999999999999</v>
      </c>
      <c r="AN28" s="79"/>
      <c r="AO28" s="24">
        <v>75</v>
      </c>
      <c r="AP28" s="25">
        <v>200</v>
      </c>
      <c r="AQ28" s="25">
        <v>0</v>
      </c>
      <c r="AR28" s="25">
        <v>15</v>
      </c>
      <c r="AS28" s="25">
        <v>50</v>
      </c>
      <c r="AT28" s="62">
        <f t="shared" si="16"/>
        <v>340</v>
      </c>
      <c r="AU28" s="64">
        <f t="shared" si="17"/>
        <v>323</v>
      </c>
      <c r="AV28" s="114">
        <v>6</v>
      </c>
      <c r="AW28" s="114">
        <v>20</v>
      </c>
      <c r="AX28" s="114">
        <v>8</v>
      </c>
      <c r="AY28" s="114">
        <v>1</v>
      </c>
      <c r="AZ28" s="81">
        <f t="shared" si="18"/>
        <v>35</v>
      </c>
      <c r="BA28" s="80">
        <f t="shared" si="19"/>
        <v>288</v>
      </c>
      <c r="BB28" s="36">
        <f t="shared" si="10"/>
        <v>135.35999999999999</v>
      </c>
      <c r="BC28" s="80">
        <f t="shared" si="20"/>
        <v>149.76</v>
      </c>
    </row>
    <row r="29" spans="1:55" ht="17.399999999999999">
      <c r="A29" s="30" t="s">
        <v>32</v>
      </c>
      <c r="B29" s="44">
        <v>1029</v>
      </c>
      <c r="C29" s="44">
        <v>456</v>
      </c>
      <c r="D29" s="44">
        <v>610</v>
      </c>
      <c r="E29" s="44">
        <v>51</v>
      </c>
      <c r="F29" s="44"/>
      <c r="G29" s="35">
        <v>19</v>
      </c>
      <c r="H29" s="55">
        <f t="shared" si="4"/>
        <v>2095</v>
      </c>
      <c r="I29" s="55">
        <f t="shared" si="5"/>
        <v>70</v>
      </c>
      <c r="J29" s="44">
        <v>617</v>
      </c>
      <c r="K29" s="19">
        <v>441</v>
      </c>
      <c r="L29" s="19"/>
      <c r="M29" s="45">
        <v>20</v>
      </c>
      <c r="N29" s="56">
        <v>15</v>
      </c>
      <c r="O29" s="45"/>
      <c r="P29" s="55">
        <f t="shared" si="21"/>
        <v>1058</v>
      </c>
      <c r="Q29" s="55">
        <f t="shared" si="6"/>
        <v>35</v>
      </c>
      <c r="R29" s="57">
        <f t="shared" si="22"/>
        <v>105</v>
      </c>
      <c r="S29" s="44">
        <v>4.08</v>
      </c>
      <c r="T29" s="59">
        <v>3.5</v>
      </c>
      <c r="U29" s="44">
        <v>7.6</v>
      </c>
      <c r="V29" s="44"/>
      <c r="W29" s="44"/>
      <c r="X29" s="44"/>
      <c r="Y29" s="44"/>
      <c r="Z29" s="44"/>
      <c r="AA29" s="68">
        <f t="shared" si="11"/>
        <v>0</v>
      </c>
      <c r="AB29" s="33"/>
      <c r="AC29" s="20">
        <f t="shared" si="12"/>
        <v>0</v>
      </c>
      <c r="AD29" s="85">
        <f t="shared" si="13"/>
        <v>120.17999999999999</v>
      </c>
      <c r="AE29" s="21">
        <f t="shared" si="23"/>
        <v>120.17999999999999</v>
      </c>
      <c r="AF29" s="82"/>
      <c r="AG29" s="78"/>
      <c r="AH29" s="22">
        <f t="shared" si="7"/>
        <v>120.17999999999999</v>
      </c>
      <c r="AI29" s="23">
        <f t="shared" si="8"/>
        <v>15.179999999999993</v>
      </c>
      <c r="AJ29" s="58"/>
      <c r="AK29" s="24">
        <f t="shared" si="9"/>
        <v>0</v>
      </c>
      <c r="AL29" s="25">
        <f t="shared" si="14"/>
        <v>135.35999999999999</v>
      </c>
      <c r="AM29" s="28">
        <f t="shared" si="15"/>
        <v>135.35999999999999</v>
      </c>
      <c r="AN29" s="79"/>
      <c r="AO29" s="24">
        <v>75</v>
      </c>
      <c r="AP29" s="25">
        <v>200</v>
      </c>
      <c r="AQ29" s="25">
        <v>0</v>
      </c>
      <c r="AR29" s="25">
        <v>15</v>
      </c>
      <c r="AS29" s="25">
        <v>50</v>
      </c>
      <c r="AT29" s="62">
        <f t="shared" si="16"/>
        <v>340</v>
      </c>
      <c r="AU29" s="64">
        <f t="shared" si="17"/>
        <v>323</v>
      </c>
      <c r="AV29" s="114">
        <v>6</v>
      </c>
      <c r="AW29" s="114">
        <v>20</v>
      </c>
      <c r="AX29" s="114">
        <v>8</v>
      </c>
      <c r="AY29" s="114">
        <v>1</v>
      </c>
      <c r="AZ29" s="81">
        <f t="shared" si="18"/>
        <v>35</v>
      </c>
      <c r="BA29" s="80">
        <f t="shared" si="19"/>
        <v>288</v>
      </c>
      <c r="BB29" s="36">
        <f t="shared" si="10"/>
        <v>135.35999999999999</v>
      </c>
      <c r="BC29" s="80">
        <f t="shared" si="20"/>
        <v>149.76</v>
      </c>
    </row>
    <row r="30" spans="1:55" ht="17.399999999999999">
      <c r="A30" s="30" t="s">
        <v>16</v>
      </c>
      <c r="B30" s="44">
        <v>1059</v>
      </c>
      <c r="C30" s="44">
        <v>460</v>
      </c>
      <c r="D30" s="44">
        <v>602</v>
      </c>
      <c r="E30" s="44">
        <v>52</v>
      </c>
      <c r="F30" s="44"/>
      <c r="G30" s="35">
        <v>20</v>
      </c>
      <c r="H30" s="55">
        <f t="shared" si="4"/>
        <v>2121</v>
      </c>
      <c r="I30" s="55">
        <f t="shared" si="5"/>
        <v>72</v>
      </c>
      <c r="J30" s="44">
        <v>618</v>
      </c>
      <c r="K30" s="19">
        <v>446</v>
      </c>
      <c r="L30" s="19"/>
      <c r="M30" s="45">
        <v>20</v>
      </c>
      <c r="N30" s="56">
        <v>15</v>
      </c>
      <c r="O30" s="45"/>
      <c r="P30" s="55">
        <f t="shared" si="21"/>
        <v>1064</v>
      </c>
      <c r="Q30" s="55">
        <f t="shared" si="6"/>
        <v>35</v>
      </c>
      <c r="R30" s="57">
        <f t="shared" si="22"/>
        <v>107</v>
      </c>
      <c r="S30" s="35">
        <v>4.2</v>
      </c>
      <c r="T30" s="59">
        <v>3.5</v>
      </c>
      <c r="U30" s="44">
        <v>8.4</v>
      </c>
      <c r="V30" s="44"/>
      <c r="W30" s="44"/>
      <c r="X30" s="44"/>
      <c r="Y30" s="44"/>
      <c r="Z30" s="44"/>
      <c r="AA30" s="68">
        <f t="shared" si="11"/>
        <v>0</v>
      </c>
      <c r="AB30" s="33"/>
      <c r="AC30" s="20">
        <f t="shared" si="12"/>
        <v>0</v>
      </c>
      <c r="AD30" s="85">
        <f t="shared" si="13"/>
        <v>123.10000000000001</v>
      </c>
      <c r="AE30" s="21">
        <f t="shared" si="23"/>
        <v>123.10000000000001</v>
      </c>
      <c r="AF30" s="82"/>
      <c r="AG30" s="78"/>
      <c r="AH30" s="22">
        <f t="shared" si="7"/>
        <v>123.10000000000001</v>
      </c>
      <c r="AI30" s="23">
        <f t="shared" si="8"/>
        <v>12.259999999999977</v>
      </c>
      <c r="AJ30" s="58"/>
      <c r="AK30" s="24">
        <f t="shared" si="9"/>
        <v>0</v>
      </c>
      <c r="AL30" s="25">
        <f t="shared" si="14"/>
        <v>135.35999999999999</v>
      </c>
      <c r="AM30" s="28">
        <f t="shared" si="15"/>
        <v>135.35999999999999</v>
      </c>
      <c r="AN30" s="79"/>
      <c r="AO30" s="24">
        <v>75</v>
      </c>
      <c r="AP30" s="25">
        <v>200</v>
      </c>
      <c r="AQ30" s="25">
        <v>0</v>
      </c>
      <c r="AR30" s="25">
        <v>15</v>
      </c>
      <c r="AS30" s="25">
        <v>50</v>
      </c>
      <c r="AT30" s="62">
        <f t="shared" si="16"/>
        <v>340</v>
      </c>
      <c r="AU30" s="64">
        <f t="shared" si="17"/>
        <v>323</v>
      </c>
      <c r="AV30" s="114">
        <v>6</v>
      </c>
      <c r="AW30" s="114">
        <v>20</v>
      </c>
      <c r="AX30" s="114">
        <v>8</v>
      </c>
      <c r="AY30" s="114">
        <v>1</v>
      </c>
      <c r="AZ30" s="81">
        <f t="shared" si="18"/>
        <v>35</v>
      </c>
      <c r="BA30" s="80">
        <f t="shared" si="19"/>
        <v>288</v>
      </c>
      <c r="BB30" s="36">
        <f t="shared" si="10"/>
        <v>135.35999999999999</v>
      </c>
      <c r="BC30" s="80">
        <f t="shared" si="20"/>
        <v>149.76</v>
      </c>
    </row>
    <row r="31" spans="1:55" ht="17.399999999999999">
      <c r="A31" s="30" t="s">
        <v>45</v>
      </c>
      <c r="B31" s="44">
        <v>1050</v>
      </c>
      <c r="C31" s="44">
        <v>473</v>
      </c>
      <c r="D31" s="44">
        <v>609</v>
      </c>
      <c r="E31" s="44">
        <v>52</v>
      </c>
      <c r="F31" s="44"/>
      <c r="G31" s="35">
        <v>20</v>
      </c>
      <c r="H31" s="55">
        <f t="shared" si="4"/>
        <v>2132</v>
      </c>
      <c r="I31" s="55">
        <f t="shared" si="5"/>
        <v>72</v>
      </c>
      <c r="J31" s="44">
        <v>667</v>
      </c>
      <c r="K31" s="19">
        <v>458</v>
      </c>
      <c r="L31" s="19"/>
      <c r="M31" s="45">
        <v>22</v>
      </c>
      <c r="N31" s="56">
        <v>16</v>
      </c>
      <c r="O31" s="45"/>
      <c r="P31" s="55">
        <f t="shared" si="21"/>
        <v>1125</v>
      </c>
      <c r="Q31" s="55">
        <f t="shared" si="6"/>
        <v>38</v>
      </c>
      <c r="R31" s="57">
        <f t="shared" si="22"/>
        <v>110</v>
      </c>
      <c r="S31" s="35">
        <v>4.2</v>
      </c>
      <c r="T31" s="59">
        <v>3.5</v>
      </c>
      <c r="U31" s="44">
        <v>8.4</v>
      </c>
      <c r="V31" s="44"/>
      <c r="W31" s="44"/>
      <c r="X31" s="44"/>
      <c r="Y31" s="44"/>
      <c r="Z31" s="44"/>
      <c r="AA31" s="68">
        <f t="shared" si="11"/>
        <v>0</v>
      </c>
      <c r="AB31" s="33"/>
      <c r="AC31" s="20">
        <f t="shared" si="12"/>
        <v>0</v>
      </c>
      <c r="AD31" s="85">
        <f t="shared" si="13"/>
        <v>126.10000000000001</v>
      </c>
      <c r="AE31" s="21">
        <f t="shared" si="23"/>
        <v>126.10000000000001</v>
      </c>
      <c r="AF31" s="82"/>
      <c r="AG31" s="78"/>
      <c r="AH31" s="22">
        <f t="shared" si="7"/>
        <v>126.10000000000001</v>
      </c>
      <c r="AI31" s="23">
        <f t="shared" si="8"/>
        <v>9.2599999999999767</v>
      </c>
      <c r="AJ31" s="58"/>
      <c r="AK31" s="24">
        <f t="shared" si="9"/>
        <v>0</v>
      </c>
      <c r="AL31" s="25">
        <f t="shared" si="14"/>
        <v>135.35999999999999</v>
      </c>
      <c r="AM31" s="28">
        <f t="shared" si="15"/>
        <v>135.35999999999999</v>
      </c>
      <c r="AN31" s="79"/>
      <c r="AO31" s="24">
        <v>75</v>
      </c>
      <c r="AP31" s="25">
        <v>200</v>
      </c>
      <c r="AQ31" s="25">
        <v>0</v>
      </c>
      <c r="AR31" s="25">
        <v>15</v>
      </c>
      <c r="AS31" s="25">
        <v>50</v>
      </c>
      <c r="AT31" s="62">
        <f t="shared" si="16"/>
        <v>340</v>
      </c>
      <c r="AU31" s="64">
        <f t="shared" si="17"/>
        <v>323</v>
      </c>
      <c r="AV31" s="114">
        <v>6</v>
      </c>
      <c r="AW31" s="114">
        <v>20</v>
      </c>
      <c r="AX31" s="114">
        <v>8</v>
      </c>
      <c r="AY31" s="114">
        <v>1</v>
      </c>
      <c r="AZ31" s="81">
        <f t="shared" si="18"/>
        <v>35</v>
      </c>
      <c r="BA31" s="80">
        <f t="shared" si="19"/>
        <v>288</v>
      </c>
      <c r="BB31" s="36">
        <f>BA31*0.47</f>
        <v>135.35999999999999</v>
      </c>
      <c r="BC31" s="80">
        <f t="shared" si="20"/>
        <v>149.76</v>
      </c>
    </row>
    <row r="32" spans="1:55" ht="17.399999999999999">
      <c r="A32" s="30" t="s">
        <v>17</v>
      </c>
      <c r="B32" s="44">
        <v>1052</v>
      </c>
      <c r="C32" s="44">
        <v>467</v>
      </c>
      <c r="D32" s="44">
        <v>621</v>
      </c>
      <c r="E32" s="44">
        <v>52</v>
      </c>
      <c r="F32" s="44"/>
      <c r="G32" s="35">
        <v>20</v>
      </c>
      <c r="H32" s="55">
        <f t="shared" si="4"/>
        <v>2140</v>
      </c>
      <c r="I32" s="55">
        <f t="shared" si="5"/>
        <v>72</v>
      </c>
      <c r="J32" s="44">
        <v>664</v>
      </c>
      <c r="K32" s="19">
        <v>442</v>
      </c>
      <c r="L32" s="19"/>
      <c r="M32" s="45">
        <v>22</v>
      </c>
      <c r="N32" s="56">
        <v>15</v>
      </c>
      <c r="O32" s="45"/>
      <c r="P32" s="55">
        <f t="shared" si="21"/>
        <v>1106</v>
      </c>
      <c r="Q32" s="55">
        <f t="shared" si="6"/>
        <v>37</v>
      </c>
      <c r="R32" s="57">
        <f t="shared" si="22"/>
        <v>109</v>
      </c>
      <c r="S32" s="35">
        <v>4.1500000000000004</v>
      </c>
      <c r="T32" s="59">
        <v>3.5</v>
      </c>
      <c r="U32" s="44">
        <v>8.3000000000000007</v>
      </c>
      <c r="V32" s="44"/>
      <c r="W32" s="44"/>
      <c r="X32" s="44"/>
      <c r="Y32" s="44"/>
      <c r="Z32" s="44"/>
      <c r="AA32" s="68">
        <f t="shared" si="11"/>
        <v>0</v>
      </c>
      <c r="AB32" s="33"/>
      <c r="AC32" s="20">
        <f t="shared" si="12"/>
        <v>0</v>
      </c>
      <c r="AD32" s="85">
        <f t="shared" si="13"/>
        <v>124.95</v>
      </c>
      <c r="AE32" s="21">
        <f t="shared" si="23"/>
        <v>124.95</v>
      </c>
      <c r="AF32" s="82"/>
      <c r="AG32" s="78"/>
      <c r="AH32" s="22">
        <f t="shared" si="7"/>
        <v>124.95</v>
      </c>
      <c r="AI32" s="23">
        <f t="shared" si="8"/>
        <v>10.409999999999982</v>
      </c>
      <c r="AJ32" s="58"/>
      <c r="AK32" s="24">
        <f t="shared" si="9"/>
        <v>0</v>
      </c>
      <c r="AL32" s="25">
        <f t="shared" si="14"/>
        <v>135.35999999999999</v>
      </c>
      <c r="AM32" s="28">
        <f t="shared" si="15"/>
        <v>135.35999999999999</v>
      </c>
      <c r="AN32" s="79"/>
      <c r="AO32" s="24">
        <v>75</v>
      </c>
      <c r="AP32" s="25">
        <v>200</v>
      </c>
      <c r="AQ32" s="25">
        <v>0</v>
      </c>
      <c r="AR32" s="25">
        <v>15</v>
      </c>
      <c r="AS32" s="25">
        <v>50</v>
      </c>
      <c r="AT32" s="62">
        <f>SUM(AO32:AS32)</f>
        <v>340</v>
      </c>
      <c r="AU32" s="64">
        <f>AT32*0.95</f>
        <v>323</v>
      </c>
      <c r="AV32" s="114">
        <v>6</v>
      </c>
      <c r="AW32" s="114">
        <v>20</v>
      </c>
      <c r="AX32" s="114">
        <v>8</v>
      </c>
      <c r="AY32" s="114">
        <v>1</v>
      </c>
      <c r="AZ32" s="81">
        <f t="shared" si="18"/>
        <v>35</v>
      </c>
      <c r="BA32" s="80">
        <f t="shared" si="19"/>
        <v>288</v>
      </c>
      <c r="BB32" s="36">
        <f t="shared" ref="BB32:BB65" si="24">BA32*0.47</f>
        <v>135.35999999999999</v>
      </c>
      <c r="BC32" s="80">
        <f t="shared" si="20"/>
        <v>149.76</v>
      </c>
    </row>
    <row r="33" spans="1:55" ht="17.399999999999999">
      <c r="A33" s="30" t="s">
        <v>46</v>
      </c>
      <c r="B33" s="44">
        <v>1055</v>
      </c>
      <c r="C33" s="44">
        <v>464</v>
      </c>
      <c r="D33" s="44">
        <v>610</v>
      </c>
      <c r="E33" s="44">
        <v>52</v>
      </c>
      <c r="F33" s="44"/>
      <c r="G33" s="35">
        <v>20</v>
      </c>
      <c r="H33" s="55">
        <f t="shared" si="4"/>
        <v>2129</v>
      </c>
      <c r="I33" s="55">
        <f t="shared" si="5"/>
        <v>72</v>
      </c>
      <c r="J33" s="44">
        <v>656</v>
      </c>
      <c r="K33" s="19">
        <v>468</v>
      </c>
      <c r="L33" s="19"/>
      <c r="M33" s="45">
        <v>21</v>
      </c>
      <c r="N33" s="56">
        <v>16</v>
      </c>
      <c r="O33" s="45"/>
      <c r="P33" s="55">
        <f t="shared" si="21"/>
        <v>1124</v>
      </c>
      <c r="Q33" s="55">
        <f t="shared" si="6"/>
        <v>37</v>
      </c>
      <c r="R33" s="57">
        <f t="shared" si="22"/>
        <v>109</v>
      </c>
      <c r="S33" s="35">
        <v>4.1500000000000004</v>
      </c>
      <c r="T33" s="44">
        <v>4</v>
      </c>
      <c r="U33" s="44">
        <v>8.3000000000000007</v>
      </c>
      <c r="V33" s="44"/>
      <c r="W33" s="44"/>
      <c r="X33" s="44"/>
      <c r="Y33" s="44"/>
      <c r="Z33" s="44"/>
      <c r="AA33" s="68">
        <f t="shared" si="11"/>
        <v>0</v>
      </c>
      <c r="AB33" s="33"/>
      <c r="AC33" s="20">
        <f t="shared" si="12"/>
        <v>0</v>
      </c>
      <c r="AD33" s="85">
        <f t="shared" si="13"/>
        <v>125.45</v>
      </c>
      <c r="AE33" s="21">
        <f t="shared" si="23"/>
        <v>125.45</v>
      </c>
      <c r="AF33" s="82"/>
      <c r="AG33" s="78"/>
      <c r="AH33" s="22">
        <f t="shared" si="7"/>
        <v>125.45</v>
      </c>
      <c r="AI33" s="23">
        <f t="shared" si="8"/>
        <v>9.9099999999999824</v>
      </c>
      <c r="AJ33" s="58"/>
      <c r="AK33" s="24">
        <f t="shared" si="9"/>
        <v>0</v>
      </c>
      <c r="AL33" s="25">
        <f t="shared" si="14"/>
        <v>135.35999999999999</v>
      </c>
      <c r="AM33" s="28">
        <f t="shared" si="15"/>
        <v>135.35999999999999</v>
      </c>
      <c r="AN33" s="79"/>
      <c r="AO33" s="24">
        <v>75</v>
      </c>
      <c r="AP33" s="25">
        <v>200</v>
      </c>
      <c r="AQ33" s="25">
        <v>0</v>
      </c>
      <c r="AR33" s="25">
        <v>15</v>
      </c>
      <c r="AS33" s="25">
        <v>50</v>
      </c>
      <c r="AT33" s="62">
        <f>SUM(AO33:AS33)</f>
        <v>340</v>
      </c>
      <c r="AU33" s="64">
        <f>AT33*0.95</f>
        <v>323</v>
      </c>
      <c r="AV33" s="114">
        <v>6</v>
      </c>
      <c r="AW33" s="114">
        <v>20</v>
      </c>
      <c r="AX33" s="114">
        <v>8</v>
      </c>
      <c r="AY33" s="114">
        <v>1</v>
      </c>
      <c r="AZ33" s="81">
        <f t="shared" si="18"/>
        <v>35</v>
      </c>
      <c r="BA33" s="80">
        <f t="shared" si="19"/>
        <v>288</v>
      </c>
      <c r="BB33" s="36">
        <f t="shared" si="24"/>
        <v>135.35999999999999</v>
      </c>
      <c r="BC33" s="80">
        <f t="shared" si="20"/>
        <v>149.76</v>
      </c>
    </row>
    <row r="34" spans="1:55" ht="17.399999999999999">
      <c r="A34" s="30" t="s">
        <v>18</v>
      </c>
      <c r="B34" s="44">
        <v>1056</v>
      </c>
      <c r="C34" s="44">
        <v>468</v>
      </c>
      <c r="D34" s="61">
        <v>609</v>
      </c>
      <c r="E34" s="44">
        <v>52</v>
      </c>
      <c r="F34" s="44"/>
      <c r="G34" s="35">
        <v>20</v>
      </c>
      <c r="H34" s="55">
        <f t="shared" si="4"/>
        <v>2133</v>
      </c>
      <c r="I34" s="55">
        <f t="shared" si="5"/>
        <v>72</v>
      </c>
      <c r="J34" s="44">
        <v>653</v>
      </c>
      <c r="K34" s="19">
        <v>452</v>
      </c>
      <c r="L34" s="19"/>
      <c r="M34" s="45">
        <v>21</v>
      </c>
      <c r="N34" s="56">
        <v>16</v>
      </c>
      <c r="O34" s="56"/>
      <c r="P34" s="55">
        <f t="shared" si="21"/>
        <v>1105</v>
      </c>
      <c r="Q34" s="55">
        <f t="shared" si="6"/>
        <v>37</v>
      </c>
      <c r="R34" s="57">
        <f t="shared" si="22"/>
        <v>109</v>
      </c>
      <c r="S34" s="35">
        <v>3.77</v>
      </c>
      <c r="T34" s="44">
        <v>4</v>
      </c>
      <c r="U34" s="44">
        <v>7.9</v>
      </c>
      <c r="V34" s="44"/>
      <c r="W34" s="44"/>
      <c r="X34" s="44"/>
      <c r="Y34" s="44"/>
      <c r="Z34" s="44"/>
      <c r="AA34" s="68">
        <f t="shared" si="11"/>
        <v>0</v>
      </c>
      <c r="AB34" s="33"/>
      <c r="AC34" s="20">
        <f t="shared" si="12"/>
        <v>0</v>
      </c>
      <c r="AD34" s="85">
        <f t="shared" si="13"/>
        <v>124.67</v>
      </c>
      <c r="AE34" s="21">
        <f t="shared" si="23"/>
        <v>124.67</v>
      </c>
      <c r="AF34" s="82"/>
      <c r="AG34" s="78"/>
      <c r="AH34" s="22">
        <f t="shared" si="7"/>
        <v>124.67</v>
      </c>
      <c r="AI34" s="23">
        <f t="shared" si="8"/>
        <v>10.689999999999984</v>
      </c>
      <c r="AJ34" s="58"/>
      <c r="AK34" s="24">
        <f t="shared" si="9"/>
        <v>0</v>
      </c>
      <c r="AL34" s="25">
        <f t="shared" si="14"/>
        <v>135.35999999999999</v>
      </c>
      <c r="AM34" s="28">
        <f t="shared" si="15"/>
        <v>135.35999999999999</v>
      </c>
      <c r="AN34" s="79"/>
      <c r="AO34" s="24">
        <v>75</v>
      </c>
      <c r="AP34" s="25">
        <v>200</v>
      </c>
      <c r="AQ34" s="25">
        <v>0</v>
      </c>
      <c r="AR34" s="25">
        <v>15</v>
      </c>
      <c r="AS34" s="25">
        <v>50</v>
      </c>
      <c r="AT34" s="62">
        <f t="shared" si="16"/>
        <v>340</v>
      </c>
      <c r="AU34" s="64">
        <f t="shared" si="17"/>
        <v>323</v>
      </c>
      <c r="AV34" s="114">
        <v>6</v>
      </c>
      <c r="AW34" s="114">
        <v>20</v>
      </c>
      <c r="AX34" s="114">
        <v>8</v>
      </c>
      <c r="AY34" s="114">
        <v>1</v>
      </c>
      <c r="AZ34" s="81">
        <f t="shared" si="18"/>
        <v>35</v>
      </c>
      <c r="BA34" s="80">
        <f t="shared" si="19"/>
        <v>288</v>
      </c>
      <c r="BB34" s="36">
        <f t="shared" si="24"/>
        <v>135.35999999999999</v>
      </c>
      <c r="BC34" s="80">
        <f t="shared" si="20"/>
        <v>149.76</v>
      </c>
    </row>
    <row r="35" spans="1:55" ht="17.399999999999999">
      <c r="A35" s="30" t="s">
        <v>47</v>
      </c>
      <c r="B35" s="44">
        <v>1016</v>
      </c>
      <c r="C35" s="44">
        <v>430</v>
      </c>
      <c r="D35" s="61">
        <v>606</v>
      </c>
      <c r="E35" s="44">
        <v>50</v>
      </c>
      <c r="F35" s="44"/>
      <c r="G35" s="35">
        <v>20</v>
      </c>
      <c r="H35" s="55">
        <f t="shared" si="4"/>
        <v>2052</v>
      </c>
      <c r="I35" s="55">
        <f t="shared" si="5"/>
        <v>70</v>
      </c>
      <c r="J35" s="35">
        <v>649</v>
      </c>
      <c r="K35" s="19">
        <v>309</v>
      </c>
      <c r="L35" s="19"/>
      <c r="M35" s="45">
        <v>21</v>
      </c>
      <c r="N35" s="56">
        <v>11</v>
      </c>
      <c r="O35" s="56"/>
      <c r="P35" s="55">
        <f t="shared" si="21"/>
        <v>958</v>
      </c>
      <c r="Q35" s="55">
        <f t="shared" si="6"/>
        <v>32</v>
      </c>
      <c r="R35" s="57">
        <f t="shared" si="22"/>
        <v>102</v>
      </c>
      <c r="S35" s="35">
        <v>3.77</v>
      </c>
      <c r="T35" s="44">
        <v>4</v>
      </c>
      <c r="U35" s="44">
        <v>7.9</v>
      </c>
      <c r="V35" s="44"/>
      <c r="W35" s="44"/>
      <c r="X35" s="44"/>
      <c r="Y35" s="44"/>
      <c r="Z35" s="44"/>
      <c r="AA35" s="68">
        <f t="shared" si="11"/>
        <v>0</v>
      </c>
      <c r="AB35" s="33"/>
      <c r="AC35" s="20">
        <f t="shared" si="12"/>
        <v>0</v>
      </c>
      <c r="AD35" s="85">
        <f t="shared" si="13"/>
        <v>117.67</v>
      </c>
      <c r="AE35" s="21">
        <f t="shared" si="23"/>
        <v>117.67</v>
      </c>
      <c r="AF35" s="82"/>
      <c r="AG35" s="78"/>
      <c r="AH35" s="22">
        <f t="shared" si="7"/>
        <v>117.67</v>
      </c>
      <c r="AI35" s="23">
        <f t="shared" si="8"/>
        <v>17.689999999999984</v>
      </c>
      <c r="AJ35" s="58"/>
      <c r="AK35" s="24">
        <f t="shared" si="9"/>
        <v>0</v>
      </c>
      <c r="AL35" s="25">
        <f t="shared" si="14"/>
        <v>135.35999999999999</v>
      </c>
      <c r="AM35" s="28">
        <f t="shared" si="15"/>
        <v>135.35999999999999</v>
      </c>
      <c r="AN35" s="79"/>
      <c r="AO35" s="24">
        <v>75</v>
      </c>
      <c r="AP35" s="25">
        <v>200</v>
      </c>
      <c r="AQ35" s="25">
        <v>0</v>
      </c>
      <c r="AR35" s="25">
        <v>15</v>
      </c>
      <c r="AS35" s="25">
        <v>50</v>
      </c>
      <c r="AT35" s="62">
        <f t="shared" si="16"/>
        <v>340</v>
      </c>
      <c r="AU35" s="64">
        <f t="shared" si="17"/>
        <v>323</v>
      </c>
      <c r="AV35" s="114">
        <v>6</v>
      </c>
      <c r="AW35" s="114">
        <v>20</v>
      </c>
      <c r="AX35" s="114">
        <v>8</v>
      </c>
      <c r="AY35" s="114">
        <v>1</v>
      </c>
      <c r="AZ35" s="81">
        <f t="shared" si="18"/>
        <v>35</v>
      </c>
      <c r="BA35" s="80">
        <f t="shared" si="19"/>
        <v>288</v>
      </c>
      <c r="BB35" s="36">
        <f t="shared" si="24"/>
        <v>135.35999999999999</v>
      </c>
      <c r="BC35" s="80">
        <f t="shared" si="20"/>
        <v>149.76</v>
      </c>
    </row>
    <row r="36" spans="1:55" ht="17.399999999999999">
      <c r="A36" s="30" t="s">
        <v>19</v>
      </c>
      <c r="B36" s="44">
        <v>990</v>
      </c>
      <c r="C36" s="44">
        <v>424</v>
      </c>
      <c r="D36" s="61">
        <v>588</v>
      </c>
      <c r="E36" s="44">
        <v>49</v>
      </c>
      <c r="F36" s="44"/>
      <c r="G36" s="35">
        <v>20</v>
      </c>
      <c r="H36" s="55">
        <f t="shared" si="4"/>
        <v>2002</v>
      </c>
      <c r="I36" s="55">
        <f t="shared" si="5"/>
        <v>69</v>
      </c>
      <c r="J36" s="35">
        <v>658</v>
      </c>
      <c r="K36" s="19">
        <v>332</v>
      </c>
      <c r="L36" s="19"/>
      <c r="M36" s="45">
        <v>21</v>
      </c>
      <c r="N36" s="56">
        <v>12</v>
      </c>
      <c r="O36" s="56"/>
      <c r="P36" s="55">
        <f t="shared" si="21"/>
        <v>990</v>
      </c>
      <c r="Q36" s="55">
        <f>M36+N36+O36</f>
        <v>33</v>
      </c>
      <c r="R36" s="57">
        <f>SUM(I36+Q36)</f>
        <v>102</v>
      </c>
      <c r="S36" s="35">
        <v>3.84</v>
      </c>
      <c r="T36" s="44">
        <v>4</v>
      </c>
      <c r="U36" s="44">
        <v>8</v>
      </c>
      <c r="V36" s="44"/>
      <c r="W36" s="44"/>
      <c r="X36" s="44"/>
      <c r="Y36" s="44"/>
      <c r="Z36" s="44"/>
      <c r="AA36" s="68">
        <f t="shared" si="11"/>
        <v>0</v>
      </c>
      <c r="AB36" s="33"/>
      <c r="AC36" s="20">
        <f t="shared" si="12"/>
        <v>0</v>
      </c>
      <c r="AD36" s="85">
        <f t="shared" si="13"/>
        <v>117.84</v>
      </c>
      <c r="AE36" s="21">
        <f t="shared" si="23"/>
        <v>117.84</v>
      </c>
      <c r="AF36" s="82"/>
      <c r="AG36" s="78"/>
      <c r="AH36" s="22">
        <f t="shared" si="7"/>
        <v>117.84</v>
      </c>
      <c r="AI36" s="23">
        <f t="shared" si="8"/>
        <v>17.519999999999982</v>
      </c>
      <c r="AJ36" s="58"/>
      <c r="AK36" s="24">
        <f t="shared" si="9"/>
        <v>0</v>
      </c>
      <c r="AL36" s="25">
        <f t="shared" si="14"/>
        <v>135.35999999999999</v>
      </c>
      <c r="AM36" s="28">
        <f t="shared" si="15"/>
        <v>135.35999999999999</v>
      </c>
      <c r="AN36" s="79"/>
      <c r="AO36" s="24">
        <v>75</v>
      </c>
      <c r="AP36" s="25">
        <v>200</v>
      </c>
      <c r="AQ36" s="25">
        <v>0</v>
      </c>
      <c r="AR36" s="25">
        <v>15</v>
      </c>
      <c r="AS36" s="25">
        <v>50</v>
      </c>
      <c r="AT36" s="62">
        <f t="shared" si="16"/>
        <v>340</v>
      </c>
      <c r="AU36" s="64">
        <f t="shared" si="17"/>
        <v>323</v>
      </c>
      <c r="AV36" s="114">
        <v>6</v>
      </c>
      <c r="AW36" s="114">
        <v>20</v>
      </c>
      <c r="AX36" s="114">
        <v>8</v>
      </c>
      <c r="AY36" s="114">
        <v>1</v>
      </c>
      <c r="AZ36" s="81">
        <f t="shared" si="18"/>
        <v>35</v>
      </c>
      <c r="BA36" s="80">
        <f t="shared" si="19"/>
        <v>288</v>
      </c>
      <c r="BB36" s="36">
        <f t="shared" si="24"/>
        <v>135.35999999999999</v>
      </c>
      <c r="BC36" s="80">
        <f t="shared" si="20"/>
        <v>149.76</v>
      </c>
    </row>
    <row r="37" spans="1:55" ht="17.399999999999999">
      <c r="A37" s="30" t="s">
        <v>48</v>
      </c>
      <c r="B37" s="44">
        <v>999</v>
      </c>
      <c r="C37" s="44">
        <v>421</v>
      </c>
      <c r="D37" s="61">
        <v>596</v>
      </c>
      <c r="E37" s="44">
        <v>49</v>
      </c>
      <c r="F37" s="44"/>
      <c r="G37" s="35">
        <v>20</v>
      </c>
      <c r="H37" s="55">
        <f t="shared" si="4"/>
        <v>2016</v>
      </c>
      <c r="I37" s="55">
        <f t="shared" si="5"/>
        <v>69</v>
      </c>
      <c r="J37" s="35">
        <v>652</v>
      </c>
      <c r="K37" s="19">
        <v>437</v>
      </c>
      <c r="L37" s="19"/>
      <c r="M37" s="45">
        <v>21</v>
      </c>
      <c r="N37" s="56">
        <v>15</v>
      </c>
      <c r="O37" s="56"/>
      <c r="P37" s="55">
        <f t="shared" si="21"/>
        <v>1089</v>
      </c>
      <c r="Q37" s="55">
        <f>M37+N37+O37</f>
        <v>36</v>
      </c>
      <c r="R37" s="57">
        <f>SUM(I37+Q37)</f>
        <v>105</v>
      </c>
      <c r="S37" s="35">
        <v>3.84</v>
      </c>
      <c r="T37" s="44">
        <v>4</v>
      </c>
      <c r="U37" s="44">
        <v>8</v>
      </c>
      <c r="V37" s="44"/>
      <c r="W37" s="44"/>
      <c r="X37" s="44"/>
      <c r="Y37" s="44"/>
      <c r="Z37" s="44"/>
      <c r="AA37" s="68">
        <f t="shared" si="11"/>
        <v>0</v>
      </c>
      <c r="AB37" s="33"/>
      <c r="AC37" s="20">
        <f t="shared" si="12"/>
        <v>0</v>
      </c>
      <c r="AD37" s="85">
        <f t="shared" si="13"/>
        <v>120.84</v>
      </c>
      <c r="AE37" s="21">
        <f t="shared" si="23"/>
        <v>120.84</v>
      </c>
      <c r="AF37" s="82"/>
      <c r="AG37" s="78"/>
      <c r="AH37" s="22">
        <f t="shared" si="7"/>
        <v>120.84</v>
      </c>
      <c r="AI37" s="23">
        <f t="shared" si="8"/>
        <v>14.519999999999982</v>
      </c>
      <c r="AJ37" s="58"/>
      <c r="AK37" s="24">
        <f t="shared" si="9"/>
        <v>0</v>
      </c>
      <c r="AL37" s="25">
        <f t="shared" si="14"/>
        <v>135.35999999999999</v>
      </c>
      <c r="AM37" s="28">
        <f t="shared" si="15"/>
        <v>135.35999999999999</v>
      </c>
      <c r="AN37" s="79"/>
      <c r="AO37" s="24">
        <v>75</v>
      </c>
      <c r="AP37" s="25">
        <v>200</v>
      </c>
      <c r="AQ37" s="25">
        <v>0</v>
      </c>
      <c r="AR37" s="25">
        <v>15</v>
      </c>
      <c r="AS37" s="25">
        <v>50</v>
      </c>
      <c r="AT37" s="62">
        <f t="shared" si="16"/>
        <v>340</v>
      </c>
      <c r="AU37" s="64">
        <f t="shared" si="17"/>
        <v>323</v>
      </c>
      <c r="AV37" s="114">
        <v>6</v>
      </c>
      <c r="AW37" s="114">
        <v>20</v>
      </c>
      <c r="AX37" s="114">
        <v>8</v>
      </c>
      <c r="AY37" s="114">
        <v>1</v>
      </c>
      <c r="AZ37" s="81">
        <f t="shared" si="18"/>
        <v>35</v>
      </c>
      <c r="BA37" s="80">
        <f t="shared" si="19"/>
        <v>288</v>
      </c>
      <c r="BB37" s="36">
        <f t="shared" si="24"/>
        <v>135.35999999999999</v>
      </c>
      <c r="BC37" s="80">
        <f t="shared" si="20"/>
        <v>149.76</v>
      </c>
    </row>
    <row r="38" spans="1:55" ht="17.399999999999999">
      <c r="A38" s="30" t="s">
        <v>20</v>
      </c>
      <c r="B38" s="44">
        <v>1017</v>
      </c>
      <c r="C38" s="44">
        <v>424</v>
      </c>
      <c r="D38" s="61">
        <v>591</v>
      </c>
      <c r="E38" s="44">
        <v>49</v>
      </c>
      <c r="F38" s="44"/>
      <c r="G38" s="35">
        <v>19</v>
      </c>
      <c r="H38" s="55">
        <f t="shared" si="4"/>
        <v>2032</v>
      </c>
      <c r="I38" s="55">
        <f t="shared" si="5"/>
        <v>68</v>
      </c>
      <c r="J38" s="35">
        <v>659</v>
      </c>
      <c r="K38" s="19">
        <v>435</v>
      </c>
      <c r="L38" s="19"/>
      <c r="M38" s="45">
        <v>21</v>
      </c>
      <c r="N38" s="56">
        <v>15</v>
      </c>
      <c r="P38" s="55">
        <f t="shared" si="21"/>
        <v>1094</v>
      </c>
      <c r="Q38" s="55">
        <f>M38+N38+O39</f>
        <v>36</v>
      </c>
      <c r="R38" s="57">
        <f t="shared" si="22"/>
        <v>104</v>
      </c>
      <c r="S38" s="35">
        <v>3.96</v>
      </c>
      <c r="T38" s="44">
        <v>4</v>
      </c>
      <c r="U38" s="44">
        <v>7.8</v>
      </c>
      <c r="V38" s="44"/>
      <c r="W38" s="44"/>
      <c r="X38" s="44"/>
      <c r="Y38" s="44"/>
      <c r="Z38" s="44"/>
      <c r="AA38" s="68">
        <f t="shared" si="11"/>
        <v>0</v>
      </c>
      <c r="AB38" s="33"/>
      <c r="AC38" s="20">
        <f>AA38+AB38</f>
        <v>0</v>
      </c>
      <c r="AD38" s="85">
        <f t="shared" si="13"/>
        <v>119.75999999999999</v>
      </c>
      <c r="AE38" s="21">
        <f t="shared" si="23"/>
        <v>119.75999999999999</v>
      </c>
      <c r="AF38" s="82"/>
      <c r="AG38" s="78"/>
      <c r="AH38" s="22">
        <f t="shared" si="7"/>
        <v>119.75999999999999</v>
      </c>
      <c r="AI38" s="23">
        <f t="shared" si="8"/>
        <v>15.599999999999994</v>
      </c>
      <c r="AJ38" s="58"/>
      <c r="AK38" s="24">
        <f t="shared" si="9"/>
        <v>0</v>
      </c>
      <c r="AL38" s="25">
        <f t="shared" si="14"/>
        <v>135.35999999999999</v>
      </c>
      <c r="AM38" s="28">
        <f t="shared" si="15"/>
        <v>135.35999999999999</v>
      </c>
      <c r="AN38" s="79"/>
      <c r="AO38" s="24">
        <v>75</v>
      </c>
      <c r="AP38" s="25">
        <v>200</v>
      </c>
      <c r="AQ38" s="25">
        <v>0</v>
      </c>
      <c r="AR38" s="25">
        <v>15</v>
      </c>
      <c r="AS38" s="25">
        <v>50</v>
      </c>
      <c r="AT38" s="62">
        <f t="shared" si="16"/>
        <v>340</v>
      </c>
      <c r="AU38" s="64">
        <f t="shared" si="17"/>
        <v>323</v>
      </c>
      <c r="AV38" s="114">
        <v>6</v>
      </c>
      <c r="AW38" s="114">
        <v>20</v>
      </c>
      <c r="AX38" s="114">
        <v>8</v>
      </c>
      <c r="AY38" s="114">
        <v>1</v>
      </c>
      <c r="AZ38" s="81">
        <f t="shared" si="18"/>
        <v>35</v>
      </c>
      <c r="BA38" s="80">
        <f t="shared" si="19"/>
        <v>288</v>
      </c>
      <c r="BB38" s="36">
        <f t="shared" si="24"/>
        <v>135.35999999999999</v>
      </c>
      <c r="BC38" s="80">
        <f t="shared" si="20"/>
        <v>149.76</v>
      </c>
    </row>
    <row r="39" spans="1:55" ht="17.399999999999999">
      <c r="A39" s="30" t="s">
        <v>33</v>
      </c>
      <c r="B39" s="44">
        <v>1062</v>
      </c>
      <c r="C39" s="44">
        <v>448</v>
      </c>
      <c r="D39" s="61">
        <v>606</v>
      </c>
      <c r="E39" s="44">
        <v>52</v>
      </c>
      <c r="F39" s="44"/>
      <c r="G39" s="35">
        <v>20</v>
      </c>
      <c r="H39" s="55">
        <f t="shared" si="4"/>
        <v>2116</v>
      </c>
      <c r="I39" s="55">
        <f t="shared" si="5"/>
        <v>72</v>
      </c>
      <c r="J39" s="35">
        <v>674</v>
      </c>
      <c r="K39" s="19">
        <v>451</v>
      </c>
      <c r="L39" s="19"/>
      <c r="M39" s="45">
        <v>22</v>
      </c>
      <c r="N39" s="56">
        <v>16</v>
      </c>
      <c r="O39" s="56"/>
      <c r="P39" s="55">
        <f t="shared" si="21"/>
        <v>1125</v>
      </c>
      <c r="Q39" s="55">
        <f>M39+N39+O40</f>
        <v>38</v>
      </c>
      <c r="R39" s="57">
        <f t="shared" si="22"/>
        <v>110</v>
      </c>
      <c r="S39" s="35">
        <v>3.96</v>
      </c>
      <c r="T39" s="44">
        <v>3.8</v>
      </c>
      <c r="U39" s="44">
        <v>7.8</v>
      </c>
      <c r="V39" s="44"/>
      <c r="W39" s="44"/>
      <c r="X39" s="44"/>
      <c r="Y39" s="44"/>
      <c r="Z39" s="44"/>
      <c r="AA39" s="68">
        <f t="shared" si="11"/>
        <v>0</v>
      </c>
      <c r="AB39" s="33"/>
      <c r="AC39" s="20">
        <f t="shared" si="12"/>
        <v>0</v>
      </c>
      <c r="AD39" s="85">
        <f t="shared" si="13"/>
        <v>125.55999999999999</v>
      </c>
      <c r="AE39" s="21">
        <f t="shared" si="23"/>
        <v>125.55999999999999</v>
      </c>
      <c r="AF39" s="82"/>
      <c r="AG39" s="78"/>
      <c r="AH39" s="22">
        <f t="shared" si="7"/>
        <v>125.55999999999999</v>
      </c>
      <c r="AI39" s="23">
        <f t="shared" si="8"/>
        <v>9.7999999999999972</v>
      </c>
      <c r="AJ39" s="58"/>
      <c r="AK39" s="24">
        <f t="shared" si="9"/>
        <v>0</v>
      </c>
      <c r="AL39" s="25">
        <f t="shared" si="14"/>
        <v>135.35999999999999</v>
      </c>
      <c r="AM39" s="28">
        <f t="shared" si="15"/>
        <v>135.35999999999999</v>
      </c>
      <c r="AN39" s="79"/>
      <c r="AO39" s="24">
        <v>75</v>
      </c>
      <c r="AP39" s="25">
        <v>200</v>
      </c>
      <c r="AQ39" s="25">
        <v>0</v>
      </c>
      <c r="AR39" s="25">
        <v>15</v>
      </c>
      <c r="AS39" s="25">
        <v>50</v>
      </c>
      <c r="AT39" s="62">
        <f t="shared" si="16"/>
        <v>340</v>
      </c>
      <c r="AU39" s="64">
        <f t="shared" si="17"/>
        <v>323</v>
      </c>
      <c r="AV39" s="114">
        <v>6</v>
      </c>
      <c r="AW39" s="114">
        <v>20</v>
      </c>
      <c r="AX39" s="114">
        <v>8</v>
      </c>
      <c r="AY39" s="114">
        <v>1</v>
      </c>
      <c r="AZ39" s="81">
        <f t="shared" si="18"/>
        <v>35</v>
      </c>
      <c r="BA39" s="80">
        <f t="shared" si="19"/>
        <v>288</v>
      </c>
      <c r="BB39" s="36">
        <f t="shared" si="24"/>
        <v>135.35999999999999</v>
      </c>
      <c r="BC39" s="80">
        <f t="shared" si="20"/>
        <v>149.76</v>
      </c>
    </row>
    <row r="40" spans="1:55" ht="17.399999999999999">
      <c r="A40" s="30" t="s">
        <v>21</v>
      </c>
      <c r="B40" s="44">
        <v>1118</v>
      </c>
      <c r="C40" s="44">
        <v>473</v>
      </c>
      <c r="D40" s="61">
        <v>627</v>
      </c>
      <c r="E40" s="44">
        <v>53</v>
      </c>
      <c r="F40" s="44"/>
      <c r="G40" s="35">
        <v>20</v>
      </c>
      <c r="H40" s="55">
        <f t="shared" si="4"/>
        <v>2218</v>
      </c>
      <c r="I40" s="55">
        <f t="shared" si="5"/>
        <v>73</v>
      </c>
      <c r="J40" s="35">
        <v>698</v>
      </c>
      <c r="K40" s="19">
        <v>464</v>
      </c>
      <c r="L40" s="19"/>
      <c r="M40" s="45">
        <v>23</v>
      </c>
      <c r="N40" s="56">
        <v>16</v>
      </c>
      <c r="O40" s="56"/>
      <c r="P40" s="55">
        <f t="shared" si="21"/>
        <v>1162</v>
      </c>
      <c r="Q40" s="55">
        <f>M40+N40+O41</f>
        <v>39</v>
      </c>
      <c r="R40" s="57">
        <f t="shared" si="22"/>
        <v>112</v>
      </c>
      <c r="S40" s="35">
        <v>3.96</v>
      </c>
      <c r="T40" s="44">
        <v>5</v>
      </c>
      <c r="U40" s="44">
        <v>8.1</v>
      </c>
      <c r="V40" s="44"/>
      <c r="W40" s="44"/>
      <c r="X40" s="44"/>
      <c r="Y40" s="44"/>
      <c r="Z40" s="44"/>
      <c r="AA40" s="68">
        <f t="shared" si="11"/>
        <v>0</v>
      </c>
      <c r="AB40" s="33"/>
      <c r="AC40" s="20">
        <f t="shared" si="12"/>
        <v>0</v>
      </c>
      <c r="AD40" s="85">
        <f t="shared" si="13"/>
        <v>129.06</v>
      </c>
      <c r="AE40" s="21">
        <f t="shared" si="23"/>
        <v>129.06</v>
      </c>
      <c r="AF40" s="82"/>
      <c r="AG40" s="78"/>
      <c r="AH40" s="22">
        <f t="shared" si="7"/>
        <v>129.06</v>
      </c>
      <c r="AI40" s="23">
        <f t="shared" si="8"/>
        <v>-4.8625000000000114</v>
      </c>
      <c r="AJ40" s="58"/>
      <c r="AK40" s="24">
        <f t="shared" si="9"/>
        <v>0</v>
      </c>
      <c r="AL40" s="25">
        <f t="shared" si="14"/>
        <v>124.19749999999999</v>
      </c>
      <c r="AM40" s="28">
        <f t="shared" si="15"/>
        <v>124.19749999999999</v>
      </c>
      <c r="AN40" s="79"/>
      <c r="AO40" s="24">
        <v>50</v>
      </c>
      <c r="AP40" s="25">
        <v>200</v>
      </c>
      <c r="AQ40" s="25">
        <v>0</v>
      </c>
      <c r="AR40" s="25">
        <v>15</v>
      </c>
      <c r="AS40" s="25">
        <v>50</v>
      </c>
      <c r="AT40" s="62">
        <f t="shared" si="16"/>
        <v>315</v>
      </c>
      <c r="AU40" s="64">
        <f t="shared" si="17"/>
        <v>299.25</v>
      </c>
      <c r="AV40" s="114">
        <v>6</v>
      </c>
      <c r="AW40" s="114">
        <v>20</v>
      </c>
      <c r="AX40" s="114">
        <v>8</v>
      </c>
      <c r="AY40" s="114">
        <v>1</v>
      </c>
      <c r="AZ40" s="81">
        <f t="shared" si="18"/>
        <v>35</v>
      </c>
      <c r="BA40" s="80">
        <f t="shared" si="19"/>
        <v>264.25</v>
      </c>
      <c r="BB40" s="36">
        <f t="shared" si="24"/>
        <v>124.19749999999999</v>
      </c>
      <c r="BC40" s="80">
        <f t="shared" si="20"/>
        <v>137.41</v>
      </c>
    </row>
    <row r="41" spans="1:55" ht="17.399999999999999">
      <c r="A41" s="30" t="s">
        <v>34</v>
      </c>
      <c r="B41" s="44">
        <v>1098</v>
      </c>
      <c r="C41" s="44">
        <v>472</v>
      </c>
      <c r="D41" s="61">
        <v>633</v>
      </c>
      <c r="E41" s="44">
        <v>54</v>
      </c>
      <c r="F41" s="44"/>
      <c r="G41" s="35">
        <v>20</v>
      </c>
      <c r="H41" s="55">
        <f t="shared" si="4"/>
        <v>2203</v>
      </c>
      <c r="I41" s="55">
        <f t="shared" si="5"/>
        <v>74</v>
      </c>
      <c r="J41" s="35">
        <v>693</v>
      </c>
      <c r="K41" s="19">
        <v>454</v>
      </c>
      <c r="L41" s="19"/>
      <c r="M41" s="45">
        <v>23</v>
      </c>
      <c r="N41" s="56">
        <v>16</v>
      </c>
      <c r="O41" s="56"/>
      <c r="P41" s="55">
        <f t="shared" si="21"/>
        <v>1147</v>
      </c>
      <c r="Q41" s="55">
        <f t="shared" ref="Q41:Q65" si="25">M41+N41+O42</f>
        <v>39</v>
      </c>
      <c r="R41" s="57">
        <f t="shared" si="22"/>
        <v>113</v>
      </c>
      <c r="S41" s="35">
        <v>3.96</v>
      </c>
      <c r="T41" s="44">
        <v>5</v>
      </c>
      <c r="U41" s="44">
        <v>8.1</v>
      </c>
      <c r="V41" s="44"/>
      <c r="W41" s="44"/>
      <c r="X41" s="44"/>
      <c r="Y41" s="44"/>
      <c r="Z41" s="44"/>
      <c r="AA41" s="68">
        <f t="shared" si="11"/>
        <v>0</v>
      </c>
      <c r="AB41" s="33"/>
      <c r="AC41" s="20">
        <f t="shared" si="12"/>
        <v>0</v>
      </c>
      <c r="AD41" s="85">
        <f t="shared" si="13"/>
        <v>130.06</v>
      </c>
      <c r="AE41" s="21">
        <f t="shared" si="23"/>
        <v>130.06</v>
      </c>
      <c r="AF41" s="82"/>
      <c r="AG41" s="78"/>
      <c r="AH41" s="22">
        <f t="shared" si="7"/>
        <v>130.06</v>
      </c>
      <c r="AI41" s="23">
        <f t="shared" si="8"/>
        <v>-5.8625000000000114</v>
      </c>
      <c r="AJ41" s="58"/>
      <c r="AK41" s="24">
        <f t="shared" si="9"/>
        <v>0</v>
      </c>
      <c r="AL41" s="25">
        <f t="shared" si="14"/>
        <v>124.19749999999999</v>
      </c>
      <c r="AM41" s="28">
        <f t="shared" si="15"/>
        <v>124.19749999999999</v>
      </c>
      <c r="AN41" s="79"/>
      <c r="AO41" s="24">
        <v>50</v>
      </c>
      <c r="AP41" s="25">
        <v>200</v>
      </c>
      <c r="AQ41" s="25">
        <v>0</v>
      </c>
      <c r="AR41" s="25">
        <v>15</v>
      </c>
      <c r="AS41" s="25">
        <v>50</v>
      </c>
      <c r="AT41" s="62">
        <f t="shared" si="16"/>
        <v>315</v>
      </c>
      <c r="AU41" s="64">
        <f t="shared" si="17"/>
        <v>299.25</v>
      </c>
      <c r="AV41" s="114">
        <v>6</v>
      </c>
      <c r="AW41" s="114">
        <v>20</v>
      </c>
      <c r="AX41" s="114">
        <v>8</v>
      </c>
      <c r="AY41" s="114">
        <v>1</v>
      </c>
      <c r="AZ41" s="81">
        <f t="shared" si="18"/>
        <v>35</v>
      </c>
      <c r="BA41" s="80">
        <f t="shared" si="19"/>
        <v>264.25</v>
      </c>
      <c r="BB41" s="36">
        <f t="shared" si="24"/>
        <v>124.19749999999999</v>
      </c>
      <c r="BC41" s="80">
        <f t="shared" si="20"/>
        <v>137.41</v>
      </c>
    </row>
    <row r="42" spans="1:55" ht="17.399999999999999">
      <c r="A42" s="30" t="s">
        <v>22</v>
      </c>
      <c r="B42" s="44">
        <v>1102</v>
      </c>
      <c r="C42" s="44">
        <v>472</v>
      </c>
      <c r="D42" s="61">
        <v>630</v>
      </c>
      <c r="E42" s="44">
        <v>55</v>
      </c>
      <c r="F42" s="44"/>
      <c r="G42" s="35">
        <v>20</v>
      </c>
      <c r="H42" s="55">
        <f>B42+C42+D42</f>
        <v>2204</v>
      </c>
      <c r="I42" s="55">
        <f>E42+F42+G42</f>
        <v>75</v>
      </c>
      <c r="J42" s="35">
        <v>690</v>
      </c>
      <c r="K42" s="19">
        <v>432</v>
      </c>
      <c r="L42" s="19"/>
      <c r="M42" s="45">
        <v>23</v>
      </c>
      <c r="N42" s="56">
        <v>15</v>
      </c>
      <c r="O42" s="56"/>
      <c r="P42" s="55">
        <f t="shared" si="21"/>
        <v>1122</v>
      </c>
      <c r="Q42" s="55">
        <f t="shared" si="25"/>
        <v>38</v>
      </c>
      <c r="R42" s="57">
        <f t="shared" si="22"/>
        <v>113</v>
      </c>
      <c r="S42" s="35">
        <v>4.1500000000000004</v>
      </c>
      <c r="T42" s="44">
        <v>5</v>
      </c>
      <c r="U42" s="44">
        <v>8.6999999999999993</v>
      </c>
      <c r="V42" s="44"/>
      <c r="W42" s="44"/>
      <c r="X42" s="44"/>
      <c r="Y42" s="44"/>
      <c r="Z42" s="44"/>
      <c r="AA42" s="68">
        <f t="shared" si="11"/>
        <v>0</v>
      </c>
      <c r="AB42" s="33">
        <v>15</v>
      </c>
      <c r="AC42" s="20">
        <f t="shared" si="12"/>
        <v>15</v>
      </c>
      <c r="AD42" s="85">
        <f t="shared" si="13"/>
        <v>130.85</v>
      </c>
      <c r="AE42" s="21">
        <f t="shared" si="23"/>
        <v>115.85</v>
      </c>
      <c r="AF42" s="82">
        <v>110</v>
      </c>
      <c r="AG42" s="78"/>
      <c r="AH42" s="22">
        <f t="shared" si="7"/>
        <v>130.85</v>
      </c>
      <c r="AI42" s="23">
        <f t="shared" si="8"/>
        <v>8.3474999999999966</v>
      </c>
      <c r="AJ42" s="58"/>
      <c r="AK42" s="24">
        <f t="shared" si="9"/>
        <v>15</v>
      </c>
      <c r="AL42" s="25">
        <f t="shared" si="14"/>
        <v>124.19749999999999</v>
      </c>
      <c r="AM42" s="28">
        <f t="shared" si="15"/>
        <v>139.19749999999999</v>
      </c>
      <c r="AN42" s="79"/>
      <c r="AO42" s="24">
        <v>50</v>
      </c>
      <c r="AP42" s="25">
        <v>200</v>
      </c>
      <c r="AQ42" s="25">
        <v>0</v>
      </c>
      <c r="AR42" s="25">
        <v>15</v>
      </c>
      <c r="AS42" s="25">
        <v>50</v>
      </c>
      <c r="AT42" s="62">
        <f t="shared" si="16"/>
        <v>315</v>
      </c>
      <c r="AU42" s="64">
        <f t="shared" si="17"/>
        <v>299.25</v>
      </c>
      <c r="AV42" s="114">
        <v>6</v>
      </c>
      <c r="AW42" s="114">
        <v>20</v>
      </c>
      <c r="AX42" s="114">
        <v>8</v>
      </c>
      <c r="AY42" s="114">
        <v>1</v>
      </c>
      <c r="AZ42" s="81">
        <f t="shared" si="18"/>
        <v>35</v>
      </c>
      <c r="BA42" s="80">
        <f t="shared" si="19"/>
        <v>264.25</v>
      </c>
      <c r="BB42" s="36">
        <f t="shared" si="24"/>
        <v>124.19749999999999</v>
      </c>
      <c r="BC42" s="80">
        <f t="shared" si="20"/>
        <v>137.41</v>
      </c>
    </row>
    <row r="43" spans="1:55" ht="17.399999999999999">
      <c r="A43" s="30" t="s">
        <v>49</v>
      </c>
      <c r="B43" s="44">
        <v>1068</v>
      </c>
      <c r="C43" s="44">
        <v>460</v>
      </c>
      <c r="D43" s="44">
        <v>587</v>
      </c>
      <c r="E43" s="44">
        <v>54</v>
      </c>
      <c r="F43" s="44"/>
      <c r="G43" s="35">
        <v>20</v>
      </c>
      <c r="H43" s="55">
        <f t="shared" si="4"/>
        <v>2115</v>
      </c>
      <c r="I43" s="55">
        <f t="shared" si="5"/>
        <v>74</v>
      </c>
      <c r="J43" s="35">
        <v>660</v>
      </c>
      <c r="K43" s="19">
        <v>423</v>
      </c>
      <c r="L43" s="19"/>
      <c r="M43" s="45">
        <v>22</v>
      </c>
      <c r="N43" s="56">
        <v>15</v>
      </c>
      <c r="O43" s="56"/>
      <c r="P43" s="55">
        <f t="shared" si="21"/>
        <v>1083</v>
      </c>
      <c r="Q43" s="55">
        <f t="shared" si="25"/>
        <v>37</v>
      </c>
      <c r="R43" s="57">
        <f t="shared" si="22"/>
        <v>111</v>
      </c>
      <c r="S43" s="35">
        <v>4.1500000000000004</v>
      </c>
      <c r="T43" s="44">
        <v>5</v>
      </c>
      <c r="U43" s="44">
        <v>8.6999999999999993</v>
      </c>
      <c r="V43" s="44"/>
      <c r="W43" s="44"/>
      <c r="X43" s="44"/>
      <c r="Y43" s="44"/>
      <c r="Z43" s="44"/>
      <c r="AA43" s="68">
        <f t="shared" si="11"/>
        <v>0</v>
      </c>
      <c r="AB43" s="33">
        <v>15</v>
      </c>
      <c r="AC43" s="20">
        <f t="shared" si="12"/>
        <v>15</v>
      </c>
      <c r="AD43" s="85">
        <f t="shared" si="13"/>
        <v>128.85</v>
      </c>
      <c r="AE43" s="21">
        <f t="shared" si="23"/>
        <v>113.85</v>
      </c>
      <c r="AF43" s="82">
        <v>110</v>
      </c>
      <c r="AG43" s="78"/>
      <c r="AH43" s="22">
        <f t="shared" si="7"/>
        <v>128.85</v>
      </c>
      <c r="AI43" s="23">
        <f t="shared" si="8"/>
        <v>10.347499999999997</v>
      </c>
      <c r="AJ43" s="58"/>
      <c r="AK43" s="24">
        <f t="shared" si="9"/>
        <v>15</v>
      </c>
      <c r="AL43" s="25">
        <f t="shared" si="14"/>
        <v>124.19749999999999</v>
      </c>
      <c r="AM43" s="28">
        <f t="shared" si="15"/>
        <v>139.19749999999999</v>
      </c>
      <c r="AN43" s="79"/>
      <c r="AO43" s="24">
        <v>50</v>
      </c>
      <c r="AP43" s="25">
        <v>200</v>
      </c>
      <c r="AQ43" s="25">
        <v>0</v>
      </c>
      <c r="AR43" s="25">
        <v>15</v>
      </c>
      <c r="AS43" s="25">
        <v>50</v>
      </c>
      <c r="AT43" s="62">
        <f t="shared" si="16"/>
        <v>315</v>
      </c>
      <c r="AU43" s="64">
        <f t="shared" si="17"/>
        <v>299.25</v>
      </c>
      <c r="AV43" s="114">
        <v>6</v>
      </c>
      <c r="AW43" s="114">
        <v>20</v>
      </c>
      <c r="AX43" s="114">
        <v>8</v>
      </c>
      <c r="AY43" s="114">
        <v>1</v>
      </c>
      <c r="AZ43" s="81">
        <f t="shared" si="18"/>
        <v>35</v>
      </c>
      <c r="BA43" s="80">
        <f t="shared" si="19"/>
        <v>264.25</v>
      </c>
      <c r="BB43" s="36">
        <f t="shared" si="24"/>
        <v>124.19749999999999</v>
      </c>
      <c r="BC43" s="80">
        <f t="shared" si="20"/>
        <v>137.41</v>
      </c>
    </row>
    <row r="44" spans="1:55" ht="17.399999999999999">
      <c r="A44" s="30" t="s">
        <v>23</v>
      </c>
      <c r="B44" s="44">
        <v>1058</v>
      </c>
      <c r="C44" s="44">
        <v>458</v>
      </c>
      <c r="D44" s="44">
        <v>602</v>
      </c>
      <c r="E44" s="44">
        <v>53</v>
      </c>
      <c r="F44" s="44"/>
      <c r="G44" s="35">
        <v>19</v>
      </c>
      <c r="H44" s="55">
        <f t="shared" si="4"/>
        <v>2118</v>
      </c>
      <c r="I44" s="55">
        <f t="shared" si="5"/>
        <v>72</v>
      </c>
      <c r="J44" s="35">
        <v>651</v>
      </c>
      <c r="K44" s="19">
        <v>425</v>
      </c>
      <c r="L44" s="19"/>
      <c r="M44" s="45">
        <v>21</v>
      </c>
      <c r="N44" s="56">
        <v>15</v>
      </c>
      <c r="O44" s="56"/>
      <c r="P44" s="55">
        <f t="shared" si="21"/>
        <v>1076</v>
      </c>
      <c r="Q44" s="55">
        <f t="shared" si="25"/>
        <v>36</v>
      </c>
      <c r="R44" s="57">
        <f t="shared" si="22"/>
        <v>108</v>
      </c>
      <c r="S44" s="35">
        <v>4.08</v>
      </c>
      <c r="T44" s="44">
        <v>5</v>
      </c>
      <c r="U44" s="44">
        <v>8.6999999999999993</v>
      </c>
      <c r="V44" s="44"/>
      <c r="W44" s="44"/>
      <c r="X44" s="44"/>
      <c r="Y44" s="44"/>
      <c r="Z44" s="44"/>
      <c r="AA44" s="68">
        <f t="shared" si="11"/>
        <v>0</v>
      </c>
      <c r="AB44" s="33">
        <v>15</v>
      </c>
      <c r="AC44" s="20">
        <f t="shared" si="12"/>
        <v>15</v>
      </c>
      <c r="AD44" s="85">
        <f t="shared" si="13"/>
        <v>125.78</v>
      </c>
      <c r="AE44" s="21">
        <f t="shared" si="23"/>
        <v>110.78</v>
      </c>
      <c r="AF44" s="82">
        <v>100</v>
      </c>
      <c r="AG44" s="78"/>
      <c r="AH44" s="22">
        <f t="shared" si="7"/>
        <v>125.78</v>
      </c>
      <c r="AI44" s="23">
        <f t="shared" si="8"/>
        <v>13.41749999999999</v>
      </c>
      <c r="AJ44" s="58"/>
      <c r="AK44" s="24">
        <f t="shared" si="9"/>
        <v>15</v>
      </c>
      <c r="AL44" s="25">
        <f t="shared" si="14"/>
        <v>124.19749999999999</v>
      </c>
      <c r="AM44" s="28">
        <f t="shared" si="15"/>
        <v>139.19749999999999</v>
      </c>
      <c r="AN44" s="79"/>
      <c r="AO44" s="24">
        <v>50</v>
      </c>
      <c r="AP44" s="25">
        <v>200</v>
      </c>
      <c r="AQ44" s="25">
        <v>0</v>
      </c>
      <c r="AR44" s="25">
        <v>15</v>
      </c>
      <c r="AS44" s="25">
        <v>50</v>
      </c>
      <c r="AT44" s="62">
        <f t="shared" si="16"/>
        <v>315</v>
      </c>
      <c r="AU44" s="64">
        <f t="shared" si="17"/>
        <v>299.25</v>
      </c>
      <c r="AV44" s="114">
        <v>6</v>
      </c>
      <c r="AW44" s="114">
        <v>20</v>
      </c>
      <c r="AX44" s="114">
        <v>8</v>
      </c>
      <c r="AY44" s="114">
        <v>1</v>
      </c>
      <c r="AZ44" s="81">
        <f t="shared" si="18"/>
        <v>35</v>
      </c>
      <c r="BA44" s="80">
        <f t="shared" si="19"/>
        <v>264.25</v>
      </c>
      <c r="BB44" s="36">
        <f t="shared" si="24"/>
        <v>124.19749999999999</v>
      </c>
      <c r="BC44" s="80">
        <f t="shared" si="20"/>
        <v>137.41</v>
      </c>
    </row>
    <row r="45" spans="1:55" ht="17.399999999999999">
      <c r="A45" s="30" t="s">
        <v>50</v>
      </c>
      <c r="B45" s="44">
        <v>1056</v>
      </c>
      <c r="C45" s="44">
        <v>447</v>
      </c>
      <c r="D45" s="44">
        <v>573</v>
      </c>
      <c r="E45" s="44">
        <v>53</v>
      </c>
      <c r="F45" s="44"/>
      <c r="G45" s="35">
        <v>19</v>
      </c>
      <c r="H45" s="55">
        <f t="shared" si="4"/>
        <v>2076</v>
      </c>
      <c r="I45" s="55">
        <f t="shared" si="5"/>
        <v>72</v>
      </c>
      <c r="J45" s="35">
        <v>683</v>
      </c>
      <c r="K45" s="19">
        <v>409</v>
      </c>
      <c r="L45" s="19"/>
      <c r="M45" s="56">
        <v>24</v>
      </c>
      <c r="N45" s="56">
        <v>15</v>
      </c>
      <c r="O45" s="56"/>
      <c r="P45" s="55">
        <f t="shared" si="21"/>
        <v>1092</v>
      </c>
      <c r="Q45" s="55">
        <f t="shared" si="25"/>
        <v>39</v>
      </c>
      <c r="R45" s="57">
        <f t="shared" si="22"/>
        <v>111</v>
      </c>
      <c r="S45" s="35">
        <v>4.08</v>
      </c>
      <c r="T45" s="44">
        <v>5</v>
      </c>
      <c r="U45" s="44">
        <v>8.6999999999999993</v>
      </c>
      <c r="V45" s="44"/>
      <c r="W45" s="44"/>
      <c r="X45" s="44"/>
      <c r="Y45" s="44"/>
      <c r="Z45" s="44"/>
      <c r="AA45" s="68">
        <f t="shared" si="11"/>
        <v>0</v>
      </c>
      <c r="AB45" s="33">
        <v>15</v>
      </c>
      <c r="AC45" s="20">
        <f t="shared" si="12"/>
        <v>15</v>
      </c>
      <c r="AD45" s="85">
        <f t="shared" si="13"/>
        <v>128.78</v>
      </c>
      <c r="AE45" s="83">
        <f t="shared" si="23"/>
        <v>98.78</v>
      </c>
      <c r="AF45" s="82">
        <v>100</v>
      </c>
      <c r="AG45" s="78"/>
      <c r="AH45" s="22">
        <f t="shared" si="7"/>
        <v>128.78</v>
      </c>
      <c r="AI45" s="23">
        <f t="shared" si="8"/>
        <v>27.203499999999991</v>
      </c>
      <c r="AJ45" s="58"/>
      <c r="AK45" s="24">
        <v>30</v>
      </c>
      <c r="AL45" s="25">
        <f t="shared" si="14"/>
        <v>125.98349999999999</v>
      </c>
      <c r="AM45" s="28">
        <f t="shared" si="15"/>
        <v>155.98349999999999</v>
      </c>
      <c r="AN45" s="79"/>
      <c r="AO45" s="24">
        <v>50</v>
      </c>
      <c r="AP45" s="25">
        <v>200</v>
      </c>
      <c r="AQ45" s="25">
        <v>0</v>
      </c>
      <c r="AR45" s="25">
        <v>15</v>
      </c>
      <c r="AS45" s="25">
        <v>54</v>
      </c>
      <c r="AT45" s="62">
        <f t="shared" si="16"/>
        <v>319</v>
      </c>
      <c r="AU45" s="64">
        <f t="shared" si="17"/>
        <v>303.05</v>
      </c>
      <c r="AV45" s="114">
        <v>6</v>
      </c>
      <c r="AW45" s="114">
        <v>20</v>
      </c>
      <c r="AX45" s="114">
        <v>8</v>
      </c>
      <c r="AY45" s="114">
        <v>1</v>
      </c>
      <c r="AZ45" s="81">
        <f t="shared" si="18"/>
        <v>35</v>
      </c>
      <c r="BA45" s="80">
        <f t="shared" si="19"/>
        <v>268.05</v>
      </c>
      <c r="BB45" s="36">
        <f t="shared" si="24"/>
        <v>125.98349999999999</v>
      </c>
      <c r="BC45" s="80">
        <f t="shared" si="20"/>
        <v>139.38600000000002</v>
      </c>
    </row>
    <row r="46" spans="1:55" ht="17.399999999999999">
      <c r="A46" s="30" t="s">
        <v>24</v>
      </c>
      <c r="B46" s="44">
        <v>1099</v>
      </c>
      <c r="C46" s="44">
        <v>488</v>
      </c>
      <c r="D46" s="44">
        <v>747</v>
      </c>
      <c r="E46" s="44">
        <v>54</v>
      </c>
      <c r="F46" s="44"/>
      <c r="G46" s="35">
        <v>23</v>
      </c>
      <c r="H46" s="55">
        <f t="shared" si="4"/>
        <v>2334</v>
      </c>
      <c r="I46" s="55">
        <f t="shared" si="5"/>
        <v>77</v>
      </c>
      <c r="J46" s="35">
        <v>745</v>
      </c>
      <c r="K46" s="19">
        <v>423</v>
      </c>
      <c r="L46" s="19"/>
      <c r="M46" s="56">
        <v>23</v>
      </c>
      <c r="N46" s="56">
        <v>14</v>
      </c>
      <c r="O46" s="56"/>
      <c r="P46" s="55">
        <f t="shared" si="21"/>
        <v>1168</v>
      </c>
      <c r="Q46" s="55">
        <f t="shared" si="25"/>
        <v>37</v>
      </c>
      <c r="R46" s="57">
        <f t="shared" si="22"/>
        <v>114</v>
      </c>
      <c r="S46" s="35">
        <v>4.88</v>
      </c>
      <c r="T46" s="44">
        <v>6.5</v>
      </c>
      <c r="U46" s="56">
        <v>11.6</v>
      </c>
      <c r="V46" s="44"/>
      <c r="W46" s="44"/>
      <c r="X46" s="44"/>
      <c r="Y46" s="44"/>
      <c r="Z46" s="44"/>
      <c r="AA46" s="68">
        <f t="shared" si="11"/>
        <v>0</v>
      </c>
      <c r="AB46" s="33">
        <v>15</v>
      </c>
      <c r="AC46" s="20">
        <f t="shared" si="12"/>
        <v>15</v>
      </c>
      <c r="AD46" s="85">
        <f t="shared" si="13"/>
        <v>136.97999999999999</v>
      </c>
      <c r="AE46" s="83">
        <f t="shared" si="23"/>
        <v>121.97999999999999</v>
      </c>
      <c r="AF46" s="84">
        <v>96</v>
      </c>
      <c r="AG46" s="78"/>
      <c r="AH46" s="22">
        <f t="shared" si="7"/>
        <v>136.97999999999999</v>
      </c>
      <c r="AI46" s="23">
        <f t="shared" si="8"/>
        <v>8.4685000000000059</v>
      </c>
      <c r="AJ46" s="58"/>
      <c r="AK46" s="24">
        <f t="shared" si="9"/>
        <v>15</v>
      </c>
      <c r="AL46" s="25">
        <f t="shared" si="14"/>
        <v>130.4485</v>
      </c>
      <c r="AM46" s="28">
        <f t="shared" si="15"/>
        <v>145.4485</v>
      </c>
      <c r="AN46" s="79"/>
      <c r="AO46" s="24">
        <v>60</v>
      </c>
      <c r="AP46" s="25">
        <v>200</v>
      </c>
      <c r="AQ46" s="25">
        <v>0</v>
      </c>
      <c r="AR46" s="25">
        <v>15</v>
      </c>
      <c r="AS46" s="25">
        <v>54</v>
      </c>
      <c r="AT46" s="62">
        <f t="shared" si="16"/>
        <v>329</v>
      </c>
      <c r="AU46" s="64">
        <f t="shared" si="17"/>
        <v>312.55</v>
      </c>
      <c r="AV46" s="114">
        <v>6</v>
      </c>
      <c r="AW46" s="114">
        <v>20</v>
      </c>
      <c r="AX46" s="114">
        <v>8</v>
      </c>
      <c r="AY46" s="114">
        <v>1</v>
      </c>
      <c r="AZ46" s="81">
        <f t="shared" si="18"/>
        <v>35</v>
      </c>
      <c r="BA46" s="80">
        <f t="shared" si="19"/>
        <v>277.55</v>
      </c>
      <c r="BB46" s="36">
        <f t="shared" si="24"/>
        <v>130.4485</v>
      </c>
      <c r="BC46" s="80">
        <f t="shared" si="20"/>
        <v>144.32600000000002</v>
      </c>
    </row>
    <row r="47" spans="1:55" ht="17.399999999999999">
      <c r="A47" s="30" t="s">
        <v>35</v>
      </c>
      <c r="B47" s="44">
        <v>1099</v>
      </c>
      <c r="C47" s="44">
        <v>488</v>
      </c>
      <c r="D47" s="44">
        <v>747</v>
      </c>
      <c r="E47" s="44">
        <v>54</v>
      </c>
      <c r="F47" s="44"/>
      <c r="G47" s="35">
        <v>23</v>
      </c>
      <c r="H47" s="55">
        <f t="shared" ref="H47" si="26">B47+C47+D47</f>
        <v>2334</v>
      </c>
      <c r="I47" s="55">
        <f t="shared" ref="I47" si="27">E47+F47+G47</f>
        <v>77</v>
      </c>
      <c r="J47" s="35">
        <v>745</v>
      </c>
      <c r="K47" s="19">
        <v>423</v>
      </c>
      <c r="L47" s="19"/>
      <c r="M47" s="56">
        <v>23</v>
      </c>
      <c r="N47" s="56">
        <v>14</v>
      </c>
      <c r="O47" s="56"/>
      <c r="P47" s="55">
        <f t="shared" si="21"/>
        <v>1168</v>
      </c>
      <c r="Q47" s="55">
        <f t="shared" si="25"/>
        <v>37</v>
      </c>
      <c r="R47" s="57">
        <f t="shared" si="22"/>
        <v>114</v>
      </c>
      <c r="S47" s="35">
        <v>4.88</v>
      </c>
      <c r="T47" s="44">
        <v>6.5</v>
      </c>
      <c r="U47" s="56">
        <v>11.6</v>
      </c>
      <c r="V47" s="44"/>
      <c r="W47" s="44"/>
      <c r="X47" s="44"/>
      <c r="Y47" s="44"/>
      <c r="Z47" s="44"/>
      <c r="AA47" s="68">
        <f t="shared" si="11"/>
        <v>0</v>
      </c>
      <c r="AB47" s="33">
        <v>15</v>
      </c>
      <c r="AC47" s="20">
        <f t="shared" si="12"/>
        <v>15</v>
      </c>
      <c r="AD47" s="85">
        <f t="shared" si="13"/>
        <v>136.97999999999999</v>
      </c>
      <c r="AE47" s="83">
        <f t="shared" si="23"/>
        <v>121.97999999999999</v>
      </c>
      <c r="AF47" s="84">
        <v>103</v>
      </c>
      <c r="AG47" s="78"/>
      <c r="AH47" s="22">
        <f t="shared" si="7"/>
        <v>136.97999999999999</v>
      </c>
      <c r="AI47" s="23">
        <f t="shared" si="8"/>
        <v>8.4685000000000059</v>
      </c>
      <c r="AJ47" s="58"/>
      <c r="AK47" s="24">
        <f t="shared" si="9"/>
        <v>15</v>
      </c>
      <c r="AL47" s="25">
        <f t="shared" si="14"/>
        <v>130.4485</v>
      </c>
      <c r="AM47" s="28">
        <f t="shared" si="15"/>
        <v>145.4485</v>
      </c>
      <c r="AN47" s="79"/>
      <c r="AO47" s="24">
        <v>60</v>
      </c>
      <c r="AP47" s="25">
        <v>200</v>
      </c>
      <c r="AQ47" s="25">
        <v>0</v>
      </c>
      <c r="AR47" s="25">
        <v>15</v>
      </c>
      <c r="AS47" s="25">
        <v>54</v>
      </c>
      <c r="AT47" s="62">
        <f t="shared" ref="AT47:AT65" si="28">SUM(AO47:AS47)</f>
        <v>329</v>
      </c>
      <c r="AU47" s="64">
        <f t="shared" ref="AU47:AU65" si="29">AT47*0.95</f>
        <v>312.55</v>
      </c>
      <c r="AV47" s="114">
        <v>6</v>
      </c>
      <c r="AW47" s="114">
        <v>20</v>
      </c>
      <c r="AX47" s="114">
        <v>8</v>
      </c>
      <c r="AY47" s="114">
        <v>1</v>
      </c>
      <c r="AZ47" s="81">
        <f t="shared" si="18"/>
        <v>35</v>
      </c>
      <c r="BA47" s="80">
        <f t="shared" si="19"/>
        <v>277.55</v>
      </c>
      <c r="BB47" s="36">
        <f t="shared" si="24"/>
        <v>130.4485</v>
      </c>
      <c r="BC47" s="80">
        <f t="shared" si="20"/>
        <v>144.32600000000002</v>
      </c>
    </row>
    <row r="48" spans="1:55" ht="17.399999999999999">
      <c r="A48" s="30" t="s">
        <v>36</v>
      </c>
      <c r="B48" s="44">
        <v>1145</v>
      </c>
      <c r="C48" s="44">
        <v>503</v>
      </c>
      <c r="D48" s="44">
        <v>801</v>
      </c>
      <c r="E48" s="44">
        <v>57</v>
      </c>
      <c r="F48" s="44"/>
      <c r="G48" s="35">
        <v>26</v>
      </c>
      <c r="H48" s="55">
        <f t="shared" si="4"/>
        <v>2449</v>
      </c>
      <c r="I48" s="55">
        <f t="shared" si="5"/>
        <v>83</v>
      </c>
      <c r="J48" s="35">
        <v>780</v>
      </c>
      <c r="K48" s="19">
        <v>416</v>
      </c>
      <c r="L48" s="19"/>
      <c r="M48" s="19">
        <v>25</v>
      </c>
      <c r="N48" s="45">
        <v>14</v>
      </c>
      <c r="O48" s="56"/>
      <c r="P48" s="55">
        <f t="shared" si="21"/>
        <v>1196</v>
      </c>
      <c r="Q48" s="55">
        <f t="shared" si="25"/>
        <v>39</v>
      </c>
      <c r="R48" s="57">
        <f t="shared" si="22"/>
        <v>122</v>
      </c>
      <c r="S48" s="35">
        <v>4.88</v>
      </c>
      <c r="T48" s="35">
        <v>8</v>
      </c>
      <c r="U48" s="56">
        <v>11.6</v>
      </c>
      <c r="V48" s="44"/>
      <c r="W48" s="44"/>
      <c r="X48" s="44"/>
      <c r="Y48" s="44"/>
      <c r="Z48" s="44"/>
      <c r="AA48" s="68">
        <f t="shared" si="11"/>
        <v>0</v>
      </c>
      <c r="AB48" s="33">
        <v>15</v>
      </c>
      <c r="AC48" s="20">
        <f t="shared" si="12"/>
        <v>15</v>
      </c>
      <c r="AD48" s="85">
        <f t="shared" si="13"/>
        <v>146.47999999999999</v>
      </c>
      <c r="AE48" s="83">
        <f t="shared" si="23"/>
        <v>131.47999999999999</v>
      </c>
      <c r="AF48" s="84">
        <v>103</v>
      </c>
      <c r="AG48" s="78"/>
      <c r="AH48" s="22">
        <f t="shared" si="7"/>
        <v>146.47999999999999</v>
      </c>
      <c r="AI48" s="23">
        <f t="shared" si="8"/>
        <v>-1.0314999999999941</v>
      </c>
      <c r="AJ48" s="58"/>
      <c r="AK48" s="24">
        <f t="shared" si="9"/>
        <v>15</v>
      </c>
      <c r="AL48" s="25">
        <f t="shared" si="14"/>
        <v>130.4485</v>
      </c>
      <c r="AM48" s="28">
        <f t="shared" si="15"/>
        <v>145.4485</v>
      </c>
      <c r="AN48" s="79"/>
      <c r="AO48" s="24">
        <v>60</v>
      </c>
      <c r="AP48" s="25">
        <v>200</v>
      </c>
      <c r="AQ48" s="25">
        <v>0</v>
      </c>
      <c r="AR48" s="25">
        <v>15</v>
      </c>
      <c r="AS48" s="25">
        <v>54</v>
      </c>
      <c r="AT48" s="62">
        <f t="shared" si="28"/>
        <v>329</v>
      </c>
      <c r="AU48" s="64">
        <f t="shared" si="29"/>
        <v>312.55</v>
      </c>
      <c r="AV48" s="114">
        <v>6</v>
      </c>
      <c r="AW48" s="114">
        <v>20</v>
      </c>
      <c r="AX48" s="114">
        <v>8</v>
      </c>
      <c r="AY48" s="114">
        <v>1</v>
      </c>
      <c r="AZ48" s="81">
        <f t="shared" si="18"/>
        <v>35</v>
      </c>
      <c r="BA48" s="80">
        <f t="shared" si="19"/>
        <v>277.55</v>
      </c>
      <c r="BB48" s="36">
        <f t="shared" si="24"/>
        <v>130.4485</v>
      </c>
      <c r="BC48" s="80">
        <f t="shared" si="20"/>
        <v>144.32600000000002</v>
      </c>
    </row>
    <row r="49" spans="1:55" ht="17.399999999999999">
      <c r="A49" s="30" t="s">
        <v>51</v>
      </c>
      <c r="B49" s="44">
        <v>1145</v>
      </c>
      <c r="C49" s="44">
        <v>503</v>
      </c>
      <c r="D49" s="44">
        <v>801</v>
      </c>
      <c r="E49" s="44">
        <v>57</v>
      </c>
      <c r="F49" s="44"/>
      <c r="G49" s="35">
        <v>26</v>
      </c>
      <c r="H49" s="55">
        <f t="shared" ref="H49" si="30">B49+C49+D49</f>
        <v>2449</v>
      </c>
      <c r="I49" s="55">
        <f t="shared" ref="I49" si="31">E49+F49+G49</f>
        <v>83</v>
      </c>
      <c r="J49" s="35">
        <v>780</v>
      </c>
      <c r="K49" s="19">
        <v>416</v>
      </c>
      <c r="L49" s="19"/>
      <c r="M49" s="19">
        <v>25</v>
      </c>
      <c r="N49" s="45">
        <v>14</v>
      </c>
      <c r="O49" s="56"/>
      <c r="P49" s="55">
        <f t="shared" si="21"/>
        <v>1196</v>
      </c>
      <c r="Q49" s="55">
        <f t="shared" si="25"/>
        <v>39</v>
      </c>
      <c r="R49" s="57">
        <f t="shared" si="22"/>
        <v>122</v>
      </c>
      <c r="S49" s="35">
        <v>4.88</v>
      </c>
      <c r="T49" s="35">
        <v>8</v>
      </c>
      <c r="U49" s="56">
        <v>11.6</v>
      </c>
      <c r="V49" s="44"/>
      <c r="W49" s="44"/>
      <c r="X49" s="44"/>
      <c r="Y49" s="44"/>
      <c r="Z49" s="44"/>
      <c r="AA49" s="68">
        <f t="shared" si="11"/>
        <v>0</v>
      </c>
      <c r="AB49" s="33">
        <v>15</v>
      </c>
      <c r="AC49" s="20">
        <f t="shared" si="12"/>
        <v>15</v>
      </c>
      <c r="AD49" s="85">
        <f t="shared" si="13"/>
        <v>146.47999999999999</v>
      </c>
      <c r="AE49" s="83">
        <f t="shared" si="23"/>
        <v>131.47999999999999</v>
      </c>
      <c r="AF49" s="84">
        <v>103</v>
      </c>
      <c r="AG49" s="78"/>
      <c r="AH49" s="22">
        <f t="shared" si="7"/>
        <v>146.47999999999999</v>
      </c>
      <c r="AI49" s="23">
        <f t="shared" si="8"/>
        <v>-1.0314999999999941</v>
      </c>
      <c r="AJ49" s="58"/>
      <c r="AK49" s="24">
        <f t="shared" si="9"/>
        <v>15</v>
      </c>
      <c r="AL49" s="25">
        <f t="shared" si="14"/>
        <v>130.4485</v>
      </c>
      <c r="AM49" s="28">
        <f t="shared" si="15"/>
        <v>145.4485</v>
      </c>
      <c r="AN49" s="79"/>
      <c r="AO49" s="24">
        <v>60</v>
      </c>
      <c r="AP49" s="25">
        <v>200</v>
      </c>
      <c r="AQ49" s="25">
        <v>0</v>
      </c>
      <c r="AR49" s="25">
        <v>15</v>
      </c>
      <c r="AS49" s="25">
        <v>54</v>
      </c>
      <c r="AT49" s="62">
        <f t="shared" si="28"/>
        <v>329</v>
      </c>
      <c r="AU49" s="64">
        <f t="shared" si="29"/>
        <v>312.55</v>
      </c>
      <c r="AV49" s="114">
        <v>6</v>
      </c>
      <c r="AW49" s="114">
        <v>20</v>
      </c>
      <c r="AX49" s="114">
        <v>8</v>
      </c>
      <c r="AY49" s="114">
        <v>1</v>
      </c>
      <c r="AZ49" s="81">
        <f t="shared" si="18"/>
        <v>35</v>
      </c>
      <c r="BA49" s="80">
        <f t="shared" si="19"/>
        <v>277.55</v>
      </c>
      <c r="BB49" s="36">
        <f t="shared" si="24"/>
        <v>130.4485</v>
      </c>
      <c r="BC49" s="80">
        <f t="shared" si="20"/>
        <v>144.32600000000002</v>
      </c>
    </row>
    <row r="50" spans="1:55" ht="17.399999999999999">
      <c r="A50" s="30" t="s">
        <v>25</v>
      </c>
      <c r="B50" s="44">
        <v>1095</v>
      </c>
      <c r="C50" s="44">
        <v>497</v>
      </c>
      <c r="D50" s="44">
        <v>808</v>
      </c>
      <c r="E50" s="44">
        <v>55</v>
      </c>
      <c r="F50" s="44"/>
      <c r="G50" s="35">
        <v>26</v>
      </c>
      <c r="H50" s="55">
        <f t="shared" si="4"/>
        <v>2400</v>
      </c>
      <c r="I50" s="55">
        <f t="shared" si="5"/>
        <v>81</v>
      </c>
      <c r="J50" s="35">
        <v>737</v>
      </c>
      <c r="K50" s="19">
        <v>411</v>
      </c>
      <c r="L50" s="19"/>
      <c r="M50" s="19">
        <v>24</v>
      </c>
      <c r="N50" s="45">
        <v>14</v>
      </c>
      <c r="O50" s="56"/>
      <c r="P50" s="55">
        <f t="shared" si="21"/>
        <v>1148</v>
      </c>
      <c r="Q50" s="55">
        <f t="shared" si="25"/>
        <v>38</v>
      </c>
      <c r="R50" s="57">
        <f t="shared" si="22"/>
        <v>119</v>
      </c>
      <c r="S50" s="35">
        <v>6</v>
      </c>
      <c r="T50" s="35">
        <v>8</v>
      </c>
      <c r="U50" s="44">
        <v>11.6</v>
      </c>
      <c r="V50" s="44"/>
      <c r="W50" s="44"/>
      <c r="X50" s="44"/>
      <c r="Y50" s="44"/>
      <c r="Z50" s="44"/>
      <c r="AA50" s="68">
        <f t="shared" si="11"/>
        <v>0</v>
      </c>
      <c r="AB50" s="33">
        <v>15</v>
      </c>
      <c r="AC50" s="20">
        <f t="shared" si="12"/>
        <v>15</v>
      </c>
      <c r="AD50" s="85">
        <f t="shared" si="13"/>
        <v>144.6</v>
      </c>
      <c r="AE50" s="83">
        <f t="shared" si="23"/>
        <v>129.6</v>
      </c>
      <c r="AF50" s="84">
        <v>103</v>
      </c>
      <c r="AG50" s="78"/>
      <c r="AH50" s="22">
        <f t="shared" si="7"/>
        <v>144.6</v>
      </c>
      <c r="AI50" s="23">
        <f t="shared" si="8"/>
        <v>0.84850000000000136</v>
      </c>
      <c r="AJ50" s="58"/>
      <c r="AK50" s="24">
        <f t="shared" si="9"/>
        <v>15</v>
      </c>
      <c r="AL50" s="25">
        <f t="shared" si="14"/>
        <v>130.4485</v>
      </c>
      <c r="AM50" s="28">
        <f t="shared" si="15"/>
        <v>145.4485</v>
      </c>
      <c r="AN50" s="79"/>
      <c r="AO50" s="24">
        <v>60</v>
      </c>
      <c r="AP50" s="25">
        <v>200</v>
      </c>
      <c r="AQ50" s="25">
        <v>0</v>
      </c>
      <c r="AR50" s="25">
        <v>15</v>
      </c>
      <c r="AS50" s="25">
        <v>54</v>
      </c>
      <c r="AT50" s="62">
        <f t="shared" si="28"/>
        <v>329</v>
      </c>
      <c r="AU50" s="64">
        <f t="shared" si="29"/>
        <v>312.55</v>
      </c>
      <c r="AV50" s="114">
        <v>6</v>
      </c>
      <c r="AW50" s="114">
        <v>20</v>
      </c>
      <c r="AX50" s="114">
        <v>8</v>
      </c>
      <c r="AY50" s="114">
        <v>1</v>
      </c>
      <c r="AZ50" s="81">
        <f t="shared" si="18"/>
        <v>35</v>
      </c>
      <c r="BA50" s="80">
        <f t="shared" si="19"/>
        <v>277.55</v>
      </c>
      <c r="BB50" s="36">
        <f t="shared" si="24"/>
        <v>130.4485</v>
      </c>
      <c r="BC50" s="80">
        <f t="shared" si="20"/>
        <v>144.32600000000002</v>
      </c>
    </row>
    <row r="51" spans="1:55" ht="17.399999999999999">
      <c r="A51" s="30" t="s">
        <v>52</v>
      </c>
      <c r="B51" s="44">
        <v>1095</v>
      </c>
      <c r="C51" s="44">
        <v>497</v>
      </c>
      <c r="D51" s="44">
        <v>808</v>
      </c>
      <c r="E51" s="44">
        <v>55</v>
      </c>
      <c r="F51" s="44"/>
      <c r="G51" s="35">
        <v>26</v>
      </c>
      <c r="H51" s="55">
        <f t="shared" ref="H51" si="32">B51+C51+D51</f>
        <v>2400</v>
      </c>
      <c r="I51" s="55">
        <f t="shared" ref="I51" si="33">E51+F51+G51</f>
        <v>81</v>
      </c>
      <c r="J51" s="35">
        <v>737</v>
      </c>
      <c r="K51" s="19">
        <v>411</v>
      </c>
      <c r="L51" s="19"/>
      <c r="M51" s="19">
        <v>24</v>
      </c>
      <c r="N51" s="45">
        <v>14</v>
      </c>
      <c r="O51" s="56"/>
      <c r="P51" s="55">
        <f t="shared" si="21"/>
        <v>1148</v>
      </c>
      <c r="Q51" s="55">
        <f t="shared" si="25"/>
        <v>38</v>
      </c>
      <c r="R51" s="57">
        <f t="shared" si="22"/>
        <v>119</v>
      </c>
      <c r="S51" s="35">
        <v>6</v>
      </c>
      <c r="T51" s="35">
        <v>8</v>
      </c>
      <c r="U51" s="44">
        <v>11.6</v>
      </c>
      <c r="V51" s="44"/>
      <c r="W51" s="44"/>
      <c r="X51" s="44"/>
      <c r="Y51" s="44"/>
      <c r="Z51" s="44"/>
      <c r="AA51" s="68">
        <f t="shared" si="11"/>
        <v>0</v>
      </c>
      <c r="AB51" s="33">
        <v>15</v>
      </c>
      <c r="AC51" s="20">
        <f t="shared" si="12"/>
        <v>15</v>
      </c>
      <c r="AD51" s="85">
        <f t="shared" si="13"/>
        <v>144.6</v>
      </c>
      <c r="AE51" s="83">
        <f t="shared" si="23"/>
        <v>129.6</v>
      </c>
      <c r="AF51" s="84">
        <v>103</v>
      </c>
      <c r="AG51" s="78"/>
      <c r="AH51" s="22">
        <f t="shared" si="7"/>
        <v>144.6</v>
      </c>
      <c r="AI51" s="23">
        <f t="shared" si="8"/>
        <v>0.84850000000000136</v>
      </c>
      <c r="AJ51" s="58"/>
      <c r="AK51" s="24">
        <f t="shared" si="9"/>
        <v>15</v>
      </c>
      <c r="AL51" s="25">
        <f t="shared" si="14"/>
        <v>130.4485</v>
      </c>
      <c r="AM51" s="28">
        <f t="shared" si="15"/>
        <v>145.4485</v>
      </c>
      <c r="AN51" s="79"/>
      <c r="AO51" s="24">
        <v>60</v>
      </c>
      <c r="AP51" s="25">
        <v>200</v>
      </c>
      <c r="AQ51" s="25">
        <v>0</v>
      </c>
      <c r="AR51" s="25">
        <v>15</v>
      </c>
      <c r="AS51" s="25">
        <v>54</v>
      </c>
      <c r="AT51" s="62">
        <f t="shared" si="28"/>
        <v>329</v>
      </c>
      <c r="AU51" s="64">
        <f t="shared" si="29"/>
        <v>312.55</v>
      </c>
      <c r="AV51" s="114">
        <v>6</v>
      </c>
      <c r="AW51" s="114">
        <v>20</v>
      </c>
      <c r="AX51" s="114">
        <v>8</v>
      </c>
      <c r="AY51" s="114">
        <v>1</v>
      </c>
      <c r="AZ51" s="81">
        <f t="shared" si="18"/>
        <v>35</v>
      </c>
      <c r="BA51" s="80">
        <f t="shared" si="19"/>
        <v>277.55</v>
      </c>
      <c r="BB51" s="36">
        <f t="shared" si="24"/>
        <v>130.4485</v>
      </c>
      <c r="BC51" s="80">
        <f t="shared" si="20"/>
        <v>144.32600000000002</v>
      </c>
    </row>
    <row r="52" spans="1:55" ht="17.399999999999999">
      <c r="A52" s="30" t="s">
        <v>37</v>
      </c>
      <c r="B52" s="44">
        <v>1112</v>
      </c>
      <c r="C52" s="44">
        <v>502</v>
      </c>
      <c r="D52" s="44">
        <v>809</v>
      </c>
      <c r="E52" s="44">
        <v>55</v>
      </c>
      <c r="F52" s="44"/>
      <c r="G52" s="35">
        <v>26</v>
      </c>
      <c r="H52" s="55">
        <f t="shared" si="4"/>
        <v>2423</v>
      </c>
      <c r="I52" s="55">
        <f t="shared" si="5"/>
        <v>81</v>
      </c>
      <c r="J52" s="35">
        <v>811</v>
      </c>
      <c r="K52" s="19">
        <v>414</v>
      </c>
      <c r="L52" s="19"/>
      <c r="M52" s="19">
        <v>27</v>
      </c>
      <c r="N52" s="45">
        <v>14</v>
      </c>
      <c r="O52" s="56"/>
      <c r="P52" s="55">
        <f t="shared" si="21"/>
        <v>1225</v>
      </c>
      <c r="Q52" s="55">
        <f t="shared" si="25"/>
        <v>41</v>
      </c>
      <c r="R52" s="57">
        <f t="shared" si="22"/>
        <v>122</v>
      </c>
      <c r="S52" s="35">
        <v>6</v>
      </c>
      <c r="T52" s="35">
        <v>7</v>
      </c>
      <c r="U52" s="44">
        <v>11.6</v>
      </c>
      <c r="V52" s="44"/>
      <c r="W52" s="44"/>
      <c r="X52" s="44"/>
      <c r="Y52" s="44"/>
      <c r="Z52" s="44"/>
      <c r="AA52" s="68">
        <f t="shared" si="11"/>
        <v>0</v>
      </c>
      <c r="AB52" s="33">
        <v>15</v>
      </c>
      <c r="AC52" s="20">
        <f t="shared" si="12"/>
        <v>15</v>
      </c>
      <c r="AD52" s="85">
        <f t="shared" si="13"/>
        <v>146.6</v>
      </c>
      <c r="AE52" s="83">
        <f t="shared" si="23"/>
        <v>131.6</v>
      </c>
      <c r="AF52" s="84">
        <v>103</v>
      </c>
      <c r="AG52" s="78"/>
      <c r="AH52" s="22">
        <f t="shared" si="7"/>
        <v>146.6</v>
      </c>
      <c r="AI52" s="23">
        <f t="shared" si="8"/>
        <v>-1.1514999999999986</v>
      </c>
      <c r="AJ52" s="58"/>
      <c r="AK52" s="24">
        <f t="shared" si="9"/>
        <v>15</v>
      </c>
      <c r="AL52" s="25">
        <f t="shared" si="14"/>
        <v>130.4485</v>
      </c>
      <c r="AM52" s="28">
        <f t="shared" si="15"/>
        <v>145.4485</v>
      </c>
      <c r="AN52" s="79"/>
      <c r="AO52" s="24">
        <v>60</v>
      </c>
      <c r="AP52" s="25">
        <v>200</v>
      </c>
      <c r="AQ52" s="25">
        <v>0</v>
      </c>
      <c r="AR52" s="25">
        <v>15</v>
      </c>
      <c r="AS52" s="25">
        <v>54</v>
      </c>
      <c r="AT52" s="62">
        <f t="shared" si="28"/>
        <v>329</v>
      </c>
      <c r="AU52" s="64">
        <f t="shared" si="29"/>
        <v>312.55</v>
      </c>
      <c r="AV52" s="114">
        <v>6</v>
      </c>
      <c r="AW52" s="114">
        <v>20</v>
      </c>
      <c r="AX52" s="114">
        <v>8</v>
      </c>
      <c r="AY52" s="114">
        <v>1</v>
      </c>
      <c r="AZ52" s="81">
        <f t="shared" si="18"/>
        <v>35</v>
      </c>
      <c r="BA52" s="80">
        <f t="shared" si="19"/>
        <v>277.55</v>
      </c>
      <c r="BB52" s="36">
        <f t="shared" si="24"/>
        <v>130.4485</v>
      </c>
      <c r="BC52" s="80">
        <f t="shared" si="20"/>
        <v>144.32600000000002</v>
      </c>
    </row>
    <row r="53" spans="1:55" ht="17.399999999999999">
      <c r="A53" s="30" t="s">
        <v>53</v>
      </c>
      <c r="B53" s="44">
        <v>1112</v>
      </c>
      <c r="C53" s="44">
        <v>502</v>
      </c>
      <c r="D53" s="44">
        <v>809</v>
      </c>
      <c r="E53" s="44">
        <v>55</v>
      </c>
      <c r="F53" s="44"/>
      <c r="G53" s="35">
        <v>26</v>
      </c>
      <c r="H53" s="55">
        <f t="shared" ref="H53" si="34">B53+C53+D53</f>
        <v>2423</v>
      </c>
      <c r="I53" s="55">
        <f t="shared" ref="I53" si="35">E53+F53+G53</f>
        <v>81</v>
      </c>
      <c r="J53" s="35">
        <v>811</v>
      </c>
      <c r="K53" s="19">
        <v>414</v>
      </c>
      <c r="L53" s="19"/>
      <c r="M53" s="19">
        <v>27</v>
      </c>
      <c r="N53" s="45">
        <v>14</v>
      </c>
      <c r="O53" s="56"/>
      <c r="P53" s="55">
        <f t="shared" si="21"/>
        <v>1225</v>
      </c>
      <c r="Q53" s="55">
        <f t="shared" si="25"/>
        <v>41</v>
      </c>
      <c r="R53" s="57">
        <f t="shared" si="22"/>
        <v>122</v>
      </c>
      <c r="S53" s="35">
        <v>6</v>
      </c>
      <c r="T53" s="35">
        <v>7</v>
      </c>
      <c r="U53" s="44">
        <v>11.6</v>
      </c>
      <c r="V53" s="44"/>
      <c r="W53" s="44"/>
      <c r="X53" s="44"/>
      <c r="Y53" s="44"/>
      <c r="Z53" s="44"/>
      <c r="AA53" s="68">
        <f t="shared" si="11"/>
        <v>0</v>
      </c>
      <c r="AB53" s="33">
        <v>15</v>
      </c>
      <c r="AC53" s="20">
        <f t="shared" si="12"/>
        <v>15</v>
      </c>
      <c r="AD53" s="85">
        <f t="shared" si="13"/>
        <v>146.6</v>
      </c>
      <c r="AE53" s="83">
        <f t="shared" si="23"/>
        <v>131.6</v>
      </c>
      <c r="AF53" s="84">
        <v>103</v>
      </c>
      <c r="AG53" s="78"/>
      <c r="AH53" s="22">
        <f t="shared" si="7"/>
        <v>146.6</v>
      </c>
      <c r="AI53" s="23">
        <f t="shared" si="8"/>
        <v>-1.1514999999999986</v>
      </c>
      <c r="AJ53" s="58"/>
      <c r="AK53" s="24">
        <f t="shared" si="9"/>
        <v>15</v>
      </c>
      <c r="AL53" s="25">
        <f t="shared" si="14"/>
        <v>130.4485</v>
      </c>
      <c r="AM53" s="28">
        <f t="shared" si="15"/>
        <v>145.4485</v>
      </c>
      <c r="AN53" s="79"/>
      <c r="AO53" s="24">
        <v>60</v>
      </c>
      <c r="AP53" s="25">
        <v>200</v>
      </c>
      <c r="AQ53" s="25">
        <v>0</v>
      </c>
      <c r="AR53" s="25">
        <v>15</v>
      </c>
      <c r="AS53" s="25">
        <v>54</v>
      </c>
      <c r="AT53" s="62">
        <f t="shared" si="28"/>
        <v>329</v>
      </c>
      <c r="AU53" s="64">
        <f t="shared" si="29"/>
        <v>312.55</v>
      </c>
      <c r="AV53" s="114">
        <v>6</v>
      </c>
      <c r="AW53" s="114">
        <v>20</v>
      </c>
      <c r="AX53" s="114">
        <v>8</v>
      </c>
      <c r="AY53" s="114">
        <v>1</v>
      </c>
      <c r="AZ53" s="81">
        <f t="shared" si="18"/>
        <v>35</v>
      </c>
      <c r="BA53" s="80">
        <f t="shared" si="19"/>
        <v>277.55</v>
      </c>
      <c r="BB53" s="36">
        <f t="shared" si="24"/>
        <v>130.4485</v>
      </c>
      <c r="BC53" s="80">
        <f t="shared" si="20"/>
        <v>144.32600000000002</v>
      </c>
    </row>
    <row r="54" spans="1:55" ht="17.399999999999999">
      <c r="A54" s="30" t="s">
        <v>26</v>
      </c>
      <c r="B54" s="44">
        <v>1092</v>
      </c>
      <c r="C54" s="44">
        <v>488</v>
      </c>
      <c r="D54" s="44">
        <v>819</v>
      </c>
      <c r="E54" s="44">
        <v>54</v>
      </c>
      <c r="F54" s="44"/>
      <c r="G54" s="35">
        <v>27</v>
      </c>
      <c r="H54" s="55">
        <f>B54+C54+D54</f>
        <v>2399</v>
      </c>
      <c r="I54" s="55">
        <f>E54+F54+G54</f>
        <v>81</v>
      </c>
      <c r="J54" s="35">
        <v>832</v>
      </c>
      <c r="K54" s="19">
        <v>417</v>
      </c>
      <c r="L54" s="19"/>
      <c r="M54" s="19">
        <v>27</v>
      </c>
      <c r="N54" s="45">
        <v>14</v>
      </c>
      <c r="O54" s="56"/>
      <c r="P54" s="55">
        <f>SUM(J54+K54+L54)</f>
        <v>1249</v>
      </c>
      <c r="Q54" s="55">
        <f t="shared" si="25"/>
        <v>41</v>
      </c>
      <c r="R54" s="57">
        <f t="shared" si="22"/>
        <v>122</v>
      </c>
      <c r="S54" s="44">
        <v>6.24</v>
      </c>
      <c r="T54" s="35">
        <v>7</v>
      </c>
      <c r="U54" s="44">
        <v>11.5</v>
      </c>
      <c r="V54" s="44"/>
      <c r="W54" s="44"/>
      <c r="X54" s="44"/>
      <c r="Y54" s="44"/>
      <c r="Z54" s="44"/>
      <c r="AA54" s="68">
        <f t="shared" si="11"/>
        <v>0</v>
      </c>
      <c r="AB54" s="33">
        <v>15</v>
      </c>
      <c r="AC54" s="20">
        <f t="shared" si="12"/>
        <v>15</v>
      </c>
      <c r="AD54" s="85">
        <f t="shared" si="13"/>
        <v>146.74</v>
      </c>
      <c r="AE54" s="83">
        <f t="shared" si="23"/>
        <v>131.74</v>
      </c>
      <c r="AF54" s="84">
        <v>103</v>
      </c>
      <c r="AG54" s="78"/>
      <c r="AH54" s="22">
        <f t="shared" si="7"/>
        <v>146.74</v>
      </c>
      <c r="AI54" s="23">
        <f t="shared" si="8"/>
        <v>-1.2915000000000134</v>
      </c>
      <c r="AJ54" s="58"/>
      <c r="AK54" s="24">
        <f t="shared" si="9"/>
        <v>15</v>
      </c>
      <c r="AL54" s="25">
        <f t="shared" si="14"/>
        <v>130.4485</v>
      </c>
      <c r="AM54" s="28">
        <f t="shared" si="15"/>
        <v>145.4485</v>
      </c>
      <c r="AN54" s="79"/>
      <c r="AO54" s="24">
        <v>60</v>
      </c>
      <c r="AP54" s="25">
        <v>200</v>
      </c>
      <c r="AQ54" s="25">
        <v>0</v>
      </c>
      <c r="AR54" s="25">
        <v>15</v>
      </c>
      <c r="AS54" s="25">
        <v>54</v>
      </c>
      <c r="AT54" s="62">
        <f t="shared" si="28"/>
        <v>329</v>
      </c>
      <c r="AU54" s="64">
        <f t="shared" si="29"/>
        <v>312.55</v>
      </c>
      <c r="AV54" s="114">
        <v>6</v>
      </c>
      <c r="AW54" s="114">
        <v>20</v>
      </c>
      <c r="AX54" s="114">
        <v>8</v>
      </c>
      <c r="AY54" s="114">
        <v>1</v>
      </c>
      <c r="AZ54" s="81">
        <f t="shared" si="18"/>
        <v>35</v>
      </c>
      <c r="BA54" s="80">
        <f t="shared" si="19"/>
        <v>277.55</v>
      </c>
      <c r="BB54" s="36">
        <f t="shared" si="24"/>
        <v>130.4485</v>
      </c>
      <c r="BC54" s="80">
        <f t="shared" si="20"/>
        <v>144.32600000000002</v>
      </c>
    </row>
    <row r="55" spans="1:55" ht="17.399999999999999">
      <c r="A55" s="30" t="s">
        <v>54</v>
      </c>
      <c r="B55" s="44">
        <v>1092</v>
      </c>
      <c r="C55" s="44">
        <v>488</v>
      </c>
      <c r="D55" s="44">
        <v>819</v>
      </c>
      <c r="E55" s="44">
        <v>54</v>
      </c>
      <c r="F55" s="44"/>
      <c r="G55" s="35">
        <v>27</v>
      </c>
      <c r="H55" s="55">
        <f>B55+C55+D55</f>
        <v>2399</v>
      </c>
      <c r="I55" s="55">
        <f>E55+F55+G55</f>
        <v>81</v>
      </c>
      <c r="J55" s="35">
        <v>832</v>
      </c>
      <c r="K55" s="19">
        <v>417</v>
      </c>
      <c r="L55" s="19"/>
      <c r="M55" s="19">
        <v>27</v>
      </c>
      <c r="N55" s="45">
        <v>14</v>
      </c>
      <c r="O55" s="56"/>
      <c r="P55" s="55">
        <f>SUM(J55+K55+L55)</f>
        <v>1249</v>
      </c>
      <c r="Q55" s="55">
        <f t="shared" si="25"/>
        <v>41</v>
      </c>
      <c r="R55" s="57">
        <f t="shared" si="22"/>
        <v>122</v>
      </c>
      <c r="S55" s="44">
        <v>6.24</v>
      </c>
      <c r="T55" s="35">
        <v>7</v>
      </c>
      <c r="U55" s="44">
        <v>11.5</v>
      </c>
      <c r="V55" s="44"/>
      <c r="W55" s="44"/>
      <c r="X55" s="44"/>
      <c r="Y55" s="44"/>
      <c r="Z55" s="44"/>
      <c r="AA55" s="68">
        <f t="shared" si="11"/>
        <v>0</v>
      </c>
      <c r="AB55" s="33">
        <v>15</v>
      </c>
      <c r="AC55" s="20">
        <f t="shared" si="12"/>
        <v>15</v>
      </c>
      <c r="AD55" s="85">
        <f t="shared" si="13"/>
        <v>146.74</v>
      </c>
      <c r="AE55" s="83">
        <f t="shared" si="23"/>
        <v>131.74</v>
      </c>
      <c r="AF55" s="84">
        <v>103</v>
      </c>
      <c r="AG55" s="78"/>
      <c r="AH55" s="22">
        <f t="shared" si="7"/>
        <v>146.74</v>
      </c>
      <c r="AI55" s="23">
        <f t="shared" si="8"/>
        <v>-1.2915000000000134</v>
      </c>
      <c r="AJ55" s="58"/>
      <c r="AK55" s="24">
        <f t="shared" si="9"/>
        <v>15</v>
      </c>
      <c r="AL55" s="25">
        <f t="shared" si="14"/>
        <v>130.4485</v>
      </c>
      <c r="AM55" s="28">
        <f t="shared" si="15"/>
        <v>145.4485</v>
      </c>
      <c r="AN55" s="79"/>
      <c r="AO55" s="24">
        <v>60</v>
      </c>
      <c r="AP55" s="25">
        <v>200</v>
      </c>
      <c r="AQ55" s="25">
        <v>0</v>
      </c>
      <c r="AR55" s="25">
        <v>15</v>
      </c>
      <c r="AS55" s="25">
        <v>54</v>
      </c>
      <c r="AT55" s="62">
        <f t="shared" si="28"/>
        <v>329</v>
      </c>
      <c r="AU55" s="64">
        <f t="shared" si="29"/>
        <v>312.55</v>
      </c>
      <c r="AV55" s="114">
        <v>6</v>
      </c>
      <c r="AW55" s="114">
        <v>20</v>
      </c>
      <c r="AX55" s="114">
        <v>8</v>
      </c>
      <c r="AY55" s="114">
        <v>1</v>
      </c>
      <c r="AZ55" s="81">
        <f t="shared" si="18"/>
        <v>35</v>
      </c>
      <c r="BA55" s="80">
        <f t="shared" si="19"/>
        <v>277.55</v>
      </c>
      <c r="BB55" s="36">
        <f t="shared" si="24"/>
        <v>130.4485</v>
      </c>
      <c r="BC55" s="80">
        <f t="shared" si="20"/>
        <v>144.32600000000002</v>
      </c>
    </row>
    <row r="56" spans="1:55" ht="17.399999999999999">
      <c r="A56" s="30" t="s">
        <v>55</v>
      </c>
      <c r="B56" s="44">
        <v>1073</v>
      </c>
      <c r="C56" s="44">
        <v>491</v>
      </c>
      <c r="D56" s="44">
        <v>827</v>
      </c>
      <c r="E56" s="44">
        <v>54</v>
      </c>
      <c r="F56" s="44"/>
      <c r="G56" s="35">
        <v>28</v>
      </c>
      <c r="H56" s="55">
        <f>B56+C56+D56</f>
        <v>2391</v>
      </c>
      <c r="I56" s="55">
        <f>E56+F56+G56</f>
        <v>82</v>
      </c>
      <c r="J56" s="44">
        <v>802</v>
      </c>
      <c r="K56" s="19">
        <v>412</v>
      </c>
      <c r="L56" s="19"/>
      <c r="M56" s="56">
        <v>26</v>
      </c>
      <c r="N56" s="56">
        <v>14</v>
      </c>
      <c r="O56" s="56"/>
      <c r="P56" s="55">
        <f>SUM(J56+K56+L56)</f>
        <v>1214</v>
      </c>
      <c r="Q56" s="55">
        <f t="shared" si="25"/>
        <v>40</v>
      </c>
      <c r="R56" s="57">
        <f>SUM(I56+Q56)</f>
        <v>122</v>
      </c>
      <c r="S56" s="44">
        <v>6.24</v>
      </c>
      <c r="T56" s="35">
        <v>7</v>
      </c>
      <c r="U56" s="44">
        <v>11.5</v>
      </c>
      <c r="V56" s="44"/>
      <c r="W56" s="44"/>
      <c r="X56" s="44"/>
      <c r="Y56" s="44"/>
      <c r="Z56" s="44"/>
      <c r="AA56" s="68">
        <f t="shared" si="11"/>
        <v>0</v>
      </c>
      <c r="AB56" s="33">
        <v>15</v>
      </c>
      <c r="AC56" s="20">
        <f t="shared" si="12"/>
        <v>15</v>
      </c>
      <c r="AD56" s="85">
        <f t="shared" si="13"/>
        <v>146.74</v>
      </c>
      <c r="AE56" s="83">
        <f t="shared" si="23"/>
        <v>131.74</v>
      </c>
      <c r="AF56" s="84">
        <v>101</v>
      </c>
      <c r="AG56" s="78"/>
      <c r="AH56" s="22">
        <f t="shared" si="7"/>
        <v>146.74</v>
      </c>
      <c r="AI56" s="23">
        <f t="shared" si="8"/>
        <v>-1.2915000000000134</v>
      </c>
      <c r="AJ56" s="58"/>
      <c r="AK56" s="24">
        <f t="shared" si="9"/>
        <v>15</v>
      </c>
      <c r="AL56" s="25">
        <f t="shared" si="14"/>
        <v>130.4485</v>
      </c>
      <c r="AM56" s="28">
        <f t="shared" si="15"/>
        <v>145.4485</v>
      </c>
      <c r="AN56" s="79"/>
      <c r="AO56" s="24">
        <v>60</v>
      </c>
      <c r="AP56" s="25">
        <v>200</v>
      </c>
      <c r="AQ56" s="25">
        <v>0</v>
      </c>
      <c r="AR56" s="25">
        <v>15</v>
      </c>
      <c r="AS56" s="25">
        <v>54</v>
      </c>
      <c r="AT56" s="62">
        <f t="shared" si="28"/>
        <v>329</v>
      </c>
      <c r="AU56" s="64">
        <f t="shared" si="29"/>
        <v>312.55</v>
      </c>
      <c r="AV56" s="114">
        <v>6</v>
      </c>
      <c r="AW56" s="114">
        <v>20</v>
      </c>
      <c r="AX56" s="114">
        <v>8</v>
      </c>
      <c r="AY56" s="114">
        <v>1</v>
      </c>
      <c r="AZ56" s="81">
        <f t="shared" si="18"/>
        <v>35</v>
      </c>
      <c r="BA56" s="80">
        <f t="shared" si="19"/>
        <v>277.55</v>
      </c>
      <c r="BB56" s="36">
        <f t="shared" si="24"/>
        <v>130.4485</v>
      </c>
      <c r="BC56" s="80">
        <f t="shared" si="20"/>
        <v>144.32600000000002</v>
      </c>
    </row>
    <row r="57" spans="1:55" ht="17.399999999999999">
      <c r="A57" s="30" t="s">
        <v>56</v>
      </c>
      <c r="B57" s="44">
        <v>1073</v>
      </c>
      <c r="C57" s="44">
        <v>491</v>
      </c>
      <c r="D57" s="44">
        <v>827</v>
      </c>
      <c r="E57" s="44">
        <v>54</v>
      </c>
      <c r="F57" s="44"/>
      <c r="G57" s="35">
        <v>28</v>
      </c>
      <c r="H57" s="55">
        <f>B57+C57+D57</f>
        <v>2391</v>
      </c>
      <c r="I57" s="55">
        <f>E57+F57+G57</f>
        <v>82</v>
      </c>
      <c r="J57" s="44">
        <v>802</v>
      </c>
      <c r="K57" s="19">
        <v>412</v>
      </c>
      <c r="L57" s="19"/>
      <c r="M57" s="56">
        <v>26</v>
      </c>
      <c r="N57" s="56">
        <v>14</v>
      </c>
      <c r="O57" s="56"/>
      <c r="P57" s="55">
        <f t="shared" si="21"/>
        <v>1214</v>
      </c>
      <c r="Q57" s="55">
        <f t="shared" si="25"/>
        <v>40</v>
      </c>
      <c r="R57" s="57">
        <f t="shared" si="22"/>
        <v>122</v>
      </c>
      <c r="S57" s="44">
        <v>6.24</v>
      </c>
      <c r="T57" s="35">
        <v>7</v>
      </c>
      <c r="U57" s="44">
        <v>11.5</v>
      </c>
      <c r="V57" s="44"/>
      <c r="W57" s="44"/>
      <c r="X57" s="44"/>
      <c r="Y57" s="44"/>
      <c r="Z57" s="44"/>
      <c r="AA57" s="68">
        <f t="shared" si="11"/>
        <v>0</v>
      </c>
      <c r="AB57" s="33">
        <v>15</v>
      </c>
      <c r="AC57" s="20">
        <f t="shared" si="12"/>
        <v>15</v>
      </c>
      <c r="AD57" s="85">
        <f t="shared" si="13"/>
        <v>146.74</v>
      </c>
      <c r="AE57" s="83">
        <f t="shared" si="23"/>
        <v>131.74</v>
      </c>
      <c r="AF57" s="84">
        <v>101</v>
      </c>
      <c r="AG57" s="78"/>
      <c r="AH57" s="22">
        <f t="shared" si="7"/>
        <v>146.74</v>
      </c>
      <c r="AI57" s="23">
        <f t="shared" si="8"/>
        <v>-1.2915000000000134</v>
      </c>
      <c r="AJ57" s="58"/>
      <c r="AK57" s="24">
        <f t="shared" si="9"/>
        <v>15</v>
      </c>
      <c r="AL57" s="25">
        <f t="shared" si="14"/>
        <v>130.4485</v>
      </c>
      <c r="AM57" s="28">
        <f t="shared" si="15"/>
        <v>145.4485</v>
      </c>
      <c r="AN57" s="79"/>
      <c r="AO57" s="24">
        <v>60</v>
      </c>
      <c r="AP57" s="25">
        <v>200</v>
      </c>
      <c r="AQ57" s="25">
        <v>0</v>
      </c>
      <c r="AR57" s="25">
        <v>15</v>
      </c>
      <c r="AS57" s="25">
        <v>54</v>
      </c>
      <c r="AT57" s="62">
        <f t="shared" si="28"/>
        <v>329</v>
      </c>
      <c r="AU57" s="64">
        <f t="shared" si="29"/>
        <v>312.55</v>
      </c>
      <c r="AV57" s="114">
        <v>6</v>
      </c>
      <c r="AW57" s="114">
        <v>20</v>
      </c>
      <c r="AX57" s="114">
        <v>8</v>
      </c>
      <c r="AY57" s="114">
        <v>1</v>
      </c>
      <c r="AZ57" s="81">
        <f t="shared" si="18"/>
        <v>35</v>
      </c>
      <c r="BA57" s="80">
        <f t="shared" si="19"/>
        <v>277.55</v>
      </c>
      <c r="BB57" s="36">
        <f t="shared" si="24"/>
        <v>130.4485</v>
      </c>
      <c r="BC57" s="80">
        <f t="shared" si="20"/>
        <v>144.32600000000002</v>
      </c>
    </row>
    <row r="58" spans="1:55" ht="17.399999999999999">
      <c r="A58" s="30" t="s">
        <v>27</v>
      </c>
      <c r="B58" s="44">
        <v>1064</v>
      </c>
      <c r="C58" s="44">
        <v>483</v>
      </c>
      <c r="D58" s="44">
        <v>801</v>
      </c>
      <c r="E58" s="44">
        <v>54</v>
      </c>
      <c r="F58" s="44"/>
      <c r="G58" s="35">
        <v>27</v>
      </c>
      <c r="H58" s="55">
        <f t="shared" si="4"/>
        <v>2348</v>
      </c>
      <c r="I58" s="55">
        <f t="shared" si="5"/>
        <v>81</v>
      </c>
      <c r="J58" s="44">
        <v>805</v>
      </c>
      <c r="K58" s="19">
        <v>401</v>
      </c>
      <c r="L58" s="19"/>
      <c r="M58" s="56">
        <v>26</v>
      </c>
      <c r="N58" s="56">
        <v>14</v>
      </c>
      <c r="O58" s="56"/>
      <c r="P58" s="55">
        <f t="shared" si="21"/>
        <v>1206</v>
      </c>
      <c r="Q58" s="55">
        <f t="shared" si="25"/>
        <v>40</v>
      </c>
      <c r="R58" s="57">
        <f t="shared" si="22"/>
        <v>121</v>
      </c>
      <c r="S58" s="44">
        <v>6.22</v>
      </c>
      <c r="T58" s="35">
        <v>7.2</v>
      </c>
      <c r="U58" s="44">
        <v>11.2</v>
      </c>
      <c r="V58" s="44"/>
      <c r="W58" s="44"/>
      <c r="X58" s="44"/>
      <c r="Y58" s="44"/>
      <c r="Z58" s="44"/>
      <c r="AA58" s="68">
        <f t="shared" si="11"/>
        <v>0</v>
      </c>
      <c r="AB58" s="33">
        <v>15</v>
      </c>
      <c r="AC58" s="20">
        <f t="shared" si="12"/>
        <v>15</v>
      </c>
      <c r="AD58" s="85">
        <f t="shared" si="13"/>
        <v>145.61999999999998</v>
      </c>
      <c r="AE58" s="83">
        <f t="shared" si="23"/>
        <v>130.61999999999998</v>
      </c>
      <c r="AF58" s="84">
        <v>101</v>
      </c>
      <c r="AG58" s="78"/>
      <c r="AH58" s="22">
        <f t="shared" si="7"/>
        <v>145.61999999999998</v>
      </c>
      <c r="AI58" s="23">
        <f t="shared" si="8"/>
        <v>-0.17149999999998045</v>
      </c>
      <c r="AJ58" s="58"/>
      <c r="AK58" s="24">
        <f t="shared" si="9"/>
        <v>15</v>
      </c>
      <c r="AL58" s="25">
        <f t="shared" si="14"/>
        <v>130.4485</v>
      </c>
      <c r="AM58" s="28">
        <f t="shared" si="15"/>
        <v>145.4485</v>
      </c>
      <c r="AN58" s="79"/>
      <c r="AO58" s="24">
        <v>60</v>
      </c>
      <c r="AP58" s="25">
        <v>200</v>
      </c>
      <c r="AQ58" s="25">
        <v>0</v>
      </c>
      <c r="AR58" s="25">
        <v>15</v>
      </c>
      <c r="AS58" s="25">
        <v>54</v>
      </c>
      <c r="AT58" s="62">
        <f t="shared" si="28"/>
        <v>329</v>
      </c>
      <c r="AU58" s="64">
        <f t="shared" si="29"/>
        <v>312.55</v>
      </c>
      <c r="AV58" s="114">
        <v>6</v>
      </c>
      <c r="AW58" s="114">
        <v>20</v>
      </c>
      <c r="AX58" s="114">
        <v>8</v>
      </c>
      <c r="AY58" s="114">
        <v>1</v>
      </c>
      <c r="AZ58" s="81">
        <f t="shared" si="18"/>
        <v>35</v>
      </c>
      <c r="BA58" s="80">
        <f t="shared" si="19"/>
        <v>277.55</v>
      </c>
      <c r="BB58" s="36">
        <f t="shared" si="24"/>
        <v>130.4485</v>
      </c>
      <c r="BC58" s="80">
        <f t="shared" si="20"/>
        <v>144.32600000000002</v>
      </c>
    </row>
    <row r="59" spans="1:55" ht="17.399999999999999">
      <c r="A59" s="30" t="s">
        <v>57</v>
      </c>
      <c r="B59" s="44">
        <v>1064</v>
      </c>
      <c r="C59" s="44">
        <v>483</v>
      </c>
      <c r="D59" s="44">
        <v>801</v>
      </c>
      <c r="E59" s="44">
        <v>54</v>
      </c>
      <c r="F59" s="44"/>
      <c r="G59" s="35">
        <v>27</v>
      </c>
      <c r="H59" s="55">
        <f t="shared" ref="H59" si="36">B59+C59+D59</f>
        <v>2348</v>
      </c>
      <c r="I59" s="55">
        <f t="shared" ref="I59" si="37">E59+F59+G59</f>
        <v>81</v>
      </c>
      <c r="J59" s="44">
        <v>805</v>
      </c>
      <c r="K59" s="19">
        <v>401</v>
      </c>
      <c r="L59" s="19"/>
      <c r="M59" s="56">
        <v>26</v>
      </c>
      <c r="N59" s="56">
        <v>14</v>
      </c>
      <c r="O59" s="56"/>
      <c r="P59" s="55">
        <f t="shared" si="21"/>
        <v>1206</v>
      </c>
      <c r="Q59" s="55">
        <f t="shared" si="25"/>
        <v>40</v>
      </c>
      <c r="R59" s="57">
        <f t="shared" si="22"/>
        <v>121</v>
      </c>
      <c r="S59" s="44">
        <v>6.22</v>
      </c>
      <c r="T59" s="35">
        <v>7.2</v>
      </c>
      <c r="U59" s="44">
        <v>11.2</v>
      </c>
      <c r="V59" s="44"/>
      <c r="W59" s="44"/>
      <c r="X59" s="44"/>
      <c r="Y59" s="44"/>
      <c r="Z59" s="44"/>
      <c r="AA59" s="68">
        <f t="shared" si="11"/>
        <v>0</v>
      </c>
      <c r="AB59" s="33">
        <v>15</v>
      </c>
      <c r="AC59" s="20">
        <f t="shared" si="12"/>
        <v>15</v>
      </c>
      <c r="AD59" s="85">
        <f t="shared" si="13"/>
        <v>145.61999999999998</v>
      </c>
      <c r="AE59" s="83">
        <f t="shared" si="23"/>
        <v>130.61999999999998</v>
      </c>
      <c r="AF59" s="84">
        <v>101</v>
      </c>
      <c r="AG59" s="78"/>
      <c r="AH59" s="22">
        <f t="shared" si="7"/>
        <v>145.61999999999998</v>
      </c>
      <c r="AI59" s="23">
        <f t="shared" si="8"/>
        <v>-0.17149999999998045</v>
      </c>
      <c r="AJ59" s="58"/>
      <c r="AK59" s="24">
        <f t="shared" si="9"/>
        <v>15</v>
      </c>
      <c r="AL59" s="25">
        <f t="shared" si="14"/>
        <v>130.4485</v>
      </c>
      <c r="AM59" s="28">
        <f t="shared" si="15"/>
        <v>145.4485</v>
      </c>
      <c r="AN59" s="79"/>
      <c r="AO59" s="24">
        <v>60</v>
      </c>
      <c r="AP59" s="25">
        <v>200</v>
      </c>
      <c r="AQ59" s="25">
        <v>0</v>
      </c>
      <c r="AR59" s="25">
        <v>15</v>
      </c>
      <c r="AS59" s="25">
        <v>54</v>
      </c>
      <c r="AT59" s="62">
        <f t="shared" si="28"/>
        <v>329</v>
      </c>
      <c r="AU59" s="64">
        <f t="shared" si="29"/>
        <v>312.55</v>
      </c>
      <c r="AV59" s="114">
        <v>6</v>
      </c>
      <c r="AW59" s="114">
        <v>20</v>
      </c>
      <c r="AX59" s="114">
        <v>8</v>
      </c>
      <c r="AY59" s="114">
        <v>1</v>
      </c>
      <c r="AZ59" s="81">
        <f t="shared" si="18"/>
        <v>35</v>
      </c>
      <c r="BA59" s="80">
        <f t="shared" si="19"/>
        <v>277.55</v>
      </c>
      <c r="BB59" s="36">
        <f t="shared" si="24"/>
        <v>130.4485</v>
      </c>
      <c r="BC59" s="80">
        <f t="shared" si="20"/>
        <v>144.32600000000002</v>
      </c>
    </row>
    <row r="60" spans="1:55" ht="17.399999999999999">
      <c r="A60" s="30" t="s">
        <v>58</v>
      </c>
      <c r="B60" s="44">
        <v>1009</v>
      </c>
      <c r="C60" s="44">
        <v>467</v>
      </c>
      <c r="D60" s="44">
        <v>761</v>
      </c>
      <c r="E60" s="44">
        <v>52</v>
      </c>
      <c r="F60" s="44"/>
      <c r="G60" s="35">
        <v>26</v>
      </c>
      <c r="H60" s="55">
        <f t="shared" si="4"/>
        <v>2237</v>
      </c>
      <c r="I60" s="55">
        <f t="shared" si="5"/>
        <v>78</v>
      </c>
      <c r="J60" s="44">
        <v>760</v>
      </c>
      <c r="K60" s="19">
        <v>393</v>
      </c>
      <c r="L60" s="19"/>
      <c r="M60" s="56">
        <v>25</v>
      </c>
      <c r="N60" s="56">
        <v>14</v>
      </c>
      <c r="O60" s="56"/>
      <c r="P60" s="55">
        <f t="shared" si="21"/>
        <v>1153</v>
      </c>
      <c r="Q60" s="55">
        <f t="shared" si="25"/>
        <v>39</v>
      </c>
      <c r="R60" s="57">
        <f t="shared" si="22"/>
        <v>117</v>
      </c>
      <c r="S60" s="44">
        <v>6.22</v>
      </c>
      <c r="T60" s="35">
        <v>7.2</v>
      </c>
      <c r="U60" s="44">
        <v>11.2</v>
      </c>
      <c r="V60" s="44"/>
      <c r="W60" s="44"/>
      <c r="X60" s="44"/>
      <c r="Y60" s="44"/>
      <c r="Z60" s="44"/>
      <c r="AA60" s="68">
        <f t="shared" si="11"/>
        <v>0</v>
      </c>
      <c r="AB60" s="33">
        <v>15</v>
      </c>
      <c r="AC60" s="20">
        <f t="shared" si="12"/>
        <v>15</v>
      </c>
      <c r="AD60" s="85">
        <f t="shared" si="13"/>
        <v>141.61999999999998</v>
      </c>
      <c r="AE60" s="83">
        <f t="shared" si="23"/>
        <v>126.61999999999998</v>
      </c>
      <c r="AF60" s="84">
        <v>101</v>
      </c>
      <c r="AG60" s="78"/>
      <c r="AH60" s="22">
        <f t="shared" si="7"/>
        <v>141.61999999999998</v>
      </c>
      <c r="AI60" s="23">
        <f t="shared" si="8"/>
        <v>3.8285000000000196</v>
      </c>
      <c r="AJ60" s="58"/>
      <c r="AK60" s="24">
        <f t="shared" si="9"/>
        <v>15</v>
      </c>
      <c r="AL60" s="25">
        <f t="shared" si="14"/>
        <v>130.4485</v>
      </c>
      <c r="AM60" s="28">
        <f t="shared" si="15"/>
        <v>145.4485</v>
      </c>
      <c r="AN60" s="79"/>
      <c r="AO60" s="24">
        <v>60</v>
      </c>
      <c r="AP60" s="25">
        <v>200</v>
      </c>
      <c r="AQ60" s="25">
        <v>0</v>
      </c>
      <c r="AR60" s="25">
        <v>15</v>
      </c>
      <c r="AS60" s="25">
        <v>54</v>
      </c>
      <c r="AT60" s="62">
        <f t="shared" si="28"/>
        <v>329</v>
      </c>
      <c r="AU60" s="64">
        <f t="shared" si="29"/>
        <v>312.55</v>
      </c>
      <c r="AV60" s="114">
        <v>6</v>
      </c>
      <c r="AW60" s="114">
        <v>20</v>
      </c>
      <c r="AX60" s="114">
        <v>8</v>
      </c>
      <c r="AY60" s="114">
        <v>1</v>
      </c>
      <c r="AZ60" s="81">
        <f t="shared" si="18"/>
        <v>35</v>
      </c>
      <c r="BA60" s="80">
        <f t="shared" si="19"/>
        <v>277.55</v>
      </c>
      <c r="BB60" s="36">
        <f t="shared" si="24"/>
        <v>130.4485</v>
      </c>
      <c r="BC60" s="80">
        <f t="shared" si="20"/>
        <v>144.32600000000002</v>
      </c>
    </row>
    <row r="61" spans="1:55" ht="17.399999999999999">
      <c r="A61" s="30" t="s">
        <v>59</v>
      </c>
      <c r="B61" s="44">
        <v>1009</v>
      </c>
      <c r="C61" s="44">
        <v>467</v>
      </c>
      <c r="D61" s="44">
        <v>761</v>
      </c>
      <c r="E61" s="44">
        <v>52</v>
      </c>
      <c r="F61" s="44"/>
      <c r="G61" s="35">
        <v>26</v>
      </c>
      <c r="H61" s="55">
        <f t="shared" ref="H61" si="38">B61+C61+D61</f>
        <v>2237</v>
      </c>
      <c r="I61" s="55">
        <f t="shared" ref="I61" si="39">E61+F61+G61</f>
        <v>78</v>
      </c>
      <c r="J61" s="44">
        <v>760</v>
      </c>
      <c r="K61" s="19">
        <v>393</v>
      </c>
      <c r="L61" s="19"/>
      <c r="M61" s="56">
        <v>25</v>
      </c>
      <c r="N61" s="56">
        <v>14</v>
      </c>
      <c r="O61" s="56"/>
      <c r="P61" s="55">
        <f t="shared" si="21"/>
        <v>1153</v>
      </c>
      <c r="Q61" s="55">
        <f t="shared" si="25"/>
        <v>39</v>
      </c>
      <c r="R61" s="57">
        <f t="shared" si="22"/>
        <v>117</v>
      </c>
      <c r="S61" s="44">
        <v>6.22</v>
      </c>
      <c r="T61" s="35">
        <v>7.2</v>
      </c>
      <c r="U61" s="44">
        <v>11.2</v>
      </c>
      <c r="V61" s="44"/>
      <c r="W61" s="44"/>
      <c r="X61" s="44"/>
      <c r="Y61" s="44"/>
      <c r="Z61" s="44"/>
      <c r="AA61" s="68">
        <f t="shared" si="11"/>
        <v>0</v>
      </c>
      <c r="AB61" s="33">
        <v>15</v>
      </c>
      <c r="AC61" s="20">
        <f t="shared" si="12"/>
        <v>15</v>
      </c>
      <c r="AD61" s="85">
        <f t="shared" si="13"/>
        <v>141.61999999999998</v>
      </c>
      <c r="AE61" s="83">
        <f t="shared" si="23"/>
        <v>126.61999999999998</v>
      </c>
      <c r="AF61" s="84"/>
      <c r="AG61" s="78"/>
      <c r="AH61" s="22">
        <f t="shared" si="7"/>
        <v>141.61999999999998</v>
      </c>
      <c r="AI61" s="23">
        <f t="shared" si="8"/>
        <v>3.8285000000000196</v>
      </c>
      <c r="AJ61" s="58"/>
      <c r="AK61" s="24">
        <f t="shared" si="9"/>
        <v>15</v>
      </c>
      <c r="AL61" s="25">
        <f t="shared" si="14"/>
        <v>130.4485</v>
      </c>
      <c r="AM61" s="28">
        <f t="shared" si="15"/>
        <v>145.4485</v>
      </c>
      <c r="AN61" s="79"/>
      <c r="AO61" s="24">
        <v>60</v>
      </c>
      <c r="AP61" s="25">
        <v>200</v>
      </c>
      <c r="AQ61" s="25">
        <v>0</v>
      </c>
      <c r="AR61" s="25">
        <v>15</v>
      </c>
      <c r="AS61" s="25">
        <v>54</v>
      </c>
      <c r="AT61" s="62">
        <f t="shared" si="28"/>
        <v>329</v>
      </c>
      <c r="AU61" s="64">
        <f t="shared" si="29"/>
        <v>312.55</v>
      </c>
      <c r="AV61" s="114">
        <v>6</v>
      </c>
      <c r="AW61" s="114">
        <v>20</v>
      </c>
      <c r="AX61" s="114">
        <v>8</v>
      </c>
      <c r="AY61" s="114">
        <v>1</v>
      </c>
      <c r="AZ61" s="81">
        <f t="shared" si="18"/>
        <v>35</v>
      </c>
      <c r="BA61" s="80">
        <f t="shared" si="19"/>
        <v>277.55</v>
      </c>
      <c r="BB61" s="36">
        <f t="shared" si="24"/>
        <v>130.4485</v>
      </c>
      <c r="BC61" s="80">
        <f t="shared" si="20"/>
        <v>144.32600000000002</v>
      </c>
    </row>
    <row r="62" spans="1:55" ht="17.399999999999999">
      <c r="A62" s="30" t="s">
        <v>28</v>
      </c>
      <c r="B62" s="44">
        <v>989</v>
      </c>
      <c r="C62" s="44">
        <v>449</v>
      </c>
      <c r="D62" s="44">
        <v>749</v>
      </c>
      <c r="E62" s="44">
        <v>48</v>
      </c>
      <c r="F62" s="44"/>
      <c r="G62" s="35">
        <v>24</v>
      </c>
      <c r="H62" s="55">
        <f t="shared" si="4"/>
        <v>2187</v>
      </c>
      <c r="I62" s="55">
        <f t="shared" si="5"/>
        <v>72</v>
      </c>
      <c r="J62" s="44">
        <v>730</v>
      </c>
      <c r="K62" s="19">
        <v>379</v>
      </c>
      <c r="L62" s="19"/>
      <c r="M62" s="56">
        <v>24</v>
      </c>
      <c r="N62" s="56">
        <v>13</v>
      </c>
      <c r="O62" s="56"/>
      <c r="P62" s="55">
        <f t="shared" si="21"/>
        <v>1109</v>
      </c>
      <c r="Q62" s="55">
        <f t="shared" si="25"/>
        <v>37</v>
      </c>
      <c r="R62" s="57">
        <f t="shared" si="22"/>
        <v>109</v>
      </c>
      <c r="S62" s="35">
        <v>5.61</v>
      </c>
      <c r="T62" s="35">
        <v>6.5</v>
      </c>
      <c r="U62" s="44">
        <v>10.6</v>
      </c>
      <c r="V62" s="44"/>
      <c r="W62" s="44"/>
      <c r="X62" s="44"/>
      <c r="Y62" s="44"/>
      <c r="Z62" s="44"/>
      <c r="AA62" s="68">
        <f t="shared" si="11"/>
        <v>0</v>
      </c>
      <c r="AB62" s="33">
        <v>15</v>
      </c>
      <c r="AC62" s="20">
        <f t="shared" si="12"/>
        <v>15</v>
      </c>
      <c r="AD62" s="85">
        <f t="shared" si="13"/>
        <v>131.71</v>
      </c>
      <c r="AE62" s="83">
        <f t="shared" si="23"/>
        <v>116.71000000000001</v>
      </c>
      <c r="AF62" s="84"/>
      <c r="AG62" s="78"/>
      <c r="AH62" s="22">
        <f t="shared" si="7"/>
        <v>131.71</v>
      </c>
      <c r="AI62" s="23">
        <f t="shared" si="8"/>
        <v>13.738499999999988</v>
      </c>
      <c r="AJ62" s="58"/>
      <c r="AK62" s="24">
        <f t="shared" si="9"/>
        <v>15</v>
      </c>
      <c r="AL62" s="25">
        <f t="shared" si="14"/>
        <v>130.4485</v>
      </c>
      <c r="AM62" s="28">
        <f t="shared" si="15"/>
        <v>145.4485</v>
      </c>
      <c r="AN62" s="79"/>
      <c r="AO62" s="24">
        <v>60</v>
      </c>
      <c r="AP62" s="25">
        <v>200</v>
      </c>
      <c r="AQ62" s="25">
        <v>0</v>
      </c>
      <c r="AR62" s="25">
        <v>15</v>
      </c>
      <c r="AS62" s="25">
        <v>54</v>
      </c>
      <c r="AT62" s="62">
        <f t="shared" si="28"/>
        <v>329</v>
      </c>
      <c r="AU62" s="64">
        <f t="shared" si="29"/>
        <v>312.55</v>
      </c>
      <c r="AV62" s="114">
        <v>6</v>
      </c>
      <c r="AW62" s="114">
        <v>20</v>
      </c>
      <c r="AX62" s="114">
        <v>8</v>
      </c>
      <c r="AY62" s="114">
        <v>1</v>
      </c>
      <c r="AZ62" s="81">
        <f t="shared" si="18"/>
        <v>35</v>
      </c>
      <c r="BA62" s="80">
        <f t="shared" si="19"/>
        <v>277.55</v>
      </c>
      <c r="BB62" s="36">
        <f t="shared" si="24"/>
        <v>130.4485</v>
      </c>
      <c r="BC62" s="80">
        <f t="shared" si="20"/>
        <v>144.32600000000002</v>
      </c>
    </row>
    <row r="63" spans="1:55" ht="17.399999999999999">
      <c r="A63" s="31" t="s">
        <v>60</v>
      </c>
      <c r="B63" s="44">
        <v>936</v>
      </c>
      <c r="C63" s="44">
        <v>423</v>
      </c>
      <c r="D63" s="44">
        <v>718</v>
      </c>
      <c r="E63" s="44">
        <v>44</v>
      </c>
      <c r="F63" s="44"/>
      <c r="G63" s="35">
        <v>23</v>
      </c>
      <c r="H63" s="55">
        <f t="shared" si="4"/>
        <v>2077</v>
      </c>
      <c r="I63" s="55">
        <f t="shared" si="5"/>
        <v>67</v>
      </c>
      <c r="J63" s="44">
        <v>735</v>
      </c>
      <c r="K63" s="19">
        <v>367</v>
      </c>
      <c r="L63" s="19"/>
      <c r="M63" s="56">
        <v>24</v>
      </c>
      <c r="N63" s="56">
        <v>13</v>
      </c>
      <c r="O63" s="56"/>
      <c r="P63" s="55">
        <f t="shared" si="21"/>
        <v>1102</v>
      </c>
      <c r="Q63" s="55">
        <f t="shared" si="25"/>
        <v>37</v>
      </c>
      <c r="R63" s="57">
        <f t="shared" si="22"/>
        <v>104</v>
      </c>
      <c r="S63" s="35">
        <v>5.61</v>
      </c>
      <c r="T63" s="35">
        <v>6.5</v>
      </c>
      <c r="U63" s="44">
        <v>10.6</v>
      </c>
      <c r="V63" s="44"/>
      <c r="W63" s="44"/>
      <c r="X63" s="44"/>
      <c r="Y63" s="44"/>
      <c r="Z63" s="44"/>
      <c r="AA63" s="68">
        <f t="shared" si="11"/>
        <v>0</v>
      </c>
      <c r="AB63" s="33"/>
      <c r="AC63" s="20">
        <f t="shared" si="12"/>
        <v>0</v>
      </c>
      <c r="AD63" s="85">
        <f t="shared" si="13"/>
        <v>126.71</v>
      </c>
      <c r="AE63" s="83">
        <f t="shared" si="23"/>
        <v>126.71</v>
      </c>
      <c r="AF63" s="84"/>
      <c r="AG63" s="78"/>
      <c r="AH63" s="22">
        <f t="shared" si="7"/>
        <v>126.71</v>
      </c>
      <c r="AI63" s="23">
        <f t="shared" si="8"/>
        <v>3.7385000000000019</v>
      </c>
      <c r="AJ63" s="58"/>
      <c r="AK63" s="24">
        <f t="shared" si="9"/>
        <v>0</v>
      </c>
      <c r="AL63" s="25">
        <f t="shared" si="14"/>
        <v>130.4485</v>
      </c>
      <c r="AM63" s="28">
        <f t="shared" si="15"/>
        <v>130.4485</v>
      </c>
      <c r="AN63" s="79"/>
      <c r="AO63" s="24">
        <v>60</v>
      </c>
      <c r="AP63" s="25">
        <v>200</v>
      </c>
      <c r="AQ63" s="25">
        <v>0</v>
      </c>
      <c r="AR63" s="25">
        <v>15</v>
      </c>
      <c r="AS63" s="25">
        <v>54</v>
      </c>
      <c r="AT63" s="62">
        <f t="shared" si="28"/>
        <v>329</v>
      </c>
      <c r="AU63" s="64">
        <f t="shared" si="29"/>
        <v>312.55</v>
      </c>
      <c r="AV63" s="114">
        <v>6</v>
      </c>
      <c r="AW63" s="114">
        <v>20</v>
      </c>
      <c r="AX63" s="114">
        <v>8</v>
      </c>
      <c r="AY63" s="114">
        <v>1</v>
      </c>
      <c r="AZ63" s="81">
        <f t="shared" si="18"/>
        <v>35</v>
      </c>
      <c r="BA63" s="80">
        <f t="shared" si="19"/>
        <v>277.55</v>
      </c>
      <c r="BB63" s="36">
        <f t="shared" si="24"/>
        <v>130.4485</v>
      </c>
      <c r="BC63" s="80">
        <f t="shared" si="20"/>
        <v>144.32600000000002</v>
      </c>
    </row>
    <row r="64" spans="1:55" ht="17.399999999999999">
      <c r="A64" s="31" t="s">
        <v>29</v>
      </c>
      <c r="B64" s="44">
        <v>911</v>
      </c>
      <c r="C64" s="44">
        <v>370</v>
      </c>
      <c r="D64" s="44">
        <v>654</v>
      </c>
      <c r="E64" s="44">
        <v>46</v>
      </c>
      <c r="F64" s="44"/>
      <c r="G64" s="35">
        <v>22</v>
      </c>
      <c r="H64" s="55">
        <f t="shared" si="4"/>
        <v>1935</v>
      </c>
      <c r="I64" s="55">
        <f t="shared" si="5"/>
        <v>68</v>
      </c>
      <c r="J64" s="44">
        <v>709</v>
      </c>
      <c r="K64" s="19">
        <v>357</v>
      </c>
      <c r="L64" s="19"/>
      <c r="M64" s="45">
        <v>23</v>
      </c>
      <c r="N64" s="56">
        <v>13</v>
      </c>
      <c r="O64" s="56"/>
      <c r="P64" s="55">
        <f t="shared" si="21"/>
        <v>1066</v>
      </c>
      <c r="Q64" s="55">
        <f t="shared" si="25"/>
        <v>36</v>
      </c>
      <c r="R64" s="57">
        <f t="shared" si="22"/>
        <v>104</v>
      </c>
      <c r="S64" s="35">
        <v>4.92</v>
      </c>
      <c r="T64" s="35">
        <v>6</v>
      </c>
      <c r="U64" s="44">
        <v>9.3000000000000007</v>
      </c>
      <c r="V64" s="44"/>
      <c r="W64" s="44"/>
      <c r="X64" s="44"/>
      <c r="Y64" s="44"/>
      <c r="Z64" s="44"/>
      <c r="AA64" s="68">
        <f t="shared" si="11"/>
        <v>0</v>
      </c>
      <c r="AB64" s="33"/>
      <c r="AC64" s="20">
        <f t="shared" si="12"/>
        <v>0</v>
      </c>
      <c r="AD64" s="85">
        <f t="shared" si="13"/>
        <v>124.22</v>
      </c>
      <c r="AE64" s="83">
        <f t="shared" si="23"/>
        <v>124.22</v>
      </c>
      <c r="AF64" s="84"/>
      <c r="AG64" s="78"/>
      <c r="AH64" s="22">
        <f t="shared" si="7"/>
        <v>124.22</v>
      </c>
      <c r="AI64" s="23">
        <f t="shared" si="8"/>
        <v>6.2284999999999968</v>
      </c>
      <c r="AJ64" s="58"/>
      <c r="AK64" s="24">
        <f t="shared" si="9"/>
        <v>0</v>
      </c>
      <c r="AL64" s="25">
        <f t="shared" si="14"/>
        <v>130.4485</v>
      </c>
      <c r="AM64" s="28">
        <f t="shared" si="15"/>
        <v>130.4485</v>
      </c>
      <c r="AN64" s="79"/>
      <c r="AO64" s="24">
        <v>60</v>
      </c>
      <c r="AP64" s="25">
        <v>200</v>
      </c>
      <c r="AQ64" s="25">
        <v>0</v>
      </c>
      <c r="AR64" s="25">
        <v>15</v>
      </c>
      <c r="AS64" s="25">
        <v>54</v>
      </c>
      <c r="AT64" s="62">
        <f t="shared" si="28"/>
        <v>329</v>
      </c>
      <c r="AU64" s="64">
        <f t="shared" si="29"/>
        <v>312.55</v>
      </c>
      <c r="AV64" s="114">
        <v>6</v>
      </c>
      <c r="AW64" s="114">
        <v>20</v>
      </c>
      <c r="AX64" s="114">
        <v>8</v>
      </c>
      <c r="AY64" s="114">
        <v>1</v>
      </c>
      <c r="AZ64" s="81">
        <f t="shared" si="18"/>
        <v>35</v>
      </c>
      <c r="BA64" s="80">
        <f t="shared" si="19"/>
        <v>277.55</v>
      </c>
      <c r="BB64" s="36">
        <f t="shared" si="24"/>
        <v>130.4485</v>
      </c>
      <c r="BC64" s="80">
        <f t="shared" si="20"/>
        <v>144.32600000000002</v>
      </c>
    </row>
    <row r="65" spans="1:55" ht="17.399999999999999">
      <c r="A65" s="32" t="s">
        <v>61</v>
      </c>
      <c r="B65" s="44">
        <v>874</v>
      </c>
      <c r="C65" s="44">
        <v>377</v>
      </c>
      <c r="D65" s="44">
        <v>640</v>
      </c>
      <c r="E65" s="44">
        <v>45</v>
      </c>
      <c r="F65" s="44"/>
      <c r="G65" s="35">
        <v>21</v>
      </c>
      <c r="H65" s="55">
        <f t="shared" si="4"/>
        <v>1891</v>
      </c>
      <c r="I65" s="55">
        <f t="shared" si="5"/>
        <v>66</v>
      </c>
      <c r="J65" s="44">
        <v>690</v>
      </c>
      <c r="K65" s="19">
        <v>355</v>
      </c>
      <c r="L65" s="19"/>
      <c r="M65" s="45">
        <v>23</v>
      </c>
      <c r="N65" s="56">
        <v>13</v>
      </c>
      <c r="O65" s="56"/>
      <c r="P65" s="55">
        <f t="shared" si="21"/>
        <v>1045</v>
      </c>
      <c r="Q65" s="55">
        <f t="shared" si="25"/>
        <v>36</v>
      </c>
      <c r="R65" s="57">
        <f t="shared" si="22"/>
        <v>102</v>
      </c>
      <c r="S65" s="35">
        <v>4.92</v>
      </c>
      <c r="T65" s="44">
        <v>6</v>
      </c>
      <c r="U65" s="44">
        <v>9.3000000000000007</v>
      </c>
      <c r="V65" s="44"/>
      <c r="W65" s="44"/>
      <c r="X65" s="44"/>
      <c r="Y65" s="44"/>
      <c r="Z65" s="44"/>
      <c r="AA65" s="68">
        <f t="shared" si="11"/>
        <v>0</v>
      </c>
      <c r="AB65" s="33"/>
      <c r="AC65" s="20">
        <f t="shared" si="12"/>
        <v>0</v>
      </c>
      <c r="AD65" s="85">
        <f t="shared" si="13"/>
        <v>122.22</v>
      </c>
      <c r="AE65" s="83">
        <f t="shared" si="23"/>
        <v>122.22</v>
      </c>
      <c r="AF65" s="84"/>
      <c r="AG65" s="78"/>
      <c r="AH65" s="22">
        <f t="shared" si="7"/>
        <v>122.22</v>
      </c>
      <c r="AI65" s="23">
        <f t="shared" si="8"/>
        <v>8.2284999999999968</v>
      </c>
      <c r="AJ65" s="58"/>
      <c r="AK65" s="24">
        <f t="shared" si="9"/>
        <v>0</v>
      </c>
      <c r="AL65" s="25">
        <f t="shared" si="14"/>
        <v>130.4485</v>
      </c>
      <c r="AM65" s="28">
        <f t="shared" si="15"/>
        <v>130.4485</v>
      </c>
      <c r="AN65" s="79"/>
      <c r="AO65" s="24">
        <v>60</v>
      </c>
      <c r="AP65" s="25">
        <v>200</v>
      </c>
      <c r="AQ65" s="25">
        <v>0</v>
      </c>
      <c r="AR65" s="25">
        <v>15</v>
      </c>
      <c r="AS65" s="25">
        <v>54</v>
      </c>
      <c r="AT65" s="62">
        <f t="shared" si="28"/>
        <v>329</v>
      </c>
      <c r="AU65" s="64">
        <f t="shared" si="29"/>
        <v>312.55</v>
      </c>
      <c r="AV65" s="114">
        <v>6</v>
      </c>
      <c r="AW65" s="114">
        <v>20</v>
      </c>
      <c r="AX65" s="114">
        <v>8</v>
      </c>
      <c r="AY65" s="114">
        <v>1</v>
      </c>
      <c r="AZ65" s="81">
        <f t="shared" si="18"/>
        <v>35</v>
      </c>
      <c r="BA65" s="80">
        <f t="shared" si="19"/>
        <v>277.55</v>
      </c>
      <c r="BB65" s="36">
        <f t="shared" si="24"/>
        <v>130.4485</v>
      </c>
      <c r="BC65" s="80">
        <f t="shared" si="20"/>
        <v>144.32600000000002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45" priority="2" operator="lessThan">
      <formula>0</formula>
    </cfRule>
  </conditionalFormatting>
  <conditionalFormatting sqref="AC6">
    <cfRule type="cellIs" dxfId="44" priority="1" operator="greaterThan">
      <formula>0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C65"/>
  <sheetViews>
    <sheetView zoomScale="80" zoomScaleNormal="80" workbookViewId="0">
      <pane xSplit="1" ySplit="9" topLeftCell="B51" activePane="bottomRight" state="frozen"/>
      <selection activeCell="M23" sqref="M23"/>
      <selection pane="topRight" activeCell="M23" sqref="M23"/>
      <selection pane="bottomLeft" activeCell="M23" sqref="M23"/>
      <selection pane="bottomRight" activeCell="Z60" sqref="Z60"/>
    </sheetView>
  </sheetViews>
  <sheetFormatPr baseColWidth="10" defaultRowHeight="14.4"/>
  <cols>
    <col min="1" max="1" width="9.44140625" customWidth="1"/>
    <col min="2" max="2" width="6" customWidth="1"/>
    <col min="3" max="4" width="5.6640625" customWidth="1"/>
    <col min="5" max="6" width="6.109375" customWidth="1"/>
    <col min="7" max="7" width="5.88671875" customWidth="1"/>
    <col min="8" max="8" width="6.6640625" customWidth="1"/>
    <col min="9" max="9" width="6.88671875" customWidth="1"/>
    <col min="10" max="12" width="5.6640625" customWidth="1"/>
    <col min="13" max="13" width="6.109375" customWidth="1"/>
    <col min="14" max="14" width="6.44140625" customWidth="1"/>
    <col min="15" max="15" width="6.109375" customWidth="1"/>
    <col min="16" max="19" width="6.6640625" customWidth="1"/>
    <col min="20" max="20" width="8.441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3" t="s">
        <v>6</v>
      </c>
      <c r="C1" s="233"/>
      <c r="D1" s="233"/>
      <c r="E1" s="233"/>
      <c r="F1" s="233"/>
      <c r="G1" s="233"/>
      <c r="H1" s="233"/>
      <c r="I1" s="233"/>
      <c r="J1" s="233"/>
      <c r="K1" s="233"/>
      <c r="L1" s="233"/>
      <c r="M1" s="233"/>
      <c r="N1" s="233"/>
      <c r="O1" s="233"/>
      <c r="P1" s="233"/>
      <c r="Q1" s="233"/>
      <c r="R1" s="233"/>
      <c r="S1" s="233"/>
      <c r="T1" s="233"/>
      <c r="U1" s="233"/>
      <c r="V1" s="233"/>
      <c r="W1" s="233"/>
      <c r="X1" s="233"/>
      <c r="Y1" s="233"/>
      <c r="Z1" s="233"/>
      <c r="AA1" s="233"/>
      <c r="AB1" s="233"/>
      <c r="AC1" s="233"/>
      <c r="AD1" s="233"/>
      <c r="AE1" s="233"/>
      <c r="AF1" s="233"/>
      <c r="AG1" s="233"/>
      <c r="AH1" s="233"/>
      <c r="AI1" s="23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1174</v>
      </c>
      <c r="C5" s="39">
        <f t="shared" ref="C5:AI5" si="0">MAX(C10:C65)</f>
        <v>500</v>
      </c>
      <c r="D5" s="39">
        <f t="shared" si="0"/>
        <v>824</v>
      </c>
      <c r="E5" s="43">
        <f t="shared" si="0"/>
        <v>53</v>
      </c>
      <c r="F5" s="43">
        <f t="shared" si="0"/>
        <v>0</v>
      </c>
      <c r="G5" s="43">
        <f t="shared" si="0"/>
        <v>27</v>
      </c>
      <c r="H5" s="39">
        <f t="shared" si="0"/>
        <v>2256</v>
      </c>
      <c r="I5" s="39">
        <f t="shared" si="0"/>
        <v>77</v>
      </c>
      <c r="J5" s="39">
        <f>MAX(J10:J65)</f>
        <v>882</v>
      </c>
      <c r="K5" s="39">
        <f>MAX(K10:K65)</f>
        <v>477</v>
      </c>
      <c r="L5" s="39">
        <f>MAX(L10:L65)</f>
        <v>0</v>
      </c>
      <c r="M5" s="39">
        <f t="shared" si="0"/>
        <v>29</v>
      </c>
      <c r="N5" s="39">
        <f t="shared" si="0"/>
        <v>17</v>
      </c>
      <c r="O5" s="39">
        <f t="shared" si="0"/>
        <v>0</v>
      </c>
      <c r="P5" s="39">
        <f t="shared" si="0"/>
        <v>1328</v>
      </c>
      <c r="Q5" s="39">
        <f t="shared" si="0"/>
        <v>45</v>
      </c>
      <c r="R5" s="39">
        <f t="shared" si="0"/>
        <v>122</v>
      </c>
      <c r="S5" s="39">
        <f t="shared" si="0"/>
        <v>6.24</v>
      </c>
      <c r="T5" s="39">
        <f>MAX(T10:T65)</f>
        <v>8.5</v>
      </c>
      <c r="U5" s="39">
        <f t="shared" si="0"/>
        <v>11.8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>MAX(AB10:AB65)</f>
        <v>15</v>
      </c>
      <c r="AC5" s="39">
        <f t="shared" si="0"/>
        <v>15</v>
      </c>
      <c r="AD5" s="39">
        <f>MAX(AD10:AD65)</f>
        <v>147.44</v>
      </c>
      <c r="AE5" s="39">
        <f>MAX(AE10:AE65)</f>
        <v>132.44</v>
      </c>
      <c r="AF5" s="39">
        <f>MAX(AF10:AF65)</f>
        <v>132</v>
      </c>
      <c r="AG5" s="39">
        <f>MAX(AG10:AG65)</f>
        <v>0</v>
      </c>
      <c r="AH5" s="41">
        <f t="shared" si="0"/>
        <v>147.44</v>
      </c>
      <c r="AI5" s="42">
        <f t="shared" si="0"/>
        <v>50.353499999999997</v>
      </c>
      <c r="AJ5" s="15"/>
      <c r="AK5" s="39">
        <f>MAX(AK10:AK65)</f>
        <v>15</v>
      </c>
      <c r="AL5" s="39">
        <f>MAX(AL10:AL65)</f>
        <v>137.5925</v>
      </c>
      <c r="AM5" s="39">
        <f>MAX(AM10:AM65)</f>
        <v>137.5925</v>
      </c>
      <c r="AN5" s="79"/>
      <c r="AO5" s="39">
        <f t="shared" ref="AO5:BC5" si="1">MAX(AO10:AO65)</f>
        <v>80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50</v>
      </c>
      <c r="AT5" s="39">
        <f t="shared" si="1"/>
        <v>345</v>
      </c>
      <c r="AU5" s="39">
        <f t="shared" si="1"/>
        <v>327.75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292.75</v>
      </c>
      <c r="BB5" s="39">
        <f t="shared" si="1"/>
        <v>137.5925</v>
      </c>
      <c r="BC5" s="39">
        <f t="shared" si="1"/>
        <v>152.23000000000002</v>
      </c>
    </row>
    <row r="6" spans="1:55" ht="15" thickBot="1">
      <c r="A6" s="11" t="s">
        <v>66</v>
      </c>
      <c r="B6" s="39">
        <f>MIN(B10:B65)</f>
        <v>540</v>
      </c>
      <c r="C6" s="39">
        <f t="shared" ref="C6:AI6" si="2">MIN(C10:C65)</f>
        <v>0</v>
      </c>
      <c r="D6" s="39">
        <f t="shared" si="2"/>
        <v>0</v>
      </c>
      <c r="E6" s="43">
        <f t="shared" si="2"/>
        <v>35</v>
      </c>
      <c r="F6" s="43">
        <f t="shared" si="2"/>
        <v>0</v>
      </c>
      <c r="G6" s="43">
        <f t="shared" si="2"/>
        <v>0</v>
      </c>
      <c r="H6" s="39">
        <f t="shared" si="2"/>
        <v>990</v>
      </c>
      <c r="I6" s="39">
        <f t="shared" si="2"/>
        <v>37</v>
      </c>
      <c r="J6" s="39">
        <f>MIN(J10:J65)</f>
        <v>477</v>
      </c>
      <c r="K6" s="39">
        <f>MIN(K10:K65)</f>
        <v>110</v>
      </c>
      <c r="L6" s="39">
        <f>MIN(L10:L65)</f>
        <v>0</v>
      </c>
      <c r="M6" s="39">
        <f t="shared" si="2"/>
        <v>0</v>
      </c>
      <c r="N6" s="39">
        <f t="shared" si="2"/>
        <v>5</v>
      </c>
      <c r="O6" s="39">
        <f t="shared" si="2"/>
        <v>0</v>
      </c>
      <c r="P6" s="39">
        <f t="shared" si="2"/>
        <v>731</v>
      </c>
      <c r="Q6" s="39">
        <f t="shared" si="2"/>
        <v>15</v>
      </c>
      <c r="R6" s="39">
        <f t="shared" si="2"/>
        <v>52</v>
      </c>
      <c r="S6" s="39">
        <f t="shared" si="2"/>
        <v>3.2</v>
      </c>
      <c r="T6" s="39">
        <f>MIN(T10:T65)</f>
        <v>3</v>
      </c>
      <c r="U6" s="39">
        <f t="shared" si="2"/>
        <v>6.5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>MIN(AB10:AB65)</f>
        <v>15</v>
      </c>
      <c r="AC6" s="39">
        <f t="shared" si="2"/>
        <v>0</v>
      </c>
      <c r="AD6" s="39">
        <f>MIN(AD10:AD65)</f>
        <v>66.7</v>
      </c>
      <c r="AE6" s="39">
        <f>MIN(AE10:AE65)</f>
        <v>66.7</v>
      </c>
      <c r="AF6" s="39">
        <f>MIN(AF10:AF65)</f>
        <v>122</v>
      </c>
      <c r="AG6" s="39">
        <f>MIN(AG10:AG65)</f>
        <v>0</v>
      </c>
      <c r="AH6" s="41">
        <f t="shared" si="2"/>
        <v>66.7</v>
      </c>
      <c r="AI6" s="42">
        <f t="shared" si="2"/>
        <v>-15.386500000000012</v>
      </c>
      <c r="AJ6" s="15"/>
      <c r="AK6" s="40">
        <f>MIN(AK10:AK65)</f>
        <v>0</v>
      </c>
      <c r="AL6" s="40">
        <f>MIN(AL10:AL65)</f>
        <v>108.57</v>
      </c>
      <c r="AM6" s="40">
        <f>MIN(AM10:AM65)</f>
        <v>108.57</v>
      </c>
      <c r="AN6" s="79"/>
      <c r="AO6" s="40">
        <f t="shared" ref="AO6:BC6" si="3">MIN(AO10:AO65)</f>
        <v>60</v>
      </c>
      <c r="AP6" s="40">
        <f t="shared" si="3"/>
        <v>200</v>
      </c>
      <c r="AQ6" s="40">
        <f t="shared" si="3"/>
        <v>0</v>
      </c>
      <c r="AR6" s="40">
        <f t="shared" si="3"/>
        <v>15</v>
      </c>
      <c r="AS6" s="40">
        <f t="shared" si="3"/>
        <v>0</v>
      </c>
      <c r="AT6" s="40">
        <f t="shared" si="3"/>
        <v>280</v>
      </c>
      <c r="AU6" s="40">
        <f t="shared" si="3"/>
        <v>266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231</v>
      </c>
      <c r="BB6" s="40">
        <f t="shared" si="3"/>
        <v>108.57</v>
      </c>
      <c r="BC6" s="40">
        <f t="shared" si="3"/>
        <v>120.12</v>
      </c>
    </row>
    <row r="7" spans="1:55" ht="18" customHeight="1" thickBot="1">
      <c r="A7" s="11"/>
      <c r="B7" s="234" t="s">
        <v>91</v>
      </c>
      <c r="C7" s="235"/>
      <c r="D7" s="235"/>
      <c r="E7" s="235"/>
      <c r="F7" s="235"/>
      <c r="G7" s="235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6"/>
      <c r="V7" s="237" t="s">
        <v>82</v>
      </c>
      <c r="W7" s="238"/>
      <c r="X7" s="238"/>
      <c r="Y7" s="238"/>
      <c r="Z7" s="238"/>
      <c r="AA7" s="238"/>
      <c r="AB7" s="239"/>
      <c r="AC7" s="240" t="s">
        <v>84</v>
      </c>
      <c r="AD7" s="243" t="s">
        <v>83</v>
      </c>
      <c r="AE7" s="244"/>
      <c r="AF7" s="244"/>
      <c r="AG7" s="244"/>
      <c r="AH7" s="244"/>
      <c r="AI7" s="245"/>
      <c r="AJ7" s="15"/>
      <c r="AK7" s="263" t="s">
        <v>100</v>
      </c>
      <c r="AL7" s="264"/>
      <c r="AM7" s="265"/>
      <c r="AN7" s="79"/>
      <c r="AO7" s="253" t="s">
        <v>136</v>
      </c>
      <c r="AP7" s="254"/>
      <c r="AQ7" s="254"/>
      <c r="AR7" s="254"/>
      <c r="AS7" s="254"/>
      <c r="AT7" s="254"/>
      <c r="AU7" s="254"/>
      <c r="AV7" s="254"/>
      <c r="AW7" s="254"/>
      <c r="AX7" s="254"/>
      <c r="AY7" s="254"/>
      <c r="AZ7" s="254"/>
      <c r="BA7" s="254"/>
      <c r="BB7" s="254"/>
      <c r="BC7" s="255"/>
    </row>
    <row r="8" spans="1:55" ht="18" customHeight="1" thickBot="1">
      <c r="A8" s="11"/>
      <c r="B8" s="256" t="s">
        <v>2</v>
      </c>
      <c r="C8" s="257"/>
      <c r="D8" s="257"/>
      <c r="E8" s="257"/>
      <c r="F8" s="257"/>
      <c r="G8" s="257"/>
      <c r="H8" s="257"/>
      <c r="I8" s="258"/>
      <c r="J8" s="256" t="s">
        <v>3</v>
      </c>
      <c r="K8" s="257"/>
      <c r="L8" s="257"/>
      <c r="M8" s="257"/>
      <c r="N8" s="257"/>
      <c r="O8" s="257"/>
      <c r="P8" s="257"/>
      <c r="Q8" s="258"/>
      <c r="R8" s="259" t="s">
        <v>79</v>
      </c>
      <c r="S8" s="246" t="s">
        <v>4</v>
      </c>
      <c r="T8" s="246" t="s">
        <v>5</v>
      </c>
      <c r="U8" s="250" t="s">
        <v>80</v>
      </c>
      <c r="V8" s="261" t="s">
        <v>92</v>
      </c>
      <c r="W8" s="246" t="s">
        <v>93</v>
      </c>
      <c r="X8" s="246" t="s">
        <v>94</v>
      </c>
      <c r="Y8" s="246" t="s">
        <v>96</v>
      </c>
      <c r="Z8" s="246" t="s">
        <v>95</v>
      </c>
      <c r="AA8" s="248" t="s">
        <v>97</v>
      </c>
      <c r="AB8" s="250" t="s">
        <v>98</v>
      </c>
      <c r="AC8" s="241"/>
      <c r="AD8" s="266" t="s">
        <v>112</v>
      </c>
      <c r="AE8" s="268" t="s">
        <v>111</v>
      </c>
      <c r="AF8" s="268" t="s">
        <v>113</v>
      </c>
      <c r="AG8" s="270" t="s">
        <v>114</v>
      </c>
      <c r="AH8" s="270" t="s">
        <v>115</v>
      </c>
      <c r="AI8" s="252" t="s">
        <v>116</v>
      </c>
      <c r="AJ8" s="15"/>
      <c r="AK8" s="274" t="s">
        <v>101</v>
      </c>
      <c r="AL8" s="276" t="s">
        <v>117</v>
      </c>
      <c r="AM8" s="278" t="s">
        <v>99</v>
      </c>
      <c r="AN8" s="79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60"/>
      <c r="S9" s="247"/>
      <c r="T9" s="247"/>
      <c r="U9" s="251"/>
      <c r="V9" s="262"/>
      <c r="W9" s="247"/>
      <c r="X9" s="247"/>
      <c r="Y9" s="247"/>
      <c r="Z9" s="247"/>
      <c r="AA9" s="249"/>
      <c r="AB9" s="251"/>
      <c r="AC9" s="242"/>
      <c r="AD9" s="267"/>
      <c r="AE9" s="269"/>
      <c r="AF9" s="269"/>
      <c r="AG9" s="247"/>
      <c r="AH9" s="247"/>
      <c r="AI9" s="251"/>
      <c r="AJ9" s="17"/>
      <c r="AK9" s="275"/>
      <c r="AL9" s="277"/>
      <c r="AM9" s="27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8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856</v>
      </c>
      <c r="C10" s="44">
        <v>361</v>
      </c>
      <c r="D10" s="45">
        <v>629</v>
      </c>
      <c r="E10" s="45">
        <v>44</v>
      </c>
      <c r="F10" s="46"/>
      <c r="G10" s="47">
        <v>20</v>
      </c>
      <c r="H10" s="48">
        <f>F11+C10+D10</f>
        <v>990</v>
      </c>
      <c r="I10" s="48">
        <f t="shared" ref="I10:I65" si="4">E10+F10+G10</f>
        <v>64</v>
      </c>
      <c r="J10" s="44">
        <v>648</v>
      </c>
      <c r="K10" s="19">
        <v>353</v>
      </c>
      <c r="L10" s="19"/>
      <c r="M10" s="19">
        <v>21</v>
      </c>
      <c r="N10" s="45">
        <v>13</v>
      </c>
      <c r="O10" s="49"/>
      <c r="P10" s="48">
        <f>SUM(J10+K10+L10)</f>
        <v>1001</v>
      </c>
      <c r="Q10" s="48">
        <f t="shared" ref="Q10:Q65" si="5">M10+N10+O10</f>
        <v>34</v>
      </c>
      <c r="R10" s="50">
        <f>SUM(I10+Q10)</f>
        <v>98</v>
      </c>
      <c r="S10" s="51">
        <v>4.5599999999999996</v>
      </c>
      <c r="T10" s="44">
        <v>5.5</v>
      </c>
      <c r="U10" s="53">
        <v>8.6999999999999993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116.76</v>
      </c>
      <c r="AE10" s="21">
        <f>+AD10-AK10</f>
        <v>116.76</v>
      </c>
      <c r="AF10" s="82"/>
      <c r="AG10" s="51"/>
      <c r="AH10" s="22">
        <f t="shared" ref="AH10:AH65" si="6">AD10+AG10</f>
        <v>116.76</v>
      </c>
      <c r="AI10" s="23">
        <f t="shared" ref="AI10:AI65" si="7">AM10-AD10</f>
        <v>0.73999999999999488</v>
      </c>
      <c r="AJ10" s="54"/>
      <c r="AK10" s="24">
        <f t="shared" ref="AK10:AK65" si="8">AC10</f>
        <v>0</v>
      </c>
      <c r="AL10" s="25">
        <f>BB10</f>
        <v>117.5</v>
      </c>
      <c r="AM10" s="26">
        <f>AK10+AL10</f>
        <v>117.5</v>
      </c>
      <c r="AN10" s="79"/>
      <c r="AO10" s="24">
        <v>60</v>
      </c>
      <c r="AP10" s="25">
        <v>200</v>
      </c>
      <c r="AQ10" s="25">
        <v>0</v>
      </c>
      <c r="AR10" s="25">
        <v>40</v>
      </c>
      <c r="AS10" s="25">
        <v>0</v>
      </c>
      <c r="AT10" s="62">
        <f>SUM(AO10:AS10)</f>
        <v>300</v>
      </c>
      <c r="AU10" s="63">
        <f>AT10*0.95</f>
        <v>285</v>
      </c>
      <c r="AV10" s="114">
        <v>6</v>
      </c>
      <c r="AW10" s="114">
        <v>20</v>
      </c>
      <c r="AX10" s="114">
        <v>8</v>
      </c>
      <c r="AY10" s="114">
        <v>1</v>
      </c>
      <c r="AZ10" s="81">
        <f>SUM(AV10:AY10)</f>
        <v>35</v>
      </c>
      <c r="BA10" s="80">
        <f>AU10-AZ10</f>
        <v>250</v>
      </c>
      <c r="BB10" s="36">
        <f t="shared" ref="BB10:BB26" si="9">BA10*0.47</f>
        <v>117.5</v>
      </c>
      <c r="BC10" s="80">
        <f>BA10*0.52</f>
        <v>130</v>
      </c>
    </row>
    <row r="11" spans="1:55" ht="17.399999999999999">
      <c r="A11" s="27" t="s">
        <v>38</v>
      </c>
      <c r="B11" s="44">
        <v>782</v>
      </c>
      <c r="C11" s="44">
        <v>336</v>
      </c>
      <c r="D11" s="44">
        <v>584</v>
      </c>
      <c r="E11" s="44">
        <v>39</v>
      </c>
      <c r="F11" s="44"/>
      <c r="G11" s="35">
        <v>19</v>
      </c>
      <c r="H11" s="55">
        <f t="shared" ref="H11:H65" si="10">B11+C11+D11</f>
        <v>1702</v>
      </c>
      <c r="I11" s="48">
        <f t="shared" si="4"/>
        <v>58</v>
      </c>
      <c r="J11" s="35">
        <v>649</v>
      </c>
      <c r="K11" s="19">
        <v>346</v>
      </c>
      <c r="L11" s="19"/>
      <c r="M11" s="19">
        <v>21</v>
      </c>
      <c r="N11" s="45">
        <v>12</v>
      </c>
      <c r="O11" s="56"/>
      <c r="P11" s="55">
        <f>SUM(J11+K11+L11)</f>
        <v>995</v>
      </c>
      <c r="Q11" s="55">
        <f t="shared" si="5"/>
        <v>33</v>
      </c>
      <c r="R11" s="50">
        <f>SUM(I11+Q11)</f>
        <v>91</v>
      </c>
      <c r="S11" s="51">
        <v>4.5599999999999996</v>
      </c>
      <c r="T11" s="44">
        <v>5.5</v>
      </c>
      <c r="U11" s="53">
        <v>8.6999999999999993</v>
      </c>
      <c r="V11" s="44"/>
      <c r="W11" s="137"/>
      <c r="X11" s="53"/>
      <c r="Y11" s="44"/>
      <c r="Z11" s="44"/>
      <c r="AA11" s="68">
        <f t="shared" ref="AA11:AA65" si="11">SUM(V11:Z11)</f>
        <v>0</v>
      </c>
      <c r="AB11" s="33"/>
      <c r="AC11" s="20">
        <f t="shared" ref="AC11:AC36" si="12">AA11+AB11</f>
        <v>0</v>
      </c>
      <c r="AD11" s="85">
        <f t="shared" ref="AD11:AD65" si="13">R11+S11+T11+U11+V11+W11+X11+Y11+Z11</f>
        <v>109.76</v>
      </c>
      <c r="AE11" s="21">
        <f>+AD11-AK11</f>
        <v>109.76</v>
      </c>
      <c r="AF11" s="82"/>
      <c r="AG11" s="78"/>
      <c r="AH11" s="22">
        <f t="shared" si="6"/>
        <v>109.76</v>
      </c>
      <c r="AI11" s="23">
        <f t="shared" si="7"/>
        <v>7.7399999999999949</v>
      </c>
      <c r="AJ11" s="54"/>
      <c r="AK11" s="24">
        <f t="shared" si="8"/>
        <v>0</v>
      </c>
      <c r="AL11" s="25">
        <f t="shared" ref="AL11:AL65" si="14">BB11</f>
        <v>117.5</v>
      </c>
      <c r="AM11" s="28">
        <f t="shared" ref="AM11:AM65" si="15">AK11+AL11</f>
        <v>117.5</v>
      </c>
      <c r="AN11" s="79"/>
      <c r="AO11" s="24">
        <v>60</v>
      </c>
      <c r="AP11" s="25">
        <v>200</v>
      </c>
      <c r="AQ11" s="25">
        <v>0</v>
      </c>
      <c r="AR11" s="25">
        <v>40</v>
      </c>
      <c r="AS11" s="25">
        <v>0</v>
      </c>
      <c r="AT11" s="62">
        <f t="shared" ref="AT11:AT45" si="16">SUM(AO11:AS11)</f>
        <v>300</v>
      </c>
      <c r="AU11" s="64">
        <f t="shared" ref="AU11:AU46" si="17">AT11*0.95</f>
        <v>285</v>
      </c>
      <c r="AV11" s="114">
        <v>6</v>
      </c>
      <c r="AW11" s="114">
        <v>20</v>
      </c>
      <c r="AX11" s="114">
        <v>8</v>
      </c>
      <c r="AY11" s="114">
        <v>1</v>
      </c>
      <c r="AZ11" s="81">
        <f t="shared" ref="AZ11:AZ65" si="18">SUM(AV11:AY11)</f>
        <v>35</v>
      </c>
      <c r="BA11" s="80">
        <f t="shared" ref="BA11:BA65" si="19">AU11-AZ11</f>
        <v>250</v>
      </c>
      <c r="BB11" s="36">
        <f t="shared" si="9"/>
        <v>117.5</v>
      </c>
      <c r="BC11" s="80">
        <f t="shared" ref="BC11:BC65" si="20">BA11*0.52</f>
        <v>130</v>
      </c>
    </row>
    <row r="12" spans="1:55" ht="17.399999999999999">
      <c r="A12" s="18" t="s">
        <v>7</v>
      </c>
      <c r="B12" s="44">
        <v>781</v>
      </c>
      <c r="C12" s="45">
        <v>332</v>
      </c>
      <c r="D12" s="45">
        <v>575</v>
      </c>
      <c r="E12" s="44">
        <v>39</v>
      </c>
      <c r="F12" s="44"/>
      <c r="G12" s="35">
        <v>19</v>
      </c>
      <c r="H12" s="55">
        <f t="shared" si="10"/>
        <v>1688</v>
      </c>
      <c r="I12" s="48">
        <f t="shared" si="4"/>
        <v>58</v>
      </c>
      <c r="J12" s="35">
        <v>646</v>
      </c>
      <c r="K12" s="19">
        <v>343</v>
      </c>
      <c r="L12" s="19"/>
      <c r="M12" s="19">
        <v>21</v>
      </c>
      <c r="N12" s="45">
        <v>12</v>
      </c>
      <c r="O12" s="56"/>
      <c r="P12" s="55">
        <f t="shared" ref="P12:P47" si="21">SUM(J12+K12+L12)</f>
        <v>989</v>
      </c>
      <c r="Q12" s="55">
        <f>M12+N15+O12</f>
        <v>33</v>
      </c>
      <c r="R12" s="57">
        <f t="shared" ref="R12:R65" si="22">SUM(I12+Q12)</f>
        <v>91</v>
      </c>
      <c r="S12" s="51">
        <v>4.32</v>
      </c>
      <c r="T12" s="44">
        <v>5.5</v>
      </c>
      <c r="U12" s="53">
        <v>8.3000000000000007</v>
      </c>
      <c r="V12" s="44"/>
      <c r="W12" s="137"/>
      <c r="X12" s="44"/>
      <c r="Y12" s="44"/>
      <c r="Z12" s="44"/>
      <c r="AA12" s="68">
        <f t="shared" si="11"/>
        <v>0</v>
      </c>
      <c r="AB12" s="33"/>
      <c r="AC12" s="20">
        <f t="shared" si="12"/>
        <v>0</v>
      </c>
      <c r="AD12" s="85">
        <f t="shared" si="13"/>
        <v>109.11999999999999</v>
      </c>
      <c r="AE12" s="21">
        <f>+AD12-AK12</f>
        <v>109.11999999999999</v>
      </c>
      <c r="AF12" s="82"/>
      <c r="AG12" s="78"/>
      <c r="AH12" s="22">
        <f t="shared" si="6"/>
        <v>109.11999999999999</v>
      </c>
      <c r="AI12" s="23">
        <f t="shared" si="7"/>
        <v>8.3800000000000097</v>
      </c>
      <c r="AJ12" s="58"/>
      <c r="AK12" s="24">
        <f t="shared" si="8"/>
        <v>0</v>
      </c>
      <c r="AL12" s="25">
        <f t="shared" si="14"/>
        <v>117.5</v>
      </c>
      <c r="AM12" s="28">
        <f t="shared" si="15"/>
        <v>117.5</v>
      </c>
      <c r="AN12" s="79"/>
      <c r="AO12" s="24">
        <v>60</v>
      </c>
      <c r="AP12" s="25">
        <v>200</v>
      </c>
      <c r="AQ12" s="25">
        <v>0</v>
      </c>
      <c r="AR12" s="25">
        <v>40</v>
      </c>
      <c r="AS12" s="25">
        <v>0</v>
      </c>
      <c r="AT12" s="62">
        <f t="shared" si="16"/>
        <v>300</v>
      </c>
      <c r="AU12" s="64">
        <f t="shared" si="17"/>
        <v>285</v>
      </c>
      <c r="AV12" s="114">
        <v>6</v>
      </c>
      <c r="AW12" s="114">
        <v>20</v>
      </c>
      <c r="AX12" s="114">
        <v>8</v>
      </c>
      <c r="AY12" s="114">
        <v>1</v>
      </c>
      <c r="AZ12" s="81">
        <f t="shared" si="18"/>
        <v>35</v>
      </c>
      <c r="BA12" s="80">
        <f t="shared" si="19"/>
        <v>250</v>
      </c>
      <c r="BB12" s="36">
        <f t="shared" si="9"/>
        <v>117.5</v>
      </c>
      <c r="BC12" s="80">
        <f t="shared" si="20"/>
        <v>130</v>
      </c>
    </row>
    <row r="13" spans="1:55" ht="17.399999999999999">
      <c r="A13" s="18" t="s">
        <v>39</v>
      </c>
      <c r="B13" s="44">
        <v>760</v>
      </c>
      <c r="C13" s="44">
        <v>327</v>
      </c>
      <c r="D13" s="44">
        <v>567</v>
      </c>
      <c r="E13" s="44">
        <v>38</v>
      </c>
      <c r="F13" s="44"/>
      <c r="G13" s="35">
        <v>18</v>
      </c>
      <c r="H13" s="55">
        <f t="shared" si="10"/>
        <v>1654</v>
      </c>
      <c r="I13" s="55">
        <f t="shared" si="4"/>
        <v>56</v>
      </c>
      <c r="J13" s="35">
        <v>624</v>
      </c>
      <c r="K13" s="19">
        <v>340</v>
      </c>
      <c r="L13" s="19"/>
      <c r="M13" s="19">
        <v>21</v>
      </c>
      <c r="N13" s="45">
        <v>12</v>
      </c>
      <c r="O13" s="56"/>
      <c r="P13" s="55">
        <f t="shared" si="21"/>
        <v>964</v>
      </c>
      <c r="Q13" s="55">
        <f>M13+N16+O13</f>
        <v>33</v>
      </c>
      <c r="R13" s="57">
        <f t="shared" si="22"/>
        <v>89</v>
      </c>
      <c r="S13" s="51">
        <v>4.32</v>
      </c>
      <c r="T13" s="44">
        <v>5.5</v>
      </c>
      <c r="U13" s="53">
        <v>8.3000000000000007</v>
      </c>
      <c r="V13" s="44"/>
      <c r="W13" s="137"/>
      <c r="X13" s="44"/>
      <c r="Y13" s="44"/>
      <c r="Z13" s="44"/>
      <c r="AA13" s="68">
        <f t="shared" si="11"/>
        <v>0</v>
      </c>
      <c r="AB13" s="33"/>
      <c r="AC13" s="20">
        <f t="shared" si="12"/>
        <v>0</v>
      </c>
      <c r="AD13" s="85">
        <f t="shared" si="13"/>
        <v>107.11999999999999</v>
      </c>
      <c r="AE13" s="21">
        <f>+AD13-AK13</f>
        <v>107.11999999999999</v>
      </c>
      <c r="AF13" s="82"/>
      <c r="AG13" s="78"/>
      <c r="AH13" s="22">
        <f t="shared" si="6"/>
        <v>107.11999999999999</v>
      </c>
      <c r="AI13" s="23">
        <f t="shared" si="7"/>
        <v>10.38000000000001</v>
      </c>
      <c r="AJ13" s="58"/>
      <c r="AK13" s="24">
        <f t="shared" si="8"/>
        <v>0</v>
      </c>
      <c r="AL13" s="25">
        <f t="shared" si="14"/>
        <v>117.5</v>
      </c>
      <c r="AM13" s="28">
        <f t="shared" si="15"/>
        <v>117.5</v>
      </c>
      <c r="AN13" s="79"/>
      <c r="AO13" s="24">
        <v>60</v>
      </c>
      <c r="AP13" s="25">
        <v>200</v>
      </c>
      <c r="AQ13" s="25">
        <v>0</v>
      </c>
      <c r="AR13" s="25">
        <v>40</v>
      </c>
      <c r="AS13" s="25">
        <v>0</v>
      </c>
      <c r="AT13" s="62">
        <f t="shared" si="16"/>
        <v>300</v>
      </c>
      <c r="AU13" s="64">
        <f t="shared" si="17"/>
        <v>285</v>
      </c>
      <c r="AV13" s="114">
        <v>6</v>
      </c>
      <c r="AW13" s="114">
        <v>20</v>
      </c>
      <c r="AX13" s="114">
        <v>8</v>
      </c>
      <c r="AY13" s="114">
        <v>1</v>
      </c>
      <c r="AZ13" s="81">
        <f t="shared" si="18"/>
        <v>35</v>
      </c>
      <c r="BA13" s="80">
        <f t="shared" si="19"/>
        <v>250</v>
      </c>
      <c r="BB13" s="36">
        <f t="shared" si="9"/>
        <v>117.5</v>
      </c>
      <c r="BC13" s="80">
        <f t="shared" si="20"/>
        <v>130</v>
      </c>
    </row>
    <row r="14" spans="1:55" ht="17.399999999999999">
      <c r="A14" s="27" t="s">
        <v>8</v>
      </c>
      <c r="B14" s="44">
        <v>743</v>
      </c>
      <c r="C14" s="44">
        <v>324</v>
      </c>
      <c r="D14" s="44">
        <v>558</v>
      </c>
      <c r="E14" s="44">
        <v>38</v>
      </c>
      <c r="F14" s="44"/>
      <c r="G14" s="35">
        <v>18</v>
      </c>
      <c r="H14" s="55">
        <f t="shared" si="10"/>
        <v>1625</v>
      </c>
      <c r="I14" s="55">
        <f t="shared" si="4"/>
        <v>56</v>
      </c>
      <c r="J14" s="35">
        <v>603</v>
      </c>
      <c r="K14" s="19">
        <v>342</v>
      </c>
      <c r="L14" s="19"/>
      <c r="M14" s="19">
        <v>20</v>
      </c>
      <c r="N14" s="45">
        <v>12</v>
      </c>
      <c r="O14" s="56"/>
      <c r="P14" s="55">
        <f t="shared" si="21"/>
        <v>945</v>
      </c>
      <c r="Q14" s="55">
        <f t="shared" ref="Q14:Q19" si="23">M14+N18+O14</f>
        <v>32</v>
      </c>
      <c r="R14" s="57">
        <f t="shared" si="22"/>
        <v>88</v>
      </c>
      <c r="S14" s="44">
        <v>4.32</v>
      </c>
      <c r="T14" s="52">
        <v>4.5</v>
      </c>
      <c r="U14" s="44">
        <v>8</v>
      </c>
      <c r="V14" s="44"/>
      <c r="W14" s="137"/>
      <c r="X14" s="44"/>
      <c r="Y14" s="44"/>
      <c r="Z14" s="44"/>
      <c r="AA14" s="68">
        <f t="shared" si="11"/>
        <v>0</v>
      </c>
      <c r="AB14" s="33"/>
      <c r="AC14" s="20">
        <f t="shared" si="12"/>
        <v>0</v>
      </c>
      <c r="AD14" s="85">
        <f t="shared" si="13"/>
        <v>104.82</v>
      </c>
      <c r="AE14" s="21">
        <f t="shared" ref="AE14:AE65" si="24">+AD14-AK14</f>
        <v>104.82</v>
      </c>
      <c r="AF14" s="82"/>
      <c r="AG14" s="78"/>
      <c r="AH14" s="22">
        <f t="shared" si="6"/>
        <v>104.82</v>
      </c>
      <c r="AI14" s="23">
        <f t="shared" si="7"/>
        <v>12.680000000000007</v>
      </c>
      <c r="AJ14" s="58"/>
      <c r="AK14" s="24">
        <f t="shared" si="8"/>
        <v>0</v>
      </c>
      <c r="AL14" s="25">
        <f t="shared" si="14"/>
        <v>117.5</v>
      </c>
      <c r="AM14" s="28">
        <f t="shared" si="15"/>
        <v>117.5</v>
      </c>
      <c r="AN14" s="79"/>
      <c r="AO14" s="24">
        <v>60</v>
      </c>
      <c r="AP14" s="25">
        <v>200</v>
      </c>
      <c r="AQ14" s="25">
        <v>0</v>
      </c>
      <c r="AR14" s="25">
        <v>40</v>
      </c>
      <c r="AS14" s="25">
        <v>0</v>
      </c>
      <c r="AT14" s="62">
        <f t="shared" si="16"/>
        <v>300</v>
      </c>
      <c r="AU14" s="64">
        <f t="shared" si="17"/>
        <v>285</v>
      </c>
      <c r="AV14" s="114">
        <v>6</v>
      </c>
      <c r="AW14" s="114">
        <v>20</v>
      </c>
      <c r="AX14" s="114">
        <v>8</v>
      </c>
      <c r="AY14" s="114">
        <v>1</v>
      </c>
      <c r="AZ14" s="81">
        <f t="shared" si="18"/>
        <v>35</v>
      </c>
      <c r="BA14" s="80">
        <f t="shared" si="19"/>
        <v>250</v>
      </c>
      <c r="BB14" s="36">
        <f t="shared" si="9"/>
        <v>117.5</v>
      </c>
      <c r="BC14" s="80">
        <f t="shared" si="20"/>
        <v>130</v>
      </c>
    </row>
    <row r="15" spans="1:55" ht="17.399999999999999">
      <c r="A15" s="27" t="s">
        <v>40</v>
      </c>
      <c r="B15" s="44">
        <v>729</v>
      </c>
      <c r="C15" s="44">
        <v>319</v>
      </c>
      <c r="D15" s="44">
        <v>556</v>
      </c>
      <c r="E15" s="44">
        <v>37</v>
      </c>
      <c r="F15" s="44"/>
      <c r="G15" s="35">
        <v>18</v>
      </c>
      <c r="H15" s="55">
        <f t="shared" si="10"/>
        <v>1604</v>
      </c>
      <c r="I15" s="55">
        <f t="shared" si="4"/>
        <v>55</v>
      </c>
      <c r="J15" s="35">
        <v>581</v>
      </c>
      <c r="K15" s="19">
        <v>344</v>
      </c>
      <c r="L15" s="19"/>
      <c r="M15" s="19">
        <v>19</v>
      </c>
      <c r="N15" s="45">
        <v>12</v>
      </c>
      <c r="O15" s="56"/>
      <c r="P15" s="55">
        <f t="shared" si="21"/>
        <v>925</v>
      </c>
      <c r="Q15" s="55">
        <f t="shared" si="23"/>
        <v>31</v>
      </c>
      <c r="R15" s="57">
        <f t="shared" si="22"/>
        <v>86</v>
      </c>
      <c r="S15" s="44">
        <v>4.32</v>
      </c>
      <c r="T15" s="52">
        <v>4.5</v>
      </c>
      <c r="U15" s="44">
        <v>8</v>
      </c>
      <c r="V15" s="44"/>
      <c r="W15" s="44"/>
      <c r="X15" s="44"/>
      <c r="Y15" s="44"/>
      <c r="Z15" s="44"/>
      <c r="AA15" s="68">
        <f t="shared" si="11"/>
        <v>0</v>
      </c>
      <c r="AB15" s="33"/>
      <c r="AC15" s="20">
        <f t="shared" si="12"/>
        <v>0</v>
      </c>
      <c r="AD15" s="85">
        <f t="shared" si="13"/>
        <v>102.82</v>
      </c>
      <c r="AE15" s="21">
        <f t="shared" si="24"/>
        <v>102.82</v>
      </c>
      <c r="AF15" s="82"/>
      <c r="AG15" s="78"/>
      <c r="AH15" s="22">
        <f t="shared" si="6"/>
        <v>102.82</v>
      </c>
      <c r="AI15" s="23">
        <f t="shared" si="7"/>
        <v>14.680000000000007</v>
      </c>
      <c r="AJ15" s="58"/>
      <c r="AK15" s="24">
        <f t="shared" si="8"/>
        <v>0</v>
      </c>
      <c r="AL15" s="25">
        <f t="shared" si="14"/>
        <v>117.5</v>
      </c>
      <c r="AM15" s="28">
        <f t="shared" si="15"/>
        <v>117.5</v>
      </c>
      <c r="AN15" s="79"/>
      <c r="AO15" s="24">
        <v>60</v>
      </c>
      <c r="AP15" s="25">
        <v>200</v>
      </c>
      <c r="AQ15" s="25">
        <v>0</v>
      </c>
      <c r="AR15" s="25">
        <v>40</v>
      </c>
      <c r="AS15" s="25">
        <v>0</v>
      </c>
      <c r="AT15" s="62">
        <f t="shared" si="16"/>
        <v>300</v>
      </c>
      <c r="AU15" s="64">
        <f t="shared" si="17"/>
        <v>285</v>
      </c>
      <c r="AV15" s="114">
        <v>6</v>
      </c>
      <c r="AW15" s="114">
        <v>20</v>
      </c>
      <c r="AX15" s="114">
        <v>8</v>
      </c>
      <c r="AY15" s="114">
        <v>1</v>
      </c>
      <c r="AZ15" s="81">
        <f t="shared" si="18"/>
        <v>35</v>
      </c>
      <c r="BA15" s="80">
        <f t="shared" si="19"/>
        <v>250</v>
      </c>
      <c r="BB15" s="36">
        <f t="shared" si="9"/>
        <v>117.5</v>
      </c>
      <c r="BC15" s="80">
        <f t="shared" si="20"/>
        <v>130</v>
      </c>
    </row>
    <row r="16" spans="1:55" ht="17.399999999999999">
      <c r="A16" s="27" t="s">
        <v>9</v>
      </c>
      <c r="B16" s="44">
        <v>717</v>
      </c>
      <c r="C16" s="44">
        <v>314</v>
      </c>
      <c r="D16" s="44">
        <v>551</v>
      </c>
      <c r="E16" s="44">
        <v>36</v>
      </c>
      <c r="F16" s="44"/>
      <c r="G16" s="35">
        <v>18</v>
      </c>
      <c r="H16" s="55">
        <f t="shared" si="10"/>
        <v>1582</v>
      </c>
      <c r="I16" s="55">
        <f t="shared" si="4"/>
        <v>54</v>
      </c>
      <c r="J16" s="35">
        <v>560</v>
      </c>
      <c r="K16" s="19">
        <v>340</v>
      </c>
      <c r="L16" s="19"/>
      <c r="M16" s="19">
        <v>18</v>
      </c>
      <c r="N16" s="45">
        <v>12</v>
      </c>
      <c r="O16" s="56"/>
      <c r="P16" s="55">
        <f t="shared" si="21"/>
        <v>900</v>
      </c>
      <c r="Q16" s="55">
        <f t="shared" si="23"/>
        <v>30</v>
      </c>
      <c r="R16" s="57">
        <f t="shared" si="22"/>
        <v>84</v>
      </c>
      <c r="S16" s="44">
        <v>4.13</v>
      </c>
      <c r="T16" s="52">
        <v>4.5</v>
      </c>
      <c r="U16" s="44">
        <v>8</v>
      </c>
      <c r="V16" s="44"/>
      <c r="W16" s="44"/>
      <c r="X16" s="44"/>
      <c r="Y16" s="44"/>
      <c r="Z16" s="44"/>
      <c r="AA16" s="68">
        <f t="shared" si="11"/>
        <v>0</v>
      </c>
      <c r="AB16" s="33"/>
      <c r="AC16" s="20">
        <f t="shared" si="12"/>
        <v>0</v>
      </c>
      <c r="AD16" s="85">
        <f t="shared" si="13"/>
        <v>100.63</v>
      </c>
      <c r="AE16" s="21">
        <f t="shared" si="24"/>
        <v>100.63</v>
      </c>
      <c r="AF16" s="82"/>
      <c r="AG16" s="78"/>
      <c r="AH16" s="22">
        <f t="shared" si="6"/>
        <v>100.63</v>
      </c>
      <c r="AI16" s="23">
        <f t="shared" si="7"/>
        <v>16.870000000000005</v>
      </c>
      <c r="AJ16" s="58"/>
      <c r="AK16" s="24">
        <f t="shared" si="8"/>
        <v>0</v>
      </c>
      <c r="AL16" s="25">
        <f t="shared" si="14"/>
        <v>117.5</v>
      </c>
      <c r="AM16" s="28">
        <f t="shared" si="15"/>
        <v>117.5</v>
      </c>
      <c r="AN16" s="79"/>
      <c r="AO16" s="24">
        <v>60</v>
      </c>
      <c r="AP16" s="25">
        <v>200</v>
      </c>
      <c r="AQ16" s="25">
        <v>0</v>
      </c>
      <c r="AR16" s="25">
        <v>40</v>
      </c>
      <c r="AS16" s="25">
        <v>0</v>
      </c>
      <c r="AT16" s="62">
        <f t="shared" si="16"/>
        <v>300</v>
      </c>
      <c r="AU16" s="64">
        <f t="shared" si="17"/>
        <v>285</v>
      </c>
      <c r="AV16" s="114">
        <v>6</v>
      </c>
      <c r="AW16" s="114">
        <v>20</v>
      </c>
      <c r="AX16" s="114">
        <v>8</v>
      </c>
      <c r="AY16" s="114">
        <v>1</v>
      </c>
      <c r="AZ16" s="81">
        <f t="shared" si="18"/>
        <v>35</v>
      </c>
      <c r="BA16" s="80">
        <f t="shared" si="19"/>
        <v>250</v>
      </c>
      <c r="BB16" s="36">
        <f t="shared" si="9"/>
        <v>117.5</v>
      </c>
      <c r="BC16" s="80">
        <f t="shared" si="20"/>
        <v>130</v>
      </c>
    </row>
    <row r="17" spans="1:55" ht="17.399999999999999">
      <c r="A17" s="27" t="s">
        <v>41</v>
      </c>
      <c r="B17" s="44">
        <v>712</v>
      </c>
      <c r="C17" s="44">
        <v>313</v>
      </c>
      <c r="D17" s="44">
        <v>547</v>
      </c>
      <c r="E17" s="44">
        <v>36</v>
      </c>
      <c r="F17" s="44"/>
      <c r="G17" s="35">
        <v>18</v>
      </c>
      <c r="H17" s="55">
        <f t="shared" si="10"/>
        <v>1572</v>
      </c>
      <c r="I17" s="55">
        <f t="shared" si="4"/>
        <v>54</v>
      </c>
      <c r="J17" s="35">
        <v>565</v>
      </c>
      <c r="K17" s="19">
        <v>341</v>
      </c>
      <c r="L17" s="19"/>
      <c r="M17" s="19">
        <v>19</v>
      </c>
      <c r="N17" s="45">
        <v>12</v>
      </c>
      <c r="O17" s="56"/>
      <c r="P17" s="55">
        <f t="shared" si="21"/>
        <v>906</v>
      </c>
      <c r="Q17" s="55">
        <f t="shared" si="23"/>
        <v>31</v>
      </c>
      <c r="R17" s="57">
        <f t="shared" si="22"/>
        <v>85</v>
      </c>
      <c r="S17" s="44">
        <v>4.13</v>
      </c>
      <c r="T17" s="52">
        <v>4.2</v>
      </c>
      <c r="U17" s="44">
        <v>8</v>
      </c>
      <c r="V17" s="44"/>
      <c r="W17" s="44"/>
      <c r="X17" s="44"/>
      <c r="Y17" s="44"/>
      <c r="Z17" s="44"/>
      <c r="AA17" s="68">
        <f t="shared" si="11"/>
        <v>0</v>
      </c>
      <c r="AB17" s="33"/>
      <c r="AC17" s="20">
        <f t="shared" si="12"/>
        <v>0</v>
      </c>
      <c r="AD17" s="85">
        <f t="shared" si="13"/>
        <v>101.33</v>
      </c>
      <c r="AE17" s="21">
        <f t="shared" si="24"/>
        <v>101.33</v>
      </c>
      <c r="AF17" s="82"/>
      <c r="AG17" s="78"/>
      <c r="AH17" s="22">
        <f t="shared" si="6"/>
        <v>101.33</v>
      </c>
      <c r="AI17" s="23">
        <f t="shared" si="7"/>
        <v>16.170000000000002</v>
      </c>
      <c r="AJ17" s="58"/>
      <c r="AK17" s="24">
        <f t="shared" si="8"/>
        <v>0</v>
      </c>
      <c r="AL17" s="25">
        <f t="shared" si="14"/>
        <v>117.5</v>
      </c>
      <c r="AM17" s="28">
        <f t="shared" si="15"/>
        <v>117.5</v>
      </c>
      <c r="AN17" s="79"/>
      <c r="AO17" s="24">
        <v>60</v>
      </c>
      <c r="AP17" s="25">
        <v>200</v>
      </c>
      <c r="AQ17" s="25">
        <v>0</v>
      </c>
      <c r="AR17" s="25">
        <v>40</v>
      </c>
      <c r="AS17" s="25">
        <v>0</v>
      </c>
      <c r="AT17" s="62">
        <f t="shared" si="16"/>
        <v>300</v>
      </c>
      <c r="AU17" s="64">
        <f t="shared" si="17"/>
        <v>285</v>
      </c>
      <c r="AV17" s="114">
        <v>6</v>
      </c>
      <c r="AW17" s="114">
        <v>20</v>
      </c>
      <c r="AX17" s="114">
        <v>8</v>
      </c>
      <c r="AY17" s="114">
        <v>1</v>
      </c>
      <c r="AZ17" s="81">
        <f t="shared" si="18"/>
        <v>35</v>
      </c>
      <c r="BA17" s="80">
        <f t="shared" si="19"/>
        <v>250</v>
      </c>
      <c r="BB17" s="36">
        <f t="shared" si="9"/>
        <v>117.5</v>
      </c>
      <c r="BC17" s="80">
        <f t="shared" si="20"/>
        <v>130</v>
      </c>
    </row>
    <row r="18" spans="1:55" ht="17.399999999999999">
      <c r="A18" s="27" t="s">
        <v>10</v>
      </c>
      <c r="B18" s="44">
        <v>705</v>
      </c>
      <c r="C18" s="44">
        <v>311</v>
      </c>
      <c r="D18" s="44">
        <v>540</v>
      </c>
      <c r="E18" s="44">
        <v>36</v>
      </c>
      <c r="F18" s="44"/>
      <c r="G18" s="35">
        <v>18</v>
      </c>
      <c r="H18" s="55">
        <f t="shared" si="10"/>
        <v>1556</v>
      </c>
      <c r="I18" s="55">
        <f t="shared" si="4"/>
        <v>54</v>
      </c>
      <c r="J18" s="35">
        <v>570</v>
      </c>
      <c r="K18" s="19">
        <v>342</v>
      </c>
      <c r="L18" s="19"/>
      <c r="M18" s="19">
        <v>19</v>
      </c>
      <c r="N18" s="45">
        <v>12</v>
      </c>
      <c r="O18" s="56"/>
      <c r="P18" s="55">
        <f t="shared" si="21"/>
        <v>912</v>
      </c>
      <c r="Q18" s="55">
        <f t="shared" si="23"/>
        <v>31</v>
      </c>
      <c r="R18" s="57">
        <f t="shared" si="22"/>
        <v>85</v>
      </c>
      <c r="S18" s="44">
        <v>4.08</v>
      </c>
      <c r="T18" s="52">
        <v>4.2</v>
      </c>
      <c r="U18" s="44">
        <v>7.9</v>
      </c>
      <c r="V18" s="44"/>
      <c r="W18" s="44"/>
      <c r="X18" s="44"/>
      <c r="Y18" s="44"/>
      <c r="Z18" s="44"/>
      <c r="AA18" s="68">
        <f t="shared" si="11"/>
        <v>0</v>
      </c>
      <c r="AB18" s="33"/>
      <c r="AC18" s="20">
        <f t="shared" si="12"/>
        <v>0</v>
      </c>
      <c r="AD18" s="85">
        <f t="shared" si="13"/>
        <v>101.18</v>
      </c>
      <c r="AE18" s="21">
        <f t="shared" si="24"/>
        <v>101.18</v>
      </c>
      <c r="AF18" s="82"/>
      <c r="AG18" s="78"/>
      <c r="AH18" s="22">
        <f t="shared" si="6"/>
        <v>101.18</v>
      </c>
      <c r="AI18" s="23">
        <f t="shared" si="7"/>
        <v>16.319999999999993</v>
      </c>
      <c r="AJ18" s="58"/>
      <c r="AK18" s="24">
        <f t="shared" si="8"/>
        <v>0</v>
      </c>
      <c r="AL18" s="25">
        <f t="shared" si="14"/>
        <v>117.5</v>
      </c>
      <c r="AM18" s="28">
        <f t="shared" si="15"/>
        <v>117.5</v>
      </c>
      <c r="AN18" s="79"/>
      <c r="AO18" s="24">
        <v>60</v>
      </c>
      <c r="AP18" s="25">
        <v>200</v>
      </c>
      <c r="AQ18" s="25">
        <v>0</v>
      </c>
      <c r="AR18" s="25">
        <v>40</v>
      </c>
      <c r="AS18" s="25">
        <v>0</v>
      </c>
      <c r="AT18" s="62">
        <f t="shared" si="16"/>
        <v>300</v>
      </c>
      <c r="AU18" s="64">
        <f t="shared" si="17"/>
        <v>285</v>
      </c>
      <c r="AV18" s="114">
        <v>6</v>
      </c>
      <c r="AW18" s="114">
        <v>20</v>
      </c>
      <c r="AX18" s="114">
        <v>8</v>
      </c>
      <c r="AY18" s="114">
        <v>1</v>
      </c>
      <c r="AZ18" s="81">
        <f t="shared" si="18"/>
        <v>35</v>
      </c>
      <c r="BA18" s="80">
        <f t="shared" si="19"/>
        <v>250</v>
      </c>
      <c r="BB18" s="36">
        <f t="shared" si="9"/>
        <v>117.5</v>
      </c>
      <c r="BC18" s="80">
        <f t="shared" si="20"/>
        <v>130</v>
      </c>
    </row>
    <row r="19" spans="1:55" ht="17.399999999999999">
      <c r="A19" s="27" t="s">
        <v>42</v>
      </c>
      <c r="B19" s="44">
        <v>727</v>
      </c>
      <c r="C19" s="44">
        <v>311</v>
      </c>
      <c r="D19" s="44">
        <v>547</v>
      </c>
      <c r="E19" s="44">
        <v>37</v>
      </c>
      <c r="F19" s="44"/>
      <c r="G19" s="35">
        <v>18</v>
      </c>
      <c r="H19" s="55">
        <f t="shared" si="10"/>
        <v>1585</v>
      </c>
      <c r="I19" s="55">
        <f t="shared" si="4"/>
        <v>55</v>
      </c>
      <c r="J19" s="35">
        <v>574</v>
      </c>
      <c r="K19" s="19">
        <v>343</v>
      </c>
      <c r="L19" s="19"/>
      <c r="M19" s="19">
        <v>19</v>
      </c>
      <c r="N19" s="45">
        <v>12</v>
      </c>
      <c r="O19" s="56"/>
      <c r="P19" s="55">
        <f t="shared" si="21"/>
        <v>917</v>
      </c>
      <c r="Q19" s="55">
        <f t="shared" si="23"/>
        <v>31</v>
      </c>
      <c r="R19" s="57">
        <f t="shared" si="22"/>
        <v>86</v>
      </c>
      <c r="S19" s="44">
        <v>4.08</v>
      </c>
      <c r="T19" s="52">
        <v>4.2</v>
      </c>
      <c r="U19" s="44">
        <v>7.9</v>
      </c>
      <c r="V19" s="44"/>
      <c r="W19" s="44"/>
      <c r="X19" s="44"/>
      <c r="Y19" s="44"/>
      <c r="Z19" s="44"/>
      <c r="AA19" s="68">
        <f t="shared" si="11"/>
        <v>0</v>
      </c>
      <c r="AB19" s="33"/>
      <c r="AC19" s="20">
        <f t="shared" si="12"/>
        <v>0</v>
      </c>
      <c r="AD19" s="85">
        <f t="shared" si="13"/>
        <v>102.18</v>
      </c>
      <c r="AE19" s="21">
        <f t="shared" si="24"/>
        <v>102.18</v>
      </c>
      <c r="AF19" s="82"/>
      <c r="AG19" s="78"/>
      <c r="AH19" s="22">
        <f t="shared" si="6"/>
        <v>102.18</v>
      </c>
      <c r="AI19" s="23">
        <f t="shared" si="7"/>
        <v>15.319999999999993</v>
      </c>
      <c r="AJ19" s="58"/>
      <c r="AK19" s="24">
        <f t="shared" si="8"/>
        <v>0</v>
      </c>
      <c r="AL19" s="25">
        <f t="shared" si="14"/>
        <v>117.5</v>
      </c>
      <c r="AM19" s="28">
        <f t="shared" si="15"/>
        <v>117.5</v>
      </c>
      <c r="AN19" s="79"/>
      <c r="AO19" s="24">
        <v>60</v>
      </c>
      <c r="AP19" s="25">
        <v>200</v>
      </c>
      <c r="AQ19" s="25">
        <v>0</v>
      </c>
      <c r="AR19" s="25">
        <v>40</v>
      </c>
      <c r="AS19" s="25">
        <v>0</v>
      </c>
      <c r="AT19" s="62">
        <f t="shared" si="16"/>
        <v>300</v>
      </c>
      <c r="AU19" s="64">
        <f t="shared" si="17"/>
        <v>285</v>
      </c>
      <c r="AV19" s="114">
        <v>6</v>
      </c>
      <c r="AW19" s="114">
        <v>20</v>
      </c>
      <c r="AX19" s="114">
        <v>8</v>
      </c>
      <c r="AY19" s="114">
        <v>1</v>
      </c>
      <c r="AZ19" s="81">
        <f t="shared" si="18"/>
        <v>35</v>
      </c>
      <c r="BA19" s="80">
        <f t="shared" si="19"/>
        <v>250</v>
      </c>
      <c r="BB19" s="36">
        <f t="shared" si="9"/>
        <v>117.5</v>
      </c>
      <c r="BC19" s="80">
        <f t="shared" si="20"/>
        <v>130</v>
      </c>
    </row>
    <row r="20" spans="1:55" ht="17.399999999999999">
      <c r="A20" s="27" t="s">
        <v>11</v>
      </c>
      <c r="B20" s="44">
        <v>743</v>
      </c>
      <c r="C20" s="44">
        <v>313</v>
      </c>
      <c r="D20" s="44">
        <v>555</v>
      </c>
      <c r="E20" s="44">
        <v>37</v>
      </c>
      <c r="F20" s="44"/>
      <c r="G20" s="35">
        <v>18</v>
      </c>
      <c r="H20" s="55">
        <f t="shared" si="10"/>
        <v>1611</v>
      </c>
      <c r="I20" s="55">
        <f t="shared" si="4"/>
        <v>55</v>
      </c>
      <c r="J20" s="35">
        <v>577</v>
      </c>
      <c r="K20" s="19">
        <v>344</v>
      </c>
      <c r="L20" s="19"/>
      <c r="M20" s="19">
        <v>19</v>
      </c>
      <c r="N20" s="45">
        <v>12</v>
      </c>
      <c r="O20" s="56"/>
      <c r="P20" s="55">
        <f t="shared" si="21"/>
        <v>921</v>
      </c>
      <c r="Q20" s="55">
        <f t="shared" si="5"/>
        <v>31</v>
      </c>
      <c r="R20" s="57">
        <f t="shared" si="22"/>
        <v>86</v>
      </c>
      <c r="S20" s="44">
        <v>4.22</v>
      </c>
      <c r="T20" s="35">
        <v>4.5</v>
      </c>
      <c r="U20" s="59">
        <v>8.6</v>
      </c>
      <c r="V20" s="44"/>
      <c r="W20" s="44"/>
      <c r="X20" s="44"/>
      <c r="Y20" s="44"/>
      <c r="Z20" s="44"/>
      <c r="AA20" s="68">
        <f t="shared" si="11"/>
        <v>0</v>
      </c>
      <c r="AB20" s="33"/>
      <c r="AC20" s="20">
        <f t="shared" si="12"/>
        <v>0</v>
      </c>
      <c r="AD20" s="85">
        <f t="shared" si="13"/>
        <v>103.32</v>
      </c>
      <c r="AE20" s="21">
        <f t="shared" si="24"/>
        <v>103.32</v>
      </c>
      <c r="AF20" s="82"/>
      <c r="AG20" s="78"/>
      <c r="AH20" s="22">
        <f t="shared" si="6"/>
        <v>103.32</v>
      </c>
      <c r="AI20" s="23">
        <f t="shared" si="7"/>
        <v>14.180000000000007</v>
      </c>
      <c r="AJ20" s="58"/>
      <c r="AK20" s="24">
        <f t="shared" si="8"/>
        <v>0</v>
      </c>
      <c r="AL20" s="25">
        <f t="shared" si="14"/>
        <v>117.5</v>
      </c>
      <c r="AM20" s="28">
        <f t="shared" si="15"/>
        <v>117.5</v>
      </c>
      <c r="AN20" s="79"/>
      <c r="AO20" s="24">
        <v>60</v>
      </c>
      <c r="AP20" s="25">
        <v>200</v>
      </c>
      <c r="AQ20" s="25">
        <v>0</v>
      </c>
      <c r="AR20" s="25">
        <v>40</v>
      </c>
      <c r="AS20" s="25">
        <v>0</v>
      </c>
      <c r="AT20" s="62">
        <f t="shared" si="16"/>
        <v>300</v>
      </c>
      <c r="AU20" s="64">
        <f t="shared" si="17"/>
        <v>285</v>
      </c>
      <c r="AV20" s="114">
        <v>6</v>
      </c>
      <c r="AW20" s="114">
        <v>20</v>
      </c>
      <c r="AX20" s="114">
        <v>8</v>
      </c>
      <c r="AY20" s="114">
        <v>1</v>
      </c>
      <c r="AZ20" s="81">
        <f t="shared" si="18"/>
        <v>35</v>
      </c>
      <c r="BA20" s="80">
        <f t="shared" si="19"/>
        <v>250</v>
      </c>
      <c r="BB20" s="36">
        <f t="shared" si="9"/>
        <v>117.5</v>
      </c>
      <c r="BC20" s="80">
        <f t="shared" si="20"/>
        <v>130</v>
      </c>
    </row>
    <row r="21" spans="1:55" ht="17.399999999999999">
      <c r="A21" s="27" t="s">
        <v>43</v>
      </c>
      <c r="B21" s="44">
        <v>757</v>
      </c>
      <c r="C21" s="44">
        <v>316</v>
      </c>
      <c r="D21" s="44">
        <v>575</v>
      </c>
      <c r="E21" s="44">
        <v>38</v>
      </c>
      <c r="F21" s="44"/>
      <c r="G21" s="35">
        <v>18</v>
      </c>
      <c r="H21" s="55">
        <f t="shared" si="10"/>
        <v>1648</v>
      </c>
      <c r="I21" s="55">
        <f t="shared" si="4"/>
        <v>56</v>
      </c>
      <c r="J21" s="35">
        <v>575</v>
      </c>
      <c r="K21" s="19">
        <v>340</v>
      </c>
      <c r="L21" s="19"/>
      <c r="M21" s="19">
        <v>19</v>
      </c>
      <c r="N21" s="56">
        <v>12</v>
      </c>
      <c r="O21" s="45"/>
      <c r="P21" s="55">
        <f t="shared" si="21"/>
        <v>915</v>
      </c>
      <c r="Q21" s="55">
        <f t="shared" si="5"/>
        <v>31</v>
      </c>
      <c r="R21" s="57">
        <f t="shared" si="22"/>
        <v>87</v>
      </c>
      <c r="S21" s="44">
        <v>4.22</v>
      </c>
      <c r="T21" s="35">
        <v>5</v>
      </c>
      <c r="U21" s="59">
        <v>8.6</v>
      </c>
      <c r="V21" s="44"/>
      <c r="W21" s="44"/>
      <c r="X21" s="44"/>
      <c r="Y21" s="44"/>
      <c r="Z21" s="44"/>
      <c r="AA21" s="68">
        <f t="shared" si="11"/>
        <v>0</v>
      </c>
      <c r="AB21" s="33"/>
      <c r="AC21" s="20">
        <f t="shared" si="12"/>
        <v>0</v>
      </c>
      <c r="AD21" s="85">
        <f t="shared" si="13"/>
        <v>104.82</v>
      </c>
      <c r="AE21" s="21">
        <f t="shared" si="24"/>
        <v>104.82</v>
      </c>
      <c r="AF21" s="82"/>
      <c r="AG21" s="78"/>
      <c r="AH21" s="22">
        <f t="shared" si="6"/>
        <v>104.82</v>
      </c>
      <c r="AI21" s="23">
        <f t="shared" si="7"/>
        <v>12.680000000000007</v>
      </c>
      <c r="AJ21" s="58"/>
      <c r="AK21" s="24">
        <f t="shared" si="8"/>
        <v>0</v>
      </c>
      <c r="AL21" s="25">
        <f t="shared" si="14"/>
        <v>117.5</v>
      </c>
      <c r="AM21" s="28">
        <f t="shared" si="15"/>
        <v>117.5</v>
      </c>
      <c r="AN21" s="79"/>
      <c r="AO21" s="24">
        <v>60</v>
      </c>
      <c r="AP21" s="25">
        <v>200</v>
      </c>
      <c r="AQ21" s="25">
        <v>0</v>
      </c>
      <c r="AR21" s="25">
        <v>40</v>
      </c>
      <c r="AS21" s="25">
        <v>0</v>
      </c>
      <c r="AT21" s="62">
        <f t="shared" si="16"/>
        <v>300</v>
      </c>
      <c r="AU21" s="64">
        <f t="shared" si="17"/>
        <v>285</v>
      </c>
      <c r="AV21" s="114">
        <v>6</v>
      </c>
      <c r="AW21" s="114">
        <v>20</v>
      </c>
      <c r="AX21" s="114">
        <v>8</v>
      </c>
      <c r="AY21" s="114">
        <v>1</v>
      </c>
      <c r="AZ21" s="81">
        <f t="shared" si="18"/>
        <v>35</v>
      </c>
      <c r="BA21" s="80">
        <f t="shared" si="19"/>
        <v>250</v>
      </c>
      <c r="BB21" s="36">
        <f t="shared" si="9"/>
        <v>117.5</v>
      </c>
      <c r="BC21" s="80">
        <f t="shared" si="20"/>
        <v>130</v>
      </c>
    </row>
    <row r="22" spans="1:55" ht="17.399999999999999">
      <c r="A22" s="27" t="s">
        <v>12</v>
      </c>
      <c r="B22" s="44">
        <v>715</v>
      </c>
      <c r="C22" s="44">
        <v>288</v>
      </c>
      <c r="D22" s="44">
        <v>530</v>
      </c>
      <c r="E22" s="44">
        <v>37</v>
      </c>
      <c r="F22" s="44"/>
      <c r="G22" s="35">
        <v>17</v>
      </c>
      <c r="H22" s="55">
        <f t="shared" si="10"/>
        <v>1533</v>
      </c>
      <c r="I22" s="55">
        <f t="shared" si="4"/>
        <v>54</v>
      </c>
      <c r="J22" s="35">
        <v>534</v>
      </c>
      <c r="K22" s="19">
        <v>330</v>
      </c>
      <c r="L22" s="19"/>
      <c r="M22" s="19">
        <v>18</v>
      </c>
      <c r="N22" s="56">
        <v>12</v>
      </c>
      <c r="O22" s="45"/>
      <c r="P22" s="55">
        <f t="shared" si="21"/>
        <v>864</v>
      </c>
      <c r="Q22" s="55">
        <f t="shared" si="5"/>
        <v>30</v>
      </c>
      <c r="R22" s="57">
        <f t="shared" si="22"/>
        <v>84</v>
      </c>
      <c r="S22" s="44">
        <v>4.5</v>
      </c>
      <c r="T22" s="44">
        <v>4</v>
      </c>
      <c r="U22" s="59">
        <v>7.6</v>
      </c>
      <c r="V22" s="44"/>
      <c r="W22" s="44"/>
      <c r="X22" s="44"/>
      <c r="Y22" s="44"/>
      <c r="Z22" s="44"/>
      <c r="AA22" s="68">
        <f t="shared" si="11"/>
        <v>0</v>
      </c>
      <c r="AB22" s="33"/>
      <c r="AC22" s="20">
        <f t="shared" si="12"/>
        <v>0</v>
      </c>
      <c r="AD22" s="85">
        <f t="shared" si="13"/>
        <v>100.1</v>
      </c>
      <c r="AE22" s="21">
        <f t="shared" si="24"/>
        <v>100.1</v>
      </c>
      <c r="AF22" s="82"/>
      <c r="AG22" s="78"/>
      <c r="AH22" s="22">
        <f t="shared" si="6"/>
        <v>100.1</v>
      </c>
      <c r="AI22" s="23">
        <f t="shared" si="7"/>
        <v>37.492500000000007</v>
      </c>
      <c r="AJ22" s="58"/>
      <c r="AK22" s="24">
        <f t="shared" si="8"/>
        <v>0</v>
      </c>
      <c r="AL22" s="25">
        <f t="shared" si="14"/>
        <v>137.5925</v>
      </c>
      <c r="AM22" s="28">
        <f t="shared" si="15"/>
        <v>137.5925</v>
      </c>
      <c r="AN22" s="79"/>
      <c r="AO22" s="24">
        <v>80</v>
      </c>
      <c r="AP22" s="25">
        <v>200</v>
      </c>
      <c r="AQ22" s="25">
        <v>0</v>
      </c>
      <c r="AR22" s="25">
        <v>15</v>
      </c>
      <c r="AS22" s="25">
        <v>50</v>
      </c>
      <c r="AT22" s="62">
        <f t="shared" si="16"/>
        <v>345</v>
      </c>
      <c r="AU22" s="64">
        <f t="shared" si="17"/>
        <v>327.75</v>
      </c>
      <c r="AV22" s="114">
        <v>6</v>
      </c>
      <c r="AW22" s="114">
        <v>20</v>
      </c>
      <c r="AX22" s="114">
        <v>8</v>
      </c>
      <c r="AY22" s="114">
        <v>1</v>
      </c>
      <c r="AZ22" s="81">
        <f t="shared" si="18"/>
        <v>35</v>
      </c>
      <c r="BA22" s="80">
        <f t="shared" si="19"/>
        <v>292.75</v>
      </c>
      <c r="BB22" s="36">
        <f t="shared" si="9"/>
        <v>137.5925</v>
      </c>
      <c r="BC22" s="80">
        <f t="shared" si="20"/>
        <v>152.23000000000002</v>
      </c>
    </row>
    <row r="23" spans="1:55" ht="17.399999999999999">
      <c r="A23" s="27" t="s">
        <v>44</v>
      </c>
      <c r="B23" s="44">
        <v>715</v>
      </c>
      <c r="C23" s="44">
        <v>280</v>
      </c>
      <c r="D23" s="44">
        <v>528</v>
      </c>
      <c r="E23" s="44">
        <v>35</v>
      </c>
      <c r="F23" s="44"/>
      <c r="G23" s="35">
        <v>17</v>
      </c>
      <c r="H23" s="55">
        <f t="shared" si="10"/>
        <v>1523</v>
      </c>
      <c r="I23" s="55">
        <f t="shared" si="4"/>
        <v>52</v>
      </c>
      <c r="J23" s="35">
        <v>539</v>
      </c>
      <c r="K23" s="19">
        <v>342</v>
      </c>
      <c r="L23" s="19"/>
      <c r="M23" s="19">
        <v>18</v>
      </c>
      <c r="N23" s="56">
        <v>12</v>
      </c>
      <c r="O23" s="45"/>
      <c r="P23" s="55">
        <f t="shared" si="21"/>
        <v>881</v>
      </c>
      <c r="Q23" s="55">
        <f t="shared" si="5"/>
        <v>30</v>
      </c>
      <c r="R23" s="57">
        <f t="shared" si="22"/>
        <v>82</v>
      </c>
      <c r="S23" s="44">
        <v>4.5</v>
      </c>
      <c r="T23" s="44">
        <v>3.5</v>
      </c>
      <c r="U23" s="59">
        <v>7.6</v>
      </c>
      <c r="V23" s="44"/>
      <c r="W23" s="44"/>
      <c r="X23" s="44"/>
      <c r="Y23" s="44"/>
      <c r="Z23" s="44"/>
      <c r="AA23" s="68">
        <f t="shared" si="11"/>
        <v>0</v>
      </c>
      <c r="AB23" s="33"/>
      <c r="AC23" s="20">
        <f t="shared" si="12"/>
        <v>0</v>
      </c>
      <c r="AD23" s="85">
        <f t="shared" si="13"/>
        <v>97.6</v>
      </c>
      <c r="AE23" s="21">
        <f t="shared" si="24"/>
        <v>97.6</v>
      </c>
      <c r="AF23" s="82"/>
      <c r="AG23" s="78"/>
      <c r="AH23" s="22">
        <f t="shared" si="6"/>
        <v>97.6</v>
      </c>
      <c r="AI23" s="23">
        <f t="shared" si="7"/>
        <v>10.969999999999999</v>
      </c>
      <c r="AJ23" s="58"/>
      <c r="AK23" s="24">
        <f t="shared" si="8"/>
        <v>0</v>
      </c>
      <c r="AL23" s="25">
        <f t="shared" si="14"/>
        <v>108.57</v>
      </c>
      <c r="AM23" s="28">
        <f t="shared" si="15"/>
        <v>108.57</v>
      </c>
      <c r="AN23" s="79"/>
      <c r="AO23" s="24">
        <v>60</v>
      </c>
      <c r="AP23" s="25">
        <v>200</v>
      </c>
      <c r="AQ23" s="25">
        <v>0</v>
      </c>
      <c r="AR23" s="25">
        <v>20</v>
      </c>
      <c r="AS23" s="25">
        <v>0</v>
      </c>
      <c r="AT23" s="62">
        <f t="shared" si="16"/>
        <v>280</v>
      </c>
      <c r="AU23" s="64">
        <f t="shared" si="17"/>
        <v>266</v>
      </c>
      <c r="AV23" s="114">
        <v>6</v>
      </c>
      <c r="AW23" s="114">
        <v>20</v>
      </c>
      <c r="AX23" s="114">
        <v>8</v>
      </c>
      <c r="AY23" s="114">
        <v>1</v>
      </c>
      <c r="AZ23" s="81">
        <f t="shared" si="18"/>
        <v>35</v>
      </c>
      <c r="BA23" s="80">
        <f t="shared" si="19"/>
        <v>231</v>
      </c>
      <c r="BB23" s="36">
        <f t="shared" si="9"/>
        <v>108.57</v>
      </c>
      <c r="BC23" s="80">
        <f t="shared" si="20"/>
        <v>120.12</v>
      </c>
    </row>
    <row r="24" spans="1:55" ht="17.399999999999999">
      <c r="A24" s="29" t="s">
        <v>13</v>
      </c>
      <c r="B24" s="44">
        <v>752</v>
      </c>
      <c r="C24" s="44">
        <v>315</v>
      </c>
      <c r="D24" s="44">
        <v>510</v>
      </c>
      <c r="E24" s="44">
        <v>37</v>
      </c>
      <c r="F24" s="44"/>
      <c r="G24" s="35">
        <v>16</v>
      </c>
      <c r="H24" s="55">
        <f t="shared" si="10"/>
        <v>1577</v>
      </c>
      <c r="I24" s="55">
        <f t="shared" si="4"/>
        <v>53</v>
      </c>
      <c r="J24" s="35">
        <v>531</v>
      </c>
      <c r="K24" s="19">
        <v>356</v>
      </c>
      <c r="L24" s="19"/>
      <c r="M24" s="19">
        <v>18</v>
      </c>
      <c r="N24" s="56">
        <v>13</v>
      </c>
      <c r="O24" s="45"/>
      <c r="P24" s="55">
        <f t="shared" si="21"/>
        <v>887</v>
      </c>
      <c r="Q24" s="55">
        <f t="shared" si="5"/>
        <v>31</v>
      </c>
      <c r="R24" s="57">
        <f t="shared" si="22"/>
        <v>84</v>
      </c>
      <c r="S24" s="44">
        <v>3.8</v>
      </c>
      <c r="T24" s="44">
        <v>3.5</v>
      </c>
      <c r="U24" s="59">
        <v>6.5</v>
      </c>
      <c r="V24" s="44"/>
      <c r="W24" s="44"/>
      <c r="X24" s="44"/>
      <c r="Y24" s="44"/>
      <c r="Z24" s="44"/>
      <c r="AA24" s="68">
        <f t="shared" si="11"/>
        <v>0</v>
      </c>
      <c r="AB24" s="33"/>
      <c r="AC24" s="20">
        <f t="shared" si="12"/>
        <v>0</v>
      </c>
      <c r="AD24" s="85">
        <f t="shared" si="13"/>
        <v>97.8</v>
      </c>
      <c r="AE24" s="21">
        <f t="shared" si="24"/>
        <v>97.8</v>
      </c>
      <c r="AF24" s="82"/>
      <c r="AG24" s="78"/>
      <c r="AH24" s="22">
        <f t="shared" si="6"/>
        <v>97.8</v>
      </c>
      <c r="AI24" s="23">
        <f t="shared" si="7"/>
        <v>19.253500000000003</v>
      </c>
      <c r="AJ24" s="58"/>
      <c r="AK24" s="24">
        <f t="shared" si="8"/>
        <v>0</v>
      </c>
      <c r="AL24" s="25">
        <f t="shared" si="14"/>
        <v>117.0535</v>
      </c>
      <c r="AM24" s="28">
        <f t="shared" si="15"/>
        <v>117.0535</v>
      </c>
      <c r="AN24" s="79"/>
      <c r="AO24" s="24">
        <v>80</v>
      </c>
      <c r="AP24" s="25">
        <v>200</v>
      </c>
      <c r="AQ24" s="25">
        <v>0</v>
      </c>
      <c r="AR24" s="25">
        <v>15</v>
      </c>
      <c r="AS24" s="25">
        <v>4</v>
      </c>
      <c r="AT24" s="62">
        <f t="shared" si="16"/>
        <v>299</v>
      </c>
      <c r="AU24" s="64">
        <f t="shared" si="17"/>
        <v>284.05</v>
      </c>
      <c r="AV24" s="114">
        <v>6</v>
      </c>
      <c r="AW24" s="114">
        <v>20</v>
      </c>
      <c r="AX24" s="114">
        <v>8</v>
      </c>
      <c r="AY24" s="114">
        <v>1</v>
      </c>
      <c r="AZ24" s="81">
        <f t="shared" si="18"/>
        <v>35</v>
      </c>
      <c r="BA24" s="80">
        <f t="shared" si="19"/>
        <v>249.05</v>
      </c>
      <c r="BB24" s="36">
        <f t="shared" si="9"/>
        <v>117.0535</v>
      </c>
      <c r="BC24" s="80">
        <f t="shared" si="20"/>
        <v>129.506</v>
      </c>
    </row>
    <row r="25" spans="1:55" ht="17.399999999999999">
      <c r="A25" s="30" t="s">
        <v>30</v>
      </c>
      <c r="B25" s="44">
        <v>833</v>
      </c>
      <c r="C25" s="44">
        <v>355</v>
      </c>
      <c r="D25" s="44">
        <v>526</v>
      </c>
      <c r="E25" s="44">
        <v>41</v>
      </c>
      <c r="F25" s="44"/>
      <c r="G25" s="35">
        <v>17</v>
      </c>
      <c r="H25" s="55">
        <f t="shared" si="10"/>
        <v>1714</v>
      </c>
      <c r="I25" s="55">
        <f t="shared" si="4"/>
        <v>58</v>
      </c>
      <c r="J25" s="35">
        <v>556</v>
      </c>
      <c r="K25" s="19">
        <v>378</v>
      </c>
      <c r="L25" s="19"/>
      <c r="M25" s="56">
        <v>18</v>
      </c>
      <c r="N25" s="56">
        <v>13</v>
      </c>
      <c r="O25" s="45"/>
      <c r="P25" s="55">
        <f t="shared" si="21"/>
        <v>934</v>
      </c>
      <c r="Q25" s="55">
        <f t="shared" si="5"/>
        <v>31</v>
      </c>
      <c r="R25" s="57">
        <f>SUM(I25+Q25)</f>
        <v>89</v>
      </c>
      <c r="S25" s="44">
        <v>3.8</v>
      </c>
      <c r="T25" s="44">
        <v>3.5</v>
      </c>
      <c r="U25" s="59">
        <v>6.5</v>
      </c>
      <c r="V25" s="44"/>
      <c r="W25" s="44"/>
      <c r="X25" s="44"/>
      <c r="Y25" s="44"/>
      <c r="Z25" s="44"/>
      <c r="AA25" s="68">
        <f t="shared" si="11"/>
        <v>0</v>
      </c>
      <c r="AB25" s="33"/>
      <c r="AC25" s="20">
        <f t="shared" si="12"/>
        <v>0</v>
      </c>
      <c r="AD25" s="85">
        <f t="shared" si="13"/>
        <v>102.8</v>
      </c>
      <c r="AE25" s="21">
        <f t="shared" si="24"/>
        <v>102.8</v>
      </c>
      <c r="AF25" s="82"/>
      <c r="AG25" s="78"/>
      <c r="AH25" s="22">
        <f t="shared" si="6"/>
        <v>102.8</v>
      </c>
      <c r="AI25" s="23">
        <f t="shared" si="7"/>
        <v>14.253500000000003</v>
      </c>
      <c r="AJ25" s="58"/>
      <c r="AK25" s="24">
        <f t="shared" si="8"/>
        <v>0</v>
      </c>
      <c r="AL25" s="25">
        <f t="shared" si="14"/>
        <v>117.0535</v>
      </c>
      <c r="AM25" s="28">
        <f t="shared" si="15"/>
        <v>117.0535</v>
      </c>
      <c r="AN25" s="79"/>
      <c r="AO25" s="24">
        <v>80</v>
      </c>
      <c r="AP25" s="25">
        <v>200</v>
      </c>
      <c r="AQ25" s="25">
        <v>0</v>
      </c>
      <c r="AR25" s="25">
        <v>15</v>
      </c>
      <c r="AS25" s="25">
        <v>4</v>
      </c>
      <c r="AT25" s="62">
        <f t="shared" si="16"/>
        <v>299</v>
      </c>
      <c r="AU25" s="64">
        <f t="shared" si="17"/>
        <v>284.05</v>
      </c>
      <c r="AV25" s="114">
        <v>6</v>
      </c>
      <c r="AW25" s="114">
        <v>20</v>
      </c>
      <c r="AX25" s="114">
        <v>8</v>
      </c>
      <c r="AY25" s="114">
        <v>1</v>
      </c>
      <c r="AZ25" s="81">
        <f t="shared" si="18"/>
        <v>35</v>
      </c>
      <c r="BA25" s="80">
        <f t="shared" si="19"/>
        <v>249.05</v>
      </c>
      <c r="BB25" s="36">
        <f t="shared" si="9"/>
        <v>117.0535</v>
      </c>
      <c r="BC25" s="80">
        <f t="shared" si="20"/>
        <v>129.506</v>
      </c>
    </row>
    <row r="26" spans="1:55" ht="17.399999999999999">
      <c r="A26" s="30" t="s">
        <v>14</v>
      </c>
      <c r="B26" s="44">
        <v>942</v>
      </c>
      <c r="C26" s="44">
        <v>370</v>
      </c>
      <c r="D26" s="44">
        <v>564</v>
      </c>
      <c r="E26" s="44">
        <v>46</v>
      </c>
      <c r="F26" s="44"/>
      <c r="G26" s="35">
        <v>18</v>
      </c>
      <c r="H26" s="55">
        <f t="shared" si="10"/>
        <v>1876</v>
      </c>
      <c r="I26" s="55">
        <f t="shared" si="4"/>
        <v>64</v>
      </c>
      <c r="J26" s="44">
        <v>580</v>
      </c>
      <c r="K26" s="19">
        <v>427</v>
      </c>
      <c r="L26" s="19"/>
      <c r="M26" s="45">
        <v>19</v>
      </c>
      <c r="N26" s="56">
        <v>15</v>
      </c>
      <c r="O26" s="45"/>
      <c r="P26" s="55">
        <f t="shared" si="21"/>
        <v>1007</v>
      </c>
      <c r="Q26" s="55">
        <f t="shared" si="5"/>
        <v>34</v>
      </c>
      <c r="R26" s="57">
        <f t="shared" si="22"/>
        <v>98</v>
      </c>
      <c r="S26" s="44">
        <v>4</v>
      </c>
      <c r="T26" s="44">
        <v>3.2</v>
      </c>
      <c r="U26" s="59">
        <v>7.3</v>
      </c>
      <c r="V26" s="60"/>
      <c r="W26" s="44"/>
      <c r="X26" s="44"/>
      <c r="Y26" s="44"/>
      <c r="Z26" s="44"/>
      <c r="AA26" s="68">
        <f t="shared" si="11"/>
        <v>0</v>
      </c>
      <c r="AB26" s="33"/>
      <c r="AC26" s="20">
        <f t="shared" ref="AC26:AC33" si="25">AA26+AB25</f>
        <v>0</v>
      </c>
      <c r="AD26" s="85">
        <f t="shared" si="13"/>
        <v>112.5</v>
      </c>
      <c r="AE26" s="21">
        <f t="shared" si="24"/>
        <v>112.5</v>
      </c>
      <c r="AF26" s="82"/>
      <c r="AG26" s="78"/>
      <c r="AH26" s="22">
        <f t="shared" si="6"/>
        <v>112.5</v>
      </c>
      <c r="AI26" s="23">
        <f t="shared" si="7"/>
        <v>4.5534999999999997</v>
      </c>
      <c r="AJ26" s="58"/>
      <c r="AK26" s="24">
        <f t="shared" si="8"/>
        <v>0</v>
      </c>
      <c r="AL26" s="25">
        <f t="shared" si="14"/>
        <v>117.0535</v>
      </c>
      <c r="AM26" s="28">
        <f t="shared" si="15"/>
        <v>117.0535</v>
      </c>
      <c r="AN26" s="79"/>
      <c r="AO26" s="24">
        <v>80</v>
      </c>
      <c r="AP26" s="25">
        <v>200</v>
      </c>
      <c r="AQ26" s="25">
        <v>0</v>
      </c>
      <c r="AR26" s="25">
        <v>15</v>
      </c>
      <c r="AS26" s="25">
        <v>4</v>
      </c>
      <c r="AT26" s="62">
        <f t="shared" si="16"/>
        <v>299</v>
      </c>
      <c r="AU26" s="64">
        <f t="shared" si="17"/>
        <v>284.05</v>
      </c>
      <c r="AV26" s="114">
        <v>6</v>
      </c>
      <c r="AW26" s="114">
        <v>20</v>
      </c>
      <c r="AX26" s="114">
        <v>8</v>
      </c>
      <c r="AY26" s="114">
        <v>1</v>
      </c>
      <c r="AZ26" s="81">
        <f t="shared" si="18"/>
        <v>35</v>
      </c>
      <c r="BA26" s="80">
        <f t="shared" si="19"/>
        <v>249.05</v>
      </c>
      <c r="BB26" s="36">
        <f t="shared" si="9"/>
        <v>117.0535</v>
      </c>
      <c r="BC26" s="80">
        <f t="shared" si="20"/>
        <v>129.506</v>
      </c>
    </row>
    <row r="27" spans="1:55" ht="17.399999999999999">
      <c r="A27" s="30" t="s">
        <v>31</v>
      </c>
      <c r="B27" s="44">
        <v>997</v>
      </c>
      <c r="C27" s="44">
        <v>435</v>
      </c>
      <c r="D27" s="44">
        <v>596</v>
      </c>
      <c r="E27" s="44">
        <v>49</v>
      </c>
      <c r="F27" s="44"/>
      <c r="G27" s="35">
        <v>19</v>
      </c>
      <c r="H27" s="55">
        <f t="shared" si="10"/>
        <v>2028</v>
      </c>
      <c r="I27" s="55">
        <f t="shared" si="4"/>
        <v>68</v>
      </c>
      <c r="J27" s="44">
        <v>610</v>
      </c>
      <c r="K27" s="19">
        <v>464</v>
      </c>
      <c r="L27" s="19"/>
      <c r="M27" s="45">
        <v>20</v>
      </c>
      <c r="N27" s="56">
        <v>16</v>
      </c>
      <c r="O27" s="45"/>
      <c r="P27" s="55">
        <f t="shared" si="21"/>
        <v>1074</v>
      </c>
      <c r="Q27" s="55">
        <f t="shared" si="5"/>
        <v>36</v>
      </c>
      <c r="R27" s="57">
        <f t="shared" si="22"/>
        <v>104</v>
      </c>
      <c r="S27" s="44">
        <v>4</v>
      </c>
      <c r="T27" s="44">
        <v>3.2</v>
      </c>
      <c r="U27" s="59">
        <v>7.3</v>
      </c>
      <c r="V27" s="137"/>
      <c r="W27" s="44"/>
      <c r="X27" s="44"/>
      <c r="Y27" s="44"/>
      <c r="Z27" s="44"/>
      <c r="AA27" s="68">
        <f t="shared" si="11"/>
        <v>0</v>
      </c>
      <c r="AB27" s="33"/>
      <c r="AC27" s="20">
        <f t="shared" si="25"/>
        <v>0</v>
      </c>
      <c r="AD27" s="85">
        <f t="shared" si="13"/>
        <v>118.5</v>
      </c>
      <c r="AE27" s="21">
        <f t="shared" si="24"/>
        <v>118.5</v>
      </c>
      <c r="AF27" s="82"/>
      <c r="AG27" s="78"/>
      <c r="AH27" s="22">
        <f t="shared" si="6"/>
        <v>118.5</v>
      </c>
      <c r="AI27" s="23">
        <f t="shared" si="7"/>
        <v>-1.4465000000000003</v>
      </c>
      <c r="AJ27" s="58"/>
      <c r="AK27" s="24">
        <f t="shared" si="8"/>
        <v>0</v>
      </c>
      <c r="AL27" s="25">
        <f t="shared" si="14"/>
        <v>117.0535</v>
      </c>
      <c r="AM27" s="28">
        <f t="shared" si="15"/>
        <v>117.0535</v>
      </c>
      <c r="AN27" s="79"/>
      <c r="AO27" s="24">
        <v>80</v>
      </c>
      <c r="AP27" s="25">
        <v>200</v>
      </c>
      <c r="AQ27" s="25">
        <v>0</v>
      </c>
      <c r="AR27" s="25">
        <v>15</v>
      </c>
      <c r="AS27" s="25">
        <v>4</v>
      </c>
      <c r="AT27" s="62">
        <f t="shared" si="16"/>
        <v>299</v>
      </c>
      <c r="AU27" s="64">
        <f t="shared" si="17"/>
        <v>284.05</v>
      </c>
      <c r="AV27" s="114">
        <v>6</v>
      </c>
      <c r="AW27" s="114">
        <v>20</v>
      </c>
      <c r="AX27" s="114">
        <v>8</v>
      </c>
      <c r="AY27" s="114">
        <v>1</v>
      </c>
      <c r="AZ27" s="81">
        <f t="shared" si="18"/>
        <v>35</v>
      </c>
      <c r="BA27" s="80">
        <f t="shared" si="19"/>
        <v>249.05</v>
      </c>
      <c r="BB27" s="36">
        <f>BA27*0.47</f>
        <v>117.0535</v>
      </c>
      <c r="BC27" s="80">
        <f t="shared" si="20"/>
        <v>129.506</v>
      </c>
    </row>
    <row r="28" spans="1:55" ht="17.399999999999999">
      <c r="A28" s="30" t="s">
        <v>15</v>
      </c>
      <c r="B28" s="44">
        <v>1038</v>
      </c>
      <c r="C28" s="44">
        <v>451</v>
      </c>
      <c r="D28" s="44">
        <v>615</v>
      </c>
      <c r="E28" s="44">
        <v>51</v>
      </c>
      <c r="F28" s="44"/>
      <c r="G28" s="35">
        <v>19</v>
      </c>
      <c r="H28" s="55">
        <f t="shared" si="10"/>
        <v>2104</v>
      </c>
      <c r="I28" s="55">
        <f t="shared" si="4"/>
        <v>70</v>
      </c>
      <c r="J28" s="44">
        <v>613</v>
      </c>
      <c r="K28" s="19">
        <v>468</v>
      </c>
      <c r="L28" s="19"/>
      <c r="M28" s="45">
        <v>20</v>
      </c>
      <c r="N28" s="56">
        <v>16</v>
      </c>
      <c r="O28" s="45"/>
      <c r="P28" s="55">
        <f t="shared" si="21"/>
        <v>1081</v>
      </c>
      <c r="Q28" s="55">
        <f t="shared" si="5"/>
        <v>36</v>
      </c>
      <c r="R28" s="57">
        <f t="shared" si="22"/>
        <v>106</v>
      </c>
      <c r="S28" s="101">
        <v>4.3</v>
      </c>
      <c r="T28" s="44">
        <v>3.5</v>
      </c>
      <c r="U28" s="44">
        <v>7.7</v>
      </c>
      <c r="V28" s="44"/>
      <c r="W28" s="44"/>
      <c r="X28" s="44"/>
      <c r="Y28" s="44"/>
      <c r="Z28" s="44"/>
      <c r="AA28" s="68">
        <f>SUM(V28:Z28)</f>
        <v>0</v>
      </c>
      <c r="AB28" s="33"/>
      <c r="AC28" s="20">
        <f t="shared" si="25"/>
        <v>0</v>
      </c>
      <c r="AD28" s="85">
        <f t="shared" si="13"/>
        <v>121.5</v>
      </c>
      <c r="AE28" s="21">
        <f>+AD28-AK28</f>
        <v>121.5</v>
      </c>
      <c r="AF28" s="82"/>
      <c r="AG28" s="78"/>
      <c r="AH28" s="22">
        <f t="shared" si="6"/>
        <v>121.5</v>
      </c>
      <c r="AI28" s="23">
        <f t="shared" si="7"/>
        <v>-4.4465000000000003</v>
      </c>
      <c r="AJ28" s="58"/>
      <c r="AK28" s="24">
        <f t="shared" si="8"/>
        <v>0</v>
      </c>
      <c r="AL28" s="25">
        <f t="shared" si="14"/>
        <v>117.0535</v>
      </c>
      <c r="AM28" s="28">
        <f t="shared" si="15"/>
        <v>117.0535</v>
      </c>
      <c r="AN28" s="79"/>
      <c r="AO28" s="24">
        <v>80</v>
      </c>
      <c r="AP28" s="25">
        <v>200</v>
      </c>
      <c r="AQ28" s="25">
        <v>0</v>
      </c>
      <c r="AR28" s="25">
        <v>15</v>
      </c>
      <c r="AS28" s="25">
        <v>4</v>
      </c>
      <c r="AT28" s="62">
        <f t="shared" si="16"/>
        <v>299</v>
      </c>
      <c r="AU28" s="64">
        <f t="shared" si="17"/>
        <v>284.05</v>
      </c>
      <c r="AV28" s="114">
        <v>6</v>
      </c>
      <c r="AW28" s="114">
        <v>20</v>
      </c>
      <c r="AX28" s="114">
        <v>8</v>
      </c>
      <c r="AY28" s="114">
        <v>1</v>
      </c>
      <c r="AZ28" s="81">
        <f t="shared" si="18"/>
        <v>35</v>
      </c>
      <c r="BA28" s="80">
        <f t="shared" si="19"/>
        <v>249.05</v>
      </c>
      <c r="BB28" s="36">
        <f t="shared" ref="BB28:BB65" si="26">BA28*0.47</f>
        <v>117.0535</v>
      </c>
      <c r="BC28" s="80">
        <f t="shared" si="20"/>
        <v>129.506</v>
      </c>
    </row>
    <row r="29" spans="1:55" ht="17.399999999999999">
      <c r="A29" s="30" t="s">
        <v>32</v>
      </c>
      <c r="B29" s="44">
        <v>1046</v>
      </c>
      <c r="C29" s="44">
        <v>452</v>
      </c>
      <c r="D29" s="44">
        <v>626</v>
      </c>
      <c r="E29" s="44">
        <v>52</v>
      </c>
      <c r="F29" s="44"/>
      <c r="G29" s="35">
        <v>20</v>
      </c>
      <c r="H29" s="55">
        <f t="shared" si="10"/>
        <v>2124</v>
      </c>
      <c r="I29" s="55">
        <f t="shared" si="4"/>
        <v>72</v>
      </c>
      <c r="J29" s="44">
        <v>621</v>
      </c>
      <c r="K29" s="19">
        <v>453</v>
      </c>
      <c r="L29" s="19"/>
      <c r="M29" s="45">
        <v>20</v>
      </c>
      <c r="N29" s="56">
        <v>16</v>
      </c>
      <c r="O29" s="45"/>
      <c r="P29" s="55">
        <f t="shared" si="21"/>
        <v>1074</v>
      </c>
      <c r="Q29" s="55">
        <f t="shared" si="5"/>
        <v>36</v>
      </c>
      <c r="R29" s="57">
        <f t="shared" si="22"/>
        <v>108</v>
      </c>
      <c r="S29" s="101">
        <v>4.3</v>
      </c>
      <c r="T29" s="44">
        <v>3.2</v>
      </c>
      <c r="U29" s="44">
        <v>7.7</v>
      </c>
      <c r="V29" s="44"/>
      <c r="W29" s="44"/>
      <c r="X29" s="44"/>
      <c r="Y29" s="44"/>
      <c r="Z29" s="44"/>
      <c r="AA29" s="68">
        <f t="shared" si="11"/>
        <v>0</v>
      </c>
      <c r="AB29" s="33"/>
      <c r="AC29" s="20">
        <f t="shared" si="25"/>
        <v>0</v>
      </c>
      <c r="AD29" s="85">
        <f t="shared" si="13"/>
        <v>123.2</v>
      </c>
      <c r="AE29" s="21">
        <f t="shared" si="24"/>
        <v>123.2</v>
      </c>
      <c r="AF29" s="82"/>
      <c r="AG29" s="78"/>
      <c r="AH29" s="22">
        <f t="shared" si="6"/>
        <v>123.2</v>
      </c>
      <c r="AI29" s="23">
        <f t="shared" si="7"/>
        <v>-6.1465000000000032</v>
      </c>
      <c r="AJ29" s="58"/>
      <c r="AK29" s="24">
        <f t="shared" si="8"/>
        <v>0</v>
      </c>
      <c r="AL29" s="25">
        <f t="shared" si="14"/>
        <v>117.0535</v>
      </c>
      <c r="AM29" s="28">
        <f t="shared" si="15"/>
        <v>117.0535</v>
      </c>
      <c r="AN29" s="79"/>
      <c r="AO29" s="24">
        <v>80</v>
      </c>
      <c r="AP29" s="25">
        <v>200</v>
      </c>
      <c r="AQ29" s="25">
        <v>0</v>
      </c>
      <c r="AR29" s="25">
        <v>15</v>
      </c>
      <c r="AS29" s="25">
        <v>4</v>
      </c>
      <c r="AT29" s="62">
        <f t="shared" si="16"/>
        <v>299</v>
      </c>
      <c r="AU29" s="64">
        <f t="shared" si="17"/>
        <v>284.05</v>
      </c>
      <c r="AV29" s="114">
        <v>6</v>
      </c>
      <c r="AW29" s="114">
        <v>20</v>
      </c>
      <c r="AX29" s="114">
        <v>8</v>
      </c>
      <c r="AY29" s="114">
        <v>1</v>
      </c>
      <c r="AZ29" s="81">
        <f t="shared" si="18"/>
        <v>35</v>
      </c>
      <c r="BA29" s="80">
        <f t="shared" si="19"/>
        <v>249.05</v>
      </c>
      <c r="BB29" s="36">
        <f t="shared" si="26"/>
        <v>117.0535</v>
      </c>
      <c r="BC29" s="80">
        <f t="shared" si="20"/>
        <v>129.506</v>
      </c>
    </row>
    <row r="30" spans="1:55" ht="17.399999999999999">
      <c r="A30" s="30" t="s">
        <v>16</v>
      </c>
      <c r="B30" s="44">
        <v>1134</v>
      </c>
      <c r="C30" s="44">
        <v>348</v>
      </c>
      <c r="D30" s="44">
        <v>619</v>
      </c>
      <c r="E30" s="44">
        <v>51</v>
      </c>
      <c r="F30" s="44"/>
      <c r="G30" s="35">
        <v>20</v>
      </c>
      <c r="H30" s="55">
        <f t="shared" si="10"/>
        <v>2101</v>
      </c>
      <c r="I30" s="55">
        <f t="shared" si="4"/>
        <v>71</v>
      </c>
      <c r="J30" s="44">
        <v>626</v>
      </c>
      <c r="K30" s="19">
        <v>471</v>
      </c>
      <c r="L30" s="19"/>
      <c r="M30" s="45">
        <v>21</v>
      </c>
      <c r="N30" s="56">
        <v>17</v>
      </c>
      <c r="O30" s="45"/>
      <c r="P30" s="55">
        <f t="shared" si="21"/>
        <v>1097</v>
      </c>
      <c r="Q30" s="55">
        <f t="shared" si="5"/>
        <v>38</v>
      </c>
      <c r="R30" s="57">
        <f t="shared" si="22"/>
        <v>109</v>
      </c>
      <c r="S30" s="101">
        <v>3.3</v>
      </c>
      <c r="T30" s="44">
        <v>3.2</v>
      </c>
      <c r="U30" s="44">
        <v>8.3000000000000007</v>
      </c>
      <c r="V30" s="44"/>
      <c r="W30" s="44"/>
      <c r="X30" s="44"/>
      <c r="Y30" s="44"/>
      <c r="Z30" s="44"/>
      <c r="AA30" s="68">
        <f t="shared" si="11"/>
        <v>0</v>
      </c>
      <c r="AB30" s="33"/>
      <c r="AC30" s="20">
        <f t="shared" si="25"/>
        <v>0</v>
      </c>
      <c r="AD30" s="85">
        <f t="shared" si="13"/>
        <v>123.8</v>
      </c>
      <c r="AE30" s="21">
        <f t="shared" si="24"/>
        <v>123.8</v>
      </c>
      <c r="AF30" s="82"/>
      <c r="AG30" s="78"/>
      <c r="AH30" s="22">
        <f t="shared" si="6"/>
        <v>123.8</v>
      </c>
      <c r="AI30" s="23">
        <f t="shared" si="7"/>
        <v>-6.7464999999999975</v>
      </c>
      <c r="AJ30" s="58"/>
      <c r="AK30" s="24">
        <f t="shared" si="8"/>
        <v>0</v>
      </c>
      <c r="AL30" s="25">
        <f t="shared" si="14"/>
        <v>117.0535</v>
      </c>
      <c r="AM30" s="28">
        <f t="shared" si="15"/>
        <v>117.0535</v>
      </c>
      <c r="AN30" s="79"/>
      <c r="AO30" s="24">
        <v>80</v>
      </c>
      <c r="AP30" s="25">
        <v>200</v>
      </c>
      <c r="AQ30" s="25">
        <v>0</v>
      </c>
      <c r="AR30" s="25">
        <v>15</v>
      </c>
      <c r="AS30" s="25">
        <v>4</v>
      </c>
      <c r="AT30" s="62">
        <f t="shared" si="16"/>
        <v>299</v>
      </c>
      <c r="AU30" s="64">
        <f t="shared" si="17"/>
        <v>284.05</v>
      </c>
      <c r="AV30" s="114">
        <v>6</v>
      </c>
      <c r="AW30" s="114">
        <v>20</v>
      </c>
      <c r="AX30" s="114">
        <v>8</v>
      </c>
      <c r="AY30" s="114">
        <v>1</v>
      </c>
      <c r="AZ30" s="81">
        <f t="shared" si="18"/>
        <v>35</v>
      </c>
      <c r="BA30" s="80">
        <f t="shared" si="19"/>
        <v>249.05</v>
      </c>
      <c r="BB30" s="36">
        <f t="shared" si="26"/>
        <v>117.0535</v>
      </c>
      <c r="BC30" s="80">
        <f t="shared" si="20"/>
        <v>129.506</v>
      </c>
    </row>
    <row r="31" spans="1:55" ht="17.399999999999999">
      <c r="A31" s="30" t="s">
        <v>45</v>
      </c>
      <c r="B31" s="44">
        <v>1174</v>
      </c>
      <c r="C31" s="44">
        <v>333</v>
      </c>
      <c r="D31" s="44">
        <v>632</v>
      </c>
      <c r="E31" s="44">
        <v>52</v>
      </c>
      <c r="F31" s="44"/>
      <c r="G31" s="35">
        <v>20</v>
      </c>
      <c r="H31" s="55">
        <f t="shared" si="10"/>
        <v>2139</v>
      </c>
      <c r="I31" s="55">
        <f t="shared" si="4"/>
        <v>72</v>
      </c>
      <c r="J31" s="44">
        <v>621</v>
      </c>
      <c r="K31" s="19">
        <v>110</v>
      </c>
      <c r="L31" s="19"/>
      <c r="M31" s="45">
        <v>21</v>
      </c>
      <c r="N31" s="56">
        <v>5</v>
      </c>
      <c r="O31" s="45"/>
      <c r="P31" s="55">
        <f t="shared" si="21"/>
        <v>731</v>
      </c>
      <c r="Q31" s="55">
        <f t="shared" si="5"/>
        <v>26</v>
      </c>
      <c r="R31" s="57">
        <f t="shared" si="22"/>
        <v>98</v>
      </c>
      <c r="S31" s="101">
        <v>3.3</v>
      </c>
      <c r="T31" s="44">
        <v>3.5</v>
      </c>
      <c r="U31" s="44">
        <v>8.3000000000000007</v>
      </c>
      <c r="V31" s="44"/>
      <c r="W31" s="44"/>
      <c r="X31" s="44"/>
      <c r="Y31" s="44"/>
      <c r="Z31" s="44"/>
      <c r="AA31" s="68">
        <f t="shared" si="11"/>
        <v>0</v>
      </c>
      <c r="AB31" s="33"/>
      <c r="AC31" s="20">
        <f t="shared" si="25"/>
        <v>0</v>
      </c>
      <c r="AD31" s="85">
        <f t="shared" si="13"/>
        <v>113.1</v>
      </c>
      <c r="AE31" s="21">
        <f t="shared" si="24"/>
        <v>113.1</v>
      </c>
      <c r="AF31" s="82"/>
      <c r="AG31" s="78"/>
      <c r="AH31" s="22">
        <f t="shared" si="6"/>
        <v>113.1</v>
      </c>
      <c r="AI31" s="23">
        <f t="shared" si="7"/>
        <v>3.9535000000000053</v>
      </c>
      <c r="AJ31" s="58"/>
      <c r="AK31" s="24">
        <f t="shared" si="8"/>
        <v>0</v>
      </c>
      <c r="AL31" s="25">
        <f t="shared" si="14"/>
        <v>117.0535</v>
      </c>
      <c r="AM31" s="28">
        <f t="shared" si="15"/>
        <v>117.0535</v>
      </c>
      <c r="AN31" s="79"/>
      <c r="AO31" s="24">
        <v>80</v>
      </c>
      <c r="AP31" s="25">
        <v>200</v>
      </c>
      <c r="AQ31" s="25">
        <v>0</v>
      </c>
      <c r="AR31" s="25">
        <v>15</v>
      </c>
      <c r="AS31" s="25">
        <v>4</v>
      </c>
      <c r="AT31" s="62">
        <f t="shared" si="16"/>
        <v>299</v>
      </c>
      <c r="AU31" s="64">
        <f t="shared" si="17"/>
        <v>284.05</v>
      </c>
      <c r="AV31" s="114">
        <v>6</v>
      </c>
      <c r="AW31" s="114">
        <v>20</v>
      </c>
      <c r="AX31" s="114">
        <v>8</v>
      </c>
      <c r="AY31" s="114">
        <v>1</v>
      </c>
      <c r="AZ31" s="81">
        <f t="shared" si="18"/>
        <v>35</v>
      </c>
      <c r="BA31" s="80">
        <f t="shared" si="19"/>
        <v>249.05</v>
      </c>
      <c r="BB31" s="36">
        <f t="shared" si="26"/>
        <v>117.0535</v>
      </c>
      <c r="BC31" s="80">
        <f t="shared" si="20"/>
        <v>129.506</v>
      </c>
    </row>
    <row r="32" spans="1:55" ht="17.399999999999999">
      <c r="A32" s="30" t="s">
        <v>17</v>
      </c>
      <c r="B32" s="44">
        <v>540</v>
      </c>
      <c r="C32" s="44">
        <v>483</v>
      </c>
      <c r="D32" s="44">
        <v>630</v>
      </c>
      <c r="E32" s="44">
        <v>37</v>
      </c>
      <c r="F32" s="44"/>
      <c r="G32" s="35">
        <v>20</v>
      </c>
      <c r="H32" s="55">
        <f>B32+C32+D32</f>
        <v>1653</v>
      </c>
      <c r="I32" s="55">
        <f>E32+F32+G32</f>
        <v>57</v>
      </c>
      <c r="J32" s="44">
        <v>620</v>
      </c>
      <c r="K32" s="19">
        <v>373</v>
      </c>
      <c r="L32" s="19"/>
      <c r="M32" s="45">
        <v>20</v>
      </c>
      <c r="N32" s="56">
        <v>13</v>
      </c>
      <c r="O32" s="45"/>
      <c r="P32" s="55">
        <f t="shared" si="21"/>
        <v>993</v>
      </c>
      <c r="Q32" s="55">
        <f t="shared" si="5"/>
        <v>33</v>
      </c>
      <c r="R32" s="57">
        <f t="shared" si="22"/>
        <v>90</v>
      </c>
      <c r="S32" s="101">
        <v>3.4</v>
      </c>
      <c r="T32" s="44">
        <v>3.5</v>
      </c>
      <c r="U32" s="44">
        <v>8.4</v>
      </c>
      <c r="V32" s="44"/>
      <c r="W32" s="44"/>
      <c r="X32" s="44"/>
      <c r="Y32" s="44"/>
      <c r="Z32" s="44"/>
      <c r="AA32" s="68">
        <f t="shared" si="11"/>
        <v>0</v>
      </c>
      <c r="AB32" s="33"/>
      <c r="AC32" s="20">
        <f t="shared" si="25"/>
        <v>0</v>
      </c>
      <c r="AD32" s="85">
        <f t="shared" si="13"/>
        <v>105.30000000000001</v>
      </c>
      <c r="AE32" s="21">
        <f t="shared" si="24"/>
        <v>105.30000000000001</v>
      </c>
      <c r="AF32" s="82"/>
      <c r="AG32" s="78"/>
      <c r="AH32" s="22">
        <f t="shared" si="6"/>
        <v>105.30000000000001</v>
      </c>
      <c r="AI32" s="23">
        <f t="shared" si="7"/>
        <v>11.753499999999988</v>
      </c>
      <c r="AJ32" s="58"/>
      <c r="AK32" s="24">
        <f t="shared" si="8"/>
        <v>0</v>
      </c>
      <c r="AL32" s="25">
        <f t="shared" si="14"/>
        <v>117.0535</v>
      </c>
      <c r="AM32" s="28">
        <f t="shared" si="15"/>
        <v>117.0535</v>
      </c>
      <c r="AN32" s="79"/>
      <c r="AO32" s="24">
        <v>80</v>
      </c>
      <c r="AP32" s="25">
        <v>200</v>
      </c>
      <c r="AQ32" s="25">
        <v>0</v>
      </c>
      <c r="AR32" s="25">
        <v>15</v>
      </c>
      <c r="AS32" s="25">
        <v>4</v>
      </c>
      <c r="AT32" s="62">
        <f t="shared" si="16"/>
        <v>299</v>
      </c>
      <c r="AU32" s="64">
        <f t="shared" si="17"/>
        <v>284.05</v>
      </c>
      <c r="AV32" s="114">
        <v>6</v>
      </c>
      <c r="AW32" s="114">
        <v>20</v>
      </c>
      <c r="AX32" s="114">
        <v>8</v>
      </c>
      <c r="AY32" s="114">
        <v>1</v>
      </c>
      <c r="AZ32" s="81">
        <f t="shared" si="18"/>
        <v>35</v>
      </c>
      <c r="BA32" s="80">
        <f t="shared" si="19"/>
        <v>249.05</v>
      </c>
      <c r="BB32" s="36">
        <f t="shared" si="26"/>
        <v>117.0535</v>
      </c>
      <c r="BC32" s="80">
        <f t="shared" si="20"/>
        <v>129.506</v>
      </c>
    </row>
    <row r="33" spans="1:55" ht="17.399999999999999">
      <c r="A33" s="30" t="s">
        <v>46</v>
      </c>
      <c r="B33" s="44">
        <v>902</v>
      </c>
      <c r="C33" s="44">
        <v>500</v>
      </c>
      <c r="D33" s="44">
        <v>620</v>
      </c>
      <c r="E33" s="44">
        <v>49</v>
      </c>
      <c r="F33" s="44"/>
      <c r="G33" s="35">
        <v>20</v>
      </c>
      <c r="H33" s="55">
        <f t="shared" si="10"/>
        <v>2022</v>
      </c>
      <c r="I33" s="55">
        <f t="shared" si="4"/>
        <v>69</v>
      </c>
      <c r="J33" s="44">
        <v>618</v>
      </c>
      <c r="K33" s="19">
        <v>410</v>
      </c>
      <c r="L33" s="19"/>
      <c r="M33" s="45">
        <v>20</v>
      </c>
      <c r="N33" s="56">
        <v>15</v>
      </c>
      <c r="O33" s="45"/>
      <c r="P33" s="55">
        <f t="shared" si="21"/>
        <v>1028</v>
      </c>
      <c r="Q33" s="55">
        <f t="shared" si="5"/>
        <v>35</v>
      </c>
      <c r="R33" s="57">
        <f t="shared" si="22"/>
        <v>104</v>
      </c>
      <c r="S33" s="101">
        <v>3.4</v>
      </c>
      <c r="T33" s="44">
        <v>3.5</v>
      </c>
      <c r="U33" s="44">
        <v>8.4</v>
      </c>
      <c r="V33" s="44"/>
      <c r="W33" s="44"/>
      <c r="X33" s="44"/>
      <c r="Z33" s="44"/>
      <c r="AA33" s="68">
        <f t="shared" si="11"/>
        <v>0</v>
      </c>
      <c r="AB33" s="33"/>
      <c r="AC33" s="20">
        <f t="shared" si="25"/>
        <v>0</v>
      </c>
      <c r="AD33" s="85">
        <f t="shared" si="13"/>
        <v>119.30000000000001</v>
      </c>
      <c r="AE33" s="21">
        <f t="shared" si="24"/>
        <v>119.30000000000001</v>
      </c>
      <c r="AF33" s="82"/>
      <c r="AG33" s="78"/>
      <c r="AH33" s="22">
        <f t="shared" si="6"/>
        <v>119.30000000000001</v>
      </c>
      <c r="AI33" s="23">
        <f t="shared" si="7"/>
        <v>-2.2465000000000117</v>
      </c>
      <c r="AJ33" s="58"/>
      <c r="AK33" s="24">
        <f t="shared" si="8"/>
        <v>0</v>
      </c>
      <c r="AL33" s="25">
        <f t="shared" si="14"/>
        <v>117.0535</v>
      </c>
      <c r="AM33" s="28">
        <f t="shared" si="15"/>
        <v>117.0535</v>
      </c>
      <c r="AN33" s="79"/>
      <c r="AO33" s="24">
        <v>80</v>
      </c>
      <c r="AP33" s="25">
        <v>200</v>
      </c>
      <c r="AQ33" s="25">
        <v>0</v>
      </c>
      <c r="AR33" s="25">
        <v>15</v>
      </c>
      <c r="AS33" s="25">
        <v>4</v>
      </c>
      <c r="AT33" s="62">
        <f t="shared" si="16"/>
        <v>299</v>
      </c>
      <c r="AU33" s="64">
        <f t="shared" si="17"/>
        <v>284.05</v>
      </c>
      <c r="AV33" s="114">
        <v>6</v>
      </c>
      <c r="AW33" s="114">
        <v>20</v>
      </c>
      <c r="AX33" s="114">
        <v>8</v>
      </c>
      <c r="AY33" s="114">
        <v>1</v>
      </c>
      <c r="AZ33" s="81">
        <f t="shared" si="18"/>
        <v>35</v>
      </c>
      <c r="BA33" s="80">
        <f t="shared" si="19"/>
        <v>249.05</v>
      </c>
      <c r="BB33" s="36">
        <f t="shared" si="26"/>
        <v>117.0535</v>
      </c>
      <c r="BC33" s="80">
        <f t="shared" si="20"/>
        <v>129.506</v>
      </c>
    </row>
    <row r="34" spans="1:55" ht="17.399999999999999">
      <c r="A34" s="30" t="s">
        <v>18</v>
      </c>
      <c r="B34" s="44">
        <v>780</v>
      </c>
      <c r="C34" s="44">
        <v>483</v>
      </c>
      <c r="D34" s="61">
        <v>620</v>
      </c>
      <c r="E34" s="44">
        <v>51</v>
      </c>
      <c r="F34" s="44"/>
      <c r="G34" s="35">
        <v>20</v>
      </c>
      <c r="H34" s="55">
        <f t="shared" si="10"/>
        <v>1883</v>
      </c>
      <c r="I34" s="55">
        <f t="shared" si="4"/>
        <v>71</v>
      </c>
      <c r="J34" s="44">
        <v>669</v>
      </c>
      <c r="K34" s="19">
        <v>427</v>
      </c>
      <c r="L34" s="19"/>
      <c r="M34" s="45">
        <v>22</v>
      </c>
      <c r="N34" s="56">
        <v>15</v>
      </c>
      <c r="O34" s="56"/>
      <c r="P34" s="55">
        <f t="shared" si="21"/>
        <v>1096</v>
      </c>
      <c r="Q34" s="55">
        <f t="shared" si="5"/>
        <v>37</v>
      </c>
      <c r="R34" s="57">
        <f t="shared" si="22"/>
        <v>108</v>
      </c>
      <c r="S34" s="101">
        <v>3.3</v>
      </c>
      <c r="T34" s="44">
        <v>3.5</v>
      </c>
      <c r="U34" s="44">
        <v>8</v>
      </c>
      <c r="V34" s="44"/>
      <c r="W34" s="44"/>
      <c r="X34" s="44"/>
      <c r="Y34" s="44"/>
      <c r="Z34" s="44"/>
      <c r="AA34" s="68">
        <f t="shared" si="11"/>
        <v>0</v>
      </c>
      <c r="AB34" s="33"/>
      <c r="AC34" s="20">
        <f>AA34+AB34</f>
        <v>0</v>
      </c>
      <c r="AD34" s="85">
        <f t="shared" si="13"/>
        <v>122.8</v>
      </c>
      <c r="AE34" s="21">
        <f t="shared" si="24"/>
        <v>122.8</v>
      </c>
      <c r="AF34" s="82"/>
      <c r="AG34" s="78"/>
      <c r="AH34" s="22">
        <f t="shared" si="6"/>
        <v>122.8</v>
      </c>
      <c r="AI34" s="23">
        <f t="shared" si="7"/>
        <v>-5.7464999999999975</v>
      </c>
      <c r="AJ34" s="58"/>
      <c r="AK34" s="24">
        <f t="shared" si="8"/>
        <v>0</v>
      </c>
      <c r="AL34" s="25">
        <f t="shared" si="14"/>
        <v>117.0535</v>
      </c>
      <c r="AM34" s="28">
        <f t="shared" si="15"/>
        <v>117.0535</v>
      </c>
      <c r="AN34" s="79"/>
      <c r="AO34" s="24">
        <v>80</v>
      </c>
      <c r="AP34" s="25">
        <v>200</v>
      </c>
      <c r="AQ34" s="25">
        <v>0</v>
      </c>
      <c r="AR34" s="25">
        <v>15</v>
      </c>
      <c r="AS34" s="25">
        <v>4</v>
      </c>
      <c r="AT34" s="62">
        <f t="shared" si="16"/>
        <v>299</v>
      </c>
      <c r="AU34" s="64">
        <f t="shared" si="17"/>
        <v>284.05</v>
      </c>
      <c r="AV34" s="114">
        <v>6</v>
      </c>
      <c r="AW34" s="114">
        <v>20</v>
      </c>
      <c r="AX34" s="114">
        <v>8</v>
      </c>
      <c r="AY34" s="114">
        <v>1</v>
      </c>
      <c r="AZ34" s="81">
        <f t="shared" si="18"/>
        <v>35</v>
      </c>
      <c r="BA34" s="80">
        <f t="shared" si="19"/>
        <v>249.05</v>
      </c>
      <c r="BB34" s="36">
        <f t="shared" si="26"/>
        <v>117.0535</v>
      </c>
      <c r="BC34" s="80">
        <f t="shared" si="20"/>
        <v>129.506</v>
      </c>
    </row>
    <row r="35" spans="1:55" ht="17.399999999999999">
      <c r="A35" s="30" t="s">
        <v>47</v>
      </c>
      <c r="B35" s="44">
        <v>971</v>
      </c>
      <c r="C35" s="44">
        <v>464</v>
      </c>
      <c r="D35" s="61">
        <v>600</v>
      </c>
      <c r="E35" s="44">
        <v>50</v>
      </c>
      <c r="F35" s="44"/>
      <c r="G35" s="35">
        <v>20</v>
      </c>
      <c r="H35" s="55">
        <f t="shared" si="10"/>
        <v>2035</v>
      </c>
      <c r="I35" s="55">
        <f t="shared" si="4"/>
        <v>70</v>
      </c>
      <c r="J35" s="35">
        <v>713</v>
      </c>
      <c r="K35" s="19">
        <v>409</v>
      </c>
      <c r="L35" s="19"/>
      <c r="M35" s="45">
        <v>24</v>
      </c>
      <c r="N35" s="56">
        <v>15</v>
      </c>
      <c r="O35" s="56"/>
      <c r="P35" s="55">
        <f t="shared" si="21"/>
        <v>1122</v>
      </c>
      <c r="Q35" s="55">
        <f t="shared" si="5"/>
        <v>39</v>
      </c>
      <c r="R35" s="57">
        <f t="shared" si="22"/>
        <v>109</v>
      </c>
      <c r="S35" s="101">
        <v>3.3</v>
      </c>
      <c r="T35" s="44">
        <v>3.5</v>
      </c>
      <c r="U35" s="44">
        <v>8</v>
      </c>
      <c r="V35" s="44"/>
      <c r="W35" s="44"/>
      <c r="X35" s="44"/>
      <c r="Y35" s="44"/>
      <c r="Z35" s="44"/>
      <c r="AA35" s="68">
        <f t="shared" si="11"/>
        <v>0</v>
      </c>
      <c r="AB35" s="33"/>
      <c r="AC35" s="20">
        <f>AA35+AB35</f>
        <v>0</v>
      </c>
      <c r="AD35" s="85">
        <f t="shared" si="13"/>
        <v>123.8</v>
      </c>
      <c r="AE35" s="21">
        <f t="shared" si="24"/>
        <v>123.8</v>
      </c>
      <c r="AF35" s="82"/>
      <c r="AG35" s="78"/>
      <c r="AH35" s="22">
        <f t="shared" si="6"/>
        <v>123.8</v>
      </c>
      <c r="AI35" s="23">
        <f t="shared" si="7"/>
        <v>-6.7464999999999975</v>
      </c>
      <c r="AJ35" s="58"/>
      <c r="AK35" s="24">
        <f t="shared" si="8"/>
        <v>0</v>
      </c>
      <c r="AL35" s="25">
        <f t="shared" si="14"/>
        <v>117.0535</v>
      </c>
      <c r="AM35" s="28">
        <f t="shared" si="15"/>
        <v>117.0535</v>
      </c>
      <c r="AN35" s="79"/>
      <c r="AO35" s="24">
        <v>80</v>
      </c>
      <c r="AP35" s="25">
        <v>200</v>
      </c>
      <c r="AQ35" s="25">
        <v>0</v>
      </c>
      <c r="AR35" s="25">
        <v>15</v>
      </c>
      <c r="AS35" s="25">
        <v>4</v>
      </c>
      <c r="AT35" s="62">
        <f t="shared" si="16"/>
        <v>299</v>
      </c>
      <c r="AU35" s="64">
        <f t="shared" si="17"/>
        <v>284.05</v>
      </c>
      <c r="AV35" s="114">
        <v>6</v>
      </c>
      <c r="AW35" s="114">
        <v>20</v>
      </c>
      <c r="AX35" s="114">
        <v>8</v>
      </c>
      <c r="AY35" s="114">
        <v>1</v>
      </c>
      <c r="AZ35" s="81">
        <f t="shared" si="18"/>
        <v>35</v>
      </c>
      <c r="BA35" s="80">
        <f t="shared" si="19"/>
        <v>249.05</v>
      </c>
      <c r="BB35" s="36">
        <f t="shared" si="26"/>
        <v>117.0535</v>
      </c>
      <c r="BC35" s="80">
        <f t="shared" si="20"/>
        <v>129.506</v>
      </c>
    </row>
    <row r="36" spans="1:55" ht="17.399999999999999">
      <c r="A36" s="30" t="s">
        <v>19</v>
      </c>
      <c r="B36" s="44">
        <v>941</v>
      </c>
      <c r="C36" s="44">
        <v>457</v>
      </c>
      <c r="D36" s="61">
        <v>590</v>
      </c>
      <c r="E36" s="44">
        <v>49</v>
      </c>
      <c r="F36" s="44"/>
      <c r="G36" s="35">
        <v>19</v>
      </c>
      <c r="H36" s="55">
        <f t="shared" si="10"/>
        <v>1988</v>
      </c>
      <c r="I36" s="55">
        <f t="shared" si="4"/>
        <v>68</v>
      </c>
      <c r="J36" s="35">
        <v>729</v>
      </c>
      <c r="K36" s="19">
        <v>419</v>
      </c>
      <c r="L36" s="19"/>
      <c r="M36" s="45">
        <v>24</v>
      </c>
      <c r="N36" s="56">
        <v>15</v>
      </c>
      <c r="O36" s="56"/>
      <c r="P36" s="55">
        <f t="shared" si="21"/>
        <v>1148</v>
      </c>
      <c r="Q36" s="55">
        <f t="shared" si="5"/>
        <v>39</v>
      </c>
      <c r="R36" s="57">
        <f t="shared" si="22"/>
        <v>107</v>
      </c>
      <c r="S36" s="101">
        <v>3.2</v>
      </c>
      <c r="T36" s="44">
        <v>3</v>
      </c>
      <c r="U36" s="44">
        <v>7.7</v>
      </c>
      <c r="V36" s="44"/>
      <c r="W36" s="44"/>
      <c r="X36" s="44"/>
      <c r="Y36" s="44"/>
      <c r="Z36" s="44"/>
      <c r="AA36" s="68">
        <f t="shared" si="11"/>
        <v>0</v>
      </c>
      <c r="AB36" s="33"/>
      <c r="AC36" s="20">
        <f t="shared" si="12"/>
        <v>0</v>
      </c>
      <c r="AD36" s="85">
        <f t="shared" si="13"/>
        <v>120.9</v>
      </c>
      <c r="AE36" s="21">
        <f t="shared" si="24"/>
        <v>120.9</v>
      </c>
      <c r="AF36" s="82"/>
      <c r="AG36" s="78"/>
      <c r="AH36" s="22">
        <f t="shared" si="6"/>
        <v>120.9</v>
      </c>
      <c r="AI36" s="23">
        <f t="shared" si="7"/>
        <v>-3.846500000000006</v>
      </c>
      <c r="AJ36" s="58"/>
      <c r="AK36" s="24">
        <f t="shared" si="8"/>
        <v>0</v>
      </c>
      <c r="AL36" s="25">
        <f t="shared" si="14"/>
        <v>117.0535</v>
      </c>
      <c r="AM36" s="28">
        <f t="shared" si="15"/>
        <v>117.0535</v>
      </c>
      <c r="AN36" s="79"/>
      <c r="AO36" s="24">
        <v>80</v>
      </c>
      <c r="AP36" s="25">
        <v>200</v>
      </c>
      <c r="AQ36" s="25">
        <v>0</v>
      </c>
      <c r="AR36" s="25">
        <v>15</v>
      </c>
      <c r="AS36" s="25">
        <v>4</v>
      </c>
      <c r="AT36" s="62">
        <f t="shared" si="16"/>
        <v>299</v>
      </c>
      <c r="AU36" s="64">
        <f t="shared" si="17"/>
        <v>284.05</v>
      </c>
      <c r="AV36" s="114">
        <v>6</v>
      </c>
      <c r="AW36" s="114">
        <v>20</v>
      </c>
      <c r="AX36" s="114">
        <v>8</v>
      </c>
      <c r="AY36" s="114">
        <v>1</v>
      </c>
      <c r="AZ36" s="81">
        <f t="shared" si="18"/>
        <v>35</v>
      </c>
      <c r="BA36" s="80">
        <f t="shared" si="19"/>
        <v>249.05</v>
      </c>
      <c r="BB36" s="36">
        <f t="shared" si="26"/>
        <v>117.0535</v>
      </c>
      <c r="BC36" s="80">
        <f t="shared" si="20"/>
        <v>129.506</v>
      </c>
    </row>
    <row r="37" spans="1:55" ht="17.399999999999999">
      <c r="A37" s="30" t="s">
        <v>48</v>
      </c>
      <c r="B37" s="44">
        <v>972</v>
      </c>
      <c r="C37" s="44">
        <v>415</v>
      </c>
      <c r="D37" s="61">
        <v>592</v>
      </c>
      <c r="E37" s="44">
        <v>49</v>
      </c>
      <c r="F37" s="44"/>
      <c r="G37" s="35">
        <v>19</v>
      </c>
      <c r="H37" s="55">
        <f t="shared" si="10"/>
        <v>1979</v>
      </c>
      <c r="I37" s="55">
        <f t="shared" si="4"/>
        <v>68</v>
      </c>
      <c r="J37" s="35">
        <v>713</v>
      </c>
      <c r="K37" s="19">
        <v>414</v>
      </c>
      <c r="L37" s="19"/>
      <c r="M37" s="45">
        <v>24</v>
      </c>
      <c r="N37" s="56">
        <v>15</v>
      </c>
      <c r="O37" s="56"/>
      <c r="P37" s="55">
        <f t="shared" si="21"/>
        <v>1127</v>
      </c>
      <c r="Q37" s="55">
        <f t="shared" si="5"/>
        <v>39</v>
      </c>
      <c r="R37" s="57">
        <f t="shared" si="22"/>
        <v>107</v>
      </c>
      <c r="S37" s="101">
        <v>3.2</v>
      </c>
      <c r="T37" s="44">
        <v>3</v>
      </c>
      <c r="U37" s="44">
        <v>7.7</v>
      </c>
      <c r="V37" s="44"/>
      <c r="W37" s="44"/>
      <c r="X37" s="44"/>
      <c r="Y37" s="44"/>
      <c r="Z37" s="44"/>
      <c r="AA37" s="68">
        <f t="shared" si="11"/>
        <v>0</v>
      </c>
      <c r="AB37" s="33"/>
      <c r="AC37" s="20">
        <f t="shared" ref="AC37:AC65" si="27">AA37+AB37</f>
        <v>0</v>
      </c>
      <c r="AD37" s="85">
        <f t="shared" si="13"/>
        <v>120.9</v>
      </c>
      <c r="AE37" s="21">
        <f t="shared" si="24"/>
        <v>120.9</v>
      </c>
      <c r="AF37" s="82"/>
      <c r="AG37" s="78"/>
      <c r="AH37" s="22">
        <f t="shared" si="6"/>
        <v>120.9</v>
      </c>
      <c r="AI37" s="23">
        <f t="shared" si="7"/>
        <v>-3.846500000000006</v>
      </c>
      <c r="AJ37" s="58"/>
      <c r="AK37" s="24">
        <f t="shared" si="8"/>
        <v>0</v>
      </c>
      <c r="AL37" s="25">
        <f t="shared" si="14"/>
        <v>117.0535</v>
      </c>
      <c r="AM37" s="28">
        <f t="shared" si="15"/>
        <v>117.0535</v>
      </c>
      <c r="AN37" s="79"/>
      <c r="AO37" s="24">
        <v>80</v>
      </c>
      <c r="AP37" s="25">
        <v>200</v>
      </c>
      <c r="AQ37" s="25">
        <v>0</v>
      </c>
      <c r="AR37" s="25">
        <v>15</v>
      </c>
      <c r="AS37" s="25">
        <v>4</v>
      </c>
      <c r="AT37" s="62">
        <f t="shared" si="16"/>
        <v>299</v>
      </c>
      <c r="AU37" s="64">
        <f t="shared" si="17"/>
        <v>284.05</v>
      </c>
      <c r="AV37" s="114">
        <v>6</v>
      </c>
      <c r="AW37" s="114">
        <v>20</v>
      </c>
      <c r="AX37" s="114">
        <v>8</v>
      </c>
      <c r="AY37" s="114">
        <v>1</v>
      </c>
      <c r="AZ37" s="81">
        <f t="shared" si="18"/>
        <v>35</v>
      </c>
      <c r="BA37" s="80">
        <f t="shared" si="19"/>
        <v>249.05</v>
      </c>
      <c r="BB37" s="36">
        <f t="shared" si="26"/>
        <v>117.0535</v>
      </c>
      <c r="BC37" s="80">
        <f t="shared" si="20"/>
        <v>129.506</v>
      </c>
    </row>
    <row r="38" spans="1:55" ht="17.399999999999999">
      <c r="A38" s="30" t="s">
        <v>20</v>
      </c>
      <c r="B38" s="44">
        <v>985</v>
      </c>
      <c r="C38" s="44">
        <v>430</v>
      </c>
      <c r="D38" s="61">
        <v>616</v>
      </c>
      <c r="E38" s="44">
        <v>49</v>
      </c>
      <c r="F38" s="44"/>
      <c r="G38" s="35">
        <v>20</v>
      </c>
      <c r="H38" s="55">
        <f t="shared" si="10"/>
        <v>2031</v>
      </c>
      <c r="I38" s="55">
        <f t="shared" si="4"/>
        <v>69</v>
      </c>
      <c r="J38" s="35">
        <v>710</v>
      </c>
      <c r="K38" s="19">
        <v>422</v>
      </c>
      <c r="L38" s="19"/>
      <c r="M38" s="45">
        <v>24</v>
      </c>
      <c r="N38" s="56">
        <v>15</v>
      </c>
      <c r="O38" s="56"/>
      <c r="P38" s="55">
        <f t="shared" si="21"/>
        <v>1132</v>
      </c>
      <c r="Q38" s="55">
        <f t="shared" si="5"/>
        <v>39</v>
      </c>
      <c r="R38" s="57">
        <f t="shared" si="22"/>
        <v>108</v>
      </c>
      <c r="S38" s="101">
        <v>3.8</v>
      </c>
      <c r="T38" s="44">
        <v>3.5</v>
      </c>
      <c r="U38" s="44">
        <v>7.4</v>
      </c>
      <c r="V38" s="44"/>
      <c r="W38" s="44"/>
      <c r="X38" s="44"/>
      <c r="Y38" s="44"/>
      <c r="Z38" s="44"/>
      <c r="AA38" s="68">
        <f t="shared" si="11"/>
        <v>0</v>
      </c>
      <c r="AB38" s="33"/>
      <c r="AC38" s="20">
        <f t="shared" si="27"/>
        <v>0</v>
      </c>
      <c r="AD38" s="85">
        <f t="shared" si="13"/>
        <v>122.7</v>
      </c>
      <c r="AE38" s="21">
        <f t="shared" si="24"/>
        <v>122.7</v>
      </c>
      <c r="AF38" s="82"/>
      <c r="AG38" s="78"/>
      <c r="AH38" s="22">
        <f t="shared" si="6"/>
        <v>122.7</v>
      </c>
      <c r="AI38" s="23">
        <f t="shared" si="7"/>
        <v>-5.6465000000000032</v>
      </c>
      <c r="AJ38" s="58"/>
      <c r="AK38" s="24">
        <f t="shared" si="8"/>
        <v>0</v>
      </c>
      <c r="AL38" s="25">
        <f t="shared" si="14"/>
        <v>117.0535</v>
      </c>
      <c r="AM38" s="28">
        <f t="shared" si="15"/>
        <v>117.0535</v>
      </c>
      <c r="AN38" s="79"/>
      <c r="AO38" s="24">
        <v>80</v>
      </c>
      <c r="AP38" s="25">
        <v>200</v>
      </c>
      <c r="AQ38" s="25">
        <v>0</v>
      </c>
      <c r="AR38" s="25">
        <v>15</v>
      </c>
      <c r="AS38" s="25">
        <v>4</v>
      </c>
      <c r="AT38" s="62">
        <f t="shared" si="16"/>
        <v>299</v>
      </c>
      <c r="AU38" s="64">
        <f t="shared" si="17"/>
        <v>284.05</v>
      </c>
      <c r="AV38" s="114">
        <v>6</v>
      </c>
      <c r="AW38" s="114">
        <v>20</v>
      </c>
      <c r="AX38" s="114">
        <v>8</v>
      </c>
      <c r="AY38" s="114">
        <v>1</v>
      </c>
      <c r="AZ38" s="81">
        <f t="shared" si="18"/>
        <v>35</v>
      </c>
      <c r="BA38" s="80">
        <f t="shared" si="19"/>
        <v>249.05</v>
      </c>
      <c r="BB38" s="36">
        <f t="shared" si="26"/>
        <v>117.0535</v>
      </c>
      <c r="BC38" s="80">
        <f t="shared" si="20"/>
        <v>129.506</v>
      </c>
    </row>
    <row r="39" spans="1:55" ht="17.399999999999999">
      <c r="A39" s="30" t="s">
        <v>33</v>
      </c>
      <c r="B39" s="44">
        <v>1041</v>
      </c>
      <c r="C39" s="44">
        <v>0</v>
      </c>
      <c r="D39" s="61">
        <v>0</v>
      </c>
      <c r="E39" s="44">
        <v>37</v>
      </c>
      <c r="F39" s="44"/>
      <c r="G39" s="35">
        <v>0</v>
      </c>
      <c r="H39" s="55">
        <f t="shared" si="10"/>
        <v>1041</v>
      </c>
      <c r="I39" s="55">
        <f t="shared" si="4"/>
        <v>37</v>
      </c>
      <c r="J39" s="35">
        <v>710</v>
      </c>
      <c r="K39" s="19">
        <v>415</v>
      </c>
      <c r="L39" s="19"/>
      <c r="M39" s="45">
        <v>0</v>
      </c>
      <c r="N39" s="56">
        <v>15</v>
      </c>
      <c r="O39" s="56"/>
      <c r="P39" s="55">
        <f t="shared" si="21"/>
        <v>1125</v>
      </c>
      <c r="Q39" s="55">
        <f t="shared" si="5"/>
        <v>15</v>
      </c>
      <c r="R39" s="57">
        <f t="shared" si="22"/>
        <v>52</v>
      </c>
      <c r="S39" s="101">
        <v>3.8</v>
      </c>
      <c r="T39" s="44">
        <v>3.5</v>
      </c>
      <c r="U39" s="44">
        <v>7.4</v>
      </c>
      <c r="V39" s="44"/>
      <c r="W39" s="44"/>
      <c r="X39" s="44"/>
      <c r="Y39" s="44"/>
      <c r="Z39" s="44"/>
      <c r="AA39" s="68">
        <f t="shared" si="11"/>
        <v>0</v>
      </c>
      <c r="AB39" s="33"/>
      <c r="AC39" s="20">
        <f t="shared" si="27"/>
        <v>0</v>
      </c>
      <c r="AD39" s="85">
        <f t="shared" si="13"/>
        <v>66.7</v>
      </c>
      <c r="AE39" s="21">
        <f t="shared" si="24"/>
        <v>66.7</v>
      </c>
      <c r="AF39" s="82"/>
      <c r="AG39" s="78"/>
      <c r="AH39" s="22">
        <f t="shared" si="6"/>
        <v>66.7</v>
      </c>
      <c r="AI39" s="23">
        <f t="shared" si="7"/>
        <v>50.353499999999997</v>
      </c>
      <c r="AJ39" s="58"/>
      <c r="AK39" s="24">
        <f t="shared" si="8"/>
        <v>0</v>
      </c>
      <c r="AL39" s="25">
        <f t="shared" si="14"/>
        <v>117.0535</v>
      </c>
      <c r="AM39" s="28">
        <f t="shared" si="15"/>
        <v>117.0535</v>
      </c>
      <c r="AN39" s="79"/>
      <c r="AO39" s="24">
        <v>80</v>
      </c>
      <c r="AP39" s="25">
        <v>200</v>
      </c>
      <c r="AQ39" s="25">
        <v>0</v>
      </c>
      <c r="AR39" s="25">
        <v>15</v>
      </c>
      <c r="AS39" s="25">
        <v>4</v>
      </c>
      <c r="AT39" s="62">
        <f t="shared" si="16"/>
        <v>299</v>
      </c>
      <c r="AU39" s="64">
        <f t="shared" si="17"/>
        <v>284.05</v>
      </c>
      <c r="AV39" s="114">
        <v>6</v>
      </c>
      <c r="AW39" s="114">
        <v>20</v>
      </c>
      <c r="AX39" s="114">
        <v>8</v>
      </c>
      <c r="AY39" s="114">
        <v>1</v>
      </c>
      <c r="AZ39" s="81">
        <f t="shared" si="18"/>
        <v>35</v>
      </c>
      <c r="BA39" s="80">
        <f t="shared" si="19"/>
        <v>249.05</v>
      </c>
      <c r="BB39" s="36">
        <f t="shared" si="26"/>
        <v>117.0535</v>
      </c>
      <c r="BC39" s="80">
        <f t="shared" si="20"/>
        <v>129.506</v>
      </c>
    </row>
    <row r="40" spans="1:55" ht="17.399999999999999">
      <c r="A40" s="30" t="s">
        <v>21</v>
      </c>
      <c r="B40" s="44">
        <v>1080</v>
      </c>
      <c r="C40" s="44">
        <v>0</v>
      </c>
      <c r="D40" s="61">
        <v>479</v>
      </c>
      <c r="E40" s="44">
        <v>38</v>
      </c>
      <c r="F40" s="44"/>
      <c r="G40" s="35">
        <v>16</v>
      </c>
      <c r="H40" s="55">
        <f t="shared" si="10"/>
        <v>1559</v>
      </c>
      <c r="I40" s="55">
        <f t="shared" si="4"/>
        <v>54</v>
      </c>
      <c r="J40" s="35">
        <v>477</v>
      </c>
      <c r="K40" s="19">
        <v>422</v>
      </c>
      <c r="L40" s="19"/>
      <c r="M40" s="45">
        <v>19</v>
      </c>
      <c r="N40" s="56">
        <v>15</v>
      </c>
      <c r="O40" s="56"/>
      <c r="P40" s="55">
        <f t="shared" si="21"/>
        <v>899</v>
      </c>
      <c r="Q40" s="55">
        <f t="shared" si="5"/>
        <v>34</v>
      </c>
      <c r="R40" s="57">
        <f t="shared" si="22"/>
        <v>88</v>
      </c>
      <c r="S40" s="101">
        <v>4.4000000000000004</v>
      </c>
      <c r="T40" s="44">
        <v>3.5</v>
      </c>
      <c r="U40" s="44">
        <v>7.8</v>
      </c>
      <c r="V40" s="44"/>
      <c r="W40" s="44"/>
      <c r="X40" s="44"/>
      <c r="Y40" s="44"/>
      <c r="Z40" s="44"/>
      <c r="AA40" s="68">
        <f t="shared" si="11"/>
        <v>0</v>
      </c>
      <c r="AB40" s="33"/>
      <c r="AC40" s="20">
        <f t="shared" si="27"/>
        <v>0</v>
      </c>
      <c r="AD40" s="85">
        <f t="shared" si="13"/>
        <v>103.7</v>
      </c>
      <c r="AE40" s="21">
        <f t="shared" si="24"/>
        <v>103.7</v>
      </c>
      <c r="AF40" s="82"/>
      <c r="AG40" s="78"/>
      <c r="AH40" s="22">
        <f t="shared" si="6"/>
        <v>103.7</v>
      </c>
      <c r="AI40" s="23">
        <f t="shared" si="7"/>
        <v>13.353499999999997</v>
      </c>
      <c r="AJ40" s="58"/>
      <c r="AK40" s="24">
        <f t="shared" si="8"/>
        <v>0</v>
      </c>
      <c r="AL40" s="25">
        <f t="shared" si="14"/>
        <v>117.0535</v>
      </c>
      <c r="AM40" s="28">
        <f t="shared" si="15"/>
        <v>117.0535</v>
      </c>
      <c r="AN40" s="79"/>
      <c r="AO40" s="24">
        <v>80</v>
      </c>
      <c r="AP40" s="25">
        <v>200</v>
      </c>
      <c r="AQ40" s="25">
        <v>0</v>
      </c>
      <c r="AR40" s="25">
        <v>15</v>
      </c>
      <c r="AS40" s="25">
        <v>4</v>
      </c>
      <c r="AT40" s="62">
        <f t="shared" si="16"/>
        <v>299</v>
      </c>
      <c r="AU40" s="64">
        <f t="shared" si="17"/>
        <v>284.05</v>
      </c>
      <c r="AV40" s="114">
        <v>6</v>
      </c>
      <c r="AW40" s="114">
        <v>20</v>
      </c>
      <c r="AX40" s="114">
        <v>8</v>
      </c>
      <c r="AY40" s="114">
        <v>1</v>
      </c>
      <c r="AZ40" s="81">
        <f t="shared" si="18"/>
        <v>35</v>
      </c>
      <c r="BA40" s="80">
        <f t="shared" si="19"/>
        <v>249.05</v>
      </c>
      <c r="BB40" s="36">
        <f t="shared" si="26"/>
        <v>117.0535</v>
      </c>
      <c r="BC40" s="80">
        <f t="shared" si="20"/>
        <v>129.506</v>
      </c>
    </row>
    <row r="41" spans="1:55" ht="17.399999999999999">
      <c r="A41" s="30" t="s">
        <v>34</v>
      </c>
      <c r="B41" s="44">
        <v>983</v>
      </c>
      <c r="C41" s="44">
        <v>106</v>
      </c>
      <c r="D41" s="61">
        <v>570</v>
      </c>
      <c r="E41" s="44">
        <v>53</v>
      </c>
      <c r="F41" s="44"/>
      <c r="G41" s="35">
        <v>20</v>
      </c>
      <c r="H41" s="55">
        <f t="shared" si="10"/>
        <v>1659</v>
      </c>
      <c r="I41" s="55">
        <f t="shared" si="4"/>
        <v>73</v>
      </c>
      <c r="J41" s="35">
        <v>697</v>
      </c>
      <c r="K41" s="19">
        <v>426</v>
      </c>
      <c r="L41" s="19"/>
      <c r="M41" s="45">
        <v>24</v>
      </c>
      <c r="N41" s="56">
        <v>15</v>
      </c>
      <c r="O41" s="56"/>
      <c r="P41" s="55">
        <f t="shared" si="21"/>
        <v>1123</v>
      </c>
      <c r="Q41" s="55">
        <f t="shared" si="5"/>
        <v>39</v>
      </c>
      <c r="R41" s="57">
        <f t="shared" si="22"/>
        <v>112</v>
      </c>
      <c r="S41" s="101">
        <v>4.4000000000000004</v>
      </c>
      <c r="T41" s="44">
        <v>5</v>
      </c>
      <c r="U41" s="44">
        <v>7.8</v>
      </c>
      <c r="V41" s="44"/>
      <c r="W41" s="44"/>
      <c r="X41" s="44"/>
      <c r="Y41" s="44"/>
      <c r="Z41" s="44"/>
      <c r="AA41" s="68">
        <f t="shared" si="11"/>
        <v>0</v>
      </c>
      <c r="AB41" s="33"/>
      <c r="AC41" s="20">
        <f t="shared" si="27"/>
        <v>0</v>
      </c>
      <c r="AD41" s="85">
        <f t="shared" si="13"/>
        <v>129.20000000000002</v>
      </c>
      <c r="AE41" s="21">
        <f t="shared" si="24"/>
        <v>129.20000000000002</v>
      </c>
      <c r="AF41" s="82"/>
      <c r="AG41" s="78"/>
      <c r="AH41" s="22">
        <f t="shared" si="6"/>
        <v>129.20000000000002</v>
      </c>
      <c r="AI41" s="23">
        <f t="shared" si="7"/>
        <v>-12.146500000000017</v>
      </c>
      <c r="AJ41" s="58"/>
      <c r="AK41" s="24">
        <f t="shared" si="8"/>
        <v>0</v>
      </c>
      <c r="AL41" s="25">
        <f t="shared" si="14"/>
        <v>117.0535</v>
      </c>
      <c r="AM41" s="28">
        <f t="shared" si="15"/>
        <v>117.0535</v>
      </c>
      <c r="AN41" s="79"/>
      <c r="AO41" s="24">
        <v>80</v>
      </c>
      <c r="AP41" s="25">
        <v>200</v>
      </c>
      <c r="AQ41" s="25">
        <v>0</v>
      </c>
      <c r="AR41" s="25">
        <v>15</v>
      </c>
      <c r="AS41" s="25">
        <v>4</v>
      </c>
      <c r="AT41" s="62">
        <f t="shared" si="16"/>
        <v>299</v>
      </c>
      <c r="AU41" s="64">
        <f t="shared" si="17"/>
        <v>284.05</v>
      </c>
      <c r="AV41" s="114">
        <v>6</v>
      </c>
      <c r="AW41" s="114">
        <v>20</v>
      </c>
      <c r="AX41" s="114">
        <v>8</v>
      </c>
      <c r="AY41" s="114">
        <v>1</v>
      </c>
      <c r="AZ41" s="81">
        <f t="shared" si="18"/>
        <v>35</v>
      </c>
      <c r="BA41" s="80">
        <f t="shared" si="19"/>
        <v>249.05</v>
      </c>
      <c r="BB41" s="36">
        <f t="shared" si="26"/>
        <v>117.0535</v>
      </c>
      <c r="BC41" s="80">
        <f t="shared" si="20"/>
        <v>129.506</v>
      </c>
    </row>
    <row r="42" spans="1:55" ht="17.399999999999999">
      <c r="A42" s="30" t="s">
        <v>22</v>
      </c>
      <c r="B42" s="44">
        <v>1083</v>
      </c>
      <c r="C42" s="44">
        <v>168</v>
      </c>
      <c r="D42" s="61">
        <v>644</v>
      </c>
      <c r="E42" s="44">
        <v>44</v>
      </c>
      <c r="F42" s="44"/>
      <c r="G42" s="35">
        <v>20</v>
      </c>
      <c r="H42" s="55">
        <f t="shared" si="10"/>
        <v>1895</v>
      </c>
      <c r="I42" s="55">
        <f>E42+F42+G42</f>
        <v>64</v>
      </c>
      <c r="J42" s="35">
        <v>711</v>
      </c>
      <c r="K42" s="19">
        <v>422</v>
      </c>
      <c r="L42" s="19"/>
      <c r="M42" s="45">
        <v>24</v>
      </c>
      <c r="N42" s="56">
        <v>15</v>
      </c>
      <c r="O42" s="56"/>
      <c r="P42" s="55">
        <f t="shared" si="21"/>
        <v>1133</v>
      </c>
      <c r="Q42" s="55">
        <f t="shared" si="5"/>
        <v>39</v>
      </c>
      <c r="R42" s="57">
        <f t="shared" si="22"/>
        <v>103</v>
      </c>
      <c r="S42" s="101">
        <v>4.4000000000000004</v>
      </c>
      <c r="T42" s="44">
        <v>5.5</v>
      </c>
      <c r="U42" s="44">
        <v>9</v>
      </c>
      <c r="V42" s="44"/>
      <c r="W42" s="44"/>
      <c r="X42" s="44"/>
      <c r="Y42" s="44"/>
      <c r="Z42" s="44"/>
      <c r="AA42" s="68">
        <f t="shared" si="11"/>
        <v>0</v>
      </c>
      <c r="AB42" s="33"/>
      <c r="AC42" s="20">
        <f t="shared" si="27"/>
        <v>0</v>
      </c>
      <c r="AD42" s="85">
        <f t="shared" si="13"/>
        <v>121.9</v>
      </c>
      <c r="AE42" s="21">
        <f t="shared" si="24"/>
        <v>121.9</v>
      </c>
      <c r="AF42" s="82"/>
      <c r="AG42" s="78"/>
      <c r="AH42" s="22">
        <f t="shared" si="6"/>
        <v>121.9</v>
      </c>
      <c r="AI42" s="23">
        <f t="shared" si="7"/>
        <v>-4.846500000000006</v>
      </c>
      <c r="AJ42" s="58"/>
      <c r="AK42" s="24">
        <f t="shared" si="8"/>
        <v>0</v>
      </c>
      <c r="AL42" s="25">
        <f t="shared" si="14"/>
        <v>117.0535</v>
      </c>
      <c r="AM42" s="28">
        <f t="shared" si="15"/>
        <v>117.0535</v>
      </c>
      <c r="AN42" s="79"/>
      <c r="AO42" s="24">
        <v>80</v>
      </c>
      <c r="AP42" s="25">
        <v>200</v>
      </c>
      <c r="AQ42" s="25">
        <v>0</v>
      </c>
      <c r="AR42" s="25">
        <v>15</v>
      </c>
      <c r="AS42" s="25">
        <v>4</v>
      </c>
      <c r="AT42" s="62">
        <f t="shared" si="16"/>
        <v>299</v>
      </c>
      <c r="AU42" s="64">
        <f t="shared" si="17"/>
        <v>284.05</v>
      </c>
      <c r="AV42" s="114">
        <v>6</v>
      </c>
      <c r="AW42" s="114">
        <v>20</v>
      </c>
      <c r="AX42" s="114">
        <v>8</v>
      </c>
      <c r="AY42" s="114">
        <v>1</v>
      </c>
      <c r="AZ42" s="81">
        <f t="shared" si="18"/>
        <v>35</v>
      </c>
      <c r="BA42" s="80">
        <f t="shared" si="19"/>
        <v>249.05</v>
      </c>
      <c r="BB42" s="36">
        <f t="shared" si="26"/>
        <v>117.0535</v>
      </c>
      <c r="BC42" s="80">
        <f t="shared" si="20"/>
        <v>129.506</v>
      </c>
    </row>
    <row r="43" spans="1:55" ht="17.399999999999999">
      <c r="A43" s="30" t="s">
        <v>49</v>
      </c>
      <c r="B43" s="44">
        <v>1080</v>
      </c>
      <c r="C43" s="44">
        <v>349</v>
      </c>
      <c r="D43" s="44">
        <v>655</v>
      </c>
      <c r="E43" s="44">
        <v>50</v>
      </c>
      <c r="F43" s="44"/>
      <c r="G43" s="35">
        <v>21</v>
      </c>
      <c r="H43" s="55">
        <f t="shared" si="10"/>
        <v>2084</v>
      </c>
      <c r="I43" s="55">
        <f t="shared" si="4"/>
        <v>71</v>
      </c>
      <c r="J43" s="35">
        <v>702</v>
      </c>
      <c r="K43" s="19">
        <v>399</v>
      </c>
      <c r="L43" s="19"/>
      <c r="M43" s="45">
        <v>23</v>
      </c>
      <c r="N43" s="56">
        <v>14</v>
      </c>
      <c r="O43" s="56"/>
      <c r="P43" s="55">
        <f t="shared" si="21"/>
        <v>1101</v>
      </c>
      <c r="Q43" s="55">
        <f t="shared" si="5"/>
        <v>37</v>
      </c>
      <c r="R43" s="57">
        <f t="shared" si="22"/>
        <v>108</v>
      </c>
      <c r="S43" s="101">
        <v>4.4000000000000004</v>
      </c>
      <c r="T43" s="44">
        <v>5.5</v>
      </c>
      <c r="U43" s="44">
        <v>9</v>
      </c>
      <c r="V43" s="44"/>
      <c r="W43" s="44"/>
      <c r="X43" s="44"/>
      <c r="Y43" s="44"/>
      <c r="Z43" s="44"/>
      <c r="AA43" s="68">
        <f t="shared" si="11"/>
        <v>0</v>
      </c>
      <c r="AB43" s="33"/>
      <c r="AC43" s="20">
        <f t="shared" si="27"/>
        <v>0</v>
      </c>
      <c r="AD43" s="85">
        <f t="shared" si="13"/>
        <v>126.9</v>
      </c>
      <c r="AE43" s="21">
        <f t="shared" si="24"/>
        <v>126.9</v>
      </c>
      <c r="AF43" s="82"/>
      <c r="AG43" s="78"/>
      <c r="AH43" s="22">
        <f t="shared" si="6"/>
        <v>126.9</v>
      </c>
      <c r="AI43" s="23">
        <f t="shared" si="7"/>
        <v>-9.846500000000006</v>
      </c>
      <c r="AJ43" s="58"/>
      <c r="AK43" s="24">
        <f t="shared" si="8"/>
        <v>0</v>
      </c>
      <c r="AL43" s="25">
        <f t="shared" si="14"/>
        <v>117.0535</v>
      </c>
      <c r="AM43" s="28">
        <f t="shared" si="15"/>
        <v>117.0535</v>
      </c>
      <c r="AN43" s="79"/>
      <c r="AO43" s="24">
        <v>80</v>
      </c>
      <c r="AP43" s="25">
        <v>200</v>
      </c>
      <c r="AQ43" s="25">
        <v>0</v>
      </c>
      <c r="AR43" s="25">
        <v>15</v>
      </c>
      <c r="AS43" s="25">
        <v>4</v>
      </c>
      <c r="AT43" s="62">
        <f t="shared" si="16"/>
        <v>299</v>
      </c>
      <c r="AU43" s="64">
        <f t="shared" si="17"/>
        <v>284.05</v>
      </c>
      <c r="AV43" s="114">
        <v>6</v>
      </c>
      <c r="AW43" s="114">
        <v>20</v>
      </c>
      <c r="AX43" s="114">
        <v>8</v>
      </c>
      <c r="AY43" s="114">
        <v>1</v>
      </c>
      <c r="AZ43" s="81">
        <f t="shared" si="18"/>
        <v>35</v>
      </c>
      <c r="BA43" s="80">
        <f t="shared" si="19"/>
        <v>249.05</v>
      </c>
      <c r="BB43" s="36">
        <f t="shared" si="26"/>
        <v>117.0535</v>
      </c>
      <c r="BC43" s="80">
        <f t="shared" si="20"/>
        <v>129.506</v>
      </c>
    </row>
    <row r="44" spans="1:55" ht="17.399999999999999">
      <c r="A44" s="30" t="s">
        <v>23</v>
      </c>
      <c r="B44" s="44">
        <v>1055</v>
      </c>
      <c r="C44" s="44">
        <v>342</v>
      </c>
      <c r="D44" s="44">
        <v>664</v>
      </c>
      <c r="E44" s="44">
        <v>50</v>
      </c>
      <c r="F44" s="44"/>
      <c r="G44" s="35">
        <v>21</v>
      </c>
      <c r="H44" s="55">
        <f t="shared" si="10"/>
        <v>2061</v>
      </c>
      <c r="I44" s="55">
        <f t="shared" si="4"/>
        <v>71</v>
      </c>
      <c r="J44" s="35">
        <v>692</v>
      </c>
      <c r="K44" s="19">
        <v>384</v>
      </c>
      <c r="L44" s="19"/>
      <c r="M44" s="45">
        <v>23</v>
      </c>
      <c r="N44" s="56">
        <v>13</v>
      </c>
      <c r="O44" s="56"/>
      <c r="P44" s="55">
        <f t="shared" si="21"/>
        <v>1076</v>
      </c>
      <c r="Q44" s="55">
        <f t="shared" si="5"/>
        <v>36</v>
      </c>
      <c r="R44" s="57">
        <f t="shared" si="22"/>
        <v>107</v>
      </c>
      <c r="S44" s="101">
        <v>4.4000000000000004</v>
      </c>
      <c r="T44" s="44">
        <v>5.5</v>
      </c>
      <c r="U44" s="44">
        <v>8.6</v>
      </c>
      <c r="V44" s="44"/>
      <c r="W44" s="44"/>
      <c r="X44" s="44"/>
      <c r="Y44" s="44"/>
      <c r="Z44" s="44"/>
      <c r="AA44" s="68">
        <f t="shared" si="11"/>
        <v>0</v>
      </c>
      <c r="AB44" s="33"/>
      <c r="AC44" s="20">
        <f t="shared" si="27"/>
        <v>0</v>
      </c>
      <c r="AD44" s="85">
        <f t="shared" si="13"/>
        <v>125.5</v>
      </c>
      <c r="AE44" s="21">
        <f t="shared" si="24"/>
        <v>125.5</v>
      </c>
      <c r="AF44" s="82">
        <v>122</v>
      </c>
      <c r="AG44" s="78"/>
      <c r="AH44" s="22">
        <f t="shared" si="6"/>
        <v>125.5</v>
      </c>
      <c r="AI44" s="23">
        <f t="shared" si="7"/>
        <v>-8.4465000000000003</v>
      </c>
      <c r="AJ44" s="58"/>
      <c r="AK44" s="24">
        <f t="shared" si="8"/>
        <v>0</v>
      </c>
      <c r="AL44" s="25">
        <f t="shared" si="14"/>
        <v>117.0535</v>
      </c>
      <c r="AM44" s="28">
        <f t="shared" si="15"/>
        <v>117.0535</v>
      </c>
      <c r="AN44" s="79"/>
      <c r="AO44" s="24">
        <v>80</v>
      </c>
      <c r="AP44" s="25">
        <v>200</v>
      </c>
      <c r="AQ44" s="25">
        <v>0</v>
      </c>
      <c r="AR44" s="25">
        <v>15</v>
      </c>
      <c r="AS44" s="25">
        <v>4</v>
      </c>
      <c r="AT44" s="62">
        <f t="shared" si="16"/>
        <v>299</v>
      </c>
      <c r="AU44" s="64">
        <f t="shared" si="17"/>
        <v>284.05</v>
      </c>
      <c r="AV44" s="114">
        <v>6</v>
      </c>
      <c r="AW44" s="114">
        <v>20</v>
      </c>
      <c r="AX44" s="114">
        <v>8</v>
      </c>
      <c r="AY44" s="114">
        <v>1</v>
      </c>
      <c r="AZ44" s="81">
        <f t="shared" si="18"/>
        <v>35</v>
      </c>
      <c r="BA44" s="80">
        <f t="shared" si="19"/>
        <v>249.05</v>
      </c>
      <c r="BB44" s="36">
        <f t="shared" si="26"/>
        <v>117.0535</v>
      </c>
      <c r="BC44" s="80">
        <f t="shared" si="20"/>
        <v>129.506</v>
      </c>
    </row>
    <row r="45" spans="1:55" ht="17.399999999999999">
      <c r="A45" s="30" t="s">
        <v>50</v>
      </c>
      <c r="B45" s="44">
        <v>1065</v>
      </c>
      <c r="C45" s="44">
        <v>335</v>
      </c>
      <c r="D45" s="44">
        <v>662</v>
      </c>
      <c r="E45" s="44">
        <v>49</v>
      </c>
      <c r="F45" s="44"/>
      <c r="G45" s="35">
        <v>21</v>
      </c>
      <c r="H45" s="55">
        <f t="shared" si="10"/>
        <v>2062</v>
      </c>
      <c r="I45" s="55">
        <f t="shared" si="4"/>
        <v>70</v>
      </c>
      <c r="J45" s="35">
        <v>712</v>
      </c>
      <c r="K45" s="19">
        <v>389</v>
      </c>
      <c r="L45" s="19"/>
      <c r="M45" s="45">
        <v>23</v>
      </c>
      <c r="N45" s="56">
        <v>14</v>
      </c>
      <c r="O45" s="56"/>
      <c r="P45" s="55">
        <f t="shared" si="21"/>
        <v>1101</v>
      </c>
      <c r="Q45" s="55">
        <f t="shared" si="5"/>
        <v>37</v>
      </c>
      <c r="R45" s="57">
        <f t="shared" si="22"/>
        <v>107</v>
      </c>
      <c r="S45" s="101">
        <v>4.4000000000000004</v>
      </c>
      <c r="T45" s="44">
        <v>5.5</v>
      </c>
      <c r="U45" s="44">
        <v>8.6</v>
      </c>
      <c r="V45" s="44"/>
      <c r="W45" s="44"/>
      <c r="X45" s="44"/>
      <c r="Y45" s="44"/>
      <c r="Z45" s="44"/>
      <c r="AA45" s="68">
        <f t="shared" si="11"/>
        <v>0</v>
      </c>
      <c r="AB45" s="33"/>
      <c r="AC45" s="20">
        <f t="shared" si="27"/>
        <v>0</v>
      </c>
      <c r="AD45" s="85">
        <f t="shared" si="13"/>
        <v>125.5</v>
      </c>
      <c r="AE45" s="83">
        <f t="shared" si="24"/>
        <v>125.5</v>
      </c>
      <c r="AF45" s="84">
        <v>131</v>
      </c>
      <c r="AG45" s="78"/>
      <c r="AH45" s="22">
        <f t="shared" si="6"/>
        <v>125.5</v>
      </c>
      <c r="AI45" s="23">
        <f t="shared" si="7"/>
        <v>-8.4465000000000003</v>
      </c>
      <c r="AJ45" s="58"/>
      <c r="AK45" s="24">
        <f t="shared" si="8"/>
        <v>0</v>
      </c>
      <c r="AL45" s="25">
        <f t="shared" si="14"/>
        <v>117.0535</v>
      </c>
      <c r="AM45" s="28">
        <f t="shared" si="15"/>
        <v>117.0535</v>
      </c>
      <c r="AN45" s="79"/>
      <c r="AO45" s="24">
        <v>80</v>
      </c>
      <c r="AP45" s="25">
        <v>200</v>
      </c>
      <c r="AQ45" s="25">
        <v>0</v>
      </c>
      <c r="AR45" s="25">
        <v>15</v>
      </c>
      <c r="AS45" s="25">
        <v>4</v>
      </c>
      <c r="AT45" s="62">
        <f t="shared" si="16"/>
        <v>299</v>
      </c>
      <c r="AU45" s="64">
        <f t="shared" si="17"/>
        <v>284.05</v>
      </c>
      <c r="AV45" s="114">
        <v>6</v>
      </c>
      <c r="AW45" s="114">
        <v>20</v>
      </c>
      <c r="AX45" s="114">
        <v>8</v>
      </c>
      <c r="AY45" s="114">
        <v>1</v>
      </c>
      <c r="AZ45" s="81">
        <f t="shared" si="18"/>
        <v>35</v>
      </c>
      <c r="BA45" s="80">
        <f t="shared" si="19"/>
        <v>249.05</v>
      </c>
      <c r="BB45" s="36">
        <f t="shared" si="26"/>
        <v>117.0535</v>
      </c>
      <c r="BC45" s="80">
        <f t="shared" si="20"/>
        <v>129.506</v>
      </c>
    </row>
    <row r="46" spans="1:55" ht="17.399999999999999">
      <c r="A46" s="30" t="s">
        <v>24</v>
      </c>
      <c r="B46" s="44">
        <v>703</v>
      </c>
      <c r="C46" s="44">
        <v>383</v>
      </c>
      <c r="D46" s="44">
        <v>786</v>
      </c>
      <c r="E46" s="44">
        <v>40</v>
      </c>
      <c r="F46" s="44"/>
      <c r="G46" s="35">
        <v>25</v>
      </c>
      <c r="H46" s="55">
        <f t="shared" si="10"/>
        <v>1872</v>
      </c>
      <c r="I46" s="55">
        <f t="shared" si="4"/>
        <v>65</v>
      </c>
      <c r="J46" s="35">
        <v>804</v>
      </c>
      <c r="K46" s="19">
        <v>366</v>
      </c>
      <c r="L46" s="19"/>
      <c r="M46" s="56">
        <v>26</v>
      </c>
      <c r="N46" s="56">
        <v>14</v>
      </c>
      <c r="O46" s="56"/>
      <c r="P46" s="55">
        <f>SUM(J46+K46+L46)</f>
        <v>1170</v>
      </c>
      <c r="Q46" s="55">
        <f>M46+N46+O46</f>
        <v>40</v>
      </c>
      <c r="R46" s="57">
        <f t="shared" si="22"/>
        <v>105</v>
      </c>
      <c r="S46" s="101">
        <v>5.24</v>
      </c>
      <c r="T46" s="35">
        <v>8.5</v>
      </c>
      <c r="U46" s="44">
        <v>11.3</v>
      </c>
      <c r="V46" s="44"/>
      <c r="W46" s="44"/>
      <c r="X46" s="44"/>
      <c r="Y46" s="44"/>
      <c r="Z46" s="44"/>
      <c r="AA46" s="68">
        <f t="shared" si="11"/>
        <v>0</v>
      </c>
      <c r="AB46" s="33"/>
      <c r="AC46" s="20">
        <f t="shared" si="27"/>
        <v>0</v>
      </c>
      <c r="AD46" s="85">
        <f t="shared" si="13"/>
        <v>130.04</v>
      </c>
      <c r="AE46" s="83">
        <f t="shared" si="24"/>
        <v>130.04</v>
      </c>
      <c r="AF46" s="84">
        <v>131</v>
      </c>
      <c r="AG46" s="78"/>
      <c r="AH46" s="22">
        <f t="shared" si="6"/>
        <v>130.04</v>
      </c>
      <c r="AI46" s="23">
        <f t="shared" si="7"/>
        <v>-12.986499999999992</v>
      </c>
      <c r="AJ46" s="58"/>
      <c r="AK46" s="24">
        <f t="shared" si="8"/>
        <v>0</v>
      </c>
      <c r="AL46" s="25">
        <f t="shared" si="14"/>
        <v>117.0535</v>
      </c>
      <c r="AM46" s="28">
        <f t="shared" si="15"/>
        <v>117.0535</v>
      </c>
      <c r="AN46" s="79"/>
      <c r="AO46" s="24">
        <v>80</v>
      </c>
      <c r="AP46" s="25">
        <v>200</v>
      </c>
      <c r="AQ46" s="25">
        <v>0</v>
      </c>
      <c r="AR46" s="25">
        <v>15</v>
      </c>
      <c r="AS46" s="25">
        <v>4</v>
      </c>
      <c r="AT46" s="62">
        <f>SUM(AO46:AS46)</f>
        <v>299</v>
      </c>
      <c r="AU46" s="64">
        <f t="shared" si="17"/>
        <v>284.05</v>
      </c>
      <c r="AV46" s="114">
        <v>6</v>
      </c>
      <c r="AW46" s="114">
        <v>20</v>
      </c>
      <c r="AX46" s="114">
        <v>8</v>
      </c>
      <c r="AY46" s="114">
        <v>1</v>
      </c>
      <c r="AZ46" s="81">
        <f t="shared" si="18"/>
        <v>35</v>
      </c>
      <c r="BA46" s="80">
        <f t="shared" si="19"/>
        <v>249.05</v>
      </c>
      <c r="BB46" s="36">
        <f t="shared" si="26"/>
        <v>117.0535</v>
      </c>
      <c r="BC46" s="80">
        <f t="shared" si="20"/>
        <v>129.506</v>
      </c>
    </row>
    <row r="47" spans="1:55" ht="17.399999999999999">
      <c r="A47" s="30" t="s">
        <v>171</v>
      </c>
      <c r="B47" s="44">
        <v>703</v>
      </c>
      <c r="C47" s="44">
        <v>383</v>
      </c>
      <c r="D47" s="44">
        <v>786</v>
      </c>
      <c r="E47" s="44">
        <v>40</v>
      </c>
      <c r="F47" s="44"/>
      <c r="G47" s="35">
        <v>25</v>
      </c>
      <c r="H47" s="55">
        <f t="shared" ref="H47" si="28">B47+C47+D47</f>
        <v>1872</v>
      </c>
      <c r="I47" s="55">
        <f t="shared" ref="I47" si="29">E47+F47+G47</f>
        <v>65</v>
      </c>
      <c r="J47" s="35">
        <v>804</v>
      </c>
      <c r="K47" s="19">
        <v>366</v>
      </c>
      <c r="L47" s="19"/>
      <c r="M47" s="56">
        <v>26</v>
      </c>
      <c r="N47" s="56">
        <v>14</v>
      </c>
      <c r="O47" s="56"/>
      <c r="P47" s="55">
        <f t="shared" si="21"/>
        <v>1170</v>
      </c>
      <c r="Q47" s="55">
        <f t="shared" si="5"/>
        <v>40</v>
      </c>
      <c r="R47" s="57">
        <f t="shared" si="22"/>
        <v>105</v>
      </c>
      <c r="S47" s="101">
        <v>5.24</v>
      </c>
      <c r="T47" s="35">
        <v>8.5</v>
      </c>
      <c r="U47" s="44">
        <v>11.3</v>
      </c>
      <c r="V47" s="44"/>
      <c r="W47" s="44"/>
      <c r="X47" s="44"/>
      <c r="Y47" s="44"/>
      <c r="Z47" s="44"/>
      <c r="AA47" s="68">
        <f t="shared" si="11"/>
        <v>0</v>
      </c>
      <c r="AB47" s="33"/>
      <c r="AC47" s="20">
        <f t="shared" si="27"/>
        <v>0</v>
      </c>
      <c r="AD47" s="85">
        <f t="shared" si="13"/>
        <v>130.04</v>
      </c>
      <c r="AE47" s="83">
        <f t="shared" si="24"/>
        <v>130.04</v>
      </c>
      <c r="AF47" s="84">
        <v>131</v>
      </c>
      <c r="AG47" s="78"/>
      <c r="AH47" s="22">
        <f t="shared" si="6"/>
        <v>130.04</v>
      </c>
      <c r="AI47" s="23">
        <f t="shared" si="7"/>
        <v>-12.986499999999992</v>
      </c>
      <c r="AJ47" s="58"/>
      <c r="AK47" s="24">
        <f t="shared" si="8"/>
        <v>0</v>
      </c>
      <c r="AL47" s="25">
        <f t="shared" si="14"/>
        <v>117.0535</v>
      </c>
      <c r="AM47" s="28">
        <f t="shared" si="15"/>
        <v>117.0535</v>
      </c>
      <c r="AN47" s="79"/>
      <c r="AO47" s="24">
        <v>80</v>
      </c>
      <c r="AP47" s="25">
        <v>200</v>
      </c>
      <c r="AQ47" s="25">
        <v>0</v>
      </c>
      <c r="AR47" s="25">
        <v>15</v>
      </c>
      <c r="AS47" s="25">
        <v>4</v>
      </c>
      <c r="AT47" s="62">
        <f>SUM(AO47:AS47)</f>
        <v>299</v>
      </c>
      <c r="AU47" s="64">
        <f t="shared" ref="AU47:AU65" si="30">AT47*0.95</f>
        <v>284.05</v>
      </c>
      <c r="AV47" s="114">
        <v>6</v>
      </c>
      <c r="AW47" s="114">
        <v>20</v>
      </c>
      <c r="AX47" s="114">
        <v>8</v>
      </c>
      <c r="AY47" s="114">
        <v>1</v>
      </c>
      <c r="AZ47" s="81">
        <f t="shared" si="18"/>
        <v>35</v>
      </c>
      <c r="BA47" s="80">
        <f t="shared" si="19"/>
        <v>249.05</v>
      </c>
      <c r="BB47" s="36">
        <f t="shared" si="26"/>
        <v>117.0535</v>
      </c>
      <c r="BC47" s="80">
        <f t="shared" si="20"/>
        <v>129.506</v>
      </c>
    </row>
    <row r="48" spans="1:55" ht="17.399999999999999">
      <c r="A48" s="30" t="s">
        <v>36</v>
      </c>
      <c r="B48" s="44">
        <v>1000</v>
      </c>
      <c r="C48" s="44">
        <v>390</v>
      </c>
      <c r="D48" s="44">
        <v>824</v>
      </c>
      <c r="E48" s="44">
        <v>47</v>
      </c>
      <c r="F48" s="44"/>
      <c r="G48" s="35">
        <v>20</v>
      </c>
      <c r="H48" s="55">
        <f t="shared" si="10"/>
        <v>2214</v>
      </c>
      <c r="I48" s="55">
        <f t="shared" si="4"/>
        <v>67</v>
      </c>
      <c r="J48" s="35">
        <v>848</v>
      </c>
      <c r="K48" s="19">
        <v>477</v>
      </c>
      <c r="L48" s="19"/>
      <c r="M48" s="56">
        <v>18</v>
      </c>
      <c r="N48" s="56">
        <v>17</v>
      </c>
      <c r="O48" s="56"/>
      <c r="P48" s="55">
        <f t="shared" ref="P48:P65" si="31">SUM(J48+K48+L48)</f>
        <v>1325</v>
      </c>
      <c r="Q48" s="55">
        <f t="shared" si="5"/>
        <v>35</v>
      </c>
      <c r="R48" s="57">
        <f t="shared" si="22"/>
        <v>102</v>
      </c>
      <c r="S48" s="101">
        <v>5.24</v>
      </c>
      <c r="T48" s="35">
        <v>8.5</v>
      </c>
      <c r="U48" s="44">
        <v>11.3</v>
      </c>
      <c r="V48" s="44"/>
      <c r="W48" s="44"/>
      <c r="X48" s="44"/>
      <c r="Y48" s="44"/>
      <c r="Z48" s="44"/>
      <c r="AA48" s="68">
        <f t="shared" si="11"/>
        <v>0</v>
      </c>
      <c r="AB48" s="33"/>
      <c r="AC48" s="20">
        <f t="shared" si="27"/>
        <v>0</v>
      </c>
      <c r="AD48" s="85">
        <f t="shared" si="13"/>
        <v>127.03999999999999</v>
      </c>
      <c r="AE48" s="83">
        <f t="shared" si="24"/>
        <v>127.03999999999999</v>
      </c>
      <c r="AF48" s="84">
        <v>132</v>
      </c>
      <c r="AG48" s="78"/>
      <c r="AH48" s="22">
        <f t="shared" si="6"/>
        <v>127.03999999999999</v>
      </c>
      <c r="AI48" s="23">
        <f t="shared" si="7"/>
        <v>-9.9864999999999924</v>
      </c>
      <c r="AJ48" s="58"/>
      <c r="AK48" s="24">
        <f t="shared" si="8"/>
        <v>0</v>
      </c>
      <c r="AL48" s="25">
        <f t="shared" si="14"/>
        <v>117.0535</v>
      </c>
      <c r="AM48" s="28">
        <f t="shared" si="15"/>
        <v>117.0535</v>
      </c>
      <c r="AN48" s="79"/>
      <c r="AO48" s="24">
        <v>80</v>
      </c>
      <c r="AP48" s="25">
        <v>200</v>
      </c>
      <c r="AQ48" s="25">
        <v>0</v>
      </c>
      <c r="AR48" s="25">
        <v>15</v>
      </c>
      <c r="AS48" s="25">
        <v>4</v>
      </c>
      <c r="AT48" s="62">
        <f>SUM(AO48:AS48)</f>
        <v>299</v>
      </c>
      <c r="AU48" s="64">
        <f t="shared" si="30"/>
        <v>284.05</v>
      </c>
      <c r="AV48" s="114">
        <v>6</v>
      </c>
      <c r="AW48" s="114">
        <v>20</v>
      </c>
      <c r="AX48" s="114">
        <v>8</v>
      </c>
      <c r="AY48" s="114">
        <v>1</v>
      </c>
      <c r="AZ48" s="81">
        <f>SUM(AV48:AY48)</f>
        <v>35</v>
      </c>
      <c r="BA48" s="80">
        <f t="shared" si="19"/>
        <v>249.05</v>
      </c>
      <c r="BB48" s="36">
        <f t="shared" si="26"/>
        <v>117.0535</v>
      </c>
      <c r="BC48" s="80">
        <f t="shared" si="20"/>
        <v>129.506</v>
      </c>
    </row>
    <row r="49" spans="1:55" ht="17.399999999999999">
      <c r="A49" s="30" t="s">
        <v>51</v>
      </c>
      <c r="B49" s="44">
        <v>1000</v>
      </c>
      <c r="C49" s="44">
        <v>390</v>
      </c>
      <c r="D49" s="44">
        <v>824</v>
      </c>
      <c r="E49" s="44">
        <v>47</v>
      </c>
      <c r="F49" s="44"/>
      <c r="G49" s="35">
        <v>20</v>
      </c>
      <c r="H49" s="55">
        <f t="shared" ref="H49" si="32">B49+C49+D49</f>
        <v>2214</v>
      </c>
      <c r="I49" s="55">
        <f t="shared" ref="I49" si="33">E49+F49+G49</f>
        <v>67</v>
      </c>
      <c r="J49" s="35">
        <v>848</v>
      </c>
      <c r="K49" s="19">
        <v>477</v>
      </c>
      <c r="L49" s="19"/>
      <c r="M49" s="56">
        <v>18</v>
      </c>
      <c r="N49" s="56">
        <v>17</v>
      </c>
      <c r="O49" s="56"/>
      <c r="P49" s="55">
        <f t="shared" si="31"/>
        <v>1325</v>
      </c>
      <c r="Q49" s="55">
        <f t="shared" si="5"/>
        <v>35</v>
      </c>
      <c r="R49" s="57">
        <f t="shared" si="22"/>
        <v>102</v>
      </c>
      <c r="S49" s="101">
        <v>5.24</v>
      </c>
      <c r="T49" s="35">
        <v>8.5</v>
      </c>
      <c r="U49" s="44">
        <v>11.3</v>
      </c>
      <c r="V49" s="44"/>
      <c r="W49" s="44"/>
      <c r="X49" s="44"/>
      <c r="Y49" s="44"/>
      <c r="Z49" s="44"/>
      <c r="AA49" s="68">
        <f t="shared" si="11"/>
        <v>0</v>
      </c>
      <c r="AB49" s="35"/>
      <c r="AC49" s="20">
        <f t="shared" si="27"/>
        <v>0</v>
      </c>
      <c r="AD49" s="85">
        <f t="shared" si="13"/>
        <v>127.03999999999999</v>
      </c>
      <c r="AE49" s="83">
        <f t="shared" si="24"/>
        <v>127.03999999999999</v>
      </c>
      <c r="AF49" s="84">
        <v>132</v>
      </c>
      <c r="AG49" s="78"/>
      <c r="AH49" s="22">
        <f t="shared" si="6"/>
        <v>127.03999999999999</v>
      </c>
      <c r="AI49" s="23">
        <f t="shared" si="7"/>
        <v>-9.9864999999999924</v>
      </c>
      <c r="AJ49" s="58"/>
      <c r="AK49" s="24">
        <f t="shared" si="8"/>
        <v>0</v>
      </c>
      <c r="AL49" s="25">
        <f t="shared" si="14"/>
        <v>117.0535</v>
      </c>
      <c r="AM49" s="28">
        <f t="shared" si="15"/>
        <v>117.0535</v>
      </c>
      <c r="AN49" s="79"/>
      <c r="AO49" s="24">
        <v>80</v>
      </c>
      <c r="AP49" s="25">
        <v>200</v>
      </c>
      <c r="AQ49" s="25">
        <v>0</v>
      </c>
      <c r="AR49" s="25">
        <v>15</v>
      </c>
      <c r="AS49" s="25">
        <v>4</v>
      </c>
      <c r="AT49" s="62">
        <f>SUM(AO49:AS49)</f>
        <v>299</v>
      </c>
      <c r="AU49" s="64">
        <f t="shared" si="30"/>
        <v>284.05</v>
      </c>
      <c r="AV49" s="114">
        <v>6</v>
      </c>
      <c r="AW49" s="114">
        <v>20</v>
      </c>
      <c r="AX49" s="114">
        <v>8</v>
      </c>
      <c r="AY49" s="114">
        <v>1</v>
      </c>
      <c r="AZ49" s="81">
        <f t="shared" si="18"/>
        <v>35</v>
      </c>
      <c r="BA49" s="80">
        <f t="shared" si="19"/>
        <v>249.05</v>
      </c>
      <c r="BB49" s="36">
        <f t="shared" si="26"/>
        <v>117.0535</v>
      </c>
      <c r="BC49" s="80">
        <f t="shared" si="20"/>
        <v>129.506</v>
      </c>
    </row>
    <row r="50" spans="1:55" ht="17.399999999999999">
      <c r="A50" s="30" t="s">
        <v>25</v>
      </c>
      <c r="B50" s="44">
        <v>1023</v>
      </c>
      <c r="C50" s="44">
        <v>383</v>
      </c>
      <c r="D50" s="44">
        <v>820</v>
      </c>
      <c r="E50" s="44">
        <v>48</v>
      </c>
      <c r="F50" s="44"/>
      <c r="G50" s="35">
        <v>20</v>
      </c>
      <c r="H50" s="55">
        <f t="shared" si="10"/>
        <v>2226</v>
      </c>
      <c r="I50" s="55">
        <f t="shared" si="4"/>
        <v>68</v>
      </c>
      <c r="J50" s="35">
        <v>809</v>
      </c>
      <c r="K50" s="19">
        <v>462</v>
      </c>
      <c r="L50" s="19"/>
      <c r="M50" s="56">
        <v>26</v>
      </c>
      <c r="N50" s="56">
        <v>16</v>
      </c>
      <c r="O50" s="56"/>
      <c r="P50" s="55">
        <f t="shared" si="31"/>
        <v>1271</v>
      </c>
      <c r="Q50" s="55">
        <f t="shared" si="5"/>
        <v>42</v>
      </c>
      <c r="R50" s="57">
        <f t="shared" si="22"/>
        <v>110</v>
      </c>
      <c r="S50" s="101">
        <v>6.24</v>
      </c>
      <c r="T50" s="35">
        <v>8</v>
      </c>
      <c r="U50" s="59">
        <v>11.8</v>
      </c>
      <c r="V50" s="44"/>
      <c r="W50" s="44"/>
      <c r="X50" s="44"/>
      <c r="Y50" s="44"/>
      <c r="Z50" s="44"/>
      <c r="AA50" s="68">
        <f t="shared" si="11"/>
        <v>0</v>
      </c>
      <c r="AB50" s="35">
        <v>15</v>
      </c>
      <c r="AC50" s="20">
        <f t="shared" si="27"/>
        <v>15</v>
      </c>
      <c r="AD50" s="85">
        <f t="shared" si="13"/>
        <v>136.04</v>
      </c>
      <c r="AE50" s="83">
        <f t="shared" si="24"/>
        <v>121.03999999999999</v>
      </c>
      <c r="AF50" s="84"/>
      <c r="AG50" s="78"/>
      <c r="AH50" s="22">
        <f t="shared" si="6"/>
        <v>136.04</v>
      </c>
      <c r="AI50" s="23">
        <f t="shared" si="7"/>
        <v>-3.9865000000000066</v>
      </c>
      <c r="AJ50" s="58"/>
      <c r="AK50" s="24">
        <f t="shared" si="8"/>
        <v>15</v>
      </c>
      <c r="AL50" s="25">
        <f t="shared" si="14"/>
        <v>117.0535</v>
      </c>
      <c r="AM50" s="28">
        <f t="shared" si="15"/>
        <v>132.05349999999999</v>
      </c>
      <c r="AN50" s="79"/>
      <c r="AO50" s="24">
        <v>80</v>
      </c>
      <c r="AP50" s="25">
        <v>200</v>
      </c>
      <c r="AQ50" s="25">
        <v>0</v>
      </c>
      <c r="AR50" s="25">
        <v>15</v>
      </c>
      <c r="AS50" s="25">
        <v>4</v>
      </c>
      <c r="AT50" s="62">
        <f t="shared" ref="AT50:AT65" si="34">SUM(AO50:AS50)</f>
        <v>299</v>
      </c>
      <c r="AU50" s="64">
        <f t="shared" si="30"/>
        <v>284.05</v>
      </c>
      <c r="AV50" s="114">
        <v>6</v>
      </c>
      <c r="AW50" s="114">
        <v>20</v>
      </c>
      <c r="AX50" s="114">
        <v>8</v>
      </c>
      <c r="AY50" s="114">
        <v>1</v>
      </c>
      <c r="AZ50" s="81">
        <f>SUM(AV50:AY50)</f>
        <v>35</v>
      </c>
      <c r="BA50" s="80">
        <f t="shared" si="19"/>
        <v>249.05</v>
      </c>
      <c r="BB50" s="36">
        <f t="shared" si="26"/>
        <v>117.0535</v>
      </c>
      <c r="BC50" s="80">
        <f t="shared" si="20"/>
        <v>129.506</v>
      </c>
    </row>
    <row r="51" spans="1:55" ht="17.399999999999999">
      <c r="A51" s="30" t="s">
        <v>52</v>
      </c>
      <c r="B51" s="44">
        <v>1023</v>
      </c>
      <c r="C51" s="44">
        <v>383</v>
      </c>
      <c r="D51" s="44">
        <v>820</v>
      </c>
      <c r="E51" s="44">
        <v>48</v>
      </c>
      <c r="F51" s="44"/>
      <c r="G51" s="35">
        <v>20</v>
      </c>
      <c r="H51" s="55">
        <f t="shared" ref="H51" si="35">B51+C51+D51</f>
        <v>2226</v>
      </c>
      <c r="I51" s="55">
        <f t="shared" ref="I51" si="36">E51+F51+G51</f>
        <v>68</v>
      </c>
      <c r="J51" s="35">
        <v>809</v>
      </c>
      <c r="K51" s="19">
        <v>462</v>
      </c>
      <c r="L51" s="19"/>
      <c r="M51" s="56">
        <v>26</v>
      </c>
      <c r="N51" s="56">
        <v>16</v>
      </c>
      <c r="O51" s="56"/>
      <c r="P51" s="55">
        <f t="shared" si="31"/>
        <v>1271</v>
      </c>
      <c r="Q51" s="55">
        <f>M51+N51+O51</f>
        <v>42</v>
      </c>
      <c r="R51" s="57">
        <f t="shared" si="22"/>
        <v>110</v>
      </c>
      <c r="S51" s="101">
        <v>6.24</v>
      </c>
      <c r="T51" s="35">
        <v>8</v>
      </c>
      <c r="U51" s="59">
        <v>11.8</v>
      </c>
      <c r="V51" s="44"/>
      <c r="W51" s="44"/>
      <c r="X51" s="44"/>
      <c r="Y51" s="44"/>
      <c r="Z51" s="44"/>
      <c r="AA51" s="68">
        <f t="shared" si="11"/>
        <v>0</v>
      </c>
      <c r="AB51" s="35">
        <v>15</v>
      </c>
      <c r="AC51" s="20">
        <f t="shared" si="27"/>
        <v>15</v>
      </c>
      <c r="AD51" s="85">
        <f t="shared" si="13"/>
        <v>136.04</v>
      </c>
      <c r="AE51" s="83">
        <f t="shared" si="24"/>
        <v>121.03999999999999</v>
      </c>
      <c r="AF51" s="84"/>
      <c r="AG51" s="78"/>
      <c r="AH51" s="22">
        <f>AD51+AG51</f>
        <v>136.04</v>
      </c>
      <c r="AI51" s="23">
        <f t="shared" si="7"/>
        <v>-3.9865000000000066</v>
      </c>
      <c r="AJ51" s="58"/>
      <c r="AK51" s="24">
        <f t="shared" si="8"/>
        <v>15</v>
      </c>
      <c r="AL51" s="25">
        <f t="shared" si="14"/>
        <v>117.0535</v>
      </c>
      <c r="AM51" s="28">
        <f t="shared" si="15"/>
        <v>132.05349999999999</v>
      </c>
      <c r="AN51" s="79"/>
      <c r="AO51" s="24">
        <v>80</v>
      </c>
      <c r="AP51" s="25">
        <v>200</v>
      </c>
      <c r="AQ51" s="25">
        <v>0</v>
      </c>
      <c r="AR51" s="25">
        <v>15</v>
      </c>
      <c r="AS51" s="25">
        <v>4</v>
      </c>
      <c r="AT51" s="62">
        <f t="shared" si="34"/>
        <v>299</v>
      </c>
      <c r="AU51" s="64">
        <f t="shared" si="30"/>
        <v>284.05</v>
      </c>
      <c r="AV51" s="114">
        <v>6</v>
      </c>
      <c r="AW51" s="114">
        <v>20</v>
      </c>
      <c r="AX51" s="114">
        <v>8</v>
      </c>
      <c r="AY51" s="114">
        <v>1</v>
      </c>
      <c r="AZ51" s="81">
        <f t="shared" si="18"/>
        <v>35</v>
      </c>
      <c r="BA51" s="80">
        <f t="shared" si="19"/>
        <v>249.05</v>
      </c>
      <c r="BB51" s="36">
        <f t="shared" si="26"/>
        <v>117.0535</v>
      </c>
      <c r="BC51" s="80">
        <f t="shared" si="20"/>
        <v>129.506</v>
      </c>
    </row>
    <row r="52" spans="1:55" ht="17.399999999999999">
      <c r="A52" s="30" t="s">
        <v>37</v>
      </c>
      <c r="B52" s="44">
        <v>990</v>
      </c>
      <c r="C52" s="44">
        <v>452</v>
      </c>
      <c r="D52" s="44">
        <v>814</v>
      </c>
      <c r="E52" s="44">
        <v>47</v>
      </c>
      <c r="F52" s="44"/>
      <c r="G52" s="35">
        <v>20</v>
      </c>
      <c r="H52" s="55">
        <f t="shared" si="10"/>
        <v>2256</v>
      </c>
      <c r="I52" s="55">
        <f t="shared" si="4"/>
        <v>67</v>
      </c>
      <c r="J52" s="35">
        <v>806</v>
      </c>
      <c r="K52" s="19">
        <v>452</v>
      </c>
      <c r="L52" s="19"/>
      <c r="M52" s="56">
        <v>25</v>
      </c>
      <c r="N52" s="56">
        <v>16</v>
      </c>
      <c r="O52" s="56"/>
      <c r="P52" s="55">
        <f t="shared" si="31"/>
        <v>1258</v>
      </c>
      <c r="Q52" s="55">
        <f t="shared" si="5"/>
        <v>41</v>
      </c>
      <c r="R52" s="57">
        <f t="shared" si="22"/>
        <v>108</v>
      </c>
      <c r="S52" s="101">
        <v>6.24</v>
      </c>
      <c r="T52" s="35">
        <v>8</v>
      </c>
      <c r="U52" s="59">
        <v>11.8</v>
      </c>
      <c r="V52" s="44"/>
      <c r="W52" s="44"/>
      <c r="X52" s="44"/>
      <c r="Y52" s="44"/>
      <c r="Z52" s="44"/>
      <c r="AA52" s="68">
        <f t="shared" si="11"/>
        <v>0</v>
      </c>
      <c r="AB52" s="35">
        <v>15</v>
      </c>
      <c r="AC52" s="20">
        <f t="shared" si="27"/>
        <v>15</v>
      </c>
      <c r="AD52" s="85">
        <f t="shared" si="13"/>
        <v>134.04</v>
      </c>
      <c r="AE52" s="83">
        <f t="shared" si="24"/>
        <v>119.03999999999999</v>
      </c>
      <c r="AF52" s="84"/>
      <c r="AG52" s="78"/>
      <c r="AH52" s="22">
        <f t="shared" si="6"/>
        <v>134.04</v>
      </c>
      <c r="AI52" s="23">
        <f t="shared" si="7"/>
        <v>-1.9865000000000066</v>
      </c>
      <c r="AJ52" s="58"/>
      <c r="AK52" s="24">
        <f t="shared" si="8"/>
        <v>15</v>
      </c>
      <c r="AL52" s="25">
        <f t="shared" si="14"/>
        <v>117.0535</v>
      </c>
      <c r="AM52" s="28">
        <f t="shared" si="15"/>
        <v>132.05349999999999</v>
      </c>
      <c r="AN52" s="79"/>
      <c r="AO52" s="24">
        <v>80</v>
      </c>
      <c r="AP52" s="25">
        <v>200</v>
      </c>
      <c r="AQ52" s="25">
        <v>0</v>
      </c>
      <c r="AR52" s="25">
        <v>15</v>
      </c>
      <c r="AS52" s="25">
        <v>4</v>
      </c>
      <c r="AT52" s="62">
        <f t="shared" si="34"/>
        <v>299</v>
      </c>
      <c r="AU52" s="64">
        <f t="shared" si="30"/>
        <v>284.05</v>
      </c>
      <c r="AV52" s="114">
        <v>6</v>
      </c>
      <c r="AW52" s="114">
        <v>20</v>
      </c>
      <c r="AX52" s="114">
        <v>8</v>
      </c>
      <c r="AY52" s="114">
        <v>1</v>
      </c>
      <c r="AZ52" s="81">
        <f t="shared" si="18"/>
        <v>35</v>
      </c>
      <c r="BA52" s="80">
        <f t="shared" si="19"/>
        <v>249.05</v>
      </c>
      <c r="BB52" s="36">
        <f t="shared" si="26"/>
        <v>117.0535</v>
      </c>
      <c r="BC52" s="80">
        <f t="shared" si="20"/>
        <v>129.506</v>
      </c>
    </row>
    <row r="53" spans="1:55" ht="17.399999999999999">
      <c r="A53" s="30" t="s">
        <v>53</v>
      </c>
      <c r="B53" s="44">
        <v>990</v>
      </c>
      <c r="C53" s="44">
        <v>452</v>
      </c>
      <c r="D53" s="44">
        <v>814</v>
      </c>
      <c r="E53" s="44">
        <v>47</v>
      </c>
      <c r="F53" s="44"/>
      <c r="G53" s="35">
        <v>20</v>
      </c>
      <c r="H53" s="55">
        <f t="shared" ref="H53" si="37">B53+C53+D53</f>
        <v>2256</v>
      </c>
      <c r="I53" s="55">
        <f t="shared" ref="I53" si="38">E53+F53+G53</f>
        <v>67</v>
      </c>
      <c r="J53" s="35">
        <v>806</v>
      </c>
      <c r="K53" s="19">
        <v>452</v>
      </c>
      <c r="L53" s="19"/>
      <c r="M53" s="56">
        <v>25</v>
      </c>
      <c r="N53" s="56">
        <v>16</v>
      </c>
      <c r="O53" s="56"/>
      <c r="P53" s="55">
        <f t="shared" si="31"/>
        <v>1258</v>
      </c>
      <c r="Q53" s="55">
        <f t="shared" si="5"/>
        <v>41</v>
      </c>
      <c r="R53" s="57">
        <f t="shared" si="22"/>
        <v>108</v>
      </c>
      <c r="S53" s="101">
        <v>6.24</v>
      </c>
      <c r="T53" s="35">
        <v>8</v>
      </c>
      <c r="U53" s="59">
        <v>11.8</v>
      </c>
      <c r="V53" s="44"/>
      <c r="W53" s="44"/>
      <c r="X53" s="44"/>
      <c r="Y53" s="44"/>
      <c r="Z53" s="44"/>
      <c r="AA53" s="68">
        <f t="shared" si="11"/>
        <v>0</v>
      </c>
      <c r="AB53" s="35">
        <v>15</v>
      </c>
      <c r="AC53" s="20">
        <f t="shared" si="27"/>
        <v>15</v>
      </c>
      <c r="AD53" s="85">
        <f t="shared" si="13"/>
        <v>134.04</v>
      </c>
      <c r="AE53" s="83">
        <f t="shared" si="24"/>
        <v>119.03999999999999</v>
      </c>
      <c r="AF53" s="84"/>
      <c r="AG53" s="78"/>
      <c r="AH53" s="22">
        <f t="shared" si="6"/>
        <v>134.04</v>
      </c>
      <c r="AI53" s="23">
        <f t="shared" si="7"/>
        <v>-1.9865000000000066</v>
      </c>
      <c r="AJ53" s="58"/>
      <c r="AK53" s="24">
        <f t="shared" si="8"/>
        <v>15</v>
      </c>
      <c r="AL53" s="25">
        <f t="shared" si="14"/>
        <v>117.0535</v>
      </c>
      <c r="AM53" s="28">
        <f t="shared" si="15"/>
        <v>132.05349999999999</v>
      </c>
      <c r="AN53" s="79"/>
      <c r="AO53" s="24">
        <v>80</v>
      </c>
      <c r="AP53" s="25">
        <v>200</v>
      </c>
      <c r="AQ53" s="25">
        <v>0</v>
      </c>
      <c r="AR53" s="25">
        <v>15</v>
      </c>
      <c r="AS53" s="25">
        <v>4</v>
      </c>
      <c r="AT53" s="62">
        <f t="shared" si="34"/>
        <v>299</v>
      </c>
      <c r="AU53" s="64">
        <f t="shared" si="30"/>
        <v>284.05</v>
      </c>
      <c r="AV53" s="114">
        <v>6</v>
      </c>
      <c r="AW53" s="114">
        <v>20</v>
      </c>
      <c r="AX53" s="114">
        <v>8</v>
      </c>
      <c r="AY53" s="114">
        <v>1</v>
      </c>
      <c r="AZ53" s="81">
        <f t="shared" si="18"/>
        <v>35</v>
      </c>
      <c r="BA53" s="80">
        <f t="shared" si="19"/>
        <v>249.05</v>
      </c>
      <c r="BB53" s="36">
        <f t="shared" si="26"/>
        <v>117.0535</v>
      </c>
      <c r="BC53" s="80">
        <f t="shared" si="20"/>
        <v>129.506</v>
      </c>
    </row>
    <row r="54" spans="1:55" ht="17.399999999999999">
      <c r="A54" s="30" t="s">
        <v>26</v>
      </c>
      <c r="B54" s="44">
        <v>993</v>
      </c>
      <c r="C54" s="44">
        <v>450</v>
      </c>
      <c r="D54" s="44">
        <v>811</v>
      </c>
      <c r="E54" s="44">
        <v>50</v>
      </c>
      <c r="F54" s="44"/>
      <c r="G54" s="35">
        <v>27</v>
      </c>
      <c r="H54" s="55">
        <f t="shared" si="10"/>
        <v>2254</v>
      </c>
      <c r="I54" s="55">
        <f t="shared" si="4"/>
        <v>77</v>
      </c>
      <c r="J54" s="44">
        <v>878</v>
      </c>
      <c r="K54" s="44">
        <v>442</v>
      </c>
      <c r="L54" s="19"/>
      <c r="M54" s="44">
        <v>29</v>
      </c>
      <c r="N54" s="44">
        <v>15</v>
      </c>
      <c r="O54" s="56"/>
      <c r="P54" s="55">
        <f t="shared" si="31"/>
        <v>1320</v>
      </c>
      <c r="Q54" s="55">
        <f t="shared" si="5"/>
        <v>44</v>
      </c>
      <c r="R54" s="57">
        <f t="shared" si="22"/>
        <v>121</v>
      </c>
      <c r="S54" s="101">
        <v>6.24</v>
      </c>
      <c r="T54" s="35">
        <v>8</v>
      </c>
      <c r="U54" s="59">
        <v>11.7</v>
      </c>
      <c r="V54" s="44"/>
      <c r="W54" s="44"/>
      <c r="X54" s="44"/>
      <c r="Y54" s="44"/>
      <c r="Z54" s="44"/>
      <c r="AA54" s="68">
        <f t="shared" si="11"/>
        <v>0</v>
      </c>
      <c r="AB54" s="35">
        <v>15</v>
      </c>
      <c r="AC54" s="20">
        <f t="shared" si="27"/>
        <v>15</v>
      </c>
      <c r="AD54" s="85">
        <f t="shared" si="13"/>
        <v>146.94</v>
      </c>
      <c r="AE54" s="83">
        <f t="shared" si="24"/>
        <v>131.94</v>
      </c>
      <c r="AF54" s="84"/>
      <c r="AG54" s="78"/>
      <c r="AH54" s="22">
        <f t="shared" si="6"/>
        <v>146.94</v>
      </c>
      <c r="AI54" s="23">
        <f t="shared" si="7"/>
        <v>-14.886500000000012</v>
      </c>
      <c r="AJ54" s="58"/>
      <c r="AK54" s="24">
        <f t="shared" si="8"/>
        <v>15</v>
      </c>
      <c r="AL54" s="25">
        <f t="shared" si="14"/>
        <v>117.0535</v>
      </c>
      <c r="AM54" s="28">
        <f t="shared" si="15"/>
        <v>132.05349999999999</v>
      </c>
      <c r="AN54" s="79"/>
      <c r="AO54" s="24">
        <v>80</v>
      </c>
      <c r="AP54" s="25">
        <v>200</v>
      </c>
      <c r="AQ54" s="25">
        <v>0</v>
      </c>
      <c r="AR54" s="25">
        <v>15</v>
      </c>
      <c r="AS54" s="25">
        <v>4</v>
      </c>
      <c r="AT54" s="62">
        <f t="shared" si="34"/>
        <v>299</v>
      </c>
      <c r="AU54" s="64">
        <f t="shared" si="30"/>
        <v>284.05</v>
      </c>
      <c r="AV54" s="114">
        <v>6</v>
      </c>
      <c r="AW54" s="114">
        <v>20</v>
      </c>
      <c r="AX54" s="114">
        <v>8</v>
      </c>
      <c r="AY54" s="114">
        <v>1</v>
      </c>
      <c r="AZ54" s="81">
        <f t="shared" si="18"/>
        <v>35</v>
      </c>
      <c r="BA54" s="80">
        <f t="shared" si="19"/>
        <v>249.05</v>
      </c>
      <c r="BB54" s="36">
        <f t="shared" si="26"/>
        <v>117.0535</v>
      </c>
      <c r="BC54" s="80">
        <f t="shared" si="20"/>
        <v>129.506</v>
      </c>
    </row>
    <row r="55" spans="1:55" ht="17.399999999999999">
      <c r="A55" s="30" t="s">
        <v>54</v>
      </c>
      <c r="B55" s="44">
        <v>993</v>
      </c>
      <c r="C55" s="44">
        <v>450</v>
      </c>
      <c r="D55" s="44">
        <v>811</v>
      </c>
      <c r="E55" s="44">
        <v>50</v>
      </c>
      <c r="F55" s="44"/>
      <c r="G55" s="35">
        <v>27</v>
      </c>
      <c r="H55" s="55">
        <f t="shared" ref="H55" si="39">B55+C55+D55</f>
        <v>2254</v>
      </c>
      <c r="I55" s="55">
        <f t="shared" ref="I55" si="40">E55+F55+G55</f>
        <v>77</v>
      </c>
      <c r="J55" s="44">
        <v>878</v>
      </c>
      <c r="K55" s="44">
        <v>442</v>
      </c>
      <c r="L55" s="19"/>
      <c r="M55" s="44">
        <v>29</v>
      </c>
      <c r="N55" s="44">
        <v>15</v>
      </c>
      <c r="O55" s="56"/>
      <c r="P55" s="55">
        <f t="shared" si="31"/>
        <v>1320</v>
      </c>
      <c r="Q55" s="55">
        <f t="shared" si="5"/>
        <v>44</v>
      </c>
      <c r="R55" s="57">
        <f t="shared" si="22"/>
        <v>121</v>
      </c>
      <c r="S55" s="101">
        <v>6.24</v>
      </c>
      <c r="T55" s="35">
        <v>8</v>
      </c>
      <c r="U55" s="59">
        <v>11.7</v>
      </c>
      <c r="V55" s="44"/>
      <c r="W55" s="44"/>
      <c r="X55" s="44"/>
      <c r="Y55" s="44"/>
      <c r="Z55" s="44"/>
      <c r="AA55" s="68">
        <f t="shared" si="11"/>
        <v>0</v>
      </c>
      <c r="AB55" s="35">
        <v>15</v>
      </c>
      <c r="AC55" s="20">
        <f t="shared" si="27"/>
        <v>15</v>
      </c>
      <c r="AD55" s="85">
        <f t="shared" si="13"/>
        <v>146.94</v>
      </c>
      <c r="AE55" s="83">
        <f t="shared" si="24"/>
        <v>131.94</v>
      </c>
      <c r="AF55" s="84"/>
      <c r="AG55" s="78"/>
      <c r="AH55" s="22">
        <f t="shared" si="6"/>
        <v>146.94</v>
      </c>
      <c r="AI55" s="23">
        <f t="shared" si="7"/>
        <v>-14.886500000000012</v>
      </c>
      <c r="AJ55" s="58"/>
      <c r="AK55" s="24">
        <f t="shared" si="8"/>
        <v>15</v>
      </c>
      <c r="AL55" s="25">
        <f t="shared" si="14"/>
        <v>117.0535</v>
      </c>
      <c r="AM55" s="28">
        <f t="shared" si="15"/>
        <v>132.05349999999999</v>
      </c>
      <c r="AN55" s="79"/>
      <c r="AO55" s="24">
        <v>80</v>
      </c>
      <c r="AP55" s="25">
        <v>200</v>
      </c>
      <c r="AQ55" s="25">
        <v>0</v>
      </c>
      <c r="AR55" s="25">
        <v>15</v>
      </c>
      <c r="AS55" s="25">
        <v>4</v>
      </c>
      <c r="AT55" s="62">
        <f t="shared" si="34"/>
        <v>299</v>
      </c>
      <c r="AU55" s="64">
        <f t="shared" si="30"/>
        <v>284.05</v>
      </c>
      <c r="AV55" s="114">
        <v>6</v>
      </c>
      <c r="AW55" s="114">
        <v>20</v>
      </c>
      <c r="AX55" s="114">
        <v>8</v>
      </c>
      <c r="AY55" s="114">
        <v>1</v>
      </c>
      <c r="AZ55" s="81">
        <f t="shared" si="18"/>
        <v>35</v>
      </c>
      <c r="BA55" s="80">
        <f t="shared" si="19"/>
        <v>249.05</v>
      </c>
      <c r="BB55" s="36">
        <f t="shared" si="26"/>
        <v>117.0535</v>
      </c>
      <c r="BC55" s="80">
        <f t="shared" si="20"/>
        <v>129.506</v>
      </c>
    </row>
    <row r="56" spans="1:55" ht="17.399999999999999">
      <c r="A56" s="30" t="s">
        <v>55</v>
      </c>
      <c r="B56" s="44">
        <v>995</v>
      </c>
      <c r="C56" s="44">
        <v>448</v>
      </c>
      <c r="D56" s="44">
        <v>809</v>
      </c>
      <c r="E56" s="44">
        <v>50</v>
      </c>
      <c r="F56" s="44"/>
      <c r="G56" s="35">
        <v>27</v>
      </c>
      <c r="H56" s="55">
        <f t="shared" si="10"/>
        <v>2252</v>
      </c>
      <c r="I56" s="55">
        <f t="shared" si="4"/>
        <v>77</v>
      </c>
      <c r="J56" s="44">
        <v>882</v>
      </c>
      <c r="K56" s="19">
        <v>446</v>
      </c>
      <c r="L56" s="19"/>
      <c r="M56" s="56">
        <v>29</v>
      </c>
      <c r="N56" s="56">
        <v>16</v>
      </c>
      <c r="O56" s="56"/>
      <c r="P56" s="55">
        <f t="shared" si="31"/>
        <v>1328</v>
      </c>
      <c r="Q56" s="55">
        <f t="shared" si="5"/>
        <v>45</v>
      </c>
      <c r="R56" s="57">
        <f t="shared" si="22"/>
        <v>122</v>
      </c>
      <c r="S56" s="101">
        <v>6.24</v>
      </c>
      <c r="T56" s="44">
        <v>7.5</v>
      </c>
      <c r="U56" s="59">
        <v>11.7</v>
      </c>
      <c r="V56" s="44"/>
      <c r="W56" s="44"/>
      <c r="X56" s="44"/>
      <c r="Y56" s="44"/>
      <c r="Z56" s="44"/>
      <c r="AA56" s="68">
        <f t="shared" si="11"/>
        <v>0</v>
      </c>
      <c r="AB56" s="35">
        <v>15</v>
      </c>
      <c r="AC56" s="20">
        <f t="shared" si="27"/>
        <v>15</v>
      </c>
      <c r="AD56" s="85">
        <f t="shared" si="13"/>
        <v>147.44</v>
      </c>
      <c r="AE56" s="83">
        <f t="shared" si="24"/>
        <v>132.44</v>
      </c>
      <c r="AF56" s="84"/>
      <c r="AG56" s="78"/>
      <c r="AH56" s="22">
        <f t="shared" si="6"/>
        <v>147.44</v>
      </c>
      <c r="AI56" s="23">
        <f t="shared" si="7"/>
        <v>-15.386500000000012</v>
      </c>
      <c r="AJ56" s="58"/>
      <c r="AK56" s="24">
        <f t="shared" si="8"/>
        <v>15</v>
      </c>
      <c r="AL56" s="25">
        <f t="shared" si="14"/>
        <v>117.0535</v>
      </c>
      <c r="AM56" s="28">
        <f t="shared" si="15"/>
        <v>132.05349999999999</v>
      </c>
      <c r="AN56" s="79"/>
      <c r="AO56" s="24">
        <v>80</v>
      </c>
      <c r="AP56" s="25">
        <v>200</v>
      </c>
      <c r="AQ56" s="25">
        <v>0</v>
      </c>
      <c r="AR56" s="25">
        <v>15</v>
      </c>
      <c r="AS56" s="25">
        <v>4</v>
      </c>
      <c r="AT56" s="62">
        <f t="shared" si="34"/>
        <v>299</v>
      </c>
      <c r="AU56" s="64">
        <f t="shared" si="30"/>
        <v>284.05</v>
      </c>
      <c r="AV56" s="114">
        <v>6</v>
      </c>
      <c r="AW56" s="114">
        <v>20</v>
      </c>
      <c r="AX56" s="114">
        <v>8</v>
      </c>
      <c r="AY56" s="114">
        <v>1</v>
      </c>
      <c r="AZ56" s="81">
        <f t="shared" si="18"/>
        <v>35</v>
      </c>
      <c r="BA56" s="80">
        <f t="shared" si="19"/>
        <v>249.05</v>
      </c>
      <c r="BB56" s="36">
        <f t="shared" si="26"/>
        <v>117.0535</v>
      </c>
      <c r="BC56" s="80">
        <f t="shared" si="20"/>
        <v>129.506</v>
      </c>
    </row>
    <row r="57" spans="1:55" ht="17.399999999999999">
      <c r="A57" s="30" t="s">
        <v>56</v>
      </c>
      <c r="B57" s="44">
        <v>995</v>
      </c>
      <c r="C57" s="44">
        <v>448</v>
      </c>
      <c r="D57" s="44">
        <v>809</v>
      </c>
      <c r="E57" s="44">
        <v>50</v>
      </c>
      <c r="F57" s="44"/>
      <c r="G57" s="35">
        <v>27</v>
      </c>
      <c r="H57" s="55">
        <f t="shared" ref="H57" si="41">B57+C57+D57</f>
        <v>2252</v>
      </c>
      <c r="I57" s="55">
        <f t="shared" ref="I57" si="42">E57+F57+G57</f>
        <v>77</v>
      </c>
      <c r="J57" s="44">
        <v>882</v>
      </c>
      <c r="K57" s="19">
        <v>446</v>
      </c>
      <c r="L57" s="19"/>
      <c r="M57" s="56">
        <v>29</v>
      </c>
      <c r="N57" s="56">
        <v>16</v>
      </c>
      <c r="O57" s="56"/>
      <c r="P57" s="55">
        <f t="shared" si="31"/>
        <v>1328</v>
      </c>
      <c r="Q57" s="55">
        <f t="shared" si="5"/>
        <v>45</v>
      </c>
      <c r="R57" s="57">
        <f t="shared" si="22"/>
        <v>122</v>
      </c>
      <c r="S57" s="101">
        <v>6.24</v>
      </c>
      <c r="T57" s="44">
        <v>7.5</v>
      </c>
      <c r="U57" s="59">
        <v>11.7</v>
      </c>
      <c r="V57" s="44"/>
      <c r="W57" s="44"/>
      <c r="X57" s="44"/>
      <c r="Y57" s="44"/>
      <c r="Z57" s="44"/>
      <c r="AA57" s="68">
        <f t="shared" si="11"/>
        <v>0</v>
      </c>
      <c r="AB57" s="35">
        <v>15</v>
      </c>
      <c r="AC57" s="20">
        <f t="shared" si="27"/>
        <v>15</v>
      </c>
      <c r="AD57" s="85">
        <f t="shared" si="13"/>
        <v>147.44</v>
      </c>
      <c r="AE57" s="83">
        <f t="shared" si="24"/>
        <v>132.44</v>
      </c>
      <c r="AF57" s="84"/>
      <c r="AG57" s="78"/>
      <c r="AH57" s="22">
        <f t="shared" si="6"/>
        <v>147.44</v>
      </c>
      <c r="AI57" s="23">
        <f t="shared" si="7"/>
        <v>-15.386500000000012</v>
      </c>
      <c r="AJ57" s="58"/>
      <c r="AK57" s="24">
        <f t="shared" si="8"/>
        <v>15</v>
      </c>
      <c r="AL57" s="25">
        <f t="shared" si="14"/>
        <v>117.0535</v>
      </c>
      <c r="AM57" s="28">
        <f t="shared" si="15"/>
        <v>132.05349999999999</v>
      </c>
      <c r="AN57" s="79"/>
      <c r="AO57" s="24">
        <v>80</v>
      </c>
      <c r="AP57" s="25">
        <v>200</v>
      </c>
      <c r="AQ57" s="25">
        <v>0</v>
      </c>
      <c r="AR57" s="25">
        <v>15</v>
      </c>
      <c r="AS57" s="25">
        <v>4</v>
      </c>
      <c r="AT57" s="62">
        <f t="shared" si="34"/>
        <v>299</v>
      </c>
      <c r="AU57" s="64">
        <f t="shared" si="30"/>
        <v>284.05</v>
      </c>
      <c r="AV57" s="114">
        <v>6</v>
      </c>
      <c r="AW57" s="114">
        <v>20</v>
      </c>
      <c r="AX57" s="114">
        <v>8</v>
      </c>
      <c r="AY57" s="114">
        <v>1</v>
      </c>
      <c r="AZ57" s="81">
        <f t="shared" si="18"/>
        <v>35</v>
      </c>
      <c r="BA57" s="80">
        <f t="shared" si="19"/>
        <v>249.05</v>
      </c>
      <c r="BB57" s="36">
        <f t="shared" si="26"/>
        <v>117.0535</v>
      </c>
      <c r="BC57" s="80">
        <f t="shared" si="20"/>
        <v>129.506</v>
      </c>
    </row>
    <row r="58" spans="1:55" ht="17.399999999999999">
      <c r="A58" s="30" t="s">
        <v>27</v>
      </c>
      <c r="B58" s="44">
        <v>996</v>
      </c>
      <c r="C58" s="44">
        <v>416</v>
      </c>
      <c r="D58" s="44">
        <v>796</v>
      </c>
      <c r="E58" s="44">
        <v>50</v>
      </c>
      <c r="F58" s="44"/>
      <c r="G58" s="35">
        <v>27</v>
      </c>
      <c r="H58" s="55">
        <f t="shared" si="10"/>
        <v>2208</v>
      </c>
      <c r="I58" s="55">
        <f t="shared" si="4"/>
        <v>77</v>
      </c>
      <c r="J58" s="44">
        <v>727</v>
      </c>
      <c r="K58" s="19">
        <v>436</v>
      </c>
      <c r="L58" s="19"/>
      <c r="M58" s="56">
        <v>24</v>
      </c>
      <c r="N58" s="56">
        <v>15</v>
      </c>
      <c r="O58" s="56"/>
      <c r="P58" s="55">
        <f t="shared" si="31"/>
        <v>1163</v>
      </c>
      <c r="Q58" s="55">
        <f t="shared" si="5"/>
        <v>39</v>
      </c>
      <c r="R58" s="57">
        <f t="shared" si="22"/>
        <v>116</v>
      </c>
      <c r="S58" s="101">
        <v>6.12</v>
      </c>
      <c r="T58" s="44">
        <v>7.5</v>
      </c>
      <c r="U58" s="44">
        <v>11</v>
      </c>
      <c r="V58" s="44"/>
      <c r="W58" s="44"/>
      <c r="X58" s="44"/>
      <c r="Y58" s="44"/>
      <c r="Z58" s="44"/>
      <c r="AA58" s="68">
        <f t="shared" si="11"/>
        <v>0</v>
      </c>
      <c r="AB58" s="35">
        <v>15</v>
      </c>
      <c r="AC58" s="20">
        <f t="shared" si="27"/>
        <v>15</v>
      </c>
      <c r="AD58" s="85">
        <f t="shared" si="13"/>
        <v>140.62</v>
      </c>
      <c r="AE58" s="83">
        <f t="shared" si="24"/>
        <v>125.62</v>
      </c>
      <c r="AF58" s="84"/>
      <c r="AG58" s="78"/>
      <c r="AH58" s="22">
        <f t="shared" si="6"/>
        <v>140.62</v>
      </c>
      <c r="AI58" s="23">
        <f t="shared" si="7"/>
        <v>-8.5665000000000191</v>
      </c>
      <c r="AJ58" s="58"/>
      <c r="AK58" s="24">
        <f t="shared" si="8"/>
        <v>15</v>
      </c>
      <c r="AL58" s="25">
        <f t="shared" si="14"/>
        <v>117.0535</v>
      </c>
      <c r="AM58" s="28">
        <f t="shared" si="15"/>
        <v>132.05349999999999</v>
      </c>
      <c r="AN58" s="79"/>
      <c r="AO58" s="24">
        <v>80</v>
      </c>
      <c r="AP58" s="25">
        <v>200</v>
      </c>
      <c r="AQ58" s="25">
        <v>0</v>
      </c>
      <c r="AR58" s="25">
        <v>15</v>
      </c>
      <c r="AS58" s="25">
        <v>4</v>
      </c>
      <c r="AT58" s="62">
        <f t="shared" si="34"/>
        <v>299</v>
      </c>
      <c r="AU58" s="64">
        <f t="shared" si="30"/>
        <v>284.05</v>
      </c>
      <c r="AV58" s="114">
        <v>6</v>
      </c>
      <c r="AW58" s="114">
        <v>20</v>
      </c>
      <c r="AX58" s="114">
        <v>8</v>
      </c>
      <c r="AY58" s="114">
        <v>1</v>
      </c>
      <c r="AZ58" s="81">
        <f t="shared" si="18"/>
        <v>35</v>
      </c>
      <c r="BA58" s="80">
        <f t="shared" si="19"/>
        <v>249.05</v>
      </c>
      <c r="BB58" s="36">
        <f t="shared" si="26"/>
        <v>117.0535</v>
      </c>
      <c r="BC58" s="80">
        <f t="shared" si="20"/>
        <v>129.506</v>
      </c>
    </row>
    <row r="59" spans="1:55" ht="17.399999999999999">
      <c r="A59" s="30" t="s">
        <v>57</v>
      </c>
      <c r="B59" s="44">
        <v>996</v>
      </c>
      <c r="C59" s="44">
        <v>416</v>
      </c>
      <c r="D59" s="44">
        <v>796</v>
      </c>
      <c r="E59" s="44">
        <v>50</v>
      </c>
      <c r="F59" s="44"/>
      <c r="G59" s="35">
        <v>27</v>
      </c>
      <c r="H59" s="55">
        <f t="shared" ref="H59" si="43">B59+C59+D59</f>
        <v>2208</v>
      </c>
      <c r="I59" s="55">
        <f t="shared" ref="I59" si="44">E59+F59+G59</f>
        <v>77</v>
      </c>
      <c r="J59" s="44">
        <v>727</v>
      </c>
      <c r="K59" s="19">
        <v>436</v>
      </c>
      <c r="L59" s="19"/>
      <c r="M59" s="56">
        <v>24</v>
      </c>
      <c r="N59" s="56">
        <v>15</v>
      </c>
      <c r="O59" s="56"/>
      <c r="P59" s="55">
        <f t="shared" si="31"/>
        <v>1163</v>
      </c>
      <c r="Q59" s="55">
        <f t="shared" si="5"/>
        <v>39</v>
      </c>
      <c r="R59" s="57">
        <f t="shared" si="22"/>
        <v>116</v>
      </c>
      <c r="S59" s="101">
        <v>6.12</v>
      </c>
      <c r="T59" s="44">
        <v>7.5</v>
      </c>
      <c r="U59" s="44">
        <v>11</v>
      </c>
      <c r="V59" s="44"/>
      <c r="W59" s="44"/>
      <c r="X59" s="44"/>
      <c r="Y59" s="44"/>
      <c r="Z59" s="44"/>
      <c r="AA59" s="68">
        <f t="shared" si="11"/>
        <v>0</v>
      </c>
      <c r="AB59" s="35">
        <v>15</v>
      </c>
      <c r="AC59" s="20">
        <f t="shared" si="27"/>
        <v>15</v>
      </c>
      <c r="AD59" s="85">
        <f t="shared" si="13"/>
        <v>140.62</v>
      </c>
      <c r="AE59" s="83">
        <f t="shared" si="24"/>
        <v>125.62</v>
      </c>
      <c r="AF59" s="84"/>
      <c r="AG59" s="78"/>
      <c r="AH59" s="22">
        <f t="shared" si="6"/>
        <v>140.62</v>
      </c>
      <c r="AI59" s="23">
        <f t="shared" si="7"/>
        <v>-8.5665000000000191</v>
      </c>
      <c r="AJ59" s="58"/>
      <c r="AK59" s="24">
        <f t="shared" si="8"/>
        <v>15</v>
      </c>
      <c r="AL59" s="25">
        <f t="shared" si="14"/>
        <v>117.0535</v>
      </c>
      <c r="AM59" s="28">
        <f t="shared" si="15"/>
        <v>132.05349999999999</v>
      </c>
      <c r="AN59" s="79"/>
      <c r="AO59" s="24">
        <v>80</v>
      </c>
      <c r="AP59" s="25">
        <v>200</v>
      </c>
      <c r="AQ59" s="25">
        <v>0</v>
      </c>
      <c r="AR59" s="25">
        <v>15</v>
      </c>
      <c r="AS59" s="25">
        <v>4</v>
      </c>
      <c r="AT59" s="62">
        <f t="shared" si="34"/>
        <v>299</v>
      </c>
      <c r="AU59" s="64">
        <f t="shared" si="30"/>
        <v>284.05</v>
      </c>
      <c r="AV59" s="114">
        <v>6</v>
      </c>
      <c r="AW59" s="114">
        <v>20</v>
      </c>
      <c r="AX59" s="114">
        <v>8</v>
      </c>
      <c r="AY59" s="114">
        <v>1</v>
      </c>
      <c r="AZ59" s="81">
        <f t="shared" si="18"/>
        <v>35</v>
      </c>
      <c r="BA59" s="80">
        <f t="shared" si="19"/>
        <v>249.05</v>
      </c>
      <c r="BB59" s="36">
        <f t="shared" si="26"/>
        <v>117.0535</v>
      </c>
      <c r="BC59" s="80">
        <f t="shared" si="20"/>
        <v>129.506</v>
      </c>
    </row>
    <row r="60" spans="1:55" ht="17.399999999999999">
      <c r="A60" s="30" t="s">
        <v>58</v>
      </c>
      <c r="B60" s="44">
        <v>948</v>
      </c>
      <c r="C60" s="44">
        <v>412</v>
      </c>
      <c r="D60" s="44">
        <v>769</v>
      </c>
      <c r="E60" s="44">
        <v>47</v>
      </c>
      <c r="F60" s="44"/>
      <c r="G60" s="35">
        <v>27</v>
      </c>
      <c r="H60" s="55">
        <f t="shared" si="10"/>
        <v>2129</v>
      </c>
      <c r="I60" s="55">
        <f t="shared" si="4"/>
        <v>74</v>
      </c>
      <c r="J60" s="44">
        <v>717</v>
      </c>
      <c r="K60" s="19">
        <v>430</v>
      </c>
      <c r="L60" s="19"/>
      <c r="M60" s="56">
        <v>23</v>
      </c>
      <c r="N60" s="56">
        <v>15</v>
      </c>
      <c r="O60" s="56"/>
      <c r="P60" s="55">
        <f t="shared" si="31"/>
        <v>1147</v>
      </c>
      <c r="Q60" s="55">
        <f t="shared" si="5"/>
        <v>38</v>
      </c>
      <c r="R60" s="57">
        <f t="shared" si="22"/>
        <v>112</v>
      </c>
      <c r="S60" s="101">
        <v>6.12</v>
      </c>
      <c r="T60" s="44">
        <v>7.5</v>
      </c>
      <c r="U60" s="44">
        <v>11</v>
      </c>
      <c r="V60" s="44"/>
      <c r="W60" s="44"/>
      <c r="X60" s="44"/>
      <c r="Y60" s="44"/>
      <c r="Z60" s="44"/>
      <c r="AA60" s="68">
        <f t="shared" si="11"/>
        <v>0</v>
      </c>
      <c r="AB60" s="35">
        <v>15</v>
      </c>
      <c r="AC60" s="20">
        <f t="shared" si="27"/>
        <v>15</v>
      </c>
      <c r="AD60" s="85">
        <f t="shared" si="13"/>
        <v>136.62</v>
      </c>
      <c r="AE60" s="83">
        <f t="shared" si="24"/>
        <v>121.62</v>
      </c>
      <c r="AF60" s="84"/>
      <c r="AG60" s="78"/>
      <c r="AH60" s="22">
        <f t="shared" si="6"/>
        <v>136.62</v>
      </c>
      <c r="AI60" s="23">
        <f t="shared" si="7"/>
        <v>-4.5665000000000191</v>
      </c>
      <c r="AJ60" s="58"/>
      <c r="AK60" s="24">
        <f t="shared" si="8"/>
        <v>15</v>
      </c>
      <c r="AL60" s="25">
        <f t="shared" si="14"/>
        <v>117.0535</v>
      </c>
      <c r="AM60" s="28">
        <f t="shared" si="15"/>
        <v>132.05349999999999</v>
      </c>
      <c r="AN60" s="79"/>
      <c r="AO60" s="24">
        <v>80</v>
      </c>
      <c r="AP60" s="25">
        <v>200</v>
      </c>
      <c r="AQ60" s="25">
        <v>0</v>
      </c>
      <c r="AR60" s="25">
        <v>15</v>
      </c>
      <c r="AS60" s="25">
        <v>4</v>
      </c>
      <c r="AT60" s="62">
        <f t="shared" si="34"/>
        <v>299</v>
      </c>
      <c r="AU60" s="64">
        <f t="shared" si="30"/>
        <v>284.05</v>
      </c>
      <c r="AV60" s="114">
        <v>6</v>
      </c>
      <c r="AW60" s="114">
        <v>20</v>
      </c>
      <c r="AX60" s="114">
        <v>8</v>
      </c>
      <c r="AY60" s="114">
        <v>1</v>
      </c>
      <c r="AZ60" s="81">
        <f t="shared" si="18"/>
        <v>35</v>
      </c>
      <c r="BA60" s="80">
        <f t="shared" si="19"/>
        <v>249.05</v>
      </c>
      <c r="BB60" s="36">
        <f t="shared" si="26"/>
        <v>117.0535</v>
      </c>
      <c r="BC60" s="80">
        <f t="shared" si="20"/>
        <v>129.506</v>
      </c>
    </row>
    <row r="61" spans="1:55" ht="17.399999999999999">
      <c r="A61" s="30" t="s">
        <v>59</v>
      </c>
      <c r="B61" s="44">
        <v>948</v>
      </c>
      <c r="C61" s="44">
        <v>412</v>
      </c>
      <c r="D61" s="44">
        <v>769</v>
      </c>
      <c r="E61" s="44">
        <v>47</v>
      </c>
      <c r="F61" s="44"/>
      <c r="G61" s="35">
        <v>27</v>
      </c>
      <c r="H61" s="55">
        <f t="shared" ref="H61" si="45">B61+C61+D61</f>
        <v>2129</v>
      </c>
      <c r="I61" s="55">
        <f t="shared" ref="I61" si="46">E61+F61+G61</f>
        <v>74</v>
      </c>
      <c r="J61" s="44">
        <v>717</v>
      </c>
      <c r="K61" s="19">
        <v>430</v>
      </c>
      <c r="L61" s="19"/>
      <c r="M61" s="56">
        <v>23</v>
      </c>
      <c r="N61" s="56">
        <v>15</v>
      </c>
      <c r="O61" s="56"/>
      <c r="P61" s="55">
        <f t="shared" si="31"/>
        <v>1147</v>
      </c>
      <c r="Q61" s="55">
        <f t="shared" si="5"/>
        <v>38</v>
      </c>
      <c r="R61" s="57">
        <f t="shared" si="22"/>
        <v>112</v>
      </c>
      <c r="S61" s="101">
        <v>6.12</v>
      </c>
      <c r="T61" s="44">
        <v>7.5</v>
      </c>
      <c r="U61" s="44">
        <v>11</v>
      </c>
      <c r="V61" s="44"/>
      <c r="W61" s="44"/>
      <c r="X61" s="44"/>
      <c r="Y61" s="44"/>
      <c r="Z61" s="44"/>
      <c r="AA61" s="68">
        <f t="shared" si="11"/>
        <v>0</v>
      </c>
      <c r="AB61" s="35">
        <v>15</v>
      </c>
      <c r="AC61" s="20">
        <f t="shared" si="27"/>
        <v>15</v>
      </c>
      <c r="AD61" s="85">
        <f t="shared" si="13"/>
        <v>136.62</v>
      </c>
      <c r="AE61" s="83">
        <f t="shared" si="24"/>
        <v>121.62</v>
      </c>
      <c r="AF61" s="84"/>
      <c r="AG61" s="78"/>
      <c r="AH61" s="22">
        <f t="shared" si="6"/>
        <v>136.62</v>
      </c>
      <c r="AI61" s="23">
        <f t="shared" si="7"/>
        <v>-4.5665000000000191</v>
      </c>
      <c r="AJ61" s="58"/>
      <c r="AK61" s="24">
        <f t="shared" si="8"/>
        <v>15</v>
      </c>
      <c r="AL61" s="25">
        <f t="shared" si="14"/>
        <v>117.0535</v>
      </c>
      <c r="AM61" s="28">
        <f t="shared" si="15"/>
        <v>132.05349999999999</v>
      </c>
      <c r="AN61" s="79"/>
      <c r="AO61" s="24">
        <v>80</v>
      </c>
      <c r="AP61" s="25">
        <v>200</v>
      </c>
      <c r="AQ61" s="25">
        <v>0</v>
      </c>
      <c r="AR61" s="25">
        <v>15</v>
      </c>
      <c r="AS61" s="25">
        <v>4</v>
      </c>
      <c r="AT61" s="62">
        <f t="shared" si="34"/>
        <v>299</v>
      </c>
      <c r="AU61" s="64">
        <f t="shared" si="30"/>
        <v>284.05</v>
      </c>
      <c r="AV61" s="114">
        <v>6</v>
      </c>
      <c r="AW61" s="114">
        <v>20</v>
      </c>
      <c r="AX61" s="114">
        <v>8</v>
      </c>
      <c r="AY61" s="114">
        <v>1</v>
      </c>
      <c r="AZ61" s="81">
        <f t="shared" si="18"/>
        <v>35</v>
      </c>
      <c r="BA61" s="80">
        <f t="shared" si="19"/>
        <v>249.05</v>
      </c>
      <c r="BB61" s="36">
        <f t="shared" si="26"/>
        <v>117.0535</v>
      </c>
      <c r="BC61" s="80">
        <f t="shared" si="20"/>
        <v>129.506</v>
      </c>
    </row>
    <row r="62" spans="1:55" ht="17.399999999999999">
      <c r="A62" s="30" t="s">
        <v>28</v>
      </c>
      <c r="B62" s="44">
        <v>927</v>
      </c>
      <c r="C62" s="44">
        <v>403</v>
      </c>
      <c r="D62" s="44">
        <v>733</v>
      </c>
      <c r="E62" s="44">
        <v>46</v>
      </c>
      <c r="F62" s="44"/>
      <c r="G62" s="35">
        <v>25</v>
      </c>
      <c r="H62" s="55">
        <f t="shared" si="10"/>
        <v>2063</v>
      </c>
      <c r="I62" s="55">
        <f t="shared" si="4"/>
        <v>71</v>
      </c>
      <c r="J62" s="44">
        <v>710</v>
      </c>
      <c r="K62" s="19">
        <v>427</v>
      </c>
      <c r="L62" s="19"/>
      <c r="M62" s="56">
        <v>23</v>
      </c>
      <c r="N62" s="56">
        <v>15</v>
      </c>
      <c r="O62" s="56"/>
      <c r="P62" s="55">
        <f t="shared" si="31"/>
        <v>1137</v>
      </c>
      <c r="Q62" s="55">
        <f t="shared" si="5"/>
        <v>38</v>
      </c>
      <c r="R62" s="57">
        <f t="shared" si="22"/>
        <v>109</v>
      </c>
      <c r="S62" s="44">
        <v>5.53</v>
      </c>
      <c r="T62" s="44">
        <v>7</v>
      </c>
      <c r="U62" s="44">
        <v>9.5</v>
      </c>
      <c r="V62" s="44"/>
      <c r="W62" s="44"/>
      <c r="X62" s="44"/>
      <c r="Y62" s="44"/>
      <c r="Z62" s="44"/>
      <c r="AA62" s="68">
        <f t="shared" si="11"/>
        <v>0</v>
      </c>
      <c r="AB62" s="35">
        <v>15</v>
      </c>
      <c r="AC62" s="20">
        <f t="shared" si="27"/>
        <v>15</v>
      </c>
      <c r="AD62" s="85">
        <f t="shared" si="13"/>
        <v>131.03</v>
      </c>
      <c r="AE62" s="83">
        <f t="shared" si="24"/>
        <v>116.03</v>
      </c>
      <c r="AF62" s="84"/>
      <c r="AG62" s="78"/>
      <c r="AH62" s="22">
        <f t="shared" si="6"/>
        <v>131.03</v>
      </c>
      <c r="AI62" s="23">
        <f t="shared" si="7"/>
        <v>1.0234999999999843</v>
      </c>
      <c r="AJ62" s="58"/>
      <c r="AK62" s="24">
        <f t="shared" si="8"/>
        <v>15</v>
      </c>
      <c r="AL62" s="25">
        <f t="shared" si="14"/>
        <v>117.0535</v>
      </c>
      <c r="AM62" s="28">
        <f t="shared" si="15"/>
        <v>132.05349999999999</v>
      </c>
      <c r="AN62" s="79"/>
      <c r="AO62" s="24">
        <v>80</v>
      </c>
      <c r="AP62" s="25">
        <v>200</v>
      </c>
      <c r="AQ62" s="25">
        <v>0</v>
      </c>
      <c r="AR62" s="25">
        <v>15</v>
      </c>
      <c r="AS62" s="25">
        <v>4</v>
      </c>
      <c r="AT62" s="62">
        <f t="shared" si="34"/>
        <v>299</v>
      </c>
      <c r="AU62" s="64">
        <f t="shared" si="30"/>
        <v>284.05</v>
      </c>
      <c r="AV62" s="114">
        <v>6</v>
      </c>
      <c r="AW62" s="114">
        <v>20</v>
      </c>
      <c r="AX62" s="114">
        <v>8</v>
      </c>
      <c r="AY62" s="114">
        <v>1</v>
      </c>
      <c r="AZ62" s="81">
        <f t="shared" si="18"/>
        <v>35</v>
      </c>
      <c r="BA62" s="80">
        <f t="shared" si="19"/>
        <v>249.05</v>
      </c>
      <c r="BB62" s="36">
        <f t="shared" si="26"/>
        <v>117.0535</v>
      </c>
      <c r="BC62" s="80">
        <f t="shared" si="20"/>
        <v>129.506</v>
      </c>
    </row>
    <row r="63" spans="1:55" ht="17.399999999999999">
      <c r="A63" s="31" t="s">
        <v>60</v>
      </c>
      <c r="B63" s="44">
        <v>880</v>
      </c>
      <c r="C63" s="44">
        <v>325</v>
      </c>
      <c r="D63" s="44">
        <v>700</v>
      </c>
      <c r="E63" s="44">
        <v>44</v>
      </c>
      <c r="F63" s="44"/>
      <c r="G63" s="35">
        <v>24</v>
      </c>
      <c r="H63" s="55">
        <f t="shared" si="10"/>
        <v>1905</v>
      </c>
      <c r="I63" s="55">
        <f t="shared" si="4"/>
        <v>68</v>
      </c>
      <c r="J63" s="44">
        <v>738</v>
      </c>
      <c r="K63" s="19">
        <v>425</v>
      </c>
      <c r="L63" s="19"/>
      <c r="M63" s="45">
        <v>24</v>
      </c>
      <c r="N63" s="56">
        <v>15</v>
      </c>
      <c r="O63" s="56"/>
      <c r="P63" s="55">
        <f t="shared" si="31"/>
        <v>1163</v>
      </c>
      <c r="Q63" s="55">
        <f t="shared" si="5"/>
        <v>39</v>
      </c>
      <c r="R63" s="57">
        <f t="shared" si="22"/>
        <v>107</v>
      </c>
      <c r="S63" s="44">
        <v>5.53</v>
      </c>
      <c r="T63" s="44">
        <v>7</v>
      </c>
      <c r="U63" s="44">
        <v>9.5</v>
      </c>
      <c r="V63" s="44"/>
      <c r="W63" s="44"/>
      <c r="X63" s="44"/>
      <c r="Y63" s="44"/>
      <c r="Z63" s="44"/>
      <c r="AA63" s="68">
        <f t="shared" si="11"/>
        <v>0</v>
      </c>
      <c r="AB63" s="35">
        <v>15</v>
      </c>
      <c r="AC63" s="20">
        <f t="shared" si="27"/>
        <v>15</v>
      </c>
      <c r="AD63" s="85">
        <f t="shared" si="13"/>
        <v>129.03</v>
      </c>
      <c r="AE63" s="83">
        <f t="shared" si="24"/>
        <v>114.03</v>
      </c>
      <c r="AF63" s="84"/>
      <c r="AG63" s="78"/>
      <c r="AH63" s="22">
        <f t="shared" si="6"/>
        <v>129.03</v>
      </c>
      <c r="AI63" s="23">
        <f t="shared" si="7"/>
        <v>3.0234999999999843</v>
      </c>
      <c r="AJ63" s="58"/>
      <c r="AK63" s="24">
        <f t="shared" si="8"/>
        <v>15</v>
      </c>
      <c r="AL63" s="25">
        <f t="shared" si="14"/>
        <v>117.0535</v>
      </c>
      <c r="AM63" s="28">
        <f t="shared" si="15"/>
        <v>132.05349999999999</v>
      </c>
      <c r="AN63" s="79"/>
      <c r="AO63" s="24">
        <v>80</v>
      </c>
      <c r="AP63" s="25">
        <v>200</v>
      </c>
      <c r="AQ63" s="25">
        <v>0</v>
      </c>
      <c r="AR63" s="25">
        <v>15</v>
      </c>
      <c r="AS63" s="25">
        <v>4</v>
      </c>
      <c r="AT63" s="62">
        <f t="shared" si="34"/>
        <v>299</v>
      </c>
      <c r="AU63" s="64">
        <f t="shared" si="30"/>
        <v>284.05</v>
      </c>
      <c r="AV63" s="114">
        <v>6</v>
      </c>
      <c r="AW63" s="114">
        <v>20</v>
      </c>
      <c r="AX63" s="114">
        <v>8</v>
      </c>
      <c r="AY63" s="114">
        <v>1</v>
      </c>
      <c r="AZ63" s="81">
        <f t="shared" si="18"/>
        <v>35</v>
      </c>
      <c r="BA63" s="80">
        <f t="shared" si="19"/>
        <v>249.05</v>
      </c>
      <c r="BB63" s="36">
        <f t="shared" si="26"/>
        <v>117.0535</v>
      </c>
      <c r="BC63" s="80">
        <f t="shared" si="20"/>
        <v>129.506</v>
      </c>
    </row>
    <row r="64" spans="1:55" ht="17.399999999999999">
      <c r="A64" s="31" t="s">
        <v>29</v>
      </c>
      <c r="B64" s="44">
        <v>844</v>
      </c>
      <c r="C64" s="44">
        <v>361</v>
      </c>
      <c r="D64" s="44">
        <v>677</v>
      </c>
      <c r="E64" s="44">
        <v>42</v>
      </c>
      <c r="F64" s="44"/>
      <c r="G64" s="35">
        <v>23</v>
      </c>
      <c r="H64" s="55">
        <f t="shared" si="10"/>
        <v>1882</v>
      </c>
      <c r="I64" s="55">
        <f t="shared" si="4"/>
        <v>65</v>
      </c>
      <c r="J64" s="44">
        <v>730</v>
      </c>
      <c r="K64" s="19">
        <v>417</v>
      </c>
      <c r="L64" s="19"/>
      <c r="M64" s="45">
        <v>24</v>
      </c>
      <c r="N64" s="56">
        <v>14</v>
      </c>
      <c r="O64" s="56"/>
      <c r="P64" s="55">
        <f t="shared" si="31"/>
        <v>1147</v>
      </c>
      <c r="Q64" s="55">
        <f t="shared" si="5"/>
        <v>38</v>
      </c>
      <c r="R64" s="57">
        <f t="shared" si="22"/>
        <v>103</v>
      </c>
      <c r="S64" s="35">
        <v>5.03</v>
      </c>
      <c r="T64" s="44">
        <v>7</v>
      </c>
      <c r="U64" s="44">
        <v>9</v>
      </c>
      <c r="V64" s="44"/>
      <c r="W64" s="44"/>
      <c r="X64" s="44"/>
      <c r="Y64" s="44"/>
      <c r="Z64" s="44"/>
      <c r="AA64" s="68">
        <f t="shared" si="11"/>
        <v>0</v>
      </c>
      <c r="AB64" s="35"/>
      <c r="AC64" s="20">
        <f t="shared" si="27"/>
        <v>0</v>
      </c>
      <c r="AD64" s="85">
        <f t="shared" si="13"/>
        <v>124.03</v>
      </c>
      <c r="AE64" s="83">
        <f t="shared" si="24"/>
        <v>124.03</v>
      </c>
      <c r="AF64" s="84"/>
      <c r="AG64" s="78"/>
      <c r="AH64" s="22">
        <f t="shared" si="6"/>
        <v>124.03</v>
      </c>
      <c r="AI64" s="23">
        <f t="shared" si="7"/>
        <v>-6.9765000000000015</v>
      </c>
      <c r="AJ64" s="58"/>
      <c r="AK64" s="24">
        <f t="shared" si="8"/>
        <v>0</v>
      </c>
      <c r="AL64" s="25">
        <f t="shared" si="14"/>
        <v>117.0535</v>
      </c>
      <c r="AM64" s="28">
        <f t="shared" si="15"/>
        <v>117.0535</v>
      </c>
      <c r="AN64" s="79"/>
      <c r="AO64" s="24">
        <v>80</v>
      </c>
      <c r="AP64" s="25">
        <v>200</v>
      </c>
      <c r="AQ64" s="25">
        <v>0</v>
      </c>
      <c r="AR64" s="25">
        <v>15</v>
      </c>
      <c r="AS64" s="25">
        <v>4</v>
      </c>
      <c r="AT64" s="62">
        <f t="shared" si="34"/>
        <v>299</v>
      </c>
      <c r="AU64" s="64">
        <f t="shared" si="30"/>
        <v>284.05</v>
      </c>
      <c r="AV64" s="114">
        <v>6</v>
      </c>
      <c r="AW64" s="114">
        <v>20</v>
      </c>
      <c r="AX64" s="114">
        <v>8</v>
      </c>
      <c r="AY64" s="114">
        <v>1</v>
      </c>
      <c r="AZ64" s="81">
        <f t="shared" si="18"/>
        <v>35</v>
      </c>
      <c r="BA64" s="80">
        <f t="shared" si="19"/>
        <v>249.05</v>
      </c>
      <c r="BB64" s="36">
        <f t="shared" si="26"/>
        <v>117.0535</v>
      </c>
      <c r="BC64" s="80">
        <f t="shared" si="20"/>
        <v>129.506</v>
      </c>
    </row>
    <row r="65" spans="1:55" ht="17.399999999999999">
      <c r="A65" s="32" t="s">
        <v>61</v>
      </c>
      <c r="B65" s="44">
        <v>815</v>
      </c>
      <c r="C65" s="44">
        <v>340</v>
      </c>
      <c r="D65" s="44">
        <v>635</v>
      </c>
      <c r="E65" s="44">
        <v>40</v>
      </c>
      <c r="F65" s="44"/>
      <c r="G65" s="35">
        <v>22</v>
      </c>
      <c r="H65" s="55">
        <f t="shared" si="10"/>
        <v>1790</v>
      </c>
      <c r="I65" s="55">
        <f t="shared" si="4"/>
        <v>62</v>
      </c>
      <c r="J65" s="44">
        <v>741</v>
      </c>
      <c r="K65" s="19">
        <v>395</v>
      </c>
      <c r="L65" s="19"/>
      <c r="M65" s="45">
        <v>24</v>
      </c>
      <c r="N65" s="56">
        <v>14</v>
      </c>
      <c r="O65" s="56"/>
      <c r="P65" s="55">
        <f t="shared" si="31"/>
        <v>1136</v>
      </c>
      <c r="Q65" s="55">
        <f t="shared" si="5"/>
        <v>38</v>
      </c>
      <c r="R65" s="57">
        <f t="shared" si="22"/>
        <v>100</v>
      </c>
      <c r="S65" s="35">
        <v>5.03</v>
      </c>
      <c r="T65" s="44">
        <v>6.5</v>
      </c>
      <c r="U65" s="44">
        <v>9</v>
      </c>
      <c r="V65" s="44"/>
      <c r="W65" s="44"/>
      <c r="X65" s="44"/>
      <c r="Y65" s="44"/>
      <c r="Z65" s="44"/>
      <c r="AA65" s="68">
        <f t="shared" si="11"/>
        <v>0</v>
      </c>
      <c r="AB65" s="35"/>
      <c r="AC65" s="20">
        <f t="shared" si="27"/>
        <v>0</v>
      </c>
      <c r="AD65" s="85">
        <f t="shared" si="13"/>
        <v>120.53</v>
      </c>
      <c r="AE65" s="83">
        <f t="shared" si="24"/>
        <v>120.53</v>
      </c>
      <c r="AF65" s="84"/>
      <c r="AG65" s="78"/>
      <c r="AH65" s="22">
        <f t="shared" si="6"/>
        <v>120.53</v>
      </c>
      <c r="AI65" s="23">
        <f t="shared" si="7"/>
        <v>-3.4765000000000015</v>
      </c>
      <c r="AJ65" s="58"/>
      <c r="AK65" s="24">
        <f t="shared" si="8"/>
        <v>0</v>
      </c>
      <c r="AL65" s="25">
        <f t="shared" si="14"/>
        <v>117.0535</v>
      </c>
      <c r="AM65" s="28">
        <f t="shared" si="15"/>
        <v>117.0535</v>
      </c>
      <c r="AN65" s="79"/>
      <c r="AO65" s="24">
        <v>80</v>
      </c>
      <c r="AP65" s="25">
        <v>200</v>
      </c>
      <c r="AQ65" s="25">
        <v>0</v>
      </c>
      <c r="AR65" s="25">
        <v>15</v>
      </c>
      <c r="AS65" s="25">
        <v>4</v>
      </c>
      <c r="AT65" s="62">
        <f t="shared" si="34"/>
        <v>299</v>
      </c>
      <c r="AU65" s="64">
        <f t="shared" si="30"/>
        <v>284.05</v>
      </c>
      <c r="AV65" s="114">
        <v>6</v>
      </c>
      <c r="AW65" s="114">
        <v>20</v>
      </c>
      <c r="AX65" s="114">
        <v>8</v>
      </c>
      <c r="AY65" s="114">
        <v>1</v>
      </c>
      <c r="AZ65" s="81">
        <f t="shared" si="18"/>
        <v>35</v>
      </c>
      <c r="BA65" s="80">
        <f t="shared" si="19"/>
        <v>249.05</v>
      </c>
      <c r="BB65" s="36">
        <f t="shared" si="26"/>
        <v>117.0535</v>
      </c>
      <c r="BC65" s="80">
        <f t="shared" si="20"/>
        <v>129.506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43" priority="2" operator="lessThan">
      <formula>0</formula>
    </cfRule>
  </conditionalFormatting>
  <conditionalFormatting sqref="AC6">
    <cfRule type="cellIs" dxfId="42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C67"/>
  <sheetViews>
    <sheetView zoomScale="80" zoomScaleNormal="80" workbookViewId="0">
      <pane xSplit="1" ySplit="9" topLeftCell="B53" activePane="bottomRight" state="frozen"/>
      <selection activeCell="M23" sqref="M23"/>
      <selection pane="topRight" activeCell="M23" sqref="M23"/>
      <selection pane="bottomLeft" activeCell="M23" sqref="M23"/>
      <selection pane="bottomRight" activeCell="Y62" sqref="Y62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5.33203125" customWidth="1"/>
    <col min="31" max="32" width="13" customWidth="1"/>
    <col min="33" max="33" width="9.88671875" customWidth="1"/>
    <col min="34" max="34" width="9.33203125" bestFit="1" customWidth="1"/>
    <col min="35" max="35" width="8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3" t="s">
        <v>6</v>
      </c>
      <c r="C1" s="233"/>
      <c r="D1" s="233"/>
      <c r="E1" s="233"/>
      <c r="F1" s="233"/>
      <c r="G1" s="233"/>
      <c r="H1" s="233"/>
      <c r="I1" s="233"/>
      <c r="J1" s="233"/>
      <c r="K1" s="233"/>
      <c r="L1" s="233"/>
      <c r="M1" s="233"/>
      <c r="N1" s="233"/>
      <c r="O1" s="233"/>
      <c r="P1" s="233"/>
      <c r="Q1" s="233"/>
      <c r="R1" s="233"/>
      <c r="S1" s="233"/>
      <c r="T1" s="233"/>
      <c r="U1" s="233"/>
      <c r="V1" s="233"/>
      <c r="W1" s="233"/>
      <c r="X1" s="233"/>
      <c r="Y1" s="233"/>
      <c r="Z1" s="233"/>
      <c r="AA1" s="233"/>
      <c r="AB1" s="233"/>
      <c r="AC1" s="233"/>
      <c r="AD1" s="233"/>
      <c r="AE1" s="233"/>
      <c r="AF1" s="233"/>
      <c r="AG1" s="233"/>
      <c r="AH1" s="233"/>
      <c r="AI1" s="23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1063</v>
      </c>
      <c r="C5" s="39">
        <f>MAX(C10:C65)</f>
        <v>473</v>
      </c>
      <c r="D5" s="39">
        <f t="shared" ref="D5:AI5" si="0">MAX(D10:D65)</f>
        <v>840</v>
      </c>
      <c r="E5" s="43">
        <f t="shared" si="0"/>
        <v>52</v>
      </c>
      <c r="F5" s="43">
        <f t="shared" si="0"/>
        <v>0</v>
      </c>
      <c r="G5" s="43">
        <f t="shared" si="0"/>
        <v>27</v>
      </c>
      <c r="H5" s="39">
        <f t="shared" si="0"/>
        <v>2360</v>
      </c>
      <c r="I5" s="39">
        <f t="shared" si="0"/>
        <v>79</v>
      </c>
      <c r="J5" s="39">
        <f t="shared" si="0"/>
        <v>8119</v>
      </c>
      <c r="K5" s="39">
        <f t="shared" si="0"/>
        <v>525</v>
      </c>
      <c r="L5" s="39">
        <f t="shared" si="0"/>
        <v>0</v>
      </c>
      <c r="M5" s="39">
        <f t="shared" si="0"/>
        <v>27</v>
      </c>
      <c r="N5" s="39">
        <f t="shared" si="0"/>
        <v>18</v>
      </c>
      <c r="O5" s="39">
        <f t="shared" si="0"/>
        <v>0</v>
      </c>
      <c r="P5" s="39">
        <f t="shared" si="0"/>
        <v>8559</v>
      </c>
      <c r="Q5" s="39">
        <f t="shared" si="0"/>
        <v>44</v>
      </c>
      <c r="R5" s="39">
        <f t="shared" si="0"/>
        <v>122</v>
      </c>
      <c r="S5" s="39">
        <f t="shared" si="0"/>
        <v>6.24</v>
      </c>
      <c r="T5" s="39">
        <f>MAX(T10:T65)</f>
        <v>8</v>
      </c>
      <c r="U5" s="39">
        <f t="shared" si="0"/>
        <v>11.8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146.54000000000002</v>
      </c>
      <c r="AE5" s="39">
        <f>MAX(AE10:AE65)</f>
        <v>142.63999999999999</v>
      </c>
      <c r="AF5" s="39">
        <f>MAX(AF10:AF65)</f>
        <v>0</v>
      </c>
      <c r="AG5" s="39">
        <f>MAX(AG10:AG65)</f>
        <v>0</v>
      </c>
      <c r="AH5" s="41">
        <f t="shared" si="0"/>
        <v>146.54000000000002</v>
      </c>
      <c r="AI5" s="42">
        <f t="shared" si="0"/>
        <v>21.183499999999995</v>
      </c>
      <c r="AJ5" s="15"/>
      <c r="AK5" s="39">
        <f>MAX(AK10:AK65)</f>
        <v>15</v>
      </c>
      <c r="AL5" s="39">
        <f>MAX(AL10:AL65)</f>
        <v>117.0535</v>
      </c>
      <c r="AM5" s="39">
        <f>MAX(AM10:AM65)</f>
        <v>117.0535</v>
      </c>
      <c r="AN5" s="79"/>
      <c r="AO5" s="39">
        <f t="shared" ref="AO5:BC5" si="1">MAX(AO10:AO65)</f>
        <v>80</v>
      </c>
      <c r="AP5" s="39">
        <f t="shared" si="1"/>
        <v>200</v>
      </c>
      <c r="AQ5" s="39">
        <f t="shared" si="1"/>
        <v>0</v>
      </c>
      <c r="AR5" s="39">
        <f t="shared" si="1"/>
        <v>15</v>
      </c>
      <c r="AS5" s="39">
        <f>MAX(AS10:AS65)</f>
        <v>4</v>
      </c>
      <c r="AT5" s="39">
        <f t="shared" si="1"/>
        <v>299</v>
      </c>
      <c r="AU5" s="39">
        <f t="shared" si="1"/>
        <v>284.05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249.05</v>
      </c>
      <c r="BB5" s="39">
        <f t="shared" si="1"/>
        <v>117.0535</v>
      </c>
      <c r="BC5" s="39">
        <f t="shared" si="1"/>
        <v>129.506</v>
      </c>
    </row>
    <row r="6" spans="1:55" ht="15" thickBot="1">
      <c r="A6" s="11" t="s">
        <v>66</v>
      </c>
      <c r="B6" s="39">
        <f>MIN(B10:B65)</f>
        <v>660</v>
      </c>
      <c r="C6" s="39">
        <f t="shared" ref="C6:AI6" si="2">MIN(C10:C65)</f>
        <v>259</v>
      </c>
      <c r="D6" s="39">
        <f t="shared" si="2"/>
        <v>520</v>
      </c>
      <c r="E6" s="43">
        <f t="shared" si="2"/>
        <v>33</v>
      </c>
      <c r="F6" s="43">
        <f t="shared" si="2"/>
        <v>0</v>
      </c>
      <c r="G6" s="43">
        <f t="shared" si="2"/>
        <v>17</v>
      </c>
      <c r="H6" s="39">
        <f t="shared" si="2"/>
        <v>1476</v>
      </c>
      <c r="I6" s="39">
        <f t="shared" si="2"/>
        <v>50</v>
      </c>
      <c r="J6" s="39">
        <f t="shared" si="2"/>
        <v>586</v>
      </c>
      <c r="K6" s="39">
        <f t="shared" si="2"/>
        <v>353</v>
      </c>
      <c r="L6" s="39">
        <f t="shared" si="2"/>
        <v>0</v>
      </c>
      <c r="M6" s="39">
        <f t="shared" si="2"/>
        <v>19</v>
      </c>
      <c r="N6" s="39">
        <f t="shared" si="2"/>
        <v>12</v>
      </c>
      <c r="O6" s="39">
        <f t="shared" si="2"/>
        <v>0</v>
      </c>
      <c r="P6" s="39">
        <f t="shared" si="2"/>
        <v>939</v>
      </c>
      <c r="Q6" s="39">
        <f t="shared" si="2"/>
        <v>31</v>
      </c>
      <c r="R6" s="39">
        <f t="shared" si="2"/>
        <v>81</v>
      </c>
      <c r="S6" s="39">
        <f t="shared" si="2"/>
        <v>3.6</v>
      </c>
      <c r="T6" s="39">
        <f>MIN(T10:T65)</f>
        <v>3</v>
      </c>
      <c r="U6" s="39">
        <f t="shared" si="2"/>
        <v>6.5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95.87</v>
      </c>
      <c r="AE6" s="39">
        <f>MIN(AE10:AE65)</f>
        <v>95.87</v>
      </c>
      <c r="AF6" s="39">
        <f>MIN(AF10:AF65)</f>
        <v>0</v>
      </c>
      <c r="AG6" s="39">
        <f>MIN(AG10:AG65)</f>
        <v>0</v>
      </c>
      <c r="AH6" s="41">
        <f t="shared" si="2"/>
        <v>95.87</v>
      </c>
      <c r="AI6" s="42">
        <f t="shared" si="2"/>
        <v>-42.999999999999986</v>
      </c>
      <c r="AJ6" s="15"/>
      <c r="AK6" s="40">
        <f>MIN(AK10:AK65)</f>
        <v>0</v>
      </c>
      <c r="AL6" s="40">
        <f>MIN(AL10:AL65)</f>
        <v>99.64</v>
      </c>
      <c r="AM6" s="40">
        <f>MIN(AM10:AM65)</f>
        <v>99.64</v>
      </c>
      <c r="AN6" s="79"/>
      <c r="AO6" s="40">
        <f t="shared" ref="AO6:BC6" si="3">MIN(AO10:AO65)</f>
        <v>60</v>
      </c>
      <c r="AP6" s="40">
        <f t="shared" si="3"/>
        <v>200</v>
      </c>
      <c r="AQ6" s="40">
        <f t="shared" si="3"/>
        <v>0</v>
      </c>
      <c r="AR6" s="40">
        <f t="shared" si="3"/>
        <v>0</v>
      </c>
      <c r="AS6" s="40">
        <f>MIN(AS10:AS65)</f>
        <v>0</v>
      </c>
      <c r="AT6" s="40">
        <f t="shared" si="3"/>
        <v>260</v>
      </c>
      <c r="AU6" s="40">
        <f t="shared" si="3"/>
        <v>247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212</v>
      </c>
      <c r="BB6" s="40">
        <f t="shared" si="3"/>
        <v>99.64</v>
      </c>
      <c r="BC6" s="40">
        <f t="shared" si="3"/>
        <v>110.24000000000001</v>
      </c>
    </row>
    <row r="7" spans="1:55" ht="18" customHeight="1" thickBot="1">
      <c r="A7" s="11"/>
      <c r="B7" s="234" t="s">
        <v>91</v>
      </c>
      <c r="C7" s="235"/>
      <c r="D7" s="235"/>
      <c r="E7" s="235"/>
      <c r="F7" s="235"/>
      <c r="G7" s="235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6"/>
      <c r="V7" s="237" t="s">
        <v>82</v>
      </c>
      <c r="W7" s="238"/>
      <c r="X7" s="238"/>
      <c r="Y7" s="238"/>
      <c r="Z7" s="238"/>
      <c r="AA7" s="238"/>
      <c r="AB7" s="239"/>
      <c r="AC7" s="240" t="s">
        <v>84</v>
      </c>
      <c r="AD7" s="243" t="s">
        <v>83</v>
      </c>
      <c r="AE7" s="244"/>
      <c r="AF7" s="244"/>
      <c r="AG7" s="244"/>
      <c r="AH7" s="244"/>
      <c r="AI7" s="245"/>
      <c r="AJ7" s="15"/>
      <c r="AK7" s="263" t="s">
        <v>100</v>
      </c>
      <c r="AL7" s="264"/>
      <c r="AM7" s="265"/>
      <c r="AN7" s="79"/>
      <c r="AO7" s="253" t="s">
        <v>136</v>
      </c>
      <c r="AP7" s="254"/>
      <c r="AQ7" s="254"/>
      <c r="AR7" s="254"/>
      <c r="AS7" s="254"/>
      <c r="AT7" s="254"/>
      <c r="AU7" s="254"/>
      <c r="AV7" s="254"/>
      <c r="AW7" s="254"/>
      <c r="AX7" s="254"/>
      <c r="AY7" s="254"/>
      <c r="AZ7" s="254"/>
      <c r="BA7" s="254"/>
      <c r="BB7" s="254"/>
      <c r="BC7" s="255"/>
    </row>
    <row r="8" spans="1:55" ht="18" customHeight="1" thickBot="1">
      <c r="A8" s="11"/>
      <c r="B8" s="256" t="s">
        <v>2</v>
      </c>
      <c r="C8" s="257"/>
      <c r="D8" s="257"/>
      <c r="E8" s="257"/>
      <c r="F8" s="257"/>
      <c r="G8" s="257"/>
      <c r="H8" s="257"/>
      <c r="I8" s="258"/>
      <c r="J8" s="256" t="s">
        <v>3</v>
      </c>
      <c r="K8" s="257"/>
      <c r="L8" s="257"/>
      <c r="M8" s="257"/>
      <c r="N8" s="257"/>
      <c r="O8" s="257"/>
      <c r="P8" s="257"/>
      <c r="Q8" s="258"/>
      <c r="R8" s="259" t="s">
        <v>79</v>
      </c>
      <c r="S8" s="246" t="s">
        <v>4</v>
      </c>
      <c r="T8" s="246" t="s">
        <v>5</v>
      </c>
      <c r="U8" s="250" t="s">
        <v>80</v>
      </c>
      <c r="V8" s="261" t="s">
        <v>92</v>
      </c>
      <c r="W8" s="246" t="s">
        <v>93</v>
      </c>
      <c r="X8" s="246" t="s">
        <v>94</v>
      </c>
      <c r="Y8" s="246" t="s">
        <v>96</v>
      </c>
      <c r="Z8" s="246" t="s">
        <v>95</v>
      </c>
      <c r="AA8" s="248" t="s">
        <v>97</v>
      </c>
      <c r="AB8" s="250" t="s">
        <v>98</v>
      </c>
      <c r="AC8" s="241"/>
      <c r="AD8" s="266" t="s">
        <v>112</v>
      </c>
      <c r="AE8" s="268" t="s">
        <v>111</v>
      </c>
      <c r="AF8" s="268" t="s">
        <v>113</v>
      </c>
      <c r="AG8" s="270" t="s">
        <v>114</v>
      </c>
      <c r="AH8" s="270" t="s">
        <v>115</v>
      </c>
      <c r="AI8" s="252" t="s">
        <v>116</v>
      </c>
      <c r="AJ8" s="15"/>
      <c r="AK8" s="274" t="s">
        <v>101</v>
      </c>
      <c r="AL8" s="276" t="s">
        <v>117</v>
      </c>
      <c r="AM8" s="278" t="s">
        <v>99</v>
      </c>
      <c r="AN8" s="79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60"/>
      <c r="S9" s="247"/>
      <c r="T9" s="247"/>
      <c r="U9" s="251"/>
      <c r="V9" s="262"/>
      <c r="W9" s="247"/>
      <c r="X9" s="247"/>
      <c r="Y9" s="247"/>
      <c r="Z9" s="247"/>
      <c r="AA9" s="249"/>
      <c r="AB9" s="251"/>
      <c r="AC9" s="242"/>
      <c r="AD9" s="267"/>
      <c r="AE9" s="269"/>
      <c r="AF9" s="269"/>
      <c r="AG9" s="247"/>
      <c r="AH9" s="247"/>
      <c r="AI9" s="251"/>
      <c r="AJ9" s="17"/>
      <c r="AK9" s="275"/>
      <c r="AL9" s="277"/>
      <c r="AM9" s="27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8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771</v>
      </c>
      <c r="C10" s="44">
        <v>327</v>
      </c>
      <c r="D10" s="45">
        <v>606</v>
      </c>
      <c r="E10" s="45">
        <v>38</v>
      </c>
      <c r="F10" s="46"/>
      <c r="G10" s="47">
        <v>20</v>
      </c>
      <c r="H10" s="48">
        <f>B10+C10+D10</f>
        <v>1704</v>
      </c>
      <c r="I10" s="48">
        <f>E10+F10+G10</f>
        <v>58</v>
      </c>
      <c r="J10" s="44">
        <v>749</v>
      </c>
      <c r="K10" s="19">
        <v>381</v>
      </c>
      <c r="L10" s="19"/>
      <c r="M10" s="19">
        <v>24</v>
      </c>
      <c r="N10" s="45">
        <v>14</v>
      </c>
      <c r="O10" s="49"/>
      <c r="P10" s="48">
        <f>SUM(J10+K10+L10)</f>
        <v>1130</v>
      </c>
      <c r="Q10" s="48">
        <f>M10+N10+O10</f>
        <v>38</v>
      </c>
      <c r="R10" s="50">
        <f>SUM(I10+Q10)</f>
        <v>96</v>
      </c>
      <c r="S10" s="51">
        <v>4.5599999999999996</v>
      </c>
      <c r="T10" s="44">
        <v>6.5</v>
      </c>
      <c r="U10" s="53">
        <v>8.1</v>
      </c>
      <c r="V10" s="53"/>
      <c r="W10" s="53"/>
      <c r="X10" s="53"/>
      <c r="Y10" s="53"/>
      <c r="Z10" s="53"/>
      <c r="AA10" s="67">
        <f>SUM(V10:Z10)</f>
        <v>0</v>
      </c>
      <c r="AB10" s="133"/>
      <c r="AC10" s="20">
        <f>AA10+AB10</f>
        <v>0</v>
      </c>
      <c r="AD10" s="85">
        <f>R10+S10+T10+U10+V10+W10+X10+Y10+Z10</f>
        <v>115.16</v>
      </c>
      <c r="AE10" s="21">
        <f>+AD10-AK10</f>
        <v>115.16</v>
      </c>
      <c r="AF10" s="82"/>
      <c r="AG10" s="51"/>
      <c r="AH10" s="22">
        <f t="shared" ref="AH10:AH65" si="4">AD10+AG10</f>
        <v>115.16</v>
      </c>
      <c r="AI10" s="23">
        <f t="shared" ref="AI10:AI59" si="5">AM10-AD10</f>
        <v>1.8935000000000031</v>
      </c>
      <c r="AJ10" s="54"/>
      <c r="AK10" s="24">
        <f>AC10</f>
        <v>0</v>
      </c>
      <c r="AL10" s="25">
        <f t="shared" ref="AL10:AL65" si="6">BB10</f>
        <v>117.0535</v>
      </c>
      <c r="AM10" s="26">
        <f>AK10+AL10</f>
        <v>117.0535</v>
      </c>
      <c r="AN10" s="79"/>
      <c r="AO10" s="24">
        <v>80</v>
      </c>
      <c r="AP10" s="25">
        <v>200</v>
      </c>
      <c r="AQ10" s="25">
        <v>0</v>
      </c>
      <c r="AR10" s="25">
        <v>15</v>
      </c>
      <c r="AS10" s="25">
        <v>4</v>
      </c>
      <c r="AT10" s="62">
        <f>SUM(AO10:AS10)</f>
        <v>299</v>
      </c>
      <c r="AU10" s="64">
        <f>AT10*0.95</f>
        <v>284.05</v>
      </c>
      <c r="AV10" s="114">
        <v>6</v>
      </c>
      <c r="AW10" s="114">
        <v>20</v>
      </c>
      <c r="AX10" s="114">
        <v>8</v>
      </c>
      <c r="AY10" s="114">
        <v>1</v>
      </c>
      <c r="AZ10" s="81">
        <f>SUM(AV10:AY10)</f>
        <v>35</v>
      </c>
      <c r="BA10" s="80">
        <f>AU10-AZ10</f>
        <v>249.05</v>
      </c>
      <c r="BB10" s="36">
        <f t="shared" ref="BB10:BB34" si="7">BA10*0.47</f>
        <v>117.0535</v>
      </c>
      <c r="BC10" s="80">
        <f>BA10*0.52</f>
        <v>129.506</v>
      </c>
    </row>
    <row r="11" spans="1:55" ht="17.399999999999999">
      <c r="A11" s="27" t="s">
        <v>38</v>
      </c>
      <c r="B11" s="44">
        <v>735</v>
      </c>
      <c r="C11" s="44">
        <v>320</v>
      </c>
      <c r="D11" s="44">
        <v>595</v>
      </c>
      <c r="E11" s="44">
        <v>36</v>
      </c>
      <c r="F11" s="44"/>
      <c r="G11" s="47">
        <v>20</v>
      </c>
      <c r="H11" s="48">
        <f t="shared" ref="H11:H59" si="8">B11+C11+D11</f>
        <v>1650</v>
      </c>
      <c r="I11" s="48">
        <f t="shared" ref="I11:I59" si="9">E11+F11+G11</f>
        <v>56</v>
      </c>
      <c r="J11" s="44">
        <v>724</v>
      </c>
      <c r="K11" s="19">
        <v>395</v>
      </c>
      <c r="L11" s="19"/>
      <c r="M11" s="19">
        <v>24</v>
      </c>
      <c r="N11" s="45">
        <v>14</v>
      </c>
      <c r="O11" s="49"/>
      <c r="P11" s="48">
        <f t="shared" ref="P11:P59" si="10">SUM(J11+K11+L11)</f>
        <v>1119</v>
      </c>
      <c r="Q11" s="48">
        <f t="shared" ref="Q11:Q59" si="11">M11+N11+O11</f>
        <v>38</v>
      </c>
      <c r="R11" s="50">
        <f t="shared" ref="R11:R59" si="12">SUM(I11+Q11)</f>
        <v>94</v>
      </c>
      <c r="S11" s="51">
        <v>4.5599999999999996</v>
      </c>
      <c r="T11" s="44">
        <v>6</v>
      </c>
      <c r="U11" s="53">
        <v>8.1</v>
      </c>
      <c r="V11" s="53"/>
      <c r="W11" s="53"/>
      <c r="X11" s="53"/>
      <c r="Y11" s="53"/>
      <c r="Z11" s="53"/>
      <c r="AA11" s="67">
        <f t="shared" ref="AA11:AA59" si="13">SUM(V11:Z11)</f>
        <v>0</v>
      </c>
      <c r="AB11" s="133"/>
      <c r="AC11" s="20">
        <f t="shared" ref="AC11:AC59" si="14">AA11+AB11</f>
        <v>0</v>
      </c>
      <c r="AD11" s="85">
        <f t="shared" ref="AD11:AD65" si="15">R11+S11+T11+U11+V11+W11+X11+Y11+Z11</f>
        <v>112.66</v>
      </c>
      <c r="AE11" s="21">
        <f t="shared" ref="AE11:AE59" si="16">+AD11-AK11</f>
        <v>112.66</v>
      </c>
      <c r="AF11" s="82"/>
      <c r="AG11" s="78"/>
      <c r="AH11" s="22">
        <f t="shared" si="4"/>
        <v>112.66</v>
      </c>
      <c r="AI11" s="23">
        <f t="shared" si="5"/>
        <v>4.3935000000000031</v>
      </c>
      <c r="AJ11" s="54"/>
      <c r="AK11" s="24">
        <f t="shared" ref="AK11:AK59" si="17">AC11</f>
        <v>0</v>
      </c>
      <c r="AL11" s="25">
        <f t="shared" si="6"/>
        <v>117.0535</v>
      </c>
      <c r="AM11" s="26">
        <f t="shared" ref="AM11:AM65" si="18">AK11+AL11</f>
        <v>117.0535</v>
      </c>
      <c r="AN11" s="79"/>
      <c r="AO11" s="24">
        <v>80</v>
      </c>
      <c r="AP11" s="25">
        <v>200</v>
      </c>
      <c r="AQ11" s="25">
        <v>0</v>
      </c>
      <c r="AR11" s="25">
        <v>15</v>
      </c>
      <c r="AS11" s="25">
        <v>4</v>
      </c>
      <c r="AT11" s="62">
        <f t="shared" ref="AT11:AT18" si="19">SUM(AO11:AS11)</f>
        <v>299</v>
      </c>
      <c r="AU11" s="64">
        <f t="shared" ref="AU11:AU22" si="20">AT11*0.95</f>
        <v>284.05</v>
      </c>
      <c r="AV11" s="114">
        <v>6</v>
      </c>
      <c r="AW11" s="114">
        <v>20</v>
      </c>
      <c r="AX11" s="114">
        <v>8</v>
      </c>
      <c r="AY11" s="114">
        <v>1</v>
      </c>
      <c r="AZ11" s="81">
        <f t="shared" ref="AZ11:AZ65" si="21">SUM(AV11:AY11)</f>
        <v>35</v>
      </c>
      <c r="BA11" s="80">
        <f t="shared" ref="BA11:BA65" si="22">AU11-AZ11</f>
        <v>249.05</v>
      </c>
      <c r="BB11" s="36">
        <f t="shared" si="7"/>
        <v>117.0535</v>
      </c>
      <c r="BC11" s="80">
        <f t="shared" ref="BC11:BC59" si="23">BA11*0.52</f>
        <v>129.506</v>
      </c>
    </row>
    <row r="12" spans="1:55" ht="17.399999999999999">
      <c r="A12" s="18" t="s">
        <v>7</v>
      </c>
      <c r="B12" s="44">
        <v>722</v>
      </c>
      <c r="C12" s="45">
        <v>293</v>
      </c>
      <c r="D12" s="45">
        <v>575</v>
      </c>
      <c r="E12" s="44">
        <v>35</v>
      </c>
      <c r="F12" s="44"/>
      <c r="G12" s="47">
        <v>19</v>
      </c>
      <c r="H12" s="48">
        <f t="shared" si="8"/>
        <v>1590</v>
      </c>
      <c r="I12" s="48">
        <f t="shared" si="9"/>
        <v>54</v>
      </c>
      <c r="J12" s="44">
        <v>695</v>
      </c>
      <c r="K12" s="19">
        <v>389</v>
      </c>
      <c r="L12" s="19"/>
      <c r="M12" s="19">
        <v>23</v>
      </c>
      <c r="N12" s="45">
        <v>14</v>
      </c>
      <c r="O12" s="49"/>
      <c r="P12" s="48">
        <f t="shared" si="10"/>
        <v>1084</v>
      </c>
      <c r="Q12" s="48">
        <f t="shared" si="11"/>
        <v>37</v>
      </c>
      <c r="R12" s="50">
        <f t="shared" si="12"/>
        <v>91</v>
      </c>
      <c r="S12" s="51">
        <v>4.49</v>
      </c>
      <c r="T12" s="44">
        <v>6</v>
      </c>
      <c r="U12" s="53">
        <v>7.5</v>
      </c>
      <c r="V12" s="53"/>
      <c r="W12" s="53"/>
      <c r="X12" s="53"/>
      <c r="Y12" s="53"/>
      <c r="Z12" s="53"/>
      <c r="AA12" s="67">
        <f t="shared" si="13"/>
        <v>0</v>
      </c>
      <c r="AB12" s="133"/>
      <c r="AC12" s="20">
        <f t="shared" si="14"/>
        <v>0</v>
      </c>
      <c r="AD12" s="85">
        <f t="shared" si="15"/>
        <v>108.99</v>
      </c>
      <c r="AE12" s="21">
        <f t="shared" si="16"/>
        <v>108.99</v>
      </c>
      <c r="AF12" s="82"/>
      <c r="AG12" s="78"/>
      <c r="AH12" s="22">
        <f t="shared" si="4"/>
        <v>108.99</v>
      </c>
      <c r="AI12" s="23">
        <f t="shared" si="5"/>
        <v>8.0635000000000048</v>
      </c>
      <c r="AJ12" s="58"/>
      <c r="AK12" s="24">
        <f t="shared" si="17"/>
        <v>0</v>
      </c>
      <c r="AL12" s="25">
        <f t="shared" si="6"/>
        <v>117.0535</v>
      </c>
      <c r="AM12" s="26">
        <f t="shared" si="18"/>
        <v>117.0535</v>
      </c>
      <c r="AN12" s="79"/>
      <c r="AO12" s="24">
        <v>80</v>
      </c>
      <c r="AP12" s="25">
        <v>200</v>
      </c>
      <c r="AQ12" s="25">
        <v>0</v>
      </c>
      <c r="AR12" s="25">
        <v>15</v>
      </c>
      <c r="AS12" s="25">
        <v>4</v>
      </c>
      <c r="AT12" s="62">
        <f t="shared" si="19"/>
        <v>299</v>
      </c>
      <c r="AU12" s="64">
        <f t="shared" si="20"/>
        <v>284.05</v>
      </c>
      <c r="AV12" s="114">
        <v>6</v>
      </c>
      <c r="AW12" s="114">
        <v>20</v>
      </c>
      <c r="AX12" s="114">
        <v>8</v>
      </c>
      <c r="AY12" s="114">
        <v>1</v>
      </c>
      <c r="AZ12" s="81">
        <f t="shared" si="21"/>
        <v>35</v>
      </c>
      <c r="BA12" s="80">
        <f t="shared" si="22"/>
        <v>249.05</v>
      </c>
      <c r="BB12" s="36">
        <f t="shared" si="7"/>
        <v>117.0535</v>
      </c>
      <c r="BC12" s="80">
        <f t="shared" si="23"/>
        <v>129.506</v>
      </c>
    </row>
    <row r="13" spans="1:55" ht="17.399999999999999">
      <c r="A13" s="18" t="s">
        <v>39</v>
      </c>
      <c r="B13" s="44">
        <v>701</v>
      </c>
      <c r="C13" s="44">
        <v>297</v>
      </c>
      <c r="D13" s="44">
        <v>565</v>
      </c>
      <c r="E13" s="44">
        <v>35</v>
      </c>
      <c r="F13" s="44"/>
      <c r="G13" s="47">
        <v>19</v>
      </c>
      <c r="H13" s="48">
        <f t="shared" si="8"/>
        <v>1563</v>
      </c>
      <c r="I13" s="48">
        <f t="shared" si="9"/>
        <v>54</v>
      </c>
      <c r="J13" s="44">
        <v>680</v>
      </c>
      <c r="K13" s="19">
        <v>384</v>
      </c>
      <c r="L13" s="19"/>
      <c r="M13" s="19">
        <v>22</v>
      </c>
      <c r="N13" s="45">
        <v>14</v>
      </c>
      <c r="O13" s="49"/>
      <c r="P13" s="48">
        <f t="shared" si="10"/>
        <v>1064</v>
      </c>
      <c r="Q13" s="48">
        <f t="shared" si="11"/>
        <v>36</v>
      </c>
      <c r="R13" s="50">
        <f t="shared" si="12"/>
        <v>90</v>
      </c>
      <c r="S13" s="51">
        <v>4.49</v>
      </c>
      <c r="T13" s="44">
        <v>5.5</v>
      </c>
      <c r="U13" s="53">
        <v>7.5</v>
      </c>
      <c r="V13" s="53"/>
      <c r="W13" s="53"/>
      <c r="X13" s="53"/>
      <c r="Y13" s="53"/>
      <c r="Z13" s="53"/>
      <c r="AA13" s="67">
        <f t="shared" si="13"/>
        <v>0</v>
      </c>
      <c r="AB13" s="133"/>
      <c r="AC13" s="20">
        <f t="shared" si="14"/>
        <v>0</v>
      </c>
      <c r="AD13" s="85">
        <f t="shared" si="15"/>
        <v>107.49</v>
      </c>
      <c r="AE13" s="21">
        <f t="shared" si="16"/>
        <v>107.49</v>
      </c>
      <c r="AF13" s="82"/>
      <c r="AG13" s="78"/>
      <c r="AH13" s="22">
        <f t="shared" si="4"/>
        <v>107.49</v>
      </c>
      <c r="AI13" s="23">
        <f t="shared" si="5"/>
        <v>9.5635000000000048</v>
      </c>
      <c r="AJ13" s="58"/>
      <c r="AK13" s="24">
        <f t="shared" si="17"/>
        <v>0</v>
      </c>
      <c r="AL13" s="25">
        <f t="shared" si="6"/>
        <v>117.0535</v>
      </c>
      <c r="AM13" s="26">
        <f t="shared" si="18"/>
        <v>117.0535</v>
      </c>
      <c r="AN13" s="79"/>
      <c r="AO13" s="24">
        <v>80</v>
      </c>
      <c r="AP13" s="25">
        <v>200</v>
      </c>
      <c r="AQ13" s="25">
        <v>0</v>
      </c>
      <c r="AR13" s="25">
        <v>15</v>
      </c>
      <c r="AS13" s="25">
        <v>4</v>
      </c>
      <c r="AT13" s="62">
        <f>SUM(AO13:AS13)</f>
        <v>299</v>
      </c>
      <c r="AU13" s="64">
        <f t="shared" si="20"/>
        <v>284.05</v>
      </c>
      <c r="AV13" s="114">
        <v>6</v>
      </c>
      <c r="AW13" s="114">
        <v>20</v>
      </c>
      <c r="AX13" s="114">
        <v>8</v>
      </c>
      <c r="AY13" s="114">
        <v>1</v>
      </c>
      <c r="AZ13" s="81">
        <f t="shared" si="21"/>
        <v>35</v>
      </c>
      <c r="BA13" s="80">
        <f t="shared" si="22"/>
        <v>249.05</v>
      </c>
      <c r="BB13" s="36">
        <f t="shared" si="7"/>
        <v>117.0535</v>
      </c>
      <c r="BC13" s="80">
        <f t="shared" si="23"/>
        <v>129.506</v>
      </c>
    </row>
    <row r="14" spans="1:55" ht="17.399999999999999">
      <c r="A14" s="27" t="s">
        <v>8</v>
      </c>
      <c r="B14" s="44">
        <v>689</v>
      </c>
      <c r="C14" s="44">
        <v>291</v>
      </c>
      <c r="D14" s="44">
        <v>565</v>
      </c>
      <c r="E14" s="44">
        <v>34</v>
      </c>
      <c r="F14" s="44"/>
      <c r="G14" s="35">
        <v>18</v>
      </c>
      <c r="H14" s="48">
        <f t="shared" si="8"/>
        <v>1545</v>
      </c>
      <c r="I14" s="48">
        <f t="shared" si="9"/>
        <v>52</v>
      </c>
      <c r="J14" s="44">
        <v>657</v>
      </c>
      <c r="K14" s="19">
        <v>379</v>
      </c>
      <c r="L14" s="19"/>
      <c r="M14" s="19">
        <v>22</v>
      </c>
      <c r="N14" s="45">
        <v>13</v>
      </c>
      <c r="O14" s="49"/>
      <c r="P14" s="48">
        <f t="shared" si="10"/>
        <v>1036</v>
      </c>
      <c r="Q14" s="48">
        <f t="shared" si="11"/>
        <v>35</v>
      </c>
      <c r="R14" s="50">
        <f t="shared" si="12"/>
        <v>87</v>
      </c>
      <c r="S14" s="51">
        <v>4.32</v>
      </c>
      <c r="T14" s="44">
        <v>5.5</v>
      </c>
      <c r="U14" s="53">
        <v>7.5</v>
      </c>
      <c r="V14" s="53"/>
      <c r="W14" s="53"/>
      <c r="X14" s="53"/>
      <c r="Y14" s="53"/>
      <c r="Z14" s="53"/>
      <c r="AA14" s="67">
        <f t="shared" si="13"/>
        <v>0</v>
      </c>
      <c r="AB14" s="133"/>
      <c r="AC14" s="20">
        <f t="shared" si="14"/>
        <v>0</v>
      </c>
      <c r="AD14" s="85">
        <f t="shared" si="15"/>
        <v>104.32</v>
      </c>
      <c r="AE14" s="21">
        <f t="shared" si="16"/>
        <v>104.32</v>
      </c>
      <c r="AF14" s="82"/>
      <c r="AG14" s="78"/>
      <c r="AH14" s="22">
        <f t="shared" si="4"/>
        <v>104.32</v>
      </c>
      <c r="AI14" s="23">
        <f t="shared" si="5"/>
        <v>12.733500000000006</v>
      </c>
      <c r="AJ14" s="58"/>
      <c r="AK14" s="24">
        <f t="shared" si="17"/>
        <v>0</v>
      </c>
      <c r="AL14" s="25">
        <f t="shared" si="6"/>
        <v>117.0535</v>
      </c>
      <c r="AM14" s="26">
        <f t="shared" si="18"/>
        <v>117.0535</v>
      </c>
      <c r="AN14" s="79"/>
      <c r="AO14" s="24">
        <v>80</v>
      </c>
      <c r="AP14" s="25">
        <v>200</v>
      </c>
      <c r="AQ14" s="25">
        <v>0</v>
      </c>
      <c r="AR14" s="25">
        <v>15</v>
      </c>
      <c r="AS14" s="25">
        <v>4</v>
      </c>
      <c r="AT14" s="62">
        <f>SUM(AO14:AS14)</f>
        <v>299</v>
      </c>
      <c r="AU14" s="64">
        <f t="shared" si="20"/>
        <v>284.05</v>
      </c>
      <c r="AV14" s="114">
        <v>6</v>
      </c>
      <c r="AW14" s="114">
        <v>20</v>
      </c>
      <c r="AX14" s="114">
        <v>8</v>
      </c>
      <c r="AY14" s="114">
        <v>1</v>
      </c>
      <c r="AZ14" s="81">
        <f t="shared" si="21"/>
        <v>35</v>
      </c>
      <c r="BA14" s="80">
        <f t="shared" si="22"/>
        <v>249.05</v>
      </c>
      <c r="BB14" s="36">
        <f t="shared" si="7"/>
        <v>117.0535</v>
      </c>
      <c r="BC14" s="80">
        <f t="shared" si="23"/>
        <v>129.506</v>
      </c>
    </row>
    <row r="15" spans="1:55" ht="17.399999999999999">
      <c r="A15" s="27" t="s">
        <v>40</v>
      </c>
      <c r="B15" s="44">
        <v>680</v>
      </c>
      <c r="C15" s="44">
        <v>288</v>
      </c>
      <c r="D15" s="44">
        <v>554</v>
      </c>
      <c r="E15" s="44">
        <v>34</v>
      </c>
      <c r="F15" s="44"/>
      <c r="G15" s="35">
        <v>18</v>
      </c>
      <c r="H15" s="48">
        <f t="shared" si="8"/>
        <v>1522</v>
      </c>
      <c r="I15" s="48">
        <f t="shared" si="9"/>
        <v>52</v>
      </c>
      <c r="J15" s="44">
        <v>650</v>
      </c>
      <c r="K15" s="19">
        <v>376</v>
      </c>
      <c r="L15" s="19"/>
      <c r="M15" s="19">
        <v>22</v>
      </c>
      <c r="N15" s="45">
        <v>13</v>
      </c>
      <c r="O15" s="49"/>
      <c r="P15" s="48">
        <f t="shared" si="10"/>
        <v>1026</v>
      </c>
      <c r="Q15" s="48">
        <f t="shared" si="11"/>
        <v>35</v>
      </c>
      <c r="R15" s="50">
        <f t="shared" si="12"/>
        <v>87</v>
      </c>
      <c r="S15" s="51">
        <v>4.32</v>
      </c>
      <c r="T15" s="44">
        <v>5.5</v>
      </c>
      <c r="U15" s="53">
        <v>7.5</v>
      </c>
      <c r="V15" s="53"/>
      <c r="W15" s="53"/>
      <c r="X15" s="53"/>
      <c r="Y15" s="53"/>
      <c r="Z15" s="53"/>
      <c r="AA15" s="67">
        <f t="shared" si="13"/>
        <v>0</v>
      </c>
      <c r="AB15" s="133"/>
      <c r="AC15" s="20">
        <f t="shared" si="14"/>
        <v>0</v>
      </c>
      <c r="AD15" s="85">
        <f t="shared" si="15"/>
        <v>104.32</v>
      </c>
      <c r="AE15" s="21">
        <f t="shared" si="16"/>
        <v>104.32</v>
      </c>
      <c r="AF15" s="82"/>
      <c r="AG15" s="78"/>
      <c r="AH15" s="22">
        <f t="shared" si="4"/>
        <v>104.32</v>
      </c>
      <c r="AI15" s="23">
        <f t="shared" si="5"/>
        <v>12.733500000000006</v>
      </c>
      <c r="AJ15" s="58"/>
      <c r="AK15" s="24">
        <f t="shared" si="17"/>
        <v>0</v>
      </c>
      <c r="AL15" s="25">
        <f t="shared" si="6"/>
        <v>117.0535</v>
      </c>
      <c r="AM15" s="26">
        <f t="shared" si="18"/>
        <v>117.0535</v>
      </c>
      <c r="AN15" s="79"/>
      <c r="AO15" s="24">
        <v>80</v>
      </c>
      <c r="AP15" s="25">
        <v>200</v>
      </c>
      <c r="AQ15" s="25">
        <v>0</v>
      </c>
      <c r="AR15" s="25">
        <v>15</v>
      </c>
      <c r="AS15" s="25">
        <v>4</v>
      </c>
      <c r="AT15" s="62">
        <f t="shared" si="19"/>
        <v>299</v>
      </c>
      <c r="AU15" s="64">
        <f t="shared" si="20"/>
        <v>284.05</v>
      </c>
      <c r="AV15" s="114">
        <v>6</v>
      </c>
      <c r="AW15" s="114">
        <v>20</v>
      </c>
      <c r="AX15" s="114">
        <v>8</v>
      </c>
      <c r="AY15" s="114">
        <v>1</v>
      </c>
      <c r="AZ15" s="81">
        <f t="shared" si="21"/>
        <v>35</v>
      </c>
      <c r="BA15" s="80">
        <f t="shared" si="22"/>
        <v>249.05</v>
      </c>
      <c r="BB15" s="36">
        <f t="shared" si="7"/>
        <v>117.0535</v>
      </c>
      <c r="BC15" s="80">
        <f t="shared" si="23"/>
        <v>129.506</v>
      </c>
    </row>
    <row r="16" spans="1:55" ht="17.399999999999999">
      <c r="A16" s="27" t="s">
        <v>9</v>
      </c>
      <c r="B16" s="44">
        <v>668</v>
      </c>
      <c r="C16" s="44">
        <v>286</v>
      </c>
      <c r="D16" s="44">
        <v>545</v>
      </c>
      <c r="E16" s="44">
        <v>34</v>
      </c>
      <c r="F16" s="44"/>
      <c r="G16" s="35">
        <v>18</v>
      </c>
      <c r="H16" s="48">
        <f t="shared" si="8"/>
        <v>1499</v>
      </c>
      <c r="I16" s="48">
        <f t="shared" si="9"/>
        <v>52</v>
      </c>
      <c r="J16" s="44">
        <v>642</v>
      </c>
      <c r="K16" s="19">
        <v>371</v>
      </c>
      <c r="L16" s="19"/>
      <c r="M16" s="19">
        <v>21</v>
      </c>
      <c r="N16" s="45">
        <v>13</v>
      </c>
      <c r="O16" s="49"/>
      <c r="P16" s="48">
        <f t="shared" si="10"/>
        <v>1013</v>
      </c>
      <c r="Q16" s="48">
        <f t="shared" si="11"/>
        <v>34</v>
      </c>
      <c r="R16" s="50">
        <f t="shared" si="12"/>
        <v>86</v>
      </c>
      <c r="S16" s="51">
        <v>4.26</v>
      </c>
      <c r="T16" s="44">
        <v>5.5</v>
      </c>
      <c r="U16" s="53">
        <v>7.5</v>
      </c>
      <c r="V16" s="53"/>
      <c r="W16" s="53"/>
      <c r="X16" s="53"/>
      <c r="Y16" s="53"/>
      <c r="Z16" s="53"/>
      <c r="AA16" s="67">
        <f t="shared" si="13"/>
        <v>0</v>
      </c>
      <c r="AB16" s="133"/>
      <c r="AC16" s="20">
        <f t="shared" si="14"/>
        <v>0</v>
      </c>
      <c r="AD16" s="85">
        <f t="shared" si="15"/>
        <v>103.26</v>
      </c>
      <c r="AE16" s="21">
        <f t="shared" si="16"/>
        <v>103.26</v>
      </c>
      <c r="AF16" s="82"/>
      <c r="AG16" s="78"/>
      <c r="AH16" s="22">
        <f t="shared" si="4"/>
        <v>103.26</v>
      </c>
      <c r="AI16" s="23">
        <f t="shared" si="5"/>
        <v>13.793499999999995</v>
      </c>
      <c r="AJ16" s="58"/>
      <c r="AK16" s="24">
        <f t="shared" si="17"/>
        <v>0</v>
      </c>
      <c r="AL16" s="25">
        <f t="shared" si="6"/>
        <v>117.0535</v>
      </c>
      <c r="AM16" s="26">
        <f t="shared" si="18"/>
        <v>117.0535</v>
      </c>
      <c r="AN16" s="79"/>
      <c r="AO16" s="24">
        <v>80</v>
      </c>
      <c r="AP16" s="25">
        <v>200</v>
      </c>
      <c r="AQ16" s="25">
        <v>0</v>
      </c>
      <c r="AR16" s="25">
        <v>15</v>
      </c>
      <c r="AS16" s="25">
        <v>4</v>
      </c>
      <c r="AT16" s="62">
        <f t="shared" si="19"/>
        <v>299</v>
      </c>
      <c r="AU16" s="64">
        <f t="shared" si="20"/>
        <v>284.05</v>
      </c>
      <c r="AV16" s="114">
        <v>6</v>
      </c>
      <c r="AW16" s="114">
        <v>20</v>
      </c>
      <c r="AX16" s="114">
        <v>8</v>
      </c>
      <c r="AY16" s="114">
        <v>1</v>
      </c>
      <c r="AZ16" s="81">
        <f t="shared" si="21"/>
        <v>35</v>
      </c>
      <c r="BA16" s="80">
        <f t="shared" si="22"/>
        <v>249.05</v>
      </c>
      <c r="BB16" s="36">
        <f t="shared" si="7"/>
        <v>117.0535</v>
      </c>
      <c r="BC16" s="80">
        <f t="shared" si="23"/>
        <v>129.506</v>
      </c>
    </row>
    <row r="17" spans="1:55" ht="17.399999999999999">
      <c r="A17" s="27" t="s">
        <v>41</v>
      </c>
      <c r="B17" s="44">
        <v>665</v>
      </c>
      <c r="C17" s="44">
        <v>284</v>
      </c>
      <c r="D17" s="44">
        <v>540</v>
      </c>
      <c r="E17" s="44">
        <v>34</v>
      </c>
      <c r="F17" s="44"/>
      <c r="G17" s="35">
        <v>18</v>
      </c>
      <c r="H17" s="48">
        <f t="shared" si="8"/>
        <v>1489</v>
      </c>
      <c r="I17" s="48">
        <f t="shared" si="9"/>
        <v>52</v>
      </c>
      <c r="J17" s="44">
        <v>650</v>
      </c>
      <c r="K17" s="19">
        <v>365</v>
      </c>
      <c r="L17" s="19"/>
      <c r="M17" s="19">
        <v>22</v>
      </c>
      <c r="N17" s="45">
        <v>13</v>
      </c>
      <c r="O17" s="49"/>
      <c r="P17" s="48">
        <f t="shared" si="10"/>
        <v>1015</v>
      </c>
      <c r="Q17" s="48">
        <f t="shared" si="11"/>
        <v>35</v>
      </c>
      <c r="R17" s="50">
        <f t="shared" si="12"/>
        <v>87</v>
      </c>
      <c r="S17" s="51">
        <v>4.26</v>
      </c>
      <c r="T17" s="44">
        <v>5</v>
      </c>
      <c r="U17" s="53">
        <v>7.5</v>
      </c>
      <c r="V17" s="53"/>
      <c r="W17" s="53"/>
      <c r="X17" s="53"/>
      <c r="Y17" s="53"/>
      <c r="Z17" s="53"/>
      <c r="AA17" s="67">
        <f t="shared" si="13"/>
        <v>0</v>
      </c>
      <c r="AB17" s="133"/>
      <c r="AC17" s="20">
        <f t="shared" si="14"/>
        <v>0</v>
      </c>
      <c r="AD17" s="85">
        <f t="shared" si="15"/>
        <v>103.76</v>
      </c>
      <c r="AE17" s="21">
        <f t="shared" si="16"/>
        <v>103.76</v>
      </c>
      <c r="AF17" s="82"/>
      <c r="AG17" s="78"/>
      <c r="AH17" s="22">
        <f t="shared" si="4"/>
        <v>103.76</v>
      </c>
      <c r="AI17" s="23">
        <f t="shared" si="5"/>
        <v>13.293499999999995</v>
      </c>
      <c r="AJ17" s="58"/>
      <c r="AK17" s="24">
        <f t="shared" si="17"/>
        <v>0</v>
      </c>
      <c r="AL17" s="25">
        <f t="shared" si="6"/>
        <v>117.0535</v>
      </c>
      <c r="AM17" s="26">
        <f t="shared" si="18"/>
        <v>117.0535</v>
      </c>
      <c r="AN17" s="79"/>
      <c r="AO17" s="24">
        <v>80</v>
      </c>
      <c r="AP17" s="25">
        <v>200</v>
      </c>
      <c r="AQ17" s="25">
        <v>0</v>
      </c>
      <c r="AR17" s="25">
        <v>15</v>
      </c>
      <c r="AS17" s="25">
        <v>4</v>
      </c>
      <c r="AT17" s="62">
        <f t="shared" si="19"/>
        <v>299</v>
      </c>
      <c r="AU17" s="64">
        <f t="shared" si="20"/>
        <v>284.05</v>
      </c>
      <c r="AV17" s="114">
        <v>6</v>
      </c>
      <c r="AW17" s="114">
        <v>20</v>
      </c>
      <c r="AX17" s="114">
        <v>8</v>
      </c>
      <c r="AY17" s="114">
        <v>1</v>
      </c>
      <c r="AZ17" s="81">
        <f t="shared" si="21"/>
        <v>35</v>
      </c>
      <c r="BA17" s="80">
        <f t="shared" si="22"/>
        <v>249.05</v>
      </c>
      <c r="BB17" s="36">
        <f t="shared" si="7"/>
        <v>117.0535</v>
      </c>
      <c r="BC17" s="80">
        <f t="shared" si="23"/>
        <v>129.506</v>
      </c>
    </row>
    <row r="18" spans="1:55" ht="17.399999999999999">
      <c r="A18" s="27" t="s">
        <v>10</v>
      </c>
      <c r="B18" s="44">
        <v>670</v>
      </c>
      <c r="C18" s="44">
        <v>286</v>
      </c>
      <c r="D18" s="44">
        <v>545</v>
      </c>
      <c r="E18" s="44">
        <v>33</v>
      </c>
      <c r="F18" s="44"/>
      <c r="G18" s="35">
        <v>18</v>
      </c>
      <c r="H18" s="48">
        <f t="shared" si="8"/>
        <v>1501</v>
      </c>
      <c r="I18" s="48">
        <f t="shared" si="9"/>
        <v>51</v>
      </c>
      <c r="J18" s="44">
        <v>669</v>
      </c>
      <c r="K18" s="19">
        <v>357</v>
      </c>
      <c r="L18" s="19"/>
      <c r="M18" s="19">
        <v>22</v>
      </c>
      <c r="N18" s="45">
        <v>13</v>
      </c>
      <c r="O18" s="49"/>
      <c r="P18" s="48">
        <f t="shared" si="10"/>
        <v>1026</v>
      </c>
      <c r="Q18" s="48">
        <f t="shared" si="11"/>
        <v>35</v>
      </c>
      <c r="R18" s="50">
        <f t="shared" si="12"/>
        <v>86</v>
      </c>
      <c r="S18" s="51">
        <v>4.2</v>
      </c>
      <c r="T18" s="44">
        <v>5</v>
      </c>
      <c r="U18" s="53">
        <v>7.6</v>
      </c>
      <c r="V18" s="53"/>
      <c r="W18" s="53"/>
      <c r="X18" s="53"/>
      <c r="Y18" s="53"/>
      <c r="Z18" s="53"/>
      <c r="AA18" s="67">
        <f t="shared" si="13"/>
        <v>0</v>
      </c>
      <c r="AB18" s="133"/>
      <c r="AC18" s="20">
        <f t="shared" si="14"/>
        <v>0</v>
      </c>
      <c r="AD18" s="85">
        <f t="shared" si="15"/>
        <v>102.8</v>
      </c>
      <c r="AE18" s="21">
        <f t="shared" si="16"/>
        <v>102.8</v>
      </c>
      <c r="AF18" s="82"/>
      <c r="AG18" s="78"/>
      <c r="AH18" s="22">
        <f t="shared" si="4"/>
        <v>102.8</v>
      </c>
      <c r="AI18" s="23">
        <f t="shared" si="5"/>
        <v>14.253500000000003</v>
      </c>
      <c r="AJ18" s="58"/>
      <c r="AK18" s="24">
        <f t="shared" si="17"/>
        <v>0</v>
      </c>
      <c r="AL18" s="25">
        <f t="shared" si="6"/>
        <v>117.0535</v>
      </c>
      <c r="AM18" s="26">
        <f t="shared" si="18"/>
        <v>117.0535</v>
      </c>
      <c r="AN18" s="79"/>
      <c r="AO18" s="24">
        <v>80</v>
      </c>
      <c r="AP18" s="25">
        <v>200</v>
      </c>
      <c r="AQ18" s="25">
        <v>0</v>
      </c>
      <c r="AR18" s="25">
        <v>15</v>
      </c>
      <c r="AS18" s="25">
        <v>4</v>
      </c>
      <c r="AT18" s="62">
        <f t="shared" si="19"/>
        <v>299</v>
      </c>
      <c r="AU18" s="64">
        <f t="shared" si="20"/>
        <v>284.05</v>
      </c>
      <c r="AV18" s="114">
        <v>6</v>
      </c>
      <c r="AW18" s="114">
        <v>20</v>
      </c>
      <c r="AX18" s="114">
        <v>8</v>
      </c>
      <c r="AY18" s="114">
        <v>1</v>
      </c>
      <c r="AZ18" s="81">
        <f t="shared" si="21"/>
        <v>35</v>
      </c>
      <c r="BA18" s="80">
        <f t="shared" si="22"/>
        <v>249.05</v>
      </c>
      <c r="BB18" s="36">
        <f t="shared" si="7"/>
        <v>117.0535</v>
      </c>
      <c r="BC18" s="80">
        <f t="shared" si="23"/>
        <v>129.506</v>
      </c>
    </row>
    <row r="19" spans="1:55" ht="17.399999999999999">
      <c r="A19" s="27" t="s">
        <v>42</v>
      </c>
      <c r="B19" s="44">
        <v>680</v>
      </c>
      <c r="C19" s="44">
        <v>286</v>
      </c>
      <c r="D19" s="44">
        <v>550</v>
      </c>
      <c r="E19" s="44">
        <v>33</v>
      </c>
      <c r="F19" s="44"/>
      <c r="G19" s="35">
        <v>18</v>
      </c>
      <c r="H19" s="48">
        <f t="shared" si="8"/>
        <v>1516</v>
      </c>
      <c r="I19" s="48">
        <f t="shared" si="9"/>
        <v>51</v>
      </c>
      <c r="J19" s="44">
        <v>664</v>
      </c>
      <c r="K19" s="19">
        <v>362</v>
      </c>
      <c r="L19" s="19"/>
      <c r="M19" s="19">
        <v>22</v>
      </c>
      <c r="N19" s="45">
        <v>13</v>
      </c>
      <c r="O19" s="49"/>
      <c r="P19" s="48">
        <f t="shared" si="10"/>
        <v>1026</v>
      </c>
      <c r="Q19" s="48">
        <f t="shared" si="11"/>
        <v>35</v>
      </c>
      <c r="R19" s="50">
        <f t="shared" si="12"/>
        <v>86</v>
      </c>
      <c r="S19" s="51">
        <v>4.2</v>
      </c>
      <c r="T19" s="44">
        <v>5</v>
      </c>
      <c r="U19" s="53">
        <v>7.6</v>
      </c>
      <c r="V19" s="53"/>
      <c r="W19" s="53"/>
      <c r="X19" s="53"/>
      <c r="Y19" s="53"/>
      <c r="Z19" s="53"/>
      <c r="AA19" s="67">
        <f t="shared" si="13"/>
        <v>0</v>
      </c>
      <c r="AB19" s="133"/>
      <c r="AC19" s="20">
        <f t="shared" si="14"/>
        <v>0</v>
      </c>
      <c r="AD19" s="85">
        <f t="shared" si="15"/>
        <v>102.8</v>
      </c>
      <c r="AE19" s="21">
        <f t="shared" si="16"/>
        <v>102.8</v>
      </c>
      <c r="AF19" s="82"/>
      <c r="AG19" s="78"/>
      <c r="AH19" s="22">
        <f t="shared" si="4"/>
        <v>102.8</v>
      </c>
      <c r="AI19" s="23">
        <f t="shared" si="5"/>
        <v>14.253500000000003</v>
      </c>
      <c r="AJ19" s="58"/>
      <c r="AK19" s="24">
        <f t="shared" si="17"/>
        <v>0</v>
      </c>
      <c r="AL19" s="25">
        <f t="shared" si="6"/>
        <v>117.0535</v>
      </c>
      <c r="AM19" s="26">
        <f t="shared" si="18"/>
        <v>117.0535</v>
      </c>
      <c r="AN19" s="79"/>
      <c r="AO19" s="24">
        <v>80</v>
      </c>
      <c r="AP19" s="25">
        <v>200</v>
      </c>
      <c r="AQ19" s="25">
        <v>0</v>
      </c>
      <c r="AR19" s="25">
        <v>15</v>
      </c>
      <c r="AS19" s="25">
        <v>4</v>
      </c>
      <c r="AT19" s="62">
        <f>SUM(AO20:AS20)</f>
        <v>299</v>
      </c>
      <c r="AU19" s="64">
        <f t="shared" si="20"/>
        <v>284.05</v>
      </c>
      <c r="AV19" s="114">
        <v>6</v>
      </c>
      <c r="AW19" s="114">
        <v>20</v>
      </c>
      <c r="AX19" s="114">
        <v>8</v>
      </c>
      <c r="AY19" s="114">
        <v>1</v>
      </c>
      <c r="AZ19" s="81">
        <f t="shared" si="21"/>
        <v>35</v>
      </c>
      <c r="BA19" s="80">
        <f t="shared" si="22"/>
        <v>249.05</v>
      </c>
      <c r="BB19" s="36">
        <f t="shared" si="7"/>
        <v>117.0535</v>
      </c>
      <c r="BC19" s="80">
        <f t="shared" si="23"/>
        <v>129.506</v>
      </c>
    </row>
    <row r="20" spans="1:55" ht="17.399999999999999">
      <c r="A20" s="27" t="s">
        <v>11</v>
      </c>
      <c r="B20" s="44">
        <v>684</v>
      </c>
      <c r="C20" s="44">
        <v>287</v>
      </c>
      <c r="D20" s="44">
        <v>557</v>
      </c>
      <c r="E20" s="44">
        <v>33</v>
      </c>
      <c r="F20" s="44"/>
      <c r="G20" s="35">
        <v>18</v>
      </c>
      <c r="H20" s="48">
        <f t="shared" si="8"/>
        <v>1528</v>
      </c>
      <c r="I20" s="48">
        <f t="shared" si="9"/>
        <v>51</v>
      </c>
      <c r="J20" s="44">
        <v>655</v>
      </c>
      <c r="K20" s="19">
        <v>370</v>
      </c>
      <c r="L20" s="19"/>
      <c r="M20" s="19">
        <v>22</v>
      </c>
      <c r="N20" s="45">
        <v>13</v>
      </c>
      <c r="O20" s="49"/>
      <c r="P20" s="48">
        <f t="shared" si="10"/>
        <v>1025</v>
      </c>
      <c r="Q20" s="48">
        <f t="shared" si="11"/>
        <v>35</v>
      </c>
      <c r="R20" s="50">
        <f t="shared" si="12"/>
        <v>86</v>
      </c>
      <c r="S20" s="51">
        <v>4.2</v>
      </c>
      <c r="T20" s="44">
        <v>5</v>
      </c>
      <c r="U20" s="53">
        <v>8</v>
      </c>
      <c r="V20" s="53"/>
      <c r="W20" s="53"/>
      <c r="X20" s="53"/>
      <c r="Y20" s="53"/>
      <c r="Z20" s="53"/>
      <c r="AA20" s="67">
        <f t="shared" si="13"/>
        <v>0</v>
      </c>
      <c r="AB20" s="133"/>
      <c r="AC20" s="20">
        <f t="shared" si="14"/>
        <v>0</v>
      </c>
      <c r="AD20" s="85">
        <f t="shared" si="15"/>
        <v>103.2</v>
      </c>
      <c r="AE20" s="21">
        <f t="shared" si="16"/>
        <v>103.2</v>
      </c>
      <c r="AF20" s="82"/>
      <c r="AG20" s="78"/>
      <c r="AH20" s="22">
        <f t="shared" si="4"/>
        <v>103.2</v>
      </c>
      <c r="AI20" s="23">
        <f t="shared" si="5"/>
        <v>13.853499999999997</v>
      </c>
      <c r="AJ20" s="58"/>
      <c r="AK20" s="24">
        <f t="shared" si="17"/>
        <v>0</v>
      </c>
      <c r="AL20" s="25">
        <f t="shared" si="6"/>
        <v>117.0535</v>
      </c>
      <c r="AM20" s="26">
        <f t="shared" si="18"/>
        <v>117.0535</v>
      </c>
      <c r="AN20" s="79"/>
      <c r="AO20" s="24">
        <v>80</v>
      </c>
      <c r="AP20" s="25">
        <v>200</v>
      </c>
      <c r="AQ20" s="25">
        <v>0</v>
      </c>
      <c r="AR20" s="25">
        <v>15</v>
      </c>
      <c r="AS20" s="25">
        <v>4</v>
      </c>
      <c r="AT20" s="62">
        <f>SUM(AO21:AS21)</f>
        <v>299</v>
      </c>
      <c r="AU20" s="64">
        <f>AT19*0.95</f>
        <v>284.05</v>
      </c>
      <c r="AV20" s="114">
        <v>6</v>
      </c>
      <c r="AW20" s="114">
        <v>20</v>
      </c>
      <c r="AX20" s="114">
        <v>8</v>
      </c>
      <c r="AY20" s="114">
        <v>1</v>
      </c>
      <c r="AZ20" s="81">
        <f t="shared" si="21"/>
        <v>35</v>
      </c>
      <c r="BA20" s="80">
        <f t="shared" si="22"/>
        <v>249.05</v>
      </c>
      <c r="BB20" s="36">
        <f t="shared" si="7"/>
        <v>117.0535</v>
      </c>
      <c r="BC20" s="80">
        <f t="shared" si="23"/>
        <v>129.506</v>
      </c>
    </row>
    <row r="21" spans="1:55" ht="17.399999999999999">
      <c r="A21" s="27" t="s">
        <v>43</v>
      </c>
      <c r="B21" s="44">
        <v>687</v>
      </c>
      <c r="C21" s="44">
        <v>289</v>
      </c>
      <c r="D21" s="44">
        <v>568</v>
      </c>
      <c r="E21" s="44">
        <v>34</v>
      </c>
      <c r="F21" s="44"/>
      <c r="G21" s="35">
        <v>18</v>
      </c>
      <c r="H21" s="48">
        <f t="shared" si="8"/>
        <v>1544</v>
      </c>
      <c r="I21" s="48">
        <f t="shared" si="9"/>
        <v>52</v>
      </c>
      <c r="J21" s="44">
        <v>631</v>
      </c>
      <c r="K21" s="19">
        <v>368</v>
      </c>
      <c r="L21" s="19"/>
      <c r="M21" s="19">
        <v>21</v>
      </c>
      <c r="N21" s="45">
        <v>13</v>
      </c>
      <c r="O21" s="49"/>
      <c r="P21" s="48">
        <f t="shared" si="10"/>
        <v>999</v>
      </c>
      <c r="Q21" s="48">
        <f t="shared" si="11"/>
        <v>34</v>
      </c>
      <c r="R21" s="50">
        <f t="shared" si="12"/>
        <v>86</v>
      </c>
      <c r="S21" s="51">
        <v>4.2</v>
      </c>
      <c r="T21" s="44">
        <v>5</v>
      </c>
      <c r="U21" s="53">
        <v>8</v>
      </c>
      <c r="V21" s="53"/>
      <c r="W21" s="53"/>
      <c r="X21" s="53"/>
      <c r="Y21" s="53"/>
      <c r="Z21" s="53"/>
      <c r="AA21" s="67">
        <f t="shared" si="13"/>
        <v>0</v>
      </c>
      <c r="AB21" s="133"/>
      <c r="AC21" s="20">
        <f t="shared" si="14"/>
        <v>0</v>
      </c>
      <c r="AD21" s="85">
        <f t="shared" si="15"/>
        <v>103.2</v>
      </c>
      <c r="AE21" s="21">
        <f t="shared" si="16"/>
        <v>103.2</v>
      </c>
      <c r="AF21" s="82"/>
      <c r="AG21" s="78"/>
      <c r="AH21" s="22">
        <f t="shared" si="4"/>
        <v>103.2</v>
      </c>
      <c r="AI21" s="23">
        <f t="shared" si="5"/>
        <v>13.853499999999997</v>
      </c>
      <c r="AJ21" s="58"/>
      <c r="AK21" s="24">
        <f t="shared" si="17"/>
        <v>0</v>
      </c>
      <c r="AL21" s="25">
        <f t="shared" si="6"/>
        <v>117.0535</v>
      </c>
      <c r="AM21" s="26">
        <f t="shared" si="18"/>
        <v>117.0535</v>
      </c>
      <c r="AN21" s="79"/>
      <c r="AO21" s="24">
        <v>80</v>
      </c>
      <c r="AP21" s="25">
        <v>200</v>
      </c>
      <c r="AQ21" s="25">
        <v>0</v>
      </c>
      <c r="AR21" s="25">
        <v>15</v>
      </c>
      <c r="AS21" s="25">
        <v>4</v>
      </c>
      <c r="AT21" s="62">
        <f t="shared" ref="AT21:AT36" si="24">SUM(AO21:AS21)</f>
        <v>299</v>
      </c>
      <c r="AU21" s="64">
        <f t="shared" si="20"/>
        <v>284.05</v>
      </c>
      <c r="AV21" s="114">
        <v>6</v>
      </c>
      <c r="AW21" s="114">
        <v>20</v>
      </c>
      <c r="AX21" s="114">
        <v>8</v>
      </c>
      <c r="AY21" s="114">
        <v>1</v>
      </c>
      <c r="AZ21" s="81">
        <f t="shared" si="21"/>
        <v>35</v>
      </c>
      <c r="BA21" s="80">
        <f t="shared" si="22"/>
        <v>249.05</v>
      </c>
      <c r="BB21" s="36">
        <f t="shared" si="7"/>
        <v>117.0535</v>
      </c>
      <c r="BC21" s="80">
        <f t="shared" si="23"/>
        <v>129.506</v>
      </c>
    </row>
    <row r="22" spans="1:55" ht="17.399999999999999">
      <c r="A22" s="27" t="s">
        <v>12</v>
      </c>
      <c r="B22" s="44">
        <v>660</v>
      </c>
      <c r="C22" s="44">
        <v>267</v>
      </c>
      <c r="D22" s="44">
        <v>554</v>
      </c>
      <c r="E22" s="44">
        <v>33</v>
      </c>
      <c r="F22" s="44"/>
      <c r="G22" s="35">
        <v>17</v>
      </c>
      <c r="H22" s="48">
        <f t="shared" si="8"/>
        <v>1481</v>
      </c>
      <c r="I22" s="48">
        <f t="shared" si="9"/>
        <v>50</v>
      </c>
      <c r="J22" s="44">
        <v>597</v>
      </c>
      <c r="K22" s="19">
        <v>363</v>
      </c>
      <c r="L22" s="19"/>
      <c r="M22" s="19">
        <v>19</v>
      </c>
      <c r="N22" s="45">
        <v>13</v>
      </c>
      <c r="O22" s="49"/>
      <c r="P22" s="48">
        <f t="shared" si="10"/>
        <v>960</v>
      </c>
      <c r="Q22" s="48">
        <f t="shared" si="11"/>
        <v>32</v>
      </c>
      <c r="R22" s="50">
        <f t="shared" si="12"/>
        <v>82</v>
      </c>
      <c r="S22" s="51">
        <v>3.67</v>
      </c>
      <c r="T22" s="44">
        <v>3.5</v>
      </c>
      <c r="U22" s="53">
        <v>7.7</v>
      </c>
      <c r="V22" s="53"/>
      <c r="W22" s="53"/>
      <c r="X22" s="53"/>
      <c r="Y22" s="53"/>
      <c r="Z22" s="53"/>
      <c r="AA22" s="67">
        <f t="shared" si="13"/>
        <v>0</v>
      </c>
      <c r="AB22" s="133"/>
      <c r="AC22" s="20">
        <f t="shared" si="14"/>
        <v>0</v>
      </c>
      <c r="AD22" s="85">
        <f t="shared" si="15"/>
        <v>96.87</v>
      </c>
      <c r="AE22" s="21">
        <f t="shared" si="16"/>
        <v>96.87</v>
      </c>
      <c r="AF22" s="82"/>
      <c r="AG22" s="78"/>
      <c r="AH22" s="22">
        <f t="shared" si="4"/>
        <v>96.87</v>
      </c>
      <c r="AI22" s="23">
        <f t="shared" si="5"/>
        <v>20.183499999999995</v>
      </c>
      <c r="AJ22" s="58"/>
      <c r="AK22" s="24">
        <f t="shared" si="17"/>
        <v>0</v>
      </c>
      <c r="AL22" s="25">
        <f t="shared" si="6"/>
        <v>117.0535</v>
      </c>
      <c r="AM22" s="26">
        <f t="shared" si="18"/>
        <v>117.0535</v>
      </c>
      <c r="AN22" s="79"/>
      <c r="AO22" s="24">
        <v>80</v>
      </c>
      <c r="AP22" s="25">
        <v>200</v>
      </c>
      <c r="AQ22" s="25">
        <v>0</v>
      </c>
      <c r="AR22" s="25">
        <v>15</v>
      </c>
      <c r="AS22" s="25">
        <v>4</v>
      </c>
      <c r="AT22" s="62">
        <f t="shared" si="24"/>
        <v>299</v>
      </c>
      <c r="AU22" s="64">
        <f t="shared" si="20"/>
        <v>284.05</v>
      </c>
      <c r="AV22" s="114">
        <v>6</v>
      </c>
      <c r="AW22" s="114">
        <v>20</v>
      </c>
      <c r="AX22" s="114">
        <v>8</v>
      </c>
      <c r="AY22" s="114">
        <v>1</v>
      </c>
      <c r="AZ22" s="81">
        <f t="shared" si="21"/>
        <v>35</v>
      </c>
      <c r="BA22" s="80">
        <f t="shared" si="22"/>
        <v>249.05</v>
      </c>
      <c r="BB22" s="36">
        <f t="shared" si="7"/>
        <v>117.0535</v>
      </c>
      <c r="BC22" s="80">
        <f t="shared" si="23"/>
        <v>129.506</v>
      </c>
    </row>
    <row r="23" spans="1:55" ht="17.399999999999999">
      <c r="A23" s="27" t="s">
        <v>44</v>
      </c>
      <c r="B23" s="44">
        <v>687</v>
      </c>
      <c r="C23" s="44">
        <v>259</v>
      </c>
      <c r="D23" s="44">
        <v>530</v>
      </c>
      <c r="E23" s="44">
        <v>33</v>
      </c>
      <c r="F23" s="44"/>
      <c r="G23" s="35">
        <v>17</v>
      </c>
      <c r="H23" s="48">
        <f t="shared" si="8"/>
        <v>1476</v>
      </c>
      <c r="I23" s="48">
        <f t="shared" si="9"/>
        <v>50</v>
      </c>
      <c r="J23" s="44">
        <v>586</v>
      </c>
      <c r="K23" s="19">
        <v>353</v>
      </c>
      <c r="L23" s="19"/>
      <c r="M23" s="19">
        <v>19</v>
      </c>
      <c r="N23" s="45">
        <v>12</v>
      </c>
      <c r="O23" s="49"/>
      <c r="P23" s="48">
        <f t="shared" si="10"/>
        <v>939</v>
      </c>
      <c r="Q23" s="48">
        <f t="shared" si="11"/>
        <v>31</v>
      </c>
      <c r="R23" s="50">
        <f t="shared" si="12"/>
        <v>81</v>
      </c>
      <c r="S23" s="51">
        <v>3.67</v>
      </c>
      <c r="T23" s="44">
        <v>3.5</v>
      </c>
      <c r="U23" s="53">
        <v>7.7</v>
      </c>
      <c r="V23" s="53"/>
      <c r="W23" s="53"/>
      <c r="X23" s="53"/>
      <c r="Y23" s="53"/>
      <c r="Z23" s="53"/>
      <c r="AA23" s="67">
        <f t="shared" si="13"/>
        <v>0</v>
      </c>
      <c r="AB23" s="133"/>
      <c r="AC23" s="20">
        <f t="shared" si="14"/>
        <v>0</v>
      </c>
      <c r="AD23" s="85">
        <f t="shared" si="15"/>
        <v>95.87</v>
      </c>
      <c r="AE23" s="21">
        <f t="shared" si="16"/>
        <v>95.87</v>
      </c>
      <c r="AF23" s="82"/>
      <c r="AG23" s="78"/>
      <c r="AH23" s="22">
        <f t="shared" si="4"/>
        <v>95.87</v>
      </c>
      <c r="AI23" s="23">
        <f t="shared" si="5"/>
        <v>21.183499999999995</v>
      </c>
      <c r="AJ23" s="58"/>
      <c r="AK23" s="24">
        <f t="shared" si="17"/>
        <v>0</v>
      </c>
      <c r="AL23" s="25">
        <f t="shared" si="6"/>
        <v>117.0535</v>
      </c>
      <c r="AM23" s="26">
        <f t="shared" si="18"/>
        <v>117.0535</v>
      </c>
      <c r="AN23" s="79"/>
      <c r="AO23" s="24">
        <v>80</v>
      </c>
      <c r="AP23" s="25">
        <v>200</v>
      </c>
      <c r="AQ23" s="25">
        <v>0</v>
      </c>
      <c r="AR23" s="25">
        <v>15</v>
      </c>
      <c r="AS23" s="25">
        <v>4</v>
      </c>
      <c r="AT23" s="62">
        <f t="shared" si="24"/>
        <v>299</v>
      </c>
      <c r="AU23" s="64">
        <f>AT23*0.95</f>
        <v>284.05</v>
      </c>
      <c r="AV23" s="114">
        <v>6</v>
      </c>
      <c r="AW23" s="114">
        <v>20</v>
      </c>
      <c r="AX23" s="114">
        <v>8</v>
      </c>
      <c r="AY23" s="114">
        <v>1</v>
      </c>
      <c r="AZ23" s="81">
        <f t="shared" si="21"/>
        <v>35</v>
      </c>
      <c r="BA23" s="80">
        <f t="shared" si="22"/>
        <v>249.05</v>
      </c>
      <c r="BB23" s="36">
        <f t="shared" si="7"/>
        <v>117.0535</v>
      </c>
      <c r="BC23" s="80">
        <f t="shared" si="23"/>
        <v>129.506</v>
      </c>
    </row>
    <row r="24" spans="1:55" ht="17.399999999999999">
      <c r="A24" s="29" t="s">
        <v>13</v>
      </c>
      <c r="B24" s="44">
        <v>702</v>
      </c>
      <c r="C24" s="44">
        <v>283</v>
      </c>
      <c r="D24" s="44">
        <v>520</v>
      </c>
      <c r="E24" s="44">
        <v>34</v>
      </c>
      <c r="F24" s="44"/>
      <c r="G24" s="35">
        <v>17</v>
      </c>
      <c r="H24" s="48">
        <f t="shared" si="8"/>
        <v>1505</v>
      </c>
      <c r="I24" s="48">
        <f t="shared" si="9"/>
        <v>51</v>
      </c>
      <c r="J24" s="44">
        <v>601</v>
      </c>
      <c r="K24" s="19">
        <v>367</v>
      </c>
      <c r="L24" s="19"/>
      <c r="M24" s="19">
        <v>20</v>
      </c>
      <c r="N24" s="45">
        <v>13</v>
      </c>
      <c r="O24" s="49"/>
      <c r="P24" s="48">
        <f t="shared" si="10"/>
        <v>968</v>
      </c>
      <c r="Q24" s="48">
        <f t="shared" si="11"/>
        <v>33</v>
      </c>
      <c r="R24" s="50">
        <f t="shared" si="12"/>
        <v>84</v>
      </c>
      <c r="S24" s="51">
        <v>3.6</v>
      </c>
      <c r="T24" s="44">
        <v>3.5</v>
      </c>
      <c r="U24" s="53">
        <v>6.5</v>
      </c>
      <c r="V24" s="53"/>
      <c r="W24" s="53"/>
      <c r="X24" s="53"/>
      <c r="Y24" s="53"/>
      <c r="Z24" s="53"/>
      <c r="AA24" s="67">
        <f t="shared" si="13"/>
        <v>0</v>
      </c>
      <c r="AB24" s="133"/>
      <c r="AC24" s="20">
        <f t="shared" si="14"/>
        <v>0</v>
      </c>
      <c r="AD24" s="85">
        <f t="shared" si="15"/>
        <v>97.6</v>
      </c>
      <c r="AE24" s="21">
        <f t="shared" si="16"/>
        <v>97.6</v>
      </c>
      <c r="AF24" s="82"/>
      <c r="AG24" s="78"/>
      <c r="AH24" s="22">
        <f t="shared" si="4"/>
        <v>97.6</v>
      </c>
      <c r="AI24" s="23">
        <f t="shared" si="5"/>
        <v>2.0400000000000063</v>
      </c>
      <c r="AJ24" s="58"/>
      <c r="AK24" s="24">
        <f t="shared" si="17"/>
        <v>0</v>
      </c>
      <c r="AL24" s="25">
        <f t="shared" si="6"/>
        <v>99.64</v>
      </c>
      <c r="AM24" s="26">
        <f t="shared" si="18"/>
        <v>99.64</v>
      </c>
      <c r="AN24" s="79"/>
      <c r="AO24" s="24">
        <v>60</v>
      </c>
      <c r="AP24" s="25">
        <v>200</v>
      </c>
      <c r="AQ24" s="25">
        <v>0</v>
      </c>
      <c r="AR24" s="25">
        <v>0</v>
      </c>
      <c r="AS24" s="25">
        <v>0</v>
      </c>
      <c r="AT24" s="62">
        <f t="shared" si="24"/>
        <v>260</v>
      </c>
      <c r="AU24" s="64">
        <f>AT24*0.95</f>
        <v>247</v>
      </c>
      <c r="AV24" s="114">
        <v>6</v>
      </c>
      <c r="AW24" s="114">
        <v>20</v>
      </c>
      <c r="AX24" s="114">
        <v>8</v>
      </c>
      <c r="AY24" s="114">
        <v>1</v>
      </c>
      <c r="AZ24" s="81">
        <f t="shared" si="21"/>
        <v>35</v>
      </c>
      <c r="BA24" s="80">
        <f t="shared" si="22"/>
        <v>212</v>
      </c>
      <c r="BB24" s="36">
        <f t="shared" si="7"/>
        <v>99.64</v>
      </c>
      <c r="BC24" s="80">
        <f t="shared" si="23"/>
        <v>110.24000000000001</v>
      </c>
    </row>
    <row r="25" spans="1:55" ht="17.399999999999999">
      <c r="A25" s="30" t="s">
        <v>30</v>
      </c>
      <c r="B25" s="44">
        <v>782</v>
      </c>
      <c r="C25" s="44">
        <v>319</v>
      </c>
      <c r="D25" s="44">
        <v>550</v>
      </c>
      <c r="E25" s="44">
        <v>40</v>
      </c>
      <c r="F25" s="44"/>
      <c r="G25" s="35">
        <v>18</v>
      </c>
      <c r="H25" s="48">
        <f t="shared" si="8"/>
        <v>1651</v>
      </c>
      <c r="I25" s="48">
        <f t="shared" si="9"/>
        <v>58</v>
      </c>
      <c r="J25" s="44">
        <v>609</v>
      </c>
      <c r="K25" s="19">
        <v>404</v>
      </c>
      <c r="L25" s="19"/>
      <c r="M25" s="19">
        <v>20</v>
      </c>
      <c r="N25" s="45">
        <v>14</v>
      </c>
      <c r="O25" s="49"/>
      <c r="P25" s="48">
        <f t="shared" si="10"/>
        <v>1013</v>
      </c>
      <c r="Q25" s="48">
        <f t="shared" si="11"/>
        <v>34</v>
      </c>
      <c r="R25" s="50">
        <f t="shared" si="12"/>
        <v>92</v>
      </c>
      <c r="S25" s="51">
        <v>3.6</v>
      </c>
      <c r="T25" s="44">
        <v>3</v>
      </c>
      <c r="U25" s="53">
        <v>6.9</v>
      </c>
      <c r="V25" s="53"/>
      <c r="W25" s="53"/>
      <c r="X25" s="53"/>
      <c r="Y25" s="53"/>
      <c r="Z25" s="53"/>
      <c r="AA25" s="67">
        <f t="shared" si="13"/>
        <v>0</v>
      </c>
      <c r="AB25" s="133"/>
      <c r="AC25" s="20">
        <f t="shared" si="14"/>
        <v>0</v>
      </c>
      <c r="AD25" s="85">
        <f t="shared" si="15"/>
        <v>105.5</v>
      </c>
      <c r="AE25" s="21">
        <f t="shared" si="16"/>
        <v>105.5</v>
      </c>
      <c r="AF25" s="82"/>
      <c r="AG25" s="78"/>
      <c r="AH25" s="22">
        <f t="shared" si="4"/>
        <v>105.5</v>
      </c>
      <c r="AI25" s="23">
        <f t="shared" si="5"/>
        <v>-5.8599999999999994</v>
      </c>
      <c r="AJ25" s="58"/>
      <c r="AK25" s="24">
        <f t="shared" si="17"/>
        <v>0</v>
      </c>
      <c r="AL25" s="25">
        <f t="shared" si="6"/>
        <v>99.64</v>
      </c>
      <c r="AM25" s="26">
        <f t="shared" si="18"/>
        <v>99.64</v>
      </c>
      <c r="AN25" s="79"/>
      <c r="AO25" s="24">
        <v>60</v>
      </c>
      <c r="AP25" s="25">
        <v>200</v>
      </c>
      <c r="AQ25" s="25">
        <v>0</v>
      </c>
      <c r="AR25" s="25">
        <v>0</v>
      </c>
      <c r="AS25" s="25">
        <v>0</v>
      </c>
      <c r="AT25" s="62">
        <f t="shared" si="24"/>
        <v>260</v>
      </c>
      <c r="AU25" s="64">
        <f>AT25*0.95</f>
        <v>247</v>
      </c>
      <c r="AV25" s="114">
        <v>6</v>
      </c>
      <c r="AW25" s="114">
        <v>20</v>
      </c>
      <c r="AX25" s="114">
        <v>8</v>
      </c>
      <c r="AY25" s="114">
        <v>1</v>
      </c>
      <c r="AZ25" s="81">
        <f t="shared" si="21"/>
        <v>35</v>
      </c>
      <c r="BA25" s="80">
        <f t="shared" si="22"/>
        <v>212</v>
      </c>
      <c r="BB25" s="36">
        <f t="shared" si="7"/>
        <v>99.64</v>
      </c>
      <c r="BC25" s="80">
        <f t="shared" si="23"/>
        <v>110.24000000000001</v>
      </c>
    </row>
    <row r="26" spans="1:55" ht="17.399999999999999">
      <c r="A26" s="30" t="s">
        <v>14</v>
      </c>
      <c r="B26" s="44">
        <v>908</v>
      </c>
      <c r="C26" s="44">
        <v>364</v>
      </c>
      <c r="D26" s="44">
        <v>587</v>
      </c>
      <c r="E26" s="44">
        <v>44</v>
      </c>
      <c r="F26" s="44"/>
      <c r="G26" s="35">
        <v>19</v>
      </c>
      <c r="H26" s="48">
        <f t="shared" si="8"/>
        <v>1859</v>
      </c>
      <c r="I26" s="48">
        <f t="shared" si="9"/>
        <v>63</v>
      </c>
      <c r="J26" s="44">
        <v>657</v>
      </c>
      <c r="K26" s="19">
        <v>495</v>
      </c>
      <c r="L26" s="19"/>
      <c r="M26" s="19">
        <v>21</v>
      </c>
      <c r="N26" s="45">
        <v>17</v>
      </c>
      <c r="O26" s="49"/>
      <c r="P26" s="48">
        <f t="shared" si="10"/>
        <v>1152</v>
      </c>
      <c r="Q26" s="48">
        <f t="shared" si="11"/>
        <v>38</v>
      </c>
      <c r="R26" s="50">
        <f t="shared" si="12"/>
        <v>101</v>
      </c>
      <c r="S26" s="51">
        <v>3.92</v>
      </c>
      <c r="T26" s="44">
        <v>3</v>
      </c>
      <c r="U26" s="53">
        <v>7.1</v>
      </c>
      <c r="V26" s="53"/>
      <c r="W26" s="53"/>
      <c r="X26" s="53"/>
      <c r="Y26" s="53"/>
      <c r="Z26" s="53"/>
      <c r="AA26" s="67">
        <f t="shared" si="13"/>
        <v>0</v>
      </c>
      <c r="AB26" s="133"/>
      <c r="AC26" s="20">
        <f t="shared" si="14"/>
        <v>0</v>
      </c>
      <c r="AD26" s="85">
        <f t="shared" si="15"/>
        <v>115.02</v>
      </c>
      <c r="AE26" s="21">
        <f t="shared" si="16"/>
        <v>115.02</v>
      </c>
      <c r="AF26" s="82"/>
      <c r="AG26" s="78"/>
      <c r="AH26" s="22">
        <f t="shared" si="4"/>
        <v>115.02</v>
      </c>
      <c r="AI26" s="23">
        <f t="shared" si="5"/>
        <v>-15.379999999999995</v>
      </c>
      <c r="AJ26" s="58"/>
      <c r="AK26" s="24">
        <f t="shared" si="17"/>
        <v>0</v>
      </c>
      <c r="AL26" s="25">
        <f t="shared" si="6"/>
        <v>99.64</v>
      </c>
      <c r="AM26" s="26">
        <f t="shared" si="18"/>
        <v>99.64</v>
      </c>
      <c r="AN26" s="79"/>
      <c r="AO26" s="24">
        <v>60</v>
      </c>
      <c r="AP26" s="25">
        <v>200</v>
      </c>
      <c r="AQ26" s="25">
        <v>0</v>
      </c>
      <c r="AR26" s="25">
        <v>0</v>
      </c>
      <c r="AS26" s="25">
        <v>0</v>
      </c>
      <c r="AT26" s="62">
        <f t="shared" si="24"/>
        <v>260</v>
      </c>
      <c r="AU26" s="64">
        <f t="shared" ref="AU26:AU47" si="25">AT26*0.95</f>
        <v>247</v>
      </c>
      <c r="AV26" s="114">
        <v>6</v>
      </c>
      <c r="AW26" s="114">
        <v>20</v>
      </c>
      <c r="AX26" s="114">
        <v>8</v>
      </c>
      <c r="AY26" s="114">
        <v>1</v>
      </c>
      <c r="AZ26" s="81">
        <f t="shared" si="21"/>
        <v>35</v>
      </c>
      <c r="BA26" s="80">
        <f t="shared" si="22"/>
        <v>212</v>
      </c>
      <c r="BB26" s="36">
        <f t="shared" si="7"/>
        <v>99.64</v>
      </c>
      <c r="BC26" s="80">
        <f t="shared" si="23"/>
        <v>110.24000000000001</v>
      </c>
    </row>
    <row r="27" spans="1:55" ht="17.399999999999999">
      <c r="A27" s="30" t="s">
        <v>31</v>
      </c>
      <c r="B27" s="44">
        <v>944</v>
      </c>
      <c r="C27" s="44">
        <v>394</v>
      </c>
      <c r="D27" s="44">
        <v>609</v>
      </c>
      <c r="E27" s="44">
        <v>46</v>
      </c>
      <c r="F27" s="44"/>
      <c r="G27" s="35">
        <v>19</v>
      </c>
      <c r="H27" s="48">
        <f t="shared" si="8"/>
        <v>1947</v>
      </c>
      <c r="I27" s="48">
        <f t="shared" si="9"/>
        <v>65</v>
      </c>
      <c r="J27" s="44">
        <v>675</v>
      </c>
      <c r="K27" s="19">
        <v>500</v>
      </c>
      <c r="L27" s="19"/>
      <c r="M27" s="19">
        <v>22</v>
      </c>
      <c r="N27" s="45">
        <v>17</v>
      </c>
      <c r="O27" s="49"/>
      <c r="P27" s="48">
        <f t="shared" si="10"/>
        <v>1175</v>
      </c>
      <c r="Q27" s="48">
        <f t="shared" si="11"/>
        <v>39</v>
      </c>
      <c r="R27" s="50">
        <f t="shared" si="12"/>
        <v>104</v>
      </c>
      <c r="S27" s="51">
        <v>3.92</v>
      </c>
      <c r="T27" s="44">
        <v>4.5</v>
      </c>
      <c r="U27" s="53">
        <v>7.1</v>
      </c>
      <c r="V27" s="53"/>
      <c r="W27" s="53"/>
      <c r="X27" s="53"/>
      <c r="Y27" s="53"/>
      <c r="Z27" s="53"/>
      <c r="AA27" s="67">
        <f t="shared" si="13"/>
        <v>0</v>
      </c>
      <c r="AB27" s="133"/>
      <c r="AC27" s="20">
        <f t="shared" si="14"/>
        <v>0</v>
      </c>
      <c r="AD27" s="85">
        <f t="shared" si="15"/>
        <v>119.52</v>
      </c>
      <c r="AE27" s="21">
        <f t="shared" si="16"/>
        <v>119.52</v>
      </c>
      <c r="AF27" s="82"/>
      <c r="AG27" s="78"/>
      <c r="AH27" s="22">
        <f t="shared" si="4"/>
        <v>119.52</v>
      </c>
      <c r="AI27" s="23">
        <f t="shared" si="5"/>
        <v>-19.879999999999995</v>
      </c>
      <c r="AJ27" s="58"/>
      <c r="AK27" s="24">
        <f t="shared" si="17"/>
        <v>0</v>
      </c>
      <c r="AL27" s="25">
        <f t="shared" si="6"/>
        <v>99.64</v>
      </c>
      <c r="AM27" s="26">
        <f t="shared" si="18"/>
        <v>99.64</v>
      </c>
      <c r="AN27" s="79"/>
      <c r="AO27" s="24">
        <v>60</v>
      </c>
      <c r="AP27" s="25">
        <v>200</v>
      </c>
      <c r="AQ27" s="25">
        <v>0</v>
      </c>
      <c r="AR27" s="25">
        <v>0</v>
      </c>
      <c r="AS27" s="25">
        <v>0</v>
      </c>
      <c r="AT27" s="62">
        <f t="shared" si="24"/>
        <v>260</v>
      </c>
      <c r="AU27" s="64">
        <f t="shared" si="25"/>
        <v>247</v>
      </c>
      <c r="AV27" s="114">
        <v>6</v>
      </c>
      <c r="AW27" s="114">
        <v>20</v>
      </c>
      <c r="AX27" s="114">
        <v>8</v>
      </c>
      <c r="AY27" s="114">
        <v>1</v>
      </c>
      <c r="AZ27" s="81">
        <f t="shared" si="21"/>
        <v>35</v>
      </c>
      <c r="BA27" s="80">
        <f t="shared" si="22"/>
        <v>212</v>
      </c>
      <c r="BB27" s="36">
        <f t="shared" si="7"/>
        <v>99.64</v>
      </c>
      <c r="BC27" s="80">
        <f t="shared" si="23"/>
        <v>110.24000000000001</v>
      </c>
    </row>
    <row r="28" spans="1:55" ht="17.399999999999999">
      <c r="A28" s="30" t="s">
        <v>15</v>
      </c>
      <c r="B28" s="44">
        <v>988</v>
      </c>
      <c r="C28" s="44">
        <v>405</v>
      </c>
      <c r="D28" s="44">
        <v>606</v>
      </c>
      <c r="E28" s="44">
        <v>47</v>
      </c>
      <c r="F28" s="44"/>
      <c r="G28" s="35">
        <v>19</v>
      </c>
      <c r="H28" s="48">
        <f t="shared" si="8"/>
        <v>1999</v>
      </c>
      <c r="I28" s="48">
        <f t="shared" si="9"/>
        <v>66</v>
      </c>
      <c r="J28" s="44">
        <v>700</v>
      </c>
      <c r="K28" s="19">
        <v>511</v>
      </c>
      <c r="L28" s="19"/>
      <c r="M28" s="19">
        <v>23</v>
      </c>
      <c r="N28" s="45">
        <v>18</v>
      </c>
      <c r="O28" s="49"/>
      <c r="P28" s="48">
        <f t="shared" si="10"/>
        <v>1211</v>
      </c>
      <c r="Q28" s="48">
        <f t="shared" si="11"/>
        <v>41</v>
      </c>
      <c r="R28" s="50">
        <f t="shared" si="12"/>
        <v>107</v>
      </c>
      <c r="S28" s="51">
        <v>4.26</v>
      </c>
      <c r="T28" s="44">
        <v>4.5</v>
      </c>
      <c r="U28" s="53">
        <v>7.2</v>
      </c>
      <c r="V28" s="53"/>
      <c r="W28" s="53"/>
      <c r="X28" s="53"/>
      <c r="Y28" s="53"/>
      <c r="Z28" s="53"/>
      <c r="AA28" s="67">
        <f t="shared" si="13"/>
        <v>0</v>
      </c>
      <c r="AB28" s="133"/>
      <c r="AC28" s="20">
        <f t="shared" si="14"/>
        <v>0</v>
      </c>
      <c r="AD28" s="85">
        <f t="shared" si="15"/>
        <v>122.96000000000001</v>
      </c>
      <c r="AE28" s="21">
        <f t="shared" si="16"/>
        <v>122.96000000000001</v>
      </c>
      <c r="AF28" s="82"/>
      <c r="AG28" s="78"/>
      <c r="AH28" s="22">
        <f t="shared" si="4"/>
        <v>122.96000000000001</v>
      </c>
      <c r="AI28" s="23">
        <f t="shared" si="5"/>
        <v>-23.320000000000007</v>
      </c>
      <c r="AJ28" s="58"/>
      <c r="AK28" s="24">
        <f t="shared" si="17"/>
        <v>0</v>
      </c>
      <c r="AL28" s="25">
        <f t="shared" si="6"/>
        <v>99.64</v>
      </c>
      <c r="AM28" s="26">
        <f t="shared" si="18"/>
        <v>99.64</v>
      </c>
      <c r="AN28" s="79"/>
      <c r="AO28" s="24">
        <v>60</v>
      </c>
      <c r="AP28" s="25">
        <v>200</v>
      </c>
      <c r="AQ28" s="25">
        <v>0</v>
      </c>
      <c r="AR28" s="25">
        <v>0</v>
      </c>
      <c r="AS28" s="25">
        <v>0</v>
      </c>
      <c r="AT28" s="62">
        <f t="shared" si="24"/>
        <v>260</v>
      </c>
      <c r="AU28" s="64">
        <f t="shared" si="25"/>
        <v>247</v>
      </c>
      <c r="AV28" s="114">
        <v>6</v>
      </c>
      <c r="AW28" s="114">
        <v>20</v>
      </c>
      <c r="AX28" s="114">
        <v>8</v>
      </c>
      <c r="AY28" s="114">
        <v>1</v>
      </c>
      <c r="AZ28" s="81">
        <f t="shared" si="21"/>
        <v>35</v>
      </c>
      <c r="BA28" s="80">
        <f t="shared" si="22"/>
        <v>212</v>
      </c>
      <c r="BB28" s="36">
        <f t="shared" si="7"/>
        <v>99.64</v>
      </c>
      <c r="BC28" s="80">
        <f t="shared" si="23"/>
        <v>110.24000000000001</v>
      </c>
    </row>
    <row r="29" spans="1:55" ht="17.399999999999999">
      <c r="A29" s="30" t="s">
        <v>32</v>
      </c>
      <c r="B29" s="44">
        <v>985</v>
      </c>
      <c r="C29" s="44">
        <v>409</v>
      </c>
      <c r="D29" s="44">
        <v>590</v>
      </c>
      <c r="E29" s="44">
        <v>47</v>
      </c>
      <c r="F29" s="44"/>
      <c r="G29" s="35">
        <v>19</v>
      </c>
      <c r="H29" s="48">
        <f t="shared" si="8"/>
        <v>1984</v>
      </c>
      <c r="I29" s="48">
        <f t="shared" si="9"/>
        <v>66</v>
      </c>
      <c r="J29" s="44">
        <v>699</v>
      </c>
      <c r="K29" s="19">
        <v>516</v>
      </c>
      <c r="L29" s="19"/>
      <c r="M29" s="19">
        <v>23</v>
      </c>
      <c r="N29" s="45">
        <v>18</v>
      </c>
      <c r="O29" s="49"/>
      <c r="P29" s="48">
        <f t="shared" si="10"/>
        <v>1215</v>
      </c>
      <c r="Q29" s="48">
        <f t="shared" si="11"/>
        <v>41</v>
      </c>
      <c r="R29" s="50">
        <f t="shared" si="12"/>
        <v>107</v>
      </c>
      <c r="S29" s="51">
        <v>4.26</v>
      </c>
      <c r="T29" s="44">
        <v>4.5</v>
      </c>
      <c r="U29" s="53">
        <v>7.3</v>
      </c>
      <c r="V29" s="53"/>
      <c r="W29" s="53"/>
      <c r="X29" s="53"/>
      <c r="Y29" s="53"/>
      <c r="Z29" s="53"/>
      <c r="AA29" s="67">
        <f t="shared" si="13"/>
        <v>0</v>
      </c>
      <c r="AB29" s="133"/>
      <c r="AC29" s="20">
        <f t="shared" si="14"/>
        <v>0</v>
      </c>
      <c r="AD29" s="85">
        <f t="shared" si="15"/>
        <v>123.06</v>
      </c>
      <c r="AE29" s="21">
        <f t="shared" si="16"/>
        <v>123.06</v>
      </c>
      <c r="AF29" s="82"/>
      <c r="AG29" s="78"/>
      <c r="AH29" s="22">
        <f t="shared" si="4"/>
        <v>123.06</v>
      </c>
      <c r="AI29" s="23">
        <f t="shared" si="5"/>
        <v>-23.42</v>
      </c>
      <c r="AJ29" s="58"/>
      <c r="AK29" s="24">
        <f t="shared" si="17"/>
        <v>0</v>
      </c>
      <c r="AL29" s="25">
        <f t="shared" si="6"/>
        <v>99.64</v>
      </c>
      <c r="AM29" s="26">
        <f t="shared" si="18"/>
        <v>99.64</v>
      </c>
      <c r="AN29" s="79"/>
      <c r="AO29" s="24">
        <v>60</v>
      </c>
      <c r="AP29" s="25">
        <v>200</v>
      </c>
      <c r="AQ29" s="25">
        <v>0</v>
      </c>
      <c r="AR29" s="25">
        <v>0</v>
      </c>
      <c r="AS29" s="25">
        <v>0</v>
      </c>
      <c r="AT29" s="62">
        <f t="shared" si="24"/>
        <v>260</v>
      </c>
      <c r="AU29" s="64">
        <f t="shared" si="25"/>
        <v>247</v>
      </c>
      <c r="AV29" s="114">
        <v>6</v>
      </c>
      <c r="AW29" s="114">
        <v>20</v>
      </c>
      <c r="AX29" s="114">
        <v>8</v>
      </c>
      <c r="AY29" s="114">
        <v>1</v>
      </c>
      <c r="AZ29" s="81">
        <f t="shared" si="21"/>
        <v>35</v>
      </c>
      <c r="BA29" s="80">
        <f t="shared" si="22"/>
        <v>212</v>
      </c>
      <c r="BB29" s="36">
        <f t="shared" si="7"/>
        <v>99.64</v>
      </c>
      <c r="BC29" s="80">
        <f t="shared" si="23"/>
        <v>110.24000000000001</v>
      </c>
    </row>
    <row r="30" spans="1:55" ht="17.399999999999999">
      <c r="A30" s="30" t="s">
        <v>16</v>
      </c>
      <c r="B30" s="44">
        <v>981</v>
      </c>
      <c r="C30" s="44">
        <v>411</v>
      </c>
      <c r="D30" s="44">
        <v>589</v>
      </c>
      <c r="E30" s="44">
        <v>47</v>
      </c>
      <c r="F30" s="44"/>
      <c r="G30" s="35">
        <v>19</v>
      </c>
      <c r="H30" s="48">
        <f t="shared" si="8"/>
        <v>1981</v>
      </c>
      <c r="I30" s="48">
        <f t="shared" si="9"/>
        <v>66</v>
      </c>
      <c r="J30" s="44">
        <v>696</v>
      </c>
      <c r="K30" s="19">
        <v>522</v>
      </c>
      <c r="L30" s="19"/>
      <c r="M30" s="19">
        <v>23</v>
      </c>
      <c r="N30" s="45">
        <v>18</v>
      </c>
      <c r="O30" s="49"/>
      <c r="P30" s="48">
        <f t="shared" si="10"/>
        <v>1218</v>
      </c>
      <c r="Q30" s="48">
        <f t="shared" si="11"/>
        <v>41</v>
      </c>
      <c r="R30" s="50">
        <f t="shared" si="12"/>
        <v>107</v>
      </c>
      <c r="S30" s="51">
        <v>4.32</v>
      </c>
      <c r="T30" s="44">
        <v>4.5</v>
      </c>
      <c r="U30" s="53">
        <v>7.5</v>
      </c>
      <c r="V30" s="53"/>
      <c r="W30" s="53"/>
      <c r="X30" s="53"/>
      <c r="Y30" s="53"/>
      <c r="Z30" s="53"/>
      <c r="AA30" s="67">
        <f t="shared" si="13"/>
        <v>0</v>
      </c>
      <c r="AB30" s="133"/>
      <c r="AC30" s="20">
        <f t="shared" si="14"/>
        <v>0</v>
      </c>
      <c r="AD30" s="85">
        <f t="shared" si="15"/>
        <v>123.32</v>
      </c>
      <c r="AE30" s="21">
        <f t="shared" si="16"/>
        <v>123.32</v>
      </c>
      <c r="AF30" s="82"/>
      <c r="AG30" s="78"/>
      <c r="AH30" s="22">
        <f t="shared" si="4"/>
        <v>123.32</v>
      </c>
      <c r="AI30" s="23">
        <f t="shared" si="5"/>
        <v>-23.679999999999993</v>
      </c>
      <c r="AJ30" s="58"/>
      <c r="AK30" s="24">
        <f t="shared" si="17"/>
        <v>0</v>
      </c>
      <c r="AL30" s="25">
        <f t="shared" si="6"/>
        <v>99.64</v>
      </c>
      <c r="AM30" s="26">
        <f t="shared" si="18"/>
        <v>99.64</v>
      </c>
      <c r="AN30" s="79"/>
      <c r="AO30" s="24">
        <v>60</v>
      </c>
      <c r="AP30" s="25">
        <v>200</v>
      </c>
      <c r="AQ30" s="25">
        <v>0</v>
      </c>
      <c r="AR30" s="25">
        <v>0</v>
      </c>
      <c r="AS30" s="25">
        <v>0</v>
      </c>
      <c r="AT30" s="62">
        <f t="shared" si="24"/>
        <v>260</v>
      </c>
      <c r="AU30" s="64">
        <f t="shared" si="25"/>
        <v>247</v>
      </c>
      <c r="AV30" s="114">
        <v>6</v>
      </c>
      <c r="AW30" s="114">
        <v>20</v>
      </c>
      <c r="AX30" s="114">
        <v>8</v>
      </c>
      <c r="AY30" s="114">
        <v>1</v>
      </c>
      <c r="AZ30" s="81">
        <f t="shared" si="21"/>
        <v>35</v>
      </c>
      <c r="BA30" s="80">
        <f t="shared" si="22"/>
        <v>212</v>
      </c>
      <c r="BB30" s="36">
        <f t="shared" si="7"/>
        <v>99.64</v>
      </c>
      <c r="BC30" s="80">
        <f t="shared" si="23"/>
        <v>110.24000000000001</v>
      </c>
    </row>
    <row r="31" spans="1:55" ht="17.399999999999999">
      <c r="A31" s="30" t="s">
        <v>45</v>
      </c>
      <c r="B31" s="44">
        <v>979</v>
      </c>
      <c r="C31" s="44">
        <v>421</v>
      </c>
      <c r="D31" s="44">
        <v>590</v>
      </c>
      <c r="E31" s="44">
        <v>48</v>
      </c>
      <c r="F31" s="44"/>
      <c r="G31" s="35">
        <v>19</v>
      </c>
      <c r="H31" s="48">
        <f t="shared" si="8"/>
        <v>1990</v>
      </c>
      <c r="I31" s="48">
        <f t="shared" si="9"/>
        <v>67</v>
      </c>
      <c r="J31" s="44">
        <v>700</v>
      </c>
      <c r="K31" s="19">
        <v>520</v>
      </c>
      <c r="L31" s="19"/>
      <c r="M31" s="19">
        <v>23</v>
      </c>
      <c r="N31" s="45">
        <v>18</v>
      </c>
      <c r="O31" s="49"/>
      <c r="P31" s="48">
        <f t="shared" si="10"/>
        <v>1220</v>
      </c>
      <c r="Q31" s="48">
        <f t="shared" si="11"/>
        <v>41</v>
      </c>
      <c r="R31" s="50">
        <f t="shared" si="12"/>
        <v>108</v>
      </c>
      <c r="S31" s="51">
        <v>4.32</v>
      </c>
      <c r="T31" s="44">
        <v>4.5</v>
      </c>
      <c r="U31" s="53">
        <v>7.5</v>
      </c>
      <c r="V31" s="53"/>
      <c r="W31" s="53"/>
      <c r="X31" s="53"/>
      <c r="Y31" s="53"/>
      <c r="Z31" s="53"/>
      <c r="AA31" s="67">
        <f t="shared" si="13"/>
        <v>0</v>
      </c>
      <c r="AB31" s="133"/>
      <c r="AC31" s="20">
        <f t="shared" si="14"/>
        <v>0</v>
      </c>
      <c r="AD31" s="85">
        <f t="shared" si="15"/>
        <v>124.32</v>
      </c>
      <c r="AE31" s="21">
        <f t="shared" si="16"/>
        <v>124.32</v>
      </c>
      <c r="AF31" s="82"/>
      <c r="AG31" s="78"/>
      <c r="AH31" s="22">
        <f t="shared" si="4"/>
        <v>124.32</v>
      </c>
      <c r="AI31" s="23">
        <f t="shared" si="5"/>
        <v>-24.679999999999993</v>
      </c>
      <c r="AJ31" s="58"/>
      <c r="AK31" s="24">
        <f t="shared" si="17"/>
        <v>0</v>
      </c>
      <c r="AL31" s="25">
        <f t="shared" si="6"/>
        <v>99.64</v>
      </c>
      <c r="AM31" s="26">
        <f t="shared" si="18"/>
        <v>99.64</v>
      </c>
      <c r="AN31" s="79"/>
      <c r="AO31" s="24">
        <v>60</v>
      </c>
      <c r="AP31" s="25">
        <v>200</v>
      </c>
      <c r="AQ31" s="25">
        <v>0</v>
      </c>
      <c r="AR31" s="25">
        <v>0</v>
      </c>
      <c r="AS31" s="25">
        <v>0</v>
      </c>
      <c r="AT31" s="62">
        <f t="shared" si="24"/>
        <v>260</v>
      </c>
      <c r="AU31" s="64">
        <f t="shared" si="25"/>
        <v>247</v>
      </c>
      <c r="AV31" s="114">
        <v>6</v>
      </c>
      <c r="AW31" s="114">
        <v>20</v>
      </c>
      <c r="AX31" s="114">
        <v>8</v>
      </c>
      <c r="AY31" s="114">
        <v>1</v>
      </c>
      <c r="AZ31" s="81">
        <f t="shared" si="21"/>
        <v>35</v>
      </c>
      <c r="BA31" s="80">
        <f t="shared" si="22"/>
        <v>212</v>
      </c>
      <c r="BB31" s="36">
        <f t="shared" si="7"/>
        <v>99.64</v>
      </c>
      <c r="BC31" s="80">
        <f t="shared" si="23"/>
        <v>110.24000000000001</v>
      </c>
    </row>
    <row r="32" spans="1:55" ht="17.399999999999999">
      <c r="A32" s="30" t="s">
        <v>17</v>
      </c>
      <c r="B32" s="44">
        <v>1008</v>
      </c>
      <c r="C32" s="44">
        <v>430</v>
      </c>
      <c r="D32" s="44">
        <v>581</v>
      </c>
      <c r="E32" s="44">
        <v>49</v>
      </c>
      <c r="F32" s="44"/>
      <c r="G32" s="35">
        <v>19</v>
      </c>
      <c r="H32" s="48">
        <f t="shared" si="8"/>
        <v>2019</v>
      </c>
      <c r="I32" s="48">
        <f t="shared" si="9"/>
        <v>68</v>
      </c>
      <c r="J32" s="44">
        <v>707</v>
      </c>
      <c r="K32" s="19">
        <v>517</v>
      </c>
      <c r="L32" s="19"/>
      <c r="M32" s="19">
        <v>23</v>
      </c>
      <c r="N32" s="45">
        <v>18</v>
      </c>
      <c r="O32" s="49"/>
      <c r="P32" s="48">
        <f t="shared" si="10"/>
        <v>1224</v>
      </c>
      <c r="Q32" s="48">
        <f t="shared" si="11"/>
        <v>41</v>
      </c>
      <c r="R32" s="50">
        <f t="shared" si="12"/>
        <v>109</v>
      </c>
      <c r="S32" s="51">
        <v>4.2</v>
      </c>
      <c r="T32" s="44">
        <v>4.5</v>
      </c>
      <c r="U32" s="53">
        <v>7.8</v>
      </c>
      <c r="V32" s="53"/>
      <c r="W32" s="53"/>
      <c r="X32" s="53"/>
      <c r="Y32" s="53"/>
      <c r="Z32" s="53"/>
      <c r="AA32" s="67">
        <f t="shared" si="13"/>
        <v>0</v>
      </c>
      <c r="AB32" s="133"/>
      <c r="AC32" s="20">
        <f t="shared" si="14"/>
        <v>0</v>
      </c>
      <c r="AD32" s="85">
        <f t="shared" si="15"/>
        <v>125.5</v>
      </c>
      <c r="AE32" s="21">
        <f t="shared" si="16"/>
        <v>125.5</v>
      </c>
      <c r="AF32" s="82"/>
      <c r="AG32" s="78"/>
      <c r="AH32" s="22">
        <f t="shared" si="4"/>
        <v>125.5</v>
      </c>
      <c r="AI32" s="23">
        <f t="shared" si="5"/>
        <v>-25.86</v>
      </c>
      <c r="AJ32" s="58"/>
      <c r="AK32" s="24">
        <f t="shared" si="17"/>
        <v>0</v>
      </c>
      <c r="AL32" s="25">
        <f t="shared" si="6"/>
        <v>99.64</v>
      </c>
      <c r="AM32" s="26">
        <f t="shared" si="18"/>
        <v>99.64</v>
      </c>
      <c r="AN32" s="79"/>
      <c r="AO32" s="24">
        <v>60</v>
      </c>
      <c r="AP32" s="25">
        <v>200</v>
      </c>
      <c r="AQ32" s="25">
        <v>0</v>
      </c>
      <c r="AR32" s="25">
        <v>0</v>
      </c>
      <c r="AS32" s="25">
        <v>0</v>
      </c>
      <c r="AT32" s="62">
        <f t="shared" si="24"/>
        <v>260</v>
      </c>
      <c r="AU32" s="64">
        <f t="shared" si="25"/>
        <v>247</v>
      </c>
      <c r="AV32" s="114">
        <v>6</v>
      </c>
      <c r="AW32" s="114">
        <v>20</v>
      </c>
      <c r="AX32" s="114">
        <v>8</v>
      </c>
      <c r="AY32" s="114">
        <v>1</v>
      </c>
      <c r="AZ32" s="81">
        <f t="shared" si="21"/>
        <v>35</v>
      </c>
      <c r="BA32" s="80">
        <f t="shared" si="22"/>
        <v>212</v>
      </c>
      <c r="BB32" s="36">
        <f t="shared" si="7"/>
        <v>99.64</v>
      </c>
      <c r="BC32" s="80">
        <f t="shared" si="23"/>
        <v>110.24000000000001</v>
      </c>
    </row>
    <row r="33" spans="1:55" ht="17.399999999999999">
      <c r="A33" s="30" t="s">
        <v>46</v>
      </c>
      <c r="B33" s="44">
        <v>1015</v>
      </c>
      <c r="C33" s="44">
        <v>432</v>
      </c>
      <c r="D33" s="44">
        <v>568</v>
      </c>
      <c r="E33" s="44">
        <v>50</v>
      </c>
      <c r="F33" s="44"/>
      <c r="G33" s="35">
        <v>18</v>
      </c>
      <c r="H33" s="48">
        <f t="shared" si="8"/>
        <v>2015</v>
      </c>
      <c r="I33" s="48">
        <f t="shared" si="9"/>
        <v>68</v>
      </c>
      <c r="J33" s="44">
        <v>702</v>
      </c>
      <c r="K33" s="19">
        <v>515</v>
      </c>
      <c r="L33" s="19"/>
      <c r="M33" s="19">
        <v>23</v>
      </c>
      <c r="N33" s="45">
        <v>18</v>
      </c>
      <c r="O33" s="49"/>
      <c r="P33" s="48">
        <f t="shared" si="10"/>
        <v>1217</v>
      </c>
      <c r="Q33" s="48">
        <f t="shared" si="11"/>
        <v>41</v>
      </c>
      <c r="R33" s="50">
        <f t="shared" si="12"/>
        <v>109</v>
      </c>
      <c r="S33" s="51">
        <v>4.2</v>
      </c>
      <c r="T33" s="44">
        <v>4.5</v>
      </c>
      <c r="U33" s="53">
        <v>7.8</v>
      </c>
      <c r="V33" s="53"/>
      <c r="W33" s="53"/>
      <c r="X33" s="53"/>
      <c r="Y33" s="53"/>
      <c r="Z33" s="53"/>
      <c r="AA33" s="67">
        <f t="shared" si="13"/>
        <v>0</v>
      </c>
      <c r="AB33" s="133"/>
      <c r="AC33" s="20">
        <f t="shared" si="14"/>
        <v>0</v>
      </c>
      <c r="AD33" s="85">
        <f t="shared" si="15"/>
        <v>125.5</v>
      </c>
      <c r="AE33" s="21">
        <f t="shared" si="16"/>
        <v>125.5</v>
      </c>
      <c r="AF33" s="82"/>
      <c r="AG33" s="78"/>
      <c r="AH33" s="22">
        <f t="shared" si="4"/>
        <v>125.5</v>
      </c>
      <c r="AI33" s="23">
        <f t="shared" si="5"/>
        <v>-25.86</v>
      </c>
      <c r="AJ33" s="58"/>
      <c r="AK33" s="24">
        <f t="shared" si="17"/>
        <v>0</v>
      </c>
      <c r="AL33" s="25">
        <f t="shared" si="6"/>
        <v>99.64</v>
      </c>
      <c r="AM33" s="26">
        <f t="shared" si="18"/>
        <v>99.64</v>
      </c>
      <c r="AN33" s="79"/>
      <c r="AO33" s="24">
        <v>60</v>
      </c>
      <c r="AP33" s="25">
        <v>200</v>
      </c>
      <c r="AQ33" s="25">
        <v>0</v>
      </c>
      <c r="AR33" s="25">
        <v>0</v>
      </c>
      <c r="AS33" s="25">
        <v>0</v>
      </c>
      <c r="AT33" s="62">
        <f t="shared" si="24"/>
        <v>260</v>
      </c>
      <c r="AU33" s="64">
        <f t="shared" si="25"/>
        <v>247</v>
      </c>
      <c r="AV33" s="114">
        <v>6</v>
      </c>
      <c r="AW33" s="114">
        <v>20</v>
      </c>
      <c r="AX33" s="114">
        <v>8</v>
      </c>
      <c r="AY33" s="114">
        <v>1</v>
      </c>
      <c r="AZ33" s="81">
        <f t="shared" si="21"/>
        <v>35</v>
      </c>
      <c r="BA33" s="80">
        <f t="shared" si="22"/>
        <v>212</v>
      </c>
      <c r="BB33" s="36">
        <f t="shared" si="7"/>
        <v>99.64</v>
      </c>
      <c r="BC33" s="80">
        <f t="shared" si="23"/>
        <v>110.24000000000001</v>
      </c>
    </row>
    <row r="34" spans="1:55" ht="17.399999999999999">
      <c r="A34" s="30" t="s">
        <v>18</v>
      </c>
      <c r="B34" s="44">
        <v>1008</v>
      </c>
      <c r="C34" s="44">
        <v>418</v>
      </c>
      <c r="D34" s="61">
        <v>575</v>
      </c>
      <c r="E34" s="44">
        <v>49</v>
      </c>
      <c r="F34" s="44"/>
      <c r="G34" s="35">
        <v>19</v>
      </c>
      <c r="H34" s="48">
        <f t="shared" si="8"/>
        <v>2001</v>
      </c>
      <c r="I34" s="48">
        <f t="shared" si="9"/>
        <v>68</v>
      </c>
      <c r="J34" s="44">
        <v>686</v>
      </c>
      <c r="K34" s="19">
        <v>518</v>
      </c>
      <c r="L34" s="19"/>
      <c r="M34" s="19">
        <v>23</v>
      </c>
      <c r="N34" s="45">
        <v>18</v>
      </c>
      <c r="O34" s="49"/>
      <c r="P34" s="48">
        <f t="shared" si="10"/>
        <v>1204</v>
      </c>
      <c r="Q34" s="48">
        <f t="shared" si="11"/>
        <v>41</v>
      </c>
      <c r="R34" s="50">
        <f t="shared" si="12"/>
        <v>109</v>
      </c>
      <c r="S34" s="51">
        <v>4.2</v>
      </c>
      <c r="T34" s="44">
        <v>4.5</v>
      </c>
      <c r="U34" s="53">
        <v>7.4</v>
      </c>
      <c r="V34" s="53"/>
      <c r="W34" s="53"/>
      <c r="X34" s="53"/>
      <c r="Y34" s="53"/>
      <c r="Z34" s="53"/>
      <c r="AA34" s="67">
        <f t="shared" si="13"/>
        <v>0</v>
      </c>
      <c r="AB34" s="133"/>
      <c r="AC34" s="20">
        <f t="shared" si="14"/>
        <v>0</v>
      </c>
      <c r="AD34" s="85">
        <f t="shared" si="15"/>
        <v>125.10000000000001</v>
      </c>
      <c r="AE34" s="21">
        <f t="shared" si="16"/>
        <v>125.10000000000001</v>
      </c>
      <c r="AF34" s="82"/>
      <c r="AG34" s="78"/>
      <c r="AH34" s="22">
        <f t="shared" si="4"/>
        <v>125.10000000000001</v>
      </c>
      <c r="AI34" s="23">
        <f t="shared" si="5"/>
        <v>-25.460000000000008</v>
      </c>
      <c r="AJ34" s="58"/>
      <c r="AK34" s="24">
        <f t="shared" si="17"/>
        <v>0</v>
      </c>
      <c r="AL34" s="25">
        <f t="shared" si="6"/>
        <v>99.64</v>
      </c>
      <c r="AM34" s="26">
        <f t="shared" si="18"/>
        <v>99.64</v>
      </c>
      <c r="AN34" s="79"/>
      <c r="AO34" s="24">
        <v>60</v>
      </c>
      <c r="AP34" s="25">
        <v>200</v>
      </c>
      <c r="AQ34" s="25">
        <v>0</v>
      </c>
      <c r="AR34" s="25">
        <v>0</v>
      </c>
      <c r="AS34" s="25">
        <v>0</v>
      </c>
      <c r="AT34" s="62">
        <f t="shared" si="24"/>
        <v>260</v>
      </c>
      <c r="AU34" s="64">
        <f t="shared" si="25"/>
        <v>247</v>
      </c>
      <c r="AV34" s="114">
        <v>6</v>
      </c>
      <c r="AW34" s="114">
        <v>20</v>
      </c>
      <c r="AX34" s="114">
        <v>8</v>
      </c>
      <c r="AY34" s="114">
        <v>1</v>
      </c>
      <c r="AZ34" s="81">
        <f t="shared" si="21"/>
        <v>35</v>
      </c>
      <c r="BA34" s="80">
        <f t="shared" si="22"/>
        <v>212</v>
      </c>
      <c r="BB34" s="36">
        <f t="shared" si="7"/>
        <v>99.64</v>
      </c>
      <c r="BC34" s="80">
        <f t="shared" si="23"/>
        <v>110.24000000000001</v>
      </c>
    </row>
    <row r="35" spans="1:55" ht="17.399999999999999">
      <c r="A35" s="30" t="s">
        <v>47</v>
      </c>
      <c r="B35" s="44">
        <v>980</v>
      </c>
      <c r="C35" s="44">
        <v>395</v>
      </c>
      <c r="D35" s="61">
        <v>578</v>
      </c>
      <c r="E35" s="44">
        <v>48</v>
      </c>
      <c r="F35" s="44"/>
      <c r="G35" s="35">
        <v>19</v>
      </c>
      <c r="H35" s="48">
        <f t="shared" si="8"/>
        <v>1953</v>
      </c>
      <c r="I35" s="48">
        <f t="shared" si="9"/>
        <v>67</v>
      </c>
      <c r="J35" s="44">
        <v>690</v>
      </c>
      <c r="K35" s="19">
        <v>520</v>
      </c>
      <c r="L35" s="19"/>
      <c r="M35" s="19">
        <v>23</v>
      </c>
      <c r="N35" s="45">
        <v>18</v>
      </c>
      <c r="O35" s="49"/>
      <c r="P35" s="48">
        <f t="shared" si="10"/>
        <v>1210</v>
      </c>
      <c r="Q35" s="48">
        <f t="shared" si="11"/>
        <v>41</v>
      </c>
      <c r="R35" s="50">
        <f t="shared" si="12"/>
        <v>108</v>
      </c>
      <c r="S35" s="51">
        <v>4.2</v>
      </c>
      <c r="T35" s="44">
        <v>4.2</v>
      </c>
      <c r="U35" s="53">
        <v>7.4</v>
      </c>
      <c r="V35" s="53"/>
      <c r="W35" s="53"/>
      <c r="X35" s="53"/>
      <c r="Y35" s="53"/>
      <c r="Z35" s="53"/>
      <c r="AA35" s="67">
        <f t="shared" si="13"/>
        <v>0</v>
      </c>
      <c r="AB35" s="133"/>
      <c r="AC35" s="20">
        <f t="shared" si="14"/>
        <v>0</v>
      </c>
      <c r="AD35" s="85">
        <f t="shared" si="15"/>
        <v>123.80000000000001</v>
      </c>
      <c r="AE35" s="21">
        <f t="shared" si="16"/>
        <v>123.80000000000001</v>
      </c>
      <c r="AF35" s="82"/>
      <c r="AG35" s="78"/>
      <c r="AH35" s="22">
        <f t="shared" si="4"/>
        <v>123.80000000000001</v>
      </c>
      <c r="AI35" s="23">
        <f t="shared" si="5"/>
        <v>-24.160000000000011</v>
      </c>
      <c r="AJ35" s="58"/>
      <c r="AK35" s="24">
        <f t="shared" si="17"/>
        <v>0</v>
      </c>
      <c r="AL35" s="25">
        <f t="shared" si="6"/>
        <v>99.64</v>
      </c>
      <c r="AM35" s="26">
        <f t="shared" si="18"/>
        <v>99.64</v>
      </c>
      <c r="AN35" s="79"/>
      <c r="AO35" s="24">
        <v>60</v>
      </c>
      <c r="AP35" s="25">
        <v>200</v>
      </c>
      <c r="AQ35" s="25">
        <v>0</v>
      </c>
      <c r="AR35" s="25">
        <v>0</v>
      </c>
      <c r="AS35" s="25">
        <v>0</v>
      </c>
      <c r="AT35" s="62">
        <f t="shared" si="24"/>
        <v>260</v>
      </c>
      <c r="AU35" s="64">
        <f t="shared" si="25"/>
        <v>247</v>
      </c>
      <c r="AV35" s="114">
        <v>6</v>
      </c>
      <c r="AW35" s="114">
        <v>20</v>
      </c>
      <c r="AX35" s="114">
        <v>8</v>
      </c>
      <c r="AY35" s="114">
        <v>1</v>
      </c>
      <c r="AZ35" s="81">
        <f t="shared" si="21"/>
        <v>35</v>
      </c>
      <c r="BA35" s="80">
        <f t="shared" si="22"/>
        <v>212</v>
      </c>
      <c r="BB35" s="36">
        <f>BA35*0.47</f>
        <v>99.64</v>
      </c>
      <c r="BC35" s="80">
        <f t="shared" si="23"/>
        <v>110.24000000000001</v>
      </c>
    </row>
    <row r="36" spans="1:55" ht="17.399999999999999">
      <c r="A36" s="30" t="s">
        <v>19</v>
      </c>
      <c r="B36" s="44">
        <v>933</v>
      </c>
      <c r="C36" s="44">
        <v>387</v>
      </c>
      <c r="D36" s="61">
        <v>623</v>
      </c>
      <c r="E36" s="44">
        <v>46</v>
      </c>
      <c r="F36" s="44"/>
      <c r="G36" s="35">
        <v>21</v>
      </c>
      <c r="H36" s="48">
        <f t="shared" si="8"/>
        <v>1943</v>
      </c>
      <c r="I36" s="48">
        <f t="shared" si="9"/>
        <v>67</v>
      </c>
      <c r="J36" s="44">
        <v>695</v>
      </c>
      <c r="K36" s="19">
        <v>524</v>
      </c>
      <c r="L36" s="19"/>
      <c r="M36" s="19">
        <v>23</v>
      </c>
      <c r="N36" s="45">
        <v>18</v>
      </c>
      <c r="O36" s="49"/>
      <c r="P36" s="48">
        <f t="shared" si="10"/>
        <v>1219</v>
      </c>
      <c r="Q36" s="48">
        <f t="shared" si="11"/>
        <v>41</v>
      </c>
      <c r="R36" s="50">
        <f t="shared" si="12"/>
        <v>108</v>
      </c>
      <c r="S36" s="51">
        <v>4.2</v>
      </c>
      <c r="T36" s="44">
        <v>4.2</v>
      </c>
      <c r="U36" s="53">
        <v>7.6</v>
      </c>
      <c r="V36" s="53"/>
      <c r="W36" s="53"/>
      <c r="X36" s="53"/>
      <c r="Y36" s="53"/>
      <c r="Z36" s="53"/>
      <c r="AA36" s="67">
        <f t="shared" si="13"/>
        <v>0</v>
      </c>
      <c r="AB36" s="133"/>
      <c r="AC36" s="20">
        <f t="shared" si="14"/>
        <v>0</v>
      </c>
      <c r="AD36" s="85">
        <f t="shared" si="15"/>
        <v>124</v>
      </c>
      <c r="AE36" s="21">
        <f t="shared" si="16"/>
        <v>124</v>
      </c>
      <c r="AF36" s="82"/>
      <c r="AG36" s="78"/>
      <c r="AH36" s="22">
        <f t="shared" si="4"/>
        <v>124</v>
      </c>
      <c r="AI36" s="23">
        <f t="shared" si="5"/>
        <v>-24.36</v>
      </c>
      <c r="AJ36" s="58"/>
      <c r="AK36" s="24">
        <f t="shared" si="17"/>
        <v>0</v>
      </c>
      <c r="AL36" s="25">
        <f t="shared" si="6"/>
        <v>99.64</v>
      </c>
      <c r="AM36" s="26">
        <f t="shared" si="18"/>
        <v>99.64</v>
      </c>
      <c r="AN36" s="79"/>
      <c r="AO36" s="24">
        <v>60</v>
      </c>
      <c r="AP36" s="25">
        <v>200</v>
      </c>
      <c r="AQ36" s="25">
        <v>0</v>
      </c>
      <c r="AR36" s="25">
        <v>0</v>
      </c>
      <c r="AS36" s="25">
        <v>0</v>
      </c>
      <c r="AT36" s="62">
        <f t="shared" si="24"/>
        <v>260</v>
      </c>
      <c r="AU36" s="64">
        <f t="shared" si="25"/>
        <v>247</v>
      </c>
      <c r="AV36" s="114">
        <v>6</v>
      </c>
      <c r="AW36" s="114">
        <v>20</v>
      </c>
      <c r="AX36" s="114">
        <v>8</v>
      </c>
      <c r="AY36" s="114">
        <v>1</v>
      </c>
      <c r="AZ36" s="81">
        <f t="shared" si="21"/>
        <v>35</v>
      </c>
      <c r="BA36" s="80">
        <f t="shared" si="22"/>
        <v>212</v>
      </c>
      <c r="BB36" s="36">
        <f t="shared" ref="BB36:BB59" si="26">BA36*0.47</f>
        <v>99.64</v>
      </c>
      <c r="BC36" s="80">
        <f t="shared" si="23"/>
        <v>110.24000000000001</v>
      </c>
    </row>
    <row r="37" spans="1:55" ht="17.399999999999999">
      <c r="A37" s="30" t="s">
        <v>48</v>
      </c>
      <c r="B37" s="44">
        <v>945</v>
      </c>
      <c r="C37" s="44">
        <v>389</v>
      </c>
      <c r="D37" s="61">
        <v>633</v>
      </c>
      <c r="E37" s="44">
        <v>46</v>
      </c>
      <c r="F37" s="44"/>
      <c r="G37" s="35">
        <v>21</v>
      </c>
      <c r="H37" s="48">
        <f t="shared" si="8"/>
        <v>1967</v>
      </c>
      <c r="I37" s="48">
        <f t="shared" si="9"/>
        <v>67</v>
      </c>
      <c r="J37" s="44">
        <v>702</v>
      </c>
      <c r="K37" s="19">
        <v>525</v>
      </c>
      <c r="L37" s="19"/>
      <c r="M37" s="19">
        <v>23</v>
      </c>
      <c r="N37" s="45">
        <v>18</v>
      </c>
      <c r="O37" s="49"/>
      <c r="P37" s="48">
        <f t="shared" si="10"/>
        <v>1227</v>
      </c>
      <c r="Q37" s="48">
        <f t="shared" si="11"/>
        <v>41</v>
      </c>
      <c r="R37" s="50">
        <f t="shared" si="12"/>
        <v>108</v>
      </c>
      <c r="S37" s="51">
        <v>4.2</v>
      </c>
      <c r="T37" s="44">
        <v>4</v>
      </c>
      <c r="U37" s="53">
        <v>7.6</v>
      </c>
      <c r="V37" s="53"/>
      <c r="W37" s="53"/>
      <c r="X37" s="53"/>
      <c r="Y37" s="53"/>
      <c r="Z37" s="53"/>
      <c r="AA37" s="67">
        <f t="shared" si="13"/>
        <v>0</v>
      </c>
      <c r="AB37" s="133"/>
      <c r="AC37" s="20">
        <f t="shared" si="14"/>
        <v>0</v>
      </c>
      <c r="AD37" s="85">
        <f t="shared" si="15"/>
        <v>123.8</v>
      </c>
      <c r="AE37" s="21">
        <f t="shared" si="16"/>
        <v>123.8</v>
      </c>
      <c r="AF37" s="82"/>
      <c r="AG37" s="78"/>
      <c r="AH37" s="22">
        <f t="shared" si="4"/>
        <v>123.8</v>
      </c>
      <c r="AI37" s="23">
        <f t="shared" si="5"/>
        <v>-24.159999999999997</v>
      </c>
      <c r="AJ37" s="58"/>
      <c r="AK37" s="24">
        <f t="shared" si="17"/>
        <v>0</v>
      </c>
      <c r="AL37" s="25">
        <f t="shared" si="6"/>
        <v>99.64</v>
      </c>
      <c r="AM37" s="26">
        <f t="shared" si="18"/>
        <v>99.64</v>
      </c>
      <c r="AN37" s="79"/>
      <c r="AO37" s="24">
        <v>60</v>
      </c>
      <c r="AP37" s="25">
        <v>200</v>
      </c>
      <c r="AQ37" s="25">
        <v>0</v>
      </c>
      <c r="AR37" s="25">
        <v>0</v>
      </c>
      <c r="AS37" s="25">
        <v>0</v>
      </c>
      <c r="AT37" s="62">
        <f t="shared" ref="AT37:AT47" si="27">SUM(AO37:AS37)</f>
        <v>260</v>
      </c>
      <c r="AU37" s="64">
        <f t="shared" si="25"/>
        <v>247</v>
      </c>
      <c r="AV37" s="114">
        <v>6</v>
      </c>
      <c r="AW37" s="114">
        <v>20</v>
      </c>
      <c r="AX37" s="114">
        <v>8</v>
      </c>
      <c r="AY37" s="114">
        <v>1</v>
      </c>
      <c r="AZ37" s="81">
        <f t="shared" si="21"/>
        <v>35</v>
      </c>
      <c r="BA37" s="80">
        <f t="shared" si="22"/>
        <v>212</v>
      </c>
      <c r="BB37" s="36">
        <f t="shared" si="26"/>
        <v>99.64</v>
      </c>
      <c r="BC37" s="80">
        <f t="shared" si="23"/>
        <v>110.24000000000001</v>
      </c>
    </row>
    <row r="38" spans="1:55" ht="17.399999999999999">
      <c r="A38" s="30" t="s">
        <v>20</v>
      </c>
      <c r="B38" s="44">
        <v>933</v>
      </c>
      <c r="C38" s="44">
        <v>385</v>
      </c>
      <c r="D38" s="61">
        <v>634</v>
      </c>
      <c r="E38" s="44">
        <v>46</v>
      </c>
      <c r="F38" s="44"/>
      <c r="G38" s="35">
        <v>21</v>
      </c>
      <c r="H38" s="48">
        <f t="shared" si="8"/>
        <v>1952</v>
      </c>
      <c r="I38" s="48">
        <f t="shared" si="9"/>
        <v>67</v>
      </c>
      <c r="J38" s="44">
        <v>680</v>
      </c>
      <c r="K38" s="19">
        <v>517</v>
      </c>
      <c r="L38" s="19"/>
      <c r="M38" s="19">
        <v>23</v>
      </c>
      <c r="N38" s="45">
        <v>18</v>
      </c>
      <c r="O38" s="49"/>
      <c r="P38" s="48">
        <f t="shared" si="10"/>
        <v>1197</v>
      </c>
      <c r="Q38" s="48">
        <f t="shared" si="11"/>
        <v>41</v>
      </c>
      <c r="R38" s="50">
        <f t="shared" si="12"/>
        <v>108</v>
      </c>
      <c r="S38" s="51">
        <v>4.08</v>
      </c>
      <c r="T38" s="44">
        <v>4</v>
      </c>
      <c r="U38" s="53">
        <v>7.8</v>
      </c>
      <c r="V38" s="53"/>
      <c r="W38" s="53"/>
      <c r="X38" s="53"/>
      <c r="Y38" s="53"/>
      <c r="Z38" s="53"/>
      <c r="AA38" s="67">
        <f t="shared" si="13"/>
        <v>0</v>
      </c>
      <c r="AB38" s="133"/>
      <c r="AC38" s="20">
        <f t="shared" si="14"/>
        <v>0</v>
      </c>
      <c r="AD38" s="85">
        <f t="shared" si="15"/>
        <v>123.88</v>
      </c>
      <c r="AE38" s="21">
        <f t="shared" si="16"/>
        <v>123.88</v>
      </c>
      <c r="AF38" s="82"/>
      <c r="AG38" s="78"/>
      <c r="AH38" s="22">
        <f t="shared" si="4"/>
        <v>123.88</v>
      </c>
      <c r="AI38" s="23">
        <f t="shared" si="5"/>
        <v>-24.239999999999995</v>
      </c>
      <c r="AJ38" s="58"/>
      <c r="AK38" s="24">
        <f t="shared" si="17"/>
        <v>0</v>
      </c>
      <c r="AL38" s="25">
        <f t="shared" si="6"/>
        <v>99.64</v>
      </c>
      <c r="AM38" s="26">
        <f t="shared" si="18"/>
        <v>99.64</v>
      </c>
      <c r="AN38" s="79"/>
      <c r="AO38" s="24">
        <v>60</v>
      </c>
      <c r="AP38" s="25">
        <v>200</v>
      </c>
      <c r="AQ38" s="25">
        <v>0</v>
      </c>
      <c r="AR38" s="25">
        <v>0</v>
      </c>
      <c r="AS38" s="25">
        <v>0</v>
      </c>
      <c r="AT38" s="62">
        <f t="shared" si="27"/>
        <v>260</v>
      </c>
      <c r="AU38" s="64">
        <f t="shared" si="25"/>
        <v>247</v>
      </c>
      <c r="AV38" s="114">
        <v>6</v>
      </c>
      <c r="AW38" s="114">
        <v>20</v>
      </c>
      <c r="AX38" s="114">
        <v>8</v>
      </c>
      <c r="AY38" s="114">
        <v>1</v>
      </c>
      <c r="AZ38" s="81">
        <f t="shared" si="21"/>
        <v>35</v>
      </c>
      <c r="BA38" s="80">
        <f t="shared" si="22"/>
        <v>212</v>
      </c>
      <c r="BB38" s="36">
        <f t="shared" si="26"/>
        <v>99.64</v>
      </c>
      <c r="BC38" s="80">
        <f t="shared" si="23"/>
        <v>110.24000000000001</v>
      </c>
    </row>
    <row r="39" spans="1:55" ht="17.399999999999999">
      <c r="A39" s="30" t="s">
        <v>33</v>
      </c>
      <c r="B39" s="44">
        <v>954</v>
      </c>
      <c r="C39" s="44">
        <v>400</v>
      </c>
      <c r="D39" s="61">
        <v>640</v>
      </c>
      <c r="E39" s="44">
        <v>47</v>
      </c>
      <c r="F39" s="44"/>
      <c r="G39" s="35">
        <v>21</v>
      </c>
      <c r="H39" s="48">
        <f t="shared" si="8"/>
        <v>1994</v>
      </c>
      <c r="I39" s="48">
        <f t="shared" si="9"/>
        <v>68</v>
      </c>
      <c r="J39" s="44">
        <v>670</v>
      </c>
      <c r="K39" s="19">
        <v>515</v>
      </c>
      <c r="L39" s="19"/>
      <c r="M39" s="19">
        <v>22</v>
      </c>
      <c r="N39" s="45">
        <v>18</v>
      </c>
      <c r="O39" s="49"/>
      <c r="P39" s="48">
        <f t="shared" si="10"/>
        <v>1185</v>
      </c>
      <c r="Q39" s="48">
        <f t="shared" si="11"/>
        <v>40</v>
      </c>
      <c r="R39" s="50">
        <f t="shared" si="12"/>
        <v>108</v>
      </c>
      <c r="S39" s="51">
        <v>4.08</v>
      </c>
      <c r="T39" s="44">
        <v>3.5</v>
      </c>
      <c r="U39" s="53">
        <v>7.8</v>
      </c>
      <c r="V39" s="53"/>
      <c r="W39" s="53"/>
      <c r="X39" s="53"/>
      <c r="Y39" s="53"/>
      <c r="Z39" s="53"/>
      <c r="AA39" s="67">
        <f t="shared" si="13"/>
        <v>0</v>
      </c>
      <c r="AB39" s="133"/>
      <c r="AC39" s="20">
        <f t="shared" si="14"/>
        <v>0</v>
      </c>
      <c r="AD39" s="85">
        <f t="shared" si="15"/>
        <v>123.38</v>
      </c>
      <c r="AE39" s="21">
        <f t="shared" si="16"/>
        <v>123.38</v>
      </c>
      <c r="AF39" s="82"/>
      <c r="AG39" s="78"/>
      <c r="AH39" s="22">
        <f t="shared" si="4"/>
        <v>123.38</v>
      </c>
      <c r="AI39" s="23">
        <f t="shared" si="5"/>
        <v>-23.739999999999995</v>
      </c>
      <c r="AJ39" s="58"/>
      <c r="AK39" s="24">
        <f t="shared" si="17"/>
        <v>0</v>
      </c>
      <c r="AL39" s="25">
        <f t="shared" si="6"/>
        <v>99.64</v>
      </c>
      <c r="AM39" s="26">
        <f t="shared" si="18"/>
        <v>99.64</v>
      </c>
      <c r="AN39" s="79"/>
      <c r="AO39" s="24">
        <v>60</v>
      </c>
      <c r="AP39" s="25">
        <v>200</v>
      </c>
      <c r="AQ39" s="25">
        <v>0</v>
      </c>
      <c r="AR39" s="25">
        <v>0</v>
      </c>
      <c r="AS39" s="25">
        <v>0</v>
      </c>
      <c r="AT39" s="62">
        <f t="shared" si="27"/>
        <v>260</v>
      </c>
      <c r="AU39" s="64">
        <f t="shared" si="25"/>
        <v>247</v>
      </c>
      <c r="AV39" s="114">
        <v>6</v>
      </c>
      <c r="AW39" s="114">
        <v>20</v>
      </c>
      <c r="AX39" s="114">
        <v>8</v>
      </c>
      <c r="AY39" s="114">
        <v>1</v>
      </c>
      <c r="AZ39" s="81">
        <f t="shared" si="21"/>
        <v>35</v>
      </c>
      <c r="BA39" s="80">
        <f t="shared" si="22"/>
        <v>212</v>
      </c>
      <c r="BB39" s="36">
        <f t="shared" si="26"/>
        <v>99.64</v>
      </c>
      <c r="BC39" s="80">
        <f t="shared" si="23"/>
        <v>110.24000000000001</v>
      </c>
    </row>
    <row r="40" spans="1:55" ht="17.399999999999999">
      <c r="A40" s="30" t="s">
        <v>21</v>
      </c>
      <c r="B40" s="44">
        <v>999</v>
      </c>
      <c r="C40" s="44">
        <v>422</v>
      </c>
      <c r="D40" s="61">
        <v>661</v>
      </c>
      <c r="E40" s="44">
        <v>49</v>
      </c>
      <c r="F40" s="44"/>
      <c r="G40" s="35">
        <v>21</v>
      </c>
      <c r="H40" s="48">
        <f t="shared" si="8"/>
        <v>2082</v>
      </c>
      <c r="I40" s="48">
        <f t="shared" si="9"/>
        <v>70</v>
      </c>
      <c r="J40" s="44">
        <v>665</v>
      </c>
      <c r="K40" s="19">
        <v>513</v>
      </c>
      <c r="L40" s="19"/>
      <c r="M40" s="19">
        <v>22</v>
      </c>
      <c r="N40" s="45">
        <v>18</v>
      </c>
      <c r="O40" s="49"/>
      <c r="P40" s="48">
        <f t="shared" si="10"/>
        <v>1178</v>
      </c>
      <c r="Q40" s="48">
        <f t="shared" si="11"/>
        <v>40</v>
      </c>
      <c r="R40" s="50">
        <f t="shared" si="12"/>
        <v>110</v>
      </c>
      <c r="S40" s="51">
        <v>3.72</v>
      </c>
      <c r="T40" s="44">
        <v>3.5</v>
      </c>
      <c r="U40" s="53">
        <v>8</v>
      </c>
      <c r="V40" s="53"/>
      <c r="W40" s="53"/>
      <c r="X40" s="53"/>
      <c r="Y40" s="53"/>
      <c r="Z40" s="53"/>
      <c r="AA40" s="67">
        <f t="shared" si="13"/>
        <v>0</v>
      </c>
      <c r="AB40" s="133"/>
      <c r="AC40" s="20">
        <f t="shared" si="14"/>
        <v>0</v>
      </c>
      <c r="AD40" s="85">
        <f t="shared" si="15"/>
        <v>125.22</v>
      </c>
      <c r="AE40" s="21">
        <f t="shared" si="16"/>
        <v>125.22</v>
      </c>
      <c r="AF40" s="82"/>
      <c r="AG40" s="78"/>
      <c r="AH40" s="22">
        <f t="shared" si="4"/>
        <v>125.22</v>
      </c>
      <c r="AI40" s="23">
        <f t="shared" si="5"/>
        <v>-25.58</v>
      </c>
      <c r="AJ40" s="58"/>
      <c r="AK40" s="24">
        <f t="shared" si="17"/>
        <v>0</v>
      </c>
      <c r="AL40" s="25">
        <f t="shared" si="6"/>
        <v>99.64</v>
      </c>
      <c r="AM40" s="26">
        <f t="shared" si="18"/>
        <v>99.64</v>
      </c>
      <c r="AN40" s="79"/>
      <c r="AO40" s="24">
        <v>60</v>
      </c>
      <c r="AP40" s="25">
        <v>200</v>
      </c>
      <c r="AQ40" s="25">
        <v>0</v>
      </c>
      <c r="AR40" s="25">
        <v>0</v>
      </c>
      <c r="AS40" s="25">
        <v>0</v>
      </c>
      <c r="AT40" s="62">
        <f t="shared" si="27"/>
        <v>260</v>
      </c>
      <c r="AU40" s="64">
        <f t="shared" si="25"/>
        <v>247</v>
      </c>
      <c r="AV40" s="114">
        <v>6</v>
      </c>
      <c r="AW40" s="114">
        <v>20</v>
      </c>
      <c r="AX40" s="114">
        <v>8</v>
      </c>
      <c r="AY40" s="114">
        <v>1</v>
      </c>
      <c r="AZ40" s="81">
        <f t="shared" si="21"/>
        <v>35</v>
      </c>
      <c r="BA40" s="80">
        <f t="shared" si="22"/>
        <v>212</v>
      </c>
      <c r="BB40" s="36">
        <f t="shared" si="26"/>
        <v>99.64</v>
      </c>
      <c r="BC40" s="80">
        <f t="shared" si="23"/>
        <v>110.24000000000001</v>
      </c>
    </row>
    <row r="41" spans="1:55" ht="17.399999999999999">
      <c r="A41" s="30" t="s">
        <v>34</v>
      </c>
      <c r="B41" s="44">
        <v>1000</v>
      </c>
      <c r="C41" s="61">
        <v>418</v>
      </c>
      <c r="D41" s="61">
        <v>645</v>
      </c>
      <c r="E41" s="44">
        <v>49</v>
      </c>
      <c r="F41" s="44"/>
      <c r="G41" s="35">
        <v>21</v>
      </c>
      <c r="H41" s="48">
        <f t="shared" si="8"/>
        <v>2063</v>
      </c>
      <c r="I41" s="48">
        <f t="shared" si="9"/>
        <v>70</v>
      </c>
      <c r="J41" s="44">
        <v>656</v>
      </c>
      <c r="K41" s="19">
        <v>510</v>
      </c>
      <c r="L41" s="19"/>
      <c r="M41" s="19">
        <v>22</v>
      </c>
      <c r="N41" s="45">
        <v>18</v>
      </c>
      <c r="O41" s="49"/>
      <c r="P41" s="48">
        <f t="shared" si="10"/>
        <v>1166</v>
      </c>
      <c r="Q41" s="48">
        <f t="shared" si="11"/>
        <v>40</v>
      </c>
      <c r="R41" s="50">
        <f t="shared" si="12"/>
        <v>110</v>
      </c>
      <c r="S41" s="51">
        <v>3.72</v>
      </c>
      <c r="T41" s="44">
        <v>4.8</v>
      </c>
      <c r="U41" s="53">
        <v>8</v>
      </c>
      <c r="V41" s="53"/>
      <c r="W41" s="53"/>
      <c r="X41" s="53"/>
      <c r="Y41" s="53"/>
      <c r="Z41" s="53"/>
      <c r="AA41" s="67">
        <f t="shared" si="13"/>
        <v>0</v>
      </c>
      <c r="AB41" s="133"/>
      <c r="AC41" s="20">
        <f t="shared" si="14"/>
        <v>0</v>
      </c>
      <c r="AD41" s="85">
        <f t="shared" si="15"/>
        <v>126.52</v>
      </c>
      <c r="AE41" s="21">
        <f t="shared" si="16"/>
        <v>126.52</v>
      </c>
      <c r="AF41" s="82"/>
      <c r="AG41" s="78"/>
      <c r="AH41" s="22">
        <f t="shared" si="4"/>
        <v>126.52</v>
      </c>
      <c r="AI41" s="23">
        <f t="shared" si="5"/>
        <v>-26.879999999999995</v>
      </c>
      <c r="AJ41" s="58"/>
      <c r="AK41" s="24">
        <f t="shared" si="17"/>
        <v>0</v>
      </c>
      <c r="AL41" s="25">
        <f t="shared" si="6"/>
        <v>99.64</v>
      </c>
      <c r="AM41" s="26">
        <f t="shared" si="18"/>
        <v>99.64</v>
      </c>
      <c r="AN41" s="79"/>
      <c r="AO41" s="24">
        <v>60</v>
      </c>
      <c r="AP41" s="25">
        <v>200</v>
      </c>
      <c r="AQ41" s="25">
        <v>0</v>
      </c>
      <c r="AR41" s="25">
        <v>0</v>
      </c>
      <c r="AS41" s="25">
        <v>0</v>
      </c>
      <c r="AT41" s="62">
        <f t="shared" si="27"/>
        <v>260</v>
      </c>
      <c r="AU41" s="64">
        <f t="shared" si="25"/>
        <v>247</v>
      </c>
      <c r="AV41" s="114">
        <v>6</v>
      </c>
      <c r="AW41" s="114">
        <v>20</v>
      </c>
      <c r="AX41" s="114">
        <v>8</v>
      </c>
      <c r="AY41" s="114">
        <v>1</v>
      </c>
      <c r="AZ41" s="81">
        <f t="shared" si="21"/>
        <v>35</v>
      </c>
      <c r="BA41" s="80">
        <f t="shared" si="22"/>
        <v>212</v>
      </c>
      <c r="BB41" s="36">
        <f t="shared" si="26"/>
        <v>99.64</v>
      </c>
      <c r="BC41" s="80">
        <f t="shared" si="23"/>
        <v>110.24000000000001</v>
      </c>
    </row>
    <row r="42" spans="1:55" ht="17.399999999999999">
      <c r="A42" s="30" t="s">
        <v>22</v>
      </c>
      <c r="B42" s="44">
        <v>1009</v>
      </c>
      <c r="C42" s="61">
        <v>421</v>
      </c>
      <c r="D42" s="61">
        <v>648</v>
      </c>
      <c r="E42" s="44">
        <v>49</v>
      </c>
      <c r="F42" s="44"/>
      <c r="G42" s="35">
        <v>21</v>
      </c>
      <c r="H42" s="48">
        <f t="shared" si="8"/>
        <v>2078</v>
      </c>
      <c r="I42" s="48">
        <f t="shared" si="9"/>
        <v>70</v>
      </c>
      <c r="J42" s="44">
        <v>648</v>
      </c>
      <c r="K42" s="19">
        <v>509</v>
      </c>
      <c r="L42" s="19"/>
      <c r="M42" s="19">
        <v>21</v>
      </c>
      <c r="N42" s="45">
        <v>18</v>
      </c>
      <c r="O42" s="49"/>
      <c r="P42" s="48">
        <f t="shared" si="10"/>
        <v>1157</v>
      </c>
      <c r="Q42" s="48">
        <f t="shared" si="11"/>
        <v>39</v>
      </c>
      <c r="R42" s="50">
        <f t="shared" si="12"/>
        <v>109</v>
      </c>
      <c r="S42" s="51">
        <v>3.9</v>
      </c>
      <c r="T42" s="44">
        <v>4.8</v>
      </c>
      <c r="U42" s="53">
        <v>8.5</v>
      </c>
      <c r="V42" s="53"/>
      <c r="W42" s="53"/>
      <c r="X42" s="53"/>
      <c r="Y42" s="53"/>
      <c r="Z42" s="53"/>
      <c r="AA42" s="67">
        <f t="shared" si="13"/>
        <v>0</v>
      </c>
      <c r="AB42" s="133"/>
      <c r="AC42" s="20">
        <f t="shared" si="14"/>
        <v>0</v>
      </c>
      <c r="AD42" s="85">
        <f t="shared" si="15"/>
        <v>126.2</v>
      </c>
      <c r="AE42" s="21">
        <f t="shared" si="16"/>
        <v>126.2</v>
      </c>
      <c r="AF42" s="82"/>
      <c r="AG42" s="78"/>
      <c r="AH42" s="22">
        <f t="shared" si="4"/>
        <v>126.2</v>
      </c>
      <c r="AI42" s="23">
        <f t="shared" si="5"/>
        <v>-26.560000000000002</v>
      </c>
      <c r="AJ42" s="58"/>
      <c r="AK42" s="24">
        <f t="shared" si="17"/>
        <v>0</v>
      </c>
      <c r="AL42" s="25">
        <f t="shared" si="6"/>
        <v>99.64</v>
      </c>
      <c r="AM42" s="26">
        <f t="shared" si="18"/>
        <v>99.64</v>
      </c>
      <c r="AN42" s="79"/>
      <c r="AO42" s="24">
        <v>60</v>
      </c>
      <c r="AP42" s="25">
        <v>200</v>
      </c>
      <c r="AQ42" s="25">
        <v>0</v>
      </c>
      <c r="AR42" s="25">
        <v>0</v>
      </c>
      <c r="AS42" s="25">
        <v>0</v>
      </c>
      <c r="AT42" s="62">
        <f t="shared" si="27"/>
        <v>260</v>
      </c>
      <c r="AU42" s="64">
        <f t="shared" si="25"/>
        <v>247</v>
      </c>
      <c r="AV42" s="114">
        <v>6</v>
      </c>
      <c r="AW42" s="114">
        <v>20</v>
      </c>
      <c r="AX42" s="114">
        <v>8</v>
      </c>
      <c r="AY42" s="114">
        <v>1</v>
      </c>
      <c r="AZ42" s="81">
        <f t="shared" si="21"/>
        <v>35</v>
      </c>
      <c r="BA42" s="80">
        <f t="shared" si="22"/>
        <v>212</v>
      </c>
      <c r="BB42" s="36">
        <f t="shared" si="26"/>
        <v>99.64</v>
      </c>
      <c r="BC42" s="80">
        <f t="shared" si="23"/>
        <v>110.24000000000001</v>
      </c>
    </row>
    <row r="43" spans="1:55" ht="17.399999999999999">
      <c r="A43" s="30" t="s">
        <v>49</v>
      </c>
      <c r="B43" s="44">
        <v>988</v>
      </c>
      <c r="C43" s="44">
        <v>411</v>
      </c>
      <c r="D43" s="44">
        <v>636</v>
      </c>
      <c r="E43" s="44">
        <v>48</v>
      </c>
      <c r="F43" s="44"/>
      <c r="G43" s="35">
        <v>21</v>
      </c>
      <c r="H43" s="48">
        <f t="shared" si="8"/>
        <v>2035</v>
      </c>
      <c r="I43" s="48">
        <f t="shared" si="9"/>
        <v>69</v>
      </c>
      <c r="J43" s="44">
        <v>633</v>
      </c>
      <c r="K43" s="19">
        <v>491</v>
      </c>
      <c r="L43" s="19"/>
      <c r="M43" s="19">
        <v>21</v>
      </c>
      <c r="N43" s="45">
        <v>17</v>
      </c>
      <c r="O43" s="49"/>
      <c r="P43" s="48">
        <f t="shared" si="10"/>
        <v>1124</v>
      </c>
      <c r="Q43" s="48">
        <f t="shared" si="11"/>
        <v>38</v>
      </c>
      <c r="R43" s="50">
        <f t="shared" si="12"/>
        <v>107</v>
      </c>
      <c r="S43" s="51">
        <v>3.9</v>
      </c>
      <c r="T43" s="44">
        <v>5</v>
      </c>
      <c r="U43" s="53">
        <v>8.5</v>
      </c>
      <c r="V43" s="53"/>
      <c r="W43" s="53"/>
      <c r="X43" s="53"/>
      <c r="Y43" s="53"/>
      <c r="Z43" s="53"/>
      <c r="AA43" s="67">
        <f t="shared" si="13"/>
        <v>0</v>
      </c>
      <c r="AB43" s="133"/>
      <c r="AC43" s="20">
        <f t="shared" si="14"/>
        <v>0</v>
      </c>
      <c r="AD43" s="85">
        <f t="shared" si="15"/>
        <v>124.4</v>
      </c>
      <c r="AE43" s="21">
        <f t="shared" si="16"/>
        <v>124.4</v>
      </c>
      <c r="AF43" s="82"/>
      <c r="AG43" s="78"/>
      <c r="AH43" s="22">
        <f t="shared" si="4"/>
        <v>124.4</v>
      </c>
      <c r="AI43" s="23">
        <f t="shared" si="5"/>
        <v>-24.760000000000005</v>
      </c>
      <c r="AJ43" s="58"/>
      <c r="AK43" s="24">
        <f t="shared" si="17"/>
        <v>0</v>
      </c>
      <c r="AL43" s="25">
        <f t="shared" si="6"/>
        <v>99.64</v>
      </c>
      <c r="AM43" s="26">
        <f t="shared" si="18"/>
        <v>99.64</v>
      </c>
      <c r="AN43" s="79"/>
      <c r="AO43" s="24">
        <v>60</v>
      </c>
      <c r="AP43" s="25">
        <v>200</v>
      </c>
      <c r="AQ43" s="25">
        <v>0</v>
      </c>
      <c r="AR43" s="25">
        <v>0</v>
      </c>
      <c r="AS43" s="25">
        <v>0</v>
      </c>
      <c r="AT43" s="62">
        <f t="shared" si="27"/>
        <v>260</v>
      </c>
      <c r="AU43" s="64">
        <f t="shared" si="25"/>
        <v>247</v>
      </c>
      <c r="AV43" s="114">
        <v>6</v>
      </c>
      <c r="AW43" s="114">
        <v>20</v>
      </c>
      <c r="AX43" s="114">
        <v>8</v>
      </c>
      <c r="AY43" s="114">
        <v>1</v>
      </c>
      <c r="AZ43" s="81">
        <f t="shared" si="21"/>
        <v>35</v>
      </c>
      <c r="BA43" s="80">
        <f t="shared" si="22"/>
        <v>212</v>
      </c>
      <c r="BB43" s="36">
        <f t="shared" si="26"/>
        <v>99.64</v>
      </c>
      <c r="BC43" s="80">
        <f t="shared" si="23"/>
        <v>110.24000000000001</v>
      </c>
    </row>
    <row r="44" spans="1:55" ht="17.399999999999999">
      <c r="A44" s="30" t="s">
        <v>23</v>
      </c>
      <c r="B44" s="44">
        <v>965</v>
      </c>
      <c r="C44" s="44">
        <v>403</v>
      </c>
      <c r="D44" s="44">
        <v>640</v>
      </c>
      <c r="E44" s="44">
        <v>47</v>
      </c>
      <c r="F44" s="44"/>
      <c r="G44" s="35">
        <v>21</v>
      </c>
      <c r="H44" s="48">
        <f t="shared" si="8"/>
        <v>2008</v>
      </c>
      <c r="I44" s="48">
        <f t="shared" si="9"/>
        <v>68</v>
      </c>
      <c r="J44" s="44">
        <v>679</v>
      </c>
      <c r="K44" s="19">
        <v>501</v>
      </c>
      <c r="L44" s="19"/>
      <c r="M44" s="19">
        <v>22</v>
      </c>
      <c r="N44" s="45">
        <v>18</v>
      </c>
      <c r="O44" s="49"/>
      <c r="P44" s="48">
        <f t="shared" si="10"/>
        <v>1180</v>
      </c>
      <c r="Q44" s="48">
        <f t="shared" si="11"/>
        <v>40</v>
      </c>
      <c r="R44" s="50">
        <f t="shared" si="12"/>
        <v>108</v>
      </c>
      <c r="S44" s="51">
        <v>3.72</v>
      </c>
      <c r="T44" s="44">
        <v>5</v>
      </c>
      <c r="U44" s="53">
        <v>8.4</v>
      </c>
      <c r="V44" s="53"/>
      <c r="W44" s="53"/>
      <c r="X44" s="53"/>
      <c r="Y44" s="53"/>
      <c r="Z44" s="53"/>
      <c r="AA44" s="67">
        <f t="shared" si="13"/>
        <v>0</v>
      </c>
      <c r="AB44" s="133"/>
      <c r="AC44" s="20">
        <f t="shared" si="14"/>
        <v>0</v>
      </c>
      <c r="AD44" s="85">
        <f t="shared" si="15"/>
        <v>125.12</v>
      </c>
      <c r="AE44" s="21">
        <f t="shared" si="16"/>
        <v>125.12</v>
      </c>
      <c r="AF44" s="82"/>
      <c r="AG44" s="78"/>
      <c r="AH44" s="22">
        <f t="shared" si="4"/>
        <v>125.12</v>
      </c>
      <c r="AI44" s="23">
        <f t="shared" si="5"/>
        <v>-25.480000000000004</v>
      </c>
      <c r="AJ44" s="58"/>
      <c r="AK44" s="24">
        <f t="shared" si="17"/>
        <v>0</v>
      </c>
      <c r="AL44" s="25">
        <f t="shared" si="6"/>
        <v>99.64</v>
      </c>
      <c r="AM44" s="26">
        <f t="shared" si="18"/>
        <v>99.64</v>
      </c>
      <c r="AN44" s="79"/>
      <c r="AO44" s="24">
        <v>60</v>
      </c>
      <c r="AP44" s="25">
        <v>200</v>
      </c>
      <c r="AQ44" s="25">
        <v>0</v>
      </c>
      <c r="AR44" s="25">
        <v>0</v>
      </c>
      <c r="AS44" s="25">
        <v>0</v>
      </c>
      <c r="AT44" s="62">
        <f t="shared" si="27"/>
        <v>260</v>
      </c>
      <c r="AU44" s="64">
        <f t="shared" si="25"/>
        <v>247</v>
      </c>
      <c r="AV44" s="114">
        <v>6</v>
      </c>
      <c r="AW44" s="114">
        <v>20</v>
      </c>
      <c r="AX44" s="114">
        <v>8</v>
      </c>
      <c r="AY44" s="114">
        <v>1</v>
      </c>
      <c r="AZ44" s="81">
        <f t="shared" si="21"/>
        <v>35</v>
      </c>
      <c r="BA44" s="80">
        <f t="shared" si="22"/>
        <v>212</v>
      </c>
      <c r="BB44" s="36">
        <f t="shared" si="26"/>
        <v>99.64</v>
      </c>
      <c r="BC44" s="80">
        <f t="shared" si="23"/>
        <v>110.24000000000001</v>
      </c>
    </row>
    <row r="45" spans="1:55" ht="17.399999999999999">
      <c r="A45" s="30" t="s">
        <v>50</v>
      </c>
      <c r="B45" s="44">
        <v>953</v>
      </c>
      <c r="C45" s="44">
        <v>400</v>
      </c>
      <c r="D45" s="44">
        <v>650</v>
      </c>
      <c r="E45" s="44">
        <v>47</v>
      </c>
      <c r="F45" s="44"/>
      <c r="G45" s="35">
        <v>21</v>
      </c>
      <c r="H45" s="48">
        <f t="shared" si="8"/>
        <v>2003</v>
      </c>
      <c r="I45" s="48">
        <f t="shared" si="9"/>
        <v>68</v>
      </c>
      <c r="J45" s="44">
        <v>694</v>
      </c>
      <c r="K45" s="19">
        <v>475</v>
      </c>
      <c r="L45" s="19"/>
      <c r="M45" s="19">
        <v>23</v>
      </c>
      <c r="N45" s="45">
        <v>16</v>
      </c>
      <c r="O45" s="49"/>
      <c r="P45" s="48">
        <f t="shared" si="10"/>
        <v>1169</v>
      </c>
      <c r="Q45" s="48">
        <f t="shared" si="11"/>
        <v>39</v>
      </c>
      <c r="R45" s="50">
        <f t="shared" si="12"/>
        <v>107</v>
      </c>
      <c r="S45" s="51">
        <v>3.72</v>
      </c>
      <c r="T45" s="44">
        <v>5</v>
      </c>
      <c r="U45" s="53">
        <v>8.4</v>
      </c>
      <c r="V45" s="53"/>
      <c r="W45" s="53"/>
      <c r="X45" s="53"/>
      <c r="Y45" s="53"/>
      <c r="Z45" s="53"/>
      <c r="AA45" s="67">
        <f t="shared" si="13"/>
        <v>0</v>
      </c>
      <c r="AB45" s="133"/>
      <c r="AC45" s="20">
        <f t="shared" si="14"/>
        <v>0</v>
      </c>
      <c r="AD45" s="85">
        <f t="shared" si="15"/>
        <v>124.12</v>
      </c>
      <c r="AE45" s="21">
        <f t="shared" si="16"/>
        <v>124.12</v>
      </c>
      <c r="AF45" s="84"/>
      <c r="AG45" s="78"/>
      <c r="AH45" s="22">
        <f t="shared" si="4"/>
        <v>124.12</v>
      </c>
      <c r="AI45" s="23">
        <f t="shared" si="5"/>
        <v>-24.480000000000004</v>
      </c>
      <c r="AJ45" s="58"/>
      <c r="AK45" s="24">
        <f t="shared" si="17"/>
        <v>0</v>
      </c>
      <c r="AL45" s="25">
        <f t="shared" si="6"/>
        <v>99.64</v>
      </c>
      <c r="AM45" s="26">
        <f t="shared" si="18"/>
        <v>99.64</v>
      </c>
      <c r="AN45" s="79"/>
      <c r="AO45" s="24">
        <v>60</v>
      </c>
      <c r="AP45" s="25">
        <v>200</v>
      </c>
      <c r="AQ45" s="25">
        <v>0</v>
      </c>
      <c r="AR45" s="25">
        <v>0</v>
      </c>
      <c r="AS45" s="25">
        <v>0</v>
      </c>
      <c r="AT45" s="62">
        <f t="shared" si="27"/>
        <v>260</v>
      </c>
      <c r="AU45" s="64">
        <f t="shared" si="25"/>
        <v>247</v>
      </c>
      <c r="AV45" s="114">
        <v>6</v>
      </c>
      <c r="AW45" s="114">
        <v>20</v>
      </c>
      <c r="AX45" s="114">
        <v>8</v>
      </c>
      <c r="AY45" s="114">
        <v>1</v>
      </c>
      <c r="AZ45" s="81">
        <f t="shared" si="21"/>
        <v>35</v>
      </c>
      <c r="BA45" s="80">
        <f t="shared" si="22"/>
        <v>212</v>
      </c>
      <c r="BB45" s="36">
        <f t="shared" si="26"/>
        <v>99.64</v>
      </c>
      <c r="BC45" s="80">
        <f t="shared" si="23"/>
        <v>110.24000000000001</v>
      </c>
    </row>
    <row r="46" spans="1:55" ht="17.399999999999999">
      <c r="A46" s="30" t="s">
        <v>24</v>
      </c>
      <c r="B46" s="44">
        <v>1030</v>
      </c>
      <c r="C46" s="44">
        <v>451</v>
      </c>
      <c r="D46" s="44">
        <v>773</v>
      </c>
      <c r="E46" s="44">
        <v>50</v>
      </c>
      <c r="F46" s="44"/>
      <c r="G46" s="35">
        <v>27</v>
      </c>
      <c r="H46" s="48">
        <f t="shared" si="8"/>
        <v>2254</v>
      </c>
      <c r="I46" s="48">
        <f t="shared" si="9"/>
        <v>77</v>
      </c>
      <c r="J46" s="44">
        <v>789</v>
      </c>
      <c r="K46" s="19">
        <v>483</v>
      </c>
      <c r="L46" s="19"/>
      <c r="M46" s="19">
        <v>26</v>
      </c>
      <c r="N46" s="45">
        <v>17</v>
      </c>
      <c r="O46" s="49"/>
      <c r="P46" s="48">
        <f t="shared" si="10"/>
        <v>1272</v>
      </c>
      <c r="Q46" s="48">
        <f t="shared" si="11"/>
        <v>43</v>
      </c>
      <c r="R46" s="50">
        <f t="shared" si="12"/>
        <v>120</v>
      </c>
      <c r="S46" s="51">
        <v>4.4400000000000004</v>
      </c>
      <c r="T46" s="44">
        <v>7.5</v>
      </c>
      <c r="U46" s="53">
        <v>10.7</v>
      </c>
      <c r="V46" s="53"/>
      <c r="W46" s="53"/>
      <c r="X46" s="53"/>
      <c r="Y46" s="53"/>
      <c r="Z46" s="53"/>
      <c r="AA46" s="67">
        <f t="shared" si="13"/>
        <v>0</v>
      </c>
      <c r="AB46" s="133"/>
      <c r="AC46" s="20">
        <f t="shared" si="14"/>
        <v>0</v>
      </c>
      <c r="AD46" s="85">
        <f t="shared" si="15"/>
        <v>142.63999999999999</v>
      </c>
      <c r="AE46" s="21">
        <f t="shared" si="16"/>
        <v>142.63999999999999</v>
      </c>
      <c r="AF46" s="84"/>
      <c r="AG46" s="78"/>
      <c r="AH46" s="22">
        <f t="shared" si="4"/>
        <v>142.63999999999999</v>
      </c>
      <c r="AI46" s="23">
        <f t="shared" si="5"/>
        <v>-42.999999999999986</v>
      </c>
      <c r="AJ46" s="58"/>
      <c r="AK46" s="24">
        <f t="shared" si="17"/>
        <v>0</v>
      </c>
      <c r="AL46" s="25">
        <f t="shared" si="6"/>
        <v>99.64</v>
      </c>
      <c r="AM46" s="26">
        <f t="shared" si="18"/>
        <v>99.64</v>
      </c>
      <c r="AN46" s="79"/>
      <c r="AO46" s="24">
        <v>60</v>
      </c>
      <c r="AP46" s="25">
        <v>200</v>
      </c>
      <c r="AQ46" s="25">
        <v>0</v>
      </c>
      <c r="AR46" s="25">
        <v>0</v>
      </c>
      <c r="AS46" s="25">
        <v>0</v>
      </c>
      <c r="AT46" s="62">
        <f t="shared" si="27"/>
        <v>260</v>
      </c>
      <c r="AU46" s="64">
        <f t="shared" si="25"/>
        <v>247</v>
      </c>
      <c r="AV46" s="114">
        <v>6</v>
      </c>
      <c r="AW46" s="114">
        <v>20</v>
      </c>
      <c r="AX46" s="114">
        <v>8</v>
      </c>
      <c r="AY46" s="114">
        <v>1</v>
      </c>
      <c r="AZ46" s="81">
        <f t="shared" si="21"/>
        <v>35</v>
      </c>
      <c r="BA46" s="80">
        <f t="shared" si="22"/>
        <v>212</v>
      </c>
      <c r="BB46" s="36">
        <f t="shared" si="26"/>
        <v>99.64</v>
      </c>
      <c r="BC46" s="80">
        <f t="shared" si="23"/>
        <v>110.24000000000001</v>
      </c>
    </row>
    <row r="47" spans="1:55" ht="17.399999999999999">
      <c r="A47" s="30" t="s">
        <v>35</v>
      </c>
      <c r="B47" s="44">
        <v>1063</v>
      </c>
      <c r="C47" s="44">
        <v>473</v>
      </c>
      <c r="D47" s="44">
        <v>812</v>
      </c>
      <c r="E47" s="44">
        <v>50</v>
      </c>
      <c r="F47" s="44"/>
      <c r="G47" s="35">
        <v>27</v>
      </c>
      <c r="H47" s="48">
        <f t="shared" si="8"/>
        <v>2348</v>
      </c>
      <c r="I47" s="48">
        <f t="shared" si="9"/>
        <v>77</v>
      </c>
      <c r="J47" s="44">
        <v>811</v>
      </c>
      <c r="K47" s="19">
        <v>478</v>
      </c>
      <c r="L47" s="19"/>
      <c r="M47" s="19">
        <v>26</v>
      </c>
      <c r="N47" s="45">
        <v>17</v>
      </c>
      <c r="O47" s="49"/>
      <c r="P47" s="48">
        <f t="shared" si="10"/>
        <v>1289</v>
      </c>
      <c r="Q47" s="48">
        <f t="shared" si="11"/>
        <v>43</v>
      </c>
      <c r="R47" s="50">
        <f t="shared" si="12"/>
        <v>120</v>
      </c>
      <c r="S47" s="51">
        <v>4.4400000000000004</v>
      </c>
      <c r="T47" s="44">
        <v>7.5</v>
      </c>
      <c r="U47" s="53">
        <v>10.7</v>
      </c>
      <c r="V47" s="53"/>
      <c r="W47" s="53"/>
      <c r="X47" s="53"/>
      <c r="Y47" s="53"/>
      <c r="Z47" s="53"/>
      <c r="AA47" s="67">
        <f t="shared" si="13"/>
        <v>0</v>
      </c>
      <c r="AB47" s="133">
        <v>15</v>
      </c>
      <c r="AC47" s="20">
        <f t="shared" si="14"/>
        <v>15</v>
      </c>
      <c r="AD47" s="85">
        <f t="shared" si="15"/>
        <v>142.63999999999999</v>
      </c>
      <c r="AE47" s="21">
        <f t="shared" si="16"/>
        <v>127.63999999999999</v>
      </c>
      <c r="AF47" s="84"/>
      <c r="AG47" s="78"/>
      <c r="AH47" s="22">
        <f t="shared" si="4"/>
        <v>142.63999999999999</v>
      </c>
      <c r="AI47" s="23">
        <f t="shared" si="5"/>
        <v>-27.999999999999986</v>
      </c>
      <c r="AJ47" s="58"/>
      <c r="AK47" s="24">
        <f t="shared" si="17"/>
        <v>15</v>
      </c>
      <c r="AL47" s="25">
        <f t="shared" si="6"/>
        <v>99.64</v>
      </c>
      <c r="AM47" s="26">
        <f t="shared" si="18"/>
        <v>114.64</v>
      </c>
      <c r="AN47" s="79"/>
      <c r="AO47" s="24">
        <v>60</v>
      </c>
      <c r="AP47" s="25">
        <v>200</v>
      </c>
      <c r="AQ47" s="25">
        <v>0</v>
      </c>
      <c r="AR47" s="25">
        <v>0</v>
      </c>
      <c r="AS47" s="25">
        <v>0</v>
      </c>
      <c r="AT47" s="62">
        <f t="shared" si="27"/>
        <v>260</v>
      </c>
      <c r="AU47" s="64">
        <f t="shared" si="25"/>
        <v>247</v>
      </c>
      <c r="AV47" s="114">
        <v>6</v>
      </c>
      <c r="AW47" s="114">
        <v>20</v>
      </c>
      <c r="AX47" s="114">
        <v>8</v>
      </c>
      <c r="AY47" s="114">
        <v>1</v>
      </c>
      <c r="AZ47" s="81">
        <f t="shared" si="21"/>
        <v>35</v>
      </c>
      <c r="BA47" s="80">
        <f t="shared" si="22"/>
        <v>212</v>
      </c>
      <c r="BB47" s="36">
        <f t="shared" si="26"/>
        <v>99.64</v>
      </c>
      <c r="BC47" s="80">
        <f t="shared" si="23"/>
        <v>110.24000000000001</v>
      </c>
    </row>
    <row r="48" spans="1:55" ht="17.399999999999999">
      <c r="A48" s="30" t="s">
        <v>36</v>
      </c>
      <c r="B48" s="44">
        <v>1051</v>
      </c>
      <c r="C48" s="44">
        <v>469</v>
      </c>
      <c r="D48" s="44">
        <v>840</v>
      </c>
      <c r="E48" s="44">
        <v>52</v>
      </c>
      <c r="F48" s="44"/>
      <c r="G48" s="35">
        <v>27</v>
      </c>
      <c r="H48" s="48">
        <f t="shared" si="8"/>
        <v>2360</v>
      </c>
      <c r="I48" s="48">
        <f t="shared" si="9"/>
        <v>79</v>
      </c>
      <c r="J48" s="44">
        <v>826</v>
      </c>
      <c r="K48" s="19">
        <v>477</v>
      </c>
      <c r="L48" s="19"/>
      <c r="M48" s="19">
        <v>27</v>
      </c>
      <c r="N48" s="45">
        <v>16</v>
      </c>
      <c r="O48" s="49"/>
      <c r="P48" s="48">
        <f t="shared" si="10"/>
        <v>1303</v>
      </c>
      <c r="Q48" s="48">
        <f t="shared" si="11"/>
        <v>43</v>
      </c>
      <c r="R48" s="50">
        <f t="shared" si="12"/>
        <v>122</v>
      </c>
      <c r="S48" s="51">
        <v>4.4400000000000004</v>
      </c>
      <c r="T48" s="44">
        <v>7.5</v>
      </c>
      <c r="U48" s="53">
        <v>10.7</v>
      </c>
      <c r="V48" s="53"/>
      <c r="W48" s="53"/>
      <c r="X48" s="53"/>
      <c r="Y48" s="53"/>
      <c r="Z48" s="53"/>
      <c r="AA48" s="67">
        <f t="shared" si="13"/>
        <v>0</v>
      </c>
      <c r="AB48" s="133">
        <v>15</v>
      </c>
      <c r="AC48" s="20">
        <f t="shared" si="14"/>
        <v>15</v>
      </c>
      <c r="AD48" s="85">
        <f t="shared" si="15"/>
        <v>144.63999999999999</v>
      </c>
      <c r="AE48" s="21">
        <f t="shared" si="16"/>
        <v>129.63999999999999</v>
      </c>
      <c r="AF48" s="84"/>
      <c r="AG48" s="78"/>
      <c r="AH48" s="22">
        <f t="shared" si="4"/>
        <v>144.63999999999999</v>
      </c>
      <c r="AI48" s="23">
        <f t="shared" si="5"/>
        <v>-29.999999999999986</v>
      </c>
      <c r="AJ48" s="58"/>
      <c r="AK48" s="24">
        <f t="shared" si="17"/>
        <v>15</v>
      </c>
      <c r="AL48" s="25">
        <f t="shared" si="6"/>
        <v>99.64</v>
      </c>
      <c r="AM48" s="26">
        <f t="shared" si="18"/>
        <v>114.64</v>
      </c>
      <c r="AN48" s="79"/>
      <c r="AO48" s="24">
        <v>60</v>
      </c>
      <c r="AP48" s="25">
        <v>200</v>
      </c>
      <c r="AQ48" s="25">
        <v>0</v>
      </c>
      <c r="AR48" s="25">
        <v>0</v>
      </c>
      <c r="AS48" s="25">
        <v>0</v>
      </c>
      <c r="AT48" s="62">
        <f t="shared" ref="AT48:AT65" si="28">SUM(AO48:AS48)</f>
        <v>260</v>
      </c>
      <c r="AU48" s="64">
        <f t="shared" ref="AU48:AU65" si="29">AT48*0.95</f>
        <v>247</v>
      </c>
      <c r="AV48" s="114">
        <v>6</v>
      </c>
      <c r="AW48" s="114">
        <v>20</v>
      </c>
      <c r="AX48" s="114">
        <v>8</v>
      </c>
      <c r="AY48" s="114">
        <v>1</v>
      </c>
      <c r="AZ48" s="81">
        <f t="shared" si="21"/>
        <v>35</v>
      </c>
      <c r="BA48" s="80">
        <f t="shared" si="22"/>
        <v>212</v>
      </c>
      <c r="BB48" s="36">
        <f t="shared" si="26"/>
        <v>99.64</v>
      </c>
      <c r="BC48" s="80">
        <f t="shared" si="23"/>
        <v>110.24000000000001</v>
      </c>
    </row>
    <row r="49" spans="1:55" ht="17.399999999999999">
      <c r="A49" s="30" t="s">
        <v>51</v>
      </c>
      <c r="B49" s="44">
        <v>1030</v>
      </c>
      <c r="C49" s="44">
        <v>456</v>
      </c>
      <c r="D49" s="44">
        <v>815</v>
      </c>
      <c r="E49" s="44">
        <v>52</v>
      </c>
      <c r="F49" s="44"/>
      <c r="G49" s="35">
        <v>27</v>
      </c>
      <c r="H49" s="48">
        <f t="shared" si="8"/>
        <v>2301</v>
      </c>
      <c r="I49" s="48">
        <f t="shared" si="9"/>
        <v>79</v>
      </c>
      <c r="J49" s="44">
        <v>816</v>
      </c>
      <c r="K49" s="19">
        <v>452</v>
      </c>
      <c r="L49" s="19"/>
      <c r="M49" s="19">
        <v>27</v>
      </c>
      <c r="N49" s="45">
        <v>16</v>
      </c>
      <c r="O49" s="49"/>
      <c r="P49" s="48">
        <f t="shared" si="10"/>
        <v>1268</v>
      </c>
      <c r="Q49" s="48">
        <f t="shared" si="11"/>
        <v>43</v>
      </c>
      <c r="R49" s="50">
        <f t="shared" si="12"/>
        <v>122</v>
      </c>
      <c r="S49" s="51">
        <v>4.4400000000000004</v>
      </c>
      <c r="T49" s="44">
        <v>7.5</v>
      </c>
      <c r="U49" s="53">
        <v>10.7</v>
      </c>
      <c r="V49" s="53"/>
      <c r="W49" s="53"/>
      <c r="X49" s="53"/>
      <c r="Y49" s="53"/>
      <c r="Z49" s="53"/>
      <c r="AA49" s="67">
        <f t="shared" si="13"/>
        <v>0</v>
      </c>
      <c r="AB49" s="133">
        <v>15</v>
      </c>
      <c r="AC49" s="20">
        <f t="shared" si="14"/>
        <v>15</v>
      </c>
      <c r="AD49" s="85">
        <f t="shared" si="15"/>
        <v>144.63999999999999</v>
      </c>
      <c r="AE49" s="21">
        <f t="shared" si="16"/>
        <v>129.63999999999999</v>
      </c>
      <c r="AF49" s="84"/>
      <c r="AG49" s="78"/>
      <c r="AH49" s="22">
        <f t="shared" si="4"/>
        <v>144.63999999999999</v>
      </c>
      <c r="AI49" s="23">
        <f t="shared" si="5"/>
        <v>-29.999999999999986</v>
      </c>
      <c r="AJ49" s="58"/>
      <c r="AK49" s="24">
        <f t="shared" si="17"/>
        <v>15</v>
      </c>
      <c r="AL49" s="25">
        <f t="shared" si="6"/>
        <v>99.64</v>
      </c>
      <c r="AM49" s="26">
        <f t="shared" si="18"/>
        <v>114.64</v>
      </c>
      <c r="AN49" s="79"/>
      <c r="AO49" s="24">
        <v>60</v>
      </c>
      <c r="AP49" s="25">
        <v>200</v>
      </c>
      <c r="AQ49" s="25">
        <v>0</v>
      </c>
      <c r="AR49" s="25">
        <v>0</v>
      </c>
      <c r="AS49" s="25">
        <v>0</v>
      </c>
      <c r="AT49" s="62">
        <f t="shared" si="28"/>
        <v>260</v>
      </c>
      <c r="AU49" s="64">
        <f t="shared" si="29"/>
        <v>247</v>
      </c>
      <c r="AV49" s="114">
        <v>6</v>
      </c>
      <c r="AW49" s="114">
        <v>20</v>
      </c>
      <c r="AX49" s="114">
        <v>8</v>
      </c>
      <c r="AY49" s="114">
        <v>1</v>
      </c>
      <c r="AZ49" s="81">
        <f t="shared" si="21"/>
        <v>35</v>
      </c>
      <c r="BA49" s="80">
        <f t="shared" si="22"/>
        <v>212</v>
      </c>
      <c r="BB49" s="36">
        <f t="shared" si="26"/>
        <v>99.64</v>
      </c>
      <c r="BC49" s="80">
        <f t="shared" si="23"/>
        <v>110.24000000000001</v>
      </c>
    </row>
    <row r="50" spans="1:55" ht="17.399999999999999">
      <c r="A50" s="30" t="s">
        <v>25</v>
      </c>
      <c r="B50" s="44">
        <v>1029</v>
      </c>
      <c r="C50" s="44">
        <v>453</v>
      </c>
      <c r="D50" s="44">
        <v>812</v>
      </c>
      <c r="E50" s="44">
        <v>51</v>
      </c>
      <c r="F50" s="44"/>
      <c r="G50" s="35">
        <v>27</v>
      </c>
      <c r="H50" s="48">
        <f t="shared" si="8"/>
        <v>2294</v>
      </c>
      <c r="I50" s="48">
        <f t="shared" si="9"/>
        <v>78</v>
      </c>
      <c r="J50" s="44">
        <v>811</v>
      </c>
      <c r="K50" s="19">
        <v>449</v>
      </c>
      <c r="L50" s="19"/>
      <c r="M50" s="19">
        <v>26</v>
      </c>
      <c r="N50" s="45">
        <v>15</v>
      </c>
      <c r="O50" s="49"/>
      <c r="P50" s="48">
        <f t="shared" si="10"/>
        <v>1260</v>
      </c>
      <c r="Q50" s="48">
        <f t="shared" si="11"/>
        <v>41</v>
      </c>
      <c r="R50" s="50">
        <f t="shared" si="12"/>
        <v>119</v>
      </c>
      <c r="S50" s="51">
        <v>6.04</v>
      </c>
      <c r="T50" s="44">
        <v>8</v>
      </c>
      <c r="U50" s="53">
        <v>11.3</v>
      </c>
      <c r="V50" s="53"/>
      <c r="W50" s="53"/>
      <c r="X50" s="53"/>
      <c r="Y50" s="53"/>
      <c r="Z50" s="53"/>
      <c r="AA50" s="67">
        <f t="shared" si="13"/>
        <v>0</v>
      </c>
      <c r="AB50" s="133">
        <v>15</v>
      </c>
      <c r="AC50" s="20">
        <f t="shared" si="14"/>
        <v>15</v>
      </c>
      <c r="AD50" s="85">
        <f t="shared" si="15"/>
        <v>144.34000000000003</v>
      </c>
      <c r="AE50" s="21">
        <f t="shared" si="16"/>
        <v>129.34000000000003</v>
      </c>
      <c r="AF50" s="84"/>
      <c r="AG50" s="78"/>
      <c r="AH50" s="22">
        <f t="shared" si="4"/>
        <v>144.34000000000003</v>
      </c>
      <c r="AI50" s="23">
        <f t="shared" si="5"/>
        <v>-29.700000000000031</v>
      </c>
      <c r="AJ50" s="58"/>
      <c r="AK50" s="24">
        <f t="shared" si="17"/>
        <v>15</v>
      </c>
      <c r="AL50" s="25">
        <f t="shared" si="6"/>
        <v>99.64</v>
      </c>
      <c r="AM50" s="26">
        <f t="shared" si="18"/>
        <v>114.64</v>
      </c>
      <c r="AN50" s="79"/>
      <c r="AO50" s="24">
        <v>60</v>
      </c>
      <c r="AP50" s="25">
        <v>200</v>
      </c>
      <c r="AQ50" s="25">
        <v>0</v>
      </c>
      <c r="AR50" s="25">
        <v>0</v>
      </c>
      <c r="AS50" s="25">
        <v>0</v>
      </c>
      <c r="AT50" s="62">
        <f t="shared" si="28"/>
        <v>260</v>
      </c>
      <c r="AU50" s="64">
        <f t="shared" si="29"/>
        <v>247</v>
      </c>
      <c r="AV50" s="114">
        <v>6</v>
      </c>
      <c r="AW50" s="114">
        <v>20</v>
      </c>
      <c r="AX50" s="114">
        <v>8</v>
      </c>
      <c r="AY50" s="114">
        <v>1</v>
      </c>
      <c r="AZ50" s="81">
        <f t="shared" si="21"/>
        <v>35</v>
      </c>
      <c r="BA50" s="80">
        <f t="shared" si="22"/>
        <v>212</v>
      </c>
      <c r="BB50" s="36">
        <f t="shared" si="26"/>
        <v>99.64</v>
      </c>
      <c r="BC50" s="80">
        <f t="shared" si="23"/>
        <v>110.24000000000001</v>
      </c>
    </row>
    <row r="51" spans="1:55" ht="17.399999999999999">
      <c r="A51" s="30" t="s">
        <v>52</v>
      </c>
      <c r="B51" s="44">
        <v>1024</v>
      </c>
      <c r="C51" s="44">
        <v>452</v>
      </c>
      <c r="D51" s="44">
        <v>816</v>
      </c>
      <c r="E51" s="44">
        <v>50</v>
      </c>
      <c r="F51" s="44"/>
      <c r="G51" s="35">
        <v>26</v>
      </c>
      <c r="H51" s="48">
        <f t="shared" si="8"/>
        <v>2292</v>
      </c>
      <c r="I51" s="48">
        <f t="shared" si="9"/>
        <v>76</v>
      </c>
      <c r="J51" s="44">
        <v>8119</v>
      </c>
      <c r="K51" s="19">
        <v>440</v>
      </c>
      <c r="L51" s="19"/>
      <c r="M51" s="19">
        <v>26</v>
      </c>
      <c r="N51" s="45">
        <v>15</v>
      </c>
      <c r="O51" s="49"/>
      <c r="P51" s="48">
        <f t="shared" si="10"/>
        <v>8559</v>
      </c>
      <c r="Q51" s="48">
        <f t="shared" si="11"/>
        <v>41</v>
      </c>
      <c r="R51" s="50">
        <f t="shared" si="12"/>
        <v>117</v>
      </c>
      <c r="S51" s="51">
        <v>6.04</v>
      </c>
      <c r="T51" s="44">
        <v>8</v>
      </c>
      <c r="U51" s="53">
        <v>11.3</v>
      </c>
      <c r="V51" s="53"/>
      <c r="W51" s="53"/>
      <c r="X51" s="53"/>
      <c r="Y51" s="53"/>
      <c r="Z51" s="53"/>
      <c r="AA51" s="67">
        <f t="shared" si="13"/>
        <v>0</v>
      </c>
      <c r="AB51" s="133">
        <v>15</v>
      </c>
      <c r="AC51" s="20">
        <f t="shared" si="14"/>
        <v>15</v>
      </c>
      <c r="AD51" s="85">
        <f t="shared" si="15"/>
        <v>142.34000000000003</v>
      </c>
      <c r="AE51" s="21">
        <f t="shared" si="16"/>
        <v>127.34000000000003</v>
      </c>
      <c r="AF51" s="84"/>
      <c r="AG51" s="78"/>
      <c r="AH51" s="22">
        <f t="shared" si="4"/>
        <v>142.34000000000003</v>
      </c>
      <c r="AI51" s="23">
        <f t="shared" si="5"/>
        <v>-27.700000000000031</v>
      </c>
      <c r="AJ51" s="58"/>
      <c r="AK51" s="24">
        <f t="shared" si="17"/>
        <v>15</v>
      </c>
      <c r="AL51" s="25">
        <f t="shared" si="6"/>
        <v>99.64</v>
      </c>
      <c r="AM51" s="26">
        <f t="shared" si="18"/>
        <v>114.64</v>
      </c>
      <c r="AN51" s="79"/>
      <c r="AO51" s="24">
        <v>60</v>
      </c>
      <c r="AP51" s="25">
        <v>200</v>
      </c>
      <c r="AQ51" s="25">
        <v>0</v>
      </c>
      <c r="AR51" s="25">
        <v>0</v>
      </c>
      <c r="AS51" s="25">
        <v>0</v>
      </c>
      <c r="AT51" s="62">
        <f t="shared" si="28"/>
        <v>260</v>
      </c>
      <c r="AU51" s="64">
        <f t="shared" si="29"/>
        <v>247</v>
      </c>
      <c r="AV51" s="114">
        <v>6</v>
      </c>
      <c r="AW51" s="114">
        <v>20</v>
      </c>
      <c r="AX51" s="114">
        <v>8</v>
      </c>
      <c r="AY51" s="114">
        <v>1</v>
      </c>
      <c r="AZ51" s="81">
        <f t="shared" si="21"/>
        <v>35</v>
      </c>
      <c r="BA51" s="80">
        <f t="shared" si="22"/>
        <v>212</v>
      </c>
      <c r="BB51" s="36">
        <f t="shared" si="26"/>
        <v>99.64</v>
      </c>
      <c r="BC51" s="80">
        <f t="shared" si="23"/>
        <v>110.24000000000001</v>
      </c>
    </row>
    <row r="52" spans="1:55" ht="17.399999999999999">
      <c r="A52" s="30" t="s">
        <v>37</v>
      </c>
      <c r="B52" s="44">
        <v>1024</v>
      </c>
      <c r="C52" s="44">
        <v>452</v>
      </c>
      <c r="D52" s="44">
        <v>816</v>
      </c>
      <c r="E52" s="44">
        <v>50</v>
      </c>
      <c r="F52" s="44"/>
      <c r="G52" s="35">
        <v>26</v>
      </c>
      <c r="H52" s="48">
        <f t="shared" si="8"/>
        <v>2292</v>
      </c>
      <c r="I52" s="48">
        <f t="shared" si="9"/>
        <v>76</v>
      </c>
      <c r="J52" s="44">
        <v>759</v>
      </c>
      <c r="K52" s="19">
        <v>495</v>
      </c>
      <c r="L52" s="19"/>
      <c r="M52" s="19">
        <v>25</v>
      </c>
      <c r="N52" s="45">
        <v>17</v>
      </c>
      <c r="O52" s="49"/>
      <c r="P52" s="48">
        <f t="shared" si="10"/>
        <v>1254</v>
      </c>
      <c r="Q52" s="48">
        <f t="shared" si="11"/>
        <v>42</v>
      </c>
      <c r="R52" s="50">
        <f t="shared" si="12"/>
        <v>118</v>
      </c>
      <c r="S52" s="51">
        <v>6.04</v>
      </c>
      <c r="T52" s="44">
        <v>8</v>
      </c>
      <c r="U52" s="53">
        <v>11.3</v>
      </c>
      <c r="V52" s="53"/>
      <c r="W52" s="53"/>
      <c r="X52" s="53"/>
      <c r="Y52" s="53"/>
      <c r="Z52" s="53"/>
      <c r="AA52" s="67">
        <f t="shared" si="13"/>
        <v>0</v>
      </c>
      <c r="AB52" s="133">
        <v>15</v>
      </c>
      <c r="AC52" s="20">
        <f t="shared" si="14"/>
        <v>15</v>
      </c>
      <c r="AD52" s="85">
        <f t="shared" si="15"/>
        <v>143.34000000000003</v>
      </c>
      <c r="AE52" s="21">
        <f t="shared" si="16"/>
        <v>128.34000000000003</v>
      </c>
      <c r="AF52" s="84"/>
      <c r="AG52" s="78"/>
      <c r="AH52" s="22">
        <f t="shared" si="4"/>
        <v>143.34000000000003</v>
      </c>
      <c r="AI52" s="23">
        <f t="shared" si="5"/>
        <v>-28.700000000000031</v>
      </c>
      <c r="AJ52" s="58"/>
      <c r="AK52" s="24">
        <f t="shared" si="17"/>
        <v>15</v>
      </c>
      <c r="AL52" s="25">
        <f t="shared" si="6"/>
        <v>99.64</v>
      </c>
      <c r="AM52" s="26">
        <f t="shared" si="18"/>
        <v>114.64</v>
      </c>
      <c r="AN52" s="79"/>
      <c r="AO52" s="24">
        <v>60</v>
      </c>
      <c r="AP52" s="25">
        <v>200</v>
      </c>
      <c r="AQ52" s="25">
        <v>0</v>
      </c>
      <c r="AR52" s="25">
        <v>0</v>
      </c>
      <c r="AS52" s="25">
        <v>0</v>
      </c>
      <c r="AT52" s="62">
        <f t="shared" si="28"/>
        <v>260</v>
      </c>
      <c r="AU52" s="64">
        <f t="shared" si="29"/>
        <v>247</v>
      </c>
      <c r="AV52" s="114">
        <v>6</v>
      </c>
      <c r="AW52" s="114">
        <v>20</v>
      </c>
      <c r="AX52" s="114">
        <v>8</v>
      </c>
      <c r="AY52" s="114">
        <v>1</v>
      </c>
      <c r="AZ52" s="81">
        <f t="shared" si="21"/>
        <v>35</v>
      </c>
      <c r="BA52" s="80">
        <f t="shared" si="22"/>
        <v>212</v>
      </c>
      <c r="BB52" s="36">
        <f t="shared" si="26"/>
        <v>99.64</v>
      </c>
      <c r="BC52" s="80">
        <f t="shared" si="23"/>
        <v>110.24000000000001</v>
      </c>
    </row>
    <row r="53" spans="1:55" ht="17.399999999999999">
      <c r="A53" s="30" t="s">
        <v>53</v>
      </c>
      <c r="B53" s="44">
        <v>1007</v>
      </c>
      <c r="C53" s="44">
        <v>452</v>
      </c>
      <c r="D53" s="44">
        <v>832</v>
      </c>
      <c r="E53" s="44">
        <v>50</v>
      </c>
      <c r="F53" s="44"/>
      <c r="G53" s="35">
        <v>27</v>
      </c>
      <c r="H53" s="48">
        <f t="shared" si="8"/>
        <v>2291</v>
      </c>
      <c r="I53" s="48">
        <f t="shared" si="9"/>
        <v>77</v>
      </c>
      <c r="J53" s="44">
        <v>811</v>
      </c>
      <c r="K53" s="19">
        <v>495</v>
      </c>
      <c r="L53" s="19"/>
      <c r="M53" s="19">
        <v>25</v>
      </c>
      <c r="N53" s="45">
        <v>17</v>
      </c>
      <c r="O53" s="49"/>
      <c r="P53" s="48">
        <f t="shared" si="10"/>
        <v>1306</v>
      </c>
      <c r="Q53" s="48">
        <f t="shared" si="11"/>
        <v>42</v>
      </c>
      <c r="R53" s="50">
        <f t="shared" si="12"/>
        <v>119</v>
      </c>
      <c r="S53" s="51">
        <v>6.04</v>
      </c>
      <c r="T53" s="44">
        <v>8</v>
      </c>
      <c r="U53" s="53">
        <v>11.3</v>
      </c>
      <c r="V53" s="53"/>
      <c r="W53" s="53"/>
      <c r="X53" s="53"/>
      <c r="Y53" s="53"/>
      <c r="Z53" s="53"/>
      <c r="AA53" s="67">
        <f t="shared" si="13"/>
        <v>0</v>
      </c>
      <c r="AB53" s="133">
        <v>15</v>
      </c>
      <c r="AC53" s="20">
        <f t="shared" si="14"/>
        <v>15</v>
      </c>
      <c r="AD53" s="85">
        <f t="shared" si="15"/>
        <v>144.34000000000003</v>
      </c>
      <c r="AE53" s="21">
        <f t="shared" si="16"/>
        <v>129.34000000000003</v>
      </c>
      <c r="AF53" s="84"/>
      <c r="AG53" s="78"/>
      <c r="AH53" s="22">
        <f t="shared" si="4"/>
        <v>144.34000000000003</v>
      </c>
      <c r="AI53" s="23">
        <f t="shared" si="5"/>
        <v>-29.700000000000031</v>
      </c>
      <c r="AJ53" s="58"/>
      <c r="AK53" s="24">
        <f t="shared" si="17"/>
        <v>15</v>
      </c>
      <c r="AL53" s="25">
        <f t="shared" si="6"/>
        <v>99.64</v>
      </c>
      <c r="AM53" s="26">
        <f t="shared" si="18"/>
        <v>114.64</v>
      </c>
      <c r="AN53" s="79"/>
      <c r="AO53" s="24">
        <v>60</v>
      </c>
      <c r="AP53" s="25">
        <v>200</v>
      </c>
      <c r="AQ53" s="25">
        <v>0</v>
      </c>
      <c r="AR53" s="25">
        <v>0</v>
      </c>
      <c r="AS53" s="25">
        <v>0</v>
      </c>
      <c r="AT53" s="62">
        <f t="shared" si="28"/>
        <v>260</v>
      </c>
      <c r="AU53" s="64">
        <f t="shared" si="29"/>
        <v>247</v>
      </c>
      <c r="AV53" s="114">
        <v>6</v>
      </c>
      <c r="AW53" s="114">
        <v>20</v>
      </c>
      <c r="AX53" s="114">
        <v>8</v>
      </c>
      <c r="AY53" s="114">
        <v>1</v>
      </c>
      <c r="AZ53" s="81">
        <f t="shared" si="21"/>
        <v>35</v>
      </c>
      <c r="BA53" s="80">
        <f t="shared" si="22"/>
        <v>212</v>
      </c>
      <c r="BB53" s="36">
        <f t="shared" si="26"/>
        <v>99.64</v>
      </c>
      <c r="BC53" s="80">
        <f t="shared" si="23"/>
        <v>110.24000000000001</v>
      </c>
    </row>
    <row r="54" spans="1:55" ht="17.399999999999999">
      <c r="A54" s="30" t="s">
        <v>26</v>
      </c>
      <c r="B54" s="44">
        <v>1007</v>
      </c>
      <c r="C54" s="44">
        <v>452</v>
      </c>
      <c r="D54" s="44">
        <v>832</v>
      </c>
      <c r="E54" s="44">
        <v>50</v>
      </c>
      <c r="F54" s="44"/>
      <c r="G54" s="35">
        <v>27</v>
      </c>
      <c r="H54" s="48">
        <f t="shared" si="8"/>
        <v>2291</v>
      </c>
      <c r="I54" s="48">
        <f t="shared" si="9"/>
        <v>77</v>
      </c>
      <c r="J54" s="44">
        <v>804</v>
      </c>
      <c r="K54" s="19">
        <v>506</v>
      </c>
      <c r="L54" s="19"/>
      <c r="M54" s="19">
        <v>26</v>
      </c>
      <c r="N54" s="45">
        <v>18</v>
      </c>
      <c r="O54" s="49"/>
      <c r="P54" s="48">
        <f t="shared" si="10"/>
        <v>1310</v>
      </c>
      <c r="Q54" s="48">
        <f t="shared" si="11"/>
        <v>44</v>
      </c>
      <c r="R54" s="50">
        <f t="shared" si="12"/>
        <v>121</v>
      </c>
      <c r="S54" s="51">
        <v>6.24</v>
      </c>
      <c r="T54" s="44">
        <v>7.5</v>
      </c>
      <c r="U54" s="53">
        <v>11.8</v>
      </c>
      <c r="V54" s="53"/>
      <c r="W54" s="53"/>
      <c r="X54" s="53"/>
      <c r="Y54" s="53"/>
      <c r="Z54" s="53"/>
      <c r="AA54" s="67">
        <f t="shared" si="13"/>
        <v>0</v>
      </c>
      <c r="AB54" s="133">
        <v>15</v>
      </c>
      <c r="AC54" s="20">
        <f t="shared" si="14"/>
        <v>15</v>
      </c>
      <c r="AD54" s="85">
        <f t="shared" si="15"/>
        <v>146.54000000000002</v>
      </c>
      <c r="AE54" s="21">
        <f t="shared" si="16"/>
        <v>131.54000000000002</v>
      </c>
      <c r="AF54" s="84"/>
      <c r="AG54" s="78"/>
      <c r="AH54" s="22">
        <f t="shared" si="4"/>
        <v>146.54000000000002</v>
      </c>
      <c r="AI54" s="23">
        <f t="shared" si="5"/>
        <v>-31.90000000000002</v>
      </c>
      <c r="AJ54" s="58"/>
      <c r="AK54" s="24">
        <f t="shared" si="17"/>
        <v>15</v>
      </c>
      <c r="AL54" s="25">
        <f t="shared" si="6"/>
        <v>99.64</v>
      </c>
      <c r="AM54" s="26">
        <f t="shared" si="18"/>
        <v>114.64</v>
      </c>
      <c r="AN54" s="79"/>
      <c r="AO54" s="24">
        <v>60</v>
      </c>
      <c r="AP54" s="25">
        <v>200</v>
      </c>
      <c r="AQ54" s="25">
        <v>0</v>
      </c>
      <c r="AR54" s="25">
        <v>0</v>
      </c>
      <c r="AS54" s="25">
        <v>0</v>
      </c>
      <c r="AT54" s="62">
        <f t="shared" si="28"/>
        <v>260</v>
      </c>
      <c r="AU54" s="64">
        <f t="shared" si="29"/>
        <v>247</v>
      </c>
      <c r="AV54" s="114">
        <v>6</v>
      </c>
      <c r="AW54" s="114">
        <v>20</v>
      </c>
      <c r="AX54" s="114">
        <v>8</v>
      </c>
      <c r="AY54" s="114">
        <v>1</v>
      </c>
      <c r="AZ54" s="81">
        <f t="shared" si="21"/>
        <v>35</v>
      </c>
      <c r="BA54" s="80">
        <f t="shared" si="22"/>
        <v>212</v>
      </c>
      <c r="BB54" s="36">
        <f t="shared" si="26"/>
        <v>99.64</v>
      </c>
      <c r="BC54" s="80">
        <f t="shared" si="23"/>
        <v>110.24000000000001</v>
      </c>
    </row>
    <row r="55" spans="1:55" ht="17.399999999999999">
      <c r="A55" s="30" t="s">
        <v>54</v>
      </c>
      <c r="B55" s="44">
        <v>1007</v>
      </c>
      <c r="C55" s="44">
        <v>452</v>
      </c>
      <c r="D55" s="44">
        <v>832</v>
      </c>
      <c r="E55" s="44">
        <v>50</v>
      </c>
      <c r="F55" s="44"/>
      <c r="G55" s="35">
        <v>27</v>
      </c>
      <c r="H55" s="48">
        <f t="shared" ref="H55" si="30">B55+C55+D55</f>
        <v>2291</v>
      </c>
      <c r="I55" s="48">
        <f t="shared" ref="I55" si="31">E55+F55+G55</f>
        <v>77</v>
      </c>
      <c r="J55" s="44">
        <v>804</v>
      </c>
      <c r="K55" s="19">
        <v>506</v>
      </c>
      <c r="L55" s="19"/>
      <c r="M55" s="19">
        <v>26</v>
      </c>
      <c r="N55" s="45">
        <v>18</v>
      </c>
      <c r="O55" s="49"/>
      <c r="P55" s="48">
        <f t="shared" si="10"/>
        <v>1310</v>
      </c>
      <c r="Q55" s="48">
        <f t="shared" si="11"/>
        <v>44</v>
      </c>
      <c r="R55" s="50">
        <f t="shared" si="12"/>
        <v>121</v>
      </c>
      <c r="S55" s="51">
        <v>6.24</v>
      </c>
      <c r="T55" s="44">
        <v>7.5</v>
      </c>
      <c r="U55" s="53">
        <v>11.8</v>
      </c>
      <c r="V55" s="53"/>
      <c r="W55" s="53"/>
      <c r="X55" s="53"/>
      <c r="Y55" s="53"/>
      <c r="Z55" s="53"/>
      <c r="AA55" s="67">
        <f t="shared" si="13"/>
        <v>0</v>
      </c>
      <c r="AB55" s="133">
        <v>15</v>
      </c>
      <c r="AC55" s="20">
        <f t="shared" si="14"/>
        <v>15</v>
      </c>
      <c r="AD55" s="85">
        <f t="shared" si="15"/>
        <v>146.54000000000002</v>
      </c>
      <c r="AE55" s="21">
        <f t="shared" si="16"/>
        <v>131.54000000000002</v>
      </c>
      <c r="AF55" s="84"/>
      <c r="AG55" s="78"/>
      <c r="AH55" s="22">
        <f t="shared" si="4"/>
        <v>146.54000000000002</v>
      </c>
      <c r="AI55" s="23">
        <f t="shared" si="5"/>
        <v>-31.90000000000002</v>
      </c>
      <c r="AJ55" s="58"/>
      <c r="AK55" s="24">
        <f t="shared" si="17"/>
        <v>15</v>
      </c>
      <c r="AL55" s="25">
        <f t="shared" si="6"/>
        <v>99.64</v>
      </c>
      <c r="AM55" s="26">
        <f t="shared" si="18"/>
        <v>114.64</v>
      </c>
      <c r="AN55" s="79"/>
      <c r="AO55" s="24">
        <v>60</v>
      </c>
      <c r="AP55" s="25">
        <v>200</v>
      </c>
      <c r="AQ55" s="25">
        <v>0</v>
      </c>
      <c r="AR55" s="25">
        <v>0</v>
      </c>
      <c r="AS55" s="25">
        <v>0</v>
      </c>
      <c r="AT55" s="62">
        <f t="shared" si="28"/>
        <v>260</v>
      </c>
      <c r="AU55" s="64">
        <f t="shared" si="29"/>
        <v>247</v>
      </c>
      <c r="AV55" s="114">
        <v>6</v>
      </c>
      <c r="AW55" s="114">
        <v>20</v>
      </c>
      <c r="AX55" s="114">
        <v>8</v>
      </c>
      <c r="AY55" s="114">
        <v>1</v>
      </c>
      <c r="AZ55" s="81">
        <f t="shared" si="21"/>
        <v>35</v>
      </c>
      <c r="BA55" s="80">
        <f t="shared" si="22"/>
        <v>212</v>
      </c>
      <c r="BB55" s="36">
        <f t="shared" si="26"/>
        <v>99.64</v>
      </c>
      <c r="BC55" s="80">
        <f t="shared" si="23"/>
        <v>110.24000000000001</v>
      </c>
    </row>
    <row r="56" spans="1:55" ht="17.399999999999999">
      <c r="A56" s="30" t="s">
        <v>55</v>
      </c>
      <c r="B56" s="44">
        <v>995</v>
      </c>
      <c r="C56" s="44">
        <v>443</v>
      </c>
      <c r="D56" s="44">
        <v>816</v>
      </c>
      <c r="E56" s="44">
        <v>50</v>
      </c>
      <c r="F56" s="44"/>
      <c r="G56" s="35">
        <v>27</v>
      </c>
      <c r="H56" s="48">
        <f t="shared" si="8"/>
        <v>2254</v>
      </c>
      <c r="I56" s="48">
        <f t="shared" si="9"/>
        <v>77</v>
      </c>
      <c r="J56" s="44">
        <v>784</v>
      </c>
      <c r="K56" s="19">
        <v>498</v>
      </c>
      <c r="L56" s="19"/>
      <c r="M56" s="19">
        <v>26</v>
      </c>
      <c r="N56" s="45">
        <v>17</v>
      </c>
      <c r="O56" s="49"/>
      <c r="P56" s="48">
        <f t="shared" si="10"/>
        <v>1282</v>
      </c>
      <c r="Q56" s="48">
        <f t="shared" si="11"/>
        <v>43</v>
      </c>
      <c r="R56" s="50">
        <f t="shared" si="12"/>
        <v>120</v>
      </c>
      <c r="S56" s="51">
        <v>6.24</v>
      </c>
      <c r="T56" s="44">
        <v>7.5</v>
      </c>
      <c r="U56" s="53">
        <v>11.8</v>
      </c>
      <c r="V56" s="53"/>
      <c r="W56" s="53"/>
      <c r="X56" s="53"/>
      <c r="Y56" s="53"/>
      <c r="Z56" s="53"/>
      <c r="AA56" s="67">
        <f t="shared" si="13"/>
        <v>0</v>
      </c>
      <c r="AB56" s="133">
        <v>15</v>
      </c>
      <c r="AC56" s="20">
        <f t="shared" si="14"/>
        <v>15</v>
      </c>
      <c r="AD56" s="85">
        <f t="shared" si="15"/>
        <v>145.54000000000002</v>
      </c>
      <c r="AE56" s="21">
        <f t="shared" si="16"/>
        <v>130.54000000000002</v>
      </c>
      <c r="AF56" s="84"/>
      <c r="AG56" s="78"/>
      <c r="AH56" s="22">
        <f t="shared" si="4"/>
        <v>145.54000000000002</v>
      </c>
      <c r="AI56" s="23">
        <f t="shared" si="5"/>
        <v>-30.90000000000002</v>
      </c>
      <c r="AJ56" s="58"/>
      <c r="AK56" s="24">
        <f t="shared" si="17"/>
        <v>15</v>
      </c>
      <c r="AL56" s="25">
        <f t="shared" si="6"/>
        <v>99.64</v>
      </c>
      <c r="AM56" s="26">
        <f t="shared" si="18"/>
        <v>114.64</v>
      </c>
      <c r="AN56" s="79"/>
      <c r="AO56" s="24">
        <v>60</v>
      </c>
      <c r="AP56" s="25">
        <v>200</v>
      </c>
      <c r="AQ56" s="25">
        <v>0</v>
      </c>
      <c r="AR56" s="25">
        <v>0</v>
      </c>
      <c r="AS56" s="25">
        <v>0</v>
      </c>
      <c r="AT56" s="62">
        <f t="shared" si="28"/>
        <v>260</v>
      </c>
      <c r="AU56" s="64">
        <f t="shared" si="29"/>
        <v>247</v>
      </c>
      <c r="AV56" s="114">
        <v>6</v>
      </c>
      <c r="AW56" s="114">
        <v>20</v>
      </c>
      <c r="AX56" s="114">
        <v>8</v>
      </c>
      <c r="AY56" s="114">
        <v>1</v>
      </c>
      <c r="AZ56" s="81">
        <f t="shared" si="21"/>
        <v>35</v>
      </c>
      <c r="BA56" s="80">
        <f t="shared" si="22"/>
        <v>212</v>
      </c>
      <c r="BB56" s="36">
        <f t="shared" si="26"/>
        <v>99.64</v>
      </c>
      <c r="BC56" s="80">
        <f t="shared" si="23"/>
        <v>110.24000000000001</v>
      </c>
    </row>
    <row r="57" spans="1:55" ht="17.399999999999999">
      <c r="A57" s="30" t="s">
        <v>56</v>
      </c>
      <c r="B57" s="44">
        <v>995</v>
      </c>
      <c r="C57" s="44">
        <v>443</v>
      </c>
      <c r="D57" s="44">
        <v>816</v>
      </c>
      <c r="E57" s="44">
        <v>50</v>
      </c>
      <c r="F57" s="44"/>
      <c r="G57" s="35">
        <v>27</v>
      </c>
      <c r="H57" s="48">
        <f t="shared" si="8"/>
        <v>2254</v>
      </c>
      <c r="I57" s="48">
        <f t="shared" si="9"/>
        <v>77</v>
      </c>
      <c r="J57" s="44">
        <v>784</v>
      </c>
      <c r="K57" s="19">
        <v>498</v>
      </c>
      <c r="L57" s="19"/>
      <c r="M57" s="19">
        <v>26</v>
      </c>
      <c r="N57" s="45">
        <v>17</v>
      </c>
      <c r="O57" s="49"/>
      <c r="P57" s="48">
        <f t="shared" si="10"/>
        <v>1282</v>
      </c>
      <c r="Q57" s="48">
        <f t="shared" si="11"/>
        <v>43</v>
      </c>
      <c r="R57" s="50">
        <f t="shared" si="12"/>
        <v>120</v>
      </c>
      <c r="S57" s="51">
        <v>6.24</v>
      </c>
      <c r="T57" s="44">
        <v>7.5</v>
      </c>
      <c r="U57" s="53">
        <v>11.8</v>
      </c>
      <c r="V57" s="53"/>
      <c r="W57" s="53"/>
      <c r="X57" s="53"/>
      <c r="Y57" s="53"/>
      <c r="Z57" s="53"/>
      <c r="AA57" s="67">
        <f t="shared" si="13"/>
        <v>0</v>
      </c>
      <c r="AB57" s="133">
        <v>15</v>
      </c>
      <c r="AC57" s="20">
        <f t="shared" si="14"/>
        <v>15</v>
      </c>
      <c r="AD57" s="85">
        <f t="shared" si="15"/>
        <v>145.54000000000002</v>
      </c>
      <c r="AE57" s="21">
        <f t="shared" si="16"/>
        <v>130.54000000000002</v>
      </c>
      <c r="AF57" s="84"/>
      <c r="AG57" s="78"/>
      <c r="AH57" s="22">
        <f t="shared" si="4"/>
        <v>145.54000000000002</v>
      </c>
      <c r="AI57" s="23">
        <f t="shared" si="5"/>
        <v>-30.90000000000002</v>
      </c>
      <c r="AJ57" s="58"/>
      <c r="AK57" s="24">
        <f t="shared" si="17"/>
        <v>15</v>
      </c>
      <c r="AL57" s="25">
        <f t="shared" si="6"/>
        <v>99.64</v>
      </c>
      <c r="AM57" s="26">
        <f t="shared" si="18"/>
        <v>114.64</v>
      </c>
      <c r="AN57" s="79"/>
      <c r="AO57" s="24">
        <v>60</v>
      </c>
      <c r="AP57" s="25">
        <v>200</v>
      </c>
      <c r="AQ57" s="25">
        <v>0</v>
      </c>
      <c r="AR57" s="25">
        <v>0</v>
      </c>
      <c r="AS57" s="25">
        <v>0</v>
      </c>
      <c r="AT57" s="62">
        <f t="shared" si="28"/>
        <v>260</v>
      </c>
      <c r="AU57" s="64">
        <f t="shared" si="29"/>
        <v>247</v>
      </c>
      <c r="AV57" s="114">
        <v>6</v>
      </c>
      <c r="AW57" s="114">
        <v>20</v>
      </c>
      <c r="AX57" s="114">
        <v>8</v>
      </c>
      <c r="AY57" s="114">
        <v>1</v>
      </c>
      <c r="AZ57" s="81">
        <f t="shared" si="21"/>
        <v>35</v>
      </c>
      <c r="BA57" s="80">
        <f t="shared" si="22"/>
        <v>212</v>
      </c>
      <c r="BB57" s="36">
        <f t="shared" si="26"/>
        <v>99.64</v>
      </c>
      <c r="BC57" s="80">
        <f t="shared" si="23"/>
        <v>110.24000000000001</v>
      </c>
    </row>
    <row r="58" spans="1:55" ht="17.399999999999999">
      <c r="A58" s="30" t="s">
        <v>27</v>
      </c>
      <c r="B58" s="44">
        <v>980</v>
      </c>
      <c r="C58" s="44">
        <v>434</v>
      </c>
      <c r="D58" s="44">
        <v>813</v>
      </c>
      <c r="E58" s="44">
        <v>49</v>
      </c>
      <c r="F58" s="44"/>
      <c r="G58" s="35">
        <v>27</v>
      </c>
      <c r="H58" s="48">
        <f t="shared" si="8"/>
        <v>2227</v>
      </c>
      <c r="I58" s="48">
        <f t="shared" si="9"/>
        <v>76</v>
      </c>
      <c r="J58" s="44">
        <v>781</v>
      </c>
      <c r="K58" s="19">
        <v>487</v>
      </c>
      <c r="L58" s="19"/>
      <c r="M58" s="19">
        <v>26</v>
      </c>
      <c r="N58" s="45">
        <v>17</v>
      </c>
      <c r="O58" s="49"/>
      <c r="P58" s="48">
        <f t="shared" si="10"/>
        <v>1268</v>
      </c>
      <c r="Q58" s="48">
        <f t="shared" si="11"/>
        <v>43</v>
      </c>
      <c r="R58" s="50">
        <f t="shared" si="12"/>
        <v>119</v>
      </c>
      <c r="S58" s="51">
        <v>6.01</v>
      </c>
      <c r="T58" s="44">
        <v>7.5</v>
      </c>
      <c r="U58" s="53">
        <v>11</v>
      </c>
      <c r="V58" s="53"/>
      <c r="W58" s="53"/>
      <c r="X58" s="53"/>
      <c r="Y58" s="53"/>
      <c r="Z58" s="53"/>
      <c r="AA58" s="67">
        <f t="shared" si="13"/>
        <v>0</v>
      </c>
      <c r="AB58" s="133">
        <v>15</v>
      </c>
      <c r="AC58" s="20">
        <f t="shared" si="14"/>
        <v>15</v>
      </c>
      <c r="AD58" s="85">
        <f t="shared" si="15"/>
        <v>143.51</v>
      </c>
      <c r="AE58" s="21">
        <f t="shared" si="16"/>
        <v>128.51</v>
      </c>
      <c r="AF58" s="84"/>
      <c r="AG58" s="78"/>
      <c r="AH58" s="22">
        <f t="shared" si="4"/>
        <v>143.51</v>
      </c>
      <c r="AI58" s="23">
        <f t="shared" si="5"/>
        <v>-28.86999999999999</v>
      </c>
      <c r="AJ58" s="58"/>
      <c r="AK58" s="24">
        <f t="shared" si="17"/>
        <v>15</v>
      </c>
      <c r="AL58" s="25">
        <f t="shared" si="6"/>
        <v>99.64</v>
      </c>
      <c r="AM58" s="26">
        <f t="shared" si="18"/>
        <v>114.64</v>
      </c>
      <c r="AN58" s="79"/>
      <c r="AO58" s="24">
        <v>60</v>
      </c>
      <c r="AP58" s="25">
        <v>200</v>
      </c>
      <c r="AQ58" s="25">
        <v>0</v>
      </c>
      <c r="AR58" s="25">
        <v>0</v>
      </c>
      <c r="AS58" s="25">
        <v>0</v>
      </c>
      <c r="AT58" s="62">
        <f t="shared" si="28"/>
        <v>260</v>
      </c>
      <c r="AU58" s="64">
        <f t="shared" si="29"/>
        <v>247</v>
      </c>
      <c r="AV58" s="114">
        <v>6</v>
      </c>
      <c r="AW58" s="114">
        <v>20</v>
      </c>
      <c r="AX58" s="114">
        <v>8</v>
      </c>
      <c r="AY58" s="114">
        <v>1</v>
      </c>
      <c r="AZ58" s="81">
        <f t="shared" si="21"/>
        <v>35</v>
      </c>
      <c r="BA58" s="80">
        <f t="shared" si="22"/>
        <v>212</v>
      </c>
      <c r="BB58" s="36">
        <f t="shared" si="26"/>
        <v>99.64</v>
      </c>
      <c r="BC58" s="80">
        <f t="shared" si="23"/>
        <v>110.24000000000001</v>
      </c>
    </row>
    <row r="59" spans="1:55" ht="17.399999999999999">
      <c r="A59" s="30" t="s">
        <v>57</v>
      </c>
      <c r="B59" s="44">
        <v>980</v>
      </c>
      <c r="C59" s="44">
        <v>434</v>
      </c>
      <c r="D59" s="44">
        <v>813</v>
      </c>
      <c r="E59" s="44">
        <v>49</v>
      </c>
      <c r="F59" s="44"/>
      <c r="G59" s="35">
        <v>27</v>
      </c>
      <c r="H59" s="48">
        <f t="shared" si="8"/>
        <v>2227</v>
      </c>
      <c r="I59" s="48">
        <f t="shared" si="9"/>
        <v>76</v>
      </c>
      <c r="J59" s="44">
        <v>781</v>
      </c>
      <c r="K59" s="19">
        <v>487</v>
      </c>
      <c r="L59" s="19"/>
      <c r="M59" s="19">
        <v>26</v>
      </c>
      <c r="N59" s="45">
        <v>17</v>
      </c>
      <c r="O59" s="49"/>
      <c r="P59" s="48">
        <f t="shared" si="10"/>
        <v>1268</v>
      </c>
      <c r="Q59" s="48">
        <f t="shared" si="11"/>
        <v>43</v>
      </c>
      <c r="R59" s="50">
        <f t="shared" si="12"/>
        <v>119</v>
      </c>
      <c r="S59" s="51">
        <v>6.01</v>
      </c>
      <c r="T59" s="44">
        <v>7.5</v>
      </c>
      <c r="U59" s="53">
        <v>11</v>
      </c>
      <c r="V59" s="53"/>
      <c r="W59" s="53"/>
      <c r="X59" s="53"/>
      <c r="Y59" s="53"/>
      <c r="Z59" s="53"/>
      <c r="AA59" s="67">
        <f t="shared" si="13"/>
        <v>0</v>
      </c>
      <c r="AB59" s="133">
        <v>15</v>
      </c>
      <c r="AC59" s="20">
        <f t="shared" si="14"/>
        <v>15</v>
      </c>
      <c r="AD59" s="85">
        <f t="shared" si="15"/>
        <v>143.51</v>
      </c>
      <c r="AE59" s="21">
        <f t="shared" si="16"/>
        <v>128.51</v>
      </c>
      <c r="AF59" s="84"/>
      <c r="AG59" s="78"/>
      <c r="AH59" s="22">
        <f t="shared" si="4"/>
        <v>143.51</v>
      </c>
      <c r="AI59" s="23">
        <f t="shared" si="5"/>
        <v>-28.86999999999999</v>
      </c>
      <c r="AJ59" s="58"/>
      <c r="AK59" s="24">
        <f t="shared" si="17"/>
        <v>15</v>
      </c>
      <c r="AL59" s="25">
        <f t="shared" si="6"/>
        <v>99.64</v>
      </c>
      <c r="AM59" s="26">
        <f t="shared" si="18"/>
        <v>114.64</v>
      </c>
      <c r="AN59" s="79"/>
      <c r="AO59" s="24">
        <v>60</v>
      </c>
      <c r="AP59" s="25">
        <v>200</v>
      </c>
      <c r="AQ59" s="25">
        <v>0</v>
      </c>
      <c r="AR59" s="25">
        <v>0</v>
      </c>
      <c r="AS59" s="25">
        <v>0</v>
      </c>
      <c r="AT59" s="62">
        <f t="shared" si="28"/>
        <v>260</v>
      </c>
      <c r="AU59" s="64">
        <f t="shared" si="29"/>
        <v>247</v>
      </c>
      <c r="AV59" s="114">
        <v>6</v>
      </c>
      <c r="AW59" s="114">
        <v>20</v>
      </c>
      <c r="AX59" s="114">
        <v>8</v>
      </c>
      <c r="AY59" s="114">
        <v>1</v>
      </c>
      <c r="AZ59" s="81">
        <f t="shared" si="21"/>
        <v>35</v>
      </c>
      <c r="BA59" s="80">
        <f t="shared" si="22"/>
        <v>212</v>
      </c>
      <c r="BB59" s="36">
        <f t="shared" si="26"/>
        <v>99.64</v>
      </c>
      <c r="BC59" s="80">
        <f t="shared" si="23"/>
        <v>110.24000000000001</v>
      </c>
    </row>
    <row r="60" spans="1:55" ht="17.399999999999999">
      <c r="A60" s="30" t="s">
        <v>58</v>
      </c>
      <c r="B60" s="44">
        <v>972</v>
      </c>
      <c r="C60" s="44">
        <v>420</v>
      </c>
      <c r="D60" s="44">
        <v>780</v>
      </c>
      <c r="E60" s="44">
        <v>49</v>
      </c>
      <c r="F60" s="44"/>
      <c r="G60" s="35">
        <v>26</v>
      </c>
      <c r="H60" s="55">
        <f t="shared" ref="H60:H65" si="32">B60+C60+D60</f>
        <v>2172</v>
      </c>
      <c r="I60" s="55">
        <f t="shared" ref="I60:I65" si="33">E60+F60+G60</f>
        <v>75</v>
      </c>
      <c r="J60" s="44">
        <v>759</v>
      </c>
      <c r="K60" s="19">
        <v>473</v>
      </c>
      <c r="L60" s="19"/>
      <c r="M60" s="56">
        <v>25</v>
      </c>
      <c r="N60" s="56">
        <v>16</v>
      </c>
      <c r="O60" s="56"/>
      <c r="P60" s="55">
        <f t="shared" ref="P60:P65" si="34">SUM(J60+K60+L60)</f>
        <v>1232</v>
      </c>
      <c r="Q60" s="55">
        <f t="shared" ref="Q60:Q65" si="35">M60+N60+O60</f>
        <v>41</v>
      </c>
      <c r="R60" s="57">
        <f t="shared" ref="R60:R65" si="36">SUM(I60+Q60)</f>
        <v>116</v>
      </c>
      <c r="S60" s="51">
        <v>6.01</v>
      </c>
      <c r="T60" s="44">
        <v>6.5</v>
      </c>
      <c r="U60" s="53">
        <v>11</v>
      </c>
      <c r="V60" s="44"/>
      <c r="W60" s="44"/>
      <c r="X60" s="44"/>
      <c r="Y60" s="44"/>
      <c r="Z60" s="44"/>
      <c r="AA60" s="68">
        <f t="shared" ref="AA60:AA65" si="37">SUM(V60:Z60)</f>
        <v>0</v>
      </c>
      <c r="AB60" s="133">
        <v>15</v>
      </c>
      <c r="AC60" s="20">
        <f t="shared" ref="AC60:AC65" si="38">AA60+AB60</f>
        <v>15</v>
      </c>
      <c r="AD60" s="85">
        <f t="shared" si="15"/>
        <v>139.51</v>
      </c>
      <c r="AE60" s="83">
        <f t="shared" ref="AE60:AE65" si="39">+AD60-AK60</f>
        <v>124.50999999999999</v>
      </c>
      <c r="AF60" s="84"/>
      <c r="AG60" s="78"/>
      <c r="AH60" s="22">
        <f t="shared" si="4"/>
        <v>139.51</v>
      </c>
      <c r="AI60" s="23">
        <f t="shared" ref="AI60:AI65" si="40">AM60-AD60</f>
        <v>-24.86999999999999</v>
      </c>
      <c r="AJ60" s="58"/>
      <c r="AK60" s="24">
        <f t="shared" ref="AK60:AK65" si="41">AC60</f>
        <v>15</v>
      </c>
      <c r="AL60" s="25">
        <f t="shared" si="6"/>
        <v>99.64</v>
      </c>
      <c r="AM60" s="26">
        <f t="shared" si="18"/>
        <v>114.64</v>
      </c>
      <c r="AN60" s="79"/>
      <c r="AO60" s="24">
        <v>60</v>
      </c>
      <c r="AP60" s="25">
        <v>200</v>
      </c>
      <c r="AQ60" s="25">
        <v>0</v>
      </c>
      <c r="AR60" s="25">
        <v>0</v>
      </c>
      <c r="AS60" s="25">
        <v>0</v>
      </c>
      <c r="AT60" s="62">
        <f t="shared" si="28"/>
        <v>260</v>
      </c>
      <c r="AU60" s="64">
        <f t="shared" si="29"/>
        <v>247</v>
      </c>
      <c r="AV60" s="114">
        <v>6</v>
      </c>
      <c r="AW60" s="114">
        <v>20</v>
      </c>
      <c r="AX60" s="114">
        <v>8</v>
      </c>
      <c r="AY60" s="114">
        <v>1</v>
      </c>
      <c r="AZ60" s="81">
        <f t="shared" si="21"/>
        <v>35</v>
      </c>
      <c r="BA60" s="80">
        <f t="shared" si="22"/>
        <v>212</v>
      </c>
      <c r="BB60" s="36">
        <f t="shared" ref="BB60:BB65" si="42">BA60*0.47</f>
        <v>99.64</v>
      </c>
      <c r="BC60" s="80">
        <f t="shared" ref="BC60:BC65" si="43">BA60*0.52</f>
        <v>110.24000000000001</v>
      </c>
    </row>
    <row r="61" spans="1:55" ht="17.399999999999999">
      <c r="A61" s="30" t="s">
        <v>59</v>
      </c>
      <c r="B61" s="44">
        <v>972</v>
      </c>
      <c r="C61" s="44">
        <v>420</v>
      </c>
      <c r="D61" s="44">
        <v>780</v>
      </c>
      <c r="E61" s="44">
        <v>49</v>
      </c>
      <c r="F61" s="44"/>
      <c r="G61" s="35">
        <v>26</v>
      </c>
      <c r="H61" s="55">
        <f t="shared" si="32"/>
        <v>2172</v>
      </c>
      <c r="I61" s="55">
        <f t="shared" si="33"/>
        <v>75</v>
      </c>
      <c r="J61" s="44">
        <v>759</v>
      </c>
      <c r="K61" s="19">
        <v>473</v>
      </c>
      <c r="L61" s="19"/>
      <c r="M61" s="56">
        <v>25</v>
      </c>
      <c r="N61" s="56">
        <v>16</v>
      </c>
      <c r="O61" s="56"/>
      <c r="P61" s="55">
        <f t="shared" si="34"/>
        <v>1232</v>
      </c>
      <c r="Q61" s="55">
        <f t="shared" si="35"/>
        <v>41</v>
      </c>
      <c r="R61" s="57">
        <f t="shared" si="36"/>
        <v>116</v>
      </c>
      <c r="S61" s="51">
        <v>6.01</v>
      </c>
      <c r="T61" s="44">
        <v>6.5</v>
      </c>
      <c r="U61" s="53">
        <v>11</v>
      </c>
      <c r="V61" s="44"/>
      <c r="W61" s="44"/>
      <c r="X61" s="44"/>
      <c r="Y61" s="44"/>
      <c r="Z61" s="44"/>
      <c r="AA61" s="68">
        <f t="shared" si="37"/>
        <v>0</v>
      </c>
      <c r="AB61" s="133">
        <v>15</v>
      </c>
      <c r="AC61" s="20">
        <f t="shared" si="38"/>
        <v>15</v>
      </c>
      <c r="AD61" s="85">
        <f t="shared" si="15"/>
        <v>139.51</v>
      </c>
      <c r="AE61" s="83">
        <f t="shared" si="39"/>
        <v>124.50999999999999</v>
      </c>
      <c r="AF61" s="84"/>
      <c r="AG61" s="78"/>
      <c r="AH61" s="22">
        <f t="shared" si="4"/>
        <v>139.51</v>
      </c>
      <c r="AI61" s="23">
        <f t="shared" si="40"/>
        <v>-24.86999999999999</v>
      </c>
      <c r="AJ61" s="58"/>
      <c r="AK61" s="24">
        <f t="shared" si="41"/>
        <v>15</v>
      </c>
      <c r="AL61" s="25">
        <f t="shared" si="6"/>
        <v>99.64</v>
      </c>
      <c r="AM61" s="26">
        <f t="shared" si="18"/>
        <v>114.64</v>
      </c>
      <c r="AN61" s="79"/>
      <c r="AO61" s="24">
        <v>60</v>
      </c>
      <c r="AP61" s="25">
        <v>200</v>
      </c>
      <c r="AQ61" s="25">
        <v>0</v>
      </c>
      <c r="AR61" s="25">
        <v>0</v>
      </c>
      <c r="AS61" s="25">
        <v>0</v>
      </c>
      <c r="AT61" s="62">
        <f t="shared" si="28"/>
        <v>260</v>
      </c>
      <c r="AU61" s="64">
        <f t="shared" si="29"/>
        <v>247</v>
      </c>
      <c r="AV61" s="114">
        <v>6</v>
      </c>
      <c r="AW61" s="114">
        <v>20</v>
      </c>
      <c r="AX61" s="114">
        <v>8</v>
      </c>
      <c r="AY61" s="114">
        <v>1</v>
      </c>
      <c r="AZ61" s="81">
        <f t="shared" si="21"/>
        <v>35</v>
      </c>
      <c r="BA61" s="80">
        <f t="shared" si="22"/>
        <v>212</v>
      </c>
      <c r="BB61" s="36">
        <f t="shared" si="42"/>
        <v>99.64</v>
      </c>
      <c r="BC61" s="80">
        <f t="shared" si="43"/>
        <v>110.24000000000001</v>
      </c>
    </row>
    <row r="62" spans="1:55" ht="17.399999999999999">
      <c r="A62" s="30" t="s">
        <v>28</v>
      </c>
      <c r="B62" s="44">
        <v>961</v>
      </c>
      <c r="C62" s="44">
        <v>410</v>
      </c>
      <c r="D62" s="44">
        <v>740</v>
      </c>
      <c r="E62" s="44">
        <v>48</v>
      </c>
      <c r="F62" s="44"/>
      <c r="G62" s="35">
        <v>25</v>
      </c>
      <c r="H62" s="55">
        <f t="shared" si="32"/>
        <v>2111</v>
      </c>
      <c r="I62" s="55">
        <f t="shared" si="33"/>
        <v>73</v>
      </c>
      <c r="J62" s="44">
        <v>750</v>
      </c>
      <c r="K62" s="19">
        <v>460</v>
      </c>
      <c r="L62" s="19"/>
      <c r="M62" s="56">
        <v>25</v>
      </c>
      <c r="N62" s="56">
        <v>16</v>
      </c>
      <c r="O62" s="56"/>
      <c r="P62" s="55">
        <f t="shared" si="34"/>
        <v>1210</v>
      </c>
      <c r="Q62" s="55">
        <f t="shared" si="35"/>
        <v>41</v>
      </c>
      <c r="R62" s="57">
        <f t="shared" si="36"/>
        <v>114</v>
      </c>
      <c r="S62" s="35">
        <v>5.61</v>
      </c>
      <c r="T62" s="44">
        <v>6.5</v>
      </c>
      <c r="U62" s="44">
        <v>10.199999999999999</v>
      </c>
      <c r="V62" s="44"/>
      <c r="W62" s="44"/>
      <c r="X62" s="44"/>
      <c r="Y62" s="44"/>
      <c r="Z62" s="44"/>
      <c r="AA62" s="68">
        <f t="shared" si="37"/>
        <v>0</v>
      </c>
      <c r="AB62" s="133">
        <v>15</v>
      </c>
      <c r="AC62" s="20">
        <f t="shared" si="38"/>
        <v>15</v>
      </c>
      <c r="AD62" s="85">
        <f t="shared" si="15"/>
        <v>136.31</v>
      </c>
      <c r="AE62" s="83">
        <f t="shared" si="39"/>
        <v>121.31</v>
      </c>
      <c r="AF62" s="84"/>
      <c r="AG62" s="78"/>
      <c r="AH62" s="22">
        <f t="shared" si="4"/>
        <v>136.31</v>
      </c>
      <c r="AI62" s="23">
        <f t="shared" si="40"/>
        <v>-21.67</v>
      </c>
      <c r="AJ62" s="58"/>
      <c r="AK62" s="24">
        <f t="shared" si="41"/>
        <v>15</v>
      </c>
      <c r="AL62" s="25">
        <f t="shared" si="6"/>
        <v>99.64</v>
      </c>
      <c r="AM62" s="26">
        <f t="shared" si="18"/>
        <v>114.64</v>
      </c>
      <c r="AN62" s="79"/>
      <c r="AO62" s="24">
        <v>60</v>
      </c>
      <c r="AP62" s="25">
        <v>200</v>
      </c>
      <c r="AQ62" s="25">
        <v>0</v>
      </c>
      <c r="AR62" s="25">
        <v>0</v>
      </c>
      <c r="AS62" s="25">
        <v>0</v>
      </c>
      <c r="AT62" s="62">
        <f t="shared" si="28"/>
        <v>260</v>
      </c>
      <c r="AU62" s="64">
        <f t="shared" si="29"/>
        <v>247</v>
      </c>
      <c r="AV62" s="114">
        <v>6</v>
      </c>
      <c r="AW62" s="114">
        <v>20</v>
      </c>
      <c r="AX62" s="114">
        <v>8</v>
      </c>
      <c r="AY62" s="114">
        <v>1</v>
      </c>
      <c r="AZ62" s="81">
        <f t="shared" si="21"/>
        <v>35</v>
      </c>
      <c r="BA62" s="80">
        <f t="shared" si="22"/>
        <v>212</v>
      </c>
      <c r="BB62" s="36">
        <f t="shared" si="42"/>
        <v>99.64</v>
      </c>
      <c r="BC62" s="80">
        <f t="shared" si="43"/>
        <v>110.24000000000001</v>
      </c>
    </row>
    <row r="63" spans="1:55" ht="17.399999999999999">
      <c r="A63" s="31" t="s">
        <v>60</v>
      </c>
      <c r="B63" s="44">
        <v>891</v>
      </c>
      <c r="C63" s="44">
        <v>379</v>
      </c>
      <c r="D63" s="44">
        <v>702</v>
      </c>
      <c r="E63" s="44">
        <v>45</v>
      </c>
      <c r="F63" s="44"/>
      <c r="G63" s="35">
        <v>24</v>
      </c>
      <c r="H63" s="55">
        <f t="shared" si="32"/>
        <v>1972</v>
      </c>
      <c r="I63" s="55">
        <f t="shared" si="33"/>
        <v>69</v>
      </c>
      <c r="J63" s="44">
        <v>725</v>
      </c>
      <c r="K63" s="19">
        <v>454</v>
      </c>
      <c r="L63" s="19"/>
      <c r="M63" s="45">
        <v>24</v>
      </c>
      <c r="N63" s="56">
        <v>16</v>
      </c>
      <c r="O63" s="56"/>
      <c r="P63" s="55">
        <f t="shared" si="34"/>
        <v>1179</v>
      </c>
      <c r="Q63" s="55">
        <f t="shared" si="35"/>
        <v>40</v>
      </c>
      <c r="R63" s="57">
        <f t="shared" si="36"/>
        <v>109</v>
      </c>
      <c r="S63" s="35">
        <v>5.61</v>
      </c>
      <c r="T63" s="44">
        <v>5.5</v>
      </c>
      <c r="U63" s="44">
        <v>10.199999999999999</v>
      </c>
      <c r="V63" s="44"/>
      <c r="W63" s="44"/>
      <c r="X63" s="44"/>
      <c r="Y63" s="44"/>
      <c r="Z63" s="44"/>
      <c r="AA63" s="68">
        <f t="shared" si="37"/>
        <v>0</v>
      </c>
      <c r="AB63" s="33"/>
      <c r="AC63" s="20">
        <f t="shared" si="38"/>
        <v>0</v>
      </c>
      <c r="AD63" s="85">
        <f t="shared" si="15"/>
        <v>130.31</v>
      </c>
      <c r="AE63" s="83">
        <f t="shared" si="39"/>
        <v>130.31</v>
      </c>
      <c r="AF63" s="84"/>
      <c r="AG63" s="78"/>
      <c r="AH63" s="22">
        <f t="shared" si="4"/>
        <v>130.31</v>
      </c>
      <c r="AI63" s="23">
        <f t="shared" si="40"/>
        <v>-30.67</v>
      </c>
      <c r="AJ63" s="58"/>
      <c r="AK63" s="24">
        <f t="shared" si="41"/>
        <v>0</v>
      </c>
      <c r="AL63" s="25">
        <f t="shared" si="6"/>
        <v>99.64</v>
      </c>
      <c r="AM63" s="26">
        <f t="shared" si="18"/>
        <v>99.64</v>
      </c>
      <c r="AN63" s="79"/>
      <c r="AO63" s="24">
        <v>60</v>
      </c>
      <c r="AP63" s="25">
        <v>200</v>
      </c>
      <c r="AQ63" s="25">
        <v>0</v>
      </c>
      <c r="AR63" s="25">
        <v>0</v>
      </c>
      <c r="AS63" s="25">
        <v>0</v>
      </c>
      <c r="AT63" s="62">
        <f t="shared" si="28"/>
        <v>260</v>
      </c>
      <c r="AU63" s="64">
        <f t="shared" si="29"/>
        <v>247</v>
      </c>
      <c r="AV63" s="114">
        <v>6</v>
      </c>
      <c r="AW63" s="114">
        <v>20</v>
      </c>
      <c r="AX63" s="114">
        <v>8</v>
      </c>
      <c r="AY63" s="114">
        <v>1</v>
      </c>
      <c r="AZ63" s="81">
        <f t="shared" si="21"/>
        <v>35</v>
      </c>
      <c r="BA63" s="80">
        <f t="shared" si="22"/>
        <v>212</v>
      </c>
      <c r="BB63" s="36">
        <f t="shared" si="42"/>
        <v>99.64</v>
      </c>
      <c r="BC63" s="80">
        <f t="shared" si="43"/>
        <v>110.24000000000001</v>
      </c>
    </row>
    <row r="64" spans="1:55" ht="17.399999999999999">
      <c r="A64" s="31" t="s">
        <v>29</v>
      </c>
      <c r="B64" s="44">
        <v>870</v>
      </c>
      <c r="C64" s="44">
        <v>359</v>
      </c>
      <c r="D64" s="44">
        <v>683</v>
      </c>
      <c r="E64" s="44">
        <v>43</v>
      </c>
      <c r="F64" s="44"/>
      <c r="G64" s="35">
        <v>23</v>
      </c>
      <c r="H64" s="55">
        <f t="shared" si="32"/>
        <v>1912</v>
      </c>
      <c r="I64" s="55">
        <f t="shared" si="33"/>
        <v>66</v>
      </c>
      <c r="J64" s="44">
        <v>719</v>
      </c>
      <c r="K64" s="19">
        <v>450</v>
      </c>
      <c r="L64" s="19"/>
      <c r="M64" s="45">
        <v>23</v>
      </c>
      <c r="N64" s="56">
        <v>16</v>
      </c>
      <c r="O64" s="56"/>
      <c r="P64" s="55">
        <f t="shared" si="34"/>
        <v>1169</v>
      </c>
      <c r="Q64" s="55">
        <f t="shared" si="35"/>
        <v>39</v>
      </c>
      <c r="R64" s="57">
        <f t="shared" si="36"/>
        <v>105</v>
      </c>
      <c r="S64" s="35">
        <v>4.96</v>
      </c>
      <c r="T64" s="44">
        <v>5.5</v>
      </c>
      <c r="U64" s="44">
        <v>9</v>
      </c>
      <c r="V64" s="44"/>
      <c r="W64" s="44"/>
      <c r="X64" s="44"/>
      <c r="Y64" s="44"/>
      <c r="Z64" s="44"/>
      <c r="AA64" s="68">
        <f t="shared" si="37"/>
        <v>0</v>
      </c>
      <c r="AB64" s="33"/>
      <c r="AC64" s="20">
        <f t="shared" si="38"/>
        <v>0</v>
      </c>
      <c r="AD64" s="85">
        <f t="shared" si="15"/>
        <v>124.46</v>
      </c>
      <c r="AE64" s="83">
        <f t="shared" si="39"/>
        <v>124.46</v>
      </c>
      <c r="AF64" s="84"/>
      <c r="AG64" s="78"/>
      <c r="AH64" s="22">
        <f t="shared" si="4"/>
        <v>124.46</v>
      </c>
      <c r="AI64" s="23">
        <f t="shared" si="40"/>
        <v>-24.819999999999993</v>
      </c>
      <c r="AJ64" s="58"/>
      <c r="AK64" s="24">
        <f t="shared" si="41"/>
        <v>0</v>
      </c>
      <c r="AL64" s="25">
        <f t="shared" si="6"/>
        <v>99.64</v>
      </c>
      <c r="AM64" s="26">
        <f t="shared" si="18"/>
        <v>99.64</v>
      </c>
      <c r="AN64" s="79"/>
      <c r="AO64" s="24">
        <v>60</v>
      </c>
      <c r="AP64" s="25">
        <v>200</v>
      </c>
      <c r="AQ64" s="25">
        <v>0</v>
      </c>
      <c r="AR64" s="25">
        <v>0</v>
      </c>
      <c r="AS64" s="25">
        <v>0</v>
      </c>
      <c r="AT64" s="62">
        <f t="shared" si="28"/>
        <v>260</v>
      </c>
      <c r="AU64" s="64">
        <f t="shared" si="29"/>
        <v>247</v>
      </c>
      <c r="AV64" s="114">
        <v>6</v>
      </c>
      <c r="AW64" s="114">
        <v>20</v>
      </c>
      <c r="AX64" s="114">
        <v>8</v>
      </c>
      <c r="AY64" s="114">
        <v>1</v>
      </c>
      <c r="AZ64" s="81">
        <f t="shared" si="21"/>
        <v>35</v>
      </c>
      <c r="BA64" s="80">
        <f t="shared" si="22"/>
        <v>212</v>
      </c>
      <c r="BB64" s="36">
        <f t="shared" si="42"/>
        <v>99.64</v>
      </c>
      <c r="BC64" s="80">
        <f t="shared" si="43"/>
        <v>110.24000000000001</v>
      </c>
    </row>
    <row r="65" spans="1:55" ht="17.399999999999999">
      <c r="A65" s="32" t="s">
        <v>61</v>
      </c>
      <c r="B65" s="44">
        <v>851</v>
      </c>
      <c r="C65" s="44">
        <v>347</v>
      </c>
      <c r="D65" s="44">
        <v>661</v>
      </c>
      <c r="E65" s="44">
        <v>42</v>
      </c>
      <c r="F65" s="44"/>
      <c r="G65" s="35">
        <v>22</v>
      </c>
      <c r="H65" s="55">
        <f t="shared" si="32"/>
        <v>1859</v>
      </c>
      <c r="I65" s="55">
        <f t="shared" si="33"/>
        <v>64</v>
      </c>
      <c r="J65" s="44">
        <v>698</v>
      </c>
      <c r="K65" s="19">
        <v>445</v>
      </c>
      <c r="L65" s="19"/>
      <c r="M65" s="45">
        <v>23</v>
      </c>
      <c r="N65" s="56">
        <v>15</v>
      </c>
      <c r="O65" s="56"/>
      <c r="P65" s="55">
        <f t="shared" si="34"/>
        <v>1143</v>
      </c>
      <c r="Q65" s="55">
        <f t="shared" si="35"/>
        <v>38</v>
      </c>
      <c r="R65" s="57">
        <f t="shared" si="36"/>
        <v>102</v>
      </c>
      <c r="S65" s="35">
        <v>4.96</v>
      </c>
      <c r="T65" s="44">
        <v>4</v>
      </c>
      <c r="U65" s="44">
        <v>9</v>
      </c>
      <c r="V65" s="44"/>
      <c r="W65" s="44"/>
      <c r="X65" s="44"/>
      <c r="Y65" s="44"/>
      <c r="Z65" s="44"/>
      <c r="AA65" s="68">
        <f t="shared" si="37"/>
        <v>0</v>
      </c>
      <c r="AB65" s="33"/>
      <c r="AC65" s="20">
        <f t="shared" si="38"/>
        <v>0</v>
      </c>
      <c r="AD65" s="85">
        <f t="shared" si="15"/>
        <v>119.96</v>
      </c>
      <c r="AE65" s="83">
        <f t="shared" si="39"/>
        <v>119.96</v>
      </c>
      <c r="AF65" s="84"/>
      <c r="AG65" s="78"/>
      <c r="AH65" s="22">
        <f t="shared" si="4"/>
        <v>119.96</v>
      </c>
      <c r="AI65" s="23">
        <f t="shared" si="40"/>
        <v>-20.319999999999993</v>
      </c>
      <c r="AJ65" s="58"/>
      <c r="AK65" s="24">
        <f t="shared" si="41"/>
        <v>0</v>
      </c>
      <c r="AL65" s="25">
        <f t="shared" si="6"/>
        <v>99.64</v>
      </c>
      <c r="AM65" s="26">
        <f t="shared" si="18"/>
        <v>99.64</v>
      </c>
      <c r="AN65" s="79"/>
      <c r="AO65" s="24">
        <v>60</v>
      </c>
      <c r="AP65" s="25">
        <v>200</v>
      </c>
      <c r="AQ65" s="25">
        <v>0</v>
      </c>
      <c r="AR65" s="25">
        <v>0</v>
      </c>
      <c r="AS65" s="25">
        <v>0</v>
      </c>
      <c r="AT65" s="62">
        <f t="shared" si="28"/>
        <v>260</v>
      </c>
      <c r="AU65" s="64">
        <f t="shared" si="29"/>
        <v>247</v>
      </c>
      <c r="AV65" s="114">
        <v>6</v>
      </c>
      <c r="AW65" s="114">
        <v>20</v>
      </c>
      <c r="AX65" s="114">
        <v>8</v>
      </c>
      <c r="AY65" s="114">
        <v>1</v>
      </c>
      <c r="AZ65" s="81">
        <f t="shared" si="21"/>
        <v>35</v>
      </c>
      <c r="BA65" s="80">
        <f t="shared" si="22"/>
        <v>212</v>
      </c>
      <c r="BB65" s="36">
        <f t="shared" si="42"/>
        <v>99.64</v>
      </c>
      <c r="BC65" s="80">
        <f t="shared" si="43"/>
        <v>110.24000000000001</v>
      </c>
    </row>
    <row r="66" spans="1:55">
      <c r="D66" s="126">
        <v>641</v>
      </c>
    </row>
    <row r="67" spans="1:55">
      <c r="D67" s="126">
        <v>6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60:AI65">
    <cfRule type="cellIs" dxfId="41" priority="3" operator="lessThan">
      <formula>0</formula>
    </cfRule>
  </conditionalFormatting>
  <conditionalFormatting sqref="AC6">
    <cfRule type="cellIs" dxfId="40" priority="2" operator="greaterThan">
      <formula>0</formula>
    </cfRule>
  </conditionalFormatting>
  <conditionalFormatting sqref="AI10:AI59">
    <cfRule type="cellIs" dxfId="39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C307"/>
  <sheetViews>
    <sheetView zoomScale="90" zoomScaleNormal="90" workbookViewId="0">
      <selection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1" width="7.88671875" customWidth="1"/>
    <col min="22" max="26" width="6.6640625" customWidth="1"/>
    <col min="27" max="28" width="7.6640625" customWidth="1"/>
    <col min="30" max="30" width="15.33203125" customWidth="1"/>
    <col min="31" max="32" width="13" customWidth="1"/>
    <col min="33" max="33" width="9.88671875" customWidth="1"/>
    <col min="34" max="34" width="9.33203125" bestFit="1" customWidth="1"/>
    <col min="35" max="35" width="8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33" t="s">
        <v>6</v>
      </c>
      <c r="C1" s="233"/>
      <c r="D1" s="233"/>
      <c r="E1" s="233"/>
      <c r="F1" s="233"/>
      <c r="G1" s="233"/>
      <c r="H1" s="233"/>
      <c r="I1" s="233"/>
      <c r="J1" s="233"/>
      <c r="K1" s="233"/>
      <c r="L1" s="233"/>
      <c r="M1" s="233"/>
      <c r="N1" s="233"/>
      <c r="O1" s="233"/>
      <c r="P1" s="233"/>
      <c r="Q1" s="233"/>
      <c r="R1" s="233"/>
      <c r="S1" s="233"/>
      <c r="T1" s="233"/>
      <c r="U1" s="233"/>
      <c r="V1" s="233"/>
      <c r="W1" s="233"/>
      <c r="X1" s="233"/>
      <c r="Y1" s="233"/>
      <c r="Z1" s="233"/>
      <c r="AA1" s="233"/>
      <c r="AB1" s="233"/>
      <c r="AC1" s="233"/>
      <c r="AD1" s="233"/>
      <c r="AE1" s="233"/>
      <c r="AF1" s="233"/>
      <c r="AG1" s="233"/>
      <c r="AH1" s="233"/>
      <c r="AI1" s="233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170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1009</v>
      </c>
      <c r="C5" s="39">
        <f>MAX(C10:C65)</f>
        <v>586</v>
      </c>
      <c r="D5" s="39">
        <f t="shared" ref="D5:AI5" si="0">MAX(D10:D65)</f>
        <v>866</v>
      </c>
      <c r="E5" s="43">
        <f t="shared" si="0"/>
        <v>49</v>
      </c>
      <c r="F5" s="43">
        <f t="shared" si="0"/>
        <v>0</v>
      </c>
      <c r="G5" s="43">
        <f t="shared" si="0"/>
        <v>29</v>
      </c>
      <c r="H5" s="39">
        <f t="shared" si="0"/>
        <v>2253</v>
      </c>
      <c r="I5" s="39">
        <f t="shared" si="0"/>
        <v>78</v>
      </c>
      <c r="J5" s="39">
        <f t="shared" si="0"/>
        <v>790</v>
      </c>
      <c r="K5" s="39">
        <f t="shared" si="0"/>
        <v>565</v>
      </c>
      <c r="L5" s="39">
        <f t="shared" si="0"/>
        <v>0</v>
      </c>
      <c r="M5" s="39">
        <f t="shared" si="0"/>
        <v>25</v>
      </c>
      <c r="N5" s="39">
        <f t="shared" si="0"/>
        <v>20</v>
      </c>
      <c r="O5" s="39">
        <f t="shared" si="0"/>
        <v>0</v>
      </c>
      <c r="P5" s="39">
        <f t="shared" si="0"/>
        <v>1302</v>
      </c>
      <c r="Q5" s="39">
        <f t="shared" si="0"/>
        <v>43</v>
      </c>
      <c r="R5" s="39">
        <f t="shared" si="0"/>
        <v>120</v>
      </c>
      <c r="S5" s="39">
        <f t="shared" si="0"/>
        <v>6.12</v>
      </c>
      <c r="T5" s="39">
        <f>MAX(T10:T65)</f>
        <v>8</v>
      </c>
      <c r="U5" s="39">
        <f t="shared" si="0"/>
        <v>11.6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144.28</v>
      </c>
      <c r="AE5" s="39">
        <f>MAX(AE10:AE65)</f>
        <v>129.35</v>
      </c>
      <c r="AF5" s="39">
        <f>MAX(AF10:AF65)</f>
        <v>0</v>
      </c>
      <c r="AG5" s="39">
        <f>MAX(AG10:AG65)</f>
        <v>0</v>
      </c>
      <c r="AH5" s="41">
        <f t="shared" si="0"/>
        <v>144.28</v>
      </c>
      <c r="AI5" s="42">
        <f t="shared" si="0"/>
        <v>26.734999999999985</v>
      </c>
      <c r="AJ5" s="15"/>
      <c r="AK5" s="39">
        <f>MAX(AK10:AK65)</f>
        <v>15</v>
      </c>
      <c r="AL5" s="39">
        <f>MAX(AL10:AL65)</f>
        <v>130.89499999999998</v>
      </c>
      <c r="AM5" s="39">
        <f>MAX(AM10:AM65)</f>
        <v>145.89499999999998</v>
      </c>
      <c r="AN5" s="79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16</v>
      </c>
      <c r="AS5" s="39">
        <f>MAX(AS10:AS65)</f>
        <v>54</v>
      </c>
      <c r="AT5" s="39">
        <f t="shared" si="1"/>
        <v>330</v>
      </c>
      <c r="AU5" s="39">
        <f t="shared" si="1"/>
        <v>313.5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278.5</v>
      </c>
      <c r="BB5" s="39">
        <f t="shared" si="1"/>
        <v>130.89499999999998</v>
      </c>
      <c r="BC5" s="39">
        <f t="shared" si="1"/>
        <v>144.82</v>
      </c>
    </row>
    <row r="6" spans="1:55" ht="15" thickBot="1">
      <c r="A6" s="11" t="s">
        <v>66</v>
      </c>
      <c r="B6" s="39">
        <f>MIN(B10:B65)</f>
        <v>363</v>
      </c>
      <c r="C6" s="39">
        <f t="shared" ref="C6:AI6" si="2">MIN(C10:C65)</f>
        <v>257</v>
      </c>
      <c r="D6" s="39">
        <f t="shared" si="2"/>
        <v>404</v>
      </c>
      <c r="E6" s="43">
        <f t="shared" si="2"/>
        <v>33</v>
      </c>
      <c r="F6" s="43">
        <f t="shared" si="2"/>
        <v>0</v>
      </c>
      <c r="G6" s="43">
        <f t="shared" si="2"/>
        <v>13</v>
      </c>
      <c r="H6" s="39">
        <f t="shared" si="2"/>
        <v>1444</v>
      </c>
      <c r="I6" s="39">
        <f t="shared" si="2"/>
        <v>49</v>
      </c>
      <c r="J6" s="39">
        <f t="shared" si="2"/>
        <v>510</v>
      </c>
      <c r="K6" s="39">
        <f t="shared" si="2"/>
        <v>389</v>
      </c>
      <c r="L6" s="39">
        <f t="shared" si="2"/>
        <v>0</v>
      </c>
      <c r="M6" s="39">
        <f t="shared" si="2"/>
        <v>17</v>
      </c>
      <c r="N6" s="39">
        <f t="shared" si="2"/>
        <v>13</v>
      </c>
      <c r="O6" s="39">
        <f t="shared" si="2"/>
        <v>0</v>
      </c>
      <c r="P6" s="39">
        <f t="shared" si="2"/>
        <v>913</v>
      </c>
      <c r="Q6" s="39">
        <f t="shared" si="2"/>
        <v>31</v>
      </c>
      <c r="R6" s="39">
        <f t="shared" si="2"/>
        <v>80</v>
      </c>
      <c r="S6" s="39">
        <f t="shared" si="2"/>
        <v>3.39</v>
      </c>
      <c r="T6" s="39">
        <f>MIN(T10:T65)</f>
        <v>3.5</v>
      </c>
      <c r="U6" s="39">
        <f t="shared" si="2"/>
        <v>6.1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94.32</v>
      </c>
      <c r="AE6" s="39">
        <f>MIN(AE10:AE65)</f>
        <v>94.32</v>
      </c>
      <c r="AF6" s="39">
        <f>MIN(AF10:AF65)</f>
        <v>0</v>
      </c>
      <c r="AG6" s="39">
        <f>MIN(AG10:AG65)</f>
        <v>0</v>
      </c>
      <c r="AH6" s="41">
        <f t="shared" si="2"/>
        <v>94.32</v>
      </c>
      <c r="AI6" s="42">
        <f t="shared" si="2"/>
        <v>-10.298500000000018</v>
      </c>
      <c r="AJ6" s="15"/>
      <c r="AK6" s="40">
        <f>MIN(AK10:AK65)</f>
        <v>0</v>
      </c>
      <c r="AL6" s="40">
        <f>MIN(AL10:AL65)</f>
        <v>109.10579999999999</v>
      </c>
      <c r="AM6" s="40">
        <f>MIN(AM10:AM65)</f>
        <v>109.10579999999999</v>
      </c>
      <c r="AN6" s="79"/>
      <c r="AO6" s="40">
        <f t="shared" ref="AO6:BC6" si="3">MIN(AO10:AO65)</f>
        <v>60</v>
      </c>
      <c r="AP6" s="40">
        <f t="shared" si="3"/>
        <v>200</v>
      </c>
      <c r="AQ6" s="40">
        <f t="shared" si="3"/>
        <v>0</v>
      </c>
      <c r="AR6" s="40">
        <f t="shared" si="3"/>
        <v>16</v>
      </c>
      <c r="AS6" s="40">
        <f>MIN(AS10:AS65)</f>
        <v>15</v>
      </c>
      <c r="AT6" s="40">
        <f t="shared" si="3"/>
        <v>291</v>
      </c>
      <c r="AU6" s="40">
        <f t="shared" si="3"/>
        <v>267.14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232.14</v>
      </c>
      <c r="BB6" s="40">
        <f t="shared" si="3"/>
        <v>109.10579999999999</v>
      </c>
      <c r="BC6" s="40">
        <f t="shared" si="3"/>
        <v>120.7128</v>
      </c>
    </row>
    <row r="7" spans="1:55" ht="18" customHeight="1" thickBot="1">
      <c r="A7" s="11"/>
      <c r="B7" s="234" t="s">
        <v>91</v>
      </c>
      <c r="C7" s="235"/>
      <c r="D7" s="235"/>
      <c r="E7" s="235"/>
      <c r="F7" s="235"/>
      <c r="G7" s="235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S7" s="235"/>
      <c r="T7" s="235"/>
      <c r="U7" s="236"/>
      <c r="V7" s="237" t="s">
        <v>82</v>
      </c>
      <c r="W7" s="238"/>
      <c r="X7" s="238"/>
      <c r="Y7" s="238"/>
      <c r="Z7" s="238"/>
      <c r="AA7" s="238"/>
      <c r="AB7" s="239"/>
      <c r="AC7" s="240" t="s">
        <v>84</v>
      </c>
      <c r="AD7" s="243" t="s">
        <v>83</v>
      </c>
      <c r="AE7" s="244"/>
      <c r="AF7" s="244"/>
      <c r="AG7" s="244"/>
      <c r="AH7" s="244"/>
      <c r="AI7" s="245"/>
      <c r="AJ7" s="15"/>
      <c r="AK7" s="263" t="s">
        <v>100</v>
      </c>
      <c r="AL7" s="264"/>
      <c r="AM7" s="265"/>
      <c r="AN7" s="79"/>
      <c r="AO7" s="253" t="s">
        <v>136</v>
      </c>
      <c r="AP7" s="254"/>
      <c r="AQ7" s="254"/>
      <c r="AR7" s="254"/>
      <c r="AS7" s="254"/>
      <c r="AT7" s="254"/>
      <c r="AU7" s="254"/>
      <c r="AV7" s="254"/>
      <c r="AW7" s="254"/>
      <c r="AX7" s="254"/>
      <c r="AY7" s="254"/>
      <c r="AZ7" s="254"/>
      <c r="BA7" s="254"/>
      <c r="BB7" s="254"/>
      <c r="BC7" s="255"/>
    </row>
    <row r="8" spans="1:55" ht="18" customHeight="1" thickBot="1">
      <c r="A8" s="11"/>
      <c r="B8" s="256" t="s">
        <v>2</v>
      </c>
      <c r="C8" s="257"/>
      <c r="D8" s="257"/>
      <c r="E8" s="257"/>
      <c r="F8" s="257"/>
      <c r="G8" s="257"/>
      <c r="H8" s="257"/>
      <c r="I8" s="258"/>
      <c r="J8" s="256" t="s">
        <v>3</v>
      </c>
      <c r="K8" s="257"/>
      <c r="L8" s="257"/>
      <c r="M8" s="257"/>
      <c r="N8" s="257"/>
      <c r="O8" s="257"/>
      <c r="P8" s="257"/>
      <c r="Q8" s="258"/>
      <c r="R8" s="259" t="s">
        <v>79</v>
      </c>
      <c r="S8" s="246" t="s">
        <v>4</v>
      </c>
      <c r="T8" s="246" t="s">
        <v>5</v>
      </c>
      <c r="U8" s="250" t="s">
        <v>80</v>
      </c>
      <c r="V8" s="261" t="s">
        <v>92</v>
      </c>
      <c r="W8" s="246" t="s">
        <v>93</v>
      </c>
      <c r="X8" s="246" t="s">
        <v>94</v>
      </c>
      <c r="Y8" s="246" t="s">
        <v>96</v>
      </c>
      <c r="Z8" s="246" t="s">
        <v>95</v>
      </c>
      <c r="AA8" s="248" t="s">
        <v>97</v>
      </c>
      <c r="AB8" s="250" t="s">
        <v>98</v>
      </c>
      <c r="AC8" s="241"/>
      <c r="AD8" s="266" t="s">
        <v>112</v>
      </c>
      <c r="AE8" s="268" t="s">
        <v>111</v>
      </c>
      <c r="AF8" s="268" t="s">
        <v>113</v>
      </c>
      <c r="AG8" s="270" t="s">
        <v>114</v>
      </c>
      <c r="AH8" s="270" t="s">
        <v>115</v>
      </c>
      <c r="AI8" s="252" t="s">
        <v>116</v>
      </c>
      <c r="AJ8" s="15"/>
      <c r="AK8" s="274" t="s">
        <v>101</v>
      </c>
      <c r="AL8" s="276" t="s">
        <v>117</v>
      </c>
      <c r="AM8" s="278" t="s">
        <v>99</v>
      </c>
      <c r="AN8" s="79"/>
      <c r="AO8" s="280" t="s">
        <v>129</v>
      </c>
      <c r="AP8" s="281"/>
      <c r="AQ8" s="281"/>
      <c r="AR8" s="281"/>
      <c r="AS8" s="281"/>
      <c r="AT8" s="282"/>
      <c r="AU8" s="283" t="s">
        <v>123</v>
      </c>
      <c r="AV8" s="285" t="s">
        <v>131</v>
      </c>
      <c r="AW8" s="286"/>
      <c r="AX8" s="286"/>
      <c r="AY8" s="286"/>
      <c r="AZ8" s="287"/>
      <c r="BA8" s="271" t="s">
        <v>132</v>
      </c>
      <c r="BB8" s="272"/>
      <c r="BC8" s="273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60"/>
      <c r="S9" s="247"/>
      <c r="T9" s="247"/>
      <c r="U9" s="251"/>
      <c r="V9" s="262"/>
      <c r="W9" s="247"/>
      <c r="X9" s="247"/>
      <c r="Y9" s="247"/>
      <c r="Z9" s="247"/>
      <c r="AA9" s="249"/>
      <c r="AB9" s="251"/>
      <c r="AC9" s="242"/>
      <c r="AD9" s="267"/>
      <c r="AE9" s="269"/>
      <c r="AF9" s="269"/>
      <c r="AG9" s="247"/>
      <c r="AH9" s="247"/>
      <c r="AI9" s="251"/>
      <c r="AJ9" s="17"/>
      <c r="AK9" s="275"/>
      <c r="AL9" s="277"/>
      <c r="AM9" s="279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84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801</v>
      </c>
      <c r="C10" s="44">
        <v>333</v>
      </c>
      <c r="D10" s="45">
        <v>641</v>
      </c>
      <c r="E10" s="45">
        <v>40</v>
      </c>
      <c r="F10" s="46"/>
      <c r="G10" s="47">
        <v>21</v>
      </c>
      <c r="H10" s="48">
        <f t="shared" ref="H10:H65" si="4">B10+C10+D10</f>
        <v>1775</v>
      </c>
      <c r="I10" s="48">
        <f t="shared" ref="I10:I65" si="5">E10+F10+G10</f>
        <v>61</v>
      </c>
      <c r="J10" s="44">
        <v>669</v>
      </c>
      <c r="K10" s="19">
        <v>435</v>
      </c>
      <c r="L10" s="19"/>
      <c r="M10" s="19">
        <v>22</v>
      </c>
      <c r="N10" s="45">
        <v>15</v>
      </c>
      <c r="O10" s="49"/>
      <c r="P10" s="48">
        <f>SUM(J10+K10+L10)</f>
        <v>1104</v>
      </c>
      <c r="Q10" s="48">
        <f t="shared" ref="Q10:Q65" si="6">M10+N10+O10</f>
        <v>37</v>
      </c>
      <c r="R10" s="50">
        <f>SUM(I10+Q10)</f>
        <v>98</v>
      </c>
      <c r="S10" s="51">
        <v>4.68</v>
      </c>
      <c r="T10" s="44">
        <v>4</v>
      </c>
      <c r="U10" s="53">
        <v>8.1</v>
      </c>
      <c r="V10" s="53"/>
      <c r="W10" s="53"/>
      <c r="X10" s="53"/>
      <c r="Y10" s="53"/>
      <c r="Z10" s="53"/>
      <c r="AA10" s="67">
        <f>SUM(V10:Z10)</f>
        <v>0</v>
      </c>
      <c r="AB10" s="133"/>
      <c r="AC10" s="20">
        <f>AA10+AB10</f>
        <v>0</v>
      </c>
      <c r="AD10" s="85">
        <f>R10+S10+T10+U10+V10+T9+X10+Y10+Z10</f>
        <v>114.78</v>
      </c>
      <c r="AE10" s="21">
        <f>+AD10-AK10</f>
        <v>114.78</v>
      </c>
      <c r="AF10" s="82"/>
      <c r="AG10" s="51"/>
      <c r="AH10" s="22">
        <f t="shared" ref="AH10:AH65" si="7">AD10+AG10</f>
        <v>114.78</v>
      </c>
      <c r="AI10" s="23">
        <f t="shared" ref="AI10:AI65" si="8">AM10-AD10</f>
        <v>0.93399999999998329</v>
      </c>
      <c r="AJ10" s="54"/>
      <c r="AK10" s="24">
        <f t="shared" ref="AK10:AK65" si="9">AC10</f>
        <v>0</v>
      </c>
      <c r="AL10" s="25">
        <f>BB10</f>
        <v>115.71399999999998</v>
      </c>
      <c r="AM10" s="26">
        <f>AK10+AL10</f>
        <v>115.71399999999998</v>
      </c>
      <c r="AN10" s="79"/>
      <c r="AO10" s="24">
        <v>65</v>
      </c>
      <c r="AP10" s="25">
        <v>200</v>
      </c>
      <c r="AQ10" s="25">
        <v>0</v>
      </c>
      <c r="AR10" s="25">
        <v>16</v>
      </c>
      <c r="AS10" s="25">
        <v>15</v>
      </c>
      <c r="AT10" s="62">
        <f>SUM(AO10:AS10)</f>
        <v>296</v>
      </c>
      <c r="AU10" s="64">
        <f>AT10*0.95</f>
        <v>281.2</v>
      </c>
      <c r="AV10" s="114">
        <v>6</v>
      </c>
      <c r="AW10" s="114">
        <v>20</v>
      </c>
      <c r="AX10" s="114">
        <v>8</v>
      </c>
      <c r="AY10" s="114">
        <v>1</v>
      </c>
      <c r="AZ10" s="81">
        <f>SUM(AV10:AY10)</f>
        <v>35</v>
      </c>
      <c r="BA10" s="80">
        <f>AU10-AZ10</f>
        <v>246.2</v>
      </c>
      <c r="BB10" s="36">
        <f t="shared" ref="BB10:BB34" si="10">BA10*0.47</f>
        <v>115.71399999999998</v>
      </c>
      <c r="BC10" s="80">
        <f>BA10*0.52</f>
        <v>128.024</v>
      </c>
    </row>
    <row r="11" spans="1:55" ht="17.399999999999999">
      <c r="A11" s="27" t="s">
        <v>38</v>
      </c>
      <c r="B11" s="44">
        <v>774</v>
      </c>
      <c r="C11" s="44">
        <v>312</v>
      </c>
      <c r="D11" s="44">
        <v>608</v>
      </c>
      <c r="E11" s="44">
        <v>38</v>
      </c>
      <c r="F11" s="44"/>
      <c r="G11" s="35">
        <v>20</v>
      </c>
      <c r="H11" s="55">
        <f t="shared" si="4"/>
        <v>1694</v>
      </c>
      <c r="I11" s="55">
        <f t="shared" si="5"/>
        <v>58</v>
      </c>
      <c r="J11" s="35">
        <v>648</v>
      </c>
      <c r="K11" s="19">
        <v>421</v>
      </c>
      <c r="L11" s="19"/>
      <c r="M11" s="19">
        <v>21</v>
      </c>
      <c r="N11" s="45">
        <v>15</v>
      </c>
      <c r="O11" s="56"/>
      <c r="P11" s="55">
        <f>SUM(J11+K11+L11)</f>
        <v>1069</v>
      </c>
      <c r="Q11" s="55">
        <f t="shared" si="6"/>
        <v>36</v>
      </c>
      <c r="R11" s="57">
        <f>SUM(I11+Q11)</f>
        <v>94</v>
      </c>
      <c r="S11" s="51">
        <v>4.68</v>
      </c>
      <c r="T11" s="44">
        <v>3.5</v>
      </c>
      <c r="U11" s="53">
        <v>8.1</v>
      </c>
      <c r="V11" s="44"/>
      <c r="W11" s="137"/>
      <c r="X11" s="53"/>
      <c r="Y11" s="44"/>
      <c r="Z11" s="53"/>
      <c r="AA11" s="68">
        <f t="shared" ref="AA11:AA65" si="11">SUM(V11:Z11)</f>
        <v>0</v>
      </c>
      <c r="AB11" s="133"/>
      <c r="AC11" s="20">
        <f t="shared" ref="AC11:AC65" si="12">AA11+AB11</f>
        <v>0</v>
      </c>
      <c r="AD11" s="85">
        <f>R11+S11+T11+U11+V11+T10+X11+Y11+Z11</f>
        <v>114.28</v>
      </c>
      <c r="AE11" s="21">
        <f>+AD11-AK11</f>
        <v>114.28</v>
      </c>
      <c r="AF11" s="82"/>
      <c r="AG11" s="78"/>
      <c r="AH11" s="22">
        <f t="shared" si="7"/>
        <v>114.28</v>
      </c>
      <c r="AI11" s="23">
        <f t="shared" si="8"/>
        <v>1.4339999999999833</v>
      </c>
      <c r="AJ11" s="54"/>
      <c r="AK11" s="24">
        <f t="shared" si="9"/>
        <v>0</v>
      </c>
      <c r="AL11" s="25">
        <f t="shared" ref="AL11:AL65" si="13">BB11</f>
        <v>115.71399999999998</v>
      </c>
      <c r="AM11" s="28">
        <f t="shared" ref="AM11:AM65" si="14">AK11+AL11</f>
        <v>115.71399999999998</v>
      </c>
      <c r="AN11" s="79"/>
      <c r="AO11" s="24">
        <v>65</v>
      </c>
      <c r="AP11" s="25">
        <v>200</v>
      </c>
      <c r="AQ11" s="25">
        <v>0</v>
      </c>
      <c r="AR11" s="25">
        <v>16</v>
      </c>
      <c r="AS11" s="25">
        <v>15</v>
      </c>
      <c r="AT11" s="62">
        <f t="shared" ref="AT11:AT18" si="15">SUM(AO11:AS11)</f>
        <v>296</v>
      </c>
      <c r="AU11" s="64">
        <f t="shared" ref="AU11:AU22" si="16">AT11*0.95</f>
        <v>281.2</v>
      </c>
      <c r="AV11" s="114">
        <v>6</v>
      </c>
      <c r="AW11" s="114">
        <v>20</v>
      </c>
      <c r="AX11" s="114">
        <v>8</v>
      </c>
      <c r="AY11" s="114">
        <v>1</v>
      </c>
      <c r="AZ11" s="81">
        <f t="shared" ref="AZ11:AZ65" si="17">SUM(AV11:AY11)</f>
        <v>35</v>
      </c>
      <c r="BA11" s="80">
        <f t="shared" ref="BA11:BA65" si="18">AU11-AZ11</f>
        <v>246.2</v>
      </c>
      <c r="BB11" s="36">
        <f t="shared" si="10"/>
        <v>115.71399999999998</v>
      </c>
      <c r="BC11" s="80">
        <f t="shared" ref="BC11:BC65" si="19">BA11*0.52</f>
        <v>128.024</v>
      </c>
    </row>
    <row r="12" spans="1:55" ht="17.399999999999999">
      <c r="A12" s="18" t="s">
        <v>7</v>
      </c>
      <c r="B12" s="44">
        <v>760</v>
      </c>
      <c r="C12" s="45">
        <v>309</v>
      </c>
      <c r="D12" s="45">
        <v>603</v>
      </c>
      <c r="E12" s="44">
        <v>37</v>
      </c>
      <c r="F12" s="44"/>
      <c r="G12" s="35">
        <v>20</v>
      </c>
      <c r="H12" s="55">
        <f t="shared" si="4"/>
        <v>1672</v>
      </c>
      <c r="I12" s="55">
        <f t="shared" si="5"/>
        <v>57</v>
      </c>
      <c r="J12" s="35">
        <v>642</v>
      </c>
      <c r="K12" s="19">
        <v>418</v>
      </c>
      <c r="L12" s="19"/>
      <c r="M12" s="19">
        <v>21</v>
      </c>
      <c r="N12" s="45">
        <v>14</v>
      </c>
      <c r="O12" s="56"/>
      <c r="P12" s="55">
        <f t="shared" ref="P12:P65" si="20">SUM(J12+K12+L12)</f>
        <v>1060</v>
      </c>
      <c r="Q12" s="55">
        <f t="shared" si="6"/>
        <v>35</v>
      </c>
      <c r="R12" s="57">
        <f t="shared" ref="R12:R65" si="21">SUM(I12+Q12)</f>
        <v>92</v>
      </c>
      <c r="S12" s="51">
        <v>4.4400000000000004</v>
      </c>
      <c r="T12" s="44">
        <v>3.5</v>
      </c>
      <c r="U12" s="44">
        <v>7.8</v>
      </c>
      <c r="V12" s="44"/>
      <c r="W12" s="137"/>
      <c r="X12" s="44"/>
      <c r="Y12" s="44"/>
      <c r="Z12" s="44"/>
      <c r="AA12" s="68">
        <f t="shared" si="11"/>
        <v>0</v>
      </c>
      <c r="AB12" s="134"/>
      <c r="AC12" s="20">
        <f t="shared" si="12"/>
        <v>0</v>
      </c>
      <c r="AD12" s="85">
        <f>R12+S12+T12+U12+V12+T11+X12+Y12+Z12</f>
        <v>111.24</v>
      </c>
      <c r="AE12" s="21">
        <f>+AD12-AK12</f>
        <v>111.24</v>
      </c>
      <c r="AF12" s="82"/>
      <c r="AG12" s="78"/>
      <c r="AH12" s="22">
        <f t="shared" si="7"/>
        <v>111.24</v>
      </c>
      <c r="AI12" s="23">
        <f t="shared" si="8"/>
        <v>4.4739999999999895</v>
      </c>
      <c r="AJ12" s="58"/>
      <c r="AK12" s="24">
        <f t="shared" si="9"/>
        <v>0</v>
      </c>
      <c r="AL12" s="25">
        <f t="shared" si="13"/>
        <v>115.71399999999998</v>
      </c>
      <c r="AM12" s="28">
        <f t="shared" si="14"/>
        <v>115.71399999999998</v>
      </c>
      <c r="AN12" s="79"/>
      <c r="AO12" s="24">
        <v>65</v>
      </c>
      <c r="AP12" s="25">
        <v>200</v>
      </c>
      <c r="AQ12" s="25">
        <v>0</v>
      </c>
      <c r="AR12" s="25">
        <v>16</v>
      </c>
      <c r="AS12" s="25">
        <v>15</v>
      </c>
      <c r="AT12" s="62">
        <f t="shared" si="15"/>
        <v>296</v>
      </c>
      <c r="AU12" s="64">
        <f t="shared" si="16"/>
        <v>281.2</v>
      </c>
      <c r="AV12" s="114">
        <v>6</v>
      </c>
      <c r="AW12" s="114">
        <v>20</v>
      </c>
      <c r="AX12" s="114">
        <v>8</v>
      </c>
      <c r="AY12" s="114">
        <v>1</v>
      </c>
      <c r="AZ12" s="81">
        <f t="shared" si="17"/>
        <v>35</v>
      </c>
      <c r="BA12" s="80">
        <f t="shared" si="18"/>
        <v>246.2</v>
      </c>
      <c r="BB12" s="36">
        <f t="shared" si="10"/>
        <v>115.71399999999998</v>
      </c>
      <c r="BC12" s="80">
        <f t="shared" si="19"/>
        <v>128.024</v>
      </c>
    </row>
    <row r="13" spans="1:55" ht="17.399999999999999">
      <c r="A13" s="18" t="s">
        <v>39</v>
      </c>
      <c r="B13" s="44">
        <v>732</v>
      </c>
      <c r="C13" s="44">
        <v>301</v>
      </c>
      <c r="D13" s="44">
        <v>579</v>
      </c>
      <c r="E13" s="44">
        <v>36</v>
      </c>
      <c r="F13" s="44"/>
      <c r="G13" s="35">
        <v>19</v>
      </c>
      <c r="H13" s="55">
        <f t="shared" si="4"/>
        <v>1612</v>
      </c>
      <c r="I13" s="55">
        <f t="shared" si="5"/>
        <v>55</v>
      </c>
      <c r="J13" s="35">
        <v>612</v>
      </c>
      <c r="K13" s="19">
        <v>407</v>
      </c>
      <c r="L13" s="19"/>
      <c r="M13" s="19">
        <v>20</v>
      </c>
      <c r="N13" s="45">
        <v>14</v>
      </c>
      <c r="O13" s="56"/>
      <c r="P13" s="55">
        <f t="shared" si="20"/>
        <v>1019</v>
      </c>
      <c r="Q13" s="55">
        <f t="shared" si="6"/>
        <v>34</v>
      </c>
      <c r="R13" s="57">
        <f t="shared" si="21"/>
        <v>89</v>
      </c>
      <c r="S13" s="51">
        <v>4.4400000000000004</v>
      </c>
      <c r="T13" s="44">
        <v>3.5</v>
      </c>
      <c r="U13" s="44">
        <v>7.8</v>
      </c>
      <c r="V13" s="44"/>
      <c r="W13" s="137"/>
      <c r="X13" s="44"/>
      <c r="Y13" s="44"/>
      <c r="Z13" s="44"/>
      <c r="AA13" s="68">
        <f t="shared" si="11"/>
        <v>0</v>
      </c>
      <c r="AB13" s="134"/>
      <c r="AC13" s="20">
        <f t="shared" si="12"/>
        <v>0</v>
      </c>
      <c r="AD13" s="85">
        <f>R13+S13+T13+U13+V13+T12+X13+Y13+Z13</f>
        <v>108.24</v>
      </c>
      <c r="AE13" s="21">
        <f>+AD13-AK13</f>
        <v>108.24</v>
      </c>
      <c r="AF13" s="82"/>
      <c r="AG13" s="78"/>
      <c r="AH13" s="22">
        <f t="shared" si="7"/>
        <v>108.24</v>
      </c>
      <c r="AI13" s="23">
        <f t="shared" si="8"/>
        <v>7.4739999999999895</v>
      </c>
      <c r="AJ13" s="58"/>
      <c r="AK13" s="24">
        <f t="shared" si="9"/>
        <v>0</v>
      </c>
      <c r="AL13" s="25">
        <f t="shared" si="13"/>
        <v>115.71399999999998</v>
      </c>
      <c r="AM13" s="28">
        <f t="shared" si="14"/>
        <v>115.71399999999998</v>
      </c>
      <c r="AN13" s="79"/>
      <c r="AO13" s="24">
        <v>65</v>
      </c>
      <c r="AP13" s="25">
        <v>200</v>
      </c>
      <c r="AQ13" s="25">
        <v>0</v>
      </c>
      <c r="AR13" s="25">
        <v>16</v>
      </c>
      <c r="AS13" s="25">
        <v>15</v>
      </c>
      <c r="AT13" s="62">
        <f>SUM(AO13:AS13)</f>
        <v>296</v>
      </c>
      <c r="AU13" s="64">
        <f t="shared" si="16"/>
        <v>281.2</v>
      </c>
      <c r="AV13" s="114">
        <v>6</v>
      </c>
      <c r="AW13" s="114">
        <v>20</v>
      </c>
      <c r="AX13" s="114">
        <v>8</v>
      </c>
      <c r="AY13" s="114">
        <v>1</v>
      </c>
      <c r="AZ13" s="81">
        <f t="shared" si="17"/>
        <v>35</v>
      </c>
      <c r="BA13" s="80">
        <f t="shared" si="18"/>
        <v>246.2</v>
      </c>
      <c r="BB13" s="36">
        <f t="shared" si="10"/>
        <v>115.71399999999998</v>
      </c>
      <c r="BC13" s="80">
        <f t="shared" si="19"/>
        <v>128.024</v>
      </c>
    </row>
    <row r="14" spans="1:55" ht="17.399999999999999">
      <c r="A14" s="27" t="s">
        <v>8</v>
      </c>
      <c r="B14" s="44">
        <v>735</v>
      </c>
      <c r="C14" s="44">
        <v>298</v>
      </c>
      <c r="D14" s="44">
        <v>574</v>
      </c>
      <c r="E14" s="44">
        <v>36</v>
      </c>
      <c r="F14" s="44"/>
      <c r="G14" s="35">
        <v>19</v>
      </c>
      <c r="H14" s="55">
        <f t="shared" si="4"/>
        <v>1607</v>
      </c>
      <c r="I14" s="55">
        <f t="shared" si="5"/>
        <v>55</v>
      </c>
      <c r="J14" s="35">
        <v>607</v>
      </c>
      <c r="K14" s="19">
        <v>415</v>
      </c>
      <c r="L14" s="19"/>
      <c r="M14" s="19">
        <v>20</v>
      </c>
      <c r="N14" s="45">
        <v>14</v>
      </c>
      <c r="O14" s="56"/>
      <c r="P14" s="55">
        <f t="shared" si="20"/>
        <v>1022</v>
      </c>
      <c r="Q14" s="55">
        <f t="shared" si="6"/>
        <v>34</v>
      </c>
      <c r="R14" s="57">
        <f t="shared" si="21"/>
        <v>89</v>
      </c>
      <c r="S14" s="51">
        <v>4.42</v>
      </c>
      <c r="T14" s="44">
        <v>3.5</v>
      </c>
      <c r="U14" s="44">
        <v>7.6</v>
      </c>
      <c r="V14" s="44"/>
      <c r="W14" s="137"/>
      <c r="X14" s="44"/>
      <c r="Y14" s="44"/>
      <c r="Z14" s="44"/>
      <c r="AA14" s="68">
        <f t="shared" si="11"/>
        <v>0</v>
      </c>
      <c r="AB14" s="134"/>
      <c r="AC14" s="20">
        <f t="shared" si="12"/>
        <v>0</v>
      </c>
      <c r="AD14" s="85">
        <f>R14+S14+T14+U14+V14+T13+X14+Y14+Z14</f>
        <v>108.02</v>
      </c>
      <c r="AE14" s="21">
        <f t="shared" ref="AE14:AE65" si="22">+AD14-AK14</f>
        <v>108.02</v>
      </c>
      <c r="AF14" s="82"/>
      <c r="AG14" s="78"/>
      <c r="AH14" s="22">
        <f t="shared" si="7"/>
        <v>108.02</v>
      </c>
      <c r="AI14" s="23">
        <f t="shared" si="8"/>
        <v>7.6939999999999884</v>
      </c>
      <c r="AJ14" s="58"/>
      <c r="AK14" s="24">
        <f t="shared" si="9"/>
        <v>0</v>
      </c>
      <c r="AL14" s="25">
        <f t="shared" si="13"/>
        <v>115.71399999999998</v>
      </c>
      <c r="AM14" s="28">
        <f t="shared" si="14"/>
        <v>115.71399999999998</v>
      </c>
      <c r="AN14" s="79"/>
      <c r="AO14" s="24">
        <v>65</v>
      </c>
      <c r="AP14" s="25">
        <v>200</v>
      </c>
      <c r="AQ14" s="25">
        <v>0</v>
      </c>
      <c r="AR14" s="25">
        <v>16</v>
      </c>
      <c r="AS14" s="25">
        <v>15</v>
      </c>
      <c r="AT14" s="62">
        <f>SUM(AO14:AS14)</f>
        <v>296</v>
      </c>
      <c r="AU14" s="64">
        <f t="shared" si="16"/>
        <v>281.2</v>
      </c>
      <c r="AV14" s="114">
        <v>6</v>
      </c>
      <c r="AW14" s="114">
        <v>20</v>
      </c>
      <c r="AX14" s="114">
        <v>8</v>
      </c>
      <c r="AY14" s="114">
        <v>1</v>
      </c>
      <c r="AZ14" s="81">
        <f t="shared" si="17"/>
        <v>35</v>
      </c>
      <c r="BA14" s="80">
        <f t="shared" si="18"/>
        <v>246.2</v>
      </c>
      <c r="BB14" s="36">
        <f t="shared" si="10"/>
        <v>115.71399999999998</v>
      </c>
      <c r="BC14" s="80">
        <f t="shared" si="19"/>
        <v>128.024</v>
      </c>
    </row>
    <row r="15" spans="1:55" ht="17.399999999999999">
      <c r="A15" s="27" t="s">
        <v>40</v>
      </c>
      <c r="B15" s="44">
        <v>723</v>
      </c>
      <c r="C15" s="44">
        <v>292</v>
      </c>
      <c r="D15" s="44">
        <v>569</v>
      </c>
      <c r="E15" s="44">
        <v>36</v>
      </c>
      <c r="F15" s="44"/>
      <c r="G15" s="35">
        <v>19</v>
      </c>
      <c r="H15" s="55">
        <f t="shared" si="4"/>
        <v>1584</v>
      </c>
      <c r="I15" s="55">
        <f t="shared" si="5"/>
        <v>55</v>
      </c>
      <c r="J15" s="35">
        <v>612</v>
      </c>
      <c r="K15" s="19">
        <v>405</v>
      </c>
      <c r="L15" s="19"/>
      <c r="M15" s="19">
        <v>20</v>
      </c>
      <c r="N15" s="45">
        <v>14</v>
      </c>
      <c r="O15" s="56"/>
      <c r="P15" s="55">
        <f t="shared" si="20"/>
        <v>1017</v>
      </c>
      <c r="Q15" s="55">
        <f t="shared" si="6"/>
        <v>34</v>
      </c>
      <c r="R15" s="57">
        <f t="shared" si="21"/>
        <v>89</v>
      </c>
      <c r="S15" s="51">
        <v>4.42</v>
      </c>
      <c r="T15" s="44">
        <v>3.5</v>
      </c>
      <c r="U15" s="44">
        <v>7.6</v>
      </c>
      <c r="V15" s="44"/>
      <c r="W15" s="44"/>
      <c r="X15" s="44"/>
      <c r="Y15" s="44"/>
      <c r="Z15" s="44"/>
      <c r="AA15" s="68">
        <f t="shared" si="11"/>
        <v>0</v>
      </c>
      <c r="AB15" s="134"/>
      <c r="AC15" s="20">
        <f t="shared" si="12"/>
        <v>0</v>
      </c>
      <c r="AD15" s="85">
        <f t="shared" ref="AD15:AD38" si="23">R15+S15+T15+U15+V15+W15+X15+Y15+Z15</f>
        <v>104.52</v>
      </c>
      <c r="AE15" s="21">
        <f t="shared" si="22"/>
        <v>104.52</v>
      </c>
      <c r="AF15" s="82"/>
      <c r="AG15" s="78"/>
      <c r="AH15" s="22">
        <f t="shared" si="7"/>
        <v>104.52</v>
      </c>
      <c r="AI15" s="23">
        <f t="shared" si="8"/>
        <v>11.193999999999988</v>
      </c>
      <c r="AJ15" s="58"/>
      <c r="AK15" s="24">
        <f t="shared" si="9"/>
        <v>0</v>
      </c>
      <c r="AL15" s="25">
        <f t="shared" si="13"/>
        <v>115.71399999999998</v>
      </c>
      <c r="AM15" s="28">
        <f t="shared" si="14"/>
        <v>115.71399999999998</v>
      </c>
      <c r="AN15" s="79"/>
      <c r="AO15" s="24">
        <v>65</v>
      </c>
      <c r="AP15" s="25">
        <v>200</v>
      </c>
      <c r="AQ15" s="25">
        <v>0</v>
      </c>
      <c r="AR15" s="25">
        <v>16</v>
      </c>
      <c r="AS15" s="25">
        <v>15</v>
      </c>
      <c r="AT15" s="62">
        <f t="shared" si="15"/>
        <v>296</v>
      </c>
      <c r="AU15" s="64">
        <f t="shared" si="16"/>
        <v>281.2</v>
      </c>
      <c r="AV15" s="114">
        <v>6</v>
      </c>
      <c r="AW15" s="114">
        <v>20</v>
      </c>
      <c r="AX15" s="114">
        <v>8</v>
      </c>
      <c r="AY15" s="114">
        <v>1</v>
      </c>
      <c r="AZ15" s="81">
        <f t="shared" si="17"/>
        <v>35</v>
      </c>
      <c r="BA15" s="80">
        <f t="shared" si="18"/>
        <v>246.2</v>
      </c>
      <c r="BB15" s="36">
        <f t="shared" si="10"/>
        <v>115.71399999999998</v>
      </c>
      <c r="BC15" s="80">
        <f t="shared" si="19"/>
        <v>128.024</v>
      </c>
    </row>
    <row r="16" spans="1:55" ht="17.399999999999999">
      <c r="A16" s="27" t="s">
        <v>9</v>
      </c>
      <c r="B16" s="44">
        <v>720</v>
      </c>
      <c r="C16" s="44">
        <v>289</v>
      </c>
      <c r="D16" s="44">
        <v>560</v>
      </c>
      <c r="E16" s="44">
        <v>36</v>
      </c>
      <c r="F16" s="44"/>
      <c r="G16" s="35">
        <v>19</v>
      </c>
      <c r="H16" s="55">
        <f t="shared" si="4"/>
        <v>1569</v>
      </c>
      <c r="I16" s="55">
        <f t="shared" si="5"/>
        <v>55</v>
      </c>
      <c r="J16" s="35">
        <v>610</v>
      </c>
      <c r="K16" s="19">
        <v>406</v>
      </c>
      <c r="L16" s="19"/>
      <c r="M16" s="19">
        <v>20</v>
      </c>
      <c r="N16" s="45">
        <v>14</v>
      </c>
      <c r="O16" s="56"/>
      <c r="P16" s="55">
        <f t="shared" si="20"/>
        <v>1016</v>
      </c>
      <c r="Q16" s="55">
        <f t="shared" si="6"/>
        <v>34</v>
      </c>
      <c r="R16" s="57">
        <f t="shared" si="21"/>
        <v>89</v>
      </c>
      <c r="S16" s="51">
        <v>4.32</v>
      </c>
      <c r="T16" s="44">
        <v>3.5</v>
      </c>
      <c r="U16" s="44">
        <v>7.4</v>
      </c>
      <c r="V16" s="44"/>
      <c r="W16" s="44"/>
      <c r="X16" s="44"/>
      <c r="Y16" s="44"/>
      <c r="Z16" s="44"/>
      <c r="AA16" s="68">
        <f t="shared" si="11"/>
        <v>0</v>
      </c>
      <c r="AB16" s="134"/>
      <c r="AC16" s="20">
        <f t="shared" si="12"/>
        <v>0</v>
      </c>
      <c r="AD16" s="85">
        <f t="shared" si="23"/>
        <v>104.22</v>
      </c>
      <c r="AE16" s="21">
        <f t="shared" si="22"/>
        <v>104.22</v>
      </c>
      <c r="AF16" s="82"/>
      <c r="AG16" s="78"/>
      <c r="AH16" s="22">
        <f t="shared" si="7"/>
        <v>104.22</v>
      </c>
      <c r="AI16" s="23">
        <f t="shared" si="8"/>
        <v>11.493999999999986</v>
      </c>
      <c r="AJ16" s="58"/>
      <c r="AK16" s="24">
        <f t="shared" si="9"/>
        <v>0</v>
      </c>
      <c r="AL16" s="25">
        <f t="shared" si="13"/>
        <v>115.71399999999998</v>
      </c>
      <c r="AM16" s="28">
        <f t="shared" si="14"/>
        <v>115.71399999999998</v>
      </c>
      <c r="AN16" s="79"/>
      <c r="AO16" s="24">
        <v>65</v>
      </c>
      <c r="AP16" s="25">
        <v>200</v>
      </c>
      <c r="AQ16" s="25">
        <v>0</v>
      </c>
      <c r="AR16" s="25">
        <v>16</v>
      </c>
      <c r="AS16" s="25">
        <v>15</v>
      </c>
      <c r="AT16" s="62">
        <f t="shared" si="15"/>
        <v>296</v>
      </c>
      <c r="AU16" s="64">
        <f t="shared" si="16"/>
        <v>281.2</v>
      </c>
      <c r="AV16" s="114">
        <v>6</v>
      </c>
      <c r="AW16" s="114">
        <v>20</v>
      </c>
      <c r="AX16" s="114">
        <v>8</v>
      </c>
      <c r="AY16" s="114">
        <v>1</v>
      </c>
      <c r="AZ16" s="81">
        <f t="shared" si="17"/>
        <v>35</v>
      </c>
      <c r="BA16" s="80">
        <f t="shared" si="18"/>
        <v>246.2</v>
      </c>
      <c r="BB16" s="36">
        <f t="shared" si="10"/>
        <v>115.71399999999998</v>
      </c>
      <c r="BC16" s="80">
        <f t="shared" si="19"/>
        <v>128.024</v>
      </c>
    </row>
    <row r="17" spans="1:55" ht="17.399999999999999">
      <c r="A17" s="27" t="s">
        <v>41</v>
      </c>
      <c r="B17" s="44">
        <v>703</v>
      </c>
      <c r="C17" s="44">
        <v>284</v>
      </c>
      <c r="D17" s="44">
        <v>552</v>
      </c>
      <c r="E17" s="44">
        <v>35</v>
      </c>
      <c r="F17" s="44"/>
      <c r="G17" s="35">
        <v>18</v>
      </c>
      <c r="H17" s="55">
        <f t="shared" si="4"/>
        <v>1539</v>
      </c>
      <c r="I17" s="55">
        <f t="shared" si="5"/>
        <v>53</v>
      </c>
      <c r="J17" s="35">
        <v>605</v>
      </c>
      <c r="K17" s="19">
        <v>391</v>
      </c>
      <c r="L17" s="19"/>
      <c r="M17" s="19">
        <v>19</v>
      </c>
      <c r="N17" s="45">
        <v>14</v>
      </c>
      <c r="O17" s="56"/>
      <c r="P17" s="55">
        <f t="shared" si="20"/>
        <v>996</v>
      </c>
      <c r="Q17" s="55">
        <f t="shared" si="6"/>
        <v>33</v>
      </c>
      <c r="R17" s="57">
        <f t="shared" si="21"/>
        <v>86</v>
      </c>
      <c r="S17" s="51">
        <v>4.32</v>
      </c>
      <c r="T17" s="35">
        <v>4</v>
      </c>
      <c r="U17" s="44">
        <v>7.4</v>
      </c>
      <c r="V17" s="44"/>
      <c r="W17" s="44"/>
      <c r="X17" s="44"/>
      <c r="Y17" s="44"/>
      <c r="Z17" s="44"/>
      <c r="AA17" s="68">
        <f t="shared" si="11"/>
        <v>0</v>
      </c>
      <c r="AB17" s="134"/>
      <c r="AC17" s="20">
        <f t="shared" si="12"/>
        <v>0</v>
      </c>
      <c r="AD17" s="85">
        <f t="shared" si="23"/>
        <v>101.72</v>
      </c>
      <c r="AE17" s="21">
        <f t="shared" si="22"/>
        <v>101.72</v>
      </c>
      <c r="AF17" s="82"/>
      <c r="AG17" s="78"/>
      <c r="AH17" s="22">
        <f t="shared" si="7"/>
        <v>101.72</v>
      </c>
      <c r="AI17" s="23">
        <f t="shared" si="8"/>
        <v>13.993999999999986</v>
      </c>
      <c r="AJ17" s="58"/>
      <c r="AK17" s="24">
        <f t="shared" si="9"/>
        <v>0</v>
      </c>
      <c r="AL17" s="25">
        <f t="shared" si="13"/>
        <v>115.71399999999998</v>
      </c>
      <c r="AM17" s="28">
        <f t="shared" si="14"/>
        <v>115.71399999999998</v>
      </c>
      <c r="AN17" s="79"/>
      <c r="AO17" s="24">
        <v>65</v>
      </c>
      <c r="AP17" s="25">
        <v>200</v>
      </c>
      <c r="AQ17" s="25">
        <v>0</v>
      </c>
      <c r="AR17" s="25">
        <v>16</v>
      </c>
      <c r="AS17" s="25">
        <v>15</v>
      </c>
      <c r="AT17" s="62">
        <f t="shared" si="15"/>
        <v>296</v>
      </c>
      <c r="AU17" s="64">
        <f t="shared" si="16"/>
        <v>281.2</v>
      </c>
      <c r="AV17" s="114">
        <v>6</v>
      </c>
      <c r="AW17" s="114">
        <v>20</v>
      </c>
      <c r="AX17" s="114">
        <v>8</v>
      </c>
      <c r="AY17" s="114">
        <v>1</v>
      </c>
      <c r="AZ17" s="81">
        <f t="shared" si="17"/>
        <v>35</v>
      </c>
      <c r="BA17" s="80">
        <f t="shared" si="18"/>
        <v>246.2</v>
      </c>
      <c r="BB17" s="36">
        <f t="shared" si="10"/>
        <v>115.71399999999998</v>
      </c>
      <c r="BC17" s="80">
        <f t="shared" si="19"/>
        <v>128.024</v>
      </c>
    </row>
    <row r="18" spans="1:55" ht="17.399999999999999">
      <c r="A18" s="27" t="s">
        <v>10</v>
      </c>
      <c r="B18" s="44">
        <v>687</v>
      </c>
      <c r="C18" s="44">
        <v>283</v>
      </c>
      <c r="D18" s="44">
        <v>549</v>
      </c>
      <c r="E18" s="44">
        <v>34</v>
      </c>
      <c r="F18" s="44"/>
      <c r="G18" s="35">
        <v>18</v>
      </c>
      <c r="H18" s="55">
        <f t="shared" si="4"/>
        <v>1519</v>
      </c>
      <c r="I18" s="55">
        <f t="shared" si="5"/>
        <v>52</v>
      </c>
      <c r="J18" s="35">
        <v>597</v>
      </c>
      <c r="K18" s="19">
        <v>389</v>
      </c>
      <c r="L18" s="19"/>
      <c r="M18" s="19">
        <v>20</v>
      </c>
      <c r="N18" s="45">
        <v>13</v>
      </c>
      <c r="O18" s="56"/>
      <c r="P18" s="55">
        <f t="shared" si="20"/>
        <v>986</v>
      </c>
      <c r="Q18" s="55">
        <f t="shared" si="6"/>
        <v>33</v>
      </c>
      <c r="R18" s="57">
        <f t="shared" si="21"/>
        <v>85</v>
      </c>
      <c r="S18" s="51">
        <v>4.2</v>
      </c>
      <c r="T18" s="35">
        <v>4</v>
      </c>
      <c r="U18" s="44">
        <v>7.4</v>
      </c>
      <c r="V18" s="44"/>
      <c r="W18" s="44"/>
      <c r="X18" s="44"/>
      <c r="Y18" s="44"/>
      <c r="Z18" s="44"/>
      <c r="AA18" s="68">
        <f t="shared" si="11"/>
        <v>0</v>
      </c>
      <c r="AB18" s="134"/>
      <c r="AC18" s="20">
        <f t="shared" si="12"/>
        <v>0</v>
      </c>
      <c r="AD18" s="85">
        <f t="shared" si="23"/>
        <v>100.60000000000001</v>
      </c>
      <c r="AE18" s="21">
        <f t="shared" si="22"/>
        <v>100.60000000000001</v>
      </c>
      <c r="AF18" s="82"/>
      <c r="AG18" s="78"/>
      <c r="AH18" s="22">
        <f t="shared" si="7"/>
        <v>100.60000000000001</v>
      </c>
      <c r="AI18" s="23">
        <f t="shared" si="8"/>
        <v>15.113999999999976</v>
      </c>
      <c r="AJ18" s="58"/>
      <c r="AK18" s="24">
        <f t="shared" si="9"/>
        <v>0</v>
      </c>
      <c r="AL18" s="25">
        <f t="shared" si="13"/>
        <v>115.71399999999998</v>
      </c>
      <c r="AM18" s="28">
        <f t="shared" si="14"/>
        <v>115.71399999999998</v>
      </c>
      <c r="AN18" s="79"/>
      <c r="AO18" s="24">
        <v>65</v>
      </c>
      <c r="AP18" s="25">
        <v>200</v>
      </c>
      <c r="AQ18" s="25">
        <v>0</v>
      </c>
      <c r="AR18" s="25">
        <v>16</v>
      </c>
      <c r="AS18" s="25">
        <v>15</v>
      </c>
      <c r="AT18" s="62">
        <f t="shared" si="15"/>
        <v>296</v>
      </c>
      <c r="AU18" s="64">
        <f t="shared" si="16"/>
        <v>281.2</v>
      </c>
      <c r="AV18" s="114">
        <v>6</v>
      </c>
      <c r="AW18" s="114">
        <v>20</v>
      </c>
      <c r="AX18" s="114">
        <v>8</v>
      </c>
      <c r="AY18" s="114">
        <v>1</v>
      </c>
      <c r="AZ18" s="81">
        <f t="shared" si="17"/>
        <v>35</v>
      </c>
      <c r="BA18" s="80">
        <f t="shared" si="18"/>
        <v>246.2</v>
      </c>
      <c r="BB18" s="36">
        <f t="shared" si="10"/>
        <v>115.71399999999998</v>
      </c>
      <c r="BC18" s="80">
        <f t="shared" si="19"/>
        <v>128.024</v>
      </c>
    </row>
    <row r="19" spans="1:55" ht="17.399999999999999">
      <c r="A19" s="27" t="s">
        <v>42</v>
      </c>
      <c r="B19" s="44">
        <v>696</v>
      </c>
      <c r="C19" s="44">
        <v>284</v>
      </c>
      <c r="D19" s="44">
        <v>552</v>
      </c>
      <c r="E19" s="44">
        <v>34</v>
      </c>
      <c r="F19" s="44"/>
      <c r="G19" s="35">
        <v>18</v>
      </c>
      <c r="H19" s="55">
        <f t="shared" si="4"/>
        <v>1532</v>
      </c>
      <c r="I19" s="55">
        <f t="shared" si="5"/>
        <v>52</v>
      </c>
      <c r="J19" s="35">
        <v>601</v>
      </c>
      <c r="K19" s="19">
        <v>406</v>
      </c>
      <c r="L19" s="19"/>
      <c r="M19" s="19">
        <v>20</v>
      </c>
      <c r="N19" s="45">
        <v>14</v>
      </c>
      <c r="O19" s="56"/>
      <c r="P19" s="55">
        <f t="shared" si="20"/>
        <v>1007</v>
      </c>
      <c r="Q19" s="55">
        <f t="shared" si="6"/>
        <v>34</v>
      </c>
      <c r="R19" s="57">
        <f t="shared" si="21"/>
        <v>86</v>
      </c>
      <c r="S19" s="51">
        <v>4.2</v>
      </c>
      <c r="T19" s="35">
        <v>4</v>
      </c>
      <c r="U19" s="44">
        <v>7.4</v>
      </c>
      <c r="V19" s="44"/>
      <c r="W19" s="44"/>
      <c r="X19" s="44"/>
      <c r="Y19" s="44"/>
      <c r="Z19" s="44"/>
      <c r="AA19" s="68">
        <f t="shared" si="11"/>
        <v>0</v>
      </c>
      <c r="AB19" s="134"/>
      <c r="AC19" s="20">
        <f t="shared" si="12"/>
        <v>0</v>
      </c>
      <c r="AD19" s="85">
        <f t="shared" si="23"/>
        <v>101.60000000000001</v>
      </c>
      <c r="AE19" s="21">
        <f t="shared" si="22"/>
        <v>101.60000000000001</v>
      </c>
      <c r="AF19" s="82"/>
      <c r="AG19" s="78"/>
      <c r="AH19" s="22">
        <f t="shared" si="7"/>
        <v>101.60000000000001</v>
      </c>
      <c r="AI19" s="23">
        <f>AM19-AD19</f>
        <v>7.5057999999999794</v>
      </c>
      <c r="AJ19" s="58"/>
      <c r="AK19" s="24">
        <f t="shared" si="9"/>
        <v>0</v>
      </c>
      <c r="AL19" s="25">
        <f t="shared" si="13"/>
        <v>109.10579999999999</v>
      </c>
      <c r="AM19" s="28">
        <f t="shared" si="14"/>
        <v>109.10579999999999</v>
      </c>
      <c r="AN19" s="79"/>
      <c r="AO19" s="24">
        <v>65</v>
      </c>
      <c r="AP19" s="25">
        <v>200</v>
      </c>
      <c r="AQ19" s="25">
        <v>0</v>
      </c>
      <c r="AR19" s="25">
        <v>16</v>
      </c>
      <c r="AS19" s="25">
        <v>15</v>
      </c>
      <c r="AT19" s="62">
        <f>SUM(AO20:AS20)</f>
        <v>296</v>
      </c>
      <c r="AU19" s="64">
        <f>AU18*0.95</f>
        <v>267.14</v>
      </c>
      <c r="AV19" s="114">
        <v>6</v>
      </c>
      <c r="AW19" s="114">
        <v>20</v>
      </c>
      <c r="AX19" s="114">
        <v>8</v>
      </c>
      <c r="AY19" s="114">
        <v>1</v>
      </c>
      <c r="AZ19" s="81">
        <f t="shared" si="17"/>
        <v>35</v>
      </c>
      <c r="BA19" s="80">
        <f t="shared" si="18"/>
        <v>232.14</v>
      </c>
      <c r="BB19" s="36">
        <f t="shared" si="10"/>
        <v>109.10579999999999</v>
      </c>
      <c r="BC19" s="80">
        <f t="shared" si="19"/>
        <v>120.7128</v>
      </c>
    </row>
    <row r="20" spans="1:55" ht="17.399999999999999">
      <c r="A20" s="27" t="s">
        <v>11</v>
      </c>
      <c r="B20" s="44">
        <v>717</v>
      </c>
      <c r="C20" s="44">
        <v>288</v>
      </c>
      <c r="D20" s="44">
        <v>558</v>
      </c>
      <c r="E20" s="44">
        <v>35</v>
      </c>
      <c r="F20" s="44"/>
      <c r="G20" s="35">
        <v>19</v>
      </c>
      <c r="H20" s="55">
        <f t="shared" si="4"/>
        <v>1563</v>
      </c>
      <c r="I20" s="55">
        <f t="shared" si="5"/>
        <v>54</v>
      </c>
      <c r="J20" s="35">
        <v>602</v>
      </c>
      <c r="K20" s="19">
        <v>403</v>
      </c>
      <c r="L20" s="19"/>
      <c r="M20" s="19">
        <v>18</v>
      </c>
      <c r="N20" s="45">
        <v>14</v>
      </c>
      <c r="O20" s="56"/>
      <c r="P20" s="55">
        <f t="shared" si="20"/>
        <v>1005</v>
      </c>
      <c r="Q20" s="55">
        <f t="shared" si="6"/>
        <v>32</v>
      </c>
      <c r="R20" s="57">
        <f t="shared" si="21"/>
        <v>86</v>
      </c>
      <c r="S20" s="51">
        <v>4.3099999999999996</v>
      </c>
      <c r="T20" s="35">
        <v>4.5</v>
      </c>
      <c r="U20" s="44">
        <v>8.1</v>
      </c>
      <c r="V20" s="44"/>
      <c r="W20" s="44"/>
      <c r="X20" s="44"/>
      <c r="Y20" s="44"/>
      <c r="Z20" s="44"/>
      <c r="AA20" s="68">
        <f t="shared" si="11"/>
        <v>0</v>
      </c>
      <c r="AB20" s="134"/>
      <c r="AC20" s="20">
        <f t="shared" si="12"/>
        <v>0</v>
      </c>
      <c r="AD20" s="85">
        <f t="shared" si="23"/>
        <v>102.91</v>
      </c>
      <c r="AE20" s="21">
        <f t="shared" si="22"/>
        <v>102.91</v>
      </c>
      <c r="AF20" s="82"/>
      <c r="AG20" s="78"/>
      <c r="AH20" s="22">
        <f t="shared" si="7"/>
        <v>102.91</v>
      </c>
      <c r="AI20" s="23">
        <f t="shared" si="8"/>
        <v>12.803999999999988</v>
      </c>
      <c r="AJ20" s="58"/>
      <c r="AK20" s="24">
        <f t="shared" si="9"/>
        <v>0</v>
      </c>
      <c r="AL20" s="25">
        <f t="shared" si="13"/>
        <v>115.71399999999998</v>
      </c>
      <c r="AM20" s="28">
        <f t="shared" si="14"/>
        <v>115.71399999999998</v>
      </c>
      <c r="AN20" s="79"/>
      <c r="AO20" s="24">
        <v>65</v>
      </c>
      <c r="AP20" s="25">
        <v>200</v>
      </c>
      <c r="AQ20" s="25">
        <v>0</v>
      </c>
      <c r="AR20" s="25">
        <v>16</v>
      </c>
      <c r="AS20" s="25">
        <v>15</v>
      </c>
      <c r="AT20" s="62">
        <f>SUM(AO21:AS21)</f>
        <v>296</v>
      </c>
      <c r="AU20" s="64">
        <f>AT19*0.95</f>
        <v>281.2</v>
      </c>
      <c r="AV20" s="114">
        <v>6</v>
      </c>
      <c r="AW20" s="114">
        <v>20</v>
      </c>
      <c r="AX20" s="114">
        <v>8</v>
      </c>
      <c r="AY20" s="114">
        <v>1</v>
      </c>
      <c r="AZ20" s="81">
        <f t="shared" si="17"/>
        <v>35</v>
      </c>
      <c r="BA20" s="80">
        <f t="shared" si="18"/>
        <v>246.2</v>
      </c>
      <c r="BB20" s="36">
        <f t="shared" si="10"/>
        <v>115.71399999999998</v>
      </c>
      <c r="BC20" s="80">
        <f t="shared" si="19"/>
        <v>128.024</v>
      </c>
    </row>
    <row r="21" spans="1:55" ht="17.399999999999999">
      <c r="A21" s="27" t="s">
        <v>43</v>
      </c>
      <c r="B21" s="44">
        <v>716</v>
      </c>
      <c r="C21" s="44">
        <v>297</v>
      </c>
      <c r="D21" s="44">
        <v>548</v>
      </c>
      <c r="E21" s="44">
        <v>35</v>
      </c>
      <c r="F21" s="44"/>
      <c r="G21" s="35">
        <v>18</v>
      </c>
      <c r="H21" s="55">
        <f t="shared" si="4"/>
        <v>1561</v>
      </c>
      <c r="I21" s="55">
        <f t="shared" si="5"/>
        <v>53</v>
      </c>
      <c r="J21" s="35">
        <v>567</v>
      </c>
      <c r="K21" s="19">
        <v>394</v>
      </c>
      <c r="L21" s="19"/>
      <c r="M21" s="19">
        <v>18</v>
      </c>
      <c r="N21" s="45">
        <v>14</v>
      </c>
      <c r="O21" s="45"/>
      <c r="P21" s="55">
        <f t="shared" si="20"/>
        <v>961</v>
      </c>
      <c r="Q21" s="55">
        <f t="shared" si="6"/>
        <v>32</v>
      </c>
      <c r="R21" s="57">
        <f t="shared" si="21"/>
        <v>85</v>
      </c>
      <c r="S21" s="51">
        <v>4.3099999999999996</v>
      </c>
      <c r="T21" s="44">
        <v>4.5</v>
      </c>
      <c r="U21" s="44">
        <v>8.1</v>
      </c>
      <c r="V21" s="44"/>
      <c r="W21" s="44"/>
      <c r="X21" s="44"/>
      <c r="Y21" s="44"/>
      <c r="Z21" s="44"/>
      <c r="AA21" s="68">
        <f t="shared" si="11"/>
        <v>0</v>
      </c>
      <c r="AB21" s="134"/>
      <c r="AC21" s="20">
        <f t="shared" si="12"/>
        <v>0</v>
      </c>
      <c r="AD21" s="85">
        <f t="shared" si="23"/>
        <v>101.91</v>
      </c>
      <c r="AE21" s="21">
        <f t="shared" si="22"/>
        <v>101.91</v>
      </c>
      <c r="AF21" s="82"/>
      <c r="AG21" s="78"/>
      <c r="AH21" s="22">
        <f t="shared" si="7"/>
        <v>101.91</v>
      </c>
      <c r="AI21" s="23">
        <f t="shared" si="8"/>
        <v>13.803999999999988</v>
      </c>
      <c r="AJ21" s="58"/>
      <c r="AK21" s="24">
        <f t="shared" si="9"/>
        <v>0</v>
      </c>
      <c r="AL21" s="25">
        <f t="shared" si="13"/>
        <v>115.71399999999998</v>
      </c>
      <c r="AM21" s="28">
        <f t="shared" si="14"/>
        <v>115.71399999999998</v>
      </c>
      <c r="AN21" s="79"/>
      <c r="AO21" s="24">
        <v>65</v>
      </c>
      <c r="AP21" s="25">
        <v>200</v>
      </c>
      <c r="AQ21" s="25">
        <v>0</v>
      </c>
      <c r="AR21" s="25">
        <v>16</v>
      </c>
      <c r="AS21" s="25">
        <v>15</v>
      </c>
      <c r="AT21" s="62">
        <f t="shared" ref="AT21:AT36" si="24">SUM(AO21:AS21)</f>
        <v>296</v>
      </c>
      <c r="AU21" s="64">
        <f t="shared" si="16"/>
        <v>281.2</v>
      </c>
      <c r="AV21" s="114">
        <v>6</v>
      </c>
      <c r="AW21" s="114">
        <v>20</v>
      </c>
      <c r="AX21" s="114">
        <v>8</v>
      </c>
      <c r="AY21" s="114">
        <v>1</v>
      </c>
      <c r="AZ21" s="81">
        <f t="shared" si="17"/>
        <v>35</v>
      </c>
      <c r="BA21" s="80">
        <f t="shared" si="18"/>
        <v>246.2</v>
      </c>
      <c r="BB21" s="36">
        <f t="shared" si="10"/>
        <v>115.71399999999998</v>
      </c>
      <c r="BC21" s="80">
        <f t="shared" si="19"/>
        <v>128.024</v>
      </c>
    </row>
    <row r="22" spans="1:55" ht="17.399999999999999">
      <c r="A22" s="27" t="s">
        <v>12</v>
      </c>
      <c r="B22" s="44">
        <v>688</v>
      </c>
      <c r="C22" s="44">
        <v>269</v>
      </c>
      <c r="D22" s="44">
        <v>498</v>
      </c>
      <c r="E22" s="44">
        <v>33</v>
      </c>
      <c r="F22" s="44"/>
      <c r="G22" s="35">
        <v>16</v>
      </c>
      <c r="H22" s="55">
        <f t="shared" si="4"/>
        <v>1455</v>
      </c>
      <c r="I22" s="55">
        <f t="shared" si="5"/>
        <v>49</v>
      </c>
      <c r="J22" s="35">
        <v>536</v>
      </c>
      <c r="K22" s="19">
        <v>395</v>
      </c>
      <c r="L22" s="19"/>
      <c r="M22" s="19">
        <v>18</v>
      </c>
      <c r="N22" s="56">
        <v>14</v>
      </c>
      <c r="O22" s="45"/>
      <c r="P22" s="55">
        <f t="shared" si="20"/>
        <v>931</v>
      </c>
      <c r="Q22" s="55">
        <f t="shared" si="6"/>
        <v>32</v>
      </c>
      <c r="R22" s="57">
        <f t="shared" si="21"/>
        <v>81</v>
      </c>
      <c r="S22" s="51">
        <v>3.99</v>
      </c>
      <c r="T22" s="44">
        <v>3.8</v>
      </c>
      <c r="U22" s="44">
        <v>7</v>
      </c>
      <c r="V22" s="44"/>
      <c r="W22" s="44"/>
      <c r="X22" s="44"/>
      <c r="Y22" s="44"/>
      <c r="Z22" s="44"/>
      <c r="AA22" s="68">
        <f t="shared" si="11"/>
        <v>0</v>
      </c>
      <c r="AB22" s="134"/>
      <c r="AC22" s="20">
        <f t="shared" si="12"/>
        <v>0</v>
      </c>
      <c r="AD22" s="85">
        <f t="shared" si="23"/>
        <v>95.789999999999992</v>
      </c>
      <c r="AE22" s="21">
        <f t="shared" si="22"/>
        <v>95.789999999999992</v>
      </c>
      <c r="AF22" s="82"/>
      <c r="AG22" s="78"/>
      <c r="AH22" s="22">
        <f t="shared" si="7"/>
        <v>95.789999999999992</v>
      </c>
      <c r="AI22" s="23">
        <f t="shared" si="8"/>
        <v>19.923999999999992</v>
      </c>
      <c r="AJ22" s="58"/>
      <c r="AK22" s="24">
        <f t="shared" si="9"/>
        <v>0</v>
      </c>
      <c r="AL22" s="25">
        <f t="shared" si="13"/>
        <v>115.71399999999998</v>
      </c>
      <c r="AM22" s="28">
        <f t="shared" si="14"/>
        <v>115.71399999999998</v>
      </c>
      <c r="AN22" s="79"/>
      <c r="AO22" s="24">
        <v>65</v>
      </c>
      <c r="AP22" s="25">
        <v>200</v>
      </c>
      <c r="AQ22" s="25">
        <v>0</v>
      </c>
      <c r="AR22" s="25">
        <v>16</v>
      </c>
      <c r="AS22" s="25">
        <v>15</v>
      </c>
      <c r="AT22" s="62">
        <f t="shared" si="24"/>
        <v>296</v>
      </c>
      <c r="AU22" s="64">
        <f t="shared" si="16"/>
        <v>281.2</v>
      </c>
      <c r="AV22" s="114">
        <v>6</v>
      </c>
      <c r="AW22" s="114">
        <v>20</v>
      </c>
      <c r="AX22" s="114">
        <v>8</v>
      </c>
      <c r="AY22" s="114">
        <v>1</v>
      </c>
      <c r="AZ22" s="81">
        <f t="shared" si="17"/>
        <v>35</v>
      </c>
      <c r="BA22" s="80">
        <f t="shared" si="18"/>
        <v>246.2</v>
      </c>
      <c r="BB22" s="36">
        <f t="shared" si="10"/>
        <v>115.71399999999998</v>
      </c>
      <c r="BC22" s="80">
        <f t="shared" si="19"/>
        <v>128.024</v>
      </c>
    </row>
    <row r="23" spans="1:55" ht="17.399999999999999">
      <c r="A23" s="27" t="s">
        <v>44</v>
      </c>
      <c r="B23" s="44">
        <v>691</v>
      </c>
      <c r="C23" s="44">
        <v>257</v>
      </c>
      <c r="D23" s="44">
        <v>496</v>
      </c>
      <c r="E23" s="44">
        <v>33</v>
      </c>
      <c r="F23" s="44"/>
      <c r="G23" s="35">
        <v>16</v>
      </c>
      <c r="H23" s="55">
        <f t="shared" si="4"/>
        <v>1444</v>
      </c>
      <c r="I23" s="55">
        <f t="shared" si="5"/>
        <v>49</v>
      </c>
      <c r="J23" s="35">
        <v>525</v>
      </c>
      <c r="K23" s="19">
        <v>390</v>
      </c>
      <c r="L23" s="19"/>
      <c r="M23" s="56">
        <v>17</v>
      </c>
      <c r="N23" s="56">
        <v>14</v>
      </c>
      <c r="O23" s="45"/>
      <c r="P23" s="55">
        <f t="shared" si="20"/>
        <v>915</v>
      </c>
      <c r="Q23" s="55">
        <f t="shared" si="6"/>
        <v>31</v>
      </c>
      <c r="R23" s="57">
        <f t="shared" si="21"/>
        <v>80</v>
      </c>
      <c r="S23" s="51">
        <v>3.99</v>
      </c>
      <c r="T23" s="44">
        <v>3.5</v>
      </c>
      <c r="U23" s="44">
        <v>7</v>
      </c>
      <c r="V23" s="44"/>
      <c r="W23" s="44"/>
      <c r="X23" s="44"/>
      <c r="Y23" s="44"/>
      <c r="Z23" s="44"/>
      <c r="AA23" s="68">
        <f t="shared" si="11"/>
        <v>0</v>
      </c>
      <c r="AB23" s="134"/>
      <c r="AC23" s="20">
        <f t="shared" si="12"/>
        <v>0</v>
      </c>
      <c r="AD23" s="85">
        <f t="shared" si="23"/>
        <v>94.49</v>
      </c>
      <c r="AE23" s="21">
        <f t="shared" si="22"/>
        <v>94.49</v>
      </c>
      <c r="AF23" s="82"/>
      <c r="AG23" s="78"/>
      <c r="AH23" s="22">
        <f t="shared" si="7"/>
        <v>94.49</v>
      </c>
      <c r="AI23" s="23">
        <f t="shared" si="8"/>
        <v>21.22399999999999</v>
      </c>
      <c r="AJ23" s="58"/>
      <c r="AK23" s="24">
        <f t="shared" si="9"/>
        <v>0</v>
      </c>
      <c r="AL23" s="25">
        <f t="shared" si="13"/>
        <v>115.71399999999998</v>
      </c>
      <c r="AM23" s="28">
        <f t="shared" si="14"/>
        <v>115.71399999999998</v>
      </c>
      <c r="AN23" s="79"/>
      <c r="AO23" s="24">
        <v>65</v>
      </c>
      <c r="AP23" s="25">
        <v>200</v>
      </c>
      <c r="AQ23" s="25">
        <v>0</v>
      </c>
      <c r="AR23" s="25">
        <v>16</v>
      </c>
      <c r="AS23" s="25">
        <v>15</v>
      </c>
      <c r="AT23" s="62">
        <f t="shared" si="24"/>
        <v>296</v>
      </c>
      <c r="AU23" s="64">
        <f>AT23*0.95</f>
        <v>281.2</v>
      </c>
      <c r="AV23" s="114">
        <v>6</v>
      </c>
      <c r="AW23" s="114">
        <v>20</v>
      </c>
      <c r="AX23" s="114">
        <v>8</v>
      </c>
      <c r="AY23" s="114">
        <v>1</v>
      </c>
      <c r="AZ23" s="81">
        <f t="shared" si="17"/>
        <v>35</v>
      </c>
      <c r="BA23" s="80">
        <f t="shared" si="18"/>
        <v>246.2</v>
      </c>
      <c r="BB23" s="36">
        <f t="shared" si="10"/>
        <v>115.71399999999998</v>
      </c>
      <c r="BC23" s="80">
        <f t="shared" si="19"/>
        <v>128.024</v>
      </c>
    </row>
    <row r="24" spans="1:55" ht="17.399999999999999">
      <c r="A24" s="29" t="s">
        <v>13</v>
      </c>
      <c r="B24" s="44">
        <v>717</v>
      </c>
      <c r="C24" s="44">
        <v>283</v>
      </c>
      <c r="D24" s="44">
        <v>482</v>
      </c>
      <c r="E24" s="44">
        <v>35</v>
      </c>
      <c r="F24" s="44"/>
      <c r="G24" s="35">
        <v>15</v>
      </c>
      <c r="H24" s="55">
        <f t="shared" si="4"/>
        <v>1482</v>
      </c>
      <c r="I24" s="55">
        <f t="shared" si="5"/>
        <v>50</v>
      </c>
      <c r="J24" s="35">
        <v>510</v>
      </c>
      <c r="K24" s="19">
        <v>403</v>
      </c>
      <c r="L24" s="19"/>
      <c r="M24" s="56">
        <v>17</v>
      </c>
      <c r="N24" s="56">
        <v>14</v>
      </c>
      <c r="O24" s="45"/>
      <c r="P24" s="55">
        <f t="shared" si="20"/>
        <v>913</v>
      </c>
      <c r="Q24" s="55">
        <f t="shared" si="6"/>
        <v>31</v>
      </c>
      <c r="R24" s="57">
        <f t="shared" si="21"/>
        <v>81</v>
      </c>
      <c r="S24" s="44">
        <v>3.72</v>
      </c>
      <c r="T24" s="44">
        <v>3.5</v>
      </c>
      <c r="U24" s="140">
        <v>6.1</v>
      </c>
      <c r="V24" s="44"/>
      <c r="W24" s="44"/>
      <c r="X24" s="44"/>
      <c r="Y24" s="44"/>
      <c r="Z24" s="44"/>
      <c r="AA24" s="68">
        <f t="shared" si="11"/>
        <v>0</v>
      </c>
      <c r="AB24" s="134"/>
      <c r="AC24" s="20">
        <f t="shared" si="12"/>
        <v>0</v>
      </c>
      <c r="AD24" s="85">
        <f t="shared" si="23"/>
        <v>94.32</v>
      </c>
      <c r="AE24" s="21">
        <f t="shared" si="22"/>
        <v>94.32</v>
      </c>
      <c r="AF24" s="82"/>
      <c r="AG24" s="78"/>
      <c r="AH24" s="22">
        <f t="shared" si="7"/>
        <v>94.32</v>
      </c>
      <c r="AI24" s="23">
        <f t="shared" si="8"/>
        <v>19.16149999999999</v>
      </c>
      <c r="AJ24" s="58"/>
      <c r="AK24" s="24">
        <f t="shared" si="9"/>
        <v>0</v>
      </c>
      <c r="AL24" s="25">
        <f t="shared" si="13"/>
        <v>113.48149999999998</v>
      </c>
      <c r="AM24" s="28">
        <f t="shared" si="14"/>
        <v>113.48149999999998</v>
      </c>
      <c r="AN24" s="79"/>
      <c r="AO24" s="24">
        <v>60</v>
      </c>
      <c r="AP24" s="25">
        <v>200</v>
      </c>
      <c r="AQ24" s="25">
        <v>0</v>
      </c>
      <c r="AR24" s="25">
        <v>16</v>
      </c>
      <c r="AS24" s="25">
        <v>15</v>
      </c>
      <c r="AT24" s="62">
        <f t="shared" si="24"/>
        <v>291</v>
      </c>
      <c r="AU24" s="64">
        <f>AT24*0.95</f>
        <v>276.45</v>
      </c>
      <c r="AV24" s="114">
        <v>6</v>
      </c>
      <c r="AW24" s="114">
        <v>20</v>
      </c>
      <c r="AX24" s="114">
        <v>8</v>
      </c>
      <c r="AY24" s="114">
        <v>1</v>
      </c>
      <c r="AZ24" s="81">
        <f t="shared" si="17"/>
        <v>35</v>
      </c>
      <c r="BA24" s="80">
        <f t="shared" si="18"/>
        <v>241.45</v>
      </c>
      <c r="BB24" s="36">
        <f t="shared" si="10"/>
        <v>113.48149999999998</v>
      </c>
      <c r="BC24" s="80">
        <f t="shared" si="19"/>
        <v>125.554</v>
      </c>
    </row>
    <row r="25" spans="1:55" ht="17.399999999999999">
      <c r="A25" s="30" t="s">
        <v>30</v>
      </c>
      <c r="B25" s="44">
        <v>793</v>
      </c>
      <c r="C25" s="44">
        <v>328</v>
      </c>
      <c r="D25" s="44">
        <v>515</v>
      </c>
      <c r="E25" s="44">
        <v>38</v>
      </c>
      <c r="F25" s="44"/>
      <c r="G25" s="35">
        <v>16</v>
      </c>
      <c r="H25" s="55">
        <f t="shared" si="4"/>
        <v>1636</v>
      </c>
      <c r="I25" s="55">
        <f t="shared" si="5"/>
        <v>54</v>
      </c>
      <c r="J25" s="35">
        <v>541</v>
      </c>
      <c r="K25" s="19">
        <v>431</v>
      </c>
      <c r="L25" s="19"/>
      <c r="M25" s="56">
        <v>18</v>
      </c>
      <c r="N25" s="56">
        <v>15</v>
      </c>
      <c r="O25" s="45"/>
      <c r="P25" s="55">
        <f t="shared" si="20"/>
        <v>972</v>
      </c>
      <c r="Q25" s="55">
        <f t="shared" si="6"/>
        <v>33</v>
      </c>
      <c r="R25" s="57">
        <f t="shared" si="21"/>
        <v>87</v>
      </c>
      <c r="S25" s="44">
        <v>3.72</v>
      </c>
      <c r="T25" s="44">
        <v>3.5</v>
      </c>
      <c r="U25" s="140">
        <v>6.1</v>
      </c>
      <c r="V25" s="44"/>
      <c r="W25" s="44"/>
      <c r="X25" s="44"/>
      <c r="Y25" s="44"/>
      <c r="Z25" s="44"/>
      <c r="AA25" s="68">
        <f t="shared" si="11"/>
        <v>0</v>
      </c>
      <c r="AB25" s="134"/>
      <c r="AC25" s="20">
        <f t="shared" si="12"/>
        <v>0</v>
      </c>
      <c r="AD25" s="85">
        <f t="shared" si="23"/>
        <v>100.32</v>
      </c>
      <c r="AE25" s="21">
        <f t="shared" si="22"/>
        <v>100.32</v>
      </c>
      <c r="AF25" s="82"/>
      <c r="AG25" s="78"/>
      <c r="AH25" s="22">
        <f t="shared" si="7"/>
        <v>100.32</v>
      </c>
      <c r="AI25" s="23">
        <f t="shared" si="8"/>
        <v>13.16149999999999</v>
      </c>
      <c r="AJ25" s="58"/>
      <c r="AK25" s="24">
        <f t="shared" si="9"/>
        <v>0</v>
      </c>
      <c r="AL25" s="25">
        <f t="shared" si="13"/>
        <v>113.48149999999998</v>
      </c>
      <c r="AM25" s="28">
        <f t="shared" si="14"/>
        <v>113.48149999999998</v>
      </c>
      <c r="AN25" s="79"/>
      <c r="AO25" s="24">
        <v>60</v>
      </c>
      <c r="AP25" s="25">
        <v>200</v>
      </c>
      <c r="AQ25" s="25">
        <v>0</v>
      </c>
      <c r="AR25" s="25">
        <v>16</v>
      </c>
      <c r="AS25" s="25">
        <v>15</v>
      </c>
      <c r="AT25" s="62">
        <f t="shared" si="24"/>
        <v>291</v>
      </c>
      <c r="AU25" s="64">
        <f>AT25*0.95</f>
        <v>276.45</v>
      </c>
      <c r="AV25" s="114">
        <v>6</v>
      </c>
      <c r="AW25" s="114">
        <v>20</v>
      </c>
      <c r="AX25" s="114">
        <v>8</v>
      </c>
      <c r="AY25" s="114">
        <v>1</v>
      </c>
      <c r="AZ25" s="81">
        <f t="shared" si="17"/>
        <v>35</v>
      </c>
      <c r="BA25" s="80">
        <f t="shared" si="18"/>
        <v>241.45</v>
      </c>
      <c r="BB25" s="36">
        <f t="shared" si="10"/>
        <v>113.48149999999998</v>
      </c>
      <c r="BC25" s="80">
        <f t="shared" si="19"/>
        <v>125.554</v>
      </c>
    </row>
    <row r="26" spans="1:55" ht="17.399999999999999">
      <c r="A26" s="30" t="s">
        <v>14</v>
      </c>
      <c r="B26" s="44">
        <v>843</v>
      </c>
      <c r="C26" s="44">
        <v>370</v>
      </c>
      <c r="D26" s="44">
        <v>551</v>
      </c>
      <c r="E26" s="44">
        <v>41</v>
      </c>
      <c r="F26" s="44"/>
      <c r="G26" s="35">
        <v>17</v>
      </c>
      <c r="H26" s="55">
        <f t="shared" si="4"/>
        <v>1764</v>
      </c>
      <c r="I26" s="55">
        <f t="shared" si="5"/>
        <v>58</v>
      </c>
      <c r="J26" s="44">
        <v>583</v>
      </c>
      <c r="K26" s="19">
        <v>483</v>
      </c>
      <c r="L26" s="19"/>
      <c r="M26" s="56">
        <v>19</v>
      </c>
      <c r="N26" s="56">
        <v>17</v>
      </c>
      <c r="O26" s="45"/>
      <c r="P26" s="55">
        <f t="shared" si="20"/>
        <v>1066</v>
      </c>
      <c r="Q26" s="55">
        <f t="shared" si="6"/>
        <v>36</v>
      </c>
      <c r="R26" s="57">
        <f t="shared" si="21"/>
        <v>94</v>
      </c>
      <c r="S26" s="44">
        <v>4.09</v>
      </c>
      <c r="T26" s="44">
        <v>4.5</v>
      </c>
      <c r="U26" s="140">
        <v>6.9</v>
      </c>
      <c r="V26" s="60"/>
      <c r="W26" s="44"/>
      <c r="X26" s="44"/>
      <c r="Y26" s="44"/>
      <c r="Z26" s="44"/>
      <c r="AA26" s="68">
        <f t="shared" si="11"/>
        <v>0</v>
      </c>
      <c r="AB26" s="134"/>
      <c r="AC26" s="20">
        <f t="shared" si="12"/>
        <v>0</v>
      </c>
      <c r="AD26" s="85">
        <f t="shared" si="23"/>
        <v>109.49000000000001</v>
      </c>
      <c r="AE26" s="21">
        <f t="shared" si="22"/>
        <v>109.49000000000001</v>
      </c>
      <c r="AF26" s="82"/>
      <c r="AG26" s="78"/>
      <c r="AH26" s="22">
        <f t="shared" si="7"/>
        <v>109.49000000000001</v>
      </c>
      <c r="AI26" s="23">
        <f t="shared" si="8"/>
        <v>3.9914999999999736</v>
      </c>
      <c r="AJ26" s="58"/>
      <c r="AK26" s="24">
        <f t="shared" si="9"/>
        <v>0</v>
      </c>
      <c r="AL26" s="25">
        <f t="shared" si="13"/>
        <v>113.48149999999998</v>
      </c>
      <c r="AM26" s="28">
        <f t="shared" si="14"/>
        <v>113.48149999999998</v>
      </c>
      <c r="AN26" s="79"/>
      <c r="AO26" s="24">
        <v>60</v>
      </c>
      <c r="AP26" s="25">
        <v>200</v>
      </c>
      <c r="AQ26" s="25">
        <v>0</v>
      </c>
      <c r="AR26" s="25">
        <v>16</v>
      </c>
      <c r="AS26" s="25">
        <v>15</v>
      </c>
      <c r="AT26" s="62">
        <f t="shared" si="24"/>
        <v>291</v>
      </c>
      <c r="AU26" s="64">
        <f t="shared" ref="AU26:AU65" si="25">AT26*0.95</f>
        <v>276.45</v>
      </c>
      <c r="AV26" s="114">
        <v>6</v>
      </c>
      <c r="AW26" s="114">
        <v>20</v>
      </c>
      <c r="AX26" s="114">
        <v>8</v>
      </c>
      <c r="AY26" s="114">
        <v>1</v>
      </c>
      <c r="AZ26" s="81">
        <f t="shared" si="17"/>
        <v>35</v>
      </c>
      <c r="BA26" s="80">
        <f t="shared" si="18"/>
        <v>241.45</v>
      </c>
      <c r="BB26" s="36">
        <f t="shared" si="10"/>
        <v>113.48149999999998</v>
      </c>
      <c r="BC26" s="80">
        <f t="shared" si="19"/>
        <v>125.554</v>
      </c>
    </row>
    <row r="27" spans="1:55" ht="17.399999999999999">
      <c r="A27" s="30" t="s">
        <v>31</v>
      </c>
      <c r="B27" s="44">
        <v>918</v>
      </c>
      <c r="C27" s="44">
        <v>365</v>
      </c>
      <c r="D27" s="44">
        <v>540</v>
      </c>
      <c r="E27" s="44">
        <v>44</v>
      </c>
      <c r="F27" s="44"/>
      <c r="G27" s="35">
        <v>17</v>
      </c>
      <c r="H27" s="55">
        <f t="shared" si="4"/>
        <v>1823</v>
      </c>
      <c r="I27" s="55">
        <f t="shared" si="5"/>
        <v>61</v>
      </c>
      <c r="J27" s="44">
        <v>605</v>
      </c>
      <c r="K27" s="19">
        <v>533</v>
      </c>
      <c r="L27" s="19"/>
      <c r="M27" s="56">
        <v>20</v>
      </c>
      <c r="N27" s="56">
        <v>18</v>
      </c>
      <c r="O27" s="45"/>
      <c r="P27" s="55">
        <f t="shared" si="20"/>
        <v>1138</v>
      </c>
      <c r="Q27" s="55">
        <f t="shared" si="6"/>
        <v>38</v>
      </c>
      <c r="R27" s="57">
        <f t="shared" si="21"/>
        <v>99</v>
      </c>
      <c r="S27" s="44">
        <v>4.09</v>
      </c>
      <c r="T27" s="44">
        <v>4.5</v>
      </c>
      <c r="U27" s="140">
        <v>6.9</v>
      </c>
      <c r="V27" s="44"/>
      <c r="W27" s="44"/>
      <c r="X27" s="44"/>
      <c r="Y27" s="44"/>
      <c r="Z27" s="44"/>
      <c r="AA27" s="68">
        <f t="shared" si="11"/>
        <v>0</v>
      </c>
      <c r="AB27" s="134"/>
      <c r="AC27" s="20">
        <f t="shared" si="12"/>
        <v>0</v>
      </c>
      <c r="AD27" s="85">
        <f t="shared" si="23"/>
        <v>114.49000000000001</v>
      </c>
      <c r="AE27" s="21">
        <f t="shared" si="22"/>
        <v>114.49000000000001</v>
      </c>
      <c r="AF27" s="82"/>
      <c r="AG27" s="78"/>
      <c r="AH27" s="22">
        <f t="shared" si="7"/>
        <v>114.49000000000001</v>
      </c>
      <c r="AI27" s="23">
        <f t="shared" si="8"/>
        <v>-1.0085000000000264</v>
      </c>
      <c r="AJ27" s="58"/>
      <c r="AK27" s="24">
        <f t="shared" si="9"/>
        <v>0</v>
      </c>
      <c r="AL27" s="25">
        <f t="shared" si="13"/>
        <v>113.48149999999998</v>
      </c>
      <c r="AM27" s="28">
        <f t="shared" si="14"/>
        <v>113.48149999999998</v>
      </c>
      <c r="AN27" s="79"/>
      <c r="AO27" s="24">
        <v>60</v>
      </c>
      <c r="AP27" s="25">
        <v>200</v>
      </c>
      <c r="AQ27" s="25">
        <v>0</v>
      </c>
      <c r="AR27" s="25">
        <v>16</v>
      </c>
      <c r="AS27" s="25">
        <v>15</v>
      </c>
      <c r="AT27" s="62">
        <f t="shared" si="24"/>
        <v>291</v>
      </c>
      <c r="AU27" s="64">
        <f t="shared" si="25"/>
        <v>276.45</v>
      </c>
      <c r="AV27" s="114">
        <v>6</v>
      </c>
      <c r="AW27" s="114">
        <v>20</v>
      </c>
      <c r="AX27" s="114">
        <v>8</v>
      </c>
      <c r="AY27" s="114">
        <v>1</v>
      </c>
      <c r="AZ27" s="81">
        <f t="shared" si="17"/>
        <v>35</v>
      </c>
      <c r="BA27" s="80">
        <f t="shared" si="18"/>
        <v>241.45</v>
      </c>
      <c r="BB27" s="36">
        <f t="shared" si="10"/>
        <v>113.48149999999998</v>
      </c>
      <c r="BC27" s="80">
        <f t="shared" si="19"/>
        <v>125.554</v>
      </c>
    </row>
    <row r="28" spans="1:55" ht="17.399999999999999">
      <c r="A28" s="30" t="s">
        <v>15</v>
      </c>
      <c r="B28" s="44">
        <v>965</v>
      </c>
      <c r="C28" s="44">
        <v>379</v>
      </c>
      <c r="D28" s="44">
        <v>547</v>
      </c>
      <c r="E28" s="44">
        <v>46</v>
      </c>
      <c r="F28" s="44"/>
      <c r="G28" s="35">
        <v>18</v>
      </c>
      <c r="H28" s="55">
        <f t="shared" si="4"/>
        <v>1891</v>
      </c>
      <c r="I28" s="55">
        <f t="shared" si="5"/>
        <v>64</v>
      </c>
      <c r="J28" s="44">
        <v>629</v>
      </c>
      <c r="K28" s="19">
        <v>544</v>
      </c>
      <c r="L28" s="19"/>
      <c r="M28" s="56">
        <v>21</v>
      </c>
      <c r="N28" s="56">
        <v>19</v>
      </c>
      <c r="O28" s="45"/>
      <c r="P28" s="55">
        <f t="shared" si="20"/>
        <v>1173</v>
      </c>
      <c r="Q28" s="55">
        <f t="shared" si="6"/>
        <v>40</v>
      </c>
      <c r="R28" s="57">
        <f t="shared" si="21"/>
        <v>104</v>
      </c>
      <c r="S28" s="44">
        <v>4.2</v>
      </c>
      <c r="T28" s="44">
        <v>4.5</v>
      </c>
      <c r="U28" s="140">
        <v>7.5</v>
      </c>
      <c r="V28" s="44"/>
      <c r="W28" s="44"/>
      <c r="X28" s="44"/>
      <c r="Y28" s="44"/>
      <c r="Z28" s="44"/>
      <c r="AA28" s="68">
        <f t="shared" si="11"/>
        <v>0</v>
      </c>
      <c r="AB28" s="134"/>
      <c r="AC28" s="20">
        <f t="shared" si="12"/>
        <v>0</v>
      </c>
      <c r="AD28" s="85">
        <f t="shared" si="23"/>
        <v>120.2</v>
      </c>
      <c r="AE28" s="21">
        <f t="shared" si="22"/>
        <v>120.2</v>
      </c>
      <c r="AF28" s="82"/>
      <c r="AG28" s="78"/>
      <c r="AH28" s="22">
        <f t="shared" si="7"/>
        <v>120.2</v>
      </c>
      <c r="AI28" s="23">
        <f t="shared" si="8"/>
        <v>-6.7185000000000201</v>
      </c>
      <c r="AJ28" s="58"/>
      <c r="AK28" s="24">
        <f t="shared" si="9"/>
        <v>0</v>
      </c>
      <c r="AL28" s="25">
        <f t="shared" si="13"/>
        <v>113.48149999999998</v>
      </c>
      <c r="AM28" s="28">
        <f t="shared" si="14"/>
        <v>113.48149999999998</v>
      </c>
      <c r="AN28" s="79"/>
      <c r="AO28" s="24">
        <v>60</v>
      </c>
      <c r="AP28" s="25">
        <v>200</v>
      </c>
      <c r="AQ28" s="25">
        <v>0</v>
      </c>
      <c r="AR28" s="25">
        <v>16</v>
      </c>
      <c r="AS28" s="25">
        <v>15</v>
      </c>
      <c r="AT28" s="62">
        <f t="shared" si="24"/>
        <v>291</v>
      </c>
      <c r="AU28" s="64">
        <f t="shared" si="25"/>
        <v>276.45</v>
      </c>
      <c r="AV28" s="114">
        <v>6</v>
      </c>
      <c r="AW28" s="114">
        <v>20</v>
      </c>
      <c r="AX28" s="114">
        <v>8</v>
      </c>
      <c r="AY28" s="114">
        <v>1</v>
      </c>
      <c r="AZ28" s="81">
        <f t="shared" si="17"/>
        <v>35</v>
      </c>
      <c r="BA28" s="80">
        <f t="shared" si="18"/>
        <v>241.45</v>
      </c>
      <c r="BB28" s="36">
        <f t="shared" si="10"/>
        <v>113.48149999999998</v>
      </c>
      <c r="BC28" s="80">
        <f t="shared" si="19"/>
        <v>125.554</v>
      </c>
    </row>
    <row r="29" spans="1:55" ht="17.399999999999999">
      <c r="A29" s="30" t="s">
        <v>32</v>
      </c>
      <c r="B29" s="44">
        <v>990</v>
      </c>
      <c r="C29" s="44">
        <v>315</v>
      </c>
      <c r="D29" s="44">
        <v>607</v>
      </c>
      <c r="E29" s="44">
        <v>45</v>
      </c>
      <c r="F29" s="44"/>
      <c r="G29" s="35">
        <v>19</v>
      </c>
      <c r="H29" s="55">
        <f t="shared" si="4"/>
        <v>1912</v>
      </c>
      <c r="I29" s="55">
        <f t="shared" si="5"/>
        <v>64</v>
      </c>
      <c r="J29" s="44">
        <v>624</v>
      </c>
      <c r="K29" s="19">
        <v>537</v>
      </c>
      <c r="L29" s="19"/>
      <c r="M29" s="56">
        <v>21</v>
      </c>
      <c r="N29" s="56">
        <v>18</v>
      </c>
      <c r="O29" s="45"/>
      <c r="P29" s="55">
        <f t="shared" si="20"/>
        <v>1161</v>
      </c>
      <c r="Q29" s="55">
        <f t="shared" si="6"/>
        <v>39</v>
      </c>
      <c r="R29" s="57">
        <f t="shared" si="21"/>
        <v>103</v>
      </c>
      <c r="S29" s="44">
        <v>4.2</v>
      </c>
      <c r="T29" s="44">
        <v>4</v>
      </c>
      <c r="U29" s="140">
        <v>7.5</v>
      </c>
      <c r="V29" s="44"/>
      <c r="W29" s="44"/>
      <c r="X29" s="44"/>
      <c r="Y29" s="44"/>
      <c r="Z29" s="44"/>
      <c r="AA29" s="68">
        <f t="shared" si="11"/>
        <v>0</v>
      </c>
      <c r="AB29" s="134"/>
      <c r="AC29" s="20">
        <f t="shared" si="12"/>
        <v>0</v>
      </c>
      <c r="AD29" s="85">
        <f t="shared" si="23"/>
        <v>118.7</v>
      </c>
      <c r="AE29" s="21">
        <f t="shared" si="22"/>
        <v>118.7</v>
      </c>
      <c r="AF29" s="82"/>
      <c r="AG29" s="78"/>
      <c r="AH29" s="22">
        <f t="shared" si="7"/>
        <v>118.7</v>
      </c>
      <c r="AI29" s="23">
        <f t="shared" si="8"/>
        <v>-5.2185000000000201</v>
      </c>
      <c r="AJ29" s="58"/>
      <c r="AK29" s="24">
        <f t="shared" si="9"/>
        <v>0</v>
      </c>
      <c r="AL29" s="25">
        <f t="shared" si="13"/>
        <v>113.48149999999998</v>
      </c>
      <c r="AM29" s="28">
        <f t="shared" si="14"/>
        <v>113.48149999999998</v>
      </c>
      <c r="AN29" s="79"/>
      <c r="AO29" s="24">
        <v>60</v>
      </c>
      <c r="AP29" s="25">
        <v>200</v>
      </c>
      <c r="AQ29" s="25">
        <v>0</v>
      </c>
      <c r="AR29" s="25">
        <v>16</v>
      </c>
      <c r="AS29" s="25">
        <v>15</v>
      </c>
      <c r="AT29" s="62">
        <f t="shared" si="24"/>
        <v>291</v>
      </c>
      <c r="AU29" s="64">
        <f t="shared" si="25"/>
        <v>276.45</v>
      </c>
      <c r="AV29" s="114">
        <v>6</v>
      </c>
      <c r="AW29" s="114">
        <v>20</v>
      </c>
      <c r="AX29" s="114">
        <v>8</v>
      </c>
      <c r="AY29" s="114">
        <v>1</v>
      </c>
      <c r="AZ29" s="81">
        <f t="shared" si="17"/>
        <v>35</v>
      </c>
      <c r="BA29" s="80">
        <f t="shared" si="18"/>
        <v>241.45</v>
      </c>
      <c r="BB29" s="36">
        <f t="shared" si="10"/>
        <v>113.48149999999998</v>
      </c>
      <c r="BC29" s="80">
        <f t="shared" si="19"/>
        <v>125.554</v>
      </c>
    </row>
    <row r="30" spans="1:55" ht="17.399999999999999">
      <c r="A30" s="30" t="s">
        <v>16</v>
      </c>
      <c r="B30" s="44">
        <v>994</v>
      </c>
      <c r="C30" s="44">
        <v>319</v>
      </c>
      <c r="D30" s="44">
        <v>615</v>
      </c>
      <c r="E30" s="44">
        <v>45</v>
      </c>
      <c r="F30" s="44"/>
      <c r="G30" s="35">
        <v>19</v>
      </c>
      <c r="H30" s="55">
        <f t="shared" si="4"/>
        <v>1928</v>
      </c>
      <c r="I30" s="55">
        <f t="shared" si="5"/>
        <v>64</v>
      </c>
      <c r="J30" s="44">
        <v>631</v>
      </c>
      <c r="K30" s="19">
        <v>549</v>
      </c>
      <c r="L30" s="19"/>
      <c r="M30" s="56">
        <v>21</v>
      </c>
      <c r="N30" s="56">
        <v>19</v>
      </c>
      <c r="O30" s="45"/>
      <c r="P30" s="55">
        <f t="shared" si="20"/>
        <v>1180</v>
      </c>
      <c r="Q30" s="55">
        <f t="shared" si="6"/>
        <v>40</v>
      </c>
      <c r="R30" s="57">
        <f t="shared" si="21"/>
        <v>104</v>
      </c>
      <c r="S30" s="44">
        <v>4.2</v>
      </c>
      <c r="T30" s="44">
        <v>4</v>
      </c>
      <c r="U30" s="44">
        <v>7.9</v>
      </c>
      <c r="V30" s="44"/>
      <c r="W30" s="44"/>
      <c r="X30" s="44"/>
      <c r="Y30" s="44"/>
      <c r="Z30" s="44"/>
      <c r="AA30" s="68">
        <f t="shared" si="11"/>
        <v>0</v>
      </c>
      <c r="AB30" s="134"/>
      <c r="AC30" s="20">
        <f t="shared" si="12"/>
        <v>0</v>
      </c>
      <c r="AD30" s="85">
        <f t="shared" si="23"/>
        <v>120.10000000000001</v>
      </c>
      <c r="AE30" s="21">
        <f t="shared" si="22"/>
        <v>120.10000000000001</v>
      </c>
      <c r="AF30" s="82"/>
      <c r="AG30" s="78"/>
      <c r="AH30" s="22">
        <f>AD30+AG30</f>
        <v>120.10000000000001</v>
      </c>
      <c r="AI30" s="23">
        <f>AM30-AD30</f>
        <v>-6.6185000000000258</v>
      </c>
      <c r="AJ30" s="58"/>
      <c r="AK30" s="24">
        <f t="shared" si="9"/>
        <v>0</v>
      </c>
      <c r="AL30" s="25">
        <f t="shared" si="13"/>
        <v>113.48149999999998</v>
      </c>
      <c r="AM30" s="28">
        <f t="shared" si="14"/>
        <v>113.48149999999998</v>
      </c>
      <c r="AN30" s="79"/>
      <c r="AO30" s="24">
        <v>60</v>
      </c>
      <c r="AP30" s="25">
        <v>200</v>
      </c>
      <c r="AQ30" s="25">
        <v>0</v>
      </c>
      <c r="AR30" s="25">
        <v>16</v>
      </c>
      <c r="AS30" s="25">
        <v>15</v>
      </c>
      <c r="AT30" s="62">
        <f t="shared" si="24"/>
        <v>291</v>
      </c>
      <c r="AU30" s="64">
        <f t="shared" si="25"/>
        <v>276.45</v>
      </c>
      <c r="AV30" s="114">
        <v>6</v>
      </c>
      <c r="AW30" s="114">
        <v>20</v>
      </c>
      <c r="AX30" s="114">
        <v>8</v>
      </c>
      <c r="AY30" s="114">
        <v>1</v>
      </c>
      <c r="AZ30" s="81">
        <f t="shared" si="17"/>
        <v>35</v>
      </c>
      <c r="BA30" s="80">
        <f t="shared" si="18"/>
        <v>241.45</v>
      </c>
      <c r="BB30" s="36">
        <f t="shared" si="10"/>
        <v>113.48149999999998</v>
      </c>
      <c r="BC30" s="80">
        <f t="shared" si="19"/>
        <v>125.554</v>
      </c>
    </row>
    <row r="31" spans="1:55" ht="17.399999999999999">
      <c r="A31" s="30" t="s">
        <v>45</v>
      </c>
      <c r="B31" s="44">
        <v>988</v>
      </c>
      <c r="C31" s="44">
        <v>318</v>
      </c>
      <c r="D31" s="44">
        <v>630</v>
      </c>
      <c r="E31" s="44">
        <v>45</v>
      </c>
      <c r="F31" s="44"/>
      <c r="G31" s="35">
        <v>20</v>
      </c>
      <c r="H31" s="55">
        <f t="shared" si="4"/>
        <v>1936</v>
      </c>
      <c r="I31" s="55">
        <f t="shared" si="5"/>
        <v>65</v>
      </c>
      <c r="J31" s="44">
        <v>630</v>
      </c>
      <c r="K31" s="19">
        <v>547</v>
      </c>
      <c r="L31" s="19"/>
      <c r="M31" s="56">
        <v>21</v>
      </c>
      <c r="N31" s="56">
        <v>19</v>
      </c>
      <c r="O31" s="45"/>
      <c r="P31" s="55">
        <f t="shared" si="20"/>
        <v>1177</v>
      </c>
      <c r="Q31" s="55">
        <f t="shared" si="6"/>
        <v>40</v>
      </c>
      <c r="R31" s="57">
        <f t="shared" si="21"/>
        <v>105</v>
      </c>
      <c r="S31" s="44">
        <v>4.2</v>
      </c>
      <c r="T31" s="44">
        <v>4</v>
      </c>
      <c r="U31" s="44">
        <v>7.9</v>
      </c>
      <c r="V31" s="44"/>
      <c r="W31" s="44"/>
      <c r="X31" s="44"/>
      <c r="Y31" s="44"/>
      <c r="Z31" s="44"/>
      <c r="AA31" s="68">
        <f t="shared" si="11"/>
        <v>0</v>
      </c>
      <c r="AB31" s="134"/>
      <c r="AC31" s="20">
        <f t="shared" si="12"/>
        <v>0</v>
      </c>
      <c r="AD31" s="85">
        <f t="shared" si="23"/>
        <v>121.10000000000001</v>
      </c>
      <c r="AE31" s="21">
        <f t="shared" si="22"/>
        <v>121.10000000000001</v>
      </c>
      <c r="AF31" s="82"/>
      <c r="AG31" s="78"/>
      <c r="AH31" s="22">
        <f t="shared" si="7"/>
        <v>121.10000000000001</v>
      </c>
      <c r="AI31" s="23">
        <f t="shared" si="8"/>
        <v>-7.6185000000000258</v>
      </c>
      <c r="AJ31" s="58"/>
      <c r="AK31" s="24">
        <f t="shared" si="9"/>
        <v>0</v>
      </c>
      <c r="AL31" s="25">
        <f t="shared" si="13"/>
        <v>113.48149999999998</v>
      </c>
      <c r="AM31" s="28">
        <f t="shared" si="14"/>
        <v>113.48149999999998</v>
      </c>
      <c r="AN31" s="79"/>
      <c r="AO31" s="24">
        <v>60</v>
      </c>
      <c r="AP31" s="25">
        <v>200</v>
      </c>
      <c r="AQ31" s="25">
        <v>0</v>
      </c>
      <c r="AR31" s="25">
        <v>16</v>
      </c>
      <c r="AS31" s="25">
        <v>15</v>
      </c>
      <c r="AT31" s="62">
        <f t="shared" si="24"/>
        <v>291</v>
      </c>
      <c r="AU31" s="64">
        <f t="shared" si="25"/>
        <v>276.45</v>
      </c>
      <c r="AV31" s="114">
        <v>6</v>
      </c>
      <c r="AW31" s="114">
        <v>20</v>
      </c>
      <c r="AX31" s="114">
        <v>8</v>
      </c>
      <c r="AY31" s="114">
        <v>1</v>
      </c>
      <c r="AZ31" s="81">
        <f t="shared" si="17"/>
        <v>35</v>
      </c>
      <c r="BA31" s="80">
        <f t="shared" si="18"/>
        <v>241.45</v>
      </c>
      <c r="BB31" s="36">
        <f t="shared" si="10"/>
        <v>113.48149999999998</v>
      </c>
      <c r="BC31" s="80">
        <f t="shared" si="19"/>
        <v>125.554</v>
      </c>
    </row>
    <row r="32" spans="1:55" ht="17.399999999999999">
      <c r="A32" s="30" t="s">
        <v>17</v>
      </c>
      <c r="B32" s="44">
        <v>985</v>
      </c>
      <c r="C32" s="44">
        <v>318</v>
      </c>
      <c r="D32" s="44">
        <v>623</v>
      </c>
      <c r="E32" s="44">
        <v>45</v>
      </c>
      <c r="F32" s="44"/>
      <c r="G32" s="35">
        <v>20</v>
      </c>
      <c r="H32" s="55">
        <f t="shared" si="4"/>
        <v>1926</v>
      </c>
      <c r="I32" s="55">
        <f t="shared" si="5"/>
        <v>65</v>
      </c>
      <c r="J32" s="44">
        <v>633</v>
      </c>
      <c r="K32" s="19">
        <v>561</v>
      </c>
      <c r="L32" s="19"/>
      <c r="M32" s="56">
        <v>21</v>
      </c>
      <c r="N32" s="56">
        <v>20</v>
      </c>
      <c r="O32" s="45"/>
      <c r="P32" s="55">
        <f t="shared" si="20"/>
        <v>1194</v>
      </c>
      <c r="Q32" s="55">
        <f t="shared" si="6"/>
        <v>41</v>
      </c>
      <c r="R32" s="57">
        <f t="shared" si="21"/>
        <v>106</v>
      </c>
      <c r="S32" s="44">
        <v>4.08</v>
      </c>
      <c r="T32" s="44">
        <v>4</v>
      </c>
      <c r="U32" s="44">
        <v>8.1999999999999993</v>
      </c>
      <c r="V32" s="44"/>
      <c r="W32" s="44"/>
      <c r="X32" s="44"/>
      <c r="Y32" s="44"/>
      <c r="Z32" s="44"/>
      <c r="AA32" s="68">
        <f t="shared" si="11"/>
        <v>0</v>
      </c>
      <c r="AB32" s="134"/>
      <c r="AC32" s="20">
        <f t="shared" si="12"/>
        <v>0</v>
      </c>
      <c r="AD32" s="85">
        <f t="shared" si="23"/>
        <v>122.28</v>
      </c>
      <c r="AE32" s="21">
        <f t="shared" si="22"/>
        <v>122.28</v>
      </c>
      <c r="AF32" s="82"/>
      <c r="AG32" s="78"/>
      <c r="AH32" s="22">
        <f t="shared" si="7"/>
        <v>122.28</v>
      </c>
      <c r="AI32" s="23">
        <f t="shared" si="8"/>
        <v>-8.7985000000000184</v>
      </c>
      <c r="AJ32" s="58"/>
      <c r="AK32" s="24">
        <f t="shared" si="9"/>
        <v>0</v>
      </c>
      <c r="AL32" s="25">
        <f t="shared" si="13"/>
        <v>113.48149999999998</v>
      </c>
      <c r="AM32" s="28">
        <f t="shared" si="14"/>
        <v>113.48149999999998</v>
      </c>
      <c r="AN32" s="79"/>
      <c r="AO32" s="24">
        <v>60</v>
      </c>
      <c r="AP32" s="25">
        <v>200</v>
      </c>
      <c r="AQ32" s="25">
        <v>0</v>
      </c>
      <c r="AR32" s="25">
        <v>16</v>
      </c>
      <c r="AS32" s="25">
        <v>15</v>
      </c>
      <c r="AT32" s="62">
        <f t="shared" si="24"/>
        <v>291</v>
      </c>
      <c r="AU32" s="64">
        <f t="shared" si="25"/>
        <v>276.45</v>
      </c>
      <c r="AV32" s="114">
        <v>6</v>
      </c>
      <c r="AW32" s="114">
        <v>20</v>
      </c>
      <c r="AX32" s="114">
        <v>8</v>
      </c>
      <c r="AY32" s="114">
        <v>1</v>
      </c>
      <c r="AZ32" s="81">
        <f t="shared" si="17"/>
        <v>35</v>
      </c>
      <c r="BA32" s="80">
        <f t="shared" si="18"/>
        <v>241.45</v>
      </c>
      <c r="BB32" s="36">
        <f t="shared" si="10"/>
        <v>113.48149999999998</v>
      </c>
      <c r="BC32" s="80">
        <f t="shared" si="19"/>
        <v>125.554</v>
      </c>
    </row>
    <row r="33" spans="1:55" ht="17.399999999999999">
      <c r="A33" s="30" t="s">
        <v>46</v>
      </c>
      <c r="B33" s="44">
        <v>1009</v>
      </c>
      <c r="C33" s="44">
        <v>319</v>
      </c>
      <c r="D33" s="44">
        <v>617</v>
      </c>
      <c r="E33" s="44">
        <v>46</v>
      </c>
      <c r="F33" s="44"/>
      <c r="G33" s="35">
        <v>20</v>
      </c>
      <c r="H33" s="55">
        <f t="shared" si="4"/>
        <v>1945</v>
      </c>
      <c r="I33" s="55">
        <f t="shared" si="5"/>
        <v>66</v>
      </c>
      <c r="J33" s="44">
        <v>628</v>
      </c>
      <c r="K33" s="19">
        <v>565</v>
      </c>
      <c r="L33" s="19"/>
      <c r="M33" s="56">
        <v>21</v>
      </c>
      <c r="N33" s="56">
        <v>20</v>
      </c>
      <c r="O33" s="45"/>
      <c r="P33" s="55">
        <f t="shared" si="20"/>
        <v>1193</v>
      </c>
      <c r="Q33" s="55">
        <f t="shared" si="6"/>
        <v>41</v>
      </c>
      <c r="R33" s="57">
        <f t="shared" si="21"/>
        <v>107</v>
      </c>
      <c r="S33" s="44">
        <v>4.08</v>
      </c>
      <c r="T33" s="44">
        <v>4.5</v>
      </c>
      <c r="U33" s="44">
        <v>8.1999999999999993</v>
      </c>
      <c r="V33" s="44"/>
      <c r="W33" s="44"/>
      <c r="X33" s="44"/>
      <c r="Y33" s="44"/>
      <c r="Z33" s="44"/>
      <c r="AA33" s="68">
        <f t="shared" si="11"/>
        <v>0</v>
      </c>
      <c r="AB33" s="33"/>
      <c r="AC33" s="20">
        <f t="shared" si="12"/>
        <v>0</v>
      </c>
      <c r="AD33" s="85">
        <f t="shared" si="23"/>
        <v>123.78</v>
      </c>
      <c r="AE33" s="21">
        <f t="shared" si="22"/>
        <v>123.78</v>
      </c>
      <c r="AF33" s="82"/>
      <c r="AG33" s="78"/>
      <c r="AH33" s="22">
        <f t="shared" si="7"/>
        <v>123.78</v>
      </c>
      <c r="AI33" s="23">
        <f t="shared" si="8"/>
        <v>-10.298500000000018</v>
      </c>
      <c r="AJ33" s="58"/>
      <c r="AK33" s="24">
        <f t="shared" si="9"/>
        <v>0</v>
      </c>
      <c r="AL33" s="25">
        <f t="shared" si="13"/>
        <v>113.48149999999998</v>
      </c>
      <c r="AM33" s="28">
        <f t="shared" si="14"/>
        <v>113.48149999999998</v>
      </c>
      <c r="AN33" s="79"/>
      <c r="AO33" s="24">
        <v>60</v>
      </c>
      <c r="AP33" s="25">
        <v>200</v>
      </c>
      <c r="AQ33" s="25">
        <v>0</v>
      </c>
      <c r="AR33" s="25">
        <v>16</v>
      </c>
      <c r="AS33" s="25">
        <v>15</v>
      </c>
      <c r="AT33" s="62">
        <f t="shared" si="24"/>
        <v>291</v>
      </c>
      <c r="AU33" s="64">
        <f t="shared" si="25"/>
        <v>276.45</v>
      </c>
      <c r="AV33" s="114">
        <v>6</v>
      </c>
      <c r="AW33" s="114">
        <v>20</v>
      </c>
      <c r="AX33" s="114">
        <v>8</v>
      </c>
      <c r="AY33" s="114">
        <v>1</v>
      </c>
      <c r="AZ33" s="81">
        <f t="shared" si="17"/>
        <v>35</v>
      </c>
      <c r="BA33" s="80">
        <f t="shared" si="18"/>
        <v>241.45</v>
      </c>
      <c r="BB33" s="36">
        <f t="shared" si="10"/>
        <v>113.48149999999998</v>
      </c>
      <c r="BC33" s="80">
        <f t="shared" si="19"/>
        <v>125.554</v>
      </c>
    </row>
    <row r="34" spans="1:55" ht="17.399999999999999">
      <c r="A34" s="30" t="s">
        <v>18</v>
      </c>
      <c r="B34" s="44">
        <v>1007</v>
      </c>
      <c r="C34" s="44">
        <v>329</v>
      </c>
      <c r="D34" s="61">
        <v>616</v>
      </c>
      <c r="E34" s="44">
        <v>46</v>
      </c>
      <c r="F34" s="44"/>
      <c r="G34" s="35">
        <v>20</v>
      </c>
      <c r="H34" s="55">
        <f t="shared" si="4"/>
        <v>1952</v>
      </c>
      <c r="I34" s="55">
        <f t="shared" si="5"/>
        <v>66</v>
      </c>
      <c r="J34" s="44">
        <v>629</v>
      </c>
      <c r="K34" s="19">
        <v>560</v>
      </c>
      <c r="L34" s="19"/>
      <c r="M34" s="56">
        <v>21</v>
      </c>
      <c r="N34" s="56">
        <v>20</v>
      </c>
      <c r="O34" s="56"/>
      <c r="P34" s="55">
        <f t="shared" si="20"/>
        <v>1189</v>
      </c>
      <c r="Q34" s="55">
        <f t="shared" si="6"/>
        <v>41</v>
      </c>
      <c r="R34" s="57">
        <f t="shared" si="21"/>
        <v>107</v>
      </c>
      <c r="S34" s="35">
        <v>3.96</v>
      </c>
      <c r="T34" s="44">
        <v>4.5</v>
      </c>
      <c r="U34" s="44">
        <v>7.9</v>
      </c>
      <c r="V34" s="44"/>
      <c r="W34" s="44"/>
      <c r="X34" s="44"/>
      <c r="Y34" s="44"/>
      <c r="Z34" s="44"/>
      <c r="AA34" s="68">
        <f t="shared" si="11"/>
        <v>0</v>
      </c>
      <c r="AB34" s="33"/>
      <c r="AC34" s="20">
        <f t="shared" si="12"/>
        <v>0</v>
      </c>
      <c r="AD34" s="85">
        <f t="shared" si="23"/>
        <v>123.36</v>
      </c>
      <c r="AE34" s="21">
        <f t="shared" si="22"/>
        <v>123.36</v>
      </c>
      <c r="AF34" s="82"/>
      <c r="AG34" s="78"/>
      <c r="AH34" s="22">
        <f t="shared" si="7"/>
        <v>123.36</v>
      </c>
      <c r="AI34" s="23">
        <f t="shared" si="8"/>
        <v>-9.8785000000000167</v>
      </c>
      <c r="AJ34" s="58"/>
      <c r="AK34" s="24">
        <f t="shared" si="9"/>
        <v>0</v>
      </c>
      <c r="AL34" s="25">
        <f t="shared" si="13"/>
        <v>113.48149999999998</v>
      </c>
      <c r="AM34" s="28">
        <f t="shared" si="14"/>
        <v>113.48149999999998</v>
      </c>
      <c r="AN34" s="79"/>
      <c r="AO34" s="24">
        <v>60</v>
      </c>
      <c r="AP34" s="25">
        <v>200</v>
      </c>
      <c r="AQ34" s="25">
        <v>0</v>
      </c>
      <c r="AR34" s="25">
        <v>16</v>
      </c>
      <c r="AS34" s="25">
        <v>15</v>
      </c>
      <c r="AT34" s="62">
        <f t="shared" si="24"/>
        <v>291</v>
      </c>
      <c r="AU34" s="64">
        <f t="shared" si="25"/>
        <v>276.45</v>
      </c>
      <c r="AV34" s="114">
        <v>6</v>
      </c>
      <c r="AW34" s="114">
        <v>20</v>
      </c>
      <c r="AX34" s="114">
        <v>8</v>
      </c>
      <c r="AY34" s="114">
        <v>1</v>
      </c>
      <c r="AZ34" s="81">
        <f t="shared" si="17"/>
        <v>35</v>
      </c>
      <c r="BA34" s="80">
        <f t="shared" si="18"/>
        <v>241.45</v>
      </c>
      <c r="BB34" s="36">
        <f t="shared" si="10"/>
        <v>113.48149999999998</v>
      </c>
      <c r="BC34" s="80">
        <f t="shared" si="19"/>
        <v>125.554</v>
      </c>
    </row>
    <row r="35" spans="1:55" ht="17.399999999999999">
      <c r="A35" s="30" t="s">
        <v>47</v>
      </c>
      <c r="B35" s="44">
        <v>949</v>
      </c>
      <c r="C35" s="44">
        <v>374</v>
      </c>
      <c r="D35" s="61">
        <v>547</v>
      </c>
      <c r="E35" s="44">
        <v>47</v>
      </c>
      <c r="F35" s="44"/>
      <c r="G35" s="35">
        <v>17</v>
      </c>
      <c r="H35" s="55">
        <f t="shared" si="4"/>
        <v>1870</v>
      </c>
      <c r="I35" s="55">
        <f t="shared" si="5"/>
        <v>64</v>
      </c>
      <c r="J35" s="35">
        <v>630</v>
      </c>
      <c r="K35" s="19">
        <v>554</v>
      </c>
      <c r="L35" s="19"/>
      <c r="M35" s="45">
        <v>21</v>
      </c>
      <c r="N35" s="56">
        <v>19</v>
      </c>
      <c r="O35" s="56"/>
      <c r="P35" s="55">
        <f t="shared" si="20"/>
        <v>1184</v>
      </c>
      <c r="Q35" s="55">
        <f t="shared" si="6"/>
        <v>40</v>
      </c>
      <c r="R35" s="57">
        <f t="shared" si="21"/>
        <v>104</v>
      </c>
      <c r="S35" s="35">
        <v>3.96</v>
      </c>
      <c r="T35" s="44">
        <v>4.5</v>
      </c>
      <c r="U35" s="44">
        <v>7.9</v>
      </c>
      <c r="V35" s="44"/>
      <c r="W35" s="44"/>
      <c r="X35" s="44"/>
      <c r="Y35" s="44"/>
      <c r="Z35" s="44"/>
      <c r="AA35" s="68">
        <f t="shared" si="11"/>
        <v>0</v>
      </c>
      <c r="AB35" s="33"/>
      <c r="AC35" s="20">
        <f t="shared" si="12"/>
        <v>0</v>
      </c>
      <c r="AD35" s="85">
        <f t="shared" si="23"/>
        <v>120.36</v>
      </c>
      <c r="AE35" s="21">
        <f t="shared" si="22"/>
        <v>120.36</v>
      </c>
      <c r="AF35" s="82"/>
      <c r="AG35" s="78"/>
      <c r="AH35" s="22">
        <f t="shared" si="7"/>
        <v>120.36</v>
      </c>
      <c r="AI35" s="23">
        <f t="shared" si="8"/>
        <v>-6.8785000000000167</v>
      </c>
      <c r="AJ35" s="58"/>
      <c r="AK35" s="24">
        <f t="shared" si="9"/>
        <v>0</v>
      </c>
      <c r="AL35" s="25">
        <f t="shared" si="13"/>
        <v>113.48149999999998</v>
      </c>
      <c r="AM35" s="28">
        <f t="shared" si="14"/>
        <v>113.48149999999998</v>
      </c>
      <c r="AN35" s="79"/>
      <c r="AO35" s="24">
        <v>60</v>
      </c>
      <c r="AP35" s="25">
        <v>200</v>
      </c>
      <c r="AQ35" s="25">
        <v>0</v>
      </c>
      <c r="AR35" s="25">
        <v>16</v>
      </c>
      <c r="AS35" s="25">
        <v>15</v>
      </c>
      <c r="AT35" s="62">
        <f t="shared" si="24"/>
        <v>291</v>
      </c>
      <c r="AU35" s="64">
        <f t="shared" si="25"/>
        <v>276.45</v>
      </c>
      <c r="AV35" s="114">
        <v>6</v>
      </c>
      <c r="AW35" s="114">
        <v>20</v>
      </c>
      <c r="AX35" s="114">
        <v>8</v>
      </c>
      <c r="AY35" s="114">
        <v>1</v>
      </c>
      <c r="AZ35" s="81">
        <f t="shared" si="17"/>
        <v>35</v>
      </c>
      <c r="BA35" s="80">
        <f t="shared" si="18"/>
        <v>241.45</v>
      </c>
      <c r="BB35" s="36">
        <f>BA35*0.47</f>
        <v>113.48149999999998</v>
      </c>
      <c r="BC35" s="80">
        <f t="shared" si="19"/>
        <v>125.554</v>
      </c>
    </row>
    <row r="36" spans="1:55" ht="17.399999999999999">
      <c r="A36" s="30" t="s">
        <v>19</v>
      </c>
      <c r="B36" s="44">
        <v>633</v>
      </c>
      <c r="C36" s="44">
        <v>370</v>
      </c>
      <c r="D36" s="61">
        <v>533</v>
      </c>
      <c r="E36" s="44">
        <v>36</v>
      </c>
      <c r="F36" s="44"/>
      <c r="G36" s="35">
        <v>18</v>
      </c>
      <c r="H36" s="55">
        <f t="shared" si="4"/>
        <v>1536</v>
      </c>
      <c r="I36" s="55">
        <f t="shared" si="5"/>
        <v>54</v>
      </c>
      <c r="J36" s="35">
        <v>613</v>
      </c>
      <c r="K36" s="19">
        <v>550</v>
      </c>
      <c r="L36" s="19"/>
      <c r="M36" s="45">
        <v>20</v>
      </c>
      <c r="N36" s="56">
        <v>19</v>
      </c>
      <c r="O36" s="56"/>
      <c r="P36" s="55">
        <f t="shared" si="20"/>
        <v>1163</v>
      </c>
      <c r="Q36" s="55">
        <f t="shared" si="6"/>
        <v>39</v>
      </c>
      <c r="R36" s="57">
        <f t="shared" si="21"/>
        <v>93</v>
      </c>
      <c r="S36" s="35">
        <v>3.39</v>
      </c>
      <c r="T36" s="44">
        <v>4.5</v>
      </c>
      <c r="U36" s="44">
        <v>7.5</v>
      </c>
      <c r="V36" s="44"/>
      <c r="W36" s="44"/>
      <c r="X36" s="44"/>
      <c r="Y36" s="44"/>
      <c r="Z36" s="44"/>
      <c r="AA36" s="68">
        <f t="shared" si="11"/>
        <v>0</v>
      </c>
      <c r="AB36" s="33"/>
      <c r="AC36" s="20">
        <f t="shared" si="12"/>
        <v>0</v>
      </c>
      <c r="AD36" s="85">
        <f t="shared" si="23"/>
        <v>108.39</v>
      </c>
      <c r="AE36" s="21">
        <f t="shared" si="22"/>
        <v>108.39</v>
      </c>
      <c r="AF36" s="82"/>
      <c r="AG36" s="78"/>
      <c r="AH36" s="22">
        <f t="shared" si="7"/>
        <v>108.39</v>
      </c>
      <c r="AI36" s="23">
        <f t="shared" si="8"/>
        <v>5.0914999999999822</v>
      </c>
      <c r="AJ36" s="58"/>
      <c r="AK36" s="24">
        <f t="shared" si="9"/>
        <v>0</v>
      </c>
      <c r="AL36" s="25">
        <f t="shared" si="13"/>
        <v>113.48149999999998</v>
      </c>
      <c r="AM36" s="28">
        <f t="shared" si="14"/>
        <v>113.48149999999998</v>
      </c>
      <c r="AN36" s="79"/>
      <c r="AO36" s="24">
        <v>60</v>
      </c>
      <c r="AP36" s="25">
        <v>200</v>
      </c>
      <c r="AQ36" s="25">
        <v>0</v>
      </c>
      <c r="AR36" s="25">
        <v>16</v>
      </c>
      <c r="AS36" s="25">
        <v>15</v>
      </c>
      <c r="AT36" s="62">
        <f t="shared" si="24"/>
        <v>291</v>
      </c>
      <c r="AU36" s="64">
        <f t="shared" si="25"/>
        <v>276.45</v>
      </c>
      <c r="AV36" s="114">
        <v>6</v>
      </c>
      <c r="AW36" s="114">
        <v>20</v>
      </c>
      <c r="AX36" s="114">
        <v>8</v>
      </c>
      <c r="AY36" s="114">
        <v>1</v>
      </c>
      <c r="AZ36" s="81">
        <f t="shared" si="17"/>
        <v>35</v>
      </c>
      <c r="BA36" s="80">
        <f t="shared" si="18"/>
        <v>241.45</v>
      </c>
      <c r="BB36" s="36">
        <f t="shared" ref="BB36:BB65" si="26">BA36*0.47</f>
        <v>113.48149999999998</v>
      </c>
      <c r="BC36" s="80">
        <f t="shared" si="19"/>
        <v>125.554</v>
      </c>
    </row>
    <row r="37" spans="1:55" ht="17.399999999999999">
      <c r="A37" s="30" t="s">
        <v>48</v>
      </c>
      <c r="B37" s="44">
        <v>779</v>
      </c>
      <c r="C37" s="44">
        <v>358</v>
      </c>
      <c r="D37" s="61">
        <v>527</v>
      </c>
      <c r="E37" s="44">
        <v>40</v>
      </c>
      <c r="F37" s="44"/>
      <c r="G37" s="35">
        <v>17</v>
      </c>
      <c r="H37" s="55">
        <f t="shared" si="4"/>
        <v>1664</v>
      </c>
      <c r="I37" s="55">
        <f>E37+F37+G37</f>
        <v>57</v>
      </c>
      <c r="J37" s="35">
        <v>619</v>
      </c>
      <c r="K37" s="19">
        <v>553</v>
      </c>
      <c r="L37" s="19"/>
      <c r="M37" s="45">
        <v>20</v>
      </c>
      <c r="N37" s="56">
        <v>19</v>
      </c>
      <c r="O37" s="56"/>
      <c r="P37" s="55">
        <f t="shared" si="20"/>
        <v>1172</v>
      </c>
      <c r="Q37" s="55">
        <f t="shared" si="6"/>
        <v>39</v>
      </c>
      <c r="R37" s="57">
        <f t="shared" si="21"/>
        <v>96</v>
      </c>
      <c r="S37" s="35">
        <v>3.39</v>
      </c>
      <c r="T37" s="44">
        <v>4.5</v>
      </c>
      <c r="U37" s="44">
        <v>7.5</v>
      </c>
      <c r="V37" s="44"/>
      <c r="W37" s="44"/>
      <c r="X37" s="44"/>
      <c r="Y37" s="44"/>
      <c r="Z37" s="44"/>
      <c r="AA37" s="68">
        <f t="shared" si="11"/>
        <v>0</v>
      </c>
      <c r="AB37" s="33"/>
      <c r="AC37" s="20">
        <f t="shared" si="12"/>
        <v>0</v>
      </c>
      <c r="AD37" s="85">
        <f t="shared" si="23"/>
        <v>111.39</v>
      </c>
      <c r="AE37" s="21">
        <f t="shared" si="22"/>
        <v>111.39</v>
      </c>
      <c r="AF37" s="82"/>
      <c r="AG37" s="78"/>
      <c r="AH37" s="22">
        <f t="shared" si="7"/>
        <v>111.39</v>
      </c>
      <c r="AI37" s="23">
        <f t="shared" si="8"/>
        <v>2.0914999999999822</v>
      </c>
      <c r="AJ37" s="58"/>
      <c r="AK37" s="24">
        <f t="shared" si="9"/>
        <v>0</v>
      </c>
      <c r="AL37" s="25">
        <f t="shared" si="13"/>
        <v>113.48149999999998</v>
      </c>
      <c r="AM37" s="28">
        <f t="shared" si="14"/>
        <v>113.48149999999998</v>
      </c>
      <c r="AN37" s="79"/>
      <c r="AO37" s="24">
        <v>60</v>
      </c>
      <c r="AP37" s="25">
        <v>200</v>
      </c>
      <c r="AQ37" s="25">
        <v>0</v>
      </c>
      <c r="AR37" s="25">
        <v>16</v>
      </c>
      <c r="AS37" s="25">
        <v>15</v>
      </c>
      <c r="AT37" s="62">
        <f t="shared" ref="AT37:AT47" si="27">SUM(AO37:AS37)</f>
        <v>291</v>
      </c>
      <c r="AU37" s="64">
        <f t="shared" si="25"/>
        <v>276.45</v>
      </c>
      <c r="AV37" s="114">
        <v>6</v>
      </c>
      <c r="AW37" s="114">
        <v>20</v>
      </c>
      <c r="AX37" s="114">
        <v>8</v>
      </c>
      <c r="AY37" s="114">
        <v>1</v>
      </c>
      <c r="AZ37" s="81">
        <f t="shared" si="17"/>
        <v>35</v>
      </c>
      <c r="BA37" s="80">
        <f t="shared" si="18"/>
        <v>241.45</v>
      </c>
      <c r="BB37" s="36">
        <f t="shared" si="26"/>
        <v>113.48149999999998</v>
      </c>
      <c r="BC37" s="80">
        <f t="shared" si="19"/>
        <v>125.554</v>
      </c>
    </row>
    <row r="38" spans="1:55" ht="17.399999999999999">
      <c r="A38" s="30" t="s">
        <v>20</v>
      </c>
      <c r="B38" s="44">
        <v>610</v>
      </c>
      <c r="C38" s="44">
        <v>361</v>
      </c>
      <c r="D38" s="61">
        <v>547</v>
      </c>
      <c r="E38" s="44">
        <v>35</v>
      </c>
      <c r="F38" s="44"/>
      <c r="G38" s="35">
        <v>18</v>
      </c>
      <c r="H38" s="55">
        <f t="shared" si="4"/>
        <v>1518</v>
      </c>
      <c r="I38" s="55">
        <f>E38+F38+G38</f>
        <v>53</v>
      </c>
      <c r="J38" s="35">
        <v>613</v>
      </c>
      <c r="K38" s="19">
        <v>548</v>
      </c>
      <c r="L38" s="19"/>
      <c r="M38" s="45">
        <v>20</v>
      </c>
      <c r="N38" s="56">
        <v>19</v>
      </c>
      <c r="O38" s="56"/>
      <c r="P38" s="55">
        <f t="shared" si="20"/>
        <v>1161</v>
      </c>
      <c r="Q38" s="55">
        <f t="shared" si="6"/>
        <v>39</v>
      </c>
      <c r="R38" s="57">
        <f t="shared" si="21"/>
        <v>92</v>
      </c>
      <c r="S38" s="35">
        <v>3.84</v>
      </c>
      <c r="T38" s="44">
        <v>4</v>
      </c>
      <c r="U38" s="44">
        <v>7.4</v>
      </c>
      <c r="V38" s="44"/>
      <c r="W38" s="44"/>
      <c r="X38" s="44"/>
      <c r="Y38" s="44"/>
      <c r="Z38" s="44"/>
      <c r="AA38" s="68">
        <f t="shared" si="11"/>
        <v>0</v>
      </c>
      <c r="AB38" s="33"/>
      <c r="AC38" s="20">
        <f>AA38+AB38</f>
        <v>0</v>
      </c>
      <c r="AD38" s="85">
        <f t="shared" si="23"/>
        <v>107.24000000000001</v>
      </c>
      <c r="AE38" s="21">
        <f t="shared" si="22"/>
        <v>107.24000000000001</v>
      </c>
      <c r="AF38" s="82"/>
      <c r="AG38" s="78"/>
      <c r="AH38" s="22">
        <f t="shared" si="7"/>
        <v>107.24000000000001</v>
      </c>
      <c r="AI38" s="23">
        <f t="shared" si="8"/>
        <v>6.2414999999999736</v>
      </c>
      <c r="AJ38" s="58"/>
      <c r="AK38" s="24">
        <f t="shared" si="9"/>
        <v>0</v>
      </c>
      <c r="AL38" s="25">
        <f t="shared" si="13"/>
        <v>113.48149999999998</v>
      </c>
      <c r="AM38" s="28">
        <f t="shared" si="14"/>
        <v>113.48149999999998</v>
      </c>
      <c r="AN38" s="79"/>
      <c r="AO38" s="24">
        <v>60</v>
      </c>
      <c r="AP38" s="25">
        <v>200</v>
      </c>
      <c r="AQ38" s="25">
        <v>0</v>
      </c>
      <c r="AR38" s="25">
        <v>16</v>
      </c>
      <c r="AS38" s="25">
        <v>15</v>
      </c>
      <c r="AT38" s="62">
        <f t="shared" si="27"/>
        <v>291</v>
      </c>
      <c r="AU38" s="64">
        <f t="shared" si="25"/>
        <v>276.45</v>
      </c>
      <c r="AV38" s="114">
        <v>6</v>
      </c>
      <c r="AW38" s="114">
        <v>20</v>
      </c>
      <c r="AX38" s="114">
        <v>8</v>
      </c>
      <c r="AY38" s="114">
        <v>1</v>
      </c>
      <c r="AZ38" s="81">
        <f t="shared" si="17"/>
        <v>35</v>
      </c>
      <c r="BA38" s="80">
        <f t="shared" si="18"/>
        <v>241.45</v>
      </c>
      <c r="BB38" s="36">
        <f t="shared" si="26"/>
        <v>113.48149999999998</v>
      </c>
      <c r="BC38" s="80">
        <f t="shared" si="19"/>
        <v>125.554</v>
      </c>
    </row>
    <row r="39" spans="1:55" ht="17.399999999999999">
      <c r="A39" s="30" t="s">
        <v>33</v>
      </c>
      <c r="B39" s="44">
        <v>784</v>
      </c>
      <c r="C39" s="44">
        <v>373</v>
      </c>
      <c r="D39" s="61">
        <v>586</v>
      </c>
      <c r="E39" s="44">
        <v>41</v>
      </c>
      <c r="F39" s="44"/>
      <c r="G39" s="35">
        <v>19</v>
      </c>
      <c r="H39" s="55">
        <f t="shared" si="4"/>
        <v>1743</v>
      </c>
      <c r="I39" s="55">
        <f>E39+F39+G39</f>
        <v>60</v>
      </c>
      <c r="J39" s="35">
        <v>605</v>
      </c>
      <c r="K39" s="19">
        <v>544</v>
      </c>
      <c r="L39" s="19"/>
      <c r="M39" s="45">
        <v>20</v>
      </c>
      <c r="N39" s="56">
        <v>19</v>
      </c>
      <c r="O39" s="56"/>
      <c r="P39" s="55">
        <f t="shared" si="20"/>
        <v>1149</v>
      </c>
      <c r="Q39" s="55">
        <f t="shared" si="6"/>
        <v>39</v>
      </c>
      <c r="R39" s="57">
        <f t="shared" si="21"/>
        <v>99</v>
      </c>
      <c r="S39" s="35">
        <v>3.84</v>
      </c>
      <c r="T39" s="44">
        <v>4</v>
      </c>
      <c r="U39" s="44">
        <v>7.4</v>
      </c>
      <c r="V39" s="44"/>
      <c r="W39" s="44"/>
      <c r="X39" s="44"/>
      <c r="Y39" s="44"/>
      <c r="Z39" s="44"/>
      <c r="AA39" s="68">
        <f t="shared" si="11"/>
        <v>0</v>
      </c>
      <c r="AB39" s="33"/>
      <c r="AC39" s="20">
        <f t="shared" si="12"/>
        <v>0</v>
      </c>
      <c r="AD39" s="85">
        <f>R39+S39+T39+U39+V39+W39+X39+Y39+Z39</f>
        <v>114.24000000000001</v>
      </c>
      <c r="AE39" s="21">
        <f t="shared" si="22"/>
        <v>114.24000000000001</v>
      </c>
      <c r="AF39" s="82"/>
      <c r="AG39" s="78"/>
      <c r="AH39" s="22">
        <f t="shared" si="7"/>
        <v>114.24000000000001</v>
      </c>
      <c r="AI39" s="23">
        <f t="shared" si="8"/>
        <v>-0.75850000000002638</v>
      </c>
      <c r="AJ39" s="58"/>
      <c r="AK39" s="24">
        <f t="shared" si="9"/>
        <v>0</v>
      </c>
      <c r="AL39" s="25">
        <f t="shared" si="13"/>
        <v>113.48149999999998</v>
      </c>
      <c r="AM39" s="28">
        <f t="shared" si="14"/>
        <v>113.48149999999998</v>
      </c>
      <c r="AN39" s="79"/>
      <c r="AO39" s="24">
        <v>60</v>
      </c>
      <c r="AP39" s="25">
        <v>200</v>
      </c>
      <c r="AQ39" s="25">
        <v>0</v>
      </c>
      <c r="AR39" s="25">
        <v>16</v>
      </c>
      <c r="AS39" s="25">
        <v>15</v>
      </c>
      <c r="AT39" s="62">
        <f t="shared" si="27"/>
        <v>291</v>
      </c>
      <c r="AU39" s="64">
        <f t="shared" si="25"/>
        <v>276.45</v>
      </c>
      <c r="AV39" s="114">
        <v>6</v>
      </c>
      <c r="AW39" s="114">
        <v>20</v>
      </c>
      <c r="AX39" s="114">
        <v>8</v>
      </c>
      <c r="AY39" s="114">
        <v>1</v>
      </c>
      <c r="AZ39" s="81">
        <f t="shared" si="17"/>
        <v>35</v>
      </c>
      <c r="BA39" s="80">
        <f t="shared" si="18"/>
        <v>241.45</v>
      </c>
      <c r="BB39" s="36">
        <f t="shared" si="26"/>
        <v>113.48149999999998</v>
      </c>
      <c r="BC39" s="80">
        <f t="shared" si="19"/>
        <v>125.554</v>
      </c>
    </row>
    <row r="40" spans="1:55" ht="17.399999999999999">
      <c r="A40" s="30" t="s">
        <v>21</v>
      </c>
      <c r="B40" s="44">
        <v>833</v>
      </c>
      <c r="C40" s="44">
        <v>377</v>
      </c>
      <c r="D40" s="61">
        <v>458</v>
      </c>
      <c r="E40" s="44">
        <v>42</v>
      </c>
      <c r="F40" s="44"/>
      <c r="G40" s="35">
        <v>15</v>
      </c>
      <c r="H40" s="55">
        <f t="shared" si="4"/>
        <v>1668</v>
      </c>
      <c r="I40" s="55">
        <f t="shared" si="5"/>
        <v>57</v>
      </c>
      <c r="J40" s="35">
        <v>623</v>
      </c>
      <c r="K40" s="19">
        <v>547</v>
      </c>
      <c r="L40" s="19"/>
      <c r="M40" s="45">
        <v>21</v>
      </c>
      <c r="N40" s="56">
        <v>19</v>
      </c>
      <c r="O40" s="56"/>
      <c r="P40" s="55">
        <f t="shared" si="20"/>
        <v>1170</v>
      </c>
      <c r="Q40" s="55">
        <f t="shared" si="6"/>
        <v>40</v>
      </c>
      <c r="R40" s="57">
        <f t="shared" si="21"/>
        <v>97</v>
      </c>
      <c r="S40" s="35">
        <v>3.99</v>
      </c>
      <c r="T40" s="44">
        <v>4</v>
      </c>
      <c r="U40" s="44">
        <v>8.3000000000000007</v>
      </c>
      <c r="V40" s="44"/>
      <c r="W40" s="44"/>
      <c r="X40" s="44"/>
      <c r="Y40" s="44"/>
      <c r="Z40" s="44"/>
      <c r="AA40" s="68">
        <f t="shared" si="11"/>
        <v>0</v>
      </c>
      <c r="AB40" s="33"/>
      <c r="AC40" s="20">
        <f t="shared" si="12"/>
        <v>0</v>
      </c>
      <c r="AD40" s="85">
        <f t="shared" ref="AD40:AD65" si="28">R40+S40+T40+U40+V40+W40+X40+Y40+Z40</f>
        <v>113.28999999999999</v>
      </c>
      <c r="AE40" s="21">
        <f t="shared" si="22"/>
        <v>113.28999999999999</v>
      </c>
      <c r="AF40" s="82"/>
      <c r="AG40" s="78"/>
      <c r="AH40" s="22">
        <f t="shared" si="7"/>
        <v>113.28999999999999</v>
      </c>
      <c r="AI40" s="23">
        <f t="shared" si="8"/>
        <v>0.19149999999999068</v>
      </c>
      <c r="AJ40" s="58"/>
      <c r="AK40" s="24">
        <f t="shared" si="9"/>
        <v>0</v>
      </c>
      <c r="AL40" s="25">
        <f t="shared" si="13"/>
        <v>113.48149999999998</v>
      </c>
      <c r="AM40" s="28">
        <f t="shared" si="14"/>
        <v>113.48149999999998</v>
      </c>
      <c r="AN40" s="79"/>
      <c r="AO40" s="24">
        <v>60</v>
      </c>
      <c r="AP40" s="25">
        <v>200</v>
      </c>
      <c r="AQ40" s="25">
        <v>0</v>
      </c>
      <c r="AR40" s="25">
        <v>16</v>
      </c>
      <c r="AS40" s="25">
        <v>15</v>
      </c>
      <c r="AT40" s="62">
        <f t="shared" si="27"/>
        <v>291</v>
      </c>
      <c r="AU40" s="64">
        <f t="shared" si="25"/>
        <v>276.45</v>
      </c>
      <c r="AV40" s="114">
        <v>6</v>
      </c>
      <c r="AW40" s="114">
        <v>20</v>
      </c>
      <c r="AX40" s="114">
        <v>8</v>
      </c>
      <c r="AY40" s="114">
        <v>1</v>
      </c>
      <c r="AZ40" s="81">
        <f t="shared" si="17"/>
        <v>35</v>
      </c>
      <c r="BA40" s="80">
        <f t="shared" si="18"/>
        <v>241.45</v>
      </c>
      <c r="BB40" s="36">
        <f t="shared" si="26"/>
        <v>113.48149999999998</v>
      </c>
      <c r="BC40" s="80">
        <f t="shared" si="19"/>
        <v>125.554</v>
      </c>
    </row>
    <row r="41" spans="1:55" ht="17.399999999999999">
      <c r="A41" s="30" t="s">
        <v>34</v>
      </c>
      <c r="B41" s="44">
        <v>827</v>
      </c>
      <c r="C41" s="61">
        <v>373</v>
      </c>
      <c r="D41" s="61">
        <v>559</v>
      </c>
      <c r="E41" s="44">
        <v>42</v>
      </c>
      <c r="F41" s="44"/>
      <c r="G41" s="35">
        <v>18</v>
      </c>
      <c r="H41" s="55">
        <f t="shared" si="4"/>
        <v>1759</v>
      </c>
      <c r="I41" s="55">
        <f t="shared" si="5"/>
        <v>60</v>
      </c>
      <c r="J41" s="35">
        <v>619</v>
      </c>
      <c r="K41" s="19">
        <v>554</v>
      </c>
      <c r="L41" s="19"/>
      <c r="M41" s="45">
        <v>20</v>
      </c>
      <c r="N41" s="56">
        <v>19</v>
      </c>
      <c r="O41" s="56"/>
      <c r="P41" s="55">
        <f t="shared" si="20"/>
        <v>1173</v>
      </c>
      <c r="Q41" s="55">
        <f t="shared" si="6"/>
        <v>39</v>
      </c>
      <c r="R41" s="57">
        <f t="shared" si="21"/>
        <v>99</v>
      </c>
      <c r="S41" s="35">
        <v>3.99</v>
      </c>
      <c r="T41" s="44">
        <v>5</v>
      </c>
      <c r="U41" s="44">
        <v>8.3000000000000007</v>
      </c>
      <c r="V41" s="44"/>
      <c r="W41" s="44"/>
      <c r="X41" s="44"/>
      <c r="Y41" s="44"/>
      <c r="Z41" s="44"/>
      <c r="AA41" s="68">
        <f t="shared" si="11"/>
        <v>0</v>
      </c>
      <c r="AB41" s="33"/>
      <c r="AC41" s="20">
        <f t="shared" si="12"/>
        <v>0</v>
      </c>
      <c r="AD41" s="85">
        <f t="shared" si="28"/>
        <v>116.28999999999999</v>
      </c>
      <c r="AE41" s="21">
        <f t="shared" si="22"/>
        <v>116.28999999999999</v>
      </c>
      <c r="AF41" s="82"/>
      <c r="AG41" s="78"/>
      <c r="AH41" s="22">
        <f t="shared" si="7"/>
        <v>116.28999999999999</v>
      </c>
      <c r="AI41" s="23">
        <f t="shared" si="8"/>
        <v>-2.8085000000000093</v>
      </c>
      <c r="AJ41" s="58"/>
      <c r="AK41" s="24">
        <f t="shared" si="9"/>
        <v>0</v>
      </c>
      <c r="AL41" s="25">
        <f t="shared" si="13"/>
        <v>113.48149999999998</v>
      </c>
      <c r="AM41" s="28">
        <f t="shared" si="14"/>
        <v>113.48149999999998</v>
      </c>
      <c r="AN41" s="79"/>
      <c r="AO41" s="24">
        <v>60</v>
      </c>
      <c r="AP41" s="25">
        <v>200</v>
      </c>
      <c r="AQ41" s="25">
        <v>0</v>
      </c>
      <c r="AR41" s="25">
        <v>16</v>
      </c>
      <c r="AS41" s="25">
        <v>15</v>
      </c>
      <c r="AT41" s="62">
        <f t="shared" si="27"/>
        <v>291</v>
      </c>
      <c r="AU41" s="64">
        <f t="shared" si="25"/>
        <v>276.45</v>
      </c>
      <c r="AV41" s="114">
        <v>6</v>
      </c>
      <c r="AW41" s="114">
        <v>20</v>
      </c>
      <c r="AX41" s="114">
        <v>8</v>
      </c>
      <c r="AY41" s="114">
        <v>1</v>
      </c>
      <c r="AZ41" s="81">
        <f t="shared" si="17"/>
        <v>35</v>
      </c>
      <c r="BA41" s="80">
        <f t="shared" si="18"/>
        <v>241.45</v>
      </c>
      <c r="BB41" s="36">
        <f t="shared" si="26"/>
        <v>113.48149999999998</v>
      </c>
      <c r="BC41" s="80">
        <f t="shared" si="19"/>
        <v>125.554</v>
      </c>
    </row>
    <row r="42" spans="1:55" ht="17.399999999999999">
      <c r="A42" s="30" t="s">
        <v>22</v>
      </c>
      <c r="B42" s="44">
        <v>854</v>
      </c>
      <c r="C42" s="61">
        <v>346</v>
      </c>
      <c r="D42" s="61">
        <v>692</v>
      </c>
      <c r="E42" s="44">
        <v>42</v>
      </c>
      <c r="F42" s="44"/>
      <c r="G42" s="35">
        <v>22</v>
      </c>
      <c r="H42" s="55">
        <f>B42+C42+D42</f>
        <v>1892</v>
      </c>
      <c r="I42" s="55">
        <f>E42+F42+G42</f>
        <v>64</v>
      </c>
      <c r="J42" s="35">
        <v>673</v>
      </c>
      <c r="K42" s="19">
        <v>547</v>
      </c>
      <c r="L42" s="19"/>
      <c r="M42" s="45">
        <v>22</v>
      </c>
      <c r="N42" s="56">
        <v>19</v>
      </c>
      <c r="O42" s="56"/>
      <c r="P42" s="55">
        <f t="shared" si="20"/>
        <v>1220</v>
      </c>
      <c r="Q42" s="55">
        <f t="shared" si="6"/>
        <v>41</v>
      </c>
      <c r="R42" s="57">
        <f t="shared" si="21"/>
        <v>105</v>
      </c>
      <c r="S42" s="35">
        <v>4.08</v>
      </c>
      <c r="T42" s="44">
        <v>5</v>
      </c>
      <c r="U42" s="44">
        <v>8.6</v>
      </c>
      <c r="V42" s="44"/>
      <c r="W42" s="44"/>
      <c r="X42" s="44"/>
      <c r="Y42" s="44"/>
      <c r="Z42" s="44"/>
      <c r="AA42" s="68">
        <f t="shared" si="11"/>
        <v>0</v>
      </c>
      <c r="AB42" s="33"/>
      <c r="AC42" s="20">
        <f t="shared" si="12"/>
        <v>0</v>
      </c>
      <c r="AD42" s="85">
        <f t="shared" si="28"/>
        <v>122.67999999999999</v>
      </c>
      <c r="AE42" s="21">
        <f t="shared" si="22"/>
        <v>122.67999999999999</v>
      </c>
      <c r="AF42" s="82"/>
      <c r="AG42" s="78"/>
      <c r="AH42" s="22">
        <f t="shared" si="7"/>
        <v>122.67999999999999</v>
      </c>
      <c r="AI42" s="23">
        <f t="shared" si="8"/>
        <v>-9.1985000000000099</v>
      </c>
      <c r="AJ42" s="58"/>
      <c r="AK42" s="24">
        <f t="shared" si="9"/>
        <v>0</v>
      </c>
      <c r="AL42" s="25">
        <f t="shared" si="13"/>
        <v>113.48149999999998</v>
      </c>
      <c r="AM42" s="28">
        <f t="shared" si="14"/>
        <v>113.48149999999998</v>
      </c>
      <c r="AN42" s="79"/>
      <c r="AO42" s="24">
        <v>60</v>
      </c>
      <c r="AP42" s="25">
        <v>200</v>
      </c>
      <c r="AQ42" s="25">
        <v>0</v>
      </c>
      <c r="AR42" s="25">
        <v>16</v>
      </c>
      <c r="AS42" s="25">
        <v>15</v>
      </c>
      <c r="AT42" s="62">
        <f t="shared" si="27"/>
        <v>291</v>
      </c>
      <c r="AU42" s="64">
        <f t="shared" si="25"/>
        <v>276.45</v>
      </c>
      <c r="AV42" s="114">
        <v>6</v>
      </c>
      <c r="AW42" s="114">
        <v>20</v>
      </c>
      <c r="AX42" s="114">
        <v>8</v>
      </c>
      <c r="AY42" s="114">
        <v>1</v>
      </c>
      <c r="AZ42" s="81">
        <f t="shared" si="17"/>
        <v>35</v>
      </c>
      <c r="BA42" s="80">
        <f t="shared" si="18"/>
        <v>241.45</v>
      </c>
      <c r="BB42" s="36">
        <f t="shared" si="26"/>
        <v>113.48149999999998</v>
      </c>
      <c r="BC42" s="80">
        <f t="shared" si="19"/>
        <v>125.554</v>
      </c>
    </row>
    <row r="43" spans="1:55" ht="17.399999999999999">
      <c r="A43" s="30" t="s">
        <v>49</v>
      </c>
      <c r="B43" s="44">
        <v>850</v>
      </c>
      <c r="C43" s="44">
        <v>348</v>
      </c>
      <c r="D43" s="44">
        <v>691</v>
      </c>
      <c r="E43" s="44">
        <v>41</v>
      </c>
      <c r="F43" s="44"/>
      <c r="G43" s="35">
        <v>23</v>
      </c>
      <c r="H43" s="55">
        <f t="shared" si="4"/>
        <v>1889</v>
      </c>
      <c r="I43" s="55">
        <f t="shared" si="5"/>
        <v>64</v>
      </c>
      <c r="J43" s="35">
        <v>665</v>
      </c>
      <c r="K43" s="19">
        <v>512</v>
      </c>
      <c r="L43" s="19"/>
      <c r="M43" s="45">
        <v>22</v>
      </c>
      <c r="N43" s="56">
        <v>18</v>
      </c>
      <c r="O43" s="56"/>
      <c r="P43" s="55">
        <f t="shared" si="20"/>
        <v>1177</v>
      </c>
      <c r="Q43" s="55">
        <f t="shared" si="6"/>
        <v>40</v>
      </c>
      <c r="R43" s="57">
        <f t="shared" si="21"/>
        <v>104</v>
      </c>
      <c r="S43" s="35">
        <v>4.08</v>
      </c>
      <c r="T43" s="44">
        <v>5</v>
      </c>
      <c r="U43" s="44">
        <v>8.6</v>
      </c>
      <c r="V43" s="44"/>
      <c r="W43" s="44"/>
      <c r="X43" s="44"/>
      <c r="Y43" s="44"/>
      <c r="Z43" s="44"/>
      <c r="AA43" s="68">
        <f t="shared" si="11"/>
        <v>0</v>
      </c>
      <c r="AB43" s="33"/>
      <c r="AC43" s="20">
        <f t="shared" si="12"/>
        <v>0</v>
      </c>
      <c r="AD43" s="85">
        <f t="shared" si="28"/>
        <v>121.67999999999999</v>
      </c>
      <c r="AE43" s="21">
        <f t="shared" si="22"/>
        <v>121.67999999999999</v>
      </c>
      <c r="AF43" s="82"/>
      <c r="AG43" s="78"/>
      <c r="AH43" s="22">
        <f t="shared" si="7"/>
        <v>121.67999999999999</v>
      </c>
      <c r="AI43" s="23">
        <f t="shared" si="8"/>
        <v>-8.1985000000000099</v>
      </c>
      <c r="AJ43" s="58"/>
      <c r="AK43" s="24">
        <f t="shared" si="9"/>
        <v>0</v>
      </c>
      <c r="AL43" s="25">
        <f t="shared" si="13"/>
        <v>113.48149999999998</v>
      </c>
      <c r="AM43" s="28">
        <f t="shared" si="14"/>
        <v>113.48149999999998</v>
      </c>
      <c r="AN43" s="79"/>
      <c r="AO43" s="24">
        <v>60</v>
      </c>
      <c r="AP43" s="25">
        <v>200</v>
      </c>
      <c r="AQ43" s="25">
        <v>0</v>
      </c>
      <c r="AR43" s="25">
        <v>16</v>
      </c>
      <c r="AS43" s="25">
        <v>15</v>
      </c>
      <c r="AT43" s="62">
        <f t="shared" si="27"/>
        <v>291</v>
      </c>
      <c r="AU43" s="64">
        <f t="shared" si="25"/>
        <v>276.45</v>
      </c>
      <c r="AV43" s="114">
        <v>6</v>
      </c>
      <c r="AW43" s="114">
        <v>20</v>
      </c>
      <c r="AX43" s="114">
        <v>8</v>
      </c>
      <c r="AY43" s="114">
        <v>1</v>
      </c>
      <c r="AZ43" s="81">
        <f t="shared" si="17"/>
        <v>35</v>
      </c>
      <c r="BA43" s="80">
        <f t="shared" si="18"/>
        <v>241.45</v>
      </c>
      <c r="BB43" s="36">
        <f t="shared" si="26"/>
        <v>113.48149999999998</v>
      </c>
      <c r="BC43" s="80">
        <f t="shared" si="19"/>
        <v>125.554</v>
      </c>
    </row>
    <row r="44" spans="1:55" ht="17.399999999999999">
      <c r="A44" s="30" t="s">
        <v>23</v>
      </c>
      <c r="B44" s="44">
        <v>741</v>
      </c>
      <c r="C44" s="44">
        <v>373</v>
      </c>
      <c r="D44" s="44">
        <v>694</v>
      </c>
      <c r="E44" s="44">
        <v>40</v>
      </c>
      <c r="F44" s="44"/>
      <c r="G44" s="35">
        <v>23</v>
      </c>
      <c r="H44" s="55">
        <f t="shared" si="4"/>
        <v>1808</v>
      </c>
      <c r="I44" s="55">
        <f t="shared" si="5"/>
        <v>63</v>
      </c>
      <c r="J44" s="35">
        <v>660</v>
      </c>
      <c r="K44" s="19">
        <v>518</v>
      </c>
      <c r="L44" s="19"/>
      <c r="M44" s="45">
        <v>22</v>
      </c>
      <c r="N44" s="56">
        <v>18</v>
      </c>
      <c r="O44" s="56"/>
      <c r="P44" s="55">
        <f t="shared" si="20"/>
        <v>1178</v>
      </c>
      <c r="Q44" s="55">
        <f t="shared" si="6"/>
        <v>40</v>
      </c>
      <c r="R44" s="57">
        <f t="shared" si="21"/>
        <v>103</v>
      </c>
      <c r="S44" s="35">
        <v>4.08</v>
      </c>
      <c r="T44" s="44">
        <v>5</v>
      </c>
      <c r="U44" s="44">
        <v>8.4</v>
      </c>
      <c r="V44" s="44"/>
      <c r="W44" s="44"/>
      <c r="X44" s="44"/>
      <c r="Y44" s="44"/>
      <c r="Z44" s="44"/>
      <c r="AA44" s="68">
        <f t="shared" si="11"/>
        <v>0</v>
      </c>
      <c r="AB44" s="33">
        <v>15</v>
      </c>
      <c r="AC44" s="20">
        <f>AA44+AB44</f>
        <v>15</v>
      </c>
      <c r="AD44" s="85">
        <f t="shared" si="28"/>
        <v>120.48</v>
      </c>
      <c r="AE44" s="21">
        <f t="shared" si="22"/>
        <v>105.48</v>
      </c>
      <c r="AF44" s="82"/>
      <c r="AG44" s="78"/>
      <c r="AH44" s="22">
        <f t="shared" si="7"/>
        <v>120.48</v>
      </c>
      <c r="AI44" s="23">
        <f t="shared" si="8"/>
        <v>8.0014999999999787</v>
      </c>
      <c r="AJ44" s="58"/>
      <c r="AK44" s="24">
        <f t="shared" si="9"/>
        <v>15</v>
      </c>
      <c r="AL44" s="25">
        <f t="shared" si="13"/>
        <v>113.48149999999998</v>
      </c>
      <c r="AM44" s="28">
        <f t="shared" si="14"/>
        <v>128.48149999999998</v>
      </c>
      <c r="AN44" s="79"/>
      <c r="AO44" s="24">
        <v>60</v>
      </c>
      <c r="AP44" s="25">
        <v>200</v>
      </c>
      <c r="AQ44" s="25">
        <v>0</v>
      </c>
      <c r="AR44" s="25">
        <v>16</v>
      </c>
      <c r="AS44" s="25">
        <v>15</v>
      </c>
      <c r="AT44" s="62">
        <f t="shared" si="27"/>
        <v>291</v>
      </c>
      <c r="AU44" s="64">
        <f t="shared" si="25"/>
        <v>276.45</v>
      </c>
      <c r="AV44" s="114">
        <v>6</v>
      </c>
      <c r="AW44" s="114">
        <v>20</v>
      </c>
      <c r="AX44" s="114">
        <v>8</v>
      </c>
      <c r="AY44" s="114">
        <v>1</v>
      </c>
      <c r="AZ44" s="81">
        <f t="shared" si="17"/>
        <v>35</v>
      </c>
      <c r="BA44" s="80">
        <f t="shared" si="18"/>
        <v>241.45</v>
      </c>
      <c r="BB44" s="36">
        <f t="shared" si="26"/>
        <v>113.48149999999998</v>
      </c>
      <c r="BC44" s="80">
        <f t="shared" si="19"/>
        <v>125.554</v>
      </c>
    </row>
    <row r="45" spans="1:55" ht="17.399999999999999">
      <c r="A45" s="30" t="s">
        <v>50</v>
      </c>
      <c r="B45" s="44">
        <v>731</v>
      </c>
      <c r="C45" s="44">
        <v>379</v>
      </c>
      <c r="D45" s="44">
        <v>687</v>
      </c>
      <c r="E45" s="44">
        <v>39</v>
      </c>
      <c r="F45" s="44"/>
      <c r="G45" s="35">
        <v>22</v>
      </c>
      <c r="H45" s="55">
        <f t="shared" si="4"/>
        <v>1797</v>
      </c>
      <c r="I45" s="55">
        <f t="shared" si="5"/>
        <v>61</v>
      </c>
      <c r="J45" s="35">
        <v>670</v>
      </c>
      <c r="K45" s="19">
        <v>504</v>
      </c>
      <c r="L45" s="19"/>
      <c r="M45" s="56">
        <v>24</v>
      </c>
      <c r="N45" s="56">
        <v>18</v>
      </c>
      <c r="O45" s="56"/>
      <c r="P45" s="55">
        <f t="shared" si="20"/>
        <v>1174</v>
      </c>
      <c r="Q45" s="55">
        <f t="shared" si="6"/>
        <v>42</v>
      </c>
      <c r="R45" s="57">
        <f t="shared" si="21"/>
        <v>103</v>
      </c>
      <c r="S45" s="35">
        <v>4.08</v>
      </c>
      <c r="T45" s="44">
        <v>5</v>
      </c>
      <c r="U45" s="44">
        <v>8.4</v>
      </c>
      <c r="V45" s="44"/>
      <c r="W45" s="44"/>
      <c r="X45" s="44"/>
      <c r="Y45" s="44"/>
      <c r="Z45" s="44"/>
      <c r="AA45" s="68">
        <f t="shared" si="11"/>
        <v>0</v>
      </c>
      <c r="AB45" s="33">
        <v>15</v>
      </c>
      <c r="AC45" s="20">
        <f t="shared" si="12"/>
        <v>15</v>
      </c>
      <c r="AD45" s="85">
        <f t="shared" si="28"/>
        <v>120.48</v>
      </c>
      <c r="AE45" s="83">
        <f t="shared" si="22"/>
        <v>105.48</v>
      </c>
      <c r="AF45" s="84"/>
      <c r="AG45" s="78"/>
      <c r="AH45" s="22">
        <f t="shared" si="7"/>
        <v>120.48</v>
      </c>
      <c r="AI45" s="23">
        <f t="shared" si="8"/>
        <v>8.0014999999999787</v>
      </c>
      <c r="AJ45" s="58"/>
      <c r="AK45" s="24">
        <f t="shared" si="9"/>
        <v>15</v>
      </c>
      <c r="AL45" s="25">
        <f t="shared" si="13"/>
        <v>113.48149999999998</v>
      </c>
      <c r="AM45" s="28">
        <f t="shared" si="14"/>
        <v>128.48149999999998</v>
      </c>
      <c r="AN45" s="79"/>
      <c r="AO45" s="24">
        <v>60</v>
      </c>
      <c r="AP45" s="25">
        <v>200</v>
      </c>
      <c r="AQ45" s="25">
        <v>0</v>
      </c>
      <c r="AR45" s="25">
        <v>16</v>
      </c>
      <c r="AS45" s="25">
        <v>15</v>
      </c>
      <c r="AT45" s="62">
        <f t="shared" si="27"/>
        <v>291</v>
      </c>
      <c r="AU45" s="64">
        <f t="shared" si="25"/>
        <v>276.45</v>
      </c>
      <c r="AV45" s="114">
        <v>6</v>
      </c>
      <c r="AW45" s="114">
        <v>20</v>
      </c>
      <c r="AX45" s="114">
        <v>8</v>
      </c>
      <c r="AY45" s="114">
        <v>1</v>
      </c>
      <c r="AZ45" s="81">
        <f t="shared" si="17"/>
        <v>35</v>
      </c>
      <c r="BA45" s="80">
        <f t="shared" si="18"/>
        <v>241.45</v>
      </c>
      <c r="BB45" s="36">
        <f t="shared" si="26"/>
        <v>113.48149999999998</v>
      </c>
      <c r="BC45" s="80">
        <f t="shared" si="19"/>
        <v>125.554</v>
      </c>
    </row>
    <row r="46" spans="1:55" ht="17.399999999999999">
      <c r="A46" s="30" t="s">
        <v>24</v>
      </c>
      <c r="B46" s="44">
        <v>834</v>
      </c>
      <c r="C46" s="44">
        <v>442</v>
      </c>
      <c r="D46" s="44">
        <v>404</v>
      </c>
      <c r="E46" s="44">
        <v>44</v>
      </c>
      <c r="F46" s="44"/>
      <c r="G46" s="35">
        <v>13</v>
      </c>
      <c r="H46" s="55">
        <f t="shared" si="4"/>
        <v>1680</v>
      </c>
      <c r="I46" s="55">
        <f t="shared" si="5"/>
        <v>57</v>
      </c>
      <c r="J46" s="35">
        <v>769</v>
      </c>
      <c r="K46" s="19">
        <v>527</v>
      </c>
      <c r="L46" s="19"/>
      <c r="M46" s="56">
        <v>24</v>
      </c>
      <c r="N46" s="56">
        <v>18</v>
      </c>
      <c r="O46" s="56"/>
      <c r="P46" s="55">
        <f>SUM(J46+K46+L46)</f>
        <v>1296</v>
      </c>
      <c r="Q46" s="55">
        <f>M46+N46+O46</f>
        <v>42</v>
      </c>
      <c r="R46" s="57">
        <f t="shared" si="21"/>
        <v>99</v>
      </c>
      <c r="S46" s="35">
        <v>4.96</v>
      </c>
      <c r="T46" s="44">
        <v>5</v>
      </c>
      <c r="U46" s="44">
        <v>10.199999999999999</v>
      </c>
      <c r="V46" s="44"/>
      <c r="W46" s="44"/>
      <c r="X46" s="44"/>
      <c r="Y46" s="44"/>
      <c r="Z46" s="44"/>
      <c r="AA46" s="68">
        <f t="shared" si="11"/>
        <v>0</v>
      </c>
      <c r="AB46" s="33">
        <v>15</v>
      </c>
      <c r="AC46" s="20">
        <f t="shared" si="12"/>
        <v>15</v>
      </c>
      <c r="AD46" s="85">
        <f t="shared" si="28"/>
        <v>119.16</v>
      </c>
      <c r="AE46" s="83">
        <f t="shared" si="22"/>
        <v>104.16</v>
      </c>
      <c r="AF46" s="84"/>
      <c r="AG46" s="78"/>
      <c r="AH46" s="22">
        <f t="shared" si="7"/>
        <v>119.16</v>
      </c>
      <c r="AI46" s="23">
        <f t="shared" si="8"/>
        <v>26.734999999999985</v>
      </c>
      <c r="AJ46" s="58"/>
      <c r="AK46" s="24">
        <f t="shared" si="9"/>
        <v>15</v>
      </c>
      <c r="AL46" s="25">
        <f t="shared" si="13"/>
        <v>130.89499999999998</v>
      </c>
      <c r="AM46" s="28">
        <f t="shared" si="14"/>
        <v>145.89499999999998</v>
      </c>
      <c r="AN46" s="79"/>
      <c r="AO46" s="24">
        <v>60</v>
      </c>
      <c r="AP46" s="25">
        <v>200</v>
      </c>
      <c r="AQ46" s="25">
        <v>0</v>
      </c>
      <c r="AR46" s="25">
        <v>16</v>
      </c>
      <c r="AS46" s="25">
        <v>54</v>
      </c>
      <c r="AT46" s="62">
        <f t="shared" si="27"/>
        <v>330</v>
      </c>
      <c r="AU46" s="64">
        <f t="shared" si="25"/>
        <v>313.5</v>
      </c>
      <c r="AV46" s="114">
        <v>6</v>
      </c>
      <c r="AW46" s="114">
        <v>20</v>
      </c>
      <c r="AX46" s="114">
        <v>8</v>
      </c>
      <c r="AY46" s="114">
        <v>1</v>
      </c>
      <c r="AZ46" s="81">
        <f t="shared" si="17"/>
        <v>35</v>
      </c>
      <c r="BA46" s="80">
        <f t="shared" si="18"/>
        <v>278.5</v>
      </c>
      <c r="BB46" s="36">
        <f t="shared" si="26"/>
        <v>130.89499999999998</v>
      </c>
      <c r="BC46" s="80">
        <f t="shared" si="19"/>
        <v>144.82</v>
      </c>
    </row>
    <row r="47" spans="1:55" ht="17.399999999999999">
      <c r="A47" s="30" t="s">
        <v>35</v>
      </c>
      <c r="B47" s="44">
        <v>855</v>
      </c>
      <c r="C47" s="44">
        <v>454</v>
      </c>
      <c r="D47" s="44">
        <v>424</v>
      </c>
      <c r="E47" s="44">
        <v>45</v>
      </c>
      <c r="F47" s="44"/>
      <c r="G47" s="35">
        <v>14</v>
      </c>
      <c r="H47" s="55">
        <f>B47+C47+D47</f>
        <v>1733</v>
      </c>
      <c r="I47" s="55">
        <f>E47+F47+G47</f>
        <v>59</v>
      </c>
      <c r="J47" s="35">
        <v>775</v>
      </c>
      <c r="K47" s="19">
        <v>527</v>
      </c>
      <c r="L47" s="19"/>
      <c r="M47" s="56">
        <v>25</v>
      </c>
      <c r="N47" s="56">
        <v>18</v>
      </c>
      <c r="O47" s="56"/>
      <c r="P47" s="55">
        <f t="shared" si="20"/>
        <v>1302</v>
      </c>
      <c r="Q47" s="55">
        <f t="shared" si="6"/>
        <v>43</v>
      </c>
      <c r="R47" s="57">
        <f t="shared" si="21"/>
        <v>102</v>
      </c>
      <c r="S47" s="35">
        <v>4.96</v>
      </c>
      <c r="T47" s="44">
        <v>5</v>
      </c>
      <c r="U47" s="44">
        <v>10.199999999999999</v>
      </c>
      <c r="V47" s="44"/>
      <c r="W47" s="44"/>
      <c r="X47" s="44"/>
      <c r="Y47" s="44"/>
      <c r="Z47" s="44"/>
      <c r="AA47" s="68">
        <f t="shared" si="11"/>
        <v>0</v>
      </c>
      <c r="AB47" s="33">
        <v>15</v>
      </c>
      <c r="AC47" s="20">
        <f t="shared" si="12"/>
        <v>15</v>
      </c>
      <c r="AD47" s="85">
        <f t="shared" si="28"/>
        <v>122.16</v>
      </c>
      <c r="AE47" s="83">
        <f t="shared" si="22"/>
        <v>107.16</v>
      </c>
      <c r="AF47" s="84"/>
      <c r="AG47" s="78"/>
      <c r="AH47" s="22">
        <f t="shared" si="7"/>
        <v>122.16</v>
      </c>
      <c r="AI47" s="23">
        <f t="shared" si="8"/>
        <v>23.734999999999985</v>
      </c>
      <c r="AJ47" s="58"/>
      <c r="AK47" s="24">
        <f t="shared" si="9"/>
        <v>15</v>
      </c>
      <c r="AL47" s="25">
        <f t="shared" si="13"/>
        <v>130.89499999999998</v>
      </c>
      <c r="AM47" s="28">
        <f t="shared" si="14"/>
        <v>145.89499999999998</v>
      </c>
      <c r="AN47" s="79"/>
      <c r="AO47" s="24">
        <v>60</v>
      </c>
      <c r="AP47" s="25">
        <v>200</v>
      </c>
      <c r="AQ47" s="25">
        <v>0</v>
      </c>
      <c r="AR47" s="25">
        <v>16</v>
      </c>
      <c r="AS47" s="25">
        <v>54</v>
      </c>
      <c r="AT47" s="62">
        <f t="shared" si="27"/>
        <v>330</v>
      </c>
      <c r="AU47" s="64">
        <f t="shared" si="25"/>
        <v>313.5</v>
      </c>
      <c r="AV47" s="114">
        <v>6</v>
      </c>
      <c r="AW47" s="114">
        <v>20</v>
      </c>
      <c r="AX47" s="114">
        <v>8</v>
      </c>
      <c r="AY47" s="114">
        <v>1</v>
      </c>
      <c r="AZ47" s="81">
        <f t="shared" si="17"/>
        <v>35</v>
      </c>
      <c r="BA47" s="80">
        <f t="shared" si="18"/>
        <v>278.5</v>
      </c>
      <c r="BB47" s="36">
        <f t="shared" si="26"/>
        <v>130.89499999999998</v>
      </c>
      <c r="BC47" s="80">
        <f t="shared" si="19"/>
        <v>144.82</v>
      </c>
    </row>
    <row r="48" spans="1:55" ht="17.399999999999999">
      <c r="A48" s="30" t="s">
        <v>36</v>
      </c>
      <c r="B48" s="44">
        <v>844</v>
      </c>
      <c r="C48" s="44">
        <v>456</v>
      </c>
      <c r="D48" s="44">
        <v>653</v>
      </c>
      <c r="E48" s="44">
        <v>44</v>
      </c>
      <c r="F48" s="44"/>
      <c r="G48" s="35">
        <v>21</v>
      </c>
      <c r="H48" s="55">
        <f t="shared" si="4"/>
        <v>1953</v>
      </c>
      <c r="I48" s="55">
        <f t="shared" si="5"/>
        <v>65</v>
      </c>
      <c r="J48" s="35">
        <v>778</v>
      </c>
      <c r="K48" s="19">
        <v>518</v>
      </c>
      <c r="L48" s="19"/>
      <c r="M48" s="56">
        <v>24</v>
      </c>
      <c r="N48" s="56">
        <v>18</v>
      </c>
      <c r="O48" s="56"/>
      <c r="P48" s="55">
        <f t="shared" si="20"/>
        <v>1296</v>
      </c>
      <c r="Q48" s="55">
        <f t="shared" si="6"/>
        <v>42</v>
      </c>
      <c r="R48" s="57">
        <f t="shared" si="21"/>
        <v>107</v>
      </c>
      <c r="S48" s="35">
        <v>4.96</v>
      </c>
      <c r="T48" s="44">
        <v>8</v>
      </c>
      <c r="U48" s="44">
        <v>10.199999999999999</v>
      </c>
      <c r="V48" s="44"/>
      <c r="W48" s="44"/>
      <c r="X48" s="44"/>
      <c r="Y48" s="44"/>
      <c r="Z48" s="44"/>
      <c r="AA48" s="68">
        <f t="shared" si="11"/>
        <v>0</v>
      </c>
      <c r="AB48" s="33">
        <v>15</v>
      </c>
      <c r="AC48" s="20">
        <f t="shared" si="12"/>
        <v>15</v>
      </c>
      <c r="AD48" s="85">
        <f t="shared" si="28"/>
        <v>130.16</v>
      </c>
      <c r="AE48" s="83">
        <f t="shared" si="22"/>
        <v>115.16</v>
      </c>
      <c r="AF48" s="84"/>
      <c r="AG48" s="78"/>
      <c r="AH48" s="22">
        <f t="shared" si="7"/>
        <v>130.16</v>
      </c>
      <c r="AI48" s="23">
        <f t="shared" si="8"/>
        <v>15.734999999999985</v>
      </c>
      <c r="AJ48" s="58"/>
      <c r="AK48" s="24">
        <f t="shared" si="9"/>
        <v>15</v>
      </c>
      <c r="AL48" s="25">
        <f t="shared" si="13"/>
        <v>130.89499999999998</v>
      </c>
      <c r="AM48" s="28">
        <f t="shared" si="14"/>
        <v>145.89499999999998</v>
      </c>
      <c r="AN48" s="79"/>
      <c r="AO48" s="24">
        <v>60</v>
      </c>
      <c r="AP48" s="25">
        <v>200</v>
      </c>
      <c r="AQ48" s="25">
        <v>0</v>
      </c>
      <c r="AR48" s="25">
        <v>16</v>
      </c>
      <c r="AS48" s="25">
        <v>54</v>
      </c>
      <c r="AT48" s="62">
        <f t="shared" ref="AT48:AT65" si="29">SUM(AO48:AS48)</f>
        <v>330</v>
      </c>
      <c r="AU48" s="64">
        <f t="shared" si="25"/>
        <v>313.5</v>
      </c>
      <c r="AV48" s="114">
        <v>6</v>
      </c>
      <c r="AW48" s="114">
        <v>20</v>
      </c>
      <c r="AX48" s="114">
        <v>8</v>
      </c>
      <c r="AY48" s="114">
        <v>1</v>
      </c>
      <c r="AZ48" s="81">
        <f t="shared" si="17"/>
        <v>35</v>
      </c>
      <c r="BA48" s="80">
        <f t="shared" si="18"/>
        <v>278.5</v>
      </c>
      <c r="BB48" s="36">
        <f t="shared" si="26"/>
        <v>130.89499999999998</v>
      </c>
      <c r="BC48" s="80">
        <f t="shared" si="19"/>
        <v>144.82</v>
      </c>
    </row>
    <row r="49" spans="1:55" ht="17.399999999999999">
      <c r="A49" s="30" t="s">
        <v>51</v>
      </c>
      <c r="B49" s="44">
        <v>844</v>
      </c>
      <c r="C49" s="44">
        <v>456</v>
      </c>
      <c r="D49" s="44">
        <v>653</v>
      </c>
      <c r="E49" s="44">
        <v>44</v>
      </c>
      <c r="F49" s="44"/>
      <c r="G49" s="35">
        <v>21</v>
      </c>
      <c r="H49" s="55">
        <f>B49+C49+D49</f>
        <v>1953</v>
      </c>
      <c r="I49" s="55">
        <f>E49+F49+G49</f>
        <v>65</v>
      </c>
      <c r="J49" s="35">
        <v>778</v>
      </c>
      <c r="K49" s="19">
        <v>518</v>
      </c>
      <c r="L49" s="19"/>
      <c r="M49" s="56">
        <v>24</v>
      </c>
      <c r="N49" s="56">
        <v>18</v>
      </c>
      <c r="O49" s="56"/>
      <c r="P49" s="55">
        <f t="shared" si="20"/>
        <v>1296</v>
      </c>
      <c r="Q49" s="55">
        <f t="shared" si="6"/>
        <v>42</v>
      </c>
      <c r="R49" s="57">
        <f t="shared" si="21"/>
        <v>107</v>
      </c>
      <c r="S49" s="35">
        <v>4.96</v>
      </c>
      <c r="T49" s="44">
        <v>8</v>
      </c>
      <c r="U49" s="44">
        <v>10.199999999999999</v>
      </c>
      <c r="V49" s="44"/>
      <c r="W49" s="44"/>
      <c r="X49" s="44"/>
      <c r="Y49" s="44"/>
      <c r="Z49" s="44"/>
      <c r="AA49" s="68">
        <f t="shared" si="11"/>
        <v>0</v>
      </c>
      <c r="AB49" s="33">
        <v>15</v>
      </c>
      <c r="AC49" s="20">
        <f t="shared" si="12"/>
        <v>15</v>
      </c>
      <c r="AD49" s="85">
        <f t="shared" si="28"/>
        <v>130.16</v>
      </c>
      <c r="AE49" s="83">
        <f t="shared" si="22"/>
        <v>115.16</v>
      </c>
      <c r="AF49" s="84"/>
      <c r="AG49" s="78"/>
      <c r="AH49" s="22">
        <f t="shared" si="7"/>
        <v>130.16</v>
      </c>
      <c r="AI49" s="23">
        <f t="shared" si="8"/>
        <v>15.734999999999985</v>
      </c>
      <c r="AJ49" s="58"/>
      <c r="AK49" s="24">
        <f t="shared" si="9"/>
        <v>15</v>
      </c>
      <c r="AL49" s="25">
        <f t="shared" si="13"/>
        <v>130.89499999999998</v>
      </c>
      <c r="AM49" s="28">
        <f t="shared" si="14"/>
        <v>145.89499999999998</v>
      </c>
      <c r="AN49" s="79"/>
      <c r="AO49" s="24">
        <v>60</v>
      </c>
      <c r="AP49" s="25">
        <v>200</v>
      </c>
      <c r="AQ49" s="25">
        <v>0</v>
      </c>
      <c r="AR49" s="25">
        <v>16</v>
      </c>
      <c r="AS49" s="25">
        <v>54</v>
      </c>
      <c r="AT49" s="62">
        <f t="shared" si="29"/>
        <v>330</v>
      </c>
      <c r="AU49" s="64">
        <f t="shared" si="25"/>
        <v>313.5</v>
      </c>
      <c r="AV49" s="114">
        <v>6</v>
      </c>
      <c r="AW49" s="114">
        <v>20</v>
      </c>
      <c r="AX49" s="114">
        <v>8</v>
      </c>
      <c r="AY49" s="114">
        <v>1</v>
      </c>
      <c r="AZ49" s="81">
        <f t="shared" si="17"/>
        <v>35</v>
      </c>
      <c r="BA49" s="80">
        <f t="shared" si="18"/>
        <v>278.5</v>
      </c>
      <c r="BB49" s="36">
        <f t="shared" si="26"/>
        <v>130.89499999999998</v>
      </c>
      <c r="BC49" s="80">
        <f t="shared" si="19"/>
        <v>144.82</v>
      </c>
    </row>
    <row r="50" spans="1:55" ht="17.399999999999999">
      <c r="A50" s="30" t="s">
        <v>25</v>
      </c>
      <c r="B50" s="44">
        <v>827</v>
      </c>
      <c r="C50" s="44">
        <v>565</v>
      </c>
      <c r="D50" s="44">
        <v>808</v>
      </c>
      <c r="E50" s="44">
        <v>42</v>
      </c>
      <c r="F50" s="44"/>
      <c r="G50" s="35">
        <v>26</v>
      </c>
      <c r="H50" s="55">
        <f t="shared" si="4"/>
        <v>2200</v>
      </c>
      <c r="I50" s="55">
        <f t="shared" si="5"/>
        <v>68</v>
      </c>
      <c r="J50" s="35">
        <v>728</v>
      </c>
      <c r="K50" s="19">
        <v>495</v>
      </c>
      <c r="L50" s="19"/>
      <c r="M50" s="56">
        <v>25</v>
      </c>
      <c r="N50" s="56">
        <v>18</v>
      </c>
      <c r="O50" s="56"/>
      <c r="P50" s="55">
        <f>SUM(J50+K50+L50)</f>
        <v>1223</v>
      </c>
      <c r="Q50" s="55">
        <f>M50+N50+O50</f>
        <v>43</v>
      </c>
      <c r="R50" s="57">
        <f t="shared" si="21"/>
        <v>111</v>
      </c>
      <c r="S50" s="35">
        <v>6.12</v>
      </c>
      <c r="T50" s="44">
        <v>8</v>
      </c>
      <c r="U50" s="44">
        <v>11.6</v>
      </c>
      <c r="V50" s="44"/>
      <c r="W50" s="44"/>
      <c r="X50" s="44"/>
      <c r="Y50" s="44"/>
      <c r="Z50" s="44"/>
      <c r="AA50" s="68">
        <f t="shared" si="11"/>
        <v>0</v>
      </c>
      <c r="AB50" s="33">
        <v>15</v>
      </c>
      <c r="AC50" s="20">
        <f t="shared" si="12"/>
        <v>15</v>
      </c>
      <c r="AD50" s="85">
        <f t="shared" si="28"/>
        <v>136.72</v>
      </c>
      <c r="AE50" s="83">
        <f t="shared" si="22"/>
        <v>121.72</v>
      </c>
      <c r="AF50" s="84"/>
      <c r="AG50" s="78"/>
      <c r="AH50" s="22">
        <f t="shared" si="7"/>
        <v>136.72</v>
      </c>
      <c r="AI50" s="23">
        <f t="shared" si="8"/>
        <v>9.1749999999999829</v>
      </c>
      <c r="AJ50" s="58"/>
      <c r="AK50" s="24">
        <f t="shared" si="9"/>
        <v>15</v>
      </c>
      <c r="AL50" s="25">
        <f t="shared" si="13"/>
        <v>130.89499999999998</v>
      </c>
      <c r="AM50" s="28">
        <f t="shared" si="14"/>
        <v>145.89499999999998</v>
      </c>
      <c r="AN50" s="79"/>
      <c r="AO50" s="24">
        <v>60</v>
      </c>
      <c r="AP50" s="25">
        <v>200</v>
      </c>
      <c r="AQ50" s="25">
        <v>0</v>
      </c>
      <c r="AR50" s="25">
        <v>16</v>
      </c>
      <c r="AS50" s="25">
        <v>54</v>
      </c>
      <c r="AT50" s="62">
        <f t="shared" si="29"/>
        <v>330</v>
      </c>
      <c r="AU50" s="64">
        <f t="shared" si="25"/>
        <v>313.5</v>
      </c>
      <c r="AV50" s="114">
        <v>6</v>
      </c>
      <c r="AW50" s="114">
        <v>20</v>
      </c>
      <c r="AX50" s="114">
        <v>8</v>
      </c>
      <c r="AY50" s="114">
        <v>1</v>
      </c>
      <c r="AZ50" s="81">
        <f t="shared" si="17"/>
        <v>35</v>
      </c>
      <c r="BA50" s="80">
        <f t="shared" si="18"/>
        <v>278.5</v>
      </c>
      <c r="BB50" s="36">
        <f t="shared" si="26"/>
        <v>130.89499999999998</v>
      </c>
      <c r="BC50" s="80">
        <f t="shared" si="19"/>
        <v>144.82</v>
      </c>
    </row>
    <row r="51" spans="1:55" ht="17.399999999999999">
      <c r="A51" s="30" t="s">
        <v>52</v>
      </c>
      <c r="B51" s="44">
        <v>827</v>
      </c>
      <c r="C51" s="44">
        <v>565</v>
      </c>
      <c r="D51" s="44">
        <v>808</v>
      </c>
      <c r="E51" s="44">
        <v>42</v>
      </c>
      <c r="F51" s="44"/>
      <c r="G51" s="35">
        <v>26</v>
      </c>
      <c r="H51" s="55">
        <f>B51+C51+D51</f>
        <v>2200</v>
      </c>
      <c r="I51" s="55">
        <f>E51+F51+G51</f>
        <v>68</v>
      </c>
      <c r="J51" s="35">
        <v>728</v>
      </c>
      <c r="K51" s="19">
        <v>495</v>
      </c>
      <c r="L51" s="19"/>
      <c r="M51" s="56">
        <v>25</v>
      </c>
      <c r="N51" s="56">
        <v>18</v>
      </c>
      <c r="O51" s="56"/>
      <c r="P51" s="55">
        <f t="shared" si="20"/>
        <v>1223</v>
      </c>
      <c r="Q51" s="55">
        <f t="shared" si="6"/>
        <v>43</v>
      </c>
      <c r="R51" s="57">
        <f t="shared" si="21"/>
        <v>111</v>
      </c>
      <c r="S51" s="35">
        <v>6.12</v>
      </c>
      <c r="T51" s="44">
        <v>8</v>
      </c>
      <c r="U51" s="44">
        <v>11.6</v>
      </c>
      <c r="V51" s="44"/>
      <c r="W51" s="44"/>
      <c r="X51" s="44"/>
      <c r="Y51" s="44"/>
      <c r="Z51" s="44"/>
      <c r="AA51" s="68">
        <f t="shared" si="11"/>
        <v>0</v>
      </c>
      <c r="AB51" s="33">
        <v>15</v>
      </c>
      <c r="AC51" s="20">
        <f t="shared" si="12"/>
        <v>15</v>
      </c>
      <c r="AD51" s="85">
        <f t="shared" si="28"/>
        <v>136.72</v>
      </c>
      <c r="AE51" s="83">
        <f t="shared" si="22"/>
        <v>121.72</v>
      </c>
      <c r="AF51" s="84"/>
      <c r="AG51" s="78"/>
      <c r="AH51" s="22">
        <f t="shared" si="7"/>
        <v>136.72</v>
      </c>
      <c r="AI51" s="23">
        <f t="shared" si="8"/>
        <v>9.1749999999999829</v>
      </c>
      <c r="AJ51" s="58"/>
      <c r="AK51" s="24">
        <f t="shared" si="9"/>
        <v>15</v>
      </c>
      <c r="AL51" s="25">
        <f t="shared" si="13"/>
        <v>130.89499999999998</v>
      </c>
      <c r="AM51" s="28">
        <f t="shared" si="14"/>
        <v>145.89499999999998</v>
      </c>
      <c r="AN51" s="79"/>
      <c r="AO51" s="24">
        <v>60</v>
      </c>
      <c r="AP51" s="25">
        <v>200</v>
      </c>
      <c r="AQ51" s="25">
        <v>0</v>
      </c>
      <c r="AR51" s="25">
        <v>16</v>
      </c>
      <c r="AS51" s="25">
        <v>54</v>
      </c>
      <c r="AT51" s="62">
        <f t="shared" si="29"/>
        <v>330</v>
      </c>
      <c r="AU51" s="64">
        <f t="shared" si="25"/>
        <v>313.5</v>
      </c>
      <c r="AV51" s="114">
        <v>6</v>
      </c>
      <c r="AW51" s="114">
        <v>20</v>
      </c>
      <c r="AX51" s="114">
        <v>8</v>
      </c>
      <c r="AY51" s="114">
        <v>1</v>
      </c>
      <c r="AZ51" s="81">
        <f t="shared" si="17"/>
        <v>35</v>
      </c>
      <c r="BA51" s="80">
        <f t="shared" si="18"/>
        <v>278.5</v>
      </c>
      <c r="BB51" s="36">
        <f t="shared" si="26"/>
        <v>130.89499999999998</v>
      </c>
      <c r="BC51" s="80">
        <f t="shared" si="19"/>
        <v>144.82</v>
      </c>
    </row>
    <row r="52" spans="1:55" ht="17.399999999999999">
      <c r="A52" s="30" t="s">
        <v>37</v>
      </c>
      <c r="B52" s="44">
        <v>824</v>
      </c>
      <c r="C52" s="44">
        <v>564</v>
      </c>
      <c r="D52" s="44">
        <v>865</v>
      </c>
      <c r="E52" s="44">
        <v>47</v>
      </c>
      <c r="F52" s="44"/>
      <c r="G52" s="35">
        <v>29</v>
      </c>
      <c r="H52" s="55">
        <f>B52+C52+D52</f>
        <v>2253</v>
      </c>
      <c r="I52" s="55">
        <f>E52+F52+G52</f>
        <v>76</v>
      </c>
      <c r="J52" s="35">
        <v>732</v>
      </c>
      <c r="K52" s="19">
        <v>492</v>
      </c>
      <c r="L52" s="19"/>
      <c r="M52" s="56">
        <v>24</v>
      </c>
      <c r="N52" s="56">
        <v>17</v>
      </c>
      <c r="O52" s="56"/>
      <c r="P52" s="55">
        <f t="shared" si="20"/>
        <v>1224</v>
      </c>
      <c r="Q52" s="55">
        <f t="shared" si="6"/>
        <v>41</v>
      </c>
      <c r="R52" s="57">
        <f t="shared" si="21"/>
        <v>117</v>
      </c>
      <c r="S52" s="35">
        <v>6.12</v>
      </c>
      <c r="T52" s="44">
        <v>8</v>
      </c>
      <c r="U52" s="44">
        <v>11.6</v>
      </c>
      <c r="V52" s="44"/>
      <c r="W52" s="44"/>
      <c r="X52" s="44"/>
      <c r="Y52" s="44"/>
      <c r="Z52" s="44"/>
      <c r="AA52" s="68">
        <f t="shared" si="11"/>
        <v>0</v>
      </c>
      <c r="AB52" s="33">
        <v>15</v>
      </c>
      <c r="AC52" s="20">
        <f t="shared" si="12"/>
        <v>15</v>
      </c>
      <c r="AD52" s="85">
        <f t="shared" si="28"/>
        <v>142.72</v>
      </c>
      <c r="AE52" s="83">
        <f t="shared" si="22"/>
        <v>127.72</v>
      </c>
      <c r="AF52" s="84"/>
      <c r="AG52" s="78"/>
      <c r="AH52" s="22">
        <f t="shared" si="7"/>
        <v>142.72</v>
      </c>
      <c r="AI52" s="23">
        <f t="shared" si="8"/>
        <v>3.1749999999999829</v>
      </c>
      <c r="AJ52" s="58"/>
      <c r="AK52" s="24">
        <f t="shared" si="9"/>
        <v>15</v>
      </c>
      <c r="AL52" s="25">
        <f t="shared" si="13"/>
        <v>130.89499999999998</v>
      </c>
      <c r="AM52" s="28">
        <f t="shared" si="14"/>
        <v>145.89499999999998</v>
      </c>
      <c r="AN52" s="79"/>
      <c r="AO52" s="24">
        <v>60</v>
      </c>
      <c r="AP52" s="25">
        <v>200</v>
      </c>
      <c r="AQ52" s="25">
        <v>0</v>
      </c>
      <c r="AR52" s="25">
        <v>16</v>
      </c>
      <c r="AS52" s="25">
        <v>54</v>
      </c>
      <c r="AT52" s="62">
        <f t="shared" si="29"/>
        <v>330</v>
      </c>
      <c r="AU52" s="64">
        <f t="shared" si="25"/>
        <v>313.5</v>
      </c>
      <c r="AV52" s="114">
        <v>6</v>
      </c>
      <c r="AW52" s="114">
        <v>20</v>
      </c>
      <c r="AX52" s="114">
        <v>8</v>
      </c>
      <c r="AY52" s="114">
        <v>1</v>
      </c>
      <c r="AZ52" s="81">
        <f t="shared" si="17"/>
        <v>35</v>
      </c>
      <c r="BA52" s="80">
        <f t="shared" si="18"/>
        <v>278.5</v>
      </c>
      <c r="BB52" s="36">
        <f t="shared" si="26"/>
        <v>130.89499999999998</v>
      </c>
      <c r="BC52" s="80">
        <f t="shared" si="19"/>
        <v>144.82</v>
      </c>
    </row>
    <row r="53" spans="1:55" ht="17.399999999999999">
      <c r="A53" s="30" t="s">
        <v>53</v>
      </c>
      <c r="B53" s="44">
        <v>824</v>
      </c>
      <c r="C53" s="44">
        <v>564</v>
      </c>
      <c r="D53" s="44">
        <v>865</v>
      </c>
      <c r="E53" s="44">
        <v>47</v>
      </c>
      <c r="F53" s="44"/>
      <c r="G53" s="35">
        <v>29</v>
      </c>
      <c r="H53" s="55">
        <f>B53+C53+D53</f>
        <v>2253</v>
      </c>
      <c r="I53" s="55">
        <f>E53+F53+G53</f>
        <v>76</v>
      </c>
      <c r="J53" s="35">
        <v>732</v>
      </c>
      <c r="K53" s="19">
        <v>492</v>
      </c>
      <c r="L53" s="19"/>
      <c r="M53" s="56">
        <v>24</v>
      </c>
      <c r="N53" s="56">
        <v>17</v>
      </c>
      <c r="O53" s="56"/>
      <c r="P53" s="55">
        <f t="shared" si="20"/>
        <v>1224</v>
      </c>
      <c r="Q53" s="55">
        <f t="shared" si="6"/>
        <v>41</v>
      </c>
      <c r="R53" s="57">
        <f t="shared" si="21"/>
        <v>117</v>
      </c>
      <c r="S53" s="35">
        <v>6.12</v>
      </c>
      <c r="T53" s="44">
        <v>8</v>
      </c>
      <c r="U53" s="44">
        <v>11.6</v>
      </c>
      <c r="V53" s="44"/>
      <c r="W53" s="44"/>
      <c r="X53" s="44"/>
      <c r="Y53" s="44"/>
      <c r="Z53" s="44"/>
      <c r="AA53" s="68">
        <f t="shared" si="11"/>
        <v>0</v>
      </c>
      <c r="AB53" s="33">
        <v>15</v>
      </c>
      <c r="AC53" s="20">
        <f t="shared" si="12"/>
        <v>15</v>
      </c>
      <c r="AD53" s="85">
        <f t="shared" si="28"/>
        <v>142.72</v>
      </c>
      <c r="AE53" s="83">
        <f t="shared" si="22"/>
        <v>127.72</v>
      </c>
      <c r="AF53" s="84"/>
      <c r="AG53" s="78"/>
      <c r="AH53" s="22">
        <f t="shared" si="7"/>
        <v>142.72</v>
      </c>
      <c r="AI53" s="23">
        <f t="shared" si="8"/>
        <v>3.1749999999999829</v>
      </c>
      <c r="AJ53" s="58"/>
      <c r="AK53" s="24">
        <f t="shared" si="9"/>
        <v>15</v>
      </c>
      <c r="AL53" s="25">
        <f t="shared" si="13"/>
        <v>130.89499999999998</v>
      </c>
      <c r="AM53" s="28">
        <f t="shared" si="14"/>
        <v>145.89499999999998</v>
      </c>
      <c r="AN53" s="79"/>
      <c r="AO53" s="24">
        <v>60</v>
      </c>
      <c r="AP53" s="25">
        <v>200</v>
      </c>
      <c r="AQ53" s="25">
        <v>0</v>
      </c>
      <c r="AR53" s="25">
        <v>16</v>
      </c>
      <c r="AS53" s="25">
        <v>54</v>
      </c>
      <c r="AT53" s="62">
        <f t="shared" si="29"/>
        <v>330</v>
      </c>
      <c r="AU53" s="64">
        <f t="shared" si="25"/>
        <v>313.5</v>
      </c>
      <c r="AV53" s="114">
        <v>6</v>
      </c>
      <c r="AW53" s="114">
        <v>20</v>
      </c>
      <c r="AX53" s="114">
        <v>8</v>
      </c>
      <c r="AY53" s="114">
        <v>1</v>
      </c>
      <c r="AZ53" s="81">
        <f t="shared" si="17"/>
        <v>35</v>
      </c>
      <c r="BA53" s="80">
        <f t="shared" si="18"/>
        <v>278.5</v>
      </c>
      <c r="BB53" s="36">
        <f t="shared" si="26"/>
        <v>130.89499999999998</v>
      </c>
      <c r="BC53" s="80">
        <f t="shared" si="19"/>
        <v>144.82</v>
      </c>
    </row>
    <row r="54" spans="1:55" ht="17.399999999999999">
      <c r="A54" s="30" t="s">
        <v>26</v>
      </c>
      <c r="B54" s="44">
        <v>818</v>
      </c>
      <c r="C54" s="44">
        <v>576</v>
      </c>
      <c r="D54" s="44">
        <v>858</v>
      </c>
      <c r="E54" s="44">
        <v>49</v>
      </c>
      <c r="F54" s="126"/>
      <c r="G54" s="35">
        <v>29</v>
      </c>
      <c r="H54" s="55">
        <f t="shared" si="4"/>
        <v>2252</v>
      </c>
      <c r="I54" s="55">
        <f>E54+F55+G54</f>
        <v>78</v>
      </c>
      <c r="J54" s="44">
        <v>790</v>
      </c>
      <c r="K54" s="19">
        <v>487</v>
      </c>
      <c r="L54" s="19"/>
      <c r="M54" s="56">
        <v>24</v>
      </c>
      <c r="N54" s="56">
        <v>17</v>
      </c>
      <c r="O54" s="56"/>
      <c r="P54" s="55">
        <f>SUM(J54+K54+L54)</f>
        <v>1277</v>
      </c>
      <c r="Q54" s="55">
        <f t="shared" si="6"/>
        <v>41</v>
      </c>
      <c r="R54" s="57">
        <f t="shared" si="21"/>
        <v>119</v>
      </c>
      <c r="S54" s="35">
        <v>5.18</v>
      </c>
      <c r="T54" s="44">
        <v>7.5</v>
      </c>
      <c r="U54" s="44">
        <v>11.6</v>
      </c>
      <c r="V54" s="44"/>
      <c r="W54" s="44"/>
      <c r="X54" s="44"/>
      <c r="Y54" s="44"/>
      <c r="Z54" s="44"/>
      <c r="AA54" s="68">
        <f t="shared" si="11"/>
        <v>0</v>
      </c>
      <c r="AB54" s="33">
        <v>15</v>
      </c>
      <c r="AC54" s="20">
        <f t="shared" si="12"/>
        <v>15</v>
      </c>
      <c r="AD54" s="85">
        <f t="shared" si="28"/>
        <v>143.28</v>
      </c>
      <c r="AE54" s="83">
        <f t="shared" si="22"/>
        <v>128.28</v>
      </c>
      <c r="AF54" s="84"/>
      <c r="AG54" s="78"/>
      <c r="AH54" s="22">
        <f t="shared" si="7"/>
        <v>143.28</v>
      </c>
      <c r="AI54" s="23">
        <f t="shared" si="8"/>
        <v>2.6149999999999807</v>
      </c>
      <c r="AJ54" s="58"/>
      <c r="AK54" s="24">
        <f t="shared" si="9"/>
        <v>15</v>
      </c>
      <c r="AL54" s="25">
        <f t="shared" si="13"/>
        <v>130.89499999999998</v>
      </c>
      <c r="AM54" s="28">
        <f t="shared" si="14"/>
        <v>145.89499999999998</v>
      </c>
      <c r="AN54" s="79"/>
      <c r="AO54" s="24">
        <v>60</v>
      </c>
      <c r="AP54" s="25">
        <v>200</v>
      </c>
      <c r="AQ54" s="25">
        <v>0</v>
      </c>
      <c r="AR54" s="25">
        <v>16</v>
      </c>
      <c r="AS54" s="25">
        <v>54</v>
      </c>
      <c r="AT54" s="62">
        <f t="shared" si="29"/>
        <v>330</v>
      </c>
      <c r="AU54" s="64">
        <f t="shared" si="25"/>
        <v>313.5</v>
      </c>
      <c r="AV54" s="114">
        <v>6</v>
      </c>
      <c r="AW54" s="114">
        <v>20</v>
      </c>
      <c r="AX54" s="114">
        <v>8</v>
      </c>
      <c r="AY54" s="114">
        <v>1</v>
      </c>
      <c r="AZ54" s="81">
        <f t="shared" si="17"/>
        <v>35</v>
      </c>
      <c r="BA54" s="80">
        <f t="shared" si="18"/>
        <v>278.5</v>
      </c>
      <c r="BB54" s="36">
        <f t="shared" si="26"/>
        <v>130.89499999999998</v>
      </c>
      <c r="BC54" s="80">
        <f t="shared" si="19"/>
        <v>144.82</v>
      </c>
    </row>
    <row r="55" spans="1:55" ht="17.399999999999999">
      <c r="A55" s="30" t="s">
        <v>54</v>
      </c>
      <c r="B55" s="44">
        <v>818</v>
      </c>
      <c r="C55" s="44">
        <v>576</v>
      </c>
      <c r="D55" s="44">
        <v>858</v>
      </c>
      <c r="E55" s="44">
        <v>49</v>
      </c>
      <c r="F55" s="126"/>
      <c r="G55" s="35">
        <v>29</v>
      </c>
      <c r="H55" s="55">
        <f>B55+C55+D55</f>
        <v>2252</v>
      </c>
      <c r="I55" s="55">
        <f>E55+F56+G55</f>
        <v>78</v>
      </c>
      <c r="J55" s="44">
        <v>790</v>
      </c>
      <c r="K55" s="19">
        <v>487</v>
      </c>
      <c r="L55" s="19"/>
      <c r="M55" s="56">
        <v>24</v>
      </c>
      <c r="N55" s="56">
        <v>17</v>
      </c>
      <c r="O55" s="56"/>
      <c r="P55" s="55">
        <f>SUM(J55+K55+L55)</f>
        <v>1277</v>
      </c>
      <c r="Q55" s="55">
        <f t="shared" si="6"/>
        <v>41</v>
      </c>
      <c r="R55" s="57">
        <f t="shared" si="21"/>
        <v>119</v>
      </c>
      <c r="S55" s="35">
        <v>5.18</v>
      </c>
      <c r="T55" s="44">
        <v>7.5</v>
      </c>
      <c r="U55" s="44">
        <v>11.6</v>
      </c>
      <c r="V55" s="44"/>
      <c r="W55" s="44"/>
      <c r="X55" s="44"/>
      <c r="Y55" s="44"/>
      <c r="Z55" s="44"/>
      <c r="AA55" s="68">
        <f t="shared" si="11"/>
        <v>0</v>
      </c>
      <c r="AB55" s="33">
        <v>15</v>
      </c>
      <c r="AC55" s="20">
        <f t="shared" si="12"/>
        <v>15</v>
      </c>
      <c r="AD55" s="85">
        <f t="shared" si="28"/>
        <v>143.28</v>
      </c>
      <c r="AE55" s="83">
        <f t="shared" si="22"/>
        <v>128.28</v>
      </c>
      <c r="AF55" s="84"/>
      <c r="AG55" s="78"/>
      <c r="AH55" s="22">
        <f t="shared" si="7"/>
        <v>143.28</v>
      </c>
      <c r="AI55" s="23">
        <f t="shared" si="8"/>
        <v>2.6149999999999807</v>
      </c>
      <c r="AJ55" s="58"/>
      <c r="AK55" s="24">
        <f t="shared" si="9"/>
        <v>15</v>
      </c>
      <c r="AL55" s="25">
        <f t="shared" si="13"/>
        <v>130.89499999999998</v>
      </c>
      <c r="AM55" s="28">
        <f t="shared" si="14"/>
        <v>145.89499999999998</v>
      </c>
      <c r="AN55" s="79"/>
      <c r="AO55" s="24">
        <v>60</v>
      </c>
      <c r="AP55" s="25">
        <v>200</v>
      </c>
      <c r="AQ55" s="25">
        <v>0</v>
      </c>
      <c r="AR55" s="25">
        <v>16</v>
      </c>
      <c r="AS55" s="25">
        <v>54</v>
      </c>
      <c r="AT55" s="62">
        <f t="shared" si="29"/>
        <v>330</v>
      </c>
      <c r="AU55" s="64">
        <f t="shared" si="25"/>
        <v>313.5</v>
      </c>
      <c r="AV55" s="114">
        <v>6</v>
      </c>
      <c r="AW55" s="114">
        <v>20</v>
      </c>
      <c r="AX55" s="114">
        <v>8</v>
      </c>
      <c r="AY55" s="114">
        <v>1</v>
      </c>
      <c r="AZ55" s="81">
        <f t="shared" si="17"/>
        <v>35</v>
      </c>
      <c r="BA55" s="80">
        <f t="shared" si="18"/>
        <v>278.5</v>
      </c>
      <c r="BB55" s="36">
        <f t="shared" si="26"/>
        <v>130.89499999999998</v>
      </c>
      <c r="BC55" s="80">
        <f t="shared" si="19"/>
        <v>144.82</v>
      </c>
    </row>
    <row r="56" spans="1:55" ht="17.399999999999999">
      <c r="A56" s="30" t="s">
        <v>55</v>
      </c>
      <c r="B56" s="44">
        <v>812</v>
      </c>
      <c r="C56" s="44">
        <v>576</v>
      </c>
      <c r="D56" s="44">
        <v>865</v>
      </c>
      <c r="E56" s="44">
        <v>49</v>
      </c>
      <c r="F56" s="44"/>
      <c r="G56" s="35">
        <v>29</v>
      </c>
      <c r="H56" s="55">
        <f t="shared" si="4"/>
        <v>2253</v>
      </c>
      <c r="I56" s="55">
        <f>E56+F57+G56</f>
        <v>78</v>
      </c>
      <c r="J56" s="44">
        <v>772</v>
      </c>
      <c r="K56" s="19">
        <v>467</v>
      </c>
      <c r="L56" s="19"/>
      <c r="M56" s="56">
        <v>25</v>
      </c>
      <c r="N56" s="56">
        <v>17</v>
      </c>
      <c r="O56" s="56"/>
      <c r="P56" s="55">
        <f t="shared" si="20"/>
        <v>1239</v>
      </c>
      <c r="Q56" s="55">
        <f t="shared" si="6"/>
        <v>42</v>
      </c>
      <c r="R56" s="57">
        <f t="shared" si="21"/>
        <v>120</v>
      </c>
      <c r="S56" s="35">
        <v>5.18</v>
      </c>
      <c r="T56" s="44">
        <v>7.5</v>
      </c>
      <c r="U56" s="44">
        <v>11.6</v>
      </c>
      <c r="V56" s="44"/>
      <c r="W56" s="44"/>
      <c r="X56" s="44"/>
      <c r="Y56" s="44"/>
      <c r="Z56" s="44"/>
      <c r="AA56" s="68">
        <f t="shared" si="11"/>
        <v>0</v>
      </c>
      <c r="AB56" s="33">
        <v>15</v>
      </c>
      <c r="AC56" s="20">
        <f t="shared" si="12"/>
        <v>15</v>
      </c>
      <c r="AD56" s="85">
        <f t="shared" si="28"/>
        <v>144.28</v>
      </c>
      <c r="AE56" s="83">
        <f t="shared" si="22"/>
        <v>129.28</v>
      </c>
      <c r="AF56" s="84"/>
      <c r="AG56" s="78"/>
      <c r="AH56" s="22">
        <f t="shared" si="7"/>
        <v>144.28</v>
      </c>
      <c r="AI56" s="23">
        <f t="shared" si="8"/>
        <v>1.6149999999999807</v>
      </c>
      <c r="AJ56" s="58"/>
      <c r="AK56" s="24">
        <f t="shared" si="9"/>
        <v>15</v>
      </c>
      <c r="AL56" s="25">
        <f t="shared" si="13"/>
        <v>130.89499999999998</v>
      </c>
      <c r="AM56" s="28">
        <f t="shared" si="14"/>
        <v>145.89499999999998</v>
      </c>
      <c r="AN56" s="79"/>
      <c r="AO56" s="24">
        <v>60</v>
      </c>
      <c r="AP56" s="25">
        <v>200</v>
      </c>
      <c r="AQ56" s="25">
        <v>0</v>
      </c>
      <c r="AR56" s="25">
        <v>16</v>
      </c>
      <c r="AS56" s="25">
        <v>54</v>
      </c>
      <c r="AT56" s="62">
        <f t="shared" si="29"/>
        <v>330</v>
      </c>
      <c r="AU56" s="64">
        <f t="shared" si="25"/>
        <v>313.5</v>
      </c>
      <c r="AV56" s="114">
        <v>6</v>
      </c>
      <c r="AW56" s="114">
        <v>20</v>
      </c>
      <c r="AX56" s="114">
        <v>8</v>
      </c>
      <c r="AY56" s="114">
        <v>1</v>
      </c>
      <c r="AZ56" s="81">
        <f t="shared" si="17"/>
        <v>35</v>
      </c>
      <c r="BA56" s="80">
        <f t="shared" si="18"/>
        <v>278.5</v>
      </c>
      <c r="BB56" s="36">
        <f t="shared" si="26"/>
        <v>130.89499999999998</v>
      </c>
      <c r="BC56" s="80">
        <f t="shared" si="19"/>
        <v>144.82</v>
      </c>
    </row>
    <row r="57" spans="1:55" ht="17.399999999999999">
      <c r="A57" s="30" t="s">
        <v>56</v>
      </c>
      <c r="B57" s="44">
        <v>812</v>
      </c>
      <c r="C57" s="44">
        <v>576</v>
      </c>
      <c r="D57" s="44">
        <v>865</v>
      </c>
      <c r="E57" s="44">
        <v>49</v>
      </c>
      <c r="F57" s="44"/>
      <c r="G57" s="35">
        <v>29</v>
      </c>
      <c r="H57" s="55">
        <f>B57+C57+D57</f>
        <v>2253</v>
      </c>
      <c r="I57" s="55">
        <f>E57+F57+G57</f>
        <v>78</v>
      </c>
      <c r="J57" s="44">
        <v>772</v>
      </c>
      <c r="K57" s="19">
        <v>467</v>
      </c>
      <c r="L57" s="19"/>
      <c r="M57" s="56">
        <v>25</v>
      </c>
      <c r="N57" s="56">
        <v>17</v>
      </c>
      <c r="O57" s="56"/>
      <c r="P57" s="55">
        <f t="shared" si="20"/>
        <v>1239</v>
      </c>
      <c r="Q57" s="55">
        <f t="shared" si="6"/>
        <v>42</v>
      </c>
      <c r="R57" s="57">
        <f t="shared" si="21"/>
        <v>120</v>
      </c>
      <c r="S57" s="35">
        <v>5.18</v>
      </c>
      <c r="T57" s="44">
        <v>7.5</v>
      </c>
      <c r="U57" s="44">
        <v>11.6</v>
      </c>
      <c r="V57" s="44"/>
      <c r="W57" s="44"/>
      <c r="X57" s="44"/>
      <c r="Y57" s="44"/>
      <c r="Z57" s="44"/>
      <c r="AA57" s="68">
        <f t="shared" si="11"/>
        <v>0</v>
      </c>
      <c r="AB57" s="33">
        <v>15</v>
      </c>
      <c r="AC57" s="20">
        <f t="shared" si="12"/>
        <v>15</v>
      </c>
      <c r="AD57" s="85">
        <f t="shared" si="28"/>
        <v>144.28</v>
      </c>
      <c r="AE57" s="83">
        <f t="shared" si="22"/>
        <v>129.28</v>
      </c>
      <c r="AF57" s="84"/>
      <c r="AG57" s="78"/>
      <c r="AH57" s="22">
        <f t="shared" si="7"/>
        <v>144.28</v>
      </c>
      <c r="AI57" s="23">
        <f t="shared" si="8"/>
        <v>1.6149999999999807</v>
      </c>
      <c r="AJ57" s="58"/>
      <c r="AK57" s="24">
        <f t="shared" si="9"/>
        <v>15</v>
      </c>
      <c r="AL57" s="25">
        <f t="shared" si="13"/>
        <v>130.89499999999998</v>
      </c>
      <c r="AM57" s="28">
        <f t="shared" si="14"/>
        <v>145.89499999999998</v>
      </c>
      <c r="AN57" s="79"/>
      <c r="AO57" s="24">
        <v>60</v>
      </c>
      <c r="AP57" s="25">
        <v>200</v>
      </c>
      <c r="AQ57" s="25">
        <v>0</v>
      </c>
      <c r="AR57" s="25">
        <v>16</v>
      </c>
      <c r="AS57" s="25">
        <v>54</v>
      </c>
      <c r="AT57" s="62">
        <f t="shared" si="29"/>
        <v>330</v>
      </c>
      <c r="AU57" s="64">
        <f t="shared" si="25"/>
        <v>313.5</v>
      </c>
      <c r="AV57" s="114">
        <v>6</v>
      </c>
      <c r="AW57" s="114">
        <v>20</v>
      </c>
      <c r="AX57" s="114">
        <v>8</v>
      </c>
      <c r="AY57" s="114">
        <v>1</v>
      </c>
      <c r="AZ57" s="81">
        <f t="shared" si="17"/>
        <v>35</v>
      </c>
      <c r="BA57" s="80">
        <f t="shared" si="18"/>
        <v>278.5</v>
      </c>
      <c r="BB57" s="36">
        <f t="shared" si="26"/>
        <v>130.89499999999998</v>
      </c>
      <c r="BC57" s="80">
        <f t="shared" si="19"/>
        <v>144.82</v>
      </c>
    </row>
    <row r="58" spans="1:55" ht="17.399999999999999">
      <c r="A58" s="30" t="s">
        <v>27</v>
      </c>
      <c r="B58" s="44">
        <v>799</v>
      </c>
      <c r="C58" s="44">
        <v>570</v>
      </c>
      <c r="D58" s="44">
        <v>866</v>
      </c>
      <c r="E58" s="44">
        <v>48</v>
      </c>
      <c r="F58" s="44"/>
      <c r="G58" s="35">
        <v>29</v>
      </c>
      <c r="H58" s="55">
        <f>B58+C58+D58</f>
        <v>2235</v>
      </c>
      <c r="I58" s="55">
        <f t="shared" si="5"/>
        <v>77</v>
      </c>
      <c r="J58" s="44">
        <v>766</v>
      </c>
      <c r="K58" s="19">
        <v>470</v>
      </c>
      <c r="L58" s="19"/>
      <c r="M58" s="56">
        <v>25</v>
      </c>
      <c r="N58" s="56">
        <v>17</v>
      </c>
      <c r="O58" s="56"/>
      <c r="P58" s="55">
        <f t="shared" si="20"/>
        <v>1236</v>
      </c>
      <c r="Q58" s="55">
        <f t="shared" si="6"/>
        <v>42</v>
      </c>
      <c r="R58" s="57">
        <f t="shared" si="21"/>
        <v>119</v>
      </c>
      <c r="S58" s="35">
        <v>5.88</v>
      </c>
      <c r="T58" s="44">
        <v>7.5</v>
      </c>
      <c r="U58" s="44">
        <v>11.1</v>
      </c>
      <c r="V58" s="44"/>
      <c r="W58" s="44"/>
      <c r="X58" s="44"/>
      <c r="Y58" s="44"/>
      <c r="Z58" s="44"/>
      <c r="AA58" s="68">
        <f t="shared" si="11"/>
        <v>0</v>
      </c>
      <c r="AB58" s="33">
        <v>15</v>
      </c>
      <c r="AC58" s="20">
        <f t="shared" si="12"/>
        <v>15</v>
      </c>
      <c r="AD58" s="85">
        <f>R58+S58+T58+U58+V58+W58+X58+Y58+Z58</f>
        <v>143.47999999999999</v>
      </c>
      <c r="AE58" s="83">
        <f t="shared" si="22"/>
        <v>128.47999999999999</v>
      </c>
      <c r="AF58" s="84"/>
      <c r="AG58" s="78"/>
      <c r="AH58" s="22">
        <f t="shared" si="7"/>
        <v>143.47999999999999</v>
      </c>
      <c r="AI58" s="23">
        <f t="shared" si="8"/>
        <v>2.414999999999992</v>
      </c>
      <c r="AJ58" s="58"/>
      <c r="AK58" s="24">
        <f t="shared" si="9"/>
        <v>15</v>
      </c>
      <c r="AL58" s="25">
        <f t="shared" si="13"/>
        <v>130.89499999999998</v>
      </c>
      <c r="AM58" s="28">
        <f t="shared" si="14"/>
        <v>145.89499999999998</v>
      </c>
      <c r="AN58" s="79"/>
      <c r="AO58" s="24">
        <v>60</v>
      </c>
      <c r="AP58" s="25">
        <v>200</v>
      </c>
      <c r="AQ58" s="25">
        <v>0</v>
      </c>
      <c r="AR58" s="25">
        <v>16</v>
      </c>
      <c r="AS58" s="25">
        <v>54</v>
      </c>
      <c r="AT58" s="62">
        <f t="shared" si="29"/>
        <v>330</v>
      </c>
      <c r="AU58" s="64">
        <f t="shared" si="25"/>
        <v>313.5</v>
      </c>
      <c r="AV58" s="114">
        <v>6</v>
      </c>
      <c r="AW58" s="114">
        <v>20</v>
      </c>
      <c r="AX58" s="114">
        <v>8</v>
      </c>
      <c r="AY58" s="114">
        <v>1</v>
      </c>
      <c r="AZ58" s="81">
        <f t="shared" si="17"/>
        <v>35</v>
      </c>
      <c r="BA58" s="80">
        <f t="shared" si="18"/>
        <v>278.5</v>
      </c>
      <c r="BB58" s="36">
        <f t="shared" si="26"/>
        <v>130.89499999999998</v>
      </c>
      <c r="BC58" s="80">
        <f t="shared" si="19"/>
        <v>144.82</v>
      </c>
    </row>
    <row r="59" spans="1:55" ht="17.399999999999999">
      <c r="A59" s="30" t="s">
        <v>57</v>
      </c>
      <c r="B59" s="44">
        <v>799</v>
      </c>
      <c r="C59" s="44">
        <v>570</v>
      </c>
      <c r="D59" s="44">
        <v>866</v>
      </c>
      <c r="E59" s="44">
        <v>48</v>
      </c>
      <c r="F59" s="44"/>
      <c r="G59" s="35">
        <v>29</v>
      </c>
      <c r="H59" s="55">
        <f>B59+C59+D59</f>
        <v>2235</v>
      </c>
      <c r="I59" s="55">
        <f>E59+F59+G59</f>
        <v>77</v>
      </c>
      <c r="J59" s="44">
        <v>766</v>
      </c>
      <c r="K59" s="19">
        <v>470</v>
      </c>
      <c r="L59" s="19"/>
      <c r="M59" s="56">
        <v>25</v>
      </c>
      <c r="N59" s="56">
        <v>17</v>
      </c>
      <c r="O59" s="56"/>
      <c r="P59" s="55">
        <f t="shared" si="20"/>
        <v>1236</v>
      </c>
      <c r="Q59" s="55">
        <f t="shared" si="6"/>
        <v>42</v>
      </c>
      <c r="R59" s="57">
        <f t="shared" si="21"/>
        <v>119</v>
      </c>
      <c r="S59" s="35">
        <v>5.88</v>
      </c>
      <c r="T59" s="44">
        <v>7.5</v>
      </c>
      <c r="U59" s="44">
        <v>11.1</v>
      </c>
      <c r="V59" s="44"/>
      <c r="W59" s="44"/>
      <c r="X59" s="44"/>
      <c r="Y59" s="44"/>
      <c r="Z59" s="44"/>
      <c r="AA59" s="68">
        <f t="shared" si="11"/>
        <v>0</v>
      </c>
      <c r="AB59" s="33">
        <v>15</v>
      </c>
      <c r="AC59" s="20">
        <f t="shared" si="12"/>
        <v>15</v>
      </c>
      <c r="AD59" s="85">
        <f>R59+S59+T59+U59+V59+W59+X59+Y59+Z59</f>
        <v>143.47999999999999</v>
      </c>
      <c r="AE59" s="83">
        <f t="shared" si="22"/>
        <v>128.47999999999999</v>
      </c>
      <c r="AF59" s="84"/>
      <c r="AG59" s="78"/>
      <c r="AH59" s="22">
        <f t="shared" si="7"/>
        <v>143.47999999999999</v>
      </c>
      <c r="AI59" s="23">
        <f t="shared" si="8"/>
        <v>2.414999999999992</v>
      </c>
      <c r="AJ59" s="58"/>
      <c r="AK59" s="24">
        <f t="shared" si="9"/>
        <v>15</v>
      </c>
      <c r="AL59" s="25">
        <f t="shared" si="13"/>
        <v>130.89499999999998</v>
      </c>
      <c r="AM59" s="28">
        <f t="shared" si="14"/>
        <v>145.89499999999998</v>
      </c>
      <c r="AN59" s="79"/>
      <c r="AO59" s="24">
        <v>60</v>
      </c>
      <c r="AP59" s="25">
        <v>200</v>
      </c>
      <c r="AQ59" s="25">
        <v>0</v>
      </c>
      <c r="AR59" s="25">
        <v>16</v>
      </c>
      <c r="AS59" s="25">
        <v>54</v>
      </c>
      <c r="AT59" s="62">
        <f t="shared" si="29"/>
        <v>330</v>
      </c>
      <c r="AU59" s="64">
        <f t="shared" si="25"/>
        <v>313.5</v>
      </c>
      <c r="AV59" s="114">
        <v>6</v>
      </c>
      <c r="AW59" s="114">
        <v>20</v>
      </c>
      <c r="AX59" s="114">
        <v>8</v>
      </c>
      <c r="AY59" s="114">
        <v>1</v>
      </c>
      <c r="AZ59" s="81">
        <f t="shared" si="17"/>
        <v>35</v>
      </c>
      <c r="BA59" s="80">
        <f t="shared" si="18"/>
        <v>278.5</v>
      </c>
      <c r="BB59" s="36">
        <f t="shared" si="26"/>
        <v>130.89499999999998</v>
      </c>
      <c r="BC59" s="80">
        <f t="shared" si="19"/>
        <v>144.82</v>
      </c>
    </row>
    <row r="60" spans="1:55" ht="17.399999999999999">
      <c r="A60" s="30" t="s">
        <v>58</v>
      </c>
      <c r="B60" s="44">
        <v>783</v>
      </c>
      <c r="C60" s="44">
        <v>554</v>
      </c>
      <c r="D60" s="44">
        <v>833</v>
      </c>
      <c r="E60" s="44">
        <v>47</v>
      </c>
      <c r="F60" s="44"/>
      <c r="G60" s="35">
        <v>28</v>
      </c>
      <c r="H60" s="55">
        <f>B60+C60+D60</f>
        <v>2170</v>
      </c>
      <c r="I60" s="55">
        <f>E60+F60+G60</f>
        <v>75</v>
      </c>
      <c r="J60" s="44">
        <v>750</v>
      </c>
      <c r="K60" s="19">
        <v>465</v>
      </c>
      <c r="L60" s="19"/>
      <c r="M60" s="56">
        <v>24</v>
      </c>
      <c r="N60" s="56">
        <v>17</v>
      </c>
      <c r="O60" s="56"/>
      <c r="P60" s="55">
        <f t="shared" si="20"/>
        <v>1215</v>
      </c>
      <c r="Q60" s="55">
        <f t="shared" si="6"/>
        <v>41</v>
      </c>
      <c r="R60" s="57">
        <f t="shared" si="21"/>
        <v>116</v>
      </c>
      <c r="S60" s="35">
        <v>5.88</v>
      </c>
      <c r="T60" s="44">
        <v>7</v>
      </c>
      <c r="U60" s="44">
        <v>11.1</v>
      </c>
      <c r="V60" s="44"/>
      <c r="W60" s="44"/>
      <c r="X60" s="44"/>
      <c r="Y60" s="44"/>
      <c r="Z60" s="44"/>
      <c r="AA60" s="68">
        <f t="shared" si="11"/>
        <v>0</v>
      </c>
      <c r="AB60" s="33">
        <v>15</v>
      </c>
      <c r="AC60" s="20">
        <f t="shared" si="12"/>
        <v>15</v>
      </c>
      <c r="AD60" s="85">
        <f>R60+S60+T60+U60+V60+W60+X60+Y60+Z60</f>
        <v>139.97999999999999</v>
      </c>
      <c r="AE60" s="83">
        <f t="shared" si="22"/>
        <v>124.97999999999999</v>
      </c>
      <c r="AF60" s="84"/>
      <c r="AG60" s="78"/>
      <c r="AH60" s="22">
        <f t="shared" si="7"/>
        <v>139.97999999999999</v>
      </c>
      <c r="AI60" s="23">
        <f t="shared" si="8"/>
        <v>5.914999999999992</v>
      </c>
      <c r="AJ60" s="58"/>
      <c r="AK60" s="24">
        <f t="shared" si="9"/>
        <v>15</v>
      </c>
      <c r="AL60" s="25">
        <f t="shared" si="13"/>
        <v>130.89499999999998</v>
      </c>
      <c r="AM60" s="28">
        <f t="shared" si="14"/>
        <v>145.89499999999998</v>
      </c>
      <c r="AN60" s="79"/>
      <c r="AO60" s="24">
        <v>60</v>
      </c>
      <c r="AP60" s="25">
        <v>200</v>
      </c>
      <c r="AQ60" s="25">
        <v>0</v>
      </c>
      <c r="AR60" s="25">
        <v>16</v>
      </c>
      <c r="AS60" s="25">
        <v>54</v>
      </c>
      <c r="AT60" s="62">
        <f t="shared" si="29"/>
        <v>330</v>
      </c>
      <c r="AU60" s="64">
        <f t="shared" si="25"/>
        <v>313.5</v>
      </c>
      <c r="AV60" s="114">
        <v>6</v>
      </c>
      <c r="AW60" s="114">
        <v>20</v>
      </c>
      <c r="AX60" s="114">
        <v>8</v>
      </c>
      <c r="AY60" s="114">
        <v>1</v>
      </c>
      <c r="AZ60" s="81">
        <f t="shared" si="17"/>
        <v>35</v>
      </c>
      <c r="BA60" s="80">
        <f t="shared" si="18"/>
        <v>278.5</v>
      </c>
      <c r="BB60" s="36">
        <f t="shared" si="26"/>
        <v>130.89499999999998</v>
      </c>
      <c r="BC60" s="80">
        <f t="shared" si="19"/>
        <v>144.82</v>
      </c>
    </row>
    <row r="61" spans="1:55" ht="17.399999999999999">
      <c r="A61" s="30" t="s">
        <v>59</v>
      </c>
      <c r="B61" s="44">
        <v>783</v>
      </c>
      <c r="C61" s="44">
        <v>554</v>
      </c>
      <c r="D61" s="44">
        <v>833</v>
      </c>
      <c r="E61" s="44">
        <v>47</v>
      </c>
      <c r="F61" s="44"/>
      <c r="G61" s="35">
        <v>28</v>
      </c>
      <c r="H61" s="55">
        <f>B61+C61+D61</f>
        <v>2170</v>
      </c>
      <c r="I61" s="55">
        <f>E61+F61+G61</f>
        <v>75</v>
      </c>
      <c r="J61" s="44">
        <v>750</v>
      </c>
      <c r="K61" s="19">
        <v>465</v>
      </c>
      <c r="L61" s="19"/>
      <c r="M61" s="56">
        <v>24</v>
      </c>
      <c r="N61" s="56">
        <v>17</v>
      </c>
      <c r="O61" s="56"/>
      <c r="P61" s="55">
        <f t="shared" si="20"/>
        <v>1215</v>
      </c>
      <c r="Q61" s="55">
        <f t="shared" si="6"/>
        <v>41</v>
      </c>
      <c r="R61" s="57">
        <f t="shared" si="21"/>
        <v>116</v>
      </c>
      <c r="S61" s="35">
        <v>5.88</v>
      </c>
      <c r="T61" s="44">
        <v>7</v>
      </c>
      <c r="U61" s="44">
        <v>11.1</v>
      </c>
      <c r="V61" s="44"/>
      <c r="W61" s="44"/>
      <c r="X61" s="44"/>
      <c r="Y61" s="44"/>
      <c r="Z61" s="44"/>
      <c r="AA61" s="68">
        <f t="shared" si="11"/>
        <v>0</v>
      </c>
      <c r="AB61" s="33">
        <v>15</v>
      </c>
      <c r="AC61" s="20">
        <f t="shared" si="12"/>
        <v>15</v>
      </c>
      <c r="AD61" s="85">
        <f>R61+S61+T61+U61+V61+W61+X61+Y61+Z61</f>
        <v>139.97999999999999</v>
      </c>
      <c r="AE61" s="83">
        <f t="shared" si="22"/>
        <v>124.97999999999999</v>
      </c>
      <c r="AF61" s="84"/>
      <c r="AG61" s="78"/>
      <c r="AH61" s="22">
        <f t="shared" si="7"/>
        <v>139.97999999999999</v>
      </c>
      <c r="AI61" s="23">
        <f t="shared" si="8"/>
        <v>5.914999999999992</v>
      </c>
      <c r="AJ61" s="58"/>
      <c r="AK61" s="24">
        <f t="shared" si="9"/>
        <v>15</v>
      </c>
      <c r="AL61" s="25">
        <f t="shared" si="13"/>
        <v>130.89499999999998</v>
      </c>
      <c r="AM61" s="28">
        <f t="shared" si="14"/>
        <v>145.89499999999998</v>
      </c>
      <c r="AN61" s="79"/>
      <c r="AO61" s="24">
        <v>60</v>
      </c>
      <c r="AP61" s="25">
        <v>200</v>
      </c>
      <c r="AQ61" s="25">
        <v>0</v>
      </c>
      <c r="AR61" s="25">
        <v>16</v>
      </c>
      <c r="AS61" s="25">
        <v>54</v>
      </c>
      <c r="AT61" s="62">
        <f t="shared" si="29"/>
        <v>330</v>
      </c>
      <c r="AU61" s="64">
        <f t="shared" si="25"/>
        <v>313.5</v>
      </c>
      <c r="AV61" s="114">
        <v>6</v>
      </c>
      <c r="AW61" s="114">
        <v>20</v>
      </c>
      <c r="AX61" s="114">
        <v>8</v>
      </c>
      <c r="AY61" s="114">
        <v>1</v>
      </c>
      <c r="AZ61" s="81">
        <f t="shared" si="17"/>
        <v>35</v>
      </c>
      <c r="BA61" s="80">
        <f t="shared" si="18"/>
        <v>278.5</v>
      </c>
      <c r="BB61" s="36">
        <f t="shared" si="26"/>
        <v>130.89499999999998</v>
      </c>
      <c r="BC61" s="80">
        <f t="shared" si="19"/>
        <v>144.82</v>
      </c>
    </row>
    <row r="62" spans="1:55" ht="17.399999999999999">
      <c r="A62" s="30" t="s">
        <v>28</v>
      </c>
      <c r="B62" s="44">
        <v>760</v>
      </c>
      <c r="C62" s="44">
        <v>538</v>
      </c>
      <c r="D62" s="44">
        <v>800</v>
      </c>
      <c r="E62" s="44">
        <v>46</v>
      </c>
      <c r="F62" s="44"/>
      <c r="G62" s="35">
        <v>27</v>
      </c>
      <c r="H62" s="55">
        <f t="shared" si="4"/>
        <v>2098</v>
      </c>
      <c r="I62" s="55">
        <f t="shared" si="5"/>
        <v>73</v>
      </c>
      <c r="J62" s="44">
        <v>725</v>
      </c>
      <c r="K62" s="19">
        <v>457</v>
      </c>
      <c r="L62" s="19"/>
      <c r="M62" s="56">
        <v>23</v>
      </c>
      <c r="N62" s="56">
        <v>15</v>
      </c>
      <c r="O62" s="56"/>
      <c r="P62" s="55">
        <f t="shared" si="20"/>
        <v>1182</v>
      </c>
      <c r="Q62" s="55">
        <f t="shared" si="6"/>
        <v>38</v>
      </c>
      <c r="R62" s="57">
        <f t="shared" si="21"/>
        <v>111</v>
      </c>
      <c r="S62" s="35">
        <v>5.55</v>
      </c>
      <c r="T62" s="44">
        <v>7</v>
      </c>
      <c r="U62" s="44">
        <v>10.3</v>
      </c>
      <c r="V62" s="44"/>
      <c r="W62" s="44"/>
      <c r="X62" s="44"/>
      <c r="Y62" s="44"/>
      <c r="Z62" s="44"/>
      <c r="AA62" s="68">
        <f t="shared" si="11"/>
        <v>0</v>
      </c>
      <c r="AB62" s="33">
        <v>15</v>
      </c>
      <c r="AC62" s="20">
        <f t="shared" si="12"/>
        <v>15</v>
      </c>
      <c r="AD62" s="85">
        <f>R62+S62+T62+U62+V62+W62+X62+Y62+Z62</f>
        <v>133.85</v>
      </c>
      <c r="AE62" s="83">
        <f t="shared" si="22"/>
        <v>118.85</v>
      </c>
      <c r="AF62" s="84"/>
      <c r="AG62" s="78"/>
      <c r="AH62" s="22">
        <f t="shared" si="7"/>
        <v>133.85</v>
      </c>
      <c r="AI62" s="23">
        <f t="shared" si="8"/>
        <v>12.044999999999987</v>
      </c>
      <c r="AJ62" s="58"/>
      <c r="AK62" s="24">
        <f t="shared" si="9"/>
        <v>15</v>
      </c>
      <c r="AL62" s="25">
        <f t="shared" si="13"/>
        <v>130.89499999999998</v>
      </c>
      <c r="AM62" s="28">
        <f t="shared" si="14"/>
        <v>145.89499999999998</v>
      </c>
      <c r="AN62" s="79"/>
      <c r="AO62" s="24">
        <v>60</v>
      </c>
      <c r="AP62" s="25">
        <v>200</v>
      </c>
      <c r="AQ62" s="25">
        <v>0</v>
      </c>
      <c r="AR62" s="25">
        <v>16</v>
      </c>
      <c r="AS62" s="25">
        <v>54</v>
      </c>
      <c r="AT62" s="62">
        <f t="shared" si="29"/>
        <v>330</v>
      </c>
      <c r="AU62" s="64">
        <f t="shared" si="25"/>
        <v>313.5</v>
      </c>
      <c r="AV62" s="114">
        <v>6</v>
      </c>
      <c r="AW62" s="114">
        <v>20</v>
      </c>
      <c r="AX62" s="114">
        <v>8</v>
      </c>
      <c r="AY62" s="114">
        <v>1</v>
      </c>
      <c r="AZ62" s="81">
        <f t="shared" si="17"/>
        <v>35</v>
      </c>
      <c r="BA62" s="80">
        <f t="shared" si="18"/>
        <v>278.5</v>
      </c>
      <c r="BB62" s="36">
        <f t="shared" si="26"/>
        <v>130.89499999999998</v>
      </c>
      <c r="BC62" s="80">
        <f t="shared" si="19"/>
        <v>144.82</v>
      </c>
    </row>
    <row r="63" spans="1:55" ht="17.399999999999999">
      <c r="A63" s="31" t="s">
        <v>60</v>
      </c>
      <c r="B63" s="44">
        <v>731</v>
      </c>
      <c r="C63" s="44">
        <v>512</v>
      </c>
      <c r="D63" s="44">
        <v>772</v>
      </c>
      <c r="E63" s="44">
        <v>43</v>
      </c>
      <c r="F63" s="44"/>
      <c r="G63" s="35">
        <v>26</v>
      </c>
      <c r="H63" s="55">
        <f t="shared" si="4"/>
        <v>2015</v>
      </c>
      <c r="I63" s="55">
        <f t="shared" si="5"/>
        <v>69</v>
      </c>
      <c r="J63" s="44">
        <v>700</v>
      </c>
      <c r="K63" s="19">
        <v>450</v>
      </c>
      <c r="L63" s="19"/>
      <c r="M63" s="45">
        <v>23</v>
      </c>
      <c r="N63" s="56">
        <v>15</v>
      </c>
      <c r="O63" s="56"/>
      <c r="P63" s="55">
        <f t="shared" si="20"/>
        <v>1150</v>
      </c>
      <c r="Q63" s="55">
        <f t="shared" si="6"/>
        <v>38</v>
      </c>
      <c r="R63" s="57">
        <f t="shared" si="21"/>
        <v>107</v>
      </c>
      <c r="S63" s="35">
        <v>5.55</v>
      </c>
      <c r="T63" s="44">
        <v>6.5</v>
      </c>
      <c r="U63" s="44">
        <v>10.3</v>
      </c>
      <c r="V63" s="44"/>
      <c r="W63" s="44"/>
      <c r="X63" s="44"/>
      <c r="Y63" s="44"/>
      <c r="Z63" s="44"/>
      <c r="AA63" s="68">
        <f t="shared" si="11"/>
        <v>0</v>
      </c>
      <c r="AB63" s="33"/>
      <c r="AC63" s="20">
        <f t="shared" si="12"/>
        <v>0</v>
      </c>
      <c r="AD63" s="85">
        <f t="shared" si="28"/>
        <v>129.35</v>
      </c>
      <c r="AE63" s="83">
        <f t="shared" si="22"/>
        <v>129.35</v>
      </c>
      <c r="AF63" s="84"/>
      <c r="AG63" s="78"/>
      <c r="AH63" s="22">
        <f t="shared" si="7"/>
        <v>129.35</v>
      </c>
      <c r="AI63" s="23">
        <f t="shared" si="8"/>
        <v>1.5449999999999875</v>
      </c>
      <c r="AJ63" s="58"/>
      <c r="AK63" s="24">
        <f t="shared" si="9"/>
        <v>0</v>
      </c>
      <c r="AL63" s="25">
        <f t="shared" si="13"/>
        <v>130.89499999999998</v>
      </c>
      <c r="AM63" s="28">
        <f t="shared" si="14"/>
        <v>130.89499999999998</v>
      </c>
      <c r="AN63" s="79"/>
      <c r="AO63" s="24">
        <v>60</v>
      </c>
      <c r="AP63" s="25">
        <v>200</v>
      </c>
      <c r="AQ63" s="25">
        <v>0</v>
      </c>
      <c r="AR63" s="25">
        <v>16</v>
      </c>
      <c r="AS63" s="25">
        <v>54</v>
      </c>
      <c r="AT63" s="62">
        <f t="shared" si="29"/>
        <v>330</v>
      </c>
      <c r="AU63" s="64">
        <f t="shared" si="25"/>
        <v>313.5</v>
      </c>
      <c r="AV63" s="114">
        <v>6</v>
      </c>
      <c r="AW63" s="114">
        <v>20</v>
      </c>
      <c r="AX63" s="114">
        <v>8</v>
      </c>
      <c r="AY63" s="114">
        <v>1</v>
      </c>
      <c r="AZ63" s="81">
        <f t="shared" si="17"/>
        <v>35</v>
      </c>
      <c r="BA63" s="80">
        <f t="shared" si="18"/>
        <v>278.5</v>
      </c>
      <c r="BB63" s="36">
        <f t="shared" si="26"/>
        <v>130.89499999999998</v>
      </c>
      <c r="BC63" s="80">
        <f t="shared" si="19"/>
        <v>144.82</v>
      </c>
    </row>
    <row r="64" spans="1:55" ht="17.399999999999999">
      <c r="A64" s="31" t="s">
        <v>29</v>
      </c>
      <c r="B64" s="44">
        <v>693</v>
      </c>
      <c r="C64" s="44">
        <v>586</v>
      </c>
      <c r="D64" s="44">
        <v>750</v>
      </c>
      <c r="E64" s="44">
        <v>42</v>
      </c>
      <c r="F64" s="44"/>
      <c r="G64" s="35">
        <v>25</v>
      </c>
      <c r="H64" s="55">
        <f t="shared" si="4"/>
        <v>2029</v>
      </c>
      <c r="I64" s="55">
        <f t="shared" si="5"/>
        <v>67</v>
      </c>
      <c r="J64" s="44">
        <v>681</v>
      </c>
      <c r="K64" s="19">
        <v>446</v>
      </c>
      <c r="L64" s="19"/>
      <c r="M64" s="45">
        <v>22</v>
      </c>
      <c r="N64" s="56">
        <v>15</v>
      </c>
      <c r="O64" s="56"/>
      <c r="P64" s="55">
        <f t="shared" si="20"/>
        <v>1127</v>
      </c>
      <c r="Q64" s="55">
        <f t="shared" si="6"/>
        <v>37</v>
      </c>
      <c r="R64" s="57">
        <f t="shared" si="21"/>
        <v>104</v>
      </c>
      <c r="S64" s="35">
        <v>5.04</v>
      </c>
      <c r="T64" s="44">
        <v>6.5</v>
      </c>
      <c r="U64" s="44">
        <v>9.4</v>
      </c>
      <c r="V64" s="44"/>
      <c r="W64" s="44"/>
      <c r="X64" s="44"/>
      <c r="Y64" s="44"/>
      <c r="Z64" s="44"/>
      <c r="AA64" s="68">
        <f t="shared" si="11"/>
        <v>0</v>
      </c>
      <c r="AB64" s="33"/>
      <c r="AC64" s="20">
        <f t="shared" si="12"/>
        <v>0</v>
      </c>
      <c r="AD64" s="85">
        <f t="shared" si="28"/>
        <v>124.94000000000001</v>
      </c>
      <c r="AE64" s="83">
        <f t="shared" si="22"/>
        <v>124.94000000000001</v>
      </c>
      <c r="AF64" s="84"/>
      <c r="AG64" s="78"/>
      <c r="AH64" s="22">
        <f t="shared" si="7"/>
        <v>124.94000000000001</v>
      </c>
      <c r="AI64" s="23">
        <f t="shared" si="8"/>
        <v>5.9549999999999699</v>
      </c>
      <c r="AJ64" s="58"/>
      <c r="AK64" s="24">
        <f t="shared" si="9"/>
        <v>0</v>
      </c>
      <c r="AL64" s="25">
        <f t="shared" si="13"/>
        <v>130.89499999999998</v>
      </c>
      <c r="AM64" s="28">
        <f t="shared" si="14"/>
        <v>130.89499999999998</v>
      </c>
      <c r="AN64" s="79"/>
      <c r="AO64" s="24">
        <v>60</v>
      </c>
      <c r="AP64" s="25">
        <v>200</v>
      </c>
      <c r="AQ64" s="25">
        <v>0</v>
      </c>
      <c r="AR64" s="25">
        <v>16</v>
      </c>
      <c r="AS64" s="25">
        <v>54</v>
      </c>
      <c r="AT64" s="62">
        <f t="shared" si="29"/>
        <v>330</v>
      </c>
      <c r="AU64" s="64">
        <f t="shared" si="25"/>
        <v>313.5</v>
      </c>
      <c r="AV64" s="114">
        <v>6</v>
      </c>
      <c r="AW64" s="114">
        <v>20</v>
      </c>
      <c r="AX64" s="114">
        <v>8</v>
      </c>
      <c r="AY64" s="114">
        <v>1</v>
      </c>
      <c r="AZ64" s="81">
        <f t="shared" si="17"/>
        <v>35</v>
      </c>
      <c r="BA64" s="80">
        <f t="shared" si="18"/>
        <v>278.5</v>
      </c>
      <c r="BB64" s="36">
        <f t="shared" si="26"/>
        <v>130.89499999999998</v>
      </c>
      <c r="BC64" s="80">
        <f t="shared" si="19"/>
        <v>144.82</v>
      </c>
    </row>
    <row r="65" spans="1:55" ht="17.399999999999999">
      <c r="A65" s="32" t="s">
        <v>61</v>
      </c>
      <c r="B65" s="44">
        <v>363</v>
      </c>
      <c r="C65" s="44">
        <v>473</v>
      </c>
      <c r="D65" s="44">
        <v>709</v>
      </c>
      <c r="E65" s="44">
        <v>40</v>
      </c>
      <c r="F65" s="44"/>
      <c r="G65" s="35">
        <v>24</v>
      </c>
      <c r="H65" s="55">
        <f t="shared" si="4"/>
        <v>1545</v>
      </c>
      <c r="I65" s="55">
        <f t="shared" si="5"/>
        <v>64</v>
      </c>
      <c r="J65" s="44">
        <v>693</v>
      </c>
      <c r="K65" s="19">
        <v>437</v>
      </c>
      <c r="L65" s="19"/>
      <c r="M65" s="45">
        <v>23</v>
      </c>
      <c r="N65" s="56">
        <v>15</v>
      </c>
      <c r="O65" s="56"/>
      <c r="P65" s="55">
        <f t="shared" si="20"/>
        <v>1130</v>
      </c>
      <c r="Q65" s="55">
        <f t="shared" si="6"/>
        <v>38</v>
      </c>
      <c r="R65" s="57">
        <f t="shared" si="21"/>
        <v>102</v>
      </c>
      <c r="S65" s="35">
        <v>5.04</v>
      </c>
      <c r="T65" s="44">
        <v>5.5</v>
      </c>
      <c r="U65" s="44">
        <v>9.4</v>
      </c>
      <c r="V65" s="44"/>
      <c r="W65" s="44"/>
      <c r="X65" s="44"/>
      <c r="Y65" s="44"/>
      <c r="Z65" s="44"/>
      <c r="AA65" s="68">
        <f t="shared" si="11"/>
        <v>0</v>
      </c>
      <c r="AB65" s="33"/>
      <c r="AC65" s="20">
        <f t="shared" si="12"/>
        <v>0</v>
      </c>
      <c r="AD65" s="85">
        <f t="shared" si="28"/>
        <v>121.94000000000001</v>
      </c>
      <c r="AE65" s="83">
        <f t="shared" si="22"/>
        <v>121.94000000000001</v>
      </c>
      <c r="AF65" s="84"/>
      <c r="AG65" s="78"/>
      <c r="AH65" s="22">
        <f t="shared" si="7"/>
        <v>121.94000000000001</v>
      </c>
      <c r="AI65" s="23">
        <f t="shared" si="8"/>
        <v>8.9549999999999699</v>
      </c>
      <c r="AJ65" s="58"/>
      <c r="AK65" s="24">
        <f t="shared" si="9"/>
        <v>0</v>
      </c>
      <c r="AL65" s="25">
        <f t="shared" si="13"/>
        <v>130.89499999999998</v>
      </c>
      <c r="AM65" s="28">
        <f t="shared" si="14"/>
        <v>130.89499999999998</v>
      </c>
      <c r="AN65" s="79"/>
      <c r="AO65" s="24">
        <v>60</v>
      </c>
      <c r="AP65" s="25">
        <v>200</v>
      </c>
      <c r="AQ65" s="25">
        <v>0</v>
      </c>
      <c r="AR65" s="25">
        <v>16</v>
      </c>
      <c r="AS65" s="25">
        <v>54</v>
      </c>
      <c r="AT65" s="62">
        <f t="shared" si="29"/>
        <v>330</v>
      </c>
      <c r="AU65" s="64">
        <f t="shared" si="25"/>
        <v>313.5</v>
      </c>
      <c r="AV65" s="114">
        <v>6</v>
      </c>
      <c r="AW65" s="114">
        <v>20</v>
      </c>
      <c r="AX65" s="114">
        <v>8</v>
      </c>
      <c r="AY65" s="114">
        <v>1</v>
      </c>
      <c r="AZ65" s="81">
        <f t="shared" si="17"/>
        <v>35</v>
      </c>
      <c r="BA65" s="80">
        <f t="shared" si="18"/>
        <v>278.5</v>
      </c>
      <c r="BB65" s="36">
        <f t="shared" si="26"/>
        <v>130.89499999999998</v>
      </c>
      <c r="BC65" s="80">
        <f t="shared" si="19"/>
        <v>144.82</v>
      </c>
    </row>
    <row r="307" spans="9:9">
      <c r="I307">
        <v>0.40277777777777773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38" priority="2" operator="lessThan">
      <formula>0</formula>
    </cfRule>
  </conditionalFormatting>
  <conditionalFormatting sqref="AC6">
    <cfRule type="cellIs" dxfId="37" priority="1" operator="greaterThan">
      <formula>0</formula>
    </cfRule>
  </conditionalFormatting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0000"/>
  </sheetPr>
  <dimension ref="A1:BE1737"/>
  <sheetViews>
    <sheetView tabSelected="1" topLeftCell="R1719" workbookViewId="0">
      <selection activeCell="AF1728" sqref="AF1728"/>
    </sheetView>
  </sheetViews>
  <sheetFormatPr baseColWidth="10" defaultColWidth="11.44140625" defaultRowHeight="14.4"/>
  <cols>
    <col min="1" max="1" width="12.88671875" bestFit="1" customWidth="1"/>
    <col min="2" max="2" width="10" customWidth="1"/>
    <col min="3" max="3" width="9.44140625" customWidth="1"/>
    <col min="4" max="4" width="8.33203125" customWidth="1"/>
    <col min="5" max="9" width="5.6640625" customWidth="1"/>
    <col min="10" max="10" width="7.44140625" customWidth="1"/>
    <col min="11" max="11" width="10.109375" customWidth="1"/>
    <col min="12" max="17" width="5.6640625" customWidth="1"/>
    <col min="18" max="18" width="6.6640625" customWidth="1"/>
    <col min="19" max="19" width="11.33203125" customWidth="1"/>
    <col min="20" max="20" width="6.6640625" customWidth="1"/>
    <col min="21" max="21" width="7.44140625" customWidth="1"/>
    <col min="22" max="22" width="7.6640625" customWidth="1"/>
    <col min="23" max="28" width="6.6640625" customWidth="1"/>
    <col min="29" max="29" width="9.5546875" customWidth="1"/>
    <col min="30" max="30" width="7.6640625" style="199" customWidth="1"/>
    <col min="32" max="32" width="12.6640625" customWidth="1"/>
    <col min="33" max="33" width="11.88671875" customWidth="1"/>
    <col min="34" max="34" width="12.5546875" customWidth="1"/>
    <col min="35" max="35" width="11.109375" customWidth="1"/>
    <col min="36" max="36" width="10" customWidth="1"/>
    <col min="37" max="37" width="7.88671875" customWidth="1"/>
    <col min="38" max="38" width="0.88671875" customWidth="1"/>
    <col min="39" max="39" width="11.6640625" customWidth="1"/>
    <col min="40" max="40" width="9.6640625" customWidth="1"/>
    <col min="41" max="41" width="7.6640625" customWidth="1"/>
    <col min="42" max="42" width="0.6640625" customWidth="1"/>
    <col min="43" max="47" width="6.6640625" customWidth="1"/>
    <col min="48" max="51" width="7.6640625" customWidth="1"/>
    <col min="52" max="52" width="8.6640625" customWidth="1"/>
    <col min="53" max="54" width="7.6640625" customWidth="1"/>
    <col min="55" max="55" width="9.109375" customWidth="1"/>
    <col min="56" max="57" width="7.6640625" customWidth="1"/>
    <col min="257" max="257" width="12.88671875" bestFit="1" customWidth="1"/>
    <col min="258" max="258" width="10" customWidth="1"/>
    <col min="259" max="259" width="9.44140625" customWidth="1"/>
    <col min="260" max="260" width="8.33203125" customWidth="1"/>
    <col min="261" max="265" width="5.6640625" customWidth="1"/>
    <col min="266" max="266" width="7.44140625" customWidth="1"/>
    <col min="267" max="267" width="10.109375" customWidth="1"/>
    <col min="268" max="273" width="5.6640625" customWidth="1"/>
    <col min="274" max="274" width="6.6640625" customWidth="1"/>
    <col min="275" max="275" width="11.33203125" customWidth="1"/>
    <col min="276" max="276" width="6.6640625" customWidth="1"/>
    <col min="277" max="277" width="7.44140625" customWidth="1"/>
    <col min="278" max="278" width="7.6640625" customWidth="1"/>
    <col min="279" max="284" width="6.6640625" customWidth="1"/>
    <col min="285" max="285" width="9.5546875" customWidth="1"/>
    <col min="286" max="286" width="7.6640625" customWidth="1"/>
    <col min="288" max="288" width="12.6640625" customWidth="1"/>
    <col min="289" max="289" width="11.88671875" customWidth="1"/>
    <col min="290" max="290" width="12.5546875" customWidth="1"/>
    <col min="291" max="291" width="11.109375" customWidth="1"/>
    <col min="292" max="292" width="10" customWidth="1"/>
    <col min="293" max="293" width="7.88671875" customWidth="1"/>
    <col min="294" max="294" width="0.88671875" customWidth="1"/>
    <col min="295" max="295" width="11.6640625" customWidth="1"/>
    <col min="296" max="296" width="9.6640625" customWidth="1"/>
    <col min="297" max="297" width="7.6640625" customWidth="1"/>
    <col min="298" max="298" width="0.6640625" customWidth="1"/>
    <col min="299" max="303" width="6.6640625" customWidth="1"/>
    <col min="304" max="307" width="7.6640625" customWidth="1"/>
    <col min="308" max="308" width="8.6640625" customWidth="1"/>
    <col min="309" max="310" width="7.6640625" customWidth="1"/>
    <col min="311" max="311" width="9.109375" customWidth="1"/>
    <col min="312" max="313" width="7.6640625" customWidth="1"/>
    <col min="513" max="513" width="12.88671875" bestFit="1" customWidth="1"/>
    <col min="514" max="514" width="10" customWidth="1"/>
    <col min="515" max="515" width="9.44140625" customWidth="1"/>
    <col min="516" max="516" width="8.33203125" customWidth="1"/>
    <col min="517" max="521" width="5.6640625" customWidth="1"/>
    <col min="522" max="522" width="7.44140625" customWidth="1"/>
    <col min="523" max="523" width="10.109375" customWidth="1"/>
    <col min="524" max="529" width="5.6640625" customWidth="1"/>
    <col min="530" max="530" width="6.6640625" customWidth="1"/>
    <col min="531" max="531" width="11.33203125" customWidth="1"/>
    <col min="532" max="532" width="6.6640625" customWidth="1"/>
    <col min="533" max="533" width="7.44140625" customWidth="1"/>
    <col min="534" max="534" width="7.6640625" customWidth="1"/>
    <col min="535" max="540" width="6.6640625" customWidth="1"/>
    <col min="541" max="541" width="9.5546875" customWidth="1"/>
    <col min="542" max="542" width="7.6640625" customWidth="1"/>
    <col min="544" max="544" width="12.6640625" customWidth="1"/>
    <col min="545" max="545" width="11.88671875" customWidth="1"/>
    <col min="546" max="546" width="12.5546875" customWidth="1"/>
    <col min="547" max="547" width="11.109375" customWidth="1"/>
    <col min="548" max="548" width="10" customWidth="1"/>
    <col min="549" max="549" width="7.88671875" customWidth="1"/>
    <col min="550" max="550" width="0.88671875" customWidth="1"/>
    <col min="551" max="551" width="11.6640625" customWidth="1"/>
    <col min="552" max="552" width="9.6640625" customWidth="1"/>
    <col min="553" max="553" width="7.6640625" customWidth="1"/>
    <col min="554" max="554" width="0.6640625" customWidth="1"/>
    <col min="555" max="559" width="6.6640625" customWidth="1"/>
    <col min="560" max="563" width="7.6640625" customWidth="1"/>
    <col min="564" max="564" width="8.6640625" customWidth="1"/>
    <col min="565" max="566" width="7.6640625" customWidth="1"/>
    <col min="567" max="567" width="9.109375" customWidth="1"/>
    <col min="568" max="569" width="7.6640625" customWidth="1"/>
    <col min="769" max="769" width="12.88671875" bestFit="1" customWidth="1"/>
    <col min="770" max="770" width="10" customWidth="1"/>
    <col min="771" max="771" width="9.44140625" customWidth="1"/>
    <col min="772" max="772" width="8.33203125" customWidth="1"/>
    <col min="773" max="777" width="5.6640625" customWidth="1"/>
    <col min="778" max="778" width="7.44140625" customWidth="1"/>
    <col min="779" max="779" width="10.109375" customWidth="1"/>
    <col min="780" max="785" width="5.6640625" customWidth="1"/>
    <col min="786" max="786" width="6.6640625" customWidth="1"/>
    <col min="787" max="787" width="11.33203125" customWidth="1"/>
    <col min="788" max="788" width="6.6640625" customWidth="1"/>
    <col min="789" max="789" width="7.44140625" customWidth="1"/>
    <col min="790" max="790" width="7.6640625" customWidth="1"/>
    <col min="791" max="796" width="6.6640625" customWidth="1"/>
    <col min="797" max="797" width="9.5546875" customWidth="1"/>
    <col min="798" max="798" width="7.6640625" customWidth="1"/>
    <col min="800" max="800" width="12.6640625" customWidth="1"/>
    <col min="801" max="801" width="11.88671875" customWidth="1"/>
    <col min="802" max="802" width="12.5546875" customWidth="1"/>
    <col min="803" max="803" width="11.109375" customWidth="1"/>
    <col min="804" max="804" width="10" customWidth="1"/>
    <col min="805" max="805" width="7.88671875" customWidth="1"/>
    <col min="806" max="806" width="0.88671875" customWidth="1"/>
    <col min="807" max="807" width="11.6640625" customWidth="1"/>
    <col min="808" max="808" width="9.6640625" customWidth="1"/>
    <col min="809" max="809" width="7.6640625" customWidth="1"/>
    <col min="810" max="810" width="0.6640625" customWidth="1"/>
    <col min="811" max="815" width="6.6640625" customWidth="1"/>
    <col min="816" max="819" width="7.6640625" customWidth="1"/>
    <col min="820" max="820" width="8.6640625" customWidth="1"/>
    <col min="821" max="822" width="7.6640625" customWidth="1"/>
    <col min="823" max="823" width="9.109375" customWidth="1"/>
    <col min="824" max="825" width="7.6640625" customWidth="1"/>
    <col min="1025" max="1025" width="12.88671875" bestFit="1" customWidth="1"/>
    <col min="1026" max="1026" width="10" customWidth="1"/>
    <col min="1027" max="1027" width="9.44140625" customWidth="1"/>
    <col min="1028" max="1028" width="8.33203125" customWidth="1"/>
    <col min="1029" max="1033" width="5.6640625" customWidth="1"/>
    <col min="1034" max="1034" width="7.44140625" customWidth="1"/>
    <col min="1035" max="1035" width="10.109375" customWidth="1"/>
    <col min="1036" max="1041" width="5.6640625" customWidth="1"/>
    <col min="1042" max="1042" width="6.6640625" customWidth="1"/>
    <col min="1043" max="1043" width="11.33203125" customWidth="1"/>
    <col min="1044" max="1044" width="6.6640625" customWidth="1"/>
    <col min="1045" max="1045" width="7.44140625" customWidth="1"/>
    <col min="1046" max="1046" width="7.6640625" customWidth="1"/>
    <col min="1047" max="1052" width="6.6640625" customWidth="1"/>
    <col min="1053" max="1053" width="9.5546875" customWidth="1"/>
    <col min="1054" max="1054" width="7.6640625" customWidth="1"/>
    <col min="1056" max="1056" width="12.6640625" customWidth="1"/>
    <col min="1057" max="1057" width="11.88671875" customWidth="1"/>
    <col min="1058" max="1058" width="12.5546875" customWidth="1"/>
    <col min="1059" max="1059" width="11.109375" customWidth="1"/>
    <col min="1060" max="1060" width="10" customWidth="1"/>
    <col min="1061" max="1061" width="7.88671875" customWidth="1"/>
    <col min="1062" max="1062" width="0.88671875" customWidth="1"/>
    <col min="1063" max="1063" width="11.6640625" customWidth="1"/>
    <col min="1064" max="1064" width="9.6640625" customWidth="1"/>
    <col min="1065" max="1065" width="7.6640625" customWidth="1"/>
    <col min="1066" max="1066" width="0.6640625" customWidth="1"/>
    <col min="1067" max="1071" width="6.6640625" customWidth="1"/>
    <col min="1072" max="1075" width="7.6640625" customWidth="1"/>
    <col min="1076" max="1076" width="8.6640625" customWidth="1"/>
    <col min="1077" max="1078" width="7.6640625" customWidth="1"/>
    <col min="1079" max="1079" width="9.109375" customWidth="1"/>
    <col min="1080" max="1081" width="7.6640625" customWidth="1"/>
    <col min="1281" max="1281" width="12.88671875" bestFit="1" customWidth="1"/>
    <col min="1282" max="1282" width="10" customWidth="1"/>
    <col min="1283" max="1283" width="9.44140625" customWidth="1"/>
    <col min="1284" max="1284" width="8.33203125" customWidth="1"/>
    <col min="1285" max="1289" width="5.6640625" customWidth="1"/>
    <col min="1290" max="1290" width="7.44140625" customWidth="1"/>
    <col min="1291" max="1291" width="10.109375" customWidth="1"/>
    <col min="1292" max="1297" width="5.6640625" customWidth="1"/>
    <col min="1298" max="1298" width="6.6640625" customWidth="1"/>
    <col min="1299" max="1299" width="11.33203125" customWidth="1"/>
    <col min="1300" max="1300" width="6.6640625" customWidth="1"/>
    <col min="1301" max="1301" width="7.44140625" customWidth="1"/>
    <col min="1302" max="1302" width="7.6640625" customWidth="1"/>
    <col min="1303" max="1308" width="6.6640625" customWidth="1"/>
    <col min="1309" max="1309" width="9.5546875" customWidth="1"/>
    <col min="1310" max="1310" width="7.6640625" customWidth="1"/>
    <col min="1312" max="1312" width="12.6640625" customWidth="1"/>
    <col min="1313" max="1313" width="11.88671875" customWidth="1"/>
    <col min="1314" max="1314" width="12.5546875" customWidth="1"/>
    <col min="1315" max="1315" width="11.109375" customWidth="1"/>
    <col min="1316" max="1316" width="10" customWidth="1"/>
    <col min="1317" max="1317" width="7.88671875" customWidth="1"/>
    <col min="1318" max="1318" width="0.88671875" customWidth="1"/>
    <col min="1319" max="1319" width="11.6640625" customWidth="1"/>
    <col min="1320" max="1320" width="9.6640625" customWidth="1"/>
    <col min="1321" max="1321" width="7.6640625" customWidth="1"/>
    <col min="1322" max="1322" width="0.6640625" customWidth="1"/>
    <col min="1323" max="1327" width="6.6640625" customWidth="1"/>
    <col min="1328" max="1331" width="7.6640625" customWidth="1"/>
    <col min="1332" max="1332" width="8.6640625" customWidth="1"/>
    <col min="1333" max="1334" width="7.6640625" customWidth="1"/>
    <col min="1335" max="1335" width="9.109375" customWidth="1"/>
    <col min="1336" max="1337" width="7.6640625" customWidth="1"/>
    <col min="1537" max="1537" width="12.88671875" bestFit="1" customWidth="1"/>
    <col min="1538" max="1538" width="10" customWidth="1"/>
    <col min="1539" max="1539" width="9.44140625" customWidth="1"/>
    <col min="1540" max="1540" width="8.33203125" customWidth="1"/>
    <col min="1541" max="1545" width="5.6640625" customWidth="1"/>
    <col min="1546" max="1546" width="7.44140625" customWidth="1"/>
    <col min="1547" max="1547" width="10.109375" customWidth="1"/>
    <col min="1548" max="1553" width="5.6640625" customWidth="1"/>
    <col min="1554" max="1554" width="6.6640625" customWidth="1"/>
    <col min="1555" max="1555" width="11.33203125" customWidth="1"/>
    <col min="1556" max="1556" width="6.6640625" customWidth="1"/>
    <col min="1557" max="1557" width="7.44140625" customWidth="1"/>
    <col min="1558" max="1558" width="7.6640625" customWidth="1"/>
    <col min="1559" max="1564" width="6.6640625" customWidth="1"/>
    <col min="1565" max="1565" width="9.5546875" customWidth="1"/>
    <col min="1566" max="1566" width="7.6640625" customWidth="1"/>
    <col min="1568" max="1568" width="12.6640625" customWidth="1"/>
    <col min="1569" max="1569" width="11.88671875" customWidth="1"/>
    <col min="1570" max="1570" width="12.5546875" customWidth="1"/>
    <col min="1571" max="1571" width="11.109375" customWidth="1"/>
    <col min="1572" max="1572" width="10" customWidth="1"/>
    <col min="1573" max="1573" width="7.88671875" customWidth="1"/>
    <col min="1574" max="1574" width="0.88671875" customWidth="1"/>
    <col min="1575" max="1575" width="11.6640625" customWidth="1"/>
    <col min="1576" max="1576" width="9.6640625" customWidth="1"/>
    <col min="1577" max="1577" width="7.6640625" customWidth="1"/>
    <col min="1578" max="1578" width="0.6640625" customWidth="1"/>
    <col min="1579" max="1583" width="6.6640625" customWidth="1"/>
    <col min="1584" max="1587" width="7.6640625" customWidth="1"/>
    <col min="1588" max="1588" width="8.6640625" customWidth="1"/>
    <col min="1589" max="1590" width="7.6640625" customWidth="1"/>
    <col min="1591" max="1591" width="9.109375" customWidth="1"/>
    <col min="1592" max="1593" width="7.6640625" customWidth="1"/>
    <col min="1793" max="1793" width="12.88671875" bestFit="1" customWidth="1"/>
    <col min="1794" max="1794" width="10" customWidth="1"/>
    <col min="1795" max="1795" width="9.44140625" customWidth="1"/>
    <col min="1796" max="1796" width="8.33203125" customWidth="1"/>
    <col min="1797" max="1801" width="5.6640625" customWidth="1"/>
    <col min="1802" max="1802" width="7.44140625" customWidth="1"/>
    <col min="1803" max="1803" width="10.109375" customWidth="1"/>
    <col min="1804" max="1809" width="5.6640625" customWidth="1"/>
    <col min="1810" max="1810" width="6.6640625" customWidth="1"/>
    <col min="1811" max="1811" width="11.33203125" customWidth="1"/>
    <col min="1812" max="1812" width="6.6640625" customWidth="1"/>
    <col min="1813" max="1813" width="7.44140625" customWidth="1"/>
    <col min="1814" max="1814" width="7.6640625" customWidth="1"/>
    <col min="1815" max="1820" width="6.6640625" customWidth="1"/>
    <col min="1821" max="1821" width="9.5546875" customWidth="1"/>
    <col min="1822" max="1822" width="7.6640625" customWidth="1"/>
    <col min="1824" max="1824" width="12.6640625" customWidth="1"/>
    <col min="1825" max="1825" width="11.88671875" customWidth="1"/>
    <col min="1826" max="1826" width="12.5546875" customWidth="1"/>
    <col min="1827" max="1827" width="11.109375" customWidth="1"/>
    <col min="1828" max="1828" width="10" customWidth="1"/>
    <col min="1829" max="1829" width="7.88671875" customWidth="1"/>
    <col min="1830" max="1830" width="0.88671875" customWidth="1"/>
    <col min="1831" max="1831" width="11.6640625" customWidth="1"/>
    <col min="1832" max="1832" width="9.6640625" customWidth="1"/>
    <col min="1833" max="1833" width="7.6640625" customWidth="1"/>
    <col min="1834" max="1834" width="0.6640625" customWidth="1"/>
    <col min="1835" max="1839" width="6.6640625" customWidth="1"/>
    <col min="1840" max="1843" width="7.6640625" customWidth="1"/>
    <col min="1844" max="1844" width="8.6640625" customWidth="1"/>
    <col min="1845" max="1846" width="7.6640625" customWidth="1"/>
    <col min="1847" max="1847" width="9.109375" customWidth="1"/>
    <col min="1848" max="1849" width="7.6640625" customWidth="1"/>
    <col min="2049" max="2049" width="12.88671875" bestFit="1" customWidth="1"/>
    <col min="2050" max="2050" width="10" customWidth="1"/>
    <col min="2051" max="2051" width="9.44140625" customWidth="1"/>
    <col min="2052" max="2052" width="8.33203125" customWidth="1"/>
    <col min="2053" max="2057" width="5.6640625" customWidth="1"/>
    <col min="2058" max="2058" width="7.44140625" customWidth="1"/>
    <col min="2059" max="2059" width="10.109375" customWidth="1"/>
    <col min="2060" max="2065" width="5.6640625" customWidth="1"/>
    <col min="2066" max="2066" width="6.6640625" customWidth="1"/>
    <col min="2067" max="2067" width="11.33203125" customWidth="1"/>
    <col min="2068" max="2068" width="6.6640625" customWidth="1"/>
    <col min="2069" max="2069" width="7.44140625" customWidth="1"/>
    <col min="2070" max="2070" width="7.6640625" customWidth="1"/>
    <col min="2071" max="2076" width="6.6640625" customWidth="1"/>
    <col min="2077" max="2077" width="9.5546875" customWidth="1"/>
    <col min="2078" max="2078" width="7.6640625" customWidth="1"/>
    <col min="2080" max="2080" width="12.6640625" customWidth="1"/>
    <col min="2081" max="2081" width="11.88671875" customWidth="1"/>
    <col min="2082" max="2082" width="12.5546875" customWidth="1"/>
    <col min="2083" max="2083" width="11.109375" customWidth="1"/>
    <col min="2084" max="2084" width="10" customWidth="1"/>
    <col min="2085" max="2085" width="7.88671875" customWidth="1"/>
    <col min="2086" max="2086" width="0.88671875" customWidth="1"/>
    <col min="2087" max="2087" width="11.6640625" customWidth="1"/>
    <col min="2088" max="2088" width="9.6640625" customWidth="1"/>
    <col min="2089" max="2089" width="7.6640625" customWidth="1"/>
    <col min="2090" max="2090" width="0.6640625" customWidth="1"/>
    <col min="2091" max="2095" width="6.6640625" customWidth="1"/>
    <col min="2096" max="2099" width="7.6640625" customWidth="1"/>
    <col min="2100" max="2100" width="8.6640625" customWidth="1"/>
    <col min="2101" max="2102" width="7.6640625" customWidth="1"/>
    <col min="2103" max="2103" width="9.109375" customWidth="1"/>
    <col min="2104" max="2105" width="7.6640625" customWidth="1"/>
    <col min="2305" max="2305" width="12.88671875" bestFit="1" customWidth="1"/>
    <col min="2306" max="2306" width="10" customWidth="1"/>
    <col min="2307" max="2307" width="9.44140625" customWidth="1"/>
    <col min="2308" max="2308" width="8.33203125" customWidth="1"/>
    <col min="2309" max="2313" width="5.6640625" customWidth="1"/>
    <col min="2314" max="2314" width="7.44140625" customWidth="1"/>
    <col min="2315" max="2315" width="10.109375" customWidth="1"/>
    <col min="2316" max="2321" width="5.6640625" customWidth="1"/>
    <col min="2322" max="2322" width="6.6640625" customWidth="1"/>
    <col min="2323" max="2323" width="11.33203125" customWidth="1"/>
    <col min="2324" max="2324" width="6.6640625" customWidth="1"/>
    <col min="2325" max="2325" width="7.44140625" customWidth="1"/>
    <col min="2326" max="2326" width="7.6640625" customWidth="1"/>
    <col min="2327" max="2332" width="6.6640625" customWidth="1"/>
    <col min="2333" max="2333" width="9.5546875" customWidth="1"/>
    <col min="2334" max="2334" width="7.6640625" customWidth="1"/>
    <col min="2336" max="2336" width="12.6640625" customWidth="1"/>
    <col min="2337" max="2337" width="11.88671875" customWidth="1"/>
    <col min="2338" max="2338" width="12.5546875" customWidth="1"/>
    <col min="2339" max="2339" width="11.109375" customWidth="1"/>
    <col min="2340" max="2340" width="10" customWidth="1"/>
    <col min="2341" max="2341" width="7.88671875" customWidth="1"/>
    <col min="2342" max="2342" width="0.88671875" customWidth="1"/>
    <col min="2343" max="2343" width="11.6640625" customWidth="1"/>
    <col min="2344" max="2344" width="9.6640625" customWidth="1"/>
    <col min="2345" max="2345" width="7.6640625" customWidth="1"/>
    <col min="2346" max="2346" width="0.6640625" customWidth="1"/>
    <col min="2347" max="2351" width="6.6640625" customWidth="1"/>
    <col min="2352" max="2355" width="7.6640625" customWidth="1"/>
    <col min="2356" max="2356" width="8.6640625" customWidth="1"/>
    <col min="2357" max="2358" width="7.6640625" customWidth="1"/>
    <col min="2359" max="2359" width="9.109375" customWidth="1"/>
    <col min="2360" max="2361" width="7.6640625" customWidth="1"/>
    <col min="2561" max="2561" width="12.88671875" bestFit="1" customWidth="1"/>
    <col min="2562" max="2562" width="10" customWidth="1"/>
    <col min="2563" max="2563" width="9.44140625" customWidth="1"/>
    <col min="2564" max="2564" width="8.33203125" customWidth="1"/>
    <col min="2565" max="2569" width="5.6640625" customWidth="1"/>
    <col min="2570" max="2570" width="7.44140625" customWidth="1"/>
    <col min="2571" max="2571" width="10.109375" customWidth="1"/>
    <col min="2572" max="2577" width="5.6640625" customWidth="1"/>
    <col min="2578" max="2578" width="6.6640625" customWidth="1"/>
    <col min="2579" max="2579" width="11.33203125" customWidth="1"/>
    <col min="2580" max="2580" width="6.6640625" customWidth="1"/>
    <col min="2581" max="2581" width="7.44140625" customWidth="1"/>
    <col min="2582" max="2582" width="7.6640625" customWidth="1"/>
    <col min="2583" max="2588" width="6.6640625" customWidth="1"/>
    <col min="2589" max="2589" width="9.5546875" customWidth="1"/>
    <col min="2590" max="2590" width="7.6640625" customWidth="1"/>
    <col min="2592" max="2592" width="12.6640625" customWidth="1"/>
    <col min="2593" max="2593" width="11.88671875" customWidth="1"/>
    <col min="2594" max="2594" width="12.5546875" customWidth="1"/>
    <col min="2595" max="2595" width="11.109375" customWidth="1"/>
    <col min="2596" max="2596" width="10" customWidth="1"/>
    <col min="2597" max="2597" width="7.88671875" customWidth="1"/>
    <col min="2598" max="2598" width="0.88671875" customWidth="1"/>
    <col min="2599" max="2599" width="11.6640625" customWidth="1"/>
    <col min="2600" max="2600" width="9.6640625" customWidth="1"/>
    <col min="2601" max="2601" width="7.6640625" customWidth="1"/>
    <col min="2602" max="2602" width="0.6640625" customWidth="1"/>
    <col min="2603" max="2607" width="6.6640625" customWidth="1"/>
    <col min="2608" max="2611" width="7.6640625" customWidth="1"/>
    <col min="2612" max="2612" width="8.6640625" customWidth="1"/>
    <col min="2613" max="2614" width="7.6640625" customWidth="1"/>
    <col min="2615" max="2615" width="9.109375" customWidth="1"/>
    <col min="2616" max="2617" width="7.6640625" customWidth="1"/>
    <col min="2817" max="2817" width="12.88671875" bestFit="1" customWidth="1"/>
    <col min="2818" max="2818" width="10" customWidth="1"/>
    <col min="2819" max="2819" width="9.44140625" customWidth="1"/>
    <col min="2820" max="2820" width="8.33203125" customWidth="1"/>
    <col min="2821" max="2825" width="5.6640625" customWidth="1"/>
    <col min="2826" max="2826" width="7.44140625" customWidth="1"/>
    <col min="2827" max="2827" width="10.109375" customWidth="1"/>
    <col min="2828" max="2833" width="5.6640625" customWidth="1"/>
    <col min="2834" max="2834" width="6.6640625" customWidth="1"/>
    <col min="2835" max="2835" width="11.33203125" customWidth="1"/>
    <col min="2836" max="2836" width="6.6640625" customWidth="1"/>
    <col min="2837" max="2837" width="7.44140625" customWidth="1"/>
    <col min="2838" max="2838" width="7.6640625" customWidth="1"/>
    <col min="2839" max="2844" width="6.6640625" customWidth="1"/>
    <col min="2845" max="2845" width="9.5546875" customWidth="1"/>
    <col min="2846" max="2846" width="7.6640625" customWidth="1"/>
    <col min="2848" max="2848" width="12.6640625" customWidth="1"/>
    <col min="2849" max="2849" width="11.88671875" customWidth="1"/>
    <col min="2850" max="2850" width="12.5546875" customWidth="1"/>
    <col min="2851" max="2851" width="11.109375" customWidth="1"/>
    <col min="2852" max="2852" width="10" customWidth="1"/>
    <col min="2853" max="2853" width="7.88671875" customWidth="1"/>
    <col min="2854" max="2854" width="0.88671875" customWidth="1"/>
    <col min="2855" max="2855" width="11.6640625" customWidth="1"/>
    <col min="2856" max="2856" width="9.6640625" customWidth="1"/>
    <col min="2857" max="2857" width="7.6640625" customWidth="1"/>
    <col min="2858" max="2858" width="0.6640625" customWidth="1"/>
    <col min="2859" max="2863" width="6.6640625" customWidth="1"/>
    <col min="2864" max="2867" width="7.6640625" customWidth="1"/>
    <col min="2868" max="2868" width="8.6640625" customWidth="1"/>
    <col min="2869" max="2870" width="7.6640625" customWidth="1"/>
    <col min="2871" max="2871" width="9.109375" customWidth="1"/>
    <col min="2872" max="2873" width="7.6640625" customWidth="1"/>
    <col min="3073" max="3073" width="12.88671875" bestFit="1" customWidth="1"/>
    <col min="3074" max="3074" width="10" customWidth="1"/>
    <col min="3075" max="3075" width="9.44140625" customWidth="1"/>
    <col min="3076" max="3076" width="8.33203125" customWidth="1"/>
    <col min="3077" max="3081" width="5.6640625" customWidth="1"/>
    <col min="3082" max="3082" width="7.44140625" customWidth="1"/>
    <col min="3083" max="3083" width="10.109375" customWidth="1"/>
    <col min="3084" max="3089" width="5.6640625" customWidth="1"/>
    <col min="3090" max="3090" width="6.6640625" customWidth="1"/>
    <col min="3091" max="3091" width="11.33203125" customWidth="1"/>
    <col min="3092" max="3092" width="6.6640625" customWidth="1"/>
    <col min="3093" max="3093" width="7.44140625" customWidth="1"/>
    <col min="3094" max="3094" width="7.6640625" customWidth="1"/>
    <col min="3095" max="3100" width="6.6640625" customWidth="1"/>
    <col min="3101" max="3101" width="9.5546875" customWidth="1"/>
    <col min="3102" max="3102" width="7.6640625" customWidth="1"/>
    <col min="3104" max="3104" width="12.6640625" customWidth="1"/>
    <col min="3105" max="3105" width="11.88671875" customWidth="1"/>
    <col min="3106" max="3106" width="12.5546875" customWidth="1"/>
    <col min="3107" max="3107" width="11.109375" customWidth="1"/>
    <col min="3108" max="3108" width="10" customWidth="1"/>
    <col min="3109" max="3109" width="7.88671875" customWidth="1"/>
    <col min="3110" max="3110" width="0.88671875" customWidth="1"/>
    <col min="3111" max="3111" width="11.6640625" customWidth="1"/>
    <col min="3112" max="3112" width="9.6640625" customWidth="1"/>
    <col min="3113" max="3113" width="7.6640625" customWidth="1"/>
    <col min="3114" max="3114" width="0.6640625" customWidth="1"/>
    <col min="3115" max="3119" width="6.6640625" customWidth="1"/>
    <col min="3120" max="3123" width="7.6640625" customWidth="1"/>
    <col min="3124" max="3124" width="8.6640625" customWidth="1"/>
    <col min="3125" max="3126" width="7.6640625" customWidth="1"/>
    <col min="3127" max="3127" width="9.109375" customWidth="1"/>
    <col min="3128" max="3129" width="7.6640625" customWidth="1"/>
    <col min="3329" max="3329" width="12.88671875" bestFit="1" customWidth="1"/>
    <col min="3330" max="3330" width="10" customWidth="1"/>
    <col min="3331" max="3331" width="9.44140625" customWidth="1"/>
    <col min="3332" max="3332" width="8.33203125" customWidth="1"/>
    <col min="3333" max="3337" width="5.6640625" customWidth="1"/>
    <col min="3338" max="3338" width="7.44140625" customWidth="1"/>
    <col min="3339" max="3339" width="10.109375" customWidth="1"/>
    <col min="3340" max="3345" width="5.6640625" customWidth="1"/>
    <col min="3346" max="3346" width="6.6640625" customWidth="1"/>
    <col min="3347" max="3347" width="11.33203125" customWidth="1"/>
    <col min="3348" max="3348" width="6.6640625" customWidth="1"/>
    <col min="3349" max="3349" width="7.44140625" customWidth="1"/>
    <col min="3350" max="3350" width="7.6640625" customWidth="1"/>
    <col min="3351" max="3356" width="6.6640625" customWidth="1"/>
    <col min="3357" max="3357" width="9.5546875" customWidth="1"/>
    <col min="3358" max="3358" width="7.6640625" customWidth="1"/>
    <col min="3360" max="3360" width="12.6640625" customWidth="1"/>
    <col min="3361" max="3361" width="11.88671875" customWidth="1"/>
    <col min="3362" max="3362" width="12.5546875" customWidth="1"/>
    <col min="3363" max="3363" width="11.109375" customWidth="1"/>
    <col min="3364" max="3364" width="10" customWidth="1"/>
    <col min="3365" max="3365" width="7.88671875" customWidth="1"/>
    <col min="3366" max="3366" width="0.88671875" customWidth="1"/>
    <col min="3367" max="3367" width="11.6640625" customWidth="1"/>
    <col min="3368" max="3368" width="9.6640625" customWidth="1"/>
    <col min="3369" max="3369" width="7.6640625" customWidth="1"/>
    <col min="3370" max="3370" width="0.6640625" customWidth="1"/>
    <col min="3371" max="3375" width="6.6640625" customWidth="1"/>
    <col min="3376" max="3379" width="7.6640625" customWidth="1"/>
    <col min="3380" max="3380" width="8.6640625" customWidth="1"/>
    <col min="3381" max="3382" width="7.6640625" customWidth="1"/>
    <col min="3383" max="3383" width="9.109375" customWidth="1"/>
    <col min="3384" max="3385" width="7.6640625" customWidth="1"/>
    <col min="3585" max="3585" width="12.88671875" bestFit="1" customWidth="1"/>
    <col min="3586" max="3586" width="10" customWidth="1"/>
    <col min="3587" max="3587" width="9.44140625" customWidth="1"/>
    <col min="3588" max="3588" width="8.33203125" customWidth="1"/>
    <col min="3589" max="3593" width="5.6640625" customWidth="1"/>
    <col min="3594" max="3594" width="7.44140625" customWidth="1"/>
    <col min="3595" max="3595" width="10.109375" customWidth="1"/>
    <col min="3596" max="3601" width="5.6640625" customWidth="1"/>
    <col min="3602" max="3602" width="6.6640625" customWidth="1"/>
    <col min="3603" max="3603" width="11.33203125" customWidth="1"/>
    <col min="3604" max="3604" width="6.6640625" customWidth="1"/>
    <col min="3605" max="3605" width="7.44140625" customWidth="1"/>
    <col min="3606" max="3606" width="7.6640625" customWidth="1"/>
    <col min="3607" max="3612" width="6.6640625" customWidth="1"/>
    <col min="3613" max="3613" width="9.5546875" customWidth="1"/>
    <col min="3614" max="3614" width="7.6640625" customWidth="1"/>
    <col min="3616" max="3616" width="12.6640625" customWidth="1"/>
    <col min="3617" max="3617" width="11.88671875" customWidth="1"/>
    <col min="3618" max="3618" width="12.5546875" customWidth="1"/>
    <col min="3619" max="3619" width="11.109375" customWidth="1"/>
    <col min="3620" max="3620" width="10" customWidth="1"/>
    <col min="3621" max="3621" width="7.88671875" customWidth="1"/>
    <col min="3622" max="3622" width="0.88671875" customWidth="1"/>
    <col min="3623" max="3623" width="11.6640625" customWidth="1"/>
    <col min="3624" max="3624" width="9.6640625" customWidth="1"/>
    <col min="3625" max="3625" width="7.6640625" customWidth="1"/>
    <col min="3626" max="3626" width="0.6640625" customWidth="1"/>
    <col min="3627" max="3631" width="6.6640625" customWidth="1"/>
    <col min="3632" max="3635" width="7.6640625" customWidth="1"/>
    <col min="3636" max="3636" width="8.6640625" customWidth="1"/>
    <col min="3637" max="3638" width="7.6640625" customWidth="1"/>
    <col min="3639" max="3639" width="9.109375" customWidth="1"/>
    <col min="3640" max="3641" width="7.6640625" customWidth="1"/>
    <col min="3841" max="3841" width="12.88671875" bestFit="1" customWidth="1"/>
    <col min="3842" max="3842" width="10" customWidth="1"/>
    <col min="3843" max="3843" width="9.44140625" customWidth="1"/>
    <col min="3844" max="3844" width="8.33203125" customWidth="1"/>
    <col min="3845" max="3849" width="5.6640625" customWidth="1"/>
    <col min="3850" max="3850" width="7.44140625" customWidth="1"/>
    <col min="3851" max="3851" width="10.109375" customWidth="1"/>
    <col min="3852" max="3857" width="5.6640625" customWidth="1"/>
    <col min="3858" max="3858" width="6.6640625" customWidth="1"/>
    <col min="3859" max="3859" width="11.33203125" customWidth="1"/>
    <col min="3860" max="3860" width="6.6640625" customWidth="1"/>
    <col min="3861" max="3861" width="7.44140625" customWidth="1"/>
    <col min="3862" max="3862" width="7.6640625" customWidth="1"/>
    <col min="3863" max="3868" width="6.6640625" customWidth="1"/>
    <col min="3869" max="3869" width="9.5546875" customWidth="1"/>
    <col min="3870" max="3870" width="7.6640625" customWidth="1"/>
    <col min="3872" max="3872" width="12.6640625" customWidth="1"/>
    <col min="3873" max="3873" width="11.88671875" customWidth="1"/>
    <col min="3874" max="3874" width="12.5546875" customWidth="1"/>
    <col min="3875" max="3875" width="11.109375" customWidth="1"/>
    <col min="3876" max="3876" width="10" customWidth="1"/>
    <col min="3877" max="3877" width="7.88671875" customWidth="1"/>
    <col min="3878" max="3878" width="0.88671875" customWidth="1"/>
    <col min="3879" max="3879" width="11.6640625" customWidth="1"/>
    <col min="3880" max="3880" width="9.6640625" customWidth="1"/>
    <col min="3881" max="3881" width="7.6640625" customWidth="1"/>
    <col min="3882" max="3882" width="0.6640625" customWidth="1"/>
    <col min="3883" max="3887" width="6.6640625" customWidth="1"/>
    <col min="3888" max="3891" width="7.6640625" customWidth="1"/>
    <col min="3892" max="3892" width="8.6640625" customWidth="1"/>
    <col min="3893" max="3894" width="7.6640625" customWidth="1"/>
    <col min="3895" max="3895" width="9.109375" customWidth="1"/>
    <col min="3896" max="3897" width="7.6640625" customWidth="1"/>
    <col min="4097" max="4097" width="12.88671875" bestFit="1" customWidth="1"/>
    <col min="4098" max="4098" width="10" customWidth="1"/>
    <col min="4099" max="4099" width="9.44140625" customWidth="1"/>
    <col min="4100" max="4100" width="8.33203125" customWidth="1"/>
    <col min="4101" max="4105" width="5.6640625" customWidth="1"/>
    <col min="4106" max="4106" width="7.44140625" customWidth="1"/>
    <col min="4107" max="4107" width="10.109375" customWidth="1"/>
    <col min="4108" max="4113" width="5.6640625" customWidth="1"/>
    <col min="4114" max="4114" width="6.6640625" customWidth="1"/>
    <col min="4115" max="4115" width="11.33203125" customWidth="1"/>
    <col min="4116" max="4116" width="6.6640625" customWidth="1"/>
    <col min="4117" max="4117" width="7.44140625" customWidth="1"/>
    <col min="4118" max="4118" width="7.6640625" customWidth="1"/>
    <col min="4119" max="4124" width="6.6640625" customWidth="1"/>
    <col min="4125" max="4125" width="9.5546875" customWidth="1"/>
    <col min="4126" max="4126" width="7.6640625" customWidth="1"/>
    <col min="4128" max="4128" width="12.6640625" customWidth="1"/>
    <col min="4129" max="4129" width="11.88671875" customWidth="1"/>
    <col min="4130" max="4130" width="12.5546875" customWidth="1"/>
    <col min="4131" max="4131" width="11.109375" customWidth="1"/>
    <col min="4132" max="4132" width="10" customWidth="1"/>
    <col min="4133" max="4133" width="7.88671875" customWidth="1"/>
    <col min="4134" max="4134" width="0.88671875" customWidth="1"/>
    <col min="4135" max="4135" width="11.6640625" customWidth="1"/>
    <col min="4136" max="4136" width="9.6640625" customWidth="1"/>
    <col min="4137" max="4137" width="7.6640625" customWidth="1"/>
    <col min="4138" max="4138" width="0.6640625" customWidth="1"/>
    <col min="4139" max="4143" width="6.6640625" customWidth="1"/>
    <col min="4144" max="4147" width="7.6640625" customWidth="1"/>
    <col min="4148" max="4148" width="8.6640625" customWidth="1"/>
    <col min="4149" max="4150" width="7.6640625" customWidth="1"/>
    <col min="4151" max="4151" width="9.109375" customWidth="1"/>
    <col min="4152" max="4153" width="7.6640625" customWidth="1"/>
    <col min="4353" max="4353" width="12.88671875" bestFit="1" customWidth="1"/>
    <col min="4354" max="4354" width="10" customWidth="1"/>
    <col min="4355" max="4355" width="9.44140625" customWidth="1"/>
    <col min="4356" max="4356" width="8.33203125" customWidth="1"/>
    <col min="4357" max="4361" width="5.6640625" customWidth="1"/>
    <col min="4362" max="4362" width="7.44140625" customWidth="1"/>
    <col min="4363" max="4363" width="10.109375" customWidth="1"/>
    <col min="4364" max="4369" width="5.6640625" customWidth="1"/>
    <col min="4370" max="4370" width="6.6640625" customWidth="1"/>
    <col min="4371" max="4371" width="11.33203125" customWidth="1"/>
    <col min="4372" max="4372" width="6.6640625" customWidth="1"/>
    <col min="4373" max="4373" width="7.44140625" customWidth="1"/>
    <col min="4374" max="4374" width="7.6640625" customWidth="1"/>
    <col min="4375" max="4380" width="6.6640625" customWidth="1"/>
    <col min="4381" max="4381" width="9.5546875" customWidth="1"/>
    <col min="4382" max="4382" width="7.6640625" customWidth="1"/>
    <col min="4384" max="4384" width="12.6640625" customWidth="1"/>
    <col min="4385" max="4385" width="11.88671875" customWidth="1"/>
    <col min="4386" max="4386" width="12.5546875" customWidth="1"/>
    <col min="4387" max="4387" width="11.109375" customWidth="1"/>
    <col min="4388" max="4388" width="10" customWidth="1"/>
    <col min="4389" max="4389" width="7.88671875" customWidth="1"/>
    <col min="4390" max="4390" width="0.88671875" customWidth="1"/>
    <col min="4391" max="4391" width="11.6640625" customWidth="1"/>
    <col min="4392" max="4392" width="9.6640625" customWidth="1"/>
    <col min="4393" max="4393" width="7.6640625" customWidth="1"/>
    <col min="4394" max="4394" width="0.6640625" customWidth="1"/>
    <col min="4395" max="4399" width="6.6640625" customWidth="1"/>
    <col min="4400" max="4403" width="7.6640625" customWidth="1"/>
    <col min="4404" max="4404" width="8.6640625" customWidth="1"/>
    <col min="4405" max="4406" width="7.6640625" customWidth="1"/>
    <col min="4407" max="4407" width="9.109375" customWidth="1"/>
    <col min="4408" max="4409" width="7.6640625" customWidth="1"/>
    <col min="4609" max="4609" width="12.88671875" bestFit="1" customWidth="1"/>
    <col min="4610" max="4610" width="10" customWidth="1"/>
    <col min="4611" max="4611" width="9.44140625" customWidth="1"/>
    <col min="4612" max="4612" width="8.33203125" customWidth="1"/>
    <col min="4613" max="4617" width="5.6640625" customWidth="1"/>
    <col min="4618" max="4618" width="7.44140625" customWidth="1"/>
    <col min="4619" max="4619" width="10.109375" customWidth="1"/>
    <col min="4620" max="4625" width="5.6640625" customWidth="1"/>
    <col min="4626" max="4626" width="6.6640625" customWidth="1"/>
    <col min="4627" max="4627" width="11.33203125" customWidth="1"/>
    <col min="4628" max="4628" width="6.6640625" customWidth="1"/>
    <col min="4629" max="4629" width="7.44140625" customWidth="1"/>
    <col min="4630" max="4630" width="7.6640625" customWidth="1"/>
    <col min="4631" max="4636" width="6.6640625" customWidth="1"/>
    <col min="4637" max="4637" width="9.5546875" customWidth="1"/>
    <col min="4638" max="4638" width="7.6640625" customWidth="1"/>
    <col min="4640" max="4640" width="12.6640625" customWidth="1"/>
    <col min="4641" max="4641" width="11.88671875" customWidth="1"/>
    <col min="4642" max="4642" width="12.5546875" customWidth="1"/>
    <col min="4643" max="4643" width="11.109375" customWidth="1"/>
    <col min="4644" max="4644" width="10" customWidth="1"/>
    <col min="4645" max="4645" width="7.88671875" customWidth="1"/>
    <col min="4646" max="4646" width="0.88671875" customWidth="1"/>
    <col min="4647" max="4647" width="11.6640625" customWidth="1"/>
    <col min="4648" max="4648" width="9.6640625" customWidth="1"/>
    <col min="4649" max="4649" width="7.6640625" customWidth="1"/>
    <col min="4650" max="4650" width="0.6640625" customWidth="1"/>
    <col min="4651" max="4655" width="6.6640625" customWidth="1"/>
    <col min="4656" max="4659" width="7.6640625" customWidth="1"/>
    <col min="4660" max="4660" width="8.6640625" customWidth="1"/>
    <col min="4661" max="4662" width="7.6640625" customWidth="1"/>
    <col min="4663" max="4663" width="9.109375" customWidth="1"/>
    <col min="4664" max="4665" width="7.6640625" customWidth="1"/>
    <col min="4865" max="4865" width="12.88671875" bestFit="1" customWidth="1"/>
    <col min="4866" max="4866" width="10" customWidth="1"/>
    <col min="4867" max="4867" width="9.44140625" customWidth="1"/>
    <col min="4868" max="4868" width="8.33203125" customWidth="1"/>
    <col min="4869" max="4873" width="5.6640625" customWidth="1"/>
    <col min="4874" max="4874" width="7.44140625" customWidth="1"/>
    <col min="4875" max="4875" width="10.109375" customWidth="1"/>
    <col min="4876" max="4881" width="5.6640625" customWidth="1"/>
    <col min="4882" max="4882" width="6.6640625" customWidth="1"/>
    <col min="4883" max="4883" width="11.33203125" customWidth="1"/>
    <col min="4884" max="4884" width="6.6640625" customWidth="1"/>
    <col min="4885" max="4885" width="7.44140625" customWidth="1"/>
    <col min="4886" max="4886" width="7.6640625" customWidth="1"/>
    <col min="4887" max="4892" width="6.6640625" customWidth="1"/>
    <col min="4893" max="4893" width="9.5546875" customWidth="1"/>
    <col min="4894" max="4894" width="7.6640625" customWidth="1"/>
    <col min="4896" max="4896" width="12.6640625" customWidth="1"/>
    <col min="4897" max="4897" width="11.88671875" customWidth="1"/>
    <col min="4898" max="4898" width="12.5546875" customWidth="1"/>
    <col min="4899" max="4899" width="11.109375" customWidth="1"/>
    <col min="4900" max="4900" width="10" customWidth="1"/>
    <col min="4901" max="4901" width="7.88671875" customWidth="1"/>
    <col min="4902" max="4902" width="0.88671875" customWidth="1"/>
    <col min="4903" max="4903" width="11.6640625" customWidth="1"/>
    <col min="4904" max="4904" width="9.6640625" customWidth="1"/>
    <col min="4905" max="4905" width="7.6640625" customWidth="1"/>
    <col min="4906" max="4906" width="0.6640625" customWidth="1"/>
    <col min="4907" max="4911" width="6.6640625" customWidth="1"/>
    <col min="4912" max="4915" width="7.6640625" customWidth="1"/>
    <col min="4916" max="4916" width="8.6640625" customWidth="1"/>
    <col min="4917" max="4918" width="7.6640625" customWidth="1"/>
    <col min="4919" max="4919" width="9.109375" customWidth="1"/>
    <col min="4920" max="4921" width="7.6640625" customWidth="1"/>
    <col min="5121" max="5121" width="12.88671875" bestFit="1" customWidth="1"/>
    <col min="5122" max="5122" width="10" customWidth="1"/>
    <col min="5123" max="5123" width="9.44140625" customWidth="1"/>
    <col min="5124" max="5124" width="8.33203125" customWidth="1"/>
    <col min="5125" max="5129" width="5.6640625" customWidth="1"/>
    <col min="5130" max="5130" width="7.44140625" customWidth="1"/>
    <col min="5131" max="5131" width="10.109375" customWidth="1"/>
    <col min="5132" max="5137" width="5.6640625" customWidth="1"/>
    <col min="5138" max="5138" width="6.6640625" customWidth="1"/>
    <col min="5139" max="5139" width="11.33203125" customWidth="1"/>
    <col min="5140" max="5140" width="6.6640625" customWidth="1"/>
    <col min="5141" max="5141" width="7.44140625" customWidth="1"/>
    <col min="5142" max="5142" width="7.6640625" customWidth="1"/>
    <col min="5143" max="5148" width="6.6640625" customWidth="1"/>
    <col min="5149" max="5149" width="9.5546875" customWidth="1"/>
    <col min="5150" max="5150" width="7.6640625" customWidth="1"/>
    <col min="5152" max="5152" width="12.6640625" customWidth="1"/>
    <col min="5153" max="5153" width="11.88671875" customWidth="1"/>
    <col min="5154" max="5154" width="12.5546875" customWidth="1"/>
    <col min="5155" max="5155" width="11.109375" customWidth="1"/>
    <col min="5156" max="5156" width="10" customWidth="1"/>
    <col min="5157" max="5157" width="7.88671875" customWidth="1"/>
    <col min="5158" max="5158" width="0.88671875" customWidth="1"/>
    <col min="5159" max="5159" width="11.6640625" customWidth="1"/>
    <col min="5160" max="5160" width="9.6640625" customWidth="1"/>
    <col min="5161" max="5161" width="7.6640625" customWidth="1"/>
    <col min="5162" max="5162" width="0.6640625" customWidth="1"/>
    <col min="5163" max="5167" width="6.6640625" customWidth="1"/>
    <col min="5168" max="5171" width="7.6640625" customWidth="1"/>
    <col min="5172" max="5172" width="8.6640625" customWidth="1"/>
    <col min="5173" max="5174" width="7.6640625" customWidth="1"/>
    <col min="5175" max="5175" width="9.109375" customWidth="1"/>
    <col min="5176" max="5177" width="7.6640625" customWidth="1"/>
    <col min="5377" max="5377" width="12.88671875" bestFit="1" customWidth="1"/>
    <col min="5378" max="5378" width="10" customWidth="1"/>
    <col min="5379" max="5379" width="9.44140625" customWidth="1"/>
    <col min="5380" max="5380" width="8.33203125" customWidth="1"/>
    <col min="5381" max="5385" width="5.6640625" customWidth="1"/>
    <col min="5386" max="5386" width="7.44140625" customWidth="1"/>
    <col min="5387" max="5387" width="10.109375" customWidth="1"/>
    <col min="5388" max="5393" width="5.6640625" customWidth="1"/>
    <col min="5394" max="5394" width="6.6640625" customWidth="1"/>
    <col min="5395" max="5395" width="11.33203125" customWidth="1"/>
    <col min="5396" max="5396" width="6.6640625" customWidth="1"/>
    <col min="5397" max="5397" width="7.44140625" customWidth="1"/>
    <col min="5398" max="5398" width="7.6640625" customWidth="1"/>
    <col min="5399" max="5404" width="6.6640625" customWidth="1"/>
    <col min="5405" max="5405" width="9.5546875" customWidth="1"/>
    <col min="5406" max="5406" width="7.6640625" customWidth="1"/>
    <col min="5408" max="5408" width="12.6640625" customWidth="1"/>
    <col min="5409" max="5409" width="11.88671875" customWidth="1"/>
    <col min="5410" max="5410" width="12.5546875" customWidth="1"/>
    <col min="5411" max="5411" width="11.109375" customWidth="1"/>
    <col min="5412" max="5412" width="10" customWidth="1"/>
    <col min="5413" max="5413" width="7.88671875" customWidth="1"/>
    <col min="5414" max="5414" width="0.88671875" customWidth="1"/>
    <col min="5415" max="5415" width="11.6640625" customWidth="1"/>
    <col min="5416" max="5416" width="9.6640625" customWidth="1"/>
    <col min="5417" max="5417" width="7.6640625" customWidth="1"/>
    <col min="5418" max="5418" width="0.6640625" customWidth="1"/>
    <col min="5419" max="5423" width="6.6640625" customWidth="1"/>
    <col min="5424" max="5427" width="7.6640625" customWidth="1"/>
    <col min="5428" max="5428" width="8.6640625" customWidth="1"/>
    <col min="5429" max="5430" width="7.6640625" customWidth="1"/>
    <col min="5431" max="5431" width="9.109375" customWidth="1"/>
    <col min="5432" max="5433" width="7.6640625" customWidth="1"/>
    <col min="5633" max="5633" width="12.88671875" bestFit="1" customWidth="1"/>
    <col min="5634" max="5634" width="10" customWidth="1"/>
    <col min="5635" max="5635" width="9.44140625" customWidth="1"/>
    <col min="5636" max="5636" width="8.33203125" customWidth="1"/>
    <col min="5637" max="5641" width="5.6640625" customWidth="1"/>
    <col min="5642" max="5642" width="7.44140625" customWidth="1"/>
    <col min="5643" max="5643" width="10.109375" customWidth="1"/>
    <col min="5644" max="5649" width="5.6640625" customWidth="1"/>
    <col min="5650" max="5650" width="6.6640625" customWidth="1"/>
    <col min="5651" max="5651" width="11.33203125" customWidth="1"/>
    <col min="5652" max="5652" width="6.6640625" customWidth="1"/>
    <col min="5653" max="5653" width="7.44140625" customWidth="1"/>
    <col min="5654" max="5654" width="7.6640625" customWidth="1"/>
    <col min="5655" max="5660" width="6.6640625" customWidth="1"/>
    <col min="5661" max="5661" width="9.5546875" customWidth="1"/>
    <col min="5662" max="5662" width="7.6640625" customWidth="1"/>
    <col min="5664" max="5664" width="12.6640625" customWidth="1"/>
    <col min="5665" max="5665" width="11.88671875" customWidth="1"/>
    <col min="5666" max="5666" width="12.5546875" customWidth="1"/>
    <col min="5667" max="5667" width="11.109375" customWidth="1"/>
    <col min="5668" max="5668" width="10" customWidth="1"/>
    <col min="5669" max="5669" width="7.88671875" customWidth="1"/>
    <col min="5670" max="5670" width="0.88671875" customWidth="1"/>
    <col min="5671" max="5671" width="11.6640625" customWidth="1"/>
    <col min="5672" max="5672" width="9.6640625" customWidth="1"/>
    <col min="5673" max="5673" width="7.6640625" customWidth="1"/>
    <col min="5674" max="5674" width="0.6640625" customWidth="1"/>
    <col min="5675" max="5679" width="6.6640625" customWidth="1"/>
    <col min="5680" max="5683" width="7.6640625" customWidth="1"/>
    <col min="5684" max="5684" width="8.6640625" customWidth="1"/>
    <col min="5685" max="5686" width="7.6640625" customWidth="1"/>
    <col min="5687" max="5687" width="9.109375" customWidth="1"/>
    <col min="5688" max="5689" width="7.6640625" customWidth="1"/>
    <col min="5889" max="5889" width="12.88671875" bestFit="1" customWidth="1"/>
    <col min="5890" max="5890" width="10" customWidth="1"/>
    <col min="5891" max="5891" width="9.44140625" customWidth="1"/>
    <col min="5892" max="5892" width="8.33203125" customWidth="1"/>
    <col min="5893" max="5897" width="5.6640625" customWidth="1"/>
    <col min="5898" max="5898" width="7.44140625" customWidth="1"/>
    <col min="5899" max="5899" width="10.109375" customWidth="1"/>
    <col min="5900" max="5905" width="5.6640625" customWidth="1"/>
    <col min="5906" max="5906" width="6.6640625" customWidth="1"/>
    <col min="5907" max="5907" width="11.33203125" customWidth="1"/>
    <col min="5908" max="5908" width="6.6640625" customWidth="1"/>
    <col min="5909" max="5909" width="7.44140625" customWidth="1"/>
    <col min="5910" max="5910" width="7.6640625" customWidth="1"/>
    <col min="5911" max="5916" width="6.6640625" customWidth="1"/>
    <col min="5917" max="5917" width="9.5546875" customWidth="1"/>
    <col min="5918" max="5918" width="7.6640625" customWidth="1"/>
    <col min="5920" max="5920" width="12.6640625" customWidth="1"/>
    <col min="5921" max="5921" width="11.88671875" customWidth="1"/>
    <col min="5922" max="5922" width="12.5546875" customWidth="1"/>
    <col min="5923" max="5923" width="11.109375" customWidth="1"/>
    <col min="5924" max="5924" width="10" customWidth="1"/>
    <col min="5925" max="5925" width="7.88671875" customWidth="1"/>
    <col min="5926" max="5926" width="0.88671875" customWidth="1"/>
    <col min="5927" max="5927" width="11.6640625" customWidth="1"/>
    <col min="5928" max="5928" width="9.6640625" customWidth="1"/>
    <col min="5929" max="5929" width="7.6640625" customWidth="1"/>
    <col min="5930" max="5930" width="0.6640625" customWidth="1"/>
    <col min="5931" max="5935" width="6.6640625" customWidth="1"/>
    <col min="5936" max="5939" width="7.6640625" customWidth="1"/>
    <col min="5940" max="5940" width="8.6640625" customWidth="1"/>
    <col min="5941" max="5942" width="7.6640625" customWidth="1"/>
    <col min="5943" max="5943" width="9.109375" customWidth="1"/>
    <col min="5944" max="5945" width="7.6640625" customWidth="1"/>
    <col min="6145" max="6145" width="12.88671875" bestFit="1" customWidth="1"/>
    <col min="6146" max="6146" width="10" customWidth="1"/>
    <col min="6147" max="6147" width="9.44140625" customWidth="1"/>
    <col min="6148" max="6148" width="8.33203125" customWidth="1"/>
    <col min="6149" max="6153" width="5.6640625" customWidth="1"/>
    <col min="6154" max="6154" width="7.44140625" customWidth="1"/>
    <col min="6155" max="6155" width="10.109375" customWidth="1"/>
    <col min="6156" max="6161" width="5.6640625" customWidth="1"/>
    <col min="6162" max="6162" width="6.6640625" customWidth="1"/>
    <col min="6163" max="6163" width="11.33203125" customWidth="1"/>
    <col min="6164" max="6164" width="6.6640625" customWidth="1"/>
    <col min="6165" max="6165" width="7.44140625" customWidth="1"/>
    <col min="6166" max="6166" width="7.6640625" customWidth="1"/>
    <col min="6167" max="6172" width="6.6640625" customWidth="1"/>
    <col min="6173" max="6173" width="9.5546875" customWidth="1"/>
    <col min="6174" max="6174" width="7.6640625" customWidth="1"/>
    <col min="6176" max="6176" width="12.6640625" customWidth="1"/>
    <col min="6177" max="6177" width="11.88671875" customWidth="1"/>
    <col min="6178" max="6178" width="12.5546875" customWidth="1"/>
    <col min="6179" max="6179" width="11.109375" customWidth="1"/>
    <col min="6180" max="6180" width="10" customWidth="1"/>
    <col min="6181" max="6181" width="7.88671875" customWidth="1"/>
    <col min="6182" max="6182" width="0.88671875" customWidth="1"/>
    <col min="6183" max="6183" width="11.6640625" customWidth="1"/>
    <col min="6184" max="6184" width="9.6640625" customWidth="1"/>
    <col min="6185" max="6185" width="7.6640625" customWidth="1"/>
    <col min="6186" max="6186" width="0.6640625" customWidth="1"/>
    <col min="6187" max="6191" width="6.6640625" customWidth="1"/>
    <col min="6192" max="6195" width="7.6640625" customWidth="1"/>
    <col min="6196" max="6196" width="8.6640625" customWidth="1"/>
    <col min="6197" max="6198" width="7.6640625" customWidth="1"/>
    <col min="6199" max="6199" width="9.109375" customWidth="1"/>
    <col min="6200" max="6201" width="7.6640625" customWidth="1"/>
    <col min="6401" max="6401" width="12.88671875" bestFit="1" customWidth="1"/>
    <col min="6402" max="6402" width="10" customWidth="1"/>
    <col min="6403" max="6403" width="9.44140625" customWidth="1"/>
    <col min="6404" max="6404" width="8.33203125" customWidth="1"/>
    <col min="6405" max="6409" width="5.6640625" customWidth="1"/>
    <col min="6410" max="6410" width="7.44140625" customWidth="1"/>
    <col min="6411" max="6411" width="10.109375" customWidth="1"/>
    <col min="6412" max="6417" width="5.6640625" customWidth="1"/>
    <col min="6418" max="6418" width="6.6640625" customWidth="1"/>
    <col min="6419" max="6419" width="11.33203125" customWidth="1"/>
    <col min="6420" max="6420" width="6.6640625" customWidth="1"/>
    <col min="6421" max="6421" width="7.44140625" customWidth="1"/>
    <col min="6422" max="6422" width="7.6640625" customWidth="1"/>
    <col min="6423" max="6428" width="6.6640625" customWidth="1"/>
    <col min="6429" max="6429" width="9.5546875" customWidth="1"/>
    <col min="6430" max="6430" width="7.6640625" customWidth="1"/>
    <col min="6432" max="6432" width="12.6640625" customWidth="1"/>
    <col min="6433" max="6433" width="11.88671875" customWidth="1"/>
    <col min="6434" max="6434" width="12.5546875" customWidth="1"/>
    <col min="6435" max="6435" width="11.109375" customWidth="1"/>
    <col min="6436" max="6436" width="10" customWidth="1"/>
    <col min="6437" max="6437" width="7.88671875" customWidth="1"/>
    <col min="6438" max="6438" width="0.88671875" customWidth="1"/>
    <col min="6439" max="6439" width="11.6640625" customWidth="1"/>
    <col min="6440" max="6440" width="9.6640625" customWidth="1"/>
    <col min="6441" max="6441" width="7.6640625" customWidth="1"/>
    <col min="6442" max="6442" width="0.6640625" customWidth="1"/>
    <col min="6443" max="6447" width="6.6640625" customWidth="1"/>
    <col min="6448" max="6451" width="7.6640625" customWidth="1"/>
    <col min="6452" max="6452" width="8.6640625" customWidth="1"/>
    <col min="6453" max="6454" width="7.6640625" customWidth="1"/>
    <col min="6455" max="6455" width="9.109375" customWidth="1"/>
    <col min="6456" max="6457" width="7.6640625" customWidth="1"/>
    <col min="6657" max="6657" width="12.88671875" bestFit="1" customWidth="1"/>
    <col min="6658" max="6658" width="10" customWidth="1"/>
    <col min="6659" max="6659" width="9.44140625" customWidth="1"/>
    <col min="6660" max="6660" width="8.33203125" customWidth="1"/>
    <col min="6661" max="6665" width="5.6640625" customWidth="1"/>
    <col min="6666" max="6666" width="7.44140625" customWidth="1"/>
    <col min="6667" max="6667" width="10.109375" customWidth="1"/>
    <col min="6668" max="6673" width="5.6640625" customWidth="1"/>
    <col min="6674" max="6674" width="6.6640625" customWidth="1"/>
    <col min="6675" max="6675" width="11.33203125" customWidth="1"/>
    <col min="6676" max="6676" width="6.6640625" customWidth="1"/>
    <col min="6677" max="6677" width="7.44140625" customWidth="1"/>
    <col min="6678" max="6678" width="7.6640625" customWidth="1"/>
    <col min="6679" max="6684" width="6.6640625" customWidth="1"/>
    <col min="6685" max="6685" width="9.5546875" customWidth="1"/>
    <col min="6686" max="6686" width="7.6640625" customWidth="1"/>
    <col min="6688" max="6688" width="12.6640625" customWidth="1"/>
    <col min="6689" max="6689" width="11.88671875" customWidth="1"/>
    <col min="6690" max="6690" width="12.5546875" customWidth="1"/>
    <col min="6691" max="6691" width="11.109375" customWidth="1"/>
    <col min="6692" max="6692" width="10" customWidth="1"/>
    <col min="6693" max="6693" width="7.88671875" customWidth="1"/>
    <col min="6694" max="6694" width="0.88671875" customWidth="1"/>
    <col min="6695" max="6695" width="11.6640625" customWidth="1"/>
    <col min="6696" max="6696" width="9.6640625" customWidth="1"/>
    <col min="6697" max="6697" width="7.6640625" customWidth="1"/>
    <col min="6698" max="6698" width="0.6640625" customWidth="1"/>
    <col min="6699" max="6703" width="6.6640625" customWidth="1"/>
    <col min="6704" max="6707" width="7.6640625" customWidth="1"/>
    <col min="6708" max="6708" width="8.6640625" customWidth="1"/>
    <col min="6709" max="6710" width="7.6640625" customWidth="1"/>
    <col min="6711" max="6711" width="9.109375" customWidth="1"/>
    <col min="6712" max="6713" width="7.6640625" customWidth="1"/>
    <col min="6913" max="6913" width="12.88671875" bestFit="1" customWidth="1"/>
    <col min="6914" max="6914" width="10" customWidth="1"/>
    <col min="6915" max="6915" width="9.44140625" customWidth="1"/>
    <col min="6916" max="6916" width="8.33203125" customWidth="1"/>
    <col min="6917" max="6921" width="5.6640625" customWidth="1"/>
    <col min="6922" max="6922" width="7.44140625" customWidth="1"/>
    <col min="6923" max="6923" width="10.109375" customWidth="1"/>
    <col min="6924" max="6929" width="5.6640625" customWidth="1"/>
    <col min="6930" max="6930" width="6.6640625" customWidth="1"/>
    <col min="6931" max="6931" width="11.33203125" customWidth="1"/>
    <col min="6932" max="6932" width="6.6640625" customWidth="1"/>
    <col min="6933" max="6933" width="7.44140625" customWidth="1"/>
    <col min="6934" max="6934" width="7.6640625" customWidth="1"/>
    <col min="6935" max="6940" width="6.6640625" customWidth="1"/>
    <col min="6941" max="6941" width="9.5546875" customWidth="1"/>
    <col min="6942" max="6942" width="7.6640625" customWidth="1"/>
    <col min="6944" max="6944" width="12.6640625" customWidth="1"/>
    <col min="6945" max="6945" width="11.88671875" customWidth="1"/>
    <col min="6946" max="6946" width="12.5546875" customWidth="1"/>
    <col min="6947" max="6947" width="11.109375" customWidth="1"/>
    <col min="6948" max="6948" width="10" customWidth="1"/>
    <col min="6949" max="6949" width="7.88671875" customWidth="1"/>
    <col min="6950" max="6950" width="0.88671875" customWidth="1"/>
    <col min="6951" max="6951" width="11.6640625" customWidth="1"/>
    <col min="6952" max="6952" width="9.6640625" customWidth="1"/>
    <col min="6953" max="6953" width="7.6640625" customWidth="1"/>
    <col min="6954" max="6954" width="0.6640625" customWidth="1"/>
    <col min="6955" max="6959" width="6.6640625" customWidth="1"/>
    <col min="6960" max="6963" width="7.6640625" customWidth="1"/>
    <col min="6964" max="6964" width="8.6640625" customWidth="1"/>
    <col min="6965" max="6966" width="7.6640625" customWidth="1"/>
    <col min="6967" max="6967" width="9.109375" customWidth="1"/>
    <col min="6968" max="6969" width="7.6640625" customWidth="1"/>
    <col min="7169" max="7169" width="12.88671875" bestFit="1" customWidth="1"/>
    <col min="7170" max="7170" width="10" customWidth="1"/>
    <col min="7171" max="7171" width="9.44140625" customWidth="1"/>
    <col min="7172" max="7172" width="8.33203125" customWidth="1"/>
    <col min="7173" max="7177" width="5.6640625" customWidth="1"/>
    <col min="7178" max="7178" width="7.44140625" customWidth="1"/>
    <col min="7179" max="7179" width="10.109375" customWidth="1"/>
    <col min="7180" max="7185" width="5.6640625" customWidth="1"/>
    <col min="7186" max="7186" width="6.6640625" customWidth="1"/>
    <col min="7187" max="7187" width="11.33203125" customWidth="1"/>
    <col min="7188" max="7188" width="6.6640625" customWidth="1"/>
    <col min="7189" max="7189" width="7.44140625" customWidth="1"/>
    <col min="7190" max="7190" width="7.6640625" customWidth="1"/>
    <col min="7191" max="7196" width="6.6640625" customWidth="1"/>
    <col min="7197" max="7197" width="9.5546875" customWidth="1"/>
    <col min="7198" max="7198" width="7.6640625" customWidth="1"/>
    <col min="7200" max="7200" width="12.6640625" customWidth="1"/>
    <col min="7201" max="7201" width="11.88671875" customWidth="1"/>
    <col min="7202" max="7202" width="12.5546875" customWidth="1"/>
    <col min="7203" max="7203" width="11.109375" customWidth="1"/>
    <col min="7204" max="7204" width="10" customWidth="1"/>
    <col min="7205" max="7205" width="7.88671875" customWidth="1"/>
    <col min="7206" max="7206" width="0.88671875" customWidth="1"/>
    <col min="7207" max="7207" width="11.6640625" customWidth="1"/>
    <col min="7208" max="7208" width="9.6640625" customWidth="1"/>
    <col min="7209" max="7209" width="7.6640625" customWidth="1"/>
    <col min="7210" max="7210" width="0.6640625" customWidth="1"/>
    <col min="7211" max="7215" width="6.6640625" customWidth="1"/>
    <col min="7216" max="7219" width="7.6640625" customWidth="1"/>
    <col min="7220" max="7220" width="8.6640625" customWidth="1"/>
    <col min="7221" max="7222" width="7.6640625" customWidth="1"/>
    <col min="7223" max="7223" width="9.109375" customWidth="1"/>
    <col min="7224" max="7225" width="7.6640625" customWidth="1"/>
    <col min="7425" max="7425" width="12.88671875" bestFit="1" customWidth="1"/>
    <col min="7426" max="7426" width="10" customWidth="1"/>
    <col min="7427" max="7427" width="9.44140625" customWidth="1"/>
    <col min="7428" max="7428" width="8.33203125" customWidth="1"/>
    <col min="7429" max="7433" width="5.6640625" customWidth="1"/>
    <col min="7434" max="7434" width="7.44140625" customWidth="1"/>
    <col min="7435" max="7435" width="10.109375" customWidth="1"/>
    <col min="7436" max="7441" width="5.6640625" customWidth="1"/>
    <col min="7442" max="7442" width="6.6640625" customWidth="1"/>
    <col min="7443" max="7443" width="11.33203125" customWidth="1"/>
    <col min="7444" max="7444" width="6.6640625" customWidth="1"/>
    <col min="7445" max="7445" width="7.44140625" customWidth="1"/>
    <col min="7446" max="7446" width="7.6640625" customWidth="1"/>
    <col min="7447" max="7452" width="6.6640625" customWidth="1"/>
    <col min="7453" max="7453" width="9.5546875" customWidth="1"/>
    <col min="7454" max="7454" width="7.6640625" customWidth="1"/>
    <col min="7456" max="7456" width="12.6640625" customWidth="1"/>
    <col min="7457" max="7457" width="11.88671875" customWidth="1"/>
    <col min="7458" max="7458" width="12.5546875" customWidth="1"/>
    <col min="7459" max="7459" width="11.109375" customWidth="1"/>
    <col min="7460" max="7460" width="10" customWidth="1"/>
    <col min="7461" max="7461" width="7.88671875" customWidth="1"/>
    <col min="7462" max="7462" width="0.88671875" customWidth="1"/>
    <col min="7463" max="7463" width="11.6640625" customWidth="1"/>
    <col min="7464" max="7464" width="9.6640625" customWidth="1"/>
    <col min="7465" max="7465" width="7.6640625" customWidth="1"/>
    <col min="7466" max="7466" width="0.6640625" customWidth="1"/>
    <col min="7467" max="7471" width="6.6640625" customWidth="1"/>
    <col min="7472" max="7475" width="7.6640625" customWidth="1"/>
    <col min="7476" max="7476" width="8.6640625" customWidth="1"/>
    <col min="7477" max="7478" width="7.6640625" customWidth="1"/>
    <col min="7479" max="7479" width="9.109375" customWidth="1"/>
    <col min="7480" max="7481" width="7.6640625" customWidth="1"/>
    <col min="7681" max="7681" width="12.88671875" bestFit="1" customWidth="1"/>
    <col min="7682" max="7682" width="10" customWidth="1"/>
    <col min="7683" max="7683" width="9.44140625" customWidth="1"/>
    <col min="7684" max="7684" width="8.33203125" customWidth="1"/>
    <col min="7685" max="7689" width="5.6640625" customWidth="1"/>
    <col min="7690" max="7690" width="7.44140625" customWidth="1"/>
    <col min="7691" max="7691" width="10.109375" customWidth="1"/>
    <col min="7692" max="7697" width="5.6640625" customWidth="1"/>
    <col min="7698" max="7698" width="6.6640625" customWidth="1"/>
    <col min="7699" max="7699" width="11.33203125" customWidth="1"/>
    <col min="7700" max="7700" width="6.6640625" customWidth="1"/>
    <col min="7701" max="7701" width="7.44140625" customWidth="1"/>
    <col min="7702" max="7702" width="7.6640625" customWidth="1"/>
    <col min="7703" max="7708" width="6.6640625" customWidth="1"/>
    <col min="7709" max="7709" width="9.5546875" customWidth="1"/>
    <col min="7710" max="7710" width="7.6640625" customWidth="1"/>
    <col min="7712" max="7712" width="12.6640625" customWidth="1"/>
    <col min="7713" max="7713" width="11.88671875" customWidth="1"/>
    <col min="7714" max="7714" width="12.5546875" customWidth="1"/>
    <col min="7715" max="7715" width="11.109375" customWidth="1"/>
    <col min="7716" max="7716" width="10" customWidth="1"/>
    <col min="7717" max="7717" width="7.88671875" customWidth="1"/>
    <col min="7718" max="7718" width="0.88671875" customWidth="1"/>
    <col min="7719" max="7719" width="11.6640625" customWidth="1"/>
    <col min="7720" max="7720" width="9.6640625" customWidth="1"/>
    <col min="7721" max="7721" width="7.6640625" customWidth="1"/>
    <col min="7722" max="7722" width="0.6640625" customWidth="1"/>
    <col min="7723" max="7727" width="6.6640625" customWidth="1"/>
    <col min="7728" max="7731" width="7.6640625" customWidth="1"/>
    <col min="7732" max="7732" width="8.6640625" customWidth="1"/>
    <col min="7733" max="7734" width="7.6640625" customWidth="1"/>
    <col min="7735" max="7735" width="9.109375" customWidth="1"/>
    <col min="7736" max="7737" width="7.6640625" customWidth="1"/>
    <col min="7937" max="7937" width="12.88671875" bestFit="1" customWidth="1"/>
    <col min="7938" max="7938" width="10" customWidth="1"/>
    <col min="7939" max="7939" width="9.44140625" customWidth="1"/>
    <col min="7940" max="7940" width="8.33203125" customWidth="1"/>
    <col min="7941" max="7945" width="5.6640625" customWidth="1"/>
    <col min="7946" max="7946" width="7.44140625" customWidth="1"/>
    <col min="7947" max="7947" width="10.109375" customWidth="1"/>
    <col min="7948" max="7953" width="5.6640625" customWidth="1"/>
    <col min="7954" max="7954" width="6.6640625" customWidth="1"/>
    <col min="7955" max="7955" width="11.33203125" customWidth="1"/>
    <col min="7956" max="7956" width="6.6640625" customWidth="1"/>
    <col min="7957" max="7957" width="7.44140625" customWidth="1"/>
    <col min="7958" max="7958" width="7.6640625" customWidth="1"/>
    <col min="7959" max="7964" width="6.6640625" customWidth="1"/>
    <col min="7965" max="7965" width="9.5546875" customWidth="1"/>
    <col min="7966" max="7966" width="7.6640625" customWidth="1"/>
    <col min="7968" max="7968" width="12.6640625" customWidth="1"/>
    <col min="7969" max="7969" width="11.88671875" customWidth="1"/>
    <col min="7970" max="7970" width="12.5546875" customWidth="1"/>
    <col min="7971" max="7971" width="11.109375" customWidth="1"/>
    <col min="7972" max="7972" width="10" customWidth="1"/>
    <col min="7973" max="7973" width="7.88671875" customWidth="1"/>
    <col min="7974" max="7974" width="0.88671875" customWidth="1"/>
    <col min="7975" max="7975" width="11.6640625" customWidth="1"/>
    <col min="7976" max="7976" width="9.6640625" customWidth="1"/>
    <col min="7977" max="7977" width="7.6640625" customWidth="1"/>
    <col min="7978" max="7978" width="0.6640625" customWidth="1"/>
    <col min="7979" max="7983" width="6.6640625" customWidth="1"/>
    <col min="7984" max="7987" width="7.6640625" customWidth="1"/>
    <col min="7988" max="7988" width="8.6640625" customWidth="1"/>
    <col min="7989" max="7990" width="7.6640625" customWidth="1"/>
    <col min="7991" max="7991" width="9.109375" customWidth="1"/>
    <col min="7992" max="7993" width="7.6640625" customWidth="1"/>
    <col min="8193" max="8193" width="12.88671875" bestFit="1" customWidth="1"/>
    <col min="8194" max="8194" width="10" customWidth="1"/>
    <col min="8195" max="8195" width="9.44140625" customWidth="1"/>
    <col min="8196" max="8196" width="8.33203125" customWidth="1"/>
    <col min="8197" max="8201" width="5.6640625" customWidth="1"/>
    <col min="8202" max="8202" width="7.44140625" customWidth="1"/>
    <col min="8203" max="8203" width="10.109375" customWidth="1"/>
    <col min="8204" max="8209" width="5.6640625" customWidth="1"/>
    <col min="8210" max="8210" width="6.6640625" customWidth="1"/>
    <col min="8211" max="8211" width="11.33203125" customWidth="1"/>
    <col min="8212" max="8212" width="6.6640625" customWidth="1"/>
    <col min="8213" max="8213" width="7.44140625" customWidth="1"/>
    <col min="8214" max="8214" width="7.6640625" customWidth="1"/>
    <col min="8215" max="8220" width="6.6640625" customWidth="1"/>
    <col min="8221" max="8221" width="9.5546875" customWidth="1"/>
    <col min="8222" max="8222" width="7.6640625" customWidth="1"/>
    <col min="8224" max="8224" width="12.6640625" customWidth="1"/>
    <col min="8225" max="8225" width="11.88671875" customWidth="1"/>
    <col min="8226" max="8226" width="12.5546875" customWidth="1"/>
    <col min="8227" max="8227" width="11.109375" customWidth="1"/>
    <col min="8228" max="8228" width="10" customWidth="1"/>
    <col min="8229" max="8229" width="7.88671875" customWidth="1"/>
    <col min="8230" max="8230" width="0.88671875" customWidth="1"/>
    <col min="8231" max="8231" width="11.6640625" customWidth="1"/>
    <col min="8232" max="8232" width="9.6640625" customWidth="1"/>
    <col min="8233" max="8233" width="7.6640625" customWidth="1"/>
    <col min="8234" max="8234" width="0.6640625" customWidth="1"/>
    <col min="8235" max="8239" width="6.6640625" customWidth="1"/>
    <col min="8240" max="8243" width="7.6640625" customWidth="1"/>
    <col min="8244" max="8244" width="8.6640625" customWidth="1"/>
    <col min="8245" max="8246" width="7.6640625" customWidth="1"/>
    <col min="8247" max="8247" width="9.109375" customWidth="1"/>
    <col min="8248" max="8249" width="7.6640625" customWidth="1"/>
    <col min="8449" max="8449" width="12.88671875" bestFit="1" customWidth="1"/>
    <col min="8450" max="8450" width="10" customWidth="1"/>
    <col min="8451" max="8451" width="9.44140625" customWidth="1"/>
    <col min="8452" max="8452" width="8.33203125" customWidth="1"/>
    <col min="8453" max="8457" width="5.6640625" customWidth="1"/>
    <col min="8458" max="8458" width="7.44140625" customWidth="1"/>
    <col min="8459" max="8459" width="10.109375" customWidth="1"/>
    <col min="8460" max="8465" width="5.6640625" customWidth="1"/>
    <col min="8466" max="8466" width="6.6640625" customWidth="1"/>
    <col min="8467" max="8467" width="11.33203125" customWidth="1"/>
    <col min="8468" max="8468" width="6.6640625" customWidth="1"/>
    <col min="8469" max="8469" width="7.44140625" customWidth="1"/>
    <col min="8470" max="8470" width="7.6640625" customWidth="1"/>
    <col min="8471" max="8476" width="6.6640625" customWidth="1"/>
    <col min="8477" max="8477" width="9.5546875" customWidth="1"/>
    <col min="8478" max="8478" width="7.6640625" customWidth="1"/>
    <col min="8480" max="8480" width="12.6640625" customWidth="1"/>
    <col min="8481" max="8481" width="11.88671875" customWidth="1"/>
    <col min="8482" max="8482" width="12.5546875" customWidth="1"/>
    <col min="8483" max="8483" width="11.109375" customWidth="1"/>
    <col min="8484" max="8484" width="10" customWidth="1"/>
    <col min="8485" max="8485" width="7.88671875" customWidth="1"/>
    <col min="8486" max="8486" width="0.88671875" customWidth="1"/>
    <col min="8487" max="8487" width="11.6640625" customWidth="1"/>
    <col min="8488" max="8488" width="9.6640625" customWidth="1"/>
    <col min="8489" max="8489" width="7.6640625" customWidth="1"/>
    <col min="8490" max="8490" width="0.6640625" customWidth="1"/>
    <col min="8491" max="8495" width="6.6640625" customWidth="1"/>
    <col min="8496" max="8499" width="7.6640625" customWidth="1"/>
    <col min="8500" max="8500" width="8.6640625" customWidth="1"/>
    <col min="8501" max="8502" width="7.6640625" customWidth="1"/>
    <col min="8503" max="8503" width="9.109375" customWidth="1"/>
    <col min="8504" max="8505" width="7.6640625" customWidth="1"/>
    <col min="8705" max="8705" width="12.88671875" bestFit="1" customWidth="1"/>
    <col min="8706" max="8706" width="10" customWidth="1"/>
    <col min="8707" max="8707" width="9.44140625" customWidth="1"/>
    <col min="8708" max="8708" width="8.33203125" customWidth="1"/>
    <col min="8709" max="8713" width="5.6640625" customWidth="1"/>
    <col min="8714" max="8714" width="7.44140625" customWidth="1"/>
    <col min="8715" max="8715" width="10.109375" customWidth="1"/>
    <col min="8716" max="8721" width="5.6640625" customWidth="1"/>
    <col min="8722" max="8722" width="6.6640625" customWidth="1"/>
    <col min="8723" max="8723" width="11.33203125" customWidth="1"/>
    <col min="8724" max="8724" width="6.6640625" customWidth="1"/>
    <col min="8725" max="8725" width="7.44140625" customWidth="1"/>
    <col min="8726" max="8726" width="7.6640625" customWidth="1"/>
    <col min="8727" max="8732" width="6.6640625" customWidth="1"/>
    <col min="8733" max="8733" width="9.5546875" customWidth="1"/>
    <col min="8734" max="8734" width="7.6640625" customWidth="1"/>
    <col min="8736" max="8736" width="12.6640625" customWidth="1"/>
    <col min="8737" max="8737" width="11.88671875" customWidth="1"/>
    <col min="8738" max="8738" width="12.5546875" customWidth="1"/>
    <col min="8739" max="8739" width="11.109375" customWidth="1"/>
    <col min="8740" max="8740" width="10" customWidth="1"/>
    <col min="8741" max="8741" width="7.88671875" customWidth="1"/>
    <col min="8742" max="8742" width="0.88671875" customWidth="1"/>
    <col min="8743" max="8743" width="11.6640625" customWidth="1"/>
    <col min="8744" max="8744" width="9.6640625" customWidth="1"/>
    <col min="8745" max="8745" width="7.6640625" customWidth="1"/>
    <col min="8746" max="8746" width="0.6640625" customWidth="1"/>
    <col min="8747" max="8751" width="6.6640625" customWidth="1"/>
    <col min="8752" max="8755" width="7.6640625" customWidth="1"/>
    <col min="8756" max="8756" width="8.6640625" customWidth="1"/>
    <col min="8757" max="8758" width="7.6640625" customWidth="1"/>
    <col min="8759" max="8759" width="9.109375" customWidth="1"/>
    <col min="8760" max="8761" width="7.6640625" customWidth="1"/>
    <col min="8961" max="8961" width="12.88671875" bestFit="1" customWidth="1"/>
    <col min="8962" max="8962" width="10" customWidth="1"/>
    <col min="8963" max="8963" width="9.44140625" customWidth="1"/>
    <col min="8964" max="8964" width="8.33203125" customWidth="1"/>
    <col min="8965" max="8969" width="5.6640625" customWidth="1"/>
    <col min="8970" max="8970" width="7.44140625" customWidth="1"/>
    <col min="8971" max="8971" width="10.109375" customWidth="1"/>
    <col min="8972" max="8977" width="5.6640625" customWidth="1"/>
    <col min="8978" max="8978" width="6.6640625" customWidth="1"/>
    <col min="8979" max="8979" width="11.33203125" customWidth="1"/>
    <col min="8980" max="8980" width="6.6640625" customWidth="1"/>
    <col min="8981" max="8981" width="7.44140625" customWidth="1"/>
    <col min="8982" max="8982" width="7.6640625" customWidth="1"/>
    <col min="8983" max="8988" width="6.6640625" customWidth="1"/>
    <col min="8989" max="8989" width="9.5546875" customWidth="1"/>
    <col min="8990" max="8990" width="7.6640625" customWidth="1"/>
    <col min="8992" max="8992" width="12.6640625" customWidth="1"/>
    <col min="8993" max="8993" width="11.88671875" customWidth="1"/>
    <col min="8994" max="8994" width="12.5546875" customWidth="1"/>
    <col min="8995" max="8995" width="11.109375" customWidth="1"/>
    <col min="8996" max="8996" width="10" customWidth="1"/>
    <col min="8997" max="8997" width="7.88671875" customWidth="1"/>
    <col min="8998" max="8998" width="0.88671875" customWidth="1"/>
    <col min="8999" max="8999" width="11.6640625" customWidth="1"/>
    <col min="9000" max="9000" width="9.6640625" customWidth="1"/>
    <col min="9001" max="9001" width="7.6640625" customWidth="1"/>
    <col min="9002" max="9002" width="0.6640625" customWidth="1"/>
    <col min="9003" max="9007" width="6.6640625" customWidth="1"/>
    <col min="9008" max="9011" width="7.6640625" customWidth="1"/>
    <col min="9012" max="9012" width="8.6640625" customWidth="1"/>
    <col min="9013" max="9014" width="7.6640625" customWidth="1"/>
    <col min="9015" max="9015" width="9.109375" customWidth="1"/>
    <col min="9016" max="9017" width="7.6640625" customWidth="1"/>
    <col min="9217" max="9217" width="12.88671875" bestFit="1" customWidth="1"/>
    <col min="9218" max="9218" width="10" customWidth="1"/>
    <col min="9219" max="9219" width="9.44140625" customWidth="1"/>
    <col min="9220" max="9220" width="8.33203125" customWidth="1"/>
    <col min="9221" max="9225" width="5.6640625" customWidth="1"/>
    <col min="9226" max="9226" width="7.44140625" customWidth="1"/>
    <col min="9227" max="9227" width="10.109375" customWidth="1"/>
    <col min="9228" max="9233" width="5.6640625" customWidth="1"/>
    <col min="9234" max="9234" width="6.6640625" customWidth="1"/>
    <col min="9235" max="9235" width="11.33203125" customWidth="1"/>
    <col min="9236" max="9236" width="6.6640625" customWidth="1"/>
    <col min="9237" max="9237" width="7.44140625" customWidth="1"/>
    <col min="9238" max="9238" width="7.6640625" customWidth="1"/>
    <col min="9239" max="9244" width="6.6640625" customWidth="1"/>
    <col min="9245" max="9245" width="9.5546875" customWidth="1"/>
    <col min="9246" max="9246" width="7.6640625" customWidth="1"/>
    <col min="9248" max="9248" width="12.6640625" customWidth="1"/>
    <col min="9249" max="9249" width="11.88671875" customWidth="1"/>
    <col min="9250" max="9250" width="12.5546875" customWidth="1"/>
    <col min="9251" max="9251" width="11.109375" customWidth="1"/>
    <col min="9252" max="9252" width="10" customWidth="1"/>
    <col min="9253" max="9253" width="7.88671875" customWidth="1"/>
    <col min="9254" max="9254" width="0.88671875" customWidth="1"/>
    <col min="9255" max="9255" width="11.6640625" customWidth="1"/>
    <col min="9256" max="9256" width="9.6640625" customWidth="1"/>
    <col min="9257" max="9257" width="7.6640625" customWidth="1"/>
    <col min="9258" max="9258" width="0.6640625" customWidth="1"/>
    <col min="9259" max="9263" width="6.6640625" customWidth="1"/>
    <col min="9264" max="9267" width="7.6640625" customWidth="1"/>
    <col min="9268" max="9268" width="8.6640625" customWidth="1"/>
    <col min="9269" max="9270" width="7.6640625" customWidth="1"/>
    <col min="9271" max="9271" width="9.109375" customWidth="1"/>
    <col min="9272" max="9273" width="7.6640625" customWidth="1"/>
    <col min="9473" max="9473" width="12.88671875" bestFit="1" customWidth="1"/>
    <col min="9474" max="9474" width="10" customWidth="1"/>
    <col min="9475" max="9475" width="9.44140625" customWidth="1"/>
    <col min="9476" max="9476" width="8.33203125" customWidth="1"/>
    <col min="9477" max="9481" width="5.6640625" customWidth="1"/>
    <col min="9482" max="9482" width="7.44140625" customWidth="1"/>
    <col min="9483" max="9483" width="10.109375" customWidth="1"/>
    <col min="9484" max="9489" width="5.6640625" customWidth="1"/>
    <col min="9490" max="9490" width="6.6640625" customWidth="1"/>
    <col min="9491" max="9491" width="11.33203125" customWidth="1"/>
    <col min="9492" max="9492" width="6.6640625" customWidth="1"/>
    <col min="9493" max="9493" width="7.44140625" customWidth="1"/>
    <col min="9494" max="9494" width="7.6640625" customWidth="1"/>
    <col min="9495" max="9500" width="6.6640625" customWidth="1"/>
    <col min="9501" max="9501" width="9.5546875" customWidth="1"/>
    <col min="9502" max="9502" width="7.6640625" customWidth="1"/>
    <col min="9504" max="9504" width="12.6640625" customWidth="1"/>
    <col min="9505" max="9505" width="11.88671875" customWidth="1"/>
    <col min="9506" max="9506" width="12.5546875" customWidth="1"/>
    <col min="9507" max="9507" width="11.109375" customWidth="1"/>
    <col min="9508" max="9508" width="10" customWidth="1"/>
    <col min="9509" max="9509" width="7.88671875" customWidth="1"/>
    <col min="9510" max="9510" width="0.88671875" customWidth="1"/>
    <col min="9511" max="9511" width="11.6640625" customWidth="1"/>
    <col min="9512" max="9512" width="9.6640625" customWidth="1"/>
    <col min="9513" max="9513" width="7.6640625" customWidth="1"/>
    <col min="9514" max="9514" width="0.6640625" customWidth="1"/>
    <col min="9515" max="9519" width="6.6640625" customWidth="1"/>
    <col min="9520" max="9523" width="7.6640625" customWidth="1"/>
    <col min="9524" max="9524" width="8.6640625" customWidth="1"/>
    <col min="9525" max="9526" width="7.6640625" customWidth="1"/>
    <col min="9527" max="9527" width="9.109375" customWidth="1"/>
    <col min="9528" max="9529" width="7.6640625" customWidth="1"/>
    <col min="9729" max="9729" width="12.88671875" bestFit="1" customWidth="1"/>
    <col min="9730" max="9730" width="10" customWidth="1"/>
    <col min="9731" max="9731" width="9.44140625" customWidth="1"/>
    <col min="9732" max="9732" width="8.33203125" customWidth="1"/>
    <col min="9733" max="9737" width="5.6640625" customWidth="1"/>
    <col min="9738" max="9738" width="7.44140625" customWidth="1"/>
    <col min="9739" max="9739" width="10.109375" customWidth="1"/>
    <col min="9740" max="9745" width="5.6640625" customWidth="1"/>
    <col min="9746" max="9746" width="6.6640625" customWidth="1"/>
    <col min="9747" max="9747" width="11.33203125" customWidth="1"/>
    <col min="9748" max="9748" width="6.6640625" customWidth="1"/>
    <col min="9749" max="9749" width="7.44140625" customWidth="1"/>
    <col min="9750" max="9750" width="7.6640625" customWidth="1"/>
    <col min="9751" max="9756" width="6.6640625" customWidth="1"/>
    <col min="9757" max="9757" width="9.5546875" customWidth="1"/>
    <col min="9758" max="9758" width="7.6640625" customWidth="1"/>
    <col min="9760" max="9760" width="12.6640625" customWidth="1"/>
    <col min="9761" max="9761" width="11.88671875" customWidth="1"/>
    <col min="9762" max="9762" width="12.5546875" customWidth="1"/>
    <col min="9763" max="9763" width="11.109375" customWidth="1"/>
    <col min="9764" max="9764" width="10" customWidth="1"/>
    <col min="9765" max="9765" width="7.88671875" customWidth="1"/>
    <col min="9766" max="9766" width="0.88671875" customWidth="1"/>
    <col min="9767" max="9767" width="11.6640625" customWidth="1"/>
    <col min="9768" max="9768" width="9.6640625" customWidth="1"/>
    <col min="9769" max="9769" width="7.6640625" customWidth="1"/>
    <col min="9770" max="9770" width="0.6640625" customWidth="1"/>
    <col min="9771" max="9775" width="6.6640625" customWidth="1"/>
    <col min="9776" max="9779" width="7.6640625" customWidth="1"/>
    <col min="9780" max="9780" width="8.6640625" customWidth="1"/>
    <col min="9781" max="9782" width="7.6640625" customWidth="1"/>
    <col min="9783" max="9783" width="9.109375" customWidth="1"/>
    <col min="9784" max="9785" width="7.6640625" customWidth="1"/>
    <col min="9985" max="9985" width="12.88671875" bestFit="1" customWidth="1"/>
    <col min="9986" max="9986" width="10" customWidth="1"/>
    <col min="9987" max="9987" width="9.44140625" customWidth="1"/>
    <col min="9988" max="9988" width="8.33203125" customWidth="1"/>
    <col min="9989" max="9993" width="5.6640625" customWidth="1"/>
    <col min="9994" max="9994" width="7.44140625" customWidth="1"/>
    <col min="9995" max="9995" width="10.109375" customWidth="1"/>
    <col min="9996" max="10001" width="5.6640625" customWidth="1"/>
    <col min="10002" max="10002" width="6.6640625" customWidth="1"/>
    <col min="10003" max="10003" width="11.33203125" customWidth="1"/>
    <col min="10004" max="10004" width="6.6640625" customWidth="1"/>
    <col min="10005" max="10005" width="7.44140625" customWidth="1"/>
    <col min="10006" max="10006" width="7.6640625" customWidth="1"/>
    <col min="10007" max="10012" width="6.6640625" customWidth="1"/>
    <col min="10013" max="10013" width="9.5546875" customWidth="1"/>
    <col min="10014" max="10014" width="7.6640625" customWidth="1"/>
    <col min="10016" max="10016" width="12.6640625" customWidth="1"/>
    <col min="10017" max="10017" width="11.88671875" customWidth="1"/>
    <col min="10018" max="10018" width="12.5546875" customWidth="1"/>
    <col min="10019" max="10019" width="11.109375" customWidth="1"/>
    <col min="10020" max="10020" width="10" customWidth="1"/>
    <col min="10021" max="10021" width="7.88671875" customWidth="1"/>
    <col min="10022" max="10022" width="0.88671875" customWidth="1"/>
    <col min="10023" max="10023" width="11.6640625" customWidth="1"/>
    <col min="10024" max="10024" width="9.6640625" customWidth="1"/>
    <col min="10025" max="10025" width="7.6640625" customWidth="1"/>
    <col min="10026" max="10026" width="0.6640625" customWidth="1"/>
    <col min="10027" max="10031" width="6.6640625" customWidth="1"/>
    <col min="10032" max="10035" width="7.6640625" customWidth="1"/>
    <col min="10036" max="10036" width="8.6640625" customWidth="1"/>
    <col min="10037" max="10038" width="7.6640625" customWidth="1"/>
    <col min="10039" max="10039" width="9.109375" customWidth="1"/>
    <col min="10040" max="10041" width="7.6640625" customWidth="1"/>
    <col min="10241" max="10241" width="12.88671875" bestFit="1" customWidth="1"/>
    <col min="10242" max="10242" width="10" customWidth="1"/>
    <col min="10243" max="10243" width="9.44140625" customWidth="1"/>
    <col min="10244" max="10244" width="8.33203125" customWidth="1"/>
    <col min="10245" max="10249" width="5.6640625" customWidth="1"/>
    <col min="10250" max="10250" width="7.44140625" customWidth="1"/>
    <col min="10251" max="10251" width="10.109375" customWidth="1"/>
    <col min="10252" max="10257" width="5.6640625" customWidth="1"/>
    <col min="10258" max="10258" width="6.6640625" customWidth="1"/>
    <col min="10259" max="10259" width="11.33203125" customWidth="1"/>
    <col min="10260" max="10260" width="6.6640625" customWidth="1"/>
    <col min="10261" max="10261" width="7.44140625" customWidth="1"/>
    <col min="10262" max="10262" width="7.6640625" customWidth="1"/>
    <col min="10263" max="10268" width="6.6640625" customWidth="1"/>
    <col min="10269" max="10269" width="9.5546875" customWidth="1"/>
    <col min="10270" max="10270" width="7.6640625" customWidth="1"/>
    <col min="10272" max="10272" width="12.6640625" customWidth="1"/>
    <col min="10273" max="10273" width="11.88671875" customWidth="1"/>
    <col min="10274" max="10274" width="12.5546875" customWidth="1"/>
    <col min="10275" max="10275" width="11.109375" customWidth="1"/>
    <col min="10276" max="10276" width="10" customWidth="1"/>
    <col min="10277" max="10277" width="7.88671875" customWidth="1"/>
    <col min="10278" max="10278" width="0.88671875" customWidth="1"/>
    <col min="10279" max="10279" width="11.6640625" customWidth="1"/>
    <col min="10280" max="10280" width="9.6640625" customWidth="1"/>
    <col min="10281" max="10281" width="7.6640625" customWidth="1"/>
    <col min="10282" max="10282" width="0.6640625" customWidth="1"/>
    <col min="10283" max="10287" width="6.6640625" customWidth="1"/>
    <col min="10288" max="10291" width="7.6640625" customWidth="1"/>
    <col min="10292" max="10292" width="8.6640625" customWidth="1"/>
    <col min="10293" max="10294" width="7.6640625" customWidth="1"/>
    <col min="10295" max="10295" width="9.109375" customWidth="1"/>
    <col min="10296" max="10297" width="7.6640625" customWidth="1"/>
    <col min="10497" max="10497" width="12.88671875" bestFit="1" customWidth="1"/>
    <col min="10498" max="10498" width="10" customWidth="1"/>
    <col min="10499" max="10499" width="9.44140625" customWidth="1"/>
    <col min="10500" max="10500" width="8.33203125" customWidth="1"/>
    <col min="10501" max="10505" width="5.6640625" customWidth="1"/>
    <col min="10506" max="10506" width="7.44140625" customWidth="1"/>
    <col min="10507" max="10507" width="10.109375" customWidth="1"/>
    <col min="10508" max="10513" width="5.6640625" customWidth="1"/>
    <col min="10514" max="10514" width="6.6640625" customWidth="1"/>
    <col min="10515" max="10515" width="11.33203125" customWidth="1"/>
    <col min="10516" max="10516" width="6.6640625" customWidth="1"/>
    <col min="10517" max="10517" width="7.44140625" customWidth="1"/>
    <col min="10518" max="10518" width="7.6640625" customWidth="1"/>
    <col min="10519" max="10524" width="6.6640625" customWidth="1"/>
    <col min="10525" max="10525" width="9.5546875" customWidth="1"/>
    <col min="10526" max="10526" width="7.6640625" customWidth="1"/>
    <col min="10528" max="10528" width="12.6640625" customWidth="1"/>
    <col min="10529" max="10529" width="11.88671875" customWidth="1"/>
    <col min="10530" max="10530" width="12.5546875" customWidth="1"/>
    <col min="10531" max="10531" width="11.109375" customWidth="1"/>
    <col min="10532" max="10532" width="10" customWidth="1"/>
    <col min="10533" max="10533" width="7.88671875" customWidth="1"/>
    <col min="10534" max="10534" width="0.88671875" customWidth="1"/>
    <col min="10535" max="10535" width="11.6640625" customWidth="1"/>
    <col min="10536" max="10536" width="9.6640625" customWidth="1"/>
    <col min="10537" max="10537" width="7.6640625" customWidth="1"/>
    <col min="10538" max="10538" width="0.6640625" customWidth="1"/>
    <col min="10539" max="10543" width="6.6640625" customWidth="1"/>
    <col min="10544" max="10547" width="7.6640625" customWidth="1"/>
    <col min="10548" max="10548" width="8.6640625" customWidth="1"/>
    <col min="10549" max="10550" width="7.6640625" customWidth="1"/>
    <col min="10551" max="10551" width="9.109375" customWidth="1"/>
    <col min="10552" max="10553" width="7.6640625" customWidth="1"/>
    <col min="10753" max="10753" width="12.88671875" bestFit="1" customWidth="1"/>
    <col min="10754" max="10754" width="10" customWidth="1"/>
    <col min="10755" max="10755" width="9.44140625" customWidth="1"/>
    <col min="10756" max="10756" width="8.33203125" customWidth="1"/>
    <col min="10757" max="10761" width="5.6640625" customWidth="1"/>
    <col min="10762" max="10762" width="7.44140625" customWidth="1"/>
    <col min="10763" max="10763" width="10.109375" customWidth="1"/>
    <col min="10764" max="10769" width="5.6640625" customWidth="1"/>
    <col min="10770" max="10770" width="6.6640625" customWidth="1"/>
    <col min="10771" max="10771" width="11.33203125" customWidth="1"/>
    <col min="10772" max="10772" width="6.6640625" customWidth="1"/>
    <col min="10773" max="10773" width="7.44140625" customWidth="1"/>
    <col min="10774" max="10774" width="7.6640625" customWidth="1"/>
    <col min="10775" max="10780" width="6.6640625" customWidth="1"/>
    <col min="10781" max="10781" width="9.5546875" customWidth="1"/>
    <col min="10782" max="10782" width="7.6640625" customWidth="1"/>
    <col min="10784" max="10784" width="12.6640625" customWidth="1"/>
    <col min="10785" max="10785" width="11.88671875" customWidth="1"/>
    <col min="10786" max="10786" width="12.5546875" customWidth="1"/>
    <col min="10787" max="10787" width="11.109375" customWidth="1"/>
    <col min="10788" max="10788" width="10" customWidth="1"/>
    <col min="10789" max="10789" width="7.88671875" customWidth="1"/>
    <col min="10790" max="10790" width="0.88671875" customWidth="1"/>
    <col min="10791" max="10791" width="11.6640625" customWidth="1"/>
    <col min="10792" max="10792" width="9.6640625" customWidth="1"/>
    <col min="10793" max="10793" width="7.6640625" customWidth="1"/>
    <col min="10794" max="10794" width="0.6640625" customWidth="1"/>
    <col min="10795" max="10799" width="6.6640625" customWidth="1"/>
    <col min="10800" max="10803" width="7.6640625" customWidth="1"/>
    <col min="10804" max="10804" width="8.6640625" customWidth="1"/>
    <col min="10805" max="10806" width="7.6640625" customWidth="1"/>
    <col min="10807" max="10807" width="9.109375" customWidth="1"/>
    <col min="10808" max="10809" width="7.6640625" customWidth="1"/>
    <col min="11009" max="11009" width="12.88671875" bestFit="1" customWidth="1"/>
    <col min="11010" max="11010" width="10" customWidth="1"/>
    <col min="11011" max="11011" width="9.44140625" customWidth="1"/>
    <col min="11012" max="11012" width="8.33203125" customWidth="1"/>
    <col min="11013" max="11017" width="5.6640625" customWidth="1"/>
    <col min="11018" max="11018" width="7.44140625" customWidth="1"/>
    <col min="11019" max="11019" width="10.109375" customWidth="1"/>
    <col min="11020" max="11025" width="5.6640625" customWidth="1"/>
    <col min="11026" max="11026" width="6.6640625" customWidth="1"/>
    <col min="11027" max="11027" width="11.33203125" customWidth="1"/>
    <col min="11028" max="11028" width="6.6640625" customWidth="1"/>
    <col min="11029" max="11029" width="7.44140625" customWidth="1"/>
    <col min="11030" max="11030" width="7.6640625" customWidth="1"/>
    <col min="11031" max="11036" width="6.6640625" customWidth="1"/>
    <col min="11037" max="11037" width="9.5546875" customWidth="1"/>
    <col min="11038" max="11038" width="7.6640625" customWidth="1"/>
    <col min="11040" max="11040" width="12.6640625" customWidth="1"/>
    <col min="11041" max="11041" width="11.88671875" customWidth="1"/>
    <col min="11042" max="11042" width="12.5546875" customWidth="1"/>
    <col min="11043" max="11043" width="11.109375" customWidth="1"/>
    <col min="11044" max="11044" width="10" customWidth="1"/>
    <col min="11045" max="11045" width="7.88671875" customWidth="1"/>
    <col min="11046" max="11046" width="0.88671875" customWidth="1"/>
    <col min="11047" max="11047" width="11.6640625" customWidth="1"/>
    <col min="11048" max="11048" width="9.6640625" customWidth="1"/>
    <col min="11049" max="11049" width="7.6640625" customWidth="1"/>
    <col min="11050" max="11050" width="0.6640625" customWidth="1"/>
    <col min="11051" max="11055" width="6.6640625" customWidth="1"/>
    <col min="11056" max="11059" width="7.6640625" customWidth="1"/>
    <col min="11060" max="11060" width="8.6640625" customWidth="1"/>
    <col min="11061" max="11062" width="7.6640625" customWidth="1"/>
    <col min="11063" max="11063" width="9.109375" customWidth="1"/>
    <col min="11064" max="11065" width="7.6640625" customWidth="1"/>
    <col min="11265" max="11265" width="12.88671875" bestFit="1" customWidth="1"/>
    <col min="11266" max="11266" width="10" customWidth="1"/>
    <col min="11267" max="11267" width="9.44140625" customWidth="1"/>
    <col min="11268" max="11268" width="8.33203125" customWidth="1"/>
    <col min="11269" max="11273" width="5.6640625" customWidth="1"/>
    <col min="11274" max="11274" width="7.44140625" customWidth="1"/>
    <col min="11275" max="11275" width="10.109375" customWidth="1"/>
    <col min="11276" max="11281" width="5.6640625" customWidth="1"/>
    <col min="11282" max="11282" width="6.6640625" customWidth="1"/>
    <col min="11283" max="11283" width="11.33203125" customWidth="1"/>
    <col min="11284" max="11284" width="6.6640625" customWidth="1"/>
    <col min="11285" max="11285" width="7.44140625" customWidth="1"/>
    <col min="11286" max="11286" width="7.6640625" customWidth="1"/>
    <col min="11287" max="11292" width="6.6640625" customWidth="1"/>
    <col min="11293" max="11293" width="9.5546875" customWidth="1"/>
    <col min="11294" max="11294" width="7.6640625" customWidth="1"/>
    <col min="11296" max="11296" width="12.6640625" customWidth="1"/>
    <col min="11297" max="11297" width="11.88671875" customWidth="1"/>
    <col min="11298" max="11298" width="12.5546875" customWidth="1"/>
    <col min="11299" max="11299" width="11.109375" customWidth="1"/>
    <col min="11300" max="11300" width="10" customWidth="1"/>
    <col min="11301" max="11301" width="7.88671875" customWidth="1"/>
    <col min="11302" max="11302" width="0.88671875" customWidth="1"/>
    <col min="11303" max="11303" width="11.6640625" customWidth="1"/>
    <col min="11304" max="11304" width="9.6640625" customWidth="1"/>
    <col min="11305" max="11305" width="7.6640625" customWidth="1"/>
    <col min="11306" max="11306" width="0.6640625" customWidth="1"/>
    <col min="11307" max="11311" width="6.6640625" customWidth="1"/>
    <col min="11312" max="11315" width="7.6640625" customWidth="1"/>
    <col min="11316" max="11316" width="8.6640625" customWidth="1"/>
    <col min="11317" max="11318" width="7.6640625" customWidth="1"/>
    <col min="11319" max="11319" width="9.109375" customWidth="1"/>
    <col min="11320" max="11321" width="7.6640625" customWidth="1"/>
    <col min="11521" max="11521" width="12.88671875" bestFit="1" customWidth="1"/>
    <col min="11522" max="11522" width="10" customWidth="1"/>
    <col min="11523" max="11523" width="9.44140625" customWidth="1"/>
    <col min="11524" max="11524" width="8.33203125" customWidth="1"/>
    <col min="11525" max="11529" width="5.6640625" customWidth="1"/>
    <col min="11530" max="11530" width="7.44140625" customWidth="1"/>
    <col min="11531" max="11531" width="10.109375" customWidth="1"/>
    <col min="11532" max="11537" width="5.6640625" customWidth="1"/>
    <col min="11538" max="11538" width="6.6640625" customWidth="1"/>
    <col min="11539" max="11539" width="11.33203125" customWidth="1"/>
    <col min="11540" max="11540" width="6.6640625" customWidth="1"/>
    <col min="11541" max="11541" width="7.44140625" customWidth="1"/>
    <col min="11542" max="11542" width="7.6640625" customWidth="1"/>
    <col min="11543" max="11548" width="6.6640625" customWidth="1"/>
    <col min="11549" max="11549" width="9.5546875" customWidth="1"/>
    <col min="11550" max="11550" width="7.6640625" customWidth="1"/>
    <col min="11552" max="11552" width="12.6640625" customWidth="1"/>
    <col min="11553" max="11553" width="11.88671875" customWidth="1"/>
    <col min="11554" max="11554" width="12.5546875" customWidth="1"/>
    <col min="11555" max="11555" width="11.109375" customWidth="1"/>
    <col min="11556" max="11556" width="10" customWidth="1"/>
    <col min="11557" max="11557" width="7.88671875" customWidth="1"/>
    <col min="11558" max="11558" width="0.88671875" customWidth="1"/>
    <col min="11559" max="11559" width="11.6640625" customWidth="1"/>
    <col min="11560" max="11560" width="9.6640625" customWidth="1"/>
    <col min="11561" max="11561" width="7.6640625" customWidth="1"/>
    <col min="11562" max="11562" width="0.6640625" customWidth="1"/>
    <col min="11563" max="11567" width="6.6640625" customWidth="1"/>
    <col min="11568" max="11571" width="7.6640625" customWidth="1"/>
    <col min="11572" max="11572" width="8.6640625" customWidth="1"/>
    <col min="11573" max="11574" width="7.6640625" customWidth="1"/>
    <col min="11575" max="11575" width="9.109375" customWidth="1"/>
    <col min="11576" max="11577" width="7.6640625" customWidth="1"/>
    <col min="11777" max="11777" width="12.88671875" bestFit="1" customWidth="1"/>
    <col min="11778" max="11778" width="10" customWidth="1"/>
    <col min="11779" max="11779" width="9.44140625" customWidth="1"/>
    <col min="11780" max="11780" width="8.33203125" customWidth="1"/>
    <col min="11781" max="11785" width="5.6640625" customWidth="1"/>
    <col min="11786" max="11786" width="7.44140625" customWidth="1"/>
    <col min="11787" max="11787" width="10.109375" customWidth="1"/>
    <col min="11788" max="11793" width="5.6640625" customWidth="1"/>
    <col min="11794" max="11794" width="6.6640625" customWidth="1"/>
    <col min="11795" max="11795" width="11.33203125" customWidth="1"/>
    <col min="11796" max="11796" width="6.6640625" customWidth="1"/>
    <col min="11797" max="11797" width="7.44140625" customWidth="1"/>
    <col min="11798" max="11798" width="7.6640625" customWidth="1"/>
    <col min="11799" max="11804" width="6.6640625" customWidth="1"/>
    <col min="11805" max="11805" width="9.5546875" customWidth="1"/>
    <col min="11806" max="11806" width="7.6640625" customWidth="1"/>
    <col min="11808" max="11808" width="12.6640625" customWidth="1"/>
    <col min="11809" max="11809" width="11.88671875" customWidth="1"/>
    <col min="11810" max="11810" width="12.5546875" customWidth="1"/>
    <col min="11811" max="11811" width="11.109375" customWidth="1"/>
    <col min="11812" max="11812" width="10" customWidth="1"/>
    <col min="11813" max="11813" width="7.88671875" customWidth="1"/>
    <col min="11814" max="11814" width="0.88671875" customWidth="1"/>
    <col min="11815" max="11815" width="11.6640625" customWidth="1"/>
    <col min="11816" max="11816" width="9.6640625" customWidth="1"/>
    <col min="11817" max="11817" width="7.6640625" customWidth="1"/>
    <col min="11818" max="11818" width="0.6640625" customWidth="1"/>
    <col min="11819" max="11823" width="6.6640625" customWidth="1"/>
    <col min="11824" max="11827" width="7.6640625" customWidth="1"/>
    <col min="11828" max="11828" width="8.6640625" customWidth="1"/>
    <col min="11829" max="11830" width="7.6640625" customWidth="1"/>
    <col min="11831" max="11831" width="9.109375" customWidth="1"/>
    <col min="11832" max="11833" width="7.6640625" customWidth="1"/>
    <col min="12033" max="12033" width="12.88671875" bestFit="1" customWidth="1"/>
    <col min="12034" max="12034" width="10" customWidth="1"/>
    <col min="12035" max="12035" width="9.44140625" customWidth="1"/>
    <col min="12036" max="12036" width="8.33203125" customWidth="1"/>
    <col min="12037" max="12041" width="5.6640625" customWidth="1"/>
    <col min="12042" max="12042" width="7.44140625" customWidth="1"/>
    <col min="12043" max="12043" width="10.109375" customWidth="1"/>
    <col min="12044" max="12049" width="5.6640625" customWidth="1"/>
    <col min="12050" max="12050" width="6.6640625" customWidth="1"/>
    <col min="12051" max="12051" width="11.33203125" customWidth="1"/>
    <col min="12052" max="12052" width="6.6640625" customWidth="1"/>
    <col min="12053" max="12053" width="7.44140625" customWidth="1"/>
    <col min="12054" max="12054" width="7.6640625" customWidth="1"/>
    <col min="12055" max="12060" width="6.6640625" customWidth="1"/>
    <col min="12061" max="12061" width="9.5546875" customWidth="1"/>
    <col min="12062" max="12062" width="7.6640625" customWidth="1"/>
    <col min="12064" max="12064" width="12.6640625" customWidth="1"/>
    <col min="12065" max="12065" width="11.88671875" customWidth="1"/>
    <col min="12066" max="12066" width="12.5546875" customWidth="1"/>
    <col min="12067" max="12067" width="11.109375" customWidth="1"/>
    <col min="12068" max="12068" width="10" customWidth="1"/>
    <col min="12069" max="12069" width="7.88671875" customWidth="1"/>
    <col min="12070" max="12070" width="0.88671875" customWidth="1"/>
    <col min="12071" max="12071" width="11.6640625" customWidth="1"/>
    <col min="12072" max="12072" width="9.6640625" customWidth="1"/>
    <col min="12073" max="12073" width="7.6640625" customWidth="1"/>
    <col min="12074" max="12074" width="0.6640625" customWidth="1"/>
    <col min="12075" max="12079" width="6.6640625" customWidth="1"/>
    <col min="12080" max="12083" width="7.6640625" customWidth="1"/>
    <col min="12084" max="12084" width="8.6640625" customWidth="1"/>
    <col min="12085" max="12086" width="7.6640625" customWidth="1"/>
    <col min="12087" max="12087" width="9.109375" customWidth="1"/>
    <col min="12088" max="12089" width="7.6640625" customWidth="1"/>
    <col min="12289" max="12289" width="12.88671875" bestFit="1" customWidth="1"/>
    <col min="12290" max="12290" width="10" customWidth="1"/>
    <col min="12291" max="12291" width="9.44140625" customWidth="1"/>
    <col min="12292" max="12292" width="8.33203125" customWidth="1"/>
    <col min="12293" max="12297" width="5.6640625" customWidth="1"/>
    <col min="12298" max="12298" width="7.44140625" customWidth="1"/>
    <col min="12299" max="12299" width="10.109375" customWidth="1"/>
    <col min="12300" max="12305" width="5.6640625" customWidth="1"/>
    <col min="12306" max="12306" width="6.6640625" customWidth="1"/>
    <col min="12307" max="12307" width="11.33203125" customWidth="1"/>
    <col min="12308" max="12308" width="6.6640625" customWidth="1"/>
    <col min="12309" max="12309" width="7.44140625" customWidth="1"/>
    <col min="12310" max="12310" width="7.6640625" customWidth="1"/>
    <col min="12311" max="12316" width="6.6640625" customWidth="1"/>
    <col min="12317" max="12317" width="9.5546875" customWidth="1"/>
    <col min="12318" max="12318" width="7.6640625" customWidth="1"/>
    <col min="12320" max="12320" width="12.6640625" customWidth="1"/>
    <col min="12321" max="12321" width="11.88671875" customWidth="1"/>
    <col min="12322" max="12322" width="12.5546875" customWidth="1"/>
    <col min="12323" max="12323" width="11.109375" customWidth="1"/>
    <col min="12324" max="12324" width="10" customWidth="1"/>
    <col min="12325" max="12325" width="7.88671875" customWidth="1"/>
    <col min="12326" max="12326" width="0.88671875" customWidth="1"/>
    <col min="12327" max="12327" width="11.6640625" customWidth="1"/>
    <col min="12328" max="12328" width="9.6640625" customWidth="1"/>
    <col min="12329" max="12329" width="7.6640625" customWidth="1"/>
    <col min="12330" max="12330" width="0.6640625" customWidth="1"/>
    <col min="12331" max="12335" width="6.6640625" customWidth="1"/>
    <col min="12336" max="12339" width="7.6640625" customWidth="1"/>
    <col min="12340" max="12340" width="8.6640625" customWidth="1"/>
    <col min="12341" max="12342" width="7.6640625" customWidth="1"/>
    <col min="12343" max="12343" width="9.109375" customWidth="1"/>
    <col min="12344" max="12345" width="7.6640625" customWidth="1"/>
    <col min="12545" max="12545" width="12.88671875" bestFit="1" customWidth="1"/>
    <col min="12546" max="12546" width="10" customWidth="1"/>
    <col min="12547" max="12547" width="9.44140625" customWidth="1"/>
    <col min="12548" max="12548" width="8.33203125" customWidth="1"/>
    <col min="12549" max="12553" width="5.6640625" customWidth="1"/>
    <col min="12554" max="12554" width="7.44140625" customWidth="1"/>
    <col min="12555" max="12555" width="10.109375" customWidth="1"/>
    <col min="12556" max="12561" width="5.6640625" customWidth="1"/>
    <col min="12562" max="12562" width="6.6640625" customWidth="1"/>
    <col min="12563" max="12563" width="11.33203125" customWidth="1"/>
    <col min="12564" max="12564" width="6.6640625" customWidth="1"/>
    <col min="12565" max="12565" width="7.44140625" customWidth="1"/>
    <col min="12566" max="12566" width="7.6640625" customWidth="1"/>
    <col min="12567" max="12572" width="6.6640625" customWidth="1"/>
    <col min="12573" max="12573" width="9.5546875" customWidth="1"/>
    <col min="12574" max="12574" width="7.6640625" customWidth="1"/>
    <col min="12576" max="12576" width="12.6640625" customWidth="1"/>
    <col min="12577" max="12577" width="11.88671875" customWidth="1"/>
    <col min="12578" max="12578" width="12.5546875" customWidth="1"/>
    <col min="12579" max="12579" width="11.109375" customWidth="1"/>
    <col min="12580" max="12580" width="10" customWidth="1"/>
    <col min="12581" max="12581" width="7.88671875" customWidth="1"/>
    <col min="12582" max="12582" width="0.88671875" customWidth="1"/>
    <col min="12583" max="12583" width="11.6640625" customWidth="1"/>
    <col min="12584" max="12584" width="9.6640625" customWidth="1"/>
    <col min="12585" max="12585" width="7.6640625" customWidth="1"/>
    <col min="12586" max="12586" width="0.6640625" customWidth="1"/>
    <col min="12587" max="12591" width="6.6640625" customWidth="1"/>
    <col min="12592" max="12595" width="7.6640625" customWidth="1"/>
    <col min="12596" max="12596" width="8.6640625" customWidth="1"/>
    <col min="12597" max="12598" width="7.6640625" customWidth="1"/>
    <col min="12599" max="12599" width="9.109375" customWidth="1"/>
    <col min="12600" max="12601" width="7.6640625" customWidth="1"/>
    <col min="12801" max="12801" width="12.88671875" bestFit="1" customWidth="1"/>
    <col min="12802" max="12802" width="10" customWidth="1"/>
    <col min="12803" max="12803" width="9.44140625" customWidth="1"/>
    <col min="12804" max="12804" width="8.33203125" customWidth="1"/>
    <col min="12805" max="12809" width="5.6640625" customWidth="1"/>
    <col min="12810" max="12810" width="7.44140625" customWidth="1"/>
    <col min="12811" max="12811" width="10.109375" customWidth="1"/>
    <col min="12812" max="12817" width="5.6640625" customWidth="1"/>
    <col min="12818" max="12818" width="6.6640625" customWidth="1"/>
    <col min="12819" max="12819" width="11.33203125" customWidth="1"/>
    <col min="12820" max="12820" width="6.6640625" customWidth="1"/>
    <col min="12821" max="12821" width="7.44140625" customWidth="1"/>
    <col min="12822" max="12822" width="7.6640625" customWidth="1"/>
    <col min="12823" max="12828" width="6.6640625" customWidth="1"/>
    <col min="12829" max="12829" width="9.5546875" customWidth="1"/>
    <col min="12830" max="12830" width="7.6640625" customWidth="1"/>
    <col min="12832" max="12832" width="12.6640625" customWidth="1"/>
    <col min="12833" max="12833" width="11.88671875" customWidth="1"/>
    <col min="12834" max="12834" width="12.5546875" customWidth="1"/>
    <col min="12835" max="12835" width="11.109375" customWidth="1"/>
    <col min="12836" max="12836" width="10" customWidth="1"/>
    <col min="12837" max="12837" width="7.88671875" customWidth="1"/>
    <col min="12838" max="12838" width="0.88671875" customWidth="1"/>
    <col min="12839" max="12839" width="11.6640625" customWidth="1"/>
    <col min="12840" max="12840" width="9.6640625" customWidth="1"/>
    <col min="12841" max="12841" width="7.6640625" customWidth="1"/>
    <col min="12842" max="12842" width="0.6640625" customWidth="1"/>
    <col min="12843" max="12847" width="6.6640625" customWidth="1"/>
    <col min="12848" max="12851" width="7.6640625" customWidth="1"/>
    <col min="12852" max="12852" width="8.6640625" customWidth="1"/>
    <col min="12853" max="12854" width="7.6640625" customWidth="1"/>
    <col min="12855" max="12855" width="9.109375" customWidth="1"/>
    <col min="12856" max="12857" width="7.6640625" customWidth="1"/>
    <col min="13057" max="13057" width="12.88671875" bestFit="1" customWidth="1"/>
    <col min="13058" max="13058" width="10" customWidth="1"/>
    <col min="13059" max="13059" width="9.44140625" customWidth="1"/>
    <col min="13060" max="13060" width="8.33203125" customWidth="1"/>
    <col min="13061" max="13065" width="5.6640625" customWidth="1"/>
    <col min="13066" max="13066" width="7.44140625" customWidth="1"/>
    <col min="13067" max="13067" width="10.109375" customWidth="1"/>
    <col min="13068" max="13073" width="5.6640625" customWidth="1"/>
    <col min="13074" max="13074" width="6.6640625" customWidth="1"/>
    <col min="13075" max="13075" width="11.33203125" customWidth="1"/>
    <col min="13076" max="13076" width="6.6640625" customWidth="1"/>
    <col min="13077" max="13077" width="7.44140625" customWidth="1"/>
    <col min="13078" max="13078" width="7.6640625" customWidth="1"/>
    <col min="13079" max="13084" width="6.6640625" customWidth="1"/>
    <col min="13085" max="13085" width="9.5546875" customWidth="1"/>
    <col min="13086" max="13086" width="7.6640625" customWidth="1"/>
    <col min="13088" max="13088" width="12.6640625" customWidth="1"/>
    <col min="13089" max="13089" width="11.88671875" customWidth="1"/>
    <col min="13090" max="13090" width="12.5546875" customWidth="1"/>
    <col min="13091" max="13091" width="11.109375" customWidth="1"/>
    <col min="13092" max="13092" width="10" customWidth="1"/>
    <col min="13093" max="13093" width="7.88671875" customWidth="1"/>
    <col min="13094" max="13094" width="0.88671875" customWidth="1"/>
    <col min="13095" max="13095" width="11.6640625" customWidth="1"/>
    <col min="13096" max="13096" width="9.6640625" customWidth="1"/>
    <col min="13097" max="13097" width="7.6640625" customWidth="1"/>
    <col min="13098" max="13098" width="0.6640625" customWidth="1"/>
    <col min="13099" max="13103" width="6.6640625" customWidth="1"/>
    <col min="13104" max="13107" width="7.6640625" customWidth="1"/>
    <col min="13108" max="13108" width="8.6640625" customWidth="1"/>
    <col min="13109" max="13110" width="7.6640625" customWidth="1"/>
    <col min="13111" max="13111" width="9.109375" customWidth="1"/>
    <col min="13112" max="13113" width="7.6640625" customWidth="1"/>
    <col min="13313" max="13313" width="12.88671875" bestFit="1" customWidth="1"/>
    <col min="13314" max="13314" width="10" customWidth="1"/>
    <col min="13315" max="13315" width="9.44140625" customWidth="1"/>
    <col min="13316" max="13316" width="8.33203125" customWidth="1"/>
    <col min="13317" max="13321" width="5.6640625" customWidth="1"/>
    <col min="13322" max="13322" width="7.44140625" customWidth="1"/>
    <col min="13323" max="13323" width="10.109375" customWidth="1"/>
    <col min="13324" max="13329" width="5.6640625" customWidth="1"/>
    <col min="13330" max="13330" width="6.6640625" customWidth="1"/>
    <col min="13331" max="13331" width="11.33203125" customWidth="1"/>
    <col min="13332" max="13332" width="6.6640625" customWidth="1"/>
    <col min="13333" max="13333" width="7.44140625" customWidth="1"/>
    <col min="13334" max="13334" width="7.6640625" customWidth="1"/>
    <col min="13335" max="13340" width="6.6640625" customWidth="1"/>
    <col min="13341" max="13341" width="9.5546875" customWidth="1"/>
    <col min="13342" max="13342" width="7.6640625" customWidth="1"/>
    <col min="13344" max="13344" width="12.6640625" customWidth="1"/>
    <col min="13345" max="13345" width="11.88671875" customWidth="1"/>
    <col min="13346" max="13346" width="12.5546875" customWidth="1"/>
    <col min="13347" max="13347" width="11.109375" customWidth="1"/>
    <col min="13348" max="13348" width="10" customWidth="1"/>
    <col min="13349" max="13349" width="7.88671875" customWidth="1"/>
    <col min="13350" max="13350" width="0.88671875" customWidth="1"/>
    <col min="13351" max="13351" width="11.6640625" customWidth="1"/>
    <col min="13352" max="13352" width="9.6640625" customWidth="1"/>
    <col min="13353" max="13353" width="7.6640625" customWidth="1"/>
    <col min="13354" max="13354" width="0.6640625" customWidth="1"/>
    <col min="13355" max="13359" width="6.6640625" customWidth="1"/>
    <col min="13360" max="13363" width="7.6640625" customWidth="1"/>
    <col min="13364" max="13364" width="8.6640625" customWidth="1"/>
    <col min="13365" max="13366" width="7.6640625" customWidth="1"/>
    <col min="13367" max="13367" width="9.109375" customWidth="1"/>
    <col min="13368" max="13369" width="7.6640625" customWidth="1"/>
    <col min="13569" max="13569" width="12.88671875" bestFit="1" customWidth="1"/>
    <col min="13570" max="13570" width="10" customWidth="1"/>
    <col min="13571" max="13571" width="9.44140625" customWidth="1"/>
    <col min="13572" max="13572" width="8.33203125" customWidth="1"/>
    <col min="13573" max="13577" width="5.6640625" customWidth="1"/>
    <col min="13578" max="13578" width="7.44140625" customWidth="1"/>
    <col min="13579" max="13579" width="10.109375" customWidth="1"/>
    <col min="13580" max="13585" width="5.6640625" customWidth="1"/>
    <col min="13586" max="13586" width="6.6640625" customWidth="1"/>
    <col min="13587" max="13587" width="11.33203125" customWidth="1"/>
    <col min="13588" max="13588" width="6.6640625" customWidth="1"/>
    <col min="13589" max="13589" width="7.44140625" customWidth="1"/>
    <col min="13590" max="13590" width="7.6640625" customWidth="1"/>
    <col min="13591" max="13596" width="6.6640625" customWidth="1"/>
    <col min="13597" max="13597" width="9.5546875" customWidth="1"/>
    <col min="13598" max="13598" width="7.6640625" customWidth="1"/>
    <col min="13600" max="13600" width="12.6640625" customWidth="1"/>
    <col min="13601" max="13601" width="11.88671875" customWidth="1"/>
    <col min="13602" max="13602" width="12.5546875" customWidth="1"/>
    <col min="13603" max="13603" width="11.109375" customWidth="1"/>
    <col min="13604" max="13604" width="10" customWidth="1"/>
    <col min="13605" max="13605" width="7.88671875" customWidth="1"/>
    <col min="13606" max="13606" width="0.88671875" customWidth="1"/>
    <col min="13607" max="13607" width="11.6640625" customWidth="1"/>
    <col min="13608" max="13608" width="9.6640625" customWidth="1"/>
    <col min="13609" max="13609" width="7.6640625" customWidth="1"/>
    <col min="13610" max="13610" width="0.6640625" customWidth="1"/>
    <col min="13611" max="13615" width="6.6640625" customWidth="1"/>
    <col min="13616" max="13619" width="7.6640625" customWidth="1"/>
    <col min="13620" max="13620" width="8.6640625" customWidth="1"/>
    <col min="13621" max="13622" width="7.6640625" customWidth="1"/>
    <col min="13623" max="13623" width="9.109375" customWidth="1"/>
    <col min="13624" max="13625" width="7.6640625" customWidth="1"/>
    <col min="13825" max="13825" width="12.88671875" bestFit="1" customWidth="1"/>
    <col min="13826" max="13826" width="10" customWidth="1"/>
    <col min="13827" max="13827" width="9.44140625" customWidth="1"/>
    <col min="13828" max="13828" width="8.33203125" customWidth="1"/>
    <col min="13829" max="13833" width="5.6640625" customWidth="1"/>
    <col min="13834" max="13834" width="7.44140625" customWidth="1"/>
    <col min="13835" max="13835" width="10.109375" customWidth="1"/>
    <col min="13836" max="13841" width="5.6640625" customWidth="1"/>
    <col min="13842" max="13842" width="6.6640625" customWidth="1"/>
    <col min="13843" max="13843" width="11.33203125" customWidth="1"/>
    <col min="13844" max="13844" width="6.6640625" customWidth="1"/>
    <col min="13845" max="13845" width="7.44140625" customWidth="1"/>
    <col min="13846" max="13846" width="7.6640625" customWidth="1"/>
    <col min="13847" max="13852" width="6.6640625" customWidth="1"/>
    <col min="13853" max="13853" width="9.5546875" customWidth="1"/>
    <col min="13854" max="13854" width="7.6640625" customWidth="1"/>
    <col min="13856" max="13856" width="12.6640625" customWidth="1"/>
    <col min="13857" max="13857" width="11.88671875" customWidth="1"/>
    <col min="13858" max="13858" width="12.5546875" customWidth="1"/>
    <col min="13859" max="13859" width="11.109375" customWidth="1"/>
    <col min="13860" max="13860" width="10" customWidth="1"/>
    <col min="13861" max="13861" width="7.88671875" customWidth="1"/>
    <col min="13862" max="13862" width="0.88671875" customWidth="1"/>
    <col min="13863" max="13863" width="11.6640625" customWidth="1"/>
    <col min="13864" max="13864" width="9.6640625" customWidth="1"/>
    <col min="13865" max="13865" width="7.6640625" customWidth="1"/>
    <col min="13866" max="13866" width="0.6640625" customWidth="1"/>
    <col min="13867" max="13871" width="6.6640625" customWidth="1"/>
    <col min="13872" max="13875" width="7.6640625" customWidth="1"/>
    <col min="13876" max="13876" width="8.6640625" customWidth="1"/>
    <col min="13877" max="13878" width="7.6640625" customWidth="1"/>
    <col min="13879" max="13879" width="9.109375" customWidth="1"/>
    <col min="13880" max="13881" width="7.6640625" customWidth="1"/>
    <col min="14081" max="14081" width="12.88671875" bestFit="1" customWidth="1"/>
    <col min="14082" max="14082" width="10" customWidth="1"/>
    <col min="14083" max="14083" width="9.44140625" customWidth="1"/>
    <col min="14084" max="14084" width="8.33203125" customWidth="1"/>
    <col min="14085" max="14089" width="5.6640625" customWidth="1"/>
    <col min="14090" max="14090" width="7.44140625" customWidth="1"/>
    <col min="14091" max="14091" width="10.109375" customWidth="1"/>
    <col min="14092" max="14097" width="5.6640625" customWidth="1"/>
    <col min="14098" max="14098" width="6.6640625" customWidth="1"/>
    <col min="14099" max="14099" width="11.33203125" customWidth="1"/>
    <col min="14100" max="14100" width="6.6640625" customWidth="1"/>
    <col min="14101" max="14101" width="7.44140625" customWidth="1"/>
    <col min="14102" max="14102" width="7.6640625" customWidth="1"/>
    <col min="14103" max="14108" width="6.6640625" customWidth="1"/>
    <col min="14109" max="14109" width="9.5546875" customWidth="1"/>
    <col min="14110" max="14110" width="7.6640625" customWidth="1"/>
    <col min="14112" max="14112" width="12.6640625" customWidth="1"/>
    <col min="14113" max="14113" width="11.88671875" customWidth="1"/>
    <col min="14114" max="14114" width="12.5546875" customWidth="1"/>
    <col min="14115" max="14115" width="11.109375" customWidth="1"/>
    <col min="14116" max="14116" width="10" customWidth="1"/>
    <col min="14117" max="14117" width="7.88671875" customWidth="1"/>
    <col min="14118" max="14118" width="0.88671875" customWidth="1"/>
    <col min="14119" max="14119" width="11.6640625" customWidth="1"/>
    <col min="14120" max="14120" width="9.6640625" customWidth="1"/>
    <col min="14121" max="14121" width="7.6640625" customWidth="1"/>
    <col min="14122" max="14122" width="0.6640625" customWidth="1"/>
    <col min="14123" max="14127" width="6.6640625" customWidth="1"/>
    <col min="14128" max="14131" width="7.6640625" customWidth="1"/>
    <col min="14132" max="14132" width="8.6640625" customWidth="1"/>
    <col min="14133" max="14134" width="7.6640625" customWidth="1"/>
    <col min="14135" max="14135" width="9.109375" customWidth="1"/>
    <col min="14136" max="14137" width="7.6640625" customWidth="1"/>
    <col min="14337" max="14337" width="12.88671875" bestFit="1" customWidth="1"/>
    <col min="14338" max="14338" width="10" customWidth="1"/>
    <col min="14339" max="14339" width="9.44140625" customWidth="1"/>
    <col min="14340" max="14340" width="8.33203125" customWidth="1"/>
    <col min="14341" max="14345" width="5.6640625" customWidth="1"/>
    <col min="14346" max="14346" width="7.44140625" customWidth="1"/>
    <col min="14347" max="14347" width="10.109375" customWidth="1"/>
    <col min="14348" max="14353" width="5.6640625" customWidth="1"/>
    <col min="14354" max="14354" width="6.6640625" customWidth="1"/>
    <col min="14355" max="14355" width="11.33203125" customWidth="1"/>
    <col min="14356" max="14356" width="6.6640625" customWidth="1"/>
    <col min="14357" max="14357" width="7.44140625" customWidth="1"/>
    <col min="14358" max="14358" width="7.6640625" customWidth="1"/>
    <col min="14359" max="14364" width="6.6640625" customWidth="1"/>
    <col min="14365" max="14365" width="9.5546875" customWidth="1"/>
    <col min="14366" max="14366" width="7.6640625" customWidth="1"/>
    <col min="14368" max="14368" width="12.6640625" customWidth="1"/>
    <col min="14369" max="14369" width="11.88671875" customWidth="1"/>
    <col min="14370" max="14370" width="12.5546875" customWidth="1"/>
    <col min="14371" max="14371" width="11.109375" customWidth="1"/>
    <col min="14372" max="14372" width="10" customWidth="1"/>
    <col min="14373" max="14373" width="7.88671875" customWidth="1"/>
    <col min="14374" max="14374" width="0.88671875" customWidth="1"/>
    <col min="14375" max="14375" width="11.6640625" customWidth="1"/>
    <col min="14376" max="14376" width="9.6640625" customWidth="1"/>
    <col min="14377" max="14377" width="7.6640625" customWidth="1"/>
    <col min="14378" max="14378" width="0.6640625" customWidth="1"/>
    <col min="14379" max="14383" width="6.6640625" customWidth="1"/>
    <col min="14384" max="14387" width="7.6640625" customWidth="1"/>
    <col min="14388" max="14388" width="8.6640625" customWidth="1"/>
    <col min="14389" max="14390" width="7.6640625" customWidth="1"/>
    <col min="14391" max="14391" width="9.109375" customWidth="1"/>
    <col min="14392" max="14393" width="7.6640625" customWidth="1"/>
    <col min="14593" max="14593" width="12.88671875" bestFit="1" customWidth="1"/>
    <col min="14594" max="14594" width="10" customWidth="1"/>
    <col min="14595" max="14595" width="9.44140625" customWidth="1"/>
    <col min="14596" max="14596" width="8.33203125" customWidth="1"/>
    <col min="14597" max="14601" width="5.6640625" customWidth="1"/>
    <col min="14602" max="14602" width="7.44140625" customWidth="1"/>
    <col min="14603" max="14603" width="10.109375" customWidth="1"/>
    <col min="14604" max="14609" width="5.6640625" customWidth="1"/>
    <col min="14610" max="14610" width="6.6640625" customWidth="1"/>
    <col min="14611" max="14611" width="11.33203125" customWidth="1"/>
    <col min="14612" max="14612" width="6.6640625" customWidth="1"/>
    <col min="14613" max="14613" width="7.44140625" customWidth="1"/>
    <col min="14614" max="14614" width="7.6640625" customWidth="1"/>
    <col min="14615" max="14620" width="6.6640625" customWidth="1"/>
    <col min="14621" max="14621" width="9.5546875" customWidth="1"/>
    <col min="14622" max="14622" width="7.6640625" customWidth="1"/>
    <col min="14624" max="14624" width="12.6640625" customWidth="1"/>
    <col min="14625" max="14625" width="11.88671875" customWidth="1"/>
    <col min="14626" max="14626" width="12.5546875" customWidth="1"/>
    <col min="14627" max="14627" width="11.109375" customWidth="1"/>
    <col min="14628" max="14628" width="10" customWidth="1"/>
    <col min="14629" max="14629" width="7.88671875" customWidth="1"/>
    <col min="14630" max="14630" width="0.88671875" customWidth="1"/>
    <col min="14631" max="14631" width="11.6640625" customWidth="1"/>
    <col min="14632" max="14632" width="9.6640625" customWidth="1"/>
    <col min="14633" max="14633" width="7.6640625" customWidth="1"/>
    <col min="14634" max="14634" width="0.6640625" customWidth="1"/>
    <col min="14635" max="14639" width="6.6640625" customWidth="1"/>
    <col min="14640" max="14643" width="7.6640625" customWidth="1"/>
    <col min="14644" max="14644" width="8.6640625" customWidth="1"/>
    <col min="14645" max="14646" width="7.6640625" customWidth="1"/>
    <col min="14647" max="14647" width="9.109375" customWidth="1"/>
    <col min="14648" max="14649" width="7.6640625" customWidth="1"/>
    <col min="14849" max="14849" width="12.88671875" bestFit="1" customWidth="1"/>
    <col min="14850" max="14850" width="10" customWidth="1"/>
    <col min="14851" max="14851" width="9.44140625" customWidth="1"/>
    <col min="14852" max="14852" width="8.33203125" customWidth="1"/>
    <col min="14853" max="14857" width="5.6640625" customWidth="1"/>
    <col min="14858" max="14858" width="7.44140625" customWidth="1"/>
    <col min="14859" max="14859" width="10.109375" customWidth="1"/>
    <col min="14860" max="14865" width="5.6640625" customWidth="1"/>
    <col min="14866" max="14866" width="6.6640625" customWidth="1"/>
    <col min="14867" max="14867" width="11.33203125" customWidth="1"/>
    <col min="14868" max="14868" width="6.6640625" customWidth="1"/>
    <col min="14869" max="14869" width="7.44140625" customWidth="1"/>
    <col min="14870" max="14870" width="7.6640625" customWidth="1"/>
    <col min="14871" max="14876" width="6.6640625" customWidth="1"/>
    <col min="14877" max="14877" width="9.5546875" customWidth="1"/>
    <col min="14878" max="14878" width="7.6640625" customWidth="1"/>
    <col min="14880" max="14880" width="12.6640625" customWidth="1"/>
    <col min="14881" max="14881" width="11.88671875" customWidth="1"/>
    <col min="14882" max="14882" width="12.5546875" customWidth="1"/>
    <col min="14883" max="14883" width="11.109375" customWidth="1"/>
    <col min="14884" max="14884" width="10" customWidth="1"/>
    <col min="14885" max="14885" width="7.88671875" customWidth="1"/>
    <col min="14886" max="14886" width="0.88671875" customWidth="1"/>
    <col min="14887" max="14887" width="11.6640625" customWidth="1"/>
    <col min="14888" max="14888" width="9.6640625" customWidth="1"/>
    <col min="14889" max="14889" width="7.6640625" customWidth="1"/>
    <col min="14890" max="14890" width="0.6640625" customWidth="1"/>
    <col min="14891" max="14895" width="6.6640625" customWidth="1"/>
    <col min="14896" max="14899" width="7.6640625" customWidth="1"/>
    <col min="14900" max="14900" width="8.6640625" customWidth="1"/>
    <col min="14901" max="14902" width="7.6640625" customWidth="1"/>
    <col min="14903" max="14903" width="9.109375" customWidth="1"/>
    <col min="14904" max="14905" width="7.6640625" customWidth="1"/>
    <col min="15105" max="15105" width="12.88671875" bestFit="1" customWidth="1"/>
    <col min="15106" max="15106" width="10" customWidth="1"/>
    <col min="15107" max="15107" width="9.44140625" customWidth="1"/>
    <col min="15108" max="15108" width="8.33203125" customWidth="1"/>
    <col min="15109" max="15113" width="5.6640625" customWidth="1"/>
    <col min="15114" max="15114" width="7.44140625" customWidth="1"/>
    <col min="15115" max="15115" width="10.109375" customWidth="1"/>
    <col min="15116" max="15121" width="5.6640625" customWidth="1"/>
    <col min="15122" max="15122" width="6.6640625" customWidth="1"/>
    <col min="15123" max="15123" width="11.33203125" customWidth="1"/>
    <col min="15124" max="15124" width="6.6640625" customWidth="1"/>
    <col min="15125" max="15125" width="7.44140625" customWidth="1"/>
    <col min="15126" max="15126" width="7.6640625" customWidth="1"/>
    <col min="15127" max="15132" width="6.6640625" customWidth="1"/>
    <col min="15133" max="15133" width="9.5546875" customWidth="1"/>
    <col min="15134" max="15134" width="7.6640625" customWidth="1"/>
    <col min="15136" max="15136" width="12.6640625" customWidth="1"/>
    <col min="15137" max="15137" width="11.88671875" customWidth="1"/>
    <col min="15138" max="15138" width="12.5546875" customWidth="1"/>
    <col min="15139" max="15139" width="11.109375" customWidth="1"/>
    <col min="15140" max="15140" width="10" customWidth="1"/>
    <col min="15141" max="15141" width="7.88671875" customWidth="1"/>
    <col min="15142" max="15142" width="0.88671875" customWidth="1"/>
    <col min="15143" max="15143" width="11.6640625" customWidth="1"/>
    <col min="15144" max="15144" width="9.6640625" customWidth="1"/>
    <col min="15145" max="15145" width="7.6640625" customWidth="1"/>
    <col min="15146" max="15146" width="0.6640625" customWidth="1"/>
    <col min="15147" max="15151" width="6.6640625" customWidth="1"/>
    <col min="15152" max="15155" width="7.6640625" customWidth="1"/>
    <col min="15156" max="15156" width="8.6640625" customWidth="1"/>
    <col min="15157" max="15158" width="7.6640625" customWidth="1"/>
    <col min="15159" max="15159" width="9.109375" customWidth="1"/>
    <col min="15160" max="15161" width="7.6640625" customWidth="1"/>
    <col min="15361" max="15361" width="12.88671875" bestFit="1" customWidth="1"/>
    <col min="15362" max="15362" width="10" customWidth="1"/>
    <col min="15363" max="15363" width="9.44140625" customWidth="1"/>
    <col min="15364" max="15364" width="8.33203125" customWidth="1"/>
    <col min="15365" max="15369" width="5.6640625" customWidth="1"/>
    <col min="15370" max="15370" width="7.44140625" customWidth="1"/>
    <col min="15371" max="15371" width="10.109375" customWidth="1"/>
    <col min="15372" max="15377" width="5.6640625" customWidth="1"/>
    <col min="15378" max="15378" width="6.6640625" customWidth="1"/>
    <col min="15379" max="15379" width="11.33203125" customWidth="1"/>
    <col min="15380" max="15380" width="6.6640625" customWidth="1"/>
    <col min="15381" max="15381" width="7.44140625" customWidth="1"/>
    <col min="15382" max="15382" width="7.6640625" customWidth="1"/>
    <col min="15383" max="15388" width="6.6640625" customWidth="1"/>
    <col min="15389" max="15389" width="9.5546875" customWidth="1"/>
    <col min="15390" max="15390" width="7.6640625" customWidth="1"/>
    <col min="15392" max="15392" width="12.6640625" customWidth="1"/>
    <col min="15393" max="15393" width="11.88671875" customWidth="1"/>
    <col min="15394" max="15394" width="12.5546875" customWidth="1"/>
    <col min="15395" max="15395" width="11.109375" customWidth="1"/>
    <col min="15396" max="15396" width="10" customWidth="1"/>
    <col min="15397" max="15397" width="7.88671875" customWidth="1"/>
    <col min="15398" max="15398" width="0.88671875" customWidth="1"/>
    <col min="15399" max="15399" width="11.6640625" customWidth="1"/>
    <col min="15400" max="15400" width="9.6640625" customWidth="1"/>
    <col min="15401" max="15401" width="7.6640625" customWidth="1"/>
    <col min="15402" max="15402" width="0.6640625" customWidth="1"/>
    <col min="15403" max="15407" width="6.6640625" customWidth="1"/>
    <col min="15408" max="15411" width="7.6640625" customWidth="1"/>
    <col min="15412" max="15412" width="8.6640625" customWidth="1"/>
    <col min="15413" max="15414" width="7.6640625" customWidth="1"/>
    <col min="15415" max="15415" width="9.109375" customWidth="1"/>
    <col min="15416" max="15417" width="7.6640625" customWidth="1"/>
    <col min="15617" max="15617" width="12.88671875" bestFit="1" customWidth="1"/>
    <col min="15618" max="15618" width="10" customWidth="1"/>
    <col min="15619" max="15619" width="9.44140625" customWidth="1"/>
    <col min="15620" max="15620" width="8.33203125" customWidth="1"/>
    <col min="15621" max="15625" width="5.6640625" customWidth="1"/>
    <col min="15626" max="15626" width="7.44140625" customWidth="1"/>
    <col min="15627" max="15627" width="10.109375" customWidth="1"/>
    <col min="15628" max="15633" width="5.6640625" customWidth="1"/>
    <col min="15634" max="15634" width="6.6640625" customWidth="1"/>
    <col min="15635" max="15635" width="11.33203125" customWidth="1"/>
    <col min="15636" max="15636" width="6.6640625" customWidth="1"/>
    <col min="15637" max="15637" width="7.44140625" customWidth="1"/>
    <col min="15638" max="15638" width="7.6640625" customWidth="1"/>
    <col min="15639" max="15644" width="6.6640625" customWidth="1"/>
    <col min="15645" max="15645" width="9.5546875" customWidth="1"/>
    <col min="15646" max="15646" width="7.6640625" customWidth="1"/>
    <col min="15648" max="15648" width="12.6640625" customWidth="1"/>
    <col min="15649" max="15649" width="11.88671875" customWidth="1"/>
    <col min="15650" max="15650" width="12.5546875" customWidth="1"/>
    <col min="15651" max="15651" width="11.109375" customWidth="1"/>
    <col min="15652" max="15652" width="10" customWidth="1"/>
    <col min="15653" max="15653" width="7.88671875" customWidth="1"/>
    <col min="15654" max="15654" width="0.88671875" customWidth="1"/>
    <col min="15655" max="15655" width="11.6640625" customWidth="1"/>
    <col min="15656" max="15656" width="9.6640625" customWidth="1"/>
    <col min="15657" max="15657" width="7.6640625" customWidth="1"/>
    <col min="15658" max="15658" width="0.6640625" customWidth="1"/>
    <col min="15659" max="15663" width="6.6640625" customWidth="1"/>
    <col min="15664" max="15667" width="7.6640625" customWidth="1"/>
    <col min="15668" max="15668" width="8.6640625" customWidth="1"/>
    <col min="15669" max="15670" width="7.6640625" customWidth="1"/>
    <col min="15671" max="15671" width="9.109375" customWidth="1"/>
    <col min="15672" max="15673" width="7.6640625" customWidth="1"/>
    <col min="15873" max="15873" width="12.88671875" bestFit="1" customWidth="1"/>
    <col min="15874" max="15874" width="10" customWidth="1"/>
    <col min="15875" max="15875" width="9.44140625" customWidth="1"/>
    <col min="15876" max="15876" width="8.33203125" customWidth="1"/>
    <col min="15877" max="15881" width="5.6640625" customWidth="1"/>
    <col min="15882" max="15882" width="7.44140625" customWidth="1"/>
    <col min="15883" max="15883" width="10.109375" customWidth="1"/>
    <col min="15884" max="15889" width="5.6640625" customWidth="1"/>
    <col min="15890" max="15890" width="6.6640625" customWidth="1"/>
    <col min="15891" max="15891" width="11.33203125" customWidth="1"/>
    <col min="15892" max="15892" width="6.6640625" customWidth="1"/>
    <col min="15893" max="15893" width="7.44140625" customWidth="1"/>
    <col min="15894" max="15894" width="7.6640625" customWidth="1"/>
    <col min="15895" max="15900" width="6.6640625" customWidth="1"/>
    <col min="15901" max="15901" width="9.5546875" customWidth="1"/>
    <col min="15902" max="15902" width="7.6640625" customWidth="1"/>
    <col min="15904" max="15904" width="12.6640625" customWidth="1"/>
    <col min="15905" max="15905" width="11.88671875" customWidth="1"/>
    <col min="15906" max="15906" width="12.5546875" customWidth="1"/>
    <col min="15907" max="15907" width="11.109375" customWidth="1"/>
    <col min="15908" max="15908" width="10" customWidth="1"/>
    <col min="15909" max="15909" width="7.88671875" customWidth="1"/>
    <col min="15910" max="15910" width="0.88671875" customWidth="1"/>
    <col min="15911" max="15911" width="11.6640625" customWidth="1"/>
    <col min="15912" max="15912" width="9.6640625" customWidth="1"/>
    <col min="15913" max="15913" width="7.6640625" customWidth="1"/>
    <col min="15914" max="15914" width="0.6640625" customWidth="1"/>
    <col min="15915" max="15919" width="6.6640625" customWidth="1"/>
    <col min="15920" max="15923" width="7.6640625" customWidth="1"/>
    <col min="15924" max="15924" width="8.6640625" customWidth="1"/>
    <col min="15925" max="15926" width="7.6640625" customWidth="1"/>
    <col min="15927" max="15927" width="9.109375" customWidth="1"/>
    <col min="15928" max="15929" width="7.6640625" customWidth="1"/>
    <col min="16129" max="16129" width="12.88671875" bestFit="1" customWidth="1"/>
    <col min="16130" max="16130" width="10" customWidth="1"/>
    <col min="16131" max="16131" width="9.44140625" customWidth="1"/>
    <col min="16132" max="16132" width="8.33203125" customWidth="1"/>
    <col min="16133" max="16137" width="5.6640625" customWidth="1"/>
    <col min="16138" max="16138" width="7.44140625" customWidth="1"/>
    <col min="16139" max="16139" width="10.109375" customWidth="1"/>
    <col min="16140" max="16145" width="5.6640625" customWidth="1"/>
    <col min="16146" max="16146" width="6.6640625" customWidth="1"/>
    <col min="16147" max="16147" width="11.33203125" customWidth="1"/>
    <col min="16148" max="16148" width="6.6640625" customWidth="1"/>
    <col min="16149" max="16149" width="7.44140625" customWidth="1"/>
    <col min="16150" max="16150" width="7.6640625" customWidth="1"/>
    <col min="16151" max="16156" width="6.6640625" customWidth="1"/>
    <col min="16157" max="16157" width="9.5546875" customWidth="1"/>
    <col min="16158" max="16158" width="7.6640625" customWidth="1"/>
    <col min="16160" max="16160" width="12.6640625" customWidth="1"/>
    <col min="16161" max="16161" width="11.88671875" customWidth="1"/>
    <col min="16162" max="16162" width="12.5546875" customWidth="1"/>
    <col min="16163" max="16163" width="11.109375" customWidth="1"/>
    <col min="16164" max="16164" width="10" customWidth="1"/>
    <col min="16165" max="16165" width="7.88671875" customWidth="1"/>
    <col min="16166" max="16166" width="0.88671875" customWidth="1"/>
    <col min="16167" max="16167" width="11.6640625" customWidth="1"/>
    <col min="16168" max="16168" width="9.6640625" customWidth="1"/>
    <col min="16169" max="16169" width="7.6640625" customWidth="1"/>
    <col min="16170" max="16170" width="0.6640625" customWidth="1"/>
    <col min="16171" max="16175" width="6.6640625" customWidth="1"/>
    <col min="16176" max="16179" width="7.6640625" customWidth="1"/>
    <col min="16180" max="16180" width="8.6640625" customWidth="1"/>
    <col min="16181" max="16182" width="7.6640625" customWidth="1"/>
    <col min="16183" max="16183" width="9.109375" customWidth="1"/>
    <col min="16184" max="16185" width="7.6640625" customWidth="1"/>
  </cols>
  <sheetData>
    <row r="1" spans="1:57" ht="43.5" customHeight="1" thickBot="1">
      <c r="A1" s="160" t="s">
        <v>173</v>
      </c>
      <c r="B1" s="161" t="s">
        <v>174</v>
      </c>
      <c r="C1" s="161" t="s">
        <v>1</v>
      </c>
      <c r="D1" s="162" t="s">
        <v>175</v>
      </c>
      <c r="E1" s="162" t="s">
        <v>176</v>
      </c>
      <c r="F1" s="162" t="s">
        <v>177</v>
      </c>
      <c r="G1" s="163" t="s">
        <v>178</v>
      </c>
      <c r="H1" s="162" t="s">
        <v>179</v>
      </c>
      <c r="I1" s="162" t="s">
        <v>180</v>
      </c>
      <c r="J1" s="164" t="s">
        <v>181</v>
      </c>
      <c r="K1" s="164" t="s">
        <v>182</v>
      </c>
      <c r="L1" s="162" t="s">
        <v>183</v>
      </c>
      <c r="M1" s="162" t="s">
        <v>184</v>
      </c>
      <c r="N1" s="162" t="s">
        <v>185</v>
      </c>
      <c r="O1" s="162" t="s">
        <v>186</v>
      </c>
      <c r="P1" s="162" t="s">
        <v>187</v>
      </c>
      <c r="Q1" s="162" t="s">
        <v>185</v>
      </c>
      <c r="R1" s="164" t="s">
        <v>188</v>
      </c>
      <c r="S1" s="164" t="s">
        <v>189</v>
      </c>
      <c r="T1" s="165" t="s">
        <v>0</v>
      </c>
      <c r="U1" s="166" t="s">
        <v>68</v>
      </c>
      <c r="V1" s="166" t="s">
        <v>62</v>
      </c>
      <c r="W1" s="166" t="s">
        <v>63</v>
      </c>
      <c r="X1" s="166" t="s">
        <v>190</v>
      </c>
      <c r="Y1" s="166" t="s">
        <v>191</v>
      </c>
      <c r="Z1" s="166" t="s">
        <v>192</v>
      </c>
      <c r="AA1" s="166" t="s">
        <v>193</v>
      </c>
      <c r="AB1" s="166" t="s">
        <v>194</v>
      </c>
      <c r="AC1" s="167" t="s">
        <v>195</v>
      </c>
      <c r="AD1" s="168" t="s">
        <v>196</v>
      </c>
      <c r="AE1" s="169" t="s">
        <v>197</v>
      </c>
      <c r="AF1" s="170" t="s">
        <v>198</v>
      </c>
      <c r="AG1" s="171" t="s">
        <v>199</v>
      </c>
      <c r="AH1" s="171" t="s">
        <v>200</v>
      </c>
      <c r="AI1" s="166" t="s">
        <v>114</v>
      </c>
      <c r="AJ1" s="166" t="s">
        <v>115</v>
      </c>
      <c r="AK1" s="166" t="s">
        <v>116</v>
      </c>
      <c r="AL1" s="172"/>
      <c r="AM1" s="173" t="s">
        <v>101</v>
      </c>
      <c r="AN1" s="173" t="s">
        <v>117</v>
      </c>
      <c r="AO1" s="173" t="s">
        <v>99</v>
      </c>
      <c r="AP1" s="174"/>
      <c r="AQ1" s="161" t="s">
        <v>118</v>
      </c>
      <c r="AR1" s="161" t="s">
        <v>119</v>
      </c>
      <c r="AS1" s="161" t="s">
        <v>128</v>
      </c>
      <c r="AT1" s="161" t="s">
        <v>120</v>
      </c>
      <c r="AU1" s="175" t="s">
        <v>121</v>
      </c>
      <c r="AV1" s="176" t="s">
        <v>122</v>
      </c>
      <c r="AW1" s="177" t="s">
        <v>123</v>
      </c>
      <c r="AX1" s="175" t="s">
        <v>124</v>
      </c>
      <c r="AY1" s="175" t="s">
        <v>125</v>
      </c>
      <c r="AZ1" s="175" t="s">
        <v>126</v>
      </c>
      <c r="BA1" s="175" t="s">
        <v>127</v>
      </c>
      <c r="BB1" s="178" t="s">
        <v>130</v>
      </c>
      <c r="BC1" s="175" t="s">
        <v>135</v>
      </c>
      <c r="BD1" s="179" t="s">
        <v>133</v>
      </c>
      <c r="BE1" s="180" t="s">
        <v>134</v>
      </c>
    </row>
    <row r="2" spans="1:57" ht="18" thickBot="1">
      <c r="A2" s="216">
        <v>41913</v>
      </c>
      <c r="B2" s="200" t="str">
        <f t="shared" ref="B2:B65" si="0">LEFT(C2,2) &amp; ":" &amp; RIGHT(C2,2) &amp; ":00"</f>
        <v>00:00:00</v>
      </c>
      <c r="C2" s="202" t="s">
        <v>85</v>
      </c>
      <c r="D2" s="203">
        <v>489</v>
      </c>
      <c r="E2" s="203">
        <v>423</v>
      </c>
      <c r="F2" s="203">
        <v>641</v>
      </c>
      <c r="G2" s="203">
        <v>17</v>
      </c>
      <c r="H2" s="203">
        <v>15</v>
      </c>
      <c r="I2" s="204">
        <v>21</v>
      </c>
      <c r="J2" s="182">
        <f>D2+E2+F2</f>
        <v>1553</v>
      </c>
      <c r="K2" s="182">
        <f>G2+H2+I2</f>
        <v>53</v>
      </c>
      <c r="L2" s="203">
        <v>539</v>
      </c>
      <c r="M2" s="205">
        <v>430</v>
      </c>
      <c r="N2" s="206"/>
      <c r="O2" s="207">
        <v>18</v>
      </c>
      <c r="P2" s="183">
        <v>15</v>
      </c>
      <c r="Q2" s="183"/>
      <c r="R2" s="182">
        <f>SUM(L2+M2+N2)</f>
        <v>969</v>
      </c>
      <c r="S2" s="182">
        <f>O2+P2+Q2</f>
        <v>33</v>
      </c>
      <c r="T2" s="184">
        <f>SUM(K2+S2)</f>
        <v>86</v>
      </c>
      <c r="U2" s="185">
        <v>3.96</v>
      </c>
      <c r="V2" s="186">
        <v>6</v>
      </c>
      <c r="W2" s="181">
        <v>7.7</v>
      </c>
      <c r="X2" s="181"/>
      <c r="Y2" s="181"/>
      <c r="Z2" s="181"/>
      <c r="AA2" s="181"/>
      <c r="AB2" s="181"/>
      <c r="AC2" s="187">
        <f>SUM(X2:AB2)</f>
        <v>0</v>
      </c>
      <c r="AD2" s="188"/>
      <c r="AE2" s="189">
        <f>AC2+AD2</f>
        <v>0</v>
      </c>
      <c r="AF2" s="190">
        <f>T2+U2+V2+W2</f>
        <v>103.66</v>
      </c>
      <c r="AG2" s="191">
        <f>+AF2-AM2</f>
        <v>103.66</v>
      </c>
      <c r="AH2" s="192"/>
      <c r="AI2" s="188"/>
      <c r="AJ2" s="193">
        <f>AF2+AI2</f>
        <v>103.66</v>
      </c>
      <c r="AK2" s="208">
        <v>0</v>
      </c>
      <c r="AL2" s="209"/>
      <c r="AM2" s="210">
        <f>AE2</f>
        <v>0</v>
      </c>
      <c r="AN2" s="211"/>
      <c r="AO2" s="212">
        <f>AM2+AN2</f>
        <v>0</v>
      </c>
      <c r="AP2" s="213"/>
      <c r="AQ2" s="210">
        <v>65</v>
      </c>
      <c r="AR2" s="211">
        <v>200</v>
      </c>
      <c r="AS2" s="211"/>
      <c r="AT2" s="211">
        <v>20</v>
      </c>
      <c r="AU2" s="25">
        <v>60</v>
      </c>
      <c r="AV2" s="62">
        <f>SUM(AQ2:AU2)</f>
        <v>345</v>
      </c>
      <c r="AW2" s="63">
        <f>AV2*0.95</f>
        <v>327.75</v>
      </c>
      <c r="AX2" s="120">
        <v>6</v>
      </c>
      <c r="AY2" s="120">
        <v>16</v>
      </c>
      <c r="AZ2" s="120">
        <v>8</v>
      </c>
      <c r="BA2" s="120">
        <v>1</v>
      </c>
      <c r="BB2" s="81">
        <f t="shared" ref="BB2:BB57" si="1">SUM(AX2:BA2)</f>
        <v>31</v>
      </c>
      <c r="BC2" s="80">
        <f>AW2-BB2</f>
        <v>296.75</v>
      </c>
      <c r="BD2" s="36">
        <f>BC2*0.48</f>
        <v>142.44</v>
      </c>
      <c r="BE2" s="80">
        <f>BC2*0.52</f>
        <v>154.31</v>
      </c>
    </row>
    <row r="3" spans="1:57" ht="18" thickBot="1">
      <c r="A3" s="217">
        <v>41913</v>
      </c>
      <c r="B3" s="201" t="str">
        <f t="shared" si="0"/>
        <v>00:30:00</v>
      </c>
      <c r="C3" s="27" t="s">
        <v>38</v>
      </c>
      <c r="D3" s="88">
        <v>474</v>
      </c>
      <c r="E3" s="88">
        <v>402</v>
      </c>
      <c r="F3" s="88">
        <v>616</v>
      </c>
      <c r="G3" s="88">
        <v>16</v>
      </c>
      <c r="H3" s="88">
        <v>14</v>
      </c>
      <c r="I3" s="89">
        <v>20</v>
      </c>
      <c r="J3" s="48">
        <f t="shared" ref="J3:J57" si="2">D3+E3+F3</f>
        <v>1492</v>
      </c>
      <c r="K3" s="48">
        <f t="shared" ref="K3:K57" si="3">G3+H3+I3</f>
        <v>50</v>
      </c>
      <c r="L3" s="88">
        <v>479</v>
      </c>
      <c r="M3" s="88">
        <v>419</v>
      </c>
      <c r="N3" s="19"/>
      <c r="O3" s="45">
        <v>15</v>
      </c>
      <c r="P3" s="49">
        <v>14</v>
      </c>
      <c r="Q3" s="49"/>
      <c r="R3" s="48">
        <f t="shared" ref="R3:R57" si="4">SUM(L3+M3+N3)</f>
        <v>898</v>
      </c>
      <c r="S3" s="55">
        <f t="shared" ref="S3:S57" si="5">O3+P3+Q3</f>
        <v>29</v>
      </c>
      <c r="T3" s="57">
        <f t="shared" ref="T3:T57" si="6">SUM(K3+S3)</f>
        <v>79</v>
      </c>
      <c r="U3" s="97">
        <v>3.96</v>
      </c>
      <c r="V3" s="99">
        <v>5</v>
      </c>
      <c r="W3" s="53">
        <v>7.7</v>
      </c>
      <c r="X3" s="53"/>
      <c r="Y3" s="44"/>
      <c r="Z3" s="53"/>
      <c r="AA3" s="44"/>
      <c r="AB3" s="44"/>
      <c r="AC3" s="67">
        <f t="shared" ref="AC3:AC57" si="7">SUM(X3:AB3)</f>
        <v>0</v>
      </c>
      <c r="AD3" s="33"/>
      <c r="AE3" s="20">
        <f t="shared" ref="AE3:AE57" si="8">AC3+AD3</f>
        <v>0</v>
      </c>
      <c r="AF3" s="85">
        <f t="shared" ref="AF3:AF57" si="9">T3+U3+V3+W3</f>
        <v>95.66</v>
      </c>
      <c r="AG3" s="21">
        <f t="shared" ref="AG3:AG57" si="10">+AF3-AM3</f>
        <v>95.66</v>
      </c>
      <c r="AH3" s="82"/>
      <c r="AI3" s="78"/>
      <c r="AJ3" s="22">
        <f t="shared" ref="AJ3:AJ57" si="11">AF3+AI3</f>
        <v>95.66</v>
      </c>
      <c r="AK3" s="23">
        <v>0</v>
      </c>
      <c r="AL3" s="54"/>
      <c r="AM3" s="24"/>
      <c r="AN3" s="25"/>
      <c r="AO3" s="26"/>
      <c r="AP3" s="79"/>
      <c r="AQ3" s="24">
        <v>65</v>
      </c>
      <c r="AR3" s="25">
        <v>200</v>
      </c>
      <c r="AS3" s="25"/>
      <c r="AT3" s="25">
        <v>20</v>
      </c>
      <c r="AU3" s="25">
        <v>60</v>
      </c>
      <c r="AV3" s="62">
        <f t="shared" ref="AV3:AV57" si="12">SUM(AQ3:AU3)</f>
        <v>345</v>
      </c>
      <c r="AW3" s="63">
        <f t="shared" ref="AW3:AW57" si="13">AV3*0.95</f>
        <v>327.75</v>
      </c>
      <c r="AX3" s="120">
        <v>6</v>
      </c>
      <c r="AY3" s="120">
        <v>16</v>
      </c>
      <c r="AZ3" s="120">
        <v>8</v>
      </c>
      <c r="BA3" s="120">
        <v>1</v>
      </c>
      <c r="BB3" s="81">
        <f t="shared" si="1"/>
        <v>31</v>
      </c>
      <c r="BC3" s="80">
        <f t="shared" ref="BC3:BC57" si="14">AW3-BB3</f>
        <v>296.75</v>
      </c>
      <c r="BD3" s="36">
        <f t="shared" ref="BD3:BD57" si="15">BC3*0.48</f>
        <v>142.44</v>
      </c>
      <c r="BE3" s="80">
        <f t="shared" ref="BE3:BE57" si="16">BC3*0.52</f>
        <v>154.31</v>
      </c>
    </row>
    <row r="4" spans="1:57" ht="18" thickBot="1">
      <c r="A4" s="217">
        <v>41913</v>
      </c>
      <c r="B4" s="201" t="str">
        <f t="shared" si="0"/>
        <v>01:00:00</v>
      </c>
      <c r="C4" s="18" t="s">
        <v>7</v>
      </c>
      <c r="D4" s="88">
        <v>465</v>
      </c>
      <c r="E4" s="90">
        <v>399</v>
      </c>
      <c r="F4" s="88">
        <v>606</v>
      </c>
      <c r="G4" s="88">
        <v>16</v>
      </c>
      <c r="H4" s="88">
        <v>14</v>
      </c>
      <c r="I4" s="89">
        <v>20</v>
      </c>
      <c r="J4" s="48">
        <f t="shared" si="2"/>
        <v>1470</v>
      </c>
      <c r="K4" s="48">
        <f t="shared" si="3"/>
        <v>50</v>
      </c>
      <c r="L4" s="90">
        <v>527</v>
      </c>
      <c r="M4" s="90">
        <v>415</v>
      </c>
      <c r="N4" s="94"/>
      <c r="O4" s="45">
        <v>17</v>
      </c>
      <c r="P4" s="49">
        <v>14</v>
      </c>
      <c r="Q4" s="49"/>
      <c r="R4" s="48">
        <f t="shared" si="4"/>
        <v>942</v>
      </c>
      <c r="S4" s="55">
        <f t="shared" si="5"/>
        <v>31</v>
      </c>
      <c r="T4" s="57">
        <f t="shared" si="6"/>
        <v>81</v>
      </c>
      <c r="U4" s="97">
        <v>3.84</v>
      </c>
      <c r="V4" s="99">
        <v>5</v>
      </c>
      <c r="W4" s="44">
        <v>7.5</v>
      </c>
      <c r="X4" s="44"/>
      <c r="Y4" s="44"/>
      <c r="Z4" s="44"/>
      <c r="AA4" s="44"/>
      <c r="AB4" s="44"/>
      <c r="AC4" s="67">
        <f t="shared" si="7"/>
        <v>0</v>
      </c>
      <c r="AD4" s="33"/>
      <c r="AE4" s="20">
        <f t="shared" si="8"/>
        <v>0</v>
      </c>
      <c r="AF4" s="85">
        <f t="shared" si="9"/>
        <v>97.34</v>
      </c>
      <c r="AG4" s="21">
        <f t="shared" si="10"/>
        <v>97.34</v>
      </c>
      <c r="AH4" s="82"/>
      <c r="AI4" s="78"/>
      <c r="AJ4" s="22">
        <f t="shared" si="11"/>
        <v>97.34</v>
      </c>
      <c r="AK4" s="23">
        <v>0</v>
      </c>
      <c r="AL4" s="58"/>
      <c r="AM4" s="24"/>
      <c r="AN4" s="25"/>
      <c r="AO4" s="26"/>
      <c r="AP4" s="79"/>
      <c r="AQ4" s="24">
        <v>65</v>
      </c>
      <c r="AR4" s="25">
        <v>200</v>
      </c>
      <c r="AS4" s="25"/>
      <c r="AT4" s="25">
        <v>20</v>
      </c>
      <c r="AU4" s="25">
        <v>60</v>
      </c>
      <c r="AV4" s="62">
        <f t="shared" si="12"/>
        <v>345</v>
      </c>
      <c r="AW4" s="63">
        <f t="shared" si="13"/>
        <v>327.75</v>
      </c>
      <c r="AX4" s="120">
        <v>6</v>
      </c>
      <c r="AY4" s="120">
        <v>16</v>
      </c>
      <c r="AZ4" s="120">
        <v>8</v>
      </c>
      <c r="BA4" s="120">
        <v>1</v>
      </c>
      <c r="BB4" s="81">
        <f t="shared" si="1"/>
        <v>31</v>
      </c>
      <c r="BC4" s="80">
        <f t="shared" si="14"/>
        <v>296.75</v>
      </c>
      <c r="BD4" s="36">
        <f t="shared" si="15"/>
        <v>142.44</v>
      </c>
      <c r="BE4" s="80">
        <f t="shared" si="16"/>
        <v>154.31</v>
      </c>
    </row>
    <row r="5" spans="1:57" ht="18" thickBot="1">
      <c r="A5" s="217">
        <v>41913</v>
      </c>
      <c r="B5" s="201" t="str">
        <f t="shared" si="0"/>
        <v>01:30:00</v>
      </c>
      <c r="C5" s="18" t="s">
        <v>39</v>
      </c>
      <c r="D5" s="88">
        <v>454</v>
      </c>
      <c r="E5" s="88">
        <v>390</v>
      </c>
      <c r="F5" s="88">
        <v>592</v>
      </c>
      <c r="G5" s="88">
        <v>16</v>
      </c>
      <c r="H5" s="88">
        <v>14</v>
      </c>
      <c r="I5" s="89">
        <v>20</v>
      </c>
      <c r="J5" s="48">
        <f t="shared" si="2"/>
        <v>1436</v>
      </c>
      <c r="K5" s="48">
        <f t="shared" si="3"/>
        <v>50</v>
      </c>
      <c r="L5" s="88">
        <v>526</v>
      </c>
      <c r="M5" s="88">
        <v>412</v>
      </c>
      <c r="N5" s="94"/>
      <c r="O5" s="45">
        <v>17</v>
      </c>
      <c r="P5" s="49">
        <v>14</v>
      </c>
      <c r="Q5" s="49"/>
      <c r="R5" s="48">
        <f t="shared" si="4"/>
        <v>938</v>
      </c>
      <c r="S5" s="55">
        <f t="shared" si="5"/>
        <v>31</v>
      </c>
      <c r="T5" s="57">
        <f t="shared" si="6"/>
        <v>81</v>
      </c>
      <c r="U5" s="97">
        <v>3.84</v>
      </c>
      <c r="V5" s="99">
        <v>5</v>
      </c>
      <c r="W5" s="44">
        <v>7.5</v>
      </c>
      <c r="X5" s="44"/>
      <c r="Y5" s="44"/>
      <c r="Z5" s="44"/>
      <c r="AA5" s="44"/>
      <c r="AB5" s="44"/>
      <c r="AC5" s="67">
        <f t="shared" si="7"/>
        <v>0</v>
      </c>
      <c r="AD5" s="33"/>
      <c r="AE5" s="20">
        <f t="shared" si="8"/>
        <v>0</v>
      </c>
      <c r="AF5" s="85">
        <f t="shared" si="9"/>
        <v>97.34</v>
      </c>
      <c r="AG5" s="21">
        <f t="shared" si="10"/>
        <v>97.34</v>
      </c>
      <c r="AH5" s="82"/>
      <c r="AI5" s="78"/>
      <c r="AJ5" s="22">
        <f t="shared" si="11"/>
        <v>97.34</v>
      </c>
      <c r="AK5" s="23">
        <v>0</v>
      </c>
      <c r="AL5" s="58"/>
      <c r="AM5" s="24"/>
      <c r="AN5" s="25"/>
      <c r="AO5" s="26"/>
      <c r="AP5" s="79"/>
      <c r="AQ5" s="24">
        <v>65</v>
      </c>
      <c r="AR5" s="25">
        <v>200</v>
      </c>
      <c r="AS5" s="25"/>
      <c r="AT5" s="25">
        <v>20</v>
      </c>
      <c r="AU5" s="25">
        <v>60</v>
      </c>
      <c r="AV5" s="62">
        <f t="shared" si="12"/>
        <v>345</v>
      </c>
      <c r="AW5" s="63">
        <f t="shared" si="13"/>
        <v>327.75</v>
      </c>
      <c r="AX5" s="120">
        <v>6</v>
      </c>
      <c r="AY5" s="120">
        <v>16</v>
      </c>
      <c r="AZ5" s="120">
        <v>8</v>
      </c>
      <c r="BA5" s="120">
        <v>1</v>
      </c>
      <c r="BB5" s="81">
        <f t="shared" si="1"/>
        <v>31</v>
      </c>
      <c r="BC5" s="80">
        <f t="shared" si="14"/>
        <v>296.75</v>
      </c>
      <c r="BD5" s="36">
        <f t="shared" si="15"/>
        <v>142.44</v>
      </c>
      <c r="BE5" s="80">
        <f t="shared" si="16"/>
        <v>154.31</v>
      </c>
    </row>
    <row r="6" spans="1:57" ht="18" thickBot="1">
      <c r="A6" s="217">
        <v>41913</v>
      </c>
      <c r="B6" s="201" t="str">
        <f t="shared" si="0"/>
        <v>02:00:00</v>
      </c>
      <c r="C6" s="27" t="s">
        <v>8</v>
      </c>
      <c r="D6" s="88">
        <v>449</v>
      </c>
      <c r="E6" s="88">
        <v>390</v>
      </c>
      <c r="F6" s="88">
        <v>590</v>
      </c>
      <c r="G6" s="88">
        <v>16</v>
      </c>
      <c r="H6" s="88">
        <v>14</v>
      </c>
      <c r="I6" s="89">
        <v>20</v>
      </c>
      <c r="J6" s="48">
        <f t="shared" si="2"/>
        <v>1429</v>
      </c>
      <c r="K6" s="48">
        <f t="shared" si="3"/>
        <v>50</v>
      </c>
      <c r="L6" s="88">
        <v>496</v>
      </c>
      <c r="M6" s="88">
        <v>400</v>
      </c>
      <c r="N6" s="94"/>
      <c r="O6" s="45">
        <v>16</v>
      </c>
      <c r="P6" s="49">
        <v>14</v>
      </c>
      <c r="Q6" s="49"/>
      <c r="R6" s="48">
        <f t="shared" si="4"/>
        <v>896</v>
      </c>
      <c r="S6" s="55">
        <f t="shared" si="5"/>
        <v>30</v>
      </c>
      <c r="T6" s="57">
        <f t="shared" si="6"/>
        <v>80</v>
      </c>
      <c r="U6" s="97">
        <v>3.84</v>
      </c>
      <c r="V6" s="99">
        <v>5</v>
      </c>
      <c r="W6" s="44">
        <v>7.2</v>
      </c>
      <c r="X6" s="44"/>
      <c r="Y6" s="44"/>
      <c r="Z6" s="44"/>
      <c r="AA6" s="44"/>
      <c r="AB6" s="44"/>
      <c r="AC6" s="67">
        <f t="shared" si="7"/>
        <v>0</v>
      </c>
      <c r="AD6" s="33"/>
      <c r="AE6" s="20">
        <f t="shared" si="8"/>
        <v>0</v>
      </c>
      <c r="AF6" s="85">
        <f t="shared" si="9"/>
        <v>96.04</v>
      </c>
      <c r="AG6" s="21">
        <f t="shared" si="10"/>
        <v>96.04</v>
      </c>
      <c r="AH6" s="82"/>
      <c r="AI6" s="78"/>
      <c r="AJ6" s="22">
        <f t="shared" si="11"/>
        <v>96.04</v>
      </c>
      <c r="AK6" s="23">
        <v>0</v>
      </c>
      <c r="AL6" s="58"/>
      <c r="AM6" s="24"/>
      <c r="AN6" s="25"/>
      <c r="AO6" s="26"/>
      <c r="AP6" s="79"/>
      <c r="AQ6" s="24">
        <v>65</v>
      </c>
      <c r="AR6" s="25">
        <v>200</v>
      </c>
      <c r="AS6" s="25"/>
      <c r="AT6" s="25">
        <v>20</v>
      </c>
      <c r="AU6" s="25">
        <v>60</v>
      </c>
      <c r="AV6" s="62">
        <f t="shared" si="12"/>
        <v>345</v>
      </c>
      <c r="AW6" s="63">
        <f t="shared" si="13"/>
        <v>327.75</v>
      </c>
      <c r="AX6" s="120">
        <v>6</v>
      </c>
      <c r="AY6" s="120">
        <v>16</v>
      </c>
      <c r="AZ6" s="120">
        <v>8</v>
      </c>
      <c r="BA6" s="120">
        <v>1</v>
      </c>
      <c r="BB6" s="81">
        <f t="shared" si="1"/>
        <v>31</v>
      </c>
      <c r="BC6" s="80">
        <f t="shared" si="14"/>
        <v>296.75</v>
      </c>
      <c r="BD6" s="36">
        <f t="shared" si="15"/>
        <v>142.44</v>
      </c>
      <c r="BE6" s="80">
        <f t="shared" si="16"/>
        <v>154.31</v>
      </c>
    </row>
    <row r="7" spans="1:57" ht="18" thickBot="1">
      <c r="A7" s="217">
        <v>41913</v>
      </c>
      <c r="B7" s="201" t="str">
        <f t="shared" si="0"/>
        <v>02:30:00</v>
      </c>
      <c r="C7" s="27" t="s">
        <v>40</v>
      </c>
      <c r="D7" s="88">
        <v>441</v>
      </c>
      <c r="E7" s="88">
        <v>384</v>
      </c>
      <c r="F7" s="88">
        <v>590</v>
      </c>
      <c r="G7" s="88">
        <v>15</v>
      </c>
      <c r="H7" s="88">
        <v>13</v>
      </c>
      <c r="I7" s="89">
        <v>20</v>
      </c>
      <c r="J7" s="48">
        <f t="shared" si="2"/>
        <v>1415</v>
      </c>
      <c r="K7" s="48">
        <f t="shared" si="3"/>
        <v>48</v>
      </c>
      <c r="L7" s="88">
        <v>494</v>
      </c>
      <c r="M7" s="88">
        <v>402</v>
      </c>
      <c r="N7" s="94"/>
      <c r="O7" s="45">
        <v>16</v>
      </c>
      <c r="P7" s="49">
        <v>14</v>
      </c>
      <c r="Q7" s="49"/>
      <c r="R7" s="48">
        <f t="shared" si="4"/>
        <v>896</v>
      </c>
      <c r="S7" s="55">
        <f t="shared" si="5"/>
        <v>30</v>
      </c>
      <c r="T7" s="57">
        <f t="shared" si="6"/>
        <v>78</v>
      </c>
      <c r="U7" s="97">
        <v>3.84</v>
      </c>
      <c r="V7" s="99">
        <v>5</v>
      </c>
      <c r="W7" s="44">
        <v>7.2</v>
      </c>
      <c r="X7" s="44"/>
      <c r="Y7" s="44"/>
      <c r="Z7" s="44"/>
      <c r="AA7" s="44"/>
      <c r="AB7" s="44"/>
      <c r="AC7" s="67">
        <f t="shared" si="7"/>
        <v>0</v>
      </c>
      <c r="AD7" s="33"/>
      <c r="AE7" s="20">
        <f t="shared" si="8"/>
        <v>0</v>
      </c>
      <c r="AF7" s="85">
        <f t="shared" si="9"/>
        <v>94.04</v>
      </c>
      <c r="AG7" s="21">
        <f t="shared" si="10"/>
        <v>94.04</v>
      </c>
      <c r="AH7" s="82"/>
      <c r="AI7" s="78"/>
      <c r="AJ7" s="22">
        <f t="shared" si="11"/>
        <v>94.04</v>
      </c>
      <c r="AK7" s="23">
        <v>0</v>
      </c>
      <c r="AL7" s="58"/>
      <c r="AM7" s="24"/>
      <c r="AN7" s="25"/>
      <c r="AO7" s="26"/>
      <c r="AP7" s="79"/>
      <c r="AQ7" s="24">
        <v>65</v>
      </c>
      <c r="AR7" s="25">
        <v>200</v>
      </c>
      <c r="AS7" s="25"/>
      <c r="AT7" s="25">
        <v>20</v>
      </c>
      <c r="AU7" s="25">
        <v>60</v>
      </c>
      <c r="AV7" s="62">
        <f t="shared" si="12"/>
        <v>345</v>
      </c>
      <c r="AW7" s="63">
        <f t="shared" si="13"/>
        <v>327.75</v>
      </c>
      <c r="AX7" s="120">
        <v>6</v>
      </c>
      <c r="AY7" s="120">
        <v>16</v>
      </c>
      <c r="AZ7" s="120">
        <v>8</v>
      </c>
      <c r="BA7" s="120">
        <v>1</v>
      </c>
      <c r="BB7" s="81">
        <f t="shared" si="1"/>
        <v>31</v>
      </c>
      <c r="BC7" s="80">
        <f t="shared" si="14"/>
        <v>296.75</v>
      </c>
      <c r="BD7" s="36">
        <f t="shared" si="15"/>
        <v>142.44</v>
      </c>
      <c r="BE7" s="80">
        <f t="shared" si="16"/>
        <v>154.31</v>
      </c>
    </row>
    <row r="8" spans="1:57" ht="18" thickBot="1">
      <c r="A8" s="217">
        <v>41913</v>
      </c>
      <c r="B8" s="201" t="str">
        <f t="shared" si="0"/>
        <v>03:00:00</v>
      </c>
      <c r="C8" s="27" t="s">
        <v>9</v>
      </c>
      <c r="D8" s="88">
        <v>435</v>
      </c>
      <c r="E8" s="88">
        <v>380</v>
      </c>
      <c r="F8" s="88">
        <v>580</v>
      </c>
      <c r="G8" s="88">
        <v>15</v>
      </c>
      <c r="H8" s="88">
        <v>13</v>
      </c>
      <c r="I8" s="89">
        <v>19</v>
      </c>
      <c r="J8" s="48">
        <f t="shared" si="2"/>
        <v>1395</v>
      </c>
      <c r="K8" s="48">
        <f t="shared" si="3"/>
        <v>47</v>
      </c>
      <c r="L8" s="88">
        <v>499</v>
      </c>
      <c r="M8" s="88">
        <v>399</v>
      </c>
      <c r="N8" s="94"/>
      <c r="O8" s="45">
        <v>16</v>
      </c>
      <c r="P8" s="49">
        <v>14</v>
      </c>
      <c r="Q8" s="49"/>
      <c r="R8" s="48">
        <f t="shared" si="4"/>
        <v>898</v>
      </c>
      <c r="S8" s="55">
        <f t="shared" si="5"/>
        <v>30</v>
      </c>
      <c r="T8" s="57">
        <f t="shared" si="6"/>
        <v>77</v>
      </c>
      <c r="U8" s="97">
        <v>3.84</v>
      </c>
      <c r="V8" s="99">
        <v>4.5</v>
      </c>
      <c r="W8" s="44">
        <v>7.2</v>
      </c>
      <c r="X8" s="44"/>
      <c r="Y8" s="44"/>
      <c r="Z8" s="44"/>
      <c r="AA8" s="44"/>
      <c r="AB8" s="44"/>
      <c r="AC8" s="67">
        <f t="shared" si="7"/>
        <v>0</v>
      </c>
      <c r="AD8" s="33"/>
      <c r="AE8" s="20">
        <f t="shared" si="8"/>
        <v>0</v>
      </c>
      <c r="AF8" s="85">
        <f t="shared" si="9"/>
        <v>92.54</v>
      </c>
      <c r="AG8" s="21">
        <f t="shared" si="10"/>
        <v>92.54</v>
      </c>
      <c r="AH8" s="82"/>
      <c r="AI8" s="78"/>
      <c r="AJ8" s="22">
        <f t="shared" si="11"/>
        <v>92.54</v>
      </c>
      <c r="AK8" s="23">
        <v>0</v>
      </c>
      <c r="AL8" s="58"/>
      <c r="AM8" s="24"/>
      <c r="AN8" s="25"/>
      <c r="AO8" s="26"/>
      <c r="AP8" s="79"/>
      <c r="AQ8" s="24">
        <v>65</v>
      </c>
      <c r="AR8" s="25">
        <v>200</v>
      </c>
      <c r="AS8" s="25"/>
      <c r="AT8" s="25">
        <v>20</v>
      </c>
      <c r="AU8" s="25">
        <v>60</v>
      </c>
      <c r="AV8" s="62">
        <f t="shared" si="12"/>
        <v>345</v>
      </c>
      <c r="AW8" s="63">
        <f t="shared" si="13"/>
        <v>327.75</v>
      </c>
      <c r="AX8" s="120">
        <v>6</v>
      </c>
      <c r="AY8" s="120">
        <v>16</v>
      </c>
      <c r="AZ8" s="120">
        <v>8</v>
      </c>
      <c r="BA8" s="120">
        <v>1</v>
      </c>
      <c r="BB8" s="81">
        <f t="shared" si="1"/>
        <v>31</v>
      </c>
      <c r="BC8" s="80">
        <f t="shared" si="14"/>
        <v>296.75</v>
      </c>
      <c r="BD8" s="36">
        <f t="shared" si="15"/>
        <v>142.44</v>
      </c>
      <c r="BE8" s="80">
        <f t="shared" si="16"/>
        <v>154.31</v>
      </c>
    </row>
    <row r="9" spans="1:57" ht="18" thickBot="1">
      <c r="A9" s="217">
        <v>41913</v>
      </c>
      <c r="B9" s="201" t="str">
        <f t="shared" si="0"/>
        <v>03:30:00</v>
      </c>
      <c r="C9" s="27" t="s">
        <v>41</v>
      </c>
      <c r="D9" s="88">
        <v>436</v>
      </c>
      <c r="E9" s="88">
        <v>375</v>
      </c>
      <c r="F9" s="88">
        <v>582</v>
      </c>
      <c r="G9" s="88">
        <v>15</v>
      </c>
      <c r="H9" s="88">
        <v>13</v>
      </c>
      <c r="I9" s="89">
        <v>19</v>
      </c>
      <c r="J9" s="48">
        <f t="shared" si="2"/>
        <v>1393</v>
      </c>
      <c r="K9" s="48">
        <f t="shared" si="3"/>
        <v>47</v>
      </c>
      <c r="L9" s="88">
        <v>494</v>
      </c>
      <c r="M9" s="88">
        <v>410</v>
      </c>
      <c r="N9" s="94"/>
      <c r="O9" s="45">
        <v>16</v>
      </c>
      <c r="P9" s="49">
        <v>14</v>
      </c>
      <c r="Q9" s="49"/>
      <c r="R9" s="48">
        <f t="shared" si="4"/>
        <v>904</v>
      </c>
      <c r="S9" s="55">
        <f t="shared" si="5"/>
        <v>30</v>
      </c>
      <c r="T9" s="57">
        <f t="shared" si="6"/>
        <v>77</v>
      </c>
      <c r="U9" s="97">
        <v>3.84</v>
      </c>
      <c r="V9" s="99">
        <v>4.5</v>
      </c>
      <c r="W9" s="44">
        <v>7.2</v>
      </c>
      <c r="X9" s="44"/>
      <c r="Y9" s="44"/>
      <c r="Z9" s="44"/>
      <c r="AA9" s="44"/>
      <c r="AB9" s="44"/>
      <c r="AC9" s="67">
        <f t="shared" si="7"/>
        <v>0</v>
      </c>
      <c r="AD9" s="33"/>
      <c r="AE9" s="20">
        <f t="shared" si="8"/>
        <v>0</v>
      </c>
      <c r="AF9" s="85">
        <f t="shared" si="9"/>
        <v>92.54</v>
      </c>
      <c r="AG9" s="21">
        <f t="shared" si="10"/>
        <v>92.54</v>
      </c>
      <c r="AH9" s="82"/>
      <c r="AI9" s="78"/>
      <c r="AJ9" s="22">
        <f t="shared" si="11"/>
        <v>92.54</v>
      </c>
      <c r="AK9" s="23">
        <v>0</v>
      </c>
      <c r="AL9" s="58"/>
      <c r="AM9" s="24"/>
      <c r="AN9" s="25"/>
      <c r="AO9" s="26"/>
      <c r="AP9" s="79"/>
      <c r="AQ9" s="24">
        <v>65</v>
      </c>
      <c r="AR9" s="25">
        <v>200</v>
      </c>
      <c r="AS9" s="25"/>
      <c r="AT9" s="25">
        <v>20</v>
      </c>
      <c r="AU9" s="25">
        <v>60</v>
      </c>
      <c r="AV9" s="62">
        <f t="shared" si="12"/>
        <v>345</v>
      </c>
      <c r="AW9" s="63">
        <f t="shared" si="13"/>
        <v>327.75</v>
      </c>
      <c r="AX9" s="120">
        <v>6</v>
      </c>
      <c r="AY9" s="120">
        <v>16</v>
      </c>
      <c r="AZ9" s="120">
        <v>8</v>
      </c>
      <c r="BA9" s="120">
        <v>1</v>
      </c>
      <c r="BB9" s="81">
        <f t="shared" si="1"/>
        <v>31</v>
      </c>
      <c r="BC9" s="80">
        <f t="shared" si="14"/>
        <v>296.75</v>
      </c>
      <c r="BD9" s="36">
        <f t="shared" si="15"/>
        <v>142.44</v>
      </c>
      <c r="BE9" s="80">
        <f t="shared" si="16"/>
        <v>154.31</v>
      </c>
    </row>
    <row r="10" spans="1:57" ht="18" thickBot="1">
      <c r="A10" s="217">
        <v>41913</v>
      </c>
      <c r="B10" s="201" t="str">
        <f t="shared" si="0"/>
        <v>04:00:00</v>
      </c>
      <c r="C10" s="27" t="s">
        <v>10</v>
      </c>
      <c r="D10" s="88">
        <v>432</v>
      </c>
      <c r="E10" s="88">
        <v>382</v>
      </c>
      <c r="F10" s="88">
        <v>584</v>
      </c>
      <c r="G10" s="88">
        <v>15</v>
      </c>
      <c r="H10" s="88">
        <v>13</v>
      </c>
      <c r="I10" s="89">
        <v>19</v>
      </c>
      <c r="J10" s="48">
        <f t="shared" si="2"/>
        <v>1398</v>
      </c>
      <c r="K10" s="48">
        <f t="shared" si="3"/>
        <v>47</v>
      </c>
      <c r="L10" s="88">
        <v>496</v>
      </c>
      <c r="M10" s="88">
        <v>404</v>
      </c>
      <c r="N10" s="94"/>
      <c r="O10" s="45">
        <v>16</v>
      </c>
      <c r="P10" s="49">
        <v>14</v>
      </c>
      <c r="Q10" s="49"/>
      <c r="R10" s="48">
        <f t="shared" si="4"/>
        <v>900</v>
      </c>
      <c r="S10" s="55">
        <f t="shared" si="5"/>
        <v>30</v>
      </c>
      <c r="T10" s="57">
        <f t="shared" si="6"/>
        <v>77</v>
      </c>
      <c r="U10" s="97">
        <v>3.84</v>
      </c>
      <c r="V10" s="99">
        <v>4.5</v>
      </c>
      <c r="W10" s="44">
        <v>7.2</v>
      </c>
      <c r="X10" s="44"/>
      <c r="Y10" s="44"/>
      <c r="Z10" s="44"/>
      <c r="AA10" s="44"/>
      <c r="AB10" s="44"/>
      <c r="AC10" s="67">
        <f t="shared" si="7"/>
        <v>0</v>
      </c>
      <c r="AD10" s="33"/>
      <c r="AE10" s="20">
        <f t="shared" si="8"/>
        <v>0</v>
      </c>
      <c r="AF10" s="85">
        <f t="shared" si="9"/>
        <v>92.54</v>
      </c>
      <c r="AG10" s="21">
        <f t="shared" si="10"/>
        <v>92.54</v>
      </c>
      <c r="AH10" s="82"/>
      <c r="AI10" s="78"/>
      <c r="AJ10" s="22">
        <f t="shared" si="11"/>
        <v>92.54</v>
      </c>
      <c r="AK10" s="23">
        <v>0</v>
      </c>
      <c r="AL10" s="58"/>
      <c r="AM10" s="24"/>
      <c r="AN10" s="25"/>
      <c r="AO10" s="26"/>
      <c r="AP10" s="79"/>
      <c r="AQ10" s="24">
        <v>65</v>
      </c>
      <c r="AR10" s="25">
        <v>200</v>
      </c>
      <c r="AS10" s="25"/>
      <c r="AT10" s="25">
        <v>20</v>
      </c>
      <c r="AU10" s="25">
        <v>60</v>
      </c>
      <c r="AV10" s="62">
        <f t="shared" si="12"/>
        <v>345</v>
      </c>
      <c r="AW10" s="63">
        <f t="shared" si="13"/>
        <v>327.75</v>
      </c>
      <c r="AX10" s="120">
        <v>6</v>
      </c>
      <c r="AY10" s="120">
        <v>16</v>
      </c>
      <c r="AZ10" s="120">
        <v>8</v>
      </c>
      <c r="BA10" s="120">
        <v>1</v>
      </c>
      <c r="BB10" s="81">
        <f t="shared" si="1"/>
        <v>31</v>
      </c>
      <c r="BC10" s="80">
        <f t="shared" si="14"/>
        <v>296.75</v>
      </c>
      <c r="BD10" s="36">
        <f t="shared" si="15"/>
        <v>142.44</v>
      </c>
      <c r="BE10" s="80">
        <f t="shared" si="16"/>
        <v>154.31</v>
      </c>
    </row>
    <row r="11" spans="1:57" ht="18" thickBot="1">
      <c r="A11" s="217">
        <v>41913</v>
      </c>
      <c r="B11" s="201" t="str">
        <f t="shared" si="0"/>
        <v>04:30:00</v>
      </c>
      <c r="C11" s="27" t="s">
        <v>42</v>
      </c>
      <c r="D11" s="88">
        <v>438</v>
      </c>
      <c r="E11" s="88">
        <v>379</v>
      </c>
      <c r="F11" s="91">
        <v>593</v>
      </c>
      <c r="G11" s="88">
        <v>15</v>
      </c>
      <c r="H11" s="88">
        <v>13</v>
      </c>
      <c r="I11" s="89">
        <v>19</v>
      </c>
      <c r="J11" s="48">
        <f t="shared" si="2"/>
        <v>1410</v>
      </c>
      <c r="K11" s="48">
        <f t="shared" si="3"/>
        <v>47</v>
      </c>
      <c r="L11" s="88">
        <v>505</v>
      </c>
      <c r="M11" s="88">
        <v>391</v>
      </c>
      <c r="N11" s="94"/>
      <c r="O11" s="45">
        <v>17</v>
      </c>
      <c r="P11" s="49">
        <v>14</v>
      </c>
      <c r="Q11" s="49"/>
      <c r="R11" s="48">
        <f t="shared" si="4"/>
        <v>896</v>
      </c>
      <c r="S11" s="55">
        <f t="shared" si="5"/>
        <v>31</v>
      </c>
      <c r="T11" s="57">
        <f t="shared" si="6"/>
        <v>78</v>
      </c>
      <c r="U11" s="97">
        <v>3.84</v>
      </c>
      <c r="V11" s="99">
        <v>4.5</v>
      </c>
      <c r="W11" s="44">
        <v>7.2</v>
      </c>
      <c r="X11" s="44"/>
      <c r="Y11" s="44"/>
      <c r="Z11" s="44"/>
      <c r="AA11" s="44"/>
      <c r="AB11" s="44"/>
      <c r="AC11" s="67">
        <f t="shared" si="7"/>
        <v>0</v>
      </c>
      <c r="AD11" s="33"/>
      <c r="AE11" s="20">
        <f t="shared" si="8"/>
        <v>0</v>
      </c>
      <c r="AF11" s="85">
        <f t="shared" si="9"/>
        <v>93.54</v>
      </c>
      <c r="AG11" s="21">
        <f t="shared" si="10"/>
        <v>93.54</v>
      </c>
      <c r="AH11" s="82"/>
      <c r="AI11" s="78"/>
      <c r="AJ11" s="22">
        <f t="shared" si="11"/>
        <v>93.54</v>
      </c>
      <c r="AK11" s="23">
        <v>0</v>
      </c>
      <c r="AL11" s="58"/>
      <c r="AM11" s="24"/>
      <c r="AN11" s="25"/>
      <c r="AO11" s="26"/>
      <c r="AP11" s="79"/>
      <c r="AQ11" s="24">
        <v>65</v>
      </c>
      <c r="AR11" s="25">
        <v>200</v>
      </c>
      <c r="AS11" s="25"/>
      <c r="AT11" s="25">
        <v>20</v>
      </c>
      <c r="AU11" s="25">
        <v>60</v>
      </c>
      <c r="AV11" s="62">
        <f t="shared" si="12"/>
        <v>345</v>
      </c>
      <c r="AW11" s="63">
        <f t="shared" si="13"/>
        <v>327.75</v>
      </c>
      <c r="AX11" s="120">
        <v>6</v>
      </c>
      <c r="AY11" s="120">
        <v>16</v>
      </c>
      <c r="AZ11" s="120">
        <v>8</v>
      </c>
      <c r="BA11" s="120">
        <v>1</v>
      </c>
      <c r="BB11" s="81">
        <f t="shared" si="1"/>
        <v>31</v>
      </c>
      <c r="BC11" s="80">
        <f t="shared" si="14"/>
        <v>296.75</v>
      </c>
      <c r="BD11" s="36">
        <f t="shared" si="15"/>
        <v>142.44</v>
      </c>
      <c r="BE11" s="80">
        <f t="shared" si="16"/>
        <v>154.31</v>
      </c>
    </row>
    <row r="12" spans="1:57" ht="18" thickBot="1">
      <c r="A12" s="217">
        <v>41913</v>
      </c>
      <c r="B12" s="201" t="str">
        <f t="shared" si="0"/>
        <v>05:00:00</v>
      </c>
      <c r="C12" s="27" t="s">
        <v>11</v>
      </c>
      <c r="D12" s="92">
        <v>455</v>
      </c>
      <c r="E12" s="88">
        <v>391</v>
      </c>
      <c r="F12" s="88">
        <v>619</v>
      </c>
      <c r="G12" s="88">
        <v>15</v>
      </c>
      <c r="H12" s="88">
        <v>14</v>
      </c>
      <c r="I12" s="89">
        <v>19</v>
      </c>
      <c r="J12" s="48">
        <f t="shared" si="2"/>
        <v>1465</v>
      </c>
      <c r="K12" s="48">
        <f t="shared" si="3"/>
        <v>48</v>
      </c>
      <c r="L12" s="88">
        <v>515</v>
      </c>
      <c r="M12" s="88">
        <v>405</v>
      </c>
      <c r="N12" s="94"/>
      <c r="O12" s="45">
        <v>17</v>
      </c>
      <c r="P12" s="49">
        <v>14</v>
      </c>
      <c r="Q12" s="49"/>
      <c r="R12" s="48">
        <f t="shared" si="4"/>
        <v>920</v>
      </c>
      <c r="S12" s="55">
        <f t="shared" si="5"/>
        <v>31</v>
      </c>
      <c r="T12" s="57">
        <f t="shared" si="6"/>
        <v>79</v>
      </c>
      <c r="U12" s="97">
        <v>3.8</v>
      </c>
      <c r="V12" s="99">
        <v>4.5</v>
      </c>
      <c r="W12" s="44">
        <v>7.5</v>
      </c>
      <c r="X12" s="44"/>
      <c r="Y12" s="44"/>
      <c r="Z12" s="44"/>
      <c r="AA12" s="44"/>
      <c r="AB12" s="44"/>
      <c r="AC12" s="67">
        <f t="shared" si="7"/>
        <v>0</v>
      </c>
      <c r="AD12" s="33"/>
      <c r="AE12" s="20">
        <f t="shared" si="8"/>
        <v>0</v>
      </c>
      <c r="AF12" s="85">
        <f t="shared" si="9"/>
        <v>94.8</v>
      </c>
      <c r="AG12" s="21">
        <f t="shared" si="10"/>
        <v>94.8</v>
      </c>
      <c r="AH12" s="82"/>
      <c r="AI12" s="78"/>
      <c r="AJ12" s="22">
        <f t="shared" si="11"/>
        <v>94.8</v>
      </c>
      <c r="AK12" s="23">
        <v>0</v>
      </c>
      <c r="AL12" s="58"/>
      <c r="AM12" s="24"/>
      <c r="AN12" s="25"/>
      <c r="AO12" s="26"/>
      <c r="AP12" s="79"/>
      <c r="AQ12" s="24">
        <v>65</v>
      </c>
      <c r="AR12" s="25">
        <v>200</v>
      </c>
      <c r="AS12" s="25"/>
      <c r="AT12" s="25">
        <v>20</v>
      </c>
      <c r="AU12" s="25">
        <v>60</v>
      </c>
      <c r="AV12" s="62">
        <f t="shared" si="12"/>
        <v>345</v>
      </c>
      <c r="AW12" s="63">
        <f t="shared" si="13"/>
        <v>327.75</v>
      </c>
      <c r="AX12" s="120">
        <v>6</v>
      </c>
      <c r="AY12" s="120">
        <v>16</v>
      </c>
      <c r="AZ12" s="120">
        <v>8</v>
      </c>
      <c r="BA12" s="120">
        <v>1</v>
      </c>
      <c r="BB12" s="81">
        <f t="shared" si="1"/>
        <v>31</v>
      </c>
      <c r="BC12" s="80">
        <f t="shared" si="14"/>
        <v>296.75</v>
      </c>
      <c r="BD12" s="36">
        <f t="shared" si="15"/>
        <v>142.44</v>
      </c>
      <c r="BE12" s="80">
        <f t="shared" si="16"/>
        <v>154.31</v>
      </c>
    </row>
    <row r="13" spans="1:57" ht="18" thickBot="1">
      <c r="A13" s="217">
        <v>41913</v>
      </c>
      <c r="B13" s="201" t="str">
        <f t="shared" si="0"/>
        <v>05:30:00</v>
      </c>
      <c r="C13" s="27" t="s">
        <v>43</v>
      </c>
      <c r="D13" s="92">
        <v>477</v>
      </c>
      <c r="E13" s="91">
        <v>404</v>
      </c>
      <c r="F13" s="91">
        <v>653</v>
      </c>
      <c r="G13" s="88">
        <v>16</v>
      </c>
      <c r="H13" s="88">
        <v>13</v>
      </c>
      <c r="I13" s="89">
        <v>19</v>
      </c>
      <c r="J13" s="48">
        <f t="shared" si="2"/>
        <v>1534</v>
      </c>
      <c r="K13" s="48">
        <f t="shared" si="3"/>
        <v>48</v>
      </c>
      <c r="L13" s="129">
        <v>510</v>
      </c>
      <c r="M13" s="95">
        <v>419</v>
      </c>
      <c r="N13" s="94"/>
      <c r="O13" s="45">
        <v>17</v>
      </c>
      <c r="P13" s="49">
        <v>14</v>
      </c>
      <c r="Q13" s="49"/>
      <c r="R13" s="48">
        <f t="shared" si="4"/>
        <v>929</v>
      </c>
      <c r="S13" s="55">
        <f t="shared" si="5"/>
        <v>31</v>
      </c>
      <c r="T13" s="57">
        <f t="shared" si="6"/>
        <v>79</v>
      </c>
      <c r="U13" s="97">
        <v>3.8</v>
      </c>
      <c r="V13" s="89">
        <v>4.5</v>
      </c>
      <c r="W13" s="44">
        <v>7.5</v>
      </c>
      <c r="X13" s="44"/>
      <c r="Y13" s="44"/>
      <c r="Z13" s="44"/>
      <c r="AA13" s="44"/>
      <c r="AB13" s="44"/>
      <c r="AC13" s="67">
        <f t="shared" si="7"/>
        <v>0</v>
      </c>
      <c r="AD13" s="33"/>
      <c r="AE13" s="20">
        <f t="shared" si="8"/>
        <v>0</v>
      </c>
      <c r="AF13" s="85">
        <f t="shared" si="9"/>
        <v>94.8</v>
      </c>
      <c r="AG13" s="21">
        <f t="shared" si="10"/>
        <v>94.8</v>
      </c>
      <c r="AH13" s="82"/>
      <c r="AI13" s="78"/>
      <c r="AJ13" s="22">
        <f t="shared" si="11"/>
        <v>94.8</v>
      </c>
      <c r="AK13" s="23">
        <v>0</v>
      </c>
      <c r="AL13" s="58"/>
      <c r="AM13" s="24"/>
      <c r="AN13" s="25"/>
      <c r="AO13" s="26"/>
      <c r="AP13" s="79"/>
      <c r="AQ13" s="24">
        <v>65</v>
      </c>
      <c r="AR13" s="25">
        <v>200</v>
      </c>
      <c r="AS13" s="25"/>
      <c r="AT13" s="25">
        <v>20</v>
      </c>
      <c r="AU13" s="25">
        <v>60</v>
      </c>
      <c r="AV13" s="62">
        <f t="shared" si="12"/>
        <v>345</v>
      </c>
      <c r="AW13" s="63">
        <f t="shared" si="13"/>
        <v>327.75</v>
      </c>
      <c r="AX13" s="120">
        <v>6</v>
      </c>
      <c r="AY13" s="120">
        <v>16</v>
      </c>
      <c r="AZ13" s="120">
        <v>8</v>
      </c>
      <c r="BA13" s="120">
        <v>1</v>
      </c>
      <c r="BB13" s="81">
        <f t="shared" si="1"/>
        <v>31</v>
      </c>
      <c r="BC13" s="80">
        <f t="shared" si="14"/>
        <v>296.75</v>
      </c>
      <c r="BD13" s="36">
        <f t="shared" si="15"/>
        <v>142.44</v>
      </c>
      <c r="BE13" s="80">
        <f t="shared" si="16"/>
        <v>154.31</v>
      </c>
    </row>
    <row r="14" spans="1:57" ht="18" thickBot="1">
      <c r="A14" s="217">
        <v>41913</v>
      </c>
      <c r="B14" s="201" t="str">
        <f t="shared" si="0"/>
        <v>06:00:00</v>
      </c>
      <c r="C14" s="27" t="s">
        <v>12</v>
      </c>
      <c r="D14" s="88">
        <v>452</v>
      </c>
      <c r="E14" s="88">
        <v>370</v>
      </c>
      <c r="F14" s="88">
        <v>598</v>
      </c>
      <c r="G14" s="88">
        <v>15</v>
      </c>
      <c r="H14" s="88">
        <v>13</v>
      </c>
      <c r="I14" s="89">
        <v>19</v>
      </c>
      <c r="J14" s="48">
        <f t="shared" si="2"/>
        <v>1420</v>
      </c>
      <c r="K14" s="48">
        <f t="shared" si="3"/>
        <v>47</v>
      </c>
      <c r="L14" s="89">
        <v>500</v>
      </c>
      <c r="M14" s="94">
        <v>404</v>
      </c>
      <c r="N14" s="94"/>
      <c r="O14" s="93">
        <v>17</v>
      </c>
      <c r="P14" s="56">
        <v>14</v>
      </c>
      <c r="Q14" s="49"/>
      <c r="R14" s="48">
        <f t="shared" si="4"/>
        <v>904</v>
      </c>
      <c r="S14" s="55">
        <f t="shared" si="5"/>
        <v>31</v>
      </c>
      <c r="T14" s="57">
        <f t="shared" si="6"/>
        <v>78</v>
      </c>
      <c r="U14" s="97">
        <v>3.75</v>
      </c>
      <c r="V14" s="89">
        <v>4.5</v>
      </c>
      <c r="W14" s="88">
        <v>6.9</v>
      </c>
      <c r="X14" s="44"/>
      <c r="Y14" s="44"/>
      <c r="Z14" s="44"/>
      <c r="AA14" s="44"/>
      <c r="AB14" s="44"/>
      <c r="AC14" s="67">
        <f t="shared" si="7"/>
        <v>0</v>
      </c>
      <c r="AD14" s="33"/>
      <c r="AE14" s="20">
        <f t="shared" si="8"/>
        <v>0</v>
      </c>
      <c r="AF14" s="85">
        <f t="shared" si="9"/>
        <v>93.15</v>
      </c>
      <c r="AG14" s="21">
        <f t="shared" si="10"/>
        <v>93.15</v>
      </c>
      <c r="AH14" s="82"/>
      <c r="AI14" s="78"/>
      <c r="AJ14" s="22">
        <f t="shared" si="11"/>
        <v>93.15</v>
      </c>
      <c r="AK14" s="23">
        <v>0</v>
      </c>
      <c r="AL14" s="58"/>
      <c r="AM14" s="24"/>
      <c r="AN14" s="25"/>
      <c r="AO14" s="26"/>
      <c r="AP14" s="79"/>
      <c r="AQ14" s="24">
        <v>65</v>
      </c>
      <c r="AR14" s="25">
        <v>200</v>
      </c>
      <c r="AS14" s="25"/>
      <c r="AT14" s="25">
        <v>20</v>
      </c>
      <c r="AU14" s="25">
        <v>60</v>
      </c>
      <c r="AV14" s="62">
        <f t="shared" si="12"/>
        <v>345</v>
      </c>
      <c r="AW14" s="63">
        <f t="shared" si="13"/>
        <v>327.75</v>
      </c>
      <c r="AX14" s="120">
        <v>6</v>
      </c>
      <c r="AY14" s="120">
        <v>16</v>
      </c>
      <c r="AZ14" s="120">
        <v>8</v>
      </c>
      <c r="BA14" s="120">
        <v>1</v>
      </c>
      <c r="BB14" s="81">
        <f t="shared" si="1"/>
        <v>31</v>
      </c>
      <c r="BC14" s="80">
        <f t="shared" si="14"/>
        <v>296.75</v>
      </c>
      <c r="BD14" s="36">
        <f t="shared" si="15"/>
        <v>142.44</v>
      </c>
      <c r="BE14" s="80">
        <f t="shared" si="16"/>
        <v>154.31</v>
      </c>
    </row>
    <row r="15" spans="1:57" ht="18" thickBot="1">
      <c r="A15" s="217">
        <v>41913</v>
      </c>
      <c r="B15" s="201" t="str">
        <f t="shared" si="0"/>
        <v>06:30:00</v>
      </c>
      <c r="C15" s="27" t="s">
        <v>44</v>
      </c>
      <c r="D15" s="88">
        <v>452</v>
      </c>
      <c r="E15" s="88">
        <v>392</v>
      </c>
      <c r="F15" s="88">
        <v>580</v>
      </c>
      <c r="G15" s="88">
        <v>15</v>
      </c>
      <c r="H15" s="88">
        <v>13</v>
      </c>
      <c r="I15" s="89">
        <v>19</v>
      </c>
      <c r="J15" s="48">
        <f t="shared" si="2"/>
        <v>1424</v>
      </c>
      <c r="K15" s="48">
        <f t="shared" si="3"/>
        <v>47</v>
      </c>
      <c r="L15" s="89">
        <v>587</v>
      </c>
      <c r="M15" s="94">
        <v>402</v>
      </c>
      <c r="N15" s="94"/>
      <c r="O15" s="93">
        <v>19</v>
      </c>
      <c r="P15" s="45">
        <v>14</v>
      </c>
      <c r="Q15" s="49"/>
      <c r="R15" s="48">
        <f t="shared" si="4"/>
        <v>989</v>
      </c>
      <c r="S15" s="55">
        <f t="shared" si="5"/>
        <v>33</v>
      </c>
      <c r="T15" s="57">
        <f t="shared" si="6"/>
        <v>80</v>
      </c>
      <c r="U15" s="97">
        <v>3.75</v>
      </c>
      <c r="V15" s="88">
        <v>3.5</v>
      </c>
      <c r="W15" s="88">
        <v>6.9</v>
      </c>
      <c r="X15" s="44"/>
      <c r="Y15" s="44"/>
      <c r="Z15" s="44"/>
      <c r="AA15" s="44"/>
      <c r="AB15" s="44"/>
      <c r="AC15" s="67">
        <f t="shared" si="7"/>
        <v>0</v>
      </c>
      <c r="AD15" s="33"/>
      <c r="AE15" s="20">
        <f t="shared" si="8"/>
        <v>0</v>
      </c>
      <c r="AF15" s="85">
        <f t="shared" si="9"/>
        <v>94.15</v>
      </c>
      <c r="AG15" s="21">
        <f t="shared" si="10"/>
        <v>94.15</v>
      </c>
      <c r="AH15" s="82"/>
      <c r="AI15" s="78"/>
      <c r="AJ15" s="22">
        <f t="shared" si="11"/>
        <v>94.15</v>
      </c>
      <c r="AK15" s="23">
        <v>0</v>
      </c>
      <c r="AL15" s="58"/>
      <c r="AM15" s="24"/>
      <c r="AN15" s="25"/>
      <c r="AO15" s="26"/>
      <c r="AP15" s="79"/>
      <c r="AQ15" s="24">
        <v>65</v>
      </c>
      <c r="AR15" s="25">
        <v>200</v>
      </c>
      <c r="AS15" s="25"/>
      <c r="AT15" s="25">
        <v>20</v>
      </c>
      <c r="AU15" s="25">
        <v>60</v>
      </c>
      <c r="AV15" s="62">
        <f t="shared" si="12"/>
        <v>345</v>
      </c>
      <c r="AW15" s="63">
        <f t="shared" si="13"/>
        <v>327.75</v>
      </c>
      <c r="AX15" s="120">
        <v>6</v>
      </c>
      <c r="AY15" s="120">
        <v>16</v>
      </c>
      <c r="AZ15" s="120">
        <v>8</v>
      </c>
      <c r="BA15" s="120">
        <v>1</v>
      </c>
      <c r="BB15" s="81">
        <f t="shared" si="1"/>
        <v>31</v>
      </c>
      <c r="BC15" s="80">
        <f t="shared" si="14"/>
        <v>296.75</v>
      </c>
      <c r="BD15" s="36">
        <f t="shared" si="15"/>
        <v>142.44</v>
      </c>
      <c r="BE15" s="80">
        <f t="shared" si="16"/>
        <v>154.31</v>
      </c>
    </row>
    <row r="16" spans="1:57" ht="18" thickBot="1">
      <c r="A16" s="217">
        <v>41913</v>
      </c>
      <c r="B16" s="201" t="str">
        <f t="shared" si="0"/>
        <v>07:00:00</v>
      </c>
      <c r="C16" s="214" t="s">
        <v>13</v>
      </c>
      <c r="D16" s="88">
        <v>430</v>
      </c>
      <c r="E16" s="88">
        <v>410</v>
      </c>
      <c r="F16" s="88">
        <v>600</v>
      </c>
      <c r="G16" s="88">
        <v>15</v>
      </c>
      <c r="H16" s="88">
        <v>14</v>
      </c>
      <c r="I16" s="89">
        <v>20</v>
      </c>
      <c r="J16" s="48">
        <f t="shared" si="2"/>
        <v>1440</v>
      </c>
      <c r="K16" s="48">
        <f t="shared" si="3"/>
        <v>49</v>
      </c>
      <c r="L16" s="89">
        <v>502</v>
      </c>
      <c r="M16" s="94">
        <v>413</v>
      </c>
      <c r="N16" s="94"/>
      <c r="O16" s="93">
        <v>17</v>
      </c>
      <c r="P16" s="45">
        <v>14</v>
      </c>
      <c r="Q16" s="49"/>
      <c r="R16" s="48">
        <f t="shared" si="4"/>
        <v>915</v>
      </c>
      <c r="S16" s="55">
        <f t="shared" si="5"/>
        <v>31</v>
      </c>
      <c r="T16" s="57">
        <f t="shared" si="6"/>
        <v>80</v>
      </c>
      <c r="U16" s="88">
        <v>3.49</v>
      </c>
      <c r="V16" s="88">
        <v>3.5</v>
      </c>
      <c r="W16" s="100">
        <v>5.8</v>
      </c>
      <c r="X16" s="44"/>
      <c r="Y16" s="44"/>
      <c r="Z16" s="44"/>
      <c r="AA16" s="44"/>
      <c r="AB16" s="44"/>
      <c r="AC16" s="67">
        <f t="shared" si="7"/>
        <v>0</v>
      </c>
      <c r="AD16" s="33"/>
      <c r="AE16" s="20">
        <f t="shared" si="8"/>
        <v>0</v>
      </c>
      <c r="AF16" s="85">
        <f t="shared" si="9"/>
        <v>92.789999999999992</v>
      </c>
      <c r="AG16" s="21">
        <f t="shared" si="10"/>
        <v>92.789999999999992</v>
      </c>
      <c r="AH16" s="82"/>
      <c r="AI16" s="78"/>
      <c r="AJ16" s="22">
        <f t="shared" si="11"/>
        <v>92.789999999999992</v>
      </c>
      <c r="AK16" s="23">
        <v>0</v>
      </c>
      <c r="AL16" s="58"/>
      <c r="AM16" s="24"/>
      <c r="AN16" s="25"/>
      <c r="AO16" s="26"/>
      <c r="AP16" s="79"/>
      <c r="AQ16" s="24">
        <v>65</v>
      </c>
      <c r="AR16" s="25">
        <v>200</v>
      </c>
      <c r="AS16" s="25"/>
      <c r="AT16" s="25">
        <v>20</v>
      </c>
      <c r="AU16" s="25">
        <v>60</v>
      </c>
      <c r="AV16" s="62">
        <f t="shared" si="12"/>
        <v>345</v>
      </c>
      <c r="AW16" s="63">
        <f t="shared" si="13"/>
        <v>327.75</v>
      </c>
      <c r="AX16" s="120">
        <v>6</v>
      </c>
      <c r="AY16" s="120">
        <v>16</v>
      </c>
      <c r="AZ16" s="120">
        <v>8</v>
      </c>
      <c r="BA16" s="120">
        <v>1</v>
      </c>
      <c r="BB16" s="81">
        <f t="shared" si="1"/>
        <v>31</v>
      </c>
      <c r="BC16" s="80">
        <f t="shared" si="14"/>
        <v>296.75</v>
      </c>
      <c r="BD16" s="36">
        <f t="shared" si="15"/>
        <v>142.44</v>
      </c>
      <c r="BE16" s="80">
        <f t="shared" si="16"/>
        <v>154.31</v>
      </c>
    </row>
    <row r="17" spans="1:57" ht="18" thickBot="1">
      <c r="A17" s="217">
        <v>41913</v>
      </c>
      <c r="B17" s="201" t="str">
        <f t="shared" si="0"/>
        <v>07:30:00</v>
      </c>
      <c r="C17" s="27" t="s">
        <v>30</v>
      </c>
      <c r="D17" s="88">
        <v>453</v>
      </c>
      <c r="E17" s="88">
        <v>459</v>
      </c>
      <c r="F17" s="88">
        <v>605</v>
      </c>
      <c r="G17" s="88">
        <v>15</v>
      </c>
      <c r="H17" s="88">
        <v>16</v>
      </c>
      <c r="I17" s="89">
        <v>19</v>
      </c>
      <c r="J17" s="48">
        <f t="shared" si="2"/>
        <v>1517</v>
      </c>
      <c r="K17" s="48">
        <f t="shared" si="3"/>
        <v>50</v>
      </c>
      <c r="L17" s="89">
        <v>504</v>
      </c>
      <c r="M17" s="94">
        <v>442</v>
      </c>
      <c r="N17" s="94"/>
      <c r="O17" s="93">
        <v>17</v>
      </c>
      <c r="P17" s="45">
        <v>15</v>
      </c>
      <c r="Q17" s="49"/>
      <c r="R17" s="48">
        <f t="shared" si="4"/>
        <v>946</v>
      </c>
      <c r="S17" s="55">
        <f t="shared" si="5"/>
        <v>32</v>
      </c>
      <c r="T17" s="57">
        <f t="shared" si="6"/>
        <v>82</v>
      </c>
      <c r="U17" s="88">
        <v>3.49</v>
      </c>
      <c r="V17" s="88">
        <v>3.5</v>
      </c>
      <c r="W17" s="100">
        <v>5.8</v>
      </c>
      <c r="X17" s="44"/>
      <c r="Y17" s="44"/>
      <c r="Z17" s="44"/>
      <c r="AA17" s="44"/>
      <c r="AB17" s="44"/>
      <c r="AC17" s="67">
        <f t="shared" si="7"/>
        <v>0</v>
      </c>
      <c r="AD17" s="33"/>
      <c r="AE17" s="20">
        <f t="shared" si="8"/>
        <v>0</v>
      </c>
      <c r="AF17" s="85">
        <f t="shared" si="9"/>
        <v>94.789999999999992</v>
      </c>
      <c r="AG17" s="21">
        <f t="shared" si="10"/>
        <v>94.789999999999992</v>
      </c>
      <c r="AH17" s="82"/>
      <c r="AI17" s="78"/>
      <c r="AJ17" s="22">
        <f t="shared" si="11"/>
        <v>94.789999999999992</v>
      </c>
      <c r="AK17" s="23">
        <v>0</v>
      </c>
      <c r="AL17" s="58"/>
      <c r="AM17" s="24"/>
      <c r="AN17" s="25"/>
      <c r="AO17" s="26"/>
      <c r="AP17" s="79"/>
      <c r="AQ17" s="24">
        <v>65</v>
      </c>
      <c r="AR17" s="25">
        <v>200</v>
      </c>
      <c r="AS17" s="25"/>
      <c r="AT17" s="25">
        <v>20</v>
      </c>
      <c r="AU17" s="25">
        <v>60</v>
      </c>
      <c r="AV17" s="62">
        <f t="shared" si="12"/>
        <v>345</v>
      </c>
      <c r="AW17" s="63">
        <f t="shared" si="13"/>
        <v>327.75</v>
      </c>
      <c r="AX17" s="120">
        <v>6</v>
      </c>
      <c r="AY17" s="120">
        <v>16</v>
      </c>
      <c r="AZ17" s="120">
        <v>8</v>
      </c>
      <c r="BA17" s="120">
        <v>1</v>
      </c>
      <c r="BB17" s="81">
        <f t="shared" si="1"/>
        <v>31</v>
      </c>
      <c r="BC17" s="80">
        <f t="shared" si="14"/>
        <v>296.75</v>
      </c>
      <c r="BD17" s="36">
        <f t="shared" si="15"/>
        <v>142.44</v>
      </c>
      <c r="BE17" s="80">
        <f t="shared" si="16"/>
        <v>154.31</v>
      </c>
    </row>
    <row r="18" spans="1:57" ht="18" thickBot="1">
      <c r="A18" s="217">
        <v>41913</v>
      </c>
      <c r="B18" s="201" t="str">
        <f t="shared" si="0"/>
        <v>08:00:00</v>
      </c>
      <c r="C18" s="27" t="s">
        <v>14</v>
      </c>
      <c r="D18" s="88">
        <v>490</v>
      </c>
      <c r="E18" s="88">
        <v>515</v>
      </c>
      <c r="F18" s="88">
        <v>661</v>
      </c>
      <c r="G18" s="88">
        <v>16</v>
      </c>
      <c r="H18" s="88">
        <v>18</v>
      </c>
      <c r="I18" s="89">
        <v>21</v>
      </c>
      <c r="J18" s="48">
        <f t="shared" si="2"/>
        <v>1666</v>
      </c>
      <c r="K18" s="48">
        <f t="shared" si="3"/>
        <v>55</v>
      </c>
      <c r="L18" s="88">
        <v>524</v>
      </c>
      <c r="M18" s="94">
        <v>501</v>
      </c>
      <c r="N18" s="94"/>
      <c r="O18" s="93">
        <v>17</v>
      </c>
      <c r="P18" s="45">
        <v>18</v>
      </c>
      <c r="Q18" s="49"/>
      <c r="R18" s="48">
        <f t="shared" si="4"/>
        <v>1025</v>
      </c>
      <c r="S18" s="55">
        <f t="shared" si="5"/>
        <v>35</v>
      </c>
      <c r="T18" s="57">
        <f t="shared" si="6"/>
        <v>90</v>
      </c>
      <c r="U18" s="88">
        <v>3.48</v>
      </c>
      <c r="V18" s="88">
        <v>3.5</v>
      </c>
      <c r="W18" s="97">
        <v>6.5</v>
      </c>
      <c r="X18" s="60"/>
      <c r="Y18" s="44"/>
      <c r="Z18" s="44"/>
      <c r="AA18" s="44"/>
      <c r="AB18" s="44"/>
      <c r="AC18" s="67">
        <f t="shared" si="7"/>
        <v>0</v>
      </c>
      <c r="AD18" s="33"/>
      <c r="AE18" s="20">
        <f t="shared" si="8"/>
        <v>0</v>
      </c>
      <c r="AF18" s="85">
        <f t="shared" si="9"/>
        <v>103.48</v>
      </c>
      <c r="AG18" s="21">
        <f t="shared" si="10"/>
        <v>103.48</v>
      </c>
      <c r="AH18" s="82"/>
      <c r="AI18" s="78"/>
      <c r="AJ18" s="22">
        <f t="shared" si="11"/>
        <v>103.48</v>
      </c>
      <c r="AK18" s="23">
        <v>0</v>
      </c>
      <c r="AL18" s="58"/>
      <c r="AM18" s="24"/>
      <c r="AN18" s="25"/>
      <c r="AO18" s="26"/>
      <c r="AP18" s="79"/>
      <c r="AQ18" s="24">
        <v>65</v>
      </c>
      <c r="AR18" s="25">
        <v>200</v>
      </c>
      <c r="AS18" s="25"/>
      <c r="AT18" s="25">
        <v>20</v>
      </c>
      <c r="AU18" s="25">
        <v>60</v>
      </c>
      <c r="AV18" s="62">
        <f t="shared" si="12"/>
        <v>345</v>
      </c>
      <c r="AW18" s="63">
        <f t="shared" si="13"/>
        <v>327.75</v>
      </c>
      <c r="AX18" s="120">
        <v>6</v>
      </c>
      <c r="AY18" s="120">
        <v>16</v>
      </c>
      <c r="AZ18" s="120">
        <v>8</v>
      </c>
      <c r="BA18" s="120">
        <v>1</v>
      </c>
      <c r="BB18" s="81">
        <f t="shared" si="1"/>
        <v>31</v>
      </c>
      <c r="BC18" s="80">
        <f t="shared" si="14"/>
        <v>296.75</v>
      </c>
      <c r="BD18" s="36">
        <f t="shared" si="15"/>
        <v>142.44</v>
      </c>
      <c r="BE18" s="80">
        <f t="shared" si="16"/>
        <v>154.31</v>
      </c>
    </row>
    <row r="19" spans="1:57" ht="18" thickBot="1">
      <c r="A19" s="217">
        <v>41913</v>
      </c>
      <c r="B19" s="201" t="str">
        <f t="shared" si="0"/>
        <v>08:30:00</v>
      </c>
      <c r="C19" s="27" t="s">
        <v>31</v>
      </c>
      <c r="D19" s="88">
        <v>514</v>
      </c>
      <c r="E19" s="88">
        <v>563</v>
      </c>
      <c r="F19" s="88">
        <v>699</v>
      </c>
      <c r="G19" s="88">
        <v>18</v>
      </c>
      <c r="H19" s="88">
        <v>19</v>
      </c>
      <c r="I19" s="89">
        <v>22</v>
      </c>
      <c r="J19" s="48">
        <f t="shared" si="2"/>
        <v>1776</v>
      </c>
      <c r="K19" s="48">
        <f t="shared" si="3"/>
        <v>59</v>
      </c>
      <c r="L19" s="88">
        <v>539</v>
      </c>
      <c r="M19" s="94">
        <v>526</v>
      </c>
      <c r="N19" s="94"/>
      <c r="O19" s="93">
        <v>17</v>
      </c>
      <c r="P19" s="45">
        <v>18</v>
      </c>
      <c r="Q19" s="49"/>
      <c r="R19" s="48">
        <f t="shared" si="4"/>
        <v>1065</v>
      </c>
      <c r="S19" s="55">
        <f t="shared" si="5"/>
        <v>35</v>
      </c>
      <c r="T19" s="57">
        <f t="shared" si="6"/>
        <v>94</v>
      </c>
      <c r="U19" s="88">
        <v>3.48</v>
      </c>
      <c r="V19" s="88">
        <v>4.5</v>
      </c>
      <c r="W19" s="97">
        <v>6.5</v>
      </c>
      <c r="X19" s="44"/>
      <c r="Y19" s="44"/>
      <c r="Z19" s="44"/>
      <c r="AA19" s="44"/>
      <c r="AB19" s="44"/>
      <c r="AC19" s="67">
        <f t="shared" si="7"/>
        <v>0</v>
      </c>
      <c r="AD19" s="33"/>
      <c r="AE19" s="20">
        <f t="shared" si="8"/>
        <v>0</v>
      </c>
      <c r="AF19" s="85">
        <f t="shared" si="9"/>
        <v>108.48</v>
      </c>
      <c r="AG19" s="21">
        <f t="shared" si="10"/>
        <v>108.48</v>
      </c>
      <c r="AH19" s="82"/>
      <c r="AI19" s="78"/>
      <c r="AJ19" s="22">
        <f t="shared" si="11"/>
        <v>108.48</v>
      </c>
      <c r="AK19" s="23">
        <v>0</v>
      </c>
      <c r="AL19" s="58"/>
      <c r="AM19" s="24"/>
      <c r="AN19" s="25"/>
      <c r="AO19" s="26"/>
      <c r="AP19" s="79"/>
      <c r="AQ19" s="24">
        <v>65</v>
      </c>
      <c r="AR19" s="25">
        <v>200</v>
      </c>
      <c r="AS19" s="25"/>
      <c r="AT19" s="25">
        <v>20</v>
      </c>
      <c r="AU19" s="25">
        <v>60</v>
      </c>
      <c r="AV19" s="62">
        <f t="shared" si="12"/>
        <v>345</v>
      </c>
      <c r="AW19" s="63">
        <f t="shared" si="13"/>
        <v>327.75</v>
      </c>
      <c r="AX19" s="120">
        <v>6</v>
      </c>
      <c r="AY19" s="120">
        <v>16</v>
      </c>
      <c r="AZ19" s="120">
        <v>8</v>
      </c>
      <c r="BA19" s="120">
        <v>1</v>
      </c>
      <c r="BB19" s="81">
        <f t="shared" si="1"/>
        <v>31</v>
      </c>
      <c r="BC19" s="80">
        <f t="shared" si="14"/>
        <v>296.75</v>
      </c>
      <c r="BD19" s="36">
        <f t="shared" si="15"/>
        <v>142.44</v>
      </c>
      <c r="BE19" s="80">
        <f t="shared" si="16"/>
        <v>154.31</v>
      </c>
    </row>
    <row r="20" spans="1:57" ht="18" thickBot="1">
      <c r="A20" s="217">
        <v>41913</v>
      </c>
      <c r="B20" s="201" t="str">
        <f t="shared" si="0"/>
        <v>09:00:00</v>
      </c>
      <c r="C20" s="27" t="s">
        <v>15</v>
      </c>
      <c r="D20" s="88">
        <v>526</v>
      </c>
      <c r="E20" s="88">
        <v>581</v>
      </c>
      <c r="F20" s="88">
        <v>697</v>
      </c>
      <c r="G20" s="88">
        <v>18</v>
      </c>
      <c r="H20" s="88">
        <v>20</v>
      </c>
      <c r="I20" s="89">
        <v>23</v>
      </c>
      <c r="J20" s="48">
        <f t="shared" si="2"/>
        <v>1804</v>
      </c>
      <c r="K20" s="48">
        <f t="shared" si="3"/>
        <v>61</v>
      </c>
      <c r="L20" s="88">
        <v>556</v>
      </c>
      <c r="M20" s="94">
        <v>549</v>
      </c>
      <c r="N20" s="94"/>
      <c r="O20" s="93">
        <v>18</v>
      </c>
      <c r="P20" s="45">
        <v>19</v>
      </c>
      <c r="Q20" s="49"/>
      <c r="R20" s="48">
        <f t="shared" si="4"/>
        <v>1105</v>
      </c>
      <c r="S20" s="55">
        <f t="shared" si="5"/>
        <v>37</v>
      </c>
      <c r="T20" s="57">
        <f t="shared" si="6"/>
        <v>98</v>
      </c>
      <c r="U20" s="88">
        <v>3.87</v>
      </c>
      <c r="V20" s="88">
        <v>4.5</v>
      </c>
      <c r="W20" s="88">
        <v>6.7</v>
      </c>
      <c r="X20" s="44"/>
      <c r="Y20" s="44"/>
      <c r="Z20" s="44"/>
      <c r="AA20" s="44"/>
      <c r="AB20" s="44"/>
      <c r="AC20" s="67">
        <f t="shared" si="7"/>
        <v>0</v>
      </c>
      <c r="AD20" s="33"/>
      <c r="AE20" s="20">
        <f t="shared" si="8"/>
        <v>0</v>
      </c>
      <c r="AF20" s="85">
        <f t="shared" si="9"/>
        <v>113.07000000000001</v>
      </c>
      <c r="AG20" s="21">
        <f t="shared" si="10"/>
        <v>113.07000000000001</v>
      </c>
      <c r="AH20" s="82"/>
      <c r="AI20" s="78"/>
      <c r="AJ20" s="22">
        <f t="shared" si="11"/>
        <v>113.07000000000001</v>
      </c>
      <c r="AK20" s="23">
        <v>0</v>
      </c>
      <c r="AL20" s="58"/>
      <c r="AM20" s="24"/>
      <c r="AN20" s="25"/>
      <c r="AO20" s="26"/>
      <c r="AP20" s="79"/>
      <c r="AQ20" s="24">
        <v>65</v>
      </c>
      <c r="AR20" s="25">
        <v>200</v>
      </c>
      <c r="AS20" s="25"/>
      <c r="AT20" s="25">
        <v>20</v>
      </c>
      <c r="AU20" s="25">
        <v>60</v>
      </c>
      <c r="AV20" s="62">
        <f t="shared" si="12"/>
        <v>345</v>
      </c>
      <c r="AW20" s="63">
        <f t="shared" si="13"/>
        <v>327.75</v>
      </c>
      <c r="AX20" s="120">
        <v>6</v>
      </c>
      <c r="AY20" s="120">
        <v>16</v>
      </c>
      <c r="AZ20" s="120">
        <v>8</v>
      </c>
      <c r="BA20" s="120">
        <v>1</v>
      </c>
      <c r="BB20" s="81">
        <f t="shared" si="1"/>
        <v>31</v>
      </c>
      <c r="BC20" s="80">
        <f t="shared" si="14"/>
        <v>296.75</v>
      </c>
      <c r="BD20" s="36">
        <f t="shared" si="15"/>
        <v>142.44</v>
      </c>
      <c r="BE20" s="80">
        <f t="shared" si="16"/>
        <v>154.31</v>
      </c>
    </row>
    <row r="21" spans="1:57" ht="18" thickBot="1">
      <c r="A21" s="217">
        <v>41913</v>
      </c>
      <c r="B21" s="201" t="str">
        <f t="shared" si="0"/>
        <v>09:30:00</v>
      </c>
      <c r="C21" s="27" t="s">
        <v>32</v>
      </c>
      <c r="D21" s="88">
        <v>532</v>
      </c>
      <c r="E21" s="88">
        <v>583</v>
      </c>
      <c r="F21" s="88">
        <v>732</v>
      </c>
      <c r="G21" s="88">
        <v>18</v>
      </c>
      <c r="H21" s="88">
        <v>20</v>
      </c>
      <c r="I21" s="89">
        <v>23</v>
      </c>
      <c r="J21" s="48">
        <f t="shared" si="2"/>
        <v>1847</v>
      </c>
      <c r="K21" s="48">
        <f t="shared" si="3"/>
        <v>61</v>
      </c>
      <c r="L21" s="88">
        <v>569</v>
      </c>
      <c r="M21" s="94">
        <v>544</v>
      </c>
      <c r="N21" s="94"/>
      <c r="O21" s="93">
        <v>19</v>
      </c>
      <c r="P21" s="45">
        <v>19</v>
      </c>
      <c r="Q21" s="49"/>
      <c r="R21" s="48">
        <f t="shared" si="4"/>
        <v>1113</v>
      </c>
      <c r="S21" s="55">
        <f t="shared" si="5"/>
        <v>38</v>
      </c>
      <c r="T21" s="57">
        <f t="shared" si="6"/>
        <v>99</v>
      </c>
      <c r="U21" s="88">
        <v>3.87</v>
      </c>
      <c r="V21" s="88">
        <v>4.5</v>
      </c>
      <c r="W21" s="88">
        <v>6.7</v>
      </c>
      <c r="X21" s="44"/>
      <c r="Y21" s="44"/>
      <c r="Z21" s="44"/>
      <c r="AA21" s="44"/>
      <c r="AB21" s="44"/>
      <c r="AC21" s="67">
        <f t="shared" si="7"/>
        <v>0</v>
      </c>
      <c r="AD21" s="33"/>
      <c r="AE21" s="20">
        <f t="shared" si="8"/>
        <v>0</v>
      </c>
      <c r="AF21" s="85">
        <f t="shared" si="9"/>
        <v>114.07000000000001</v>
      </c>
      <c r="AG21" s="21">
        <f t="shared" si="10"/>
        <v>114.07000000000001</v>
      </c>
      <c r="AH21" s="82"/>
      <c r="AI21" s="78"/>
      <c r="AJ21" s="22">
        <f t="shared" si="11"/>
        <v>114.07000000000001</v>
      </c>
      <c r="AK21" s="23">
        <v>0</v>
      </c>
      <c r="AL21" s="58"/>
      <c r="AM21" s="24"/>
      <c r="AN21" s="25"/>
      <c r="AO21" s="26"/>
      <c r="AP21" s="79"/>
      <c r="AQ21" s="24">
        <v>65</v>
      </c>
      <c r="AR21" s="25">
        <v>200</v>
      </c>
      <c r="AS21" s="25"/>
      <c r="AT21" s="25">
        <v>20</v>
      </c>
      <c r="AU21" s="25">
        <v>60</v>
      </c>
      <c r="AV21" s="62">
        <f t="shared" si="12"/>
        <v>345</v>
      </c>
      <c r="AW21" s="63">
        <f t="shared" si="13"/>
        <v>327.75</v>
      </c>
      <c r="AX21" s="120">
        <v>6</v>
      </c>
      <c r="AY21" s="120">
        <v>16</v>
      </c>
      <c r="AZ21" s="120">
        <v>8</v>
      </c>
      <c r="BA21" s="120">
        <v>1</v>
      </c>
      <c r="BB21" s="81">
        <f t="shared" si="1"/>
        <v>31</v>
      </c>
      <c r="BC21" s="80">
        <f t="shared" si="14"/>
        <v>296.75</v>
      </c>
      <c r="BD21" s="36">
        <f t="shared" si="15"/>
        <v>142.44</v>
      </c>
      <c r="BE21" s="80">
        <f t="shared" si="16"/>
        <v>154.31</v>
      </c>
    </row>
    <row r="22" spans="1:57" ht="18" thickBot="1">
      <c r="A22" s="217">
        <v>41913</v>
      </c>
      <c r="B22" s="201" t="str">
        <f t="shared" si="0"/>
        <v>10:00:00</v>
      </c>
      <c r="C22" s="27" t="s">
        <v>16</v>
      </c>
      <c r="D22" s="88">
        <v>535</v>
      </c>
      <c r="E22" s="88">
        <v>583</v>
      </c>
      <c r="F22" s="88">
        <v>556</v>
      </c>
      <c r="G22" s="88">
        <v>18</v>
      </c>
      <c r="H22" s="88">
        <v>20</v>
      </c>
      <c r="I22" s="89">
        <v>18</v>
      </c>
      <c r="J22" s="48">
        <f t="shared" si="2"/>
        <v>1674</v>
      </c>
      <c r="K22" s="48">
        <f t="shared" si="3"/>
        <v>56</v>
      </c>
      <c r="L22" s="88">
        <v>565</v>
      </c>
      <c r="M22" s="94">
        <v>561</v>
      </c>
      <c r="N22" s="94"/>
      <c r="O22" s="93">
        <v>19</v>
      </c>
      <c r="P22" s="45">
        <v>19</v>
      </c>
      <c r="Q22" s="49"/>
      <c r="R22" s="48">
        <f t="shared" si="4"/>
        <v>1126</v>
      </c>
      <c r="S22" s="55">
        <f t="shared" si="5"/>
        <v>38</v>
      </c>
      <c r="T22" s="57">
        <f t="shared" si="6"/>
        <v>94</v>
      </c>
      <c r="U22" s="88">
        <v>3.96</v>
      </c>
      <c r="V22" s="88">
        <v>4.5</v>
      </c>
      <c r="W22" s="88">
        <v>7.1</v>
      </c>
      <c r="X22" s="44"/>
      <c r="Y22" s="44"/>
      <c r="Z22" s="44"/>
      <c r="AA22" s="44"/>
      <c r="AB22" s="44"/>
      <c r="AC22" s="67">
        <f t="shared" si="7"/>
        <v>0</v>
      </c>
      <c r="AD22" s="33"/>
      <c r="AE22" s="20">
        <f t="shared" si="8"/>
        <v>0</v>
      </c>
      <c r="AF22" s="85">
        <f t="shared" si="9"/>
        <v>109.55999999999999</v>
      </c>
      <c r="AG22" s="21">
        <f t="shared" si="10"/>
        <v>109.55999999999999</v>
      </c>
      <c r="AH22" s="82"/>
      <c r="AI22" s="78"/>
      <c r="AJ22" s="22">
        <f t="shared" si="11"/>
        <v>109.55999999999999</v>
      </c>
      <c r="AK22" s="23">
        <v>0</v>
      </c>
      <c r="AL22" s="58"/>
      <c r="AM22" s="24"/>
      <c r="AN22" s="25"/>
      <c r="AO22" s="26"/>
      <c r="AP22" s="79"/>
      <c r="AQ22" s="24">
        <v>65</v>
      </c>
      <c r="AR22" s="25">
        <v>200</v>
      </c>
      <c r="AS22" s="25"/>
      <c r="AT22" s="25">
        <v>20</v>
      </c>
      <c r="AU22" s="25">
        <v>60</v>
      </c>
      <c r="AV22" s="62">
        <f t="shared" si="12"/>
        <v>345</v>
      </c>
      <c r="AW22" s="63">
        <f t="shared" si="13"/>
        <v>327.75</v>
      </c>
      <c r="AX22" s="120">
        <v>6</v>
      </c>
      <c r="AY22" s="120">
        <v>16</v>
      </c>
      <c r="AZ22" s="120">
        <v>8</v>
      </c>
      <c r="BA22" s="120">
        <v>1</v>
      </c>
      <c r="BB22" s="81">
        <f t="shared" si="1"/>
        <v>31</v>
      </c>
      <c r="BC22" s="80">
        <f t="shared" si="14"/>
        <v>296.75</v>
      </c>
      <c r="BD22" s="36">
        <f t="shared" si="15"/>
        <v>142.44</v>
      </c>
      <c r="BE22" s="80">
        <f t="shared" si="16"/>
        <v>154.31</v>
      </c>
    </row>
    <row r="23" spans="1:57" ht="18" thickBot="1">
      <c r="A23" s="217">
        <v>41913</v>
      </c>
      <c r="B23" s="201" t="str">
        <f t="shared" si="0"/>
        <v>10:30:00</v>
      </c>
      <c r="C23" s="27" t="s">
        <v>45</v>
      </c>
      <c r="D23" s="88">
        <v>538</v>
      </c>
      <c r="E23" s="88">
        <v>577</v>
      </c>
      <c r="F23" s="88">
        <v>568</v>
      </c>
      <c r="G23" s="88">
        <v>18</v>
      </c>
      <c r="H23" s="88">
        <v>20</v>
      </c>
      <c r="I23" s="89">
        <v>19</v>
      </c>
      <c r="J23" s="48">
        <f t="shared" si="2"/>
        <v>1683</v>
      </c>
      <c r="K23" s="48">
        <f t="shared" si="3"/>
        <v>57</v>
      </c>
      <c r="L23" s="88">
        <v>573</v>
      </c>
      <c r="M23" s="94">
        <v>564</v>
      </c>
      <c r="N23" s="94"/>
      <c r="O23" s="93">
        <v>19</v>
      </c>
      <c r="P23" s="45">
        <v>19</v>
      </c>
      <c r="Q23" s="49"/>
      <c r="R23" s="48">
        <f t="shared" si="4"/>
        <v>1137</v>
      </c>
      <c r="S23" s="55">
        <f t="shared" si="5"/>
        <v>38</v>
      </c>
      <c r="T23" s="57">
        <f t="shared" si="6"/>
        <v>95</v>
      </c>
      <c r="U23" s="88">
        <v>3.96</v>
      </c>
      <c r="V23" s="88">
        <v>4.5</v>
      </c>
      <c r="W23" s="88">
        <v>7.1</v>
      </c>
      <c r="X23" s="44"/>
      <c r="Y23" s="44"/>
      <c r="Z23" s="44"/>
      <c r="AA23" s="44"/>
      <c r="AB23" s="44"/>
      <c r="AC23" s="67">
        <f t="shared" si="7"/>
        <v>0</v>
      </c>
      <c r="AD23" s="33"/>
      <c r="AE23" s="20">
        <f t="shared" si="8"/>
        <v>0</v>
      </c>
      <c r="AF23" s="85">
        <f t="shared" si="9"/>
        <v>110.55999999999999</v>
      </c>
      <c r="AG23" s="21">
        <f t="shared" si="10"/>
        <v>110.55999999999999</v>
      </c>
      <c r="AH23" s="82"/>
      <c r="AI23" s="78"/>
      <c r="AJ23" s="22">
        <f t="shared" si="11"/>
        <v>110.55999999999999</v>
      </c>
      <c r="AK23" s="23">
        <v>0</v>
      </c>
      <c r="AL23" s="58"/>
      <c r="AM23" s="24"/>
      <c r="AN23" s="25"/>
      <c r="AO23" s="26"/>
      <c r="AP23" s="79"/>
      <c r="AQ23" s="24">
        <v>65</v>
      </c>
      <c r="AR23" s="25">
        <v>200</v>
      </c>
      <c r="AS23" s="25"/>
      <c r="AT23" s="25">
        <v>20</v>
      </c>
      <c r="AU23" s="25">
        <v>60</v>
      </c>
      <c r="AV23" s="62">
        <f t="shared" si="12"/>
        <v>345</v>
      </c>
      <c r="AW23" s="63">
        <f t="shared" si="13"/>
        <v>327.75</v>
      </c>
      <c r="AX23" s="120">
        <v>6</v>
      </c>
      <c r="AY23" s="120">
        <v>16</v>
      </c>
      <c r="AZ23" s="120">
        <v>8</v>
      </c>
      <c r="BA23" s="120">
        <v>1</v>
      </c>
      <c r="BB23" s="81">
        <f t="shared" si="1"/>
        <v>31</v>
      </c>
      <c r="BC23" s="80">
        <f t="shared" si="14"/>
        <v>296.75</v>
      </c>
      <c r="BD23" s="36">
        <f t="shared" si="15"/>
        <v>142.44</v>
      </c>
      <c r="BE23" s="80">
        <f t="shared" si="16"/>
        <v>154.31</v>
      </c>
    </row>
    <row r="24" spans="1:57" ht="18" thickBot="1">
      <c r="A24" s="217">
        <v>41913</v>
      </c>
      <c r="B24" s="201" t="str">
        <f t="shared" si="0"/>
        <v>11:00:00</v>
      </c>
      <c r="C24" s="27" t="s">
        <v>17</v>
      </c>
      <c r="D24" s="88">
        <v>544</v>
      </c>
      <c r="E24" s="88">
        <v>584</v>
      </c>
      <c r="F24" s="88">
        <v>574</v>
      </c>
      <c r="G24" s="88">
        <v>18</v>
      </c>
      <c r="H24" s="88">
        <v>20</v>
      </c>
      <c r="I24" s="89">
        <v>18</v>
      </c>
      <c r="J24" s="48">
        <f t="shared" si="2"/>
        <v>1702</v>
      </c>
      <c r="K24" s="48">
        <f t="shared" si="3"/>
        <v>56</v>
      </c>
      <c r="L24" s="88">
        <v>567</v>
      </c>
      <c r="M24" s="94">
        <v>570</v>
      </c>
      <c r="N24" s="94"/>
      <c r="O24" s="93">
        <v>19</v>
      </c>
      <c r="P24" s="45">
        <v>19</v>
      </c>
      <c r="Q24" s="49"/>
      <c r="R24" s="48">
        <f t="shared" si="4"/>
        <v>1137</v>
      </c>
      <c r="S24" s="55">
        <f t="shared" si="5"/>
        <v>38</v>
      </c>
      <c r="T24" s="57">
        <f t="shared" si="6"/>
        <v>94</v>
      </c>
      <c r="U24" s="88">
        <v>4.0199999999999996</v>
      </c>
      <c r="V24" s="88">
        <v>4.8</v>
      </c>
      <c r="W24" s="88">
        <v>7.1</v>
      </c>
      <c r="X24" s="44"/>
      <c r="Y24" s="44"/>
      <c r="Z24" s="44"/>
      <c r="AA24" s="44"/>
      <c r="AB24" s="44"/>
      <c r="AC24" s="67">
        <f t="shared" si="7"/>
        <v>0</v>
      </c>
      <c r="AD24" s="33"/>
      <c r="AE24" s="20">
        <f t="shared" si="8"/>
        <v>0</v>
      </c>
      <c r="AF24" s="85">
        <f t="shared" si="9"/>
        <v>109.91999999999999</v>
      </c>
      <c r="AG24" s="21">
        <f t="shared" si="10"/>
        <v>109.91999999999999</v>
      </c>
      <c r="AH24" s="82"/>
      <c r="AI24" s="78"/>
      <c r="AJ24" s="22">
        <f t="shared" si="11"/>
        <v>109.91999999999999</v>
      </c>
      <c r="AK24" s="23">
        <v>0</v>
      </c>
      <c r="AL24" s="58"/>
      <c r="AM24" s="24"/>
      <c r="AN24" s="25"/>
      <c r="AO24" s="26"/>
      <c r="AP24" s="79"/>
      <c r="AQ24" s="24">
        <v>65</v>
      </c>
      <c r="AR24" s="25">
        <v>200</v>
      </c>
      <c r="AS24" s="25"/>
      <c r="AT24" s="25">
        <v>20</v>
      </c>
      <c r="AU24" s="25">
        <v>60</v>
      </c>
      <c r="AV24" s="62">
        <f t="shared" si="12"/>
        <v>345</v>
      </c>
      <c r="AW24" s="63">
        <f t="shared" si="13"/>
        <v>327.75</v>
      </c>
      <c r="AX24" s="120">
        <v>6</v>
      </c>
      <c r="AY24" s="120">
        <v>16</v>
      </c>
      <c r="AZ24" s="120">
        <v>8</v>
      </c>
      <c r="BA24" s="120">
        <v>1</v>
      </c>
      <c r="BB24" s="81">
        <f t="shared" si="1"/>
        <v>31</v>
      </c>
      <c r="BC24" s="80">
        <f t="shared" si="14"/>
        <v>296.75</v>
      </c>
      <c r="BD24" s="36">
        <f t="shared" si="15"/>
        <v>142.44</v>
      </c>
      <c r="BE24" s="80">
        <f t="shared" si="16"/>
        <v>154.31</v>
      </c>
    </row>
    <row r="25" spans="1:57" ht="18" thickBot="1">
      <c r="A25" s="217">
        <v>41913</v>
      </c>
      <c r="B25" s="201" t="str">
        <f t="shared" si="0"/>
        <v>11:30:00</v>
      </c>
      <c r="C25" s="27" t="s">
        <v>46</v>
      </c>
      <c r="D25" s="88">
        <v>540</v>
      </c>
      <c r="E25" s="88">
        <v>586</v>
      </c>
      <c r="F25" s="92">
        <v>578</v>
      </c>
      <c r="G25" s="88">
        <v>18</v>
      </c>
      <c r="H25" s="88">
        <v>20</v>
      </c>
      <c r="I25" s="89">
        <v>19</v>
      </c>
      <c r="J25" s="48">
        <f t="shared" si="2"/>
        <v>1704</v>
      </c>
      <c r="K25" s="48">
        <f t="shared" si="3"/>
        <v>57</v>
      </c>
      <c r="L25" s="89">
        <v>563</v>
      </c>
      <c r="M25" s="94">
        <v>567</v>
      </c>
      <c r="N25" s="94"/>
      <c r="O25" s="93">
        <v>19</v>
      </c>
      <c r="P25" s="45">
        <v>19</v>
      </c>
      <c r="Q25" s="49"/>
      <c r="R25" s="48">
        <f t="shared" si="4"/>
        <v>1130</v>
      </c>
      <c r="S25" s="55">
        <f t="shared" si="5"/>
        <v>38</v>
      </c>
      <c r="T25" s="57">
        <f t="shared" si="6"/>
        <v>95</v>
      </c>
      <c r="U25" s="88">
        <v>4.0199999999999996</v>
      </c>
      <c r="V25" s="88">
        <v>4.8</v>
      </c>
      <c r="W25" s="88">
        <v>7.1</v>
      </c>
      <c r="X25" s="44"/>
      <c r="Y25" s="44"/>
      <c r="Z25" s="44"/>
      <c r="AA25" s="44"/>
      <c r="AB25" s="44"/>
      <c r="AC25" s="67">
        <f t="shared" si="7"/>
        <v>0</v>
      </c>
      <c r="AD25" s="33"/>
      <c r="AE25" s="20">
        <f t="shared" si="8"/>
        <v>0</v>
      </c>
      <c r="AF25" s="85">
        <f t="shared" si="9"/>
        <v>110.91999999999999</v>
      </c>
      <c r="AG25" s="21">
        <f t="shared" si="10"/>
        <v>110.91999999999999</v>
      </c>
      <c r="AH25" s="82"/>
      <c r="AI25" s="78"/>
      <c r="AJ25" s="22">
        <f t="shared" si="11"/>
        <v>110.91999999999999</v>
      </c>
      <c r="AK25" s="23">
        <v>0</v>
      </c>
      <c r="AL25" s="58"/>
      <c r="AM25" s="24"/>
      <c r="AN25" s="25"/>
      <c r="AO25" s="26"/>
      <c r="AP25" s="79"/>
      <c r="AQ25" s="24">
        <v>65</v>
      </c>
      <c r="AR25" s="25">
        <v>200</v>
      </c>
      <c r="AS25" s="25"/>
      <c r="AT25" s="25">
        <v>20</v>
      </c>
      <c r="AU25" s="25">
        <v>60</v>
      </c>
      <c r="AV25" s="62">
        <f t="shared" si="12"/>
        <v>345</v>
      </c>
      <c r="AW25" s="63">
        <f t="shared" si="13"/>
        <v>327.75</v>
      </c>
      <c r="AX25" s="120">
        <v>6</v>
      </c>
      <c r="AY25" s="120">
        <v>16</v>
      </c>
      <c r="AZ25" s="120">
        <v>8</v>
      </c>
      <c r="BA25" s="120">
        <v>1</v>
      </c>
      <c r="BB25" s="81">
        <f t="shared" si="1"/>
        <v>31</v>
      </c>
      <c r="BC25" s="80">
        <f t="shared" si="14"/>
        <v>296.75</v>
      </c>
      <c r="BD25" s="36">
        <f t="shared" si="15"/>
        <v>142.44</v>
      </c>
      <c r="BE25" s="80">
        <f t="shared" si="16"/>
        <v>154.31</v>
      </c>
    </row>
    <row r="26" spans="1:57" ht="18" thickBot="1">
      <c r="A26" s="217">
        <v>41913</v>
      </c>
      <c r="B26" s="201" t="str">
        <f t="shared" si="0"/>
        <v>12:00:00</v>
      </c>
      <c r="C26" s="27" t="s">
        <v>18</v>
      </c>
      <c r="D26" s="88">
        <v>534</v>
      </c>
      <c r="E26" s="88">
        <v>579</v>
      </c>
      <c r="F26" s="92">
        <v>593</v>
      </c>
      <c r="G26" s="88">
        <v>18</v>
      </c>
      <c r="H26" s="88">
        <v>20</v>
      </c>
      <c r="I26" s="89">
        <v>19</v>
      </c>
      <c r="J26" s="48">
        <f t="shared" si="2"/>
        <v>1706</v>
      </c>
      <c r="K26" s="48">
        <f t="shared" si="3"/>
        <v>57</v>
      </c>
      <c r="L26" s="89">
        <v>573</v>
      </c>
      <c r="M26" s="94">
        <v>569</v>
      </c>
      <c r="N26" s="94"/>
      <c r="O26" s="93">
        <v>19</v>
      </c>
      <c r="P26" s="45">
        <v>19</v>
      </c>
      <c r="Q26" s="49"/>
      <c r="R26" s="48">
        <f t="shared" si="4"/>
        <v>1142</v>
      </c>
      <c r="S26" s="55">
        <f t="shared" si="5"/>
        <v>38</v>
      </c>
      <c r="T26" s="57">
        <f t="shared" si="6"/>
        <v>95</v>
      </c>
      <c r="U26" s="88">
        <v>3.96</v>
      </c>
      <c r="V26" s="88">
        <v>4.5</v>
      </c>
      <c r="W26" s="88">
        <v>7.3</v>
      </c>
      <c r="X26" s="44"/>
      <c r="Y26" s="44"/>
      <c r="Z26" s="44"/>
      <c r="AA26" s="44"/>
      <c r="AB26" s="44"/>
      <c r="AC26" s="67">
        <f t="shared" si="7"/>
        <v>0</v>
      </c>
      <c r="AD26" s="33"/>
      <c r="AE26" s="20">
        <f t="shared" si="8"/>
        <v>0</v>
      </c>
      <c r="AF26" s="85">
        <f t="shared" si="9"/>
        <v>110.75999999999999</v>
      </c>
      <c r="AG26" s="21">
        <f t="shared" si="10"/>
        <v>110.75999999999999</v>
      </c>
      <c r="AH26" s="82"/>
      <c r="AI26" s="78"/>
      <c r="AJ26" s="22">
        <f t="shared" si="11"/>
        <v>110.75999999999999</v>
      </c>
      <c r="AK26" s="23">
        <v>0</v>
      </c>
      <c r="AL26" s="58"/>
      <c r="AM26" s="24"/>
      <c r="AN26" s="25"/>
      <c r="AO26" s="26"/>
      <c r="AP26" s="79"/>
      <c r="AQ26" s="24">
        <v>65</v>
      </c>
      <c r="AR26" s="25">
        <v>200</v>
      </c>
      <c r="AS26" s="25"/>
      <c r="AT26" s="25">
        <v>20</v>
      </c>
      <c r="AU26" s="25">
        <v>60</v>
      </c>
      <c r="AV26" s="62">
        <f t="shared" si="12"/>
        <v>345</v>
      </c>
      <c r="AW26" s="63">
        <f t="shared" si="13"/>
        <v>327.75</v>
      </c>
      <c r="AX26" s="120">
        <v>6</v>
      </c>
      <c r="AY26" s="120">
        <v>16</v>
      </c>
      <c r="AZ26" s="120">
        <v>8</v>
      </c>
      <c r="BA26" s="120">
        <v>1</v>
      </c>
      <c r="BB26" s="81">
        <f t="shared" si="1"/>
        <v>31</v>
      </c>
      <c r="BC26" s="80">
        <f t="shared" si="14"/>
        <v>296.75</v>
      </c>
      <c r="BD26" s="36">
        <f t="shared" si="15"/>
        <v>142.44</v>
      </c>
      <c r="BE26" s="80">
        <f t="shared" si="16"/>
        <v>154.31</v>
      </c>
    </row>
    <row r="27" spans="1:57" ht="18" thickBot="1">
      <c r="A27" s="217">
        <v>41913</v>
      </c>
      <c r="B27" s="201" t="str">
        <f t="shared" si="0"/>
        <v>12:30:00</v>
      </c>
      <c r="C27" s="27" t="s">
        <v>47</v>
      </c>
      <c r="D27" s="88">
        <v>525</v>
      </c>
      <c r="E27" s="88">
        <v>554</v>
      </c>
      <c r="F27" s="92">
        <v>615</v>
      </c>
      <c r="G27" s="88">
        <v>18</v>
      </c>
      <c r="H27" s="88">
        <v>19</v>
      </c>
      <c r="I27" s="89">
        <v>20</v>
      </c>
      <c r="J27" s="48">
        <f t="shared" si="2"/>
        <v>1694</v>
      </c>
      <c r="K27" s="48">
        <f t="shared" si="3"/>
        <v>57</v>
      </c>
      <c r="L27" s="89">
        <v>572</v>
      </c>
      <c r="M27" s="94">
        <v>533</v>
      </c>
      <c r="N27" s="94"/>
      <c r="O27" s="93">
        <v>19</v>
      </c>
      <c r="P27" s="45">
        <v>19</v>
      </c>
      <c r="Q27" s="49"/>
      <c r="R27" s="48">
        <f t="shared" si="4"/>
        <v>1105</v>
      </c>
      <c r="S27" s="55">
        <f t="shared" si="5"/>
        <v>38</v>
      </c>
      <c r="T27" s="57">
        <f t="shared" si="6"/>
        <v>95</v>
      </c>
      <c r="U27" s="88">
        <v>3.96</v>
      </c>
      <c r="V27" s="88">
        <v>4.5</v>
      </c>
      <c r="W27" s="88">
        <v>7.3</v>
      </c>
      <c r="X27" s="44"/>
      <c r="Y27" s="44"/>
      <c r="Z27" s="44"/>
      <c r="AA27" s="44"/>
      <c r="AB27" s="44"/>
      <c r="AC27" s="67">
        <f t="shared" si="7"/>
        <v>0</v>
      </c>
      <c r="AD27" s="33"/>
      <c r="AE27" s="20">
        <f t="shared" si="8"/>
        <v>0</v>
      </c>
      <c r="AF27" s="85">
        <f t="shared" si="9"/>
        <v>110.75999999999999</v>
      </c>
      <c r="AG27" s="21">
        <f t="shared" si="10"/>
        <v>110.75999999999999</v>
      </c>
      <c r="AH27" s="82"/>
      <c r="AI27" s="78"/>
      <c r="AJ27" s="22">
        <f t="shared" si="11"/>
        <v>110.75999999999999</v>
      </c>
      <c r="AK27" s="23">
        <v>0</v>
      </c>
      <c r="AL27" s="58"/>
      <c r="AM27" s="24"/>
      <c r="AN27" s="25"/>
      <c r="AO27" s="26"/>
      <c r="AP27" s="79"/>
      <c r="AQ27" s="24">
        <v>65</v>
      </c>
      <c r="AR27" s="25">
        <v>200</v>
      </c>
      <c r="AS27" s="25"/>
      <c r="AT27" s="25">
        <v>20</v>
      </c>
      <c r="AU27" s="25">
        <v>60</v>
      </c>
      <c r="AV27" s="62">
        <f t="shared" si="12"/>
        <v>345</v>
      </c>
      <c r="AW27" s="63">
        <f t="shared" si="13"/>
        <v>327.75</v>
      </c>
      <c r="AX27" s="120">
        <v>6</v>
      </c>
      <c r="AY27" s="120">
        <v>16</v>
      </c>
      <c r="AZ27" s="120">
        <v>8</v>
      </c>
      <c r="BA27" s="120">
        <v>1</v>
      </c>
      <c r="BB27" s="81">
        <f t="shared" si="1"/>
        <v>31</v>
      </c>
      <c r="BC27" s="80">
        <f t="shared" si="14"/>
        <v>296.75</v>
      </c>
      <c r="BD27" s="36">
        <f t="shared" si="15"/>
        <v>142.44</v>
      </c>
      <c r="BE27" s="80">
        <f t="shared" si="16"/>
        <v>154.31</v>
      </c>
    </row>
    <row r="28" spans="1:57" ht="18" thickBot="1">
      <c r="A28" s="217">
        <v>41913</v>
      </c>
      <c r="B28" s="201" t="str">
        <f t="shared" si="0"/>
        <v>13:00:00</v>
      </c>
      <c r="C28" s="27" t="s">
        <v>19</v>
      </c>
      <c r="D28" s="88">
        <v>510</v>
      </c>
      <c r="E28" s="88">
        <v>527</v>
      </c>
      <c r="F28" s="92">
        <v>682</v>
      </c>
      <c r="G28" s="88">
        <v>18</v>
      </c>
      <c r="H28" s="88">
        <v>19</v>
      </c>
      <c r="I28" s="89">
        <v>23</v>
      </c>
      <c r="J28" s="48">
        <f t="shared" si="2"/>
        <v>1719</v>
      </c>
      <c r="K28" s="48">
        <f t="shared" si="3"/>
        <v>60</v>
      </c>
      <c r="L28" s="89">
        <v>576</v>
      </c>
      <c r="M28" s="94">
        <v>534</v>
      </c>
      <c r="N28" s="94"/>
      <c r="O28" s="93">
        <v>19</v>
      </c>
      <c r="P28" s="45">
        <v>19</v>
      </c>
      <c r="Q28" s="49"/>
      <c r="R28" s="48">
        <f t="shared" si="4"/>
        <v>1110</v>
      </c>
      <c r="S28" s="55">
        <f t="shared" si="5"/>
        <v>38</v>
      </c>
      <c r="T28" s="57">
        <f t="shared" si="6"/>
        <v>98</v>
      </c>
      <c r="U28" s="88">
        <v>3.84</v>
      </c>
      <c r="V28" s="88">
        <v>4</v>
      </c>
      <c r="W28" s="88">
        <v>6.9</v>
      </c>
      <c r="X28" s="44"/>
      <c r="Y28" s="44"/>
      <c r="Z28" s="44"/>
      <c r="AA28" s="44"/>
      <c r="AB28" s="44"/>
      <c r="AC28" s="67">
        <f t="shared" si="7"/>
        <v>0</v>
      </c>
      <c r="AD28" s="33"/>
      <c r="AE28" s="20">
        <f t="shared" si="8"/>
        <v>0</v>
      </c>
      <c r="AF28" s="85">
        <f t="shared" si="9"/>
        <v>112.74000000000001</v>
      </c>
      <c r="AG28" s="21">
        <f t="shared" si="10"/>
        <v>112.74000000000001</v>
      </c>
      <c r="AH28" s="82"/>
      <c r="AI28" s="78"/>
      <c r="AJ28" s="22">
        <f t="shared" si="11"/>
        <v>112.74000000000001</v>
      </c>
      <c r="AK28" s="23">
        <v>0</v>
      </c>
      <c r="AL28" s="58"/>
      <c r="AM28" s="24"/>
      <c r="AN28" s="25"/>
      <c r="AO28" s="26"/>
      <c r="AP28" s="79"/>
      <c r="AQ28" s="24">
        <v>65</v>
      </c>
      <c r="AR28" s="25">
        <v>200</v>
      </c>
      <c r="AS28" s="25"/>
      <c r="AT28" s="25">
        <v>20</v>
      </c>
      <c r="AU28" s="25">
        <v>60</v>
      </c>
      <c r="AV28" s="62">
        <f t="shared" si="12"/>
        <v>345</v>
      </c>
      <c r="AW28" s="63">
        <f t="shared" si="13"/>
        <v>327.75</v>
      </c>
      <c r="AX28" s="120">
        <v>6</v>
      </c>
      <c r="AY28" s="120">
        <v>16</v>
      </c>
      <c r="AZ28" s="120">
        <v>8</v>
      </c>
      <c r="BA28" s="120">
        <v>1</v>
      </c>
      <c r="BB28" s="81">
        <f t="shared" si="1"/>
        <v>31</v>
      </c>
      <c r="BC28" s="80">
        <f t="shared" si="14"/>
        <v>296.75</v>
      </c>
      <c r="BD28" s="36">
        <f t="shared" si="15"/>
        <v>142.44</v>
      </c>
      <c r="BE28" s="80">
        <f t="shared" si="16"/>
        <v>154.31</v>
      </c>
    </row>
    <row r="29" spans="1:57" ht="18" thickBot="1">
      <c r="A29" s="217">
        <v>41913</v>
      </c>
      <c r="B29" s="201" t="str">
        <f t="shared" si="0"/>
        <v>13:30:00</v>
      </c>
      <c r="C29" s="27" t="s">
        <v>48</v>
      </c>
      <c r="D29" s="88">
        <v>509</v>
      </c>
      <c r="E29" s="88">
        <v>505</v>
      </c>
      <c r="F29" s="92">
        <v>689</v>
      </c>
      <c r="G29" s="88">
        <v>18</v>
      </c>
      <c r="H29" s="88">
        <v>18</v>
      </c>
      <c r="I29" s="89">
        <v>23</v>
      </c>
      <c r="J29" s="48">
        <f t="shared" si="2"/>
        <v>1703</v>
      </c>
      <c r="K29" s="48">
        <f t="shared" si="3"/>
        <v>59</v>
      </c>
      <c r="L29" s="89">
        <v>560</v>
      </c>
      <c r="M29" s="94">
        <v>552</v>
      </c>
      <c r="N29" s="94"/>
      <c r="O29" s="93">
        <v>19</v>
      </c>
      <c r="P29" s="45">
        <v>19</v>
      </c>
      <c r="Q29" s="49"/>
      <c r="R29" s="48">
        <f t="shared" si="4"/>
        <v>1112</v>
      </c>
      <c r="S29" s="55">
        <f t="shared" si="5"/>
        <v>38</v>
      </c>
      <c r="T29" s="57">
        <f t="shared" si="6"/>
        <v>97</v>
      </c>
      <c r="U29" s="88">
        <v>3.84</v>
      </c>
      <c r="V29" s="88">
        <v>4</v>
      </c>
      <c r="W29" s="88">
        <v>6.9</v>
      </c>
      <c r="X29" s="44"/>
      <c r="Y29" s="44"/>
      <c r="Z29" s="44"/>
      <c r="AA29" s="44"/>
      <c r="AB29" s="44"/>
      <c r="AC29" s="67">
        <f t="shared" si="7"/>
        <v>0</v>
      </c>
      <c r="AD29" s="33"/>
      <c r="AE29" s="20">
        <f t="shared" si="8"/>
        <v>0</v>
      </c>
      <c r="AF29" s="85">
        <f t="shared" si="9"/>
        <v>111.74000000000001</v>
      </c>
      <c r="AG29" s="21">
        <f t="shared" si="10"/>
        <v>111.74000000000001</v>
      </c>
      <c r="AH29" s="82"/>
      <c r="AI29" s="78"/>
      <c r="AJ29" s="22">
        <f t="shared" si="11"/>
        <v>111.74000000000001</v>
      </c>
      <c r="AK29" s="23">
        <v>0</v>
      </c>
      <c r="AL29" s="58"/>
      <c r="AM29" s="24"/>
      <c r="AN29" s="25"/>
      <c r="AO29" s="26"/>
      <c r="AP29" s="79"/>
      <c r="AQ29" s="24">
        <v>65</v>
      </c>
      <c r="AR29" s="25">
        <v>200</v>
      </c>
      <c r="AS29" s="25"/>
      <c r="AT29" s="25">
        <v>20</v>
      </c>
      <c r="AU29" s="25">
        <v>60</v>
      </c>
      <c r="AV29" s="62">
        <f t="shared" si="12"/>
        <v>345</v>
      </c>
      <c r="AW29" s="63">
        <f t="shared" si="13"/>
        <v>327.75</v>
      </c>
      <c r="AX29" s="120">
        <v>6</v>
      </c>
      <c r="AY29" s="120">
        <v>16</v>
      </c>
      <c r="AZ29" s="120">
        <v>8</v>
      </c>
      <c r="BA29" s="120">
        <v>1</v>
      </c>
      <c r="BB29" s="81">
        <f t="shared" si="1"/>
        <v>31</v>
      </c>
      <c r="BC29" s="80">
        <f t="shared" si="14"/>
        <v>296.75</v>
      </c>
      <c r="BD29" s="36">
        <f t="shared" si="15"/>
        <v>142.44</v>
      </c>
      <c r="BE29" s="80">
        <f t="shared" si="16"/>
        <v>154.31</v>
      </c>
    </row>
    <row r="30" spans="1:57" ht="18" thickBot="1">
      <c r="A30" s="217">
        <v>41913</v>
      </c>
      <c r="B30" s="201" t="str">
        <f t="shared" si="0"/>
        <v>14:00:00</v>
      </c>
      <c r="C30" s="27" t="s">
        <v>20</v>
      </c>
      <c r="D30" s="88">
        <v>508</v>
      </c>
      <c r="E30" s="88">
        <v>511</v>
      </c>
      <c r="F30" s="92">
        <v>716</v>
      </c>
      <c r="G30" s="88">
        <v>17</v>
      </c>
      <c r="H30" s="88">
        <v>18</v>
      </c>
      <c r="I30" s="89">
        <v>23</v>
      </c>
      <c r="J30" s="48">
        <f t="shared" si="2"/>
        <v>1735</v>
      </c>
      <c r="K30" s="48">
        <f t="shared" si="3"/>
        <v>58</v>
      </c>
      <c r="L30" s="89">
        <v>561</v>
      </c>
      <c r="M30" s="94">
        <v>548</v>
      </c>
      <c r="N30" s="94"/>
      <c r="O30" s="93">
        <v>19</v>
      </c>
      <c r="P30" s="45">
        <v>19</v>
      </c>
      <c r="Q30" s="49"/>
      <c r="R30" s="48">
        <f t="shared" si="4"/>
        <v>1109</v>
      </c>
      <c r="S30" s="55">
        <f t="shared" si="5"/>
        <v>38</v>
      </c>
      <c r="T30" s="57">
        <f t="shared" si="6"/>
        <v>96</v>
      </c>
      <c r="U30" s="88">
        <v>3.8</v>
      </c>
      <c r="V30" s="88">
        <v>4</v>
      </c>
      <c r="W30" s="88">
        <v>7.2</v>
      </c>
      <c r="X30" s="44"/>
      <c r="Y30" s="44"/>
      <c r="Z30" s="44"/>
      <c r="AA30" s="44"/>
      <c r="AB30" s="44"/>
      <c r="AC30" s="67">
        <f t="shared" si="7"/>
        <v>0</v>
      </c>
      <c r="AD30" s="33"/>
      <c r="AE30" s="20">
        <f t="shared" si="8"/>
        <v>0</v>
      </c>
      <c r="AF30" s="85">
        <f t="shared" si="9"/>
        <v>111</v>
      </c>
      <c r="AG30" s="21">
        <f t="shared" si="10"/>
        <v>111</v>
      </c>
      <c r="AH30" s="82"/>
      <c r="AI30" s="78"/>
      <c r="AJ30" s="22">
        <f t="shared" si="11"/>
        <v>111</v>
      </c>
      <c r="AK30" s="23">
        <v>0</v>
      </c>
      <c r="AL30" s="58"/>
      <c r="AM30" s="24"/>
      <c r="AN30" s="25"/>
      <c r="AO30" s="26"/>
      <c r="AP30" s="79"/>
      <c r="AQ30" s="24">
        <v>65</v>
      </c>
      <c r="AR30" s="25">
        <v>200</v>
      </c>
      <c r="AS30" s="25"/>
      <c r="AT30" s="25">
        <v>20</v>
      </c>
      <c r="AU30" s="25">
        <v>60</v>
      </c>
      <c r="AV30" s="62">
        <f t="shared" si="12"/>
        <v>345</v>
      </c>
      <c r="AW30" s="63">
        <f t="shared" si="13"/>
        <v>327.75</v>
      </c>
      <c r="AX30" s="120">
        <v>6</v>
      </c>
      <c r="AY30" s="120">
        <v>16</v>
      </c>
      <c r="AZ30" s="120">
        <v>8</v>
      </c>
      <c r="BA30" s="120">
        <v>1</v>
      </c>
      <c r="BB30" s="81">
        <f t="shared" si="1"/>
        <v>31</v>
      </c>
      <c r="BC30" s="80">
        <f t="shared" si="14"/>
        <v>296.75</v>
      </c>
      <c r="BD30" s="36">
        <f t="shared" si="15"/>
        <v>142.44</v>
      </c>
      <c r="BE30" s="80">
        <f t="shared" si="16"/>
        <v>154.31</v>
      </c>
    </row>
    <row r="31" spans="1:57" ht="18" thickBot="1">
      <c r="A31" s="217">
        <v>41913</v>
      </c>
      <c r="B31" s="201" t="str">
        <f t="shared" si="0"/>
        <v>14:30:00</v>
      </c>
      <c r="C31" s="27" t="s">
        <v>33</v>
      </c>
      <c r="D31" s="88">
        <v>528</v>
      </c>
      <c r="E31" s="88">
        <v>332</v>
      </c>
      <c r="F31" s="92">
        <v>734</v>
      </c>
      <c r="G31" s="88">
        <v>18</v>
      </c>
      <c r="H31" s="88">
        <v>19</v>
      </c>
      <c r="I31" s="89">
        <v>24</v>
      </c>
      <c r="J31" s="48">
        <f t="shared" si="2"/>
        <v>1594</v>
      </c>
      <c r="K31" s="48">
        <f t="shared" si="3"/>
        <v>61</v>
      </c>
      <c r="L31" s="89">
        <v>586</v>
      </c>
      <c r="M31" s="94">
        <v>556</v>
      </c>
      <c r="N31" s="94"/>
      <c r="O31" s="93">
        <v>19</v>
      </c>
      <c r="P31" s="45">
        <v>19</v>
      </c>
      <c r="Q31" s="49"/>
      <c r="R31" s="48">
        <f t="shared" si="4"/>
        <v>1142</v>
      </c>
      <c r="S31" s="55">
        <f t="shared" si="5"/>
        <v>38</v>
      </c>
      <c r="T31" s="57">
        <f t="shared" si="6"/>
        <v>99</v>
      </c>
      <c r="U31" s="88">
        <v>3.8</v>
      </c>
      <c r="V31" s="88">
        <v>4</v>
      </c>
      <c r="W31" s="88">
        <v>7.2</v>
      </c>
      <c r="X31" s="44"/>
      <c r="Y31" s="44"/>
      <c r="Z31" s="44"/>
      <c r="AA31" s="44"/>
      <c r="AB31" s="44"/>
      <c r="AC31" s="67">
        <f t="shared" si="7"/>
        <v>0</v>
      </c>
      <c r="AD31" s="33"/>
      <c r="AE31" s="20">
        <f t="shared" si="8"/>
        <v>0</v>
      </c>
      <c r="AF31" s="85">
        <f t="shared" si="9"/>
        <v>114</v>
      </c>
      <c r="AG31" s="21">
        <f t="shared" si="10"/>
        <v>114</v>
      </c>
      <c r="AH31" s="82"/>
      <c r="AI31" s="78"/>
      <c r="AJ31" s="22">
        <f t="shared" si="11"/>
        <v>114</v>
      </c>
      <c r="AK31" s="23">
        <v>0</v>
      </c>
      <c r="AL31" s="58"/>
      <c r="AM31" s="24"/>
      <c r="AN31" s="25"/>
      <c r="AO31" s="26"/>
      <c r="AP31" s="79"/>
      <c r="AQ31" s="24">
        <v>65</v>
      </c>
      <c r="AR31" s="25">
        <v>200</v>
      </c>
      <c r="AS31" s="25"/>
      <c r="AT31" s="25">
        <v>20</v>
      </c>
      <c r="AU31" s="25">
        <v>60</v>
      </c>
      <c r="AV31" s="62">
        <f t="shared" si="12"/>
        <v>345</v>
      </c>
      <c r="AW31" s="63">
        <f t="shared" si="13"/>
        <v>327.75</v>
      </c>
      <c r="AX31" s="120">
        <v>6</v>
      </c>
      <c r="AY31" s="120">
        <v>16</v>
      </c>
      <c r="AZ31" s="120">
        <v>8</v>
      </c>
      <c r="BA31" s="120">
        <v>1</v>
      </c>
      <c r="BB31" s="81">
        <f t="shared" si="1"/>
        <v>31</v>
      </c>
      <c r="BC31" s="80">
        <f t="shared" si="14"/>
        <v>296.75</v>
      </c>
      <c r="BD31" s="36">
        <f t="shared" si="15"/>
        <v>142.44</v>
      </c>
      <c r="BE31" s="80">
        <f t="shared" si="16"/>
        <v>154.31</v>
      </c>
    </row>
    <row r="32" spans="1:57" ht="18" thickBot="1">
      <c r="A32" s="217">
        <v>41913</v>
      </c>
      <c r="B32" s="201" t="str">
        <f t="shared" si="0"/>
        <v>15:00:00</v>
      </c>
      <c r="C32" s="27" t="s">
        <v>21</v>
      </c>
      <c r="D32" s="88">
        <v>396</v>
      </c>
      <c r="E32" s="88">
        <v>424</v>
      </c>
      <c r="F32" s="92">
        <v>762</v>
      </c>
      <c r="G32" s="88">
        <v>13</v>
      </c>
      <c r="H32" s="88">
        <v>15</v>
      </c>
      <c r="I32" s="89">
        <v>25</v>
      </c>
      <c r="J32" s="48">
        <f t="shared" si="2"/>
        <v>1582</v>
      </c>
      <c r="K32" s="48">
        <f t="shared" si="3"/>
        <v>53</v>
      </c>
      <c r="L32" s="89">
        <v>606</v>
      </c>
      <c r="M32" s="94">
        <v>562</v>
      </c>
      <c r="N32" s="94"/>
      <c r="O32" s="90">
        <v>20</v>
      </c>
      <c r="P32" s="45">
        <v>19</v>
      </c>
      <c r="Q32" s="49"/>
      <c r="R32" s="48">
        <f t="shared" si="4"/>
        <v>1168</v>
      </c>
      <c r="S32" s="55">
        <f t="shared" si="5"/>
        <v>39</v>
      </c>
      <c r="T32" s="57">
        <f t="shared" si="6"/>
        <v>92</v>
      </c>
      <c r="U32" s="88">
        <v>3.96</v>
      </c>
      <c r="V32" s="88">
        <v>4.5</v>
      </c>
      <c r="W32" s="88">
        <v>8.3000000000000007</v>
      </c>
      <c r="X32" s="44"/>
      <c r="Y32" s="44"/>
      <c r="Z32" s="44"/>
      <c r="AA32" s="44"/>
      <c r="AB32" s="44"/>
      <c r="AC32" s="67">
        <f t="shared" si="7"/>
        <v>0</v>
      </c>
      <c r="AD32" s="33"/>
      <c r="AE32" s="20">
        <f t="shared" si="8"/>
        <v>0</v>
      </c>
      <c r="AF32" s="85">
        <f t="shared" si="9"/>
        <v>108.75999999999999</v>
      </c>
      <c r="AG32" s="21">
        <f t="shared" si="10"/>
        <v>108.75999999999999</v>
      </c>
      <c r="AH32" s="82"/>
      <c r="AI32" s="78"/>
      <c r="AJ32" s="22">
        <f t="shared" si="11"/>
        <v>108.75999999999999</v>
      </c>
      <c r="AK32" s="23">
        <v>0</v>
      </c>
      <c r="AL32" s="58"/>
      <c r="AM32" s="24"/>
      <c r="AN32" s="25"/>
      <c r="AO32" s="26"/>
      <c r="AP32" s="79"/>
      <c r="AQ32" s="24">
        <v>65</v>
      </c>
      <c r="AR32" s="25">
        <v>200</v>
      </c>
      <c r="AS32" s="25"/>
      <c r="AT32" s="25">
        <v>20</v>
      </c>
      <c r="AU32" s="25">
        <v>60</v>
      </c>
      <c r="AV32" s="62">
        <f t="shared" si="12"/>
        <v>345</v>
      </c>
      <c r="AW32" s="63">
        <f t="shared" si="13"/>
        <v>327.75</v>
      </c>
      <c r="AX32" s="120">
        <v>6</v>
      </c>
      <c r="AY32" s="120">
        <v>16</v>
      </c>
      <c r="AZ32" s="120">
        <v>8</v>
      </c>
      <c r="BA32" s="120">
        <v>1</v>
      </c>
      <c r="BB32" s="81">
        <f t="shared" si="1"/>
        <v>31</v>
      </c>
      <c r="BC32" s="80">
        <f t="shared" si="14"/>
        <v>296.75</v>
      </c>
      <c r="BD32" s="36">
        <f t="shared" si="15"/>
        <v>142.44</v>
      </c>
      <c r="BE32" s="80">
        <f t="shared" si="16"/>
        <v>154.31</v>
      </c>
    </row>
    <row r="33" spans="1:57" ht="18" thickBot="1">
      <c r="A33" s="217">
        <v>41913</v>
      </c>
      <c r="B33" s="201" t="str">
        <f t="shared" si="0"/>
        <v>15:30:00</v>
      </c>
      <c r="C33" s="27" t="s">
        <v>34</v>
      </c>
      <c r="D33" s="88">
        <v>435</v>
      </c>
      <c r="E33" s="88">
        <v>430</v>
      </c>
      <c r="F33" s="92">
        <v>742</v>
      </c>
      <c r="G33" s="88">
        <v>15</v>
      </c>
      <c r="H33" s="88">
        <v>15</v>
      </c>
      <c r="I33" s="89">
        <v>24</v>
      </c>
      <c r="J33" s="48">
        <f t="shared" si="2"/>
        <v>1607</v>
      </c>
      <c r="K33" s="48">
        <f t="shared" si="3"/>
        <v>54</v>
      </c>
      <c r="L33" s="96">
        <v>583</v>
      </c>
      <c r="M33" s="96">
        <v>568</v>
      </c>
      <c r="N33" s="96"/>
      <c r="O33" s="90">
        <v>19</v>
      </c>
      <c r="P33" s="45">
        <v>19</v>
      </c>
      <c r="Q33" s="49"/>
      <c r="R33" s="48">
        <f t="shared" si="4"/>
        <v>1151</v>
      </c>
      <c r="S33" s="55">
        <f t="shared" si="5"/>
        <v>38</v>
      </c>
      <c r="T33" s="57">
        <f t="shared" si="6"/>
        <v>92</v>
      </c>
      <c r="U33" s="88">
        <v>3.96</v>
      </c>
      <c r="V33" s="88">
        <v>4.5</v>
      </c>
      <c r="W33" s="88">
        <v>8.3000000000000007</v>
      </c>
      <c r="X33" s="44"/>
      <c r="Y33" s="44"/>
      <c r="Z33" s="44"/>
      <c r="AA33" s="44"/>
      <c r="AB33" s="44"/>
      <c r="AC33" s="67">
        <f t="shared" si="7"/>
        <v>0</v>
      </c>
      <c r="AD33" s="33"/>
      <c r="AE33" s="20">
        <f t="shared" si="8"/>
        <v>0</v>
      </c>
      <c r="AF33" s="85">
        <f t="shared" si="9"/>
        <v>108.75999999999999</v>
      </c>
      <c r="AG33" s="21">
        <f t="shared" si="10"/>
        <v>108.75999999999999</v>
      </c>
      <c r="AH33" s="82"/>
      <c r="AI33" s="78"/>
      <c r="AJ33" s="22">
        <f t="shared" si="11"/>
        <v>108.75999999999999</v>
      </c>
      <c r="AK33" s="23">
        <v>0</v>
      </c>
      <c r="AL33" s="58"/>
      <c r="AM33" s="24"/>
      <c r="AN33" s="25"/>
      <c r="AO33" s="26"/>
      <c r="AP33" s="79"/>
      <c r="AQ33" s="24">
        <v>65</v>
      </c>
      <c r="AR33" s="25">
        <v>200</v>
      </c>
      <c r="AS33" s="25"/>
      <c r="AT33" s="25">
        <v>20</v>
      </c>
      <c r="AU33" s="25">
        <v>60</v>
      </c>
      <c r="AV33" s="62">
        <f t="shared" si="12"/>
        <v>345</v>
      </c>
      <c r="AW33" s="63">
        <f t="shared" si="13"/>
        <v>327.75</v>
      </c>
      <c r="AX33" s="120">
        <v>6</v>
      </c>
      <c r="AY33" s="120">
        <v>16</v>
      </c>
      <c r="AZ33" s="120">
        <v>8</v>
      </c>
      <c r="BA33" s="120">
        <v>1</v>
      </c>
      <c r="BB33" s="81">
        <f t="shared" si="1"/>
        <v>31</v>
      </c>
      <c r="BC33" s="80">
        <f t="shared" si="14"/>
        <v>296.75</v>
      </c>
      <c r="BD33" s="36">
        <f t="shared" si="15"/>
        <v>142.44</v>
      </c>
      <c r="BE33" s="80">
        <f t="shared" si="16"/>
        <v>154.31</v>
      </c>
    </row>
    <row r="34" spans="1:57" ht="18" thickBot="1">
      <c r="A34" s="217">
        <v>41913</v>
      </c>
      <c r="B34" s="201" t="str">
        <f t="shared" si="0"/>
        <v>16:00:00</v>
      </c>
      <c r="C34" s="27" t="s">
        <v>22</v>
      </c>
      <c r="D34" s="88">
        <v>420</v>
      </c>
      <c r="E34" s="88">
        <v>472</v>
      </c>
      <c r="F34" s="92">
        <v>747</v>
      </c>
      <c r="G34" s="88">
        <v>14</v>
      </c>
      <c r="H34" s="88">
        <v>17</v>
      </c>
      <c r="I34" s="89">
        <v>24</v>
      </c>
      <c r="J34" s="48">
        <f t="shared" si="2"/>
        <v>1639</v>
      </c>
      <c r="K34" s="48">
        <f t="shared" si="3"/>
        <v>55</v>
      </c>
      <c r="L34" s="89">
        <v>583</v>
      </c>
      <c r="M34" s="94">
        <v>533</v>
      </c>
      <c r="N34" s="94"/>
      <c r="O34" s="90">
        <v>19</v>
      </c>
      <c r="P34" s="45">
        <v>19</v>
      </c>
      <c r="Q34" s="49"/>
      <c r="R34" s="48">
        <f t="shared" si="4"/>
        <v>1116</v>
      </c>
      <c r="S34" s="55">
        <f t="shared" si="5"/>
        <v>38</v>
      </c>
      <c r="T34" s="57">
        <f t="shared" si="6"/>
        <v>93</v>
      </c>
      <c r="U34" s="101">
        <v>3.96</v>
      </c>
      <c r="V34" s="88">
        <v>4.5</v>
      </c>
      <c r="W34" s="88">
        <v>8.6999999999999993</v>
      </c>
      <c r="X34" s="44"/>
      <c r="Y34" s="44"/>
      <c r="Z34" s="44"/>
      <c r="AA34" s="44"/>
      <c r="AB34" s="44"/>
      <c r="AC34" s="67">
        <f t="shared" si="7"/>
        <v>0</v>
      </c>
      <c r="AD34" s="33"/>
      <c r="AE34" s="20">
        <f t="shared" si="8"/>
        <v>0</v>
      </c>
      <c r="AF34" s="85">
        <f t="shared" si="9"/>
        <v>110.16</v>
      </c>
      <c r="AG34" s="21">
        <f t="shared" si="10"/>
        <v>110.16</v>
      </c>
      <c r="AH34" s="82"/>
      <c r="AI34" s="78"/>
      <c r="AJ34" s="22">
        <f t="shared" si="11"/>
        <v>110.16</v>
      </c>
      <c r="AK34" s="23">
        <v>0</v>
      </c>
      <c r="AL34" s="58"/>
      <c r="AM34" s="24"/>
      <c r="AN34" s="25"/>
      <c r="AO34" s="26"/>
      <c r="AP34" s="79"/>
      <c r="AQ34" s="24">
        <v>65</v>
      </c>
      <c r="AR34" s="25">
        <v>200</v>
      </c>
      <c r="AS34" s="25"/>
      <c r="AT34" s="25">
        <v>20</v>
      </c>
      <c r="AU34" s="25">
        <v>60</v>
      </c>
      <c r="AV34" s="62">
        <f t="shared" si="12"/>
        <v>345</v>
      </c>
      <c r="AW34" s="63">
        <f t="shared" si="13"/>
        <v>327.75</v>
      </c>
      <c r="AX34" s="120">
        <v>6</v>
      </c>
      <c r="AY34" s="120">
        <v>16</v>
      </c>
      <c r="AZ34" s="120">
        <v>8</v>
      </c>
      <c r="BA34" s="120">
        <v>1</v>
      </c>
      <c r="BB34" s="81">
        <f t="shared" si="1"/>
        <v>31</v>
      </c>
      <c r="BC34" s="80">
        <f t="shared" si="14"/>
        <v>296.75</v>
      </c>
      <c r="BD34" s="36">
        <f t="shared" si="15"/>
        <v>142.44</v>
      </c>
      <c r="BE34" s="80">
        <f t="shared" si="16"/>
        <v>154.31</v>
      </c>
    </row>
    <row r="35" spans="1:57" ht="18" thickBot="1">
      <c r="A35" s="217">
        <v>41913</v>
      </c>
      <c r="B35" s="201" t="str">
        <f t="shared" si="0"/>
        <v>16:30:00</v>
      </c>
      <c r="C35" s="27" t="s">
        <v>49</v>
      </c>
      <c r="D35" s="88">
        <v>600</v>
      </c>
      <c r="E35" s="88">
        <v>494</v>
      </c>
      <c r="F35" s="88">
        <v>753</v>
      </c>
      <c r="G35" s="88">
        <v>20</v>
      </c>
      <c r="H35" s="88">
        <v>17</v>
      </c>
      <c r="I35" s="89">
        <v>24</v>
      </c>
      <c r="J35" s="48">
        <f t="shared" si="2"/>
        <v>1847</v>
      </c>
      <c r="K35" s="48">
        <f t="shared" si="3"/>
        <v>61</v>
      </c>
      <c r="L35" s="89">
        <v>577</v>
      </c>
      <c r="M35" s="94">
        <v>536</v>
      </c>
      <c r="N35" s="94"/>
      <c r="O35" s="90">
        <v>19</v>
      </c>
      <c r="P35" s="45">
        <v>19</v>
      </c>
      <c r="Q35" s="49"/>
      <c r="R35" s="48">
        <f t="shared" si="4"/>
        <v>1113</v>
      </c>
      <c r="S35" s="55">
        <f t="shared" si="5"/>
        <v>38</v>
      </c>
      <c r="T35" s="57">
        <f t="shared" si="6"/>
        <v>99</v>
      </c>
      <c r="U35" s="101">
        <v>3.96</v>
      </c>
      <c r="V35" s="88">
        <v>4.5</v>
      </c>
      <c r="W35" s="88">
        <v>8.6999999999999993</v>
      </c>
      <c r="X35" s="44"/>
      <c r="Y35" s="44"/>
      <c r="Z35" s="44"/>
      <c r="AA35" s="44"/>
      <c r="AB35" s="44"/>
      <c r="AC35" s="67">
        <f t="shared" si="7"/>
        <v>0</v>
      </c>
      <c r="AD35" s="33"/>
      <c r="AE35" s="20">
        <f t="shared" si="8"/>
        <v>0</v>
      </c>
      <c r="AF35" s="85">
        <f t="shared" si="9"/>
        <v>116.16</v>
      </c>
      <c r="AG35" s="21">
        <f t="shared" si="10"/>
        <v>116.16</v>
      </c>
      <c r="AH35" s="82"/>
      <c r="AI35" s="78"/>
      <c r="AJ35" s="22">
        <f t="shared" si="11"/>
        <v>116.16</v>
      </c>
      <c r="AK35" s="23">
        <v>0</v>
      </c>
      <c r="AL35" s="58"/>
      <c r="AM35" s="24"/>
      <c r="AN35" s="25"/>
      <c r="AO35" s="26"/>
      <c r="AP35" s="79"/>
      <c r="AQ35" s="24">
        <v>65</v>
      </c>
      <c r="AR35" s="25">
        <v>200</v>
      </c>
      <c r="AS35" s="25"/>
      <c r="AT35" s="25">
        <v>20</v>
      </c>
      <c r="AU35" s="25">
        <v>60</v>
      </c>
      <c r="AV35" s="62">
        <f t="shared" si="12"/>
        <v>345</v>
      </c>
      <c r="AW35" s="63">
        <f t="shared" si="13"/>
        <v>327.75</v>
      </c>
      <c r="AX35" s="120">
        <v>6</v>
      </c>
      <c r="AY35" s="120">
        <v>16</v>
      </c>
      <c r="AZ35" s="120">
        <v>8</v>
      </c>
      <c r="BA35" s="120">
        <v>1</v>
      </c>
      <c r="BB35" s="81">
        <f t="shared" si="1"/>
        <v>31</v>
      </c>
      <c r="BC35" s="80">
        <f t="shared" si="14"/>
        <v>296.75</v>
      </c>
      <c r="BD35" s="36">
        <f t="shared" si="15"/>
        <v>142.44</v>
      </c>
      <c r="BE35" s="80">
        <f t="shared" si="16"/>
        <v>154.31</v>
      </c>
    </row>
    <row r="36" spans="1:57" ht="18" thickBot="1">
      <c r="A36" s="217">
        <v>41913</v>
      </c>
      <c r="B36" s="201" t="str">
        <f t="shared" si="0"/>
        <v>17:00:00</v>
      </c>
      <c r="C36" s="27" t="s">
        <v>23</v>
      </c>
      <c r="D36" s="88">
        <v>592</v>
      </c>
      <c r="E36" s="88">
        <v>508</v>
      </c>
      <c r="F36" s="88">
        <v>747</v>
      </c>
      <c r="G36" s="88">
        <v>20</v>
      </c>
      <c r="H36" s="88">
        <v>18</v>
      </c>
      <c r="I36" s="89">
        <v>24</v>
      </c>
      <c r="J36" s="48">
        <f t="shared" si="2"/>
        <v>1847</v>
      </c>
      <c r="K36" s="48">
        <f t="shared" si="3"/>
        <v>62</v>
      </c>
      <c r="L36" s="89">
        <v>573</v>
      </c>
      <c r="M36" s="94">
        <v>527</v>
      </c>
      <c r="N36" s="94"/>
      <c r="O36" s="90">
        <v>19</v>
      </c>
      <c r="P36" s="56">
        <v>18</v>
      </c>
      <c r="Q36" s="49"/>
      <c r="R36" s="48">
        <f t="shared" si="4"/>
        <v>1100</v>
      </c>
      <c r="S36" s="55">
        <f t="shared" si="5"/>
        <v>37</v>
      </c>
      <c r="T36" s="57">
        <f t="shared" si="6"/>
        <v>99</v>
      </c>
      <c r="U36" s="101">
        <v>3.96</v>
      </c>
      <c r="V36" s="89">
        <v>4.5</v>
      </c>
      <c r="W36" s="88">
        <v>8.4</v>
      </c>
      <c r="X36" s="44"/>
      <c r="Y36" s="44"/>
      <c r="Z36" s="44"/>
      <c r="AA36" s="44"/>
      <c r="AB36" s="44"/>
      <c r="AC36" s="67">
        <f t="shared" si="7"/>
        <v>0</v>
      </c>
      <c r="AD36" s="33"/>
      <c r="AE36" s="20">
        <f t="shared" si="8"/>
        <v>0</v>
      </c>
      <c r="AF36" s="85">
        <f t="shared" si="9"/>
        <v>115.86</v>
      </c>
      <c r="AG36" s="21">
        <f t="shared" si="10"/>
        <v>115.86</v>
      </c>
      <c r="AH36" s="82"/>
      <c r="AI36" s="78"/>
      <c r="AJ36" s="22">
        <f t="shared" si="11"/>
        <v>115.86</v>
      </c>
      <c r="AK36" s="23">
        <v>0</v>
      </c>
      <c r="AL36" s="58"/>
      <c r="AM36" s="24"/>
      <c r="AN36" s="25"/>
      <c r="AO36" s="26"/>
      <c r="AP36" s="79"/>
      <c r="AQ36" s="24">
        <v>65</v>
      </c>
      <c r="AR36" s="25">
        <v>200</v>
      </c>
      <c r="AS36" s="25"/>
      <c r="AT36" s="25">
        <v>20</v>
      </c>
      <c r="AU36" s="25">
        <v>60</v>
      </c>
      <c r="AV36" s="62">
        <f t="shared" si="12"/>
        <v>345</v>
      </c>
      <c r="AW36" s="63">
        <f t="shared" si="13"/>
        <v>327.75</v>
      </c>
      <c r="AX36" s="120">
        <v>6</v>
      </c>
      <c r="AY36" s="120">
        <v>16</v>
      </c>
      <c r="AZ36" s="120">
        <v>8</v>
      </c>
      <c r="BA36" s="120">
        <v>1</v>
      </c>
      <c r="BB36" s="81">
        <f t="shared" si="1"/>
        <v>31</v>
      </c>
      <c r="BC36" s="80">
        <f t="shared" si="14"/>
        <v>296.75</v>
      </c>
      <c r="BD36" s="36">
        <f t="shared" si="15"/>
        <v>142.44</v>
      </c>
      <c r="BE36" s="80">
        <f t="shared" si="16"/>
        <v>154.31</v>
      </c>
    </row>
    <row r="37" spans="1:57" ht="18" thickBot="1">
      <c r="A37" s="217">
        <v>41913</v>
      </c>
      <c r="B37" s="201" t="str">
        <f t="shared" si="0"/>
        <v>17:30:00</v>
      </c>
      <c r="C37" s="27" t="s">
        <v>50</v>
      </c>
      <c r="D37" s="88">
        <v>593</v>
      </c>
      <c r="E37" s="88">
        <v>464</v>
      </c>
      <c r="F37" s="88">
        <v>764</v>
      </c>
      <c r="G37" s="88">
        <v>20</v>
      </c>
      <c r="H37" s="88">
        <v>16</v>
      </c>
      <c r="I37" s="89">
        <v>25</v>
      </c>
      <c r="J37" s="48">
        <f t="shared" si="2"/>
        <v>1821</v>
      </c>
      <c r="K37" s="48">
        <f t="shared" si="3"/>
        <v>61</v>
      </c>
      <c r="L37" s="89">
        <v>577</v>
      </c>
      <c r="M37" s="94">
        <v>525</v>
      </c>
      <c r="N37" s="94"/>
      <c r="O37" s="93">
        <v>19</v>
      </c>
      <c r="P37" s="56">
        <v>18</v>
      </c>
      <c r="Q37" s="49"/>
      <c r="R37" s="48">
        <f t="shared" si="4"/>
        <v>1102</v>
      </c>
      <c r="S37" s="55">
        <f t="shared" si="5"/>
        <v>37</v>
      </c>
      <c r="T37" s="57">
        <f t="shared" si="6"/>
        <v>98</v>
      </c>
      <c r="U37" s="101">
        <v>3.96</v>
      </c>
      <c r="V37" s="89">
        <v>4</v>
      </c>
      <c r="W37" s="88">
        <v>8.4</v>
      </c>
      <c r="X37" s="44"/>
      <c r="Y37" s="44"/>
      <c r="Z37" s="44"/>
      <c r="AA37" s="44"/>
      <c r="AB37" s="44"/>
      <c r="AC37" s="67">
        <f t="shared" si="7"/>
        <v>0</v>
      </c>
      <c r="AD37" s="33"/>
      <c r="AE37" s="20">
        <f t="shared" si="8"/>
        <v>0</v>
      </c>
      <c r="AF37" s="85">
        <f t="shared" si="9"/>
        <v>114.36</v>
      </c>
      <c r="AG37" s="21">
        <f t="shared" si="10"/>
        <v>114.36</v>
      </c>
      <c r="AH37" s="84"/>
      <c r="AI37" s="78"/>
      <c r="AJ37" s="22">
        <f t="shared" si="11"/>
        <v>114.36</v>
      </c>
      <c r="AK37" s="23">
        <v>0</v>
      </c>
      <c r="AL37" s="58"/>
      <c r="AM37" s="24"/>
      <c r="AN37" s="25"/>
      <c r="AO37" s="26"/>
      <c r="AP37" s="79"/>
      <c r="AQ37" s="24">
        <v>65</v>
      </c>
      <c r="AR37" s="25">
        <v>200</v>
      </c>
      <c r="AS37" s="25"/>
      <c r="AT37" s="25">
        <v>20</v>
      </c>
      <c r="AU37" s="25">
        <v>60</v>
      </c>
      <c r="AV37" s="62">
        <f t="shared" si="12"/>
        <v>345</v>
      </c>
      <c r="AW37" s="63">
        <f t="shared" si="13"/>
        <v>327.75</v>
      </c>
      <c r="AX37" s="120">
        <v>8</v>
      </c>
      <c r="AY37" s="120">
        <v>12</v>
      </c>
      <c r="AZ37" s="120">
        <v>8</v>
      </c>
      <c r="BA37" s="120">
        <v>1</v>
      </c>
      <c r="BB37" s="81">
        <f t="shared" si="1"/>
        <v>29</v>
      </c>
      <c r="BC37" s="80">
        <f t="shared" si="14"/>
        <v>298.75</v>
      </c>
      <c r="BD37" s="36">
        <f t="shared" si="15"/>
        <v>143.4</v>
      </c>
      <c r="BE37" s="80">
        <f t="shared" si="16"/>
        <v>155.35</v>
      </c>
    </row>
    <row r="38" spans="1:57" ht="18" thickBot="1">
      <c r="A38" s="217">
        <v>41913</v>
      </c>
      <c r="B38" s="201" t="str">
        <f t="shared" si="0"/>
        <v>18:00:00</v>
      </c>
      <c r="C38" s="27" t="s">
        <v>24</v>
      </c>
      <c r="D38" s="88">
        <v>651</v>
      </c>
      <c r="E38" s="88">
        <v>465</v>
      </c>
      <c r="F38" s="88">
        <v>815</v>
      </c>
      <c r="G38" s="88">
        <v>22</v>
      </c>
      <c r="H38" s="88">
        <v>16</v>
      </c>
      <c r="I38" s="89">
        <v>26</v>
      </c>
      <c r="J38" s="48">
        <f t="shared" si="2"/>
        <v>1931</v>
      </c>
      <c r="K38" s="48">
        <f t="shared" si="3"/>
        <v>64</v>
      </c>
      <c r="L38" s="89">
        <v>614</v>
      </c>
      <c r="M38" s="94">
        <v>526</v>
      </c>
      <c r="N38" s="94"/>
      <c r="O38" s="93">
        <v>20</v>
      </c>
      <c r="P38" s="56">
        <v>18</v>
      </c>
      <c r="Q38" s="49"/>
      <c r="R38" s="48">
        <f t="shared" si="4"/>
        <v>1140</v>
      </c>
      <c r="S38" s="55">
        <f t="shared" si="5"/>
        <v>38</v>
      </c>
      <c r="T38" s="57">
        <f t="shared" si="6"/>
        <v>102</v>
      </c>
      <c r="U38" s="88">
        <v>4.2</v>
      </c>
      <c r="V38" s="89">
        <v>5.5</v>
      </c>
      <c r="W38" s="100">
        <v>9.4</v>
      </c>
      <c r="X38" s="44"/>
      <c r="Y38" s="44"/>
      <c r="Z38" s="44"/>
      <c r="AA38" s="44"/>
      <c r="AB38" s="44"/>
      <c r="AC38" s="67">
        <f t="shared" si="7"/>
        <v>0</v>
      </c>
      <c r="AD38" s="33"/>
      <c r="AE38" s="20">
        <f t="shared" si="8"/>
        <v>0</v>
      </c>
      <c r="AF38" s="85">
        <f t="shared" si="9"/>
        <v>121.10000000000001</v>
      </c>
      <c r="AG38" s="21">
        <f t="shared" si="10"/>
        <v>121.10000000000001</v>
      </c>
      <c r="AH38" s="84"/>
      <c r="AI38" s="78"/>
      <c r="AJ38" s="22">
        <f t="shared" si="11"/>
        <v>121.10000000000001</v>
      </c>
      <c r="AK38" s="23">
        <v>0</v>
      </c>
      <c r="AL38" s="58"/>
      <c r="AM38" s="24"/>
      <c r="AN38" s="25"/>
      <c r="AO38" s="26"/>
      <c r="AP38" s="79"/>
      <c r="AQ38" s="24">
        <v>65</v>
      </c>
      <c r="AR38" s="25">
        <v>200</v>
      </c>
      <c r="AS38" s="25">
        <v>0</v>
      </c>
      <c r="AT38" s="25">
        <v>20</v>
      </c>
      <c r="AU38" s="25">
        <v>60</v>
      </c>
      <c r="AV38" s="62">
        <f t="shared" si="12"/>
        <v>345</v>
      </c>
      <c r="AW38" s="63">
        <f t="shared" si="13"/>
        <v>327.75</v>
      </c>
      <c r="AX38" s="120">
        <v>8</v>
      </c>
      <c r="AY38" s="120">
        <v>12</v>
      </c>
      <c r="AZ38" s="120">
        <v>8</v>
      </c>
      <c r="BA38" s="120">
        <v>1</v>
      </c>
      <c r="BB38" s="81">
        <f t="shared" si="1"/>
        <v>29</v>
      </c>
      <c r="BC38" s="80">
        <f t="shared" si="14"/>
        <v>298.75</v>
      </c>
      <c r="BD38" s="36">
        <f t="shared" si="15"/>
        <v>143.4</v>
      </c>
      <c r="BE38" s="80">
        <f t="shared" si="16"/>
        <v>155.35</v>
      </c>
    </row>
    <row r="39" spans="1:57" ht="18" thickBot="1">
      <c r="A39" s="217">
        <v>41913</v>
      </c>
      <c r="B39" s="201" t="str">
        <f t="shared" si="0"/>
        <v>18:15:00</v>
      </c>
      <c r="C39" s="27" t="s">
        <v>35</v>
      </c>
      <c r="D39" s="88">
        <v>729</v>
      </c>
      <c r="E39" s="88">
        <v>482</v>
      </c>
      <c r="F39" s="88">
        <v>908</v>
      </c>
      <c r="G39" s="88">
        <v>22</v>
      </c>
      <c r="H39" s="88">
        <v>16</v>
      </c>
      <c r="I39" s="89">
        <v>26</v>
      </c>
      <c r="J39" s="48">
        <f t="shared" si="2"/>
        <v>2119</v>
      </c>
      <c r="K39" s="48">
        <f t="shared" si="3"/>
        <v>64</v>
      </c>
      <c r="L39" s="89">
        <v>614</v>
      </c>
      <c r="M39" s="94">
        <v>526</v>
      </c>
      <c r="N39" s="94"/>
      <c r="O39" s="93">
        <v>20</v>
      </c>
      <c r="P39" s="56">
        <v>18</v>
      </c>
      <c r="Q39" s="49"/>
      <c r="R39" s="48">
        <f t="shared" si="4"/>
        <v>1140</v>
      </c>
      <c r="S39" s="55">
        <f t="shared" si="5"/>
        <v>38</v>
      </c>
      <c r="T39" s="57">
        <f t="shared" si="6"/>
        <v>102</v>
      </c>
      <c r="U39" s="88">
        <v>4.2</v>
      </c>
      <c r="V39" s="89">
        <v>5.5</v>
      </c>
      <c r="W39" s="100">
        <v>9.4</v>
      </c>
      <c r="X39" s="44"/>
      <c r="Y39" s="44"/>
      <c r="Z39" s="44"/>
      <c r="AA39" s="44"/>
      <c r="AB39" s="44"/>
      <c r="AC39" s="67">
        <f t="shared" si="7"/>
        <v>0</v>
      </c>
      <c r="AD39" s="33"/>
      <c r="AE39" s="20">
        <f t="shared" si="8"/>
        <v>0</v>
      </c>
      <c r="AF39" s="85">
        <f t="shared" si="9"/>
        <v>121.10000000000001</v>
      </c>
      <c r="AG39" s="21">
        <f t="shared" si="10"/>
        <v>121.10000000000001</v>
      </c>
      <c r="AH39" s="84"/>
      <c r="AI39" s="78"/>
      <c r="AJ39" s="22">
        <f t="shared" si="11"/>
        <v>121.10000000000001</v>
      </c>
      <c r="AK39" s="23">
        <v>0</v>
      </c>
      <c r="AL39" s="58"/>
      <c r="AM39" s="24"/>
      <c r="AN39" s="25"/>
      <c r="AO39" s="26"/>
      <c r="AP39" s="79"/>
      <c r="AQ39" s="24">
        <v>65</v>
      </c>
      <c r="AR39" s="25">
        <v>200</v>
      </c>
      <c r="AS39" s="25">
        <v>0</v>
      </c>
      <c r="AT39" s="25">
        <v>20</v>
      </c>
      <c r="AU39" s="25">
        <v>60</v>
      </c>
      <c r="AV39" s="62">
        <f t="shared" si="12"/>
        <v>345</v>
      </c>
      <c r="AW39" s="63">
        <f t="shared" si="13"/>
        <v>327.75</v>
      </c>
      <c r="AX39" s="120">
        <v>8</v>
      </c>
      <c r="AY39" s="120">
        <v>12</v>
      </c>
      <c r="AZ39" s="120">
        <v>8</v>
      </c>
      <c r="BA39" s="120">
        <v>1</v>
      </c>
      <c r="BB39" s="81">
        <f t="shared" si="1"/>
        <v>29</v>
      </c>
      <c r="BC39" s="80">
        <f t="shared" si="14"/>
        <v>298.75</v>
      </c>
      <c r="BD39" s="36">
        <f t="shared" si="15"/>
        <v>143.4</v>
      </c>
      <c r="BE39" s="80">
        <f t="shared" si="16"/>
        <v>155.35</v>
      </c>
    </row>
    <row r="40" spans="1:57" ht="18" thickBot="1">
      <c r="A40" s="217">
        <v>41913</v>
      </c>
      <c r="B40" s="201" t="str">
        <f t="shared" si="0"/>
        <v>18:30:00</v>
      </c>
      <c r="C40" s="27" t="s">
        <v>36</v>
      </c>
      <c r="D40" s="88">
        <v>736</v>
      </c>
      <c r="E40" s="88">
        <v>484</v>
      </c>
      <c r="F40" s="88">
        <v>886</v>
      </c>
      <c r="G40" s="88">
        <v>22</v>
      </c>
      <c r="H40" s="88">
        <v>16</v>
      </c>
      <c r="I40" s="89">
        <v>26</v>
      </c>
      <c r="J40" s="48">
        <f t="shared" si="2"/>
        <v>2106</v>
      </c>
      <c r="K40" s="48">
        <f t="shared" si="3"/>
        <v>64</v>
      </c>
      <c r="L40" s="88">
        <v>665</v>
      </c>
      <c r="M40" s="88">
        <v>534</v>
      </c>
      <c r="N40" s="94"/>
      <c r="O40" s="93">
        <v>22</v>
      </c>
      <c r="P40" s="56">
        <v>18</v>
      </c>
      <c r="Q40" s="49"/>
      <c r="R40" s="48">
        <f t="shared" si="4"/>
        <v>1199</v>
      </c>
      <c r="S40" s="55">
        <f t="shared" si="5"/>
        <v>40</v>
      </c>
      <c r="T40" s="57">
        <f t="shared" si="6"/>
        <v>104</v>
      </c>
      <c r="U40" s="88">
        <v>4.2</v>
      </c>
      <c r="V40" s="89">
        <v>7.5</v>
      </c>
      <c r="W40" s="100">
        <v>9.4</v>
      </c>
      <c r="X40" s="44"/>
      <c r="Y40" s="44"/>
      <c r="Z40" s="44"/>
      <c r="AA40" s="44"/>
      <c r="AB40" s="44"/>
      <c r="AC40" s="67">
        <f t="shared" si="7"/>
        <v>0</v>
      </c>
      <c r="AD40" s="33"/>
      <c r="AE40" s="20">
        <f t="shared" si="8"/>
        <v>0</v>
      </c>
      <c r="AF40" s="85">
        <f t="shared" si="9"/>
        <v>125.10000000000001</v>
      </c>
      <c r="AG40" s="21">
        <f t="shared" si="10"/>
        <v>125.10000000000001</v>
      </c>
      <c r="AH40" s="84"/>
      <c r="AI40" s="78"/>
      <c r="AJ40" s="22">
        <f t="shared" si="11"/>
        <v>125.10000000000001</v>
      </c>
      <c r="AK40" s="23">
        <v>0</v>
      </c>
      <c r="AL40" s="58"/>
      <c r="AM40" s="24"/>
      <c r="AN40" s="25"/>
      <c r="AO40" s="26"/>
      <c r="AP40" s="79"/>
      <c r="AQ40" s="24">
        <v>65</v>
      </c>
      <c r="AR40" s="25">
        <v>200</v>
      </c>
      <c r="AS40" s="25">
        <v>0</v>
      </c>
      <c r="AT40" s="25">
        <v>20</v>
      </c>
      <c r="AU40" s="25">
        <v>60</v>
      </c>
      <c r="AV40" s="62">
        <f t="shared" si="12"/>
        <v>345</v>
      </c>
      <c r="AW40" s="63">
        <f t="shared" si="13"/>
        <v>327.75</v>
      </c>
      <c r="AX40" s="120">
        <v>8</v>
      </c>
      <c r="AY40" s="120">
        <v>12</v>
      </c>
      <c r="AZ40" s="120">
        <v>8</v>
      </c>
      <c r="BA40" s="120">
        <v>1</v>
      </c>
      <c r="BB40" s="81">
        <f t="shared" si="1"/>
        <v>29</v>
      </c>
      <c r="BC40" s="80">
        <f t="shared" si="14"/>
        <v>298.75</v>
      </c>
      <c r="BD40" s="36">
        <f t="shared" si="15"/>
        <v>143.4</v>
      </c>
      <c r="BE40" s="80">
        <f t="shared" si="16"/>
        <v>155.35</v>
      </c>
    </row>
    <row r="41" spans="1:57" ht="18" thickBot="1">
      <c r="A41" s="217">
        <v>41913</v>
      </c>
      <c r="B41" s="201" t="str">
        <f t="shared" si="0"/>
        <v>18:45:00</v>
      </c>
      <c r="C41" s="27" t="s">
        <v>51</v>
      </c>
      <c r="D41" s="88">
        <v>742</v>
      </c>
      <c r="E41" s="88">
        <v>489</v>
      </c>
      <c r="F41" s="88">
        <v>890</v>
      </c>
      <c r="G41" s="88">
        <v>25</v>
      </c>
      <c r="H41" s="88">
        <v>16</v>
      </c>
      <c r="I41" s="89">
        <v>29</v>
      </c>
      <c r="J41" s="48">
        <f t="shared" si="2"/>
        <v>2121</v>
      </c>
      <c r="K41" s="48">
        <f t="shared" si="3"/>
        <v>70</v>
      </c>
      <c r="L41" s="88">
        <v>665</v>
      </c>
      <c r="M41" s="88">
        <v>534</v>
      </c>
      <c r="N41" s="94"/>
      <c r="O41" s="93">
        <v>22</v>
      </c>
      <c r="P41" s="56">
        <v>18</v>
      </c>
      <c r="Q41" s="49"/>
      <c r="R41" s="48">
        <f t="shared" si="4"/>
        <v>1199</v>
      </c>
      <c r="S41" s="55">
        <f t="shared" si="5"/>
        <v>40</v>
      </c>
      <c r="T41" s="57">
        <f t="shared" si="6"/>
        <v>110</v>
      </c>
      <c r="U41" s="88">
        <v>4.2</v>
      </c>
      <c r="V41" s="89">
        <v>7.5</v>
      </c>
      <c r="W41" s="100">
        <v>9.4</v>
      </c>
      <c r="X41" s="44"/>
      <c r="Y41" s="44"/>
      <c r="Z41" s="44"/>
      <c r="AA41" s="44"/>
      <c r="AB41" s="44"/>
      <c r="AC41" s="67">
        <f t="shared" si="7"/>
        <v>0</v>
      </c>
      <c r="AD41" s="33"/>
      <c r="AE41" s="20">
        <f t="shared" si="8"/>
        <v>0</v>
      </c>
      <c r="AF41" s="85">
        <f t="shared" si="9"/>
        <v>131.1</v>
      </c>
      <c r="AG41" s="21">
        <f t="shared" si="10"/>
        <v>131.1</v>
      </c>
      <c r="AH41" s="84"/>
      <c r="AI41" s="78"/>
      <c r="AJ41" s="22">
        <f t="shared" si="11"/>
        <v>131.1</v>
      </c>
      <c r="AK41" s="23">
        <v>0</v>
      </c>
      <c r="AL41" s="58"/>
      <c r="AM41" s="24"/>
      <c r="AN41" s="25"/>
      <c r="AO41" s="26"/>
      <c r="AP41" s="79"/>
      <c r="AQ41" s="24">
        <v>65</v>
      </c>
      <c r="AR41" s="25">
        <v>200</v>
      </c>
      <c r="AS41" s="25">
        <v>0</v>
      </c>
      <c r="AT41" s="25">
        <v>20</v>
      </c>
      <c r="AU41" s="25">
        <v>60</v>
      </c>
      <c r="AV41" s="62">
        <f t="shared" si="12"/>
        <v>345</v>
      </c>
      <c r="AW41" s="63">
        <f t="shared" si="13"/>
        <v>327.75</v>
      </c>
      <c r="AX41" s="120">
        <v>8</v>
      </c>
      <c r="AY41" s="120">
        <v>12</v>
      </c>
      <c r="AZ41" s="120">
        <v>8</v>
      </c>
      <c r="BA41" s="120">
        <v>1</v>
      </c>
      <c r="BB41" s="81">
        <f t="shared" si="1"/>
        <v>29</v>
      </c>
      <c r="BC41" s="80">
        <f t="shared" si="14"/>
        <v>298.75</v>
      </c>
      <c r="BD41" s="36">
        <f t="shared" si="15"/>
        <v>143.4</v>
      </c>
      <c r="BE41" s="80">
        <f t="shared" si="16"/>
        <v>155.35</v>
      </c>
    </row>
    <row r="42" spans="1:57" ht="18" thickBot="1">
      <c r="A42" s="217">
        <v>41913</v>
      </c>
      <c r="B42" s="201" t="str">
        <f t="shared" si="0"/>
        <v>19:00:00</v>
      </c>
      <c r="C42" s="27" t="s">
        <v>25</v>
      </c>
      <c r="D42" s="88">
        <v>738</v>
      </c>
      <c r="E42" s="88">
        <v>475</v>
      </c>
      <c r="F42" s="88">
        <v>897</v>
      </c>
      <c r="G42" s="88">
        <v>25</v>
      </c>
      <c r="H42" s="88">
        <v>16</v>
      </c>
      <c r="I42" s="89">
        <v>29</v>
      </c>
      <c r="J42" s="48">
        <f t="shared" si="2"/>
        <v>2110</v>
      </c>
      <c r="K42" s="48">
        <f t="shared" si="3"/>
        <v>70</v>
      </c>
      <c r="L42" s="89">
        <v>690</v>
      </c>
      <c r="M42" s="94">
        <v>527</v>
      </c>
      <c r="N42" s="94"/>
      <c r="O42" s="93">
        <v>23</v>
      </c>
      <c r="P42" s="56">
        <v>18</v>
      </c>
      <c r="Q42" s="49"/>
      <c r="R42" s="48">
        <f t="shared" si="4"/>
        <v>1217</v>
      </c>
      <c r="S42" s="55">
        <f t="shared" si="5"/>
        <v>41</v>
      </c>
      <c r="T42" s="57">
        <f t="shared" si="6"/>
        <v>111</v>
      </c>
      <c r="U42" s="88">
        <v>5.75</v>
      </c>
      <c r="V42" s="88">
        <v>7.5</v>
      </c>
      <c r="W42" s="100">
        <v>10.5</v>
      </c>
      <c r="X42" s="44"/>
      <c r="Y42" s="44"/>
      <c r="Z42" s="44"/>
      <c r="AA42" s="44"/>
      <c r="AB42" s="44"/>
      <c r="AC42" s="67">
        <f t="shared" si="7"/>
        <v>0</v>
      </c>
      <c r="AD42" s="33"/>
      <c r="AE42" s="20">
        <f t="shared" si="8"/>
        <v>0</v>
      </c>
      <c r="AF42" s="85">
        <f t="shared" si="9"/>
        <v>134.75</v>
      </c>
      <c r="AG42" s="21">
        <f t="shared" si="10"/>
        <v>134.75</v>
      </c>
      <c r="AH42" s="84"/>
      <c r="AI42" s="78"/>
      <c r="AJ42" s="22">
        <f t="shared" si="11"/>
        <v>134.75</v>
      </c>
      <c r="AK42" s="23">
        <v>0</v>
      </c>
      <c r="AL42" s="58"/>
      <c r="AM42" s="24"/>
      <c r="AN42" s="25"/>
      <c r="AO42" s="26"/>
      <c r="AP42" s="79"/>
      <c r="AQ42" s="24">
        <v>65</v>
      </c>
      <c r="AR42" s="25">
        <v>200</v>
      </c>
      <c r="AS42" s="25">
        <v>0</v>
      </c>
      <c r="AT42" s="25">
        <v>20</v>
      </c>
      <c r="AU42" s="25">
        <v>60</v>
      </c>
      <c r="AV42" s="62">
        <f t="shared" si="12"/>
        <v>345</v>
      </c>
      <c r="AW42" s="63">
        <f t="shared" si="13"/>
        <v>327.75</v>
      </c>
      <c r="AX42" s="120">
        <v>8</v>
      </c>
      <c r="AY42" s="120">
        <v>12</v>
      </c>
      <c r="AZ42" s="120">
        <v>8</v>
      </c>
      <c r="BA42" s="120">
        <v>1</v>
      </c>
      <c r="BB42" s="81">
        <f t="shared" si="1"/>
        <v>29</v>
      </c>
      <c r="BC42" s="80">
        <f t="shared" si="14"/>
        <v>298.75</v>
      </c>
      <c r="BD42" s="36">
        <f t="shared" si="15"/>
        <v>143.4</v>
      </c>
      <c r="BE42" s="80">
        <f t="shared" si="16"/>
        <v>155.35</v>
      </c>
    </row>
    <row r="43" spans="1:57" ht="18" thickBot="1">
      <c r="A43" s="217">
        <v>41913</v>
      </c>
      <c r="B43" s="201" t="str">
        <f t="shared" si="0"/>
        <v>19:15:00</v>
      </c>
      <c r="C43" s="27" t="s">
        <v>52</v>
      </c>
      <c r="D43" s="88">
        <v>739</v>
      </c>
      <c r="E43" s="88">
        <v>473</v>
      </c>
      <c r="F43" s="88">
        <v>835</v>
      </c>
      <c r="G43" s="88">
        <v>25</v>
      </c>
      <c r="H43" s="88">
        <v>16</v>
      </c>
      <c r="I43" s="89">
        <v>29</v>
      </c>
      <c r="J43" s="48">
        <f t="shared" si="2"/>
        <v>2047</v>
      </c>
      <c r="K43" s="48">
        <f t="shared" si="3"/>
        <v>70</v>
      </c>
      <c r="L43" s="89">
        <v>675</v>
      </c>
      <c r="M43" s="94">
        <v>517</v>
      </c>
      <c r="N43" s="94"/>
      <c r="O43" s="93">
        <v>22</v>
      </c>
      <c r="P43" s="56">
        <v>18</v>
      </c>
      <c r="Q43" s="49"/>
      <c r="R43" s="48">
        <f t="shared" si="4"/>
        <v>1192</v>
      </c>
      <c r="S43" s="55">
        <f t="shared" si="5"/>
        <v>40</v>
      </c>
      <c r="T43" s="57">
        <f t="shared" si="6"/>
        <v>110</v>
      </c>
      <c r="U43" s="88">
        <v>5.75</v>
      </c>
      <c r="V43" s="88">
        <v>7.5</v>
      </c>
      <c r="W43" s="100">
        <v>10.5</v>
      </c>
      <c r="X43" s="44"/>
      <c r="Y43" s="44"/>
      <c r="Z43" s="44"/>
      <c r="AA43" s="44"/>
      <c r="AB43" s="44"/>
      <c r="AC43" s="67">
        <f t="shared" si="7"/>
        <v>0</v>
      </c>
      <c r="AD43" s="33"/>
      <c r="AE43" s="20">
        <f t="shared" si="8"/>
        <v>0</v>
      </c>
      <c r="AF43" s="85">
        <f t="shared" si="9"/>
        <v>133.75</v>
      </c>
      <c r="AG43" s="21">
        <f t="shared" si="10"/>
        <v>133.75</v>
      </c>
      <c r="AH43" s="84"/>
      <c r="AI43" s="78"/>
      <c r="AJ43" s="22">
        <f t="shared" si="11"/>
        <v>133.75</v>
      </c>
      <c r="AK43" s="23">
        <v>0</v>
      </c>
      <c r="AL43" s="58"/>
      <c r="AM43" s="24"/>
      <c r="AN43" s="25"/>
      <c r="AO43" s="26"/>
      <c r="AP43" s="79"/>
      <c r="AQ43" s="24">
        <v>65</v>
      </c>
      <c r="AR43" s="25">
        <v>200</v>
      </c>
      <c r="AS43" s="25">
        <v>0</v>
      </c>
      <c r="AT43" s="25">
        <v>20</v>
      </c>
      <c r="AU43" s="25">
        <v>60</v>
      </c>
      <c r="AV43" s="62">
        <f t="shared" si="12"/>
        <v>345</v>
      </c>
      <c r="AW43" s="63">
        <f t="shared" si="13"/>
        <v>327.75</v>
      </c>
      <c r="AX43" s="120">
        <v>8</v>
      </c>
      <c r="AY43" s="120">
        <v>12</v>
      </c>
      <c r="AZ43" s="120">
        <v>8</v>
      </c>
      <c r="BA43" s="120">
        <v>1</v>
      </c>
      <c r="BB43" s="81">
        <f t="shared" si="1"/>
        <v>29</v>
      </c>
      <c r="BC43" s="80">
        <f t="shared" si="14"/>
        <v>298.75</v>
      </c>
      <c r="BD43" s="36">
        <f t="shared" si="15"/>
        <v>143.4</v>
      </c>
      <c r="BE43" s="80">
        <f t="shared" si="16"/>
        <v>155.35</v>
      </c>
    </row>
    <row r="44" spans="1:57" ht="18" thickBot="1">
      <c r="A44" s="217">
        <v>41913</v>
      </c>
      <c r="B44" s="201" t="str">
        <f t="shared" si="0"/>
        <v>19:30:00</v>
      </c>
      <c r="C44" s="27" t="s">
        <v>37</v>
      </c>
      <c r="D44" s="88">
        <v>750</v>
      </c>
      <c r="E44" s="88">
        <v>459</v>
      </c>
      <c r="F44" s="88">
        <v>876</v>
      </c>
      <c r="G44" s="88">
        <v>25</v>
      </c>
      <c r="H44" s="88">
        <v>16</v>
      </c>
      <c r="I44" s="89">
        <v>29</v>
      </c>
      <c r="J44" s="48">
        <f t="shared" si="2"/>
        <v>2085</v>
      </c>
      <c r="K44" s="48">
        <f t="shared" si="3"/>
        <v>70</v>
      </c>
      <c r="L44" s="89">
        <v>680</v>
      </c>
      <c r="M44" s="94">
        <v>520</v>
      </c>
      <c r="N44" s="94"/>
      <c r="O44" s="93">
        <v>22</v>
      </c>
      <c r="P44" s="56">
        <v>18</v>
      </c>
      <c r="Q44" s="49"/>
      <c r="R44" s="48">
        <f t="shared" si="4"/>
        <v>1200</v>
      </c>
      <c r="S44" s="55">
        <f t="shared" si="5"/>
        <v>40</v>
      </c>
      <c r="T44" s="57">
        <f t="shared" si="6"/>
        <v>110</v>
      </c>
      <c r="U44" s="88">
        <v>5.75</v>
      </c>
      <c r="V44" s="88">
        <v>7.6</v>
      </c>
      <c r="W44" s="100">
        <v>10.5</v>
      </c>
      <c r="X44" s="44"/>
      <c r="Y44" s="44"/>
      <c r="Z44" s="44"/>
      <c r="AA44" s="44"/>
      <c r="AB44" s="44"/>
      <c r="AC44" s="67">
        <f t="shared" si="7"/>
        <v>0</v>
      </c>
      <c r="AD44" s="33"/>
      <c r="AE44" s="20">
        <f t="shared" si="8"/>
        <v>0</v>
      </c>
      <c r="AF44" s="85">
        <f t="shared" si="9"/>
        <v>133.85</v>
      </c>
      <c r="AG44" s="21">
        <f t="shared" si="10"/>
        <v>133.85</v>
      </c>
      <c r="AH44" s="84"/>
      <c r="AI44" s="78"/>
      <c r="AJ44" s="22">
        <f t="shared" si="11"/>
        <v>133.85</v>
      </c>
      <c r="AK44" s="23">
        <v>0</v>
      </c>
      <c r="AL44" s="58"/>
      <c r="AM44" s="24"/>
      <c r="AN44" s="25"/>
      <c r="AO44" s="26"/>
      <c r="AP44" s="79"/>
      <c r="AQ44" s="24">
        <v>65</v>
      </c>
      <c r="AR44" s="25">
        <v>200</v>
      </c>
      <c r="AS44" s="25">
        <v>0</v>
      </c>
      <c r="AT44" s="25">
        <v>20</v>
      </c>
      <c r="AU44" s="25">
        <v>60</v>
      </c>
      <c r="AV44" s="62">
        <f t="shared" si="12"/>
        <v>345</v>
      </c>
      <c r="AW44" s="63">
        <f t="shared" si="13"/>
        <v>327.75</v>
      </c>
      <c r="AX44" s="120">
        <v>8</v>
      </c>
      <c r="AY44" s="120">
        <v>12</v>
      </c>
      <c r="AZ44" s="120">
        <v>8</v>
      </c>
      <c r="BA44" s="120">
        <v>1</v>
      </c>
      <c r="BB44" s="81">
        <f t="shared" si="1"/>
        <v>29</v>
      </c>
      <c r="BC44" s="80">
        <f t="shared" si="14"/>
        <v>298.75</v>
      </c>
      <c r="BD44" s="36">
        <f t="shared" si="15"/>
        <v>143.4</v>
      </c>
      <c r="BE44" s="80">
        <f t="shared" si="16"/>
        <v>155.35</v>
      </c>
    </row>
    <row r="45" spans="1:57" ht="18" thickBot="1">
      <c r="A45" s="217">
        <v>41913</v>
      </c>
      <c r="B45" s="201" t="str">
        <f t="shared" si="0"/>
        <v>19:45:00</v>
      </c>
      <c r="C45" s="27" t="s">
        <v>53</v>
      </c>
      <c r="D45" s="88">
        <v>750</v>
      </c>
      <c r="E45" s="88">
        <v>459</v>
      </c>
      <c r="F45" s="88">
        <v>876</v>
      </c>
      <c r="G45" s="88">
        <v>25</v>
      </c>
      <c r="H45" s="88">
        <v>16</v>
      </c>
      <c r="I45" s="89">
        <v>29</v>
      </c>
      <c r="J45" s="48">
        <f>D45+E45+F45</f>
        <v>2085</v>
      </c>
      <c r="K45" s="48">
        <f>G45+H45+I45</f>
        <v>70</v>
      </c>
      <c r="L45" s="89">
        <v>680</v>
      </c>
      <c r="M45" s="94">
        <v>520</v>
      </c>
      <c r="N45" s="94"/>
      <c r="O45" s="93">
        <v>22</v>
      </c>
      <c r="P45" s="56">
        <v>18</v>
      </c>
      <c r="Q45" s="49"/>
      <c r="R45" s="48">
        <f t="shared" si="4"/>
        <v>1200</v>
      </c>
      <c r="S45" s="55">
        <f t="shared" si="5"/>
        <v>40</v>
      </c>
      <c r="T45" s="57">
        <f t="shared" si="6"/>
        <v>110</v>
      </c>
      <c r="U45" s="88">
        <v>5.75</v>
      </c>
      <c r="V45" s="88">
        <v>7.6</v>
      </c>
      <c r="W45" s="100">
        <v>10.5</v>
      </c>
      <c r="X45" s="44"/>
      <c r="Y45" s="44"/>
      <c r="Z45" s="44"/>
      <c r="AA45" s="44"/>
      <c r="AB45" s="44"/>
      <c r="AC45" s="67">
        <f t="shared" si="7"/>
        <v>0</v>
      </c>
      <c r="AD45" s="33"/>
      <c r="AE45" s="20">
        <f t="shared" si="8"/>
        <v>0</v>
      </c>
      <c r="AF45" s="85">
        <f t="shared" si="9"/>
        <v>133.85</v>
      </c>
      <c r="AG45" s="21">
        <f t="shared" si="10"/>
        <v>133.85</v>
      </c>
      <c r="AH45" s="84"/>
      <c r="AI45" s="78"/>
      <c r="AJ45" s="22">
        <f t="shared" si="11"/>
        <v>133.85</v>
      </c>
      <c r="AK45" s="23">
        <v>0</v>
      </c>
      <c r="AL45" s="58"/>
      <c r="AM45" s="24"/>
      <c r="AN45" s="25"/>
      <c r="AO45" s="26"/>
      <c r="AP45" s="79"/>
      <c r="AQ45" s="24">
        <v>65</v>
      </c>
      <c r="AR45" s="25">
        <v>200</v>
      </c>
      <c r="AS45" s="25">
        <v>0</v>
      </c>
      <c r="AT45" s="25">
        <v>20</v>
      </c>
      <c r="AU45" s="25">
        <v>60</v>
      </c>
      <c r="AV45" s="62">
        <f t="shared" si="12"/>
        <v>345</v>
      </c>
      <c r="AW45" s="63">
        <f t="shared" si="13"/>
        <v>327.75</v>
      </c>
      <c r="AX45" s="120">
        <v>8</v>
      </c>
      <c r="AY45" s="120">
        <v>12</v>
      </c>
      <c r="AZ45" s="120">
        <v>8</v>
      </c>
      <c r="BA45" s="120">
        <v>1</v>
      </c>
      <c r="BB45" s="81">
        <f t="shared" si="1"/>
        <v>29</v>
      </c>
      <c r="BC45" s="80">
        <f t="shared" si="14"/>
        <v>298.75</v>
      </c>
      <c r="BD45" s="36">
        <f t="shared" si="15"/>
        <v>143.4</v>
      </c>
      <c r="BE45" s="80">
        <f t="shared" si="16"/>
        <v>155.35</v>
      </c>
    </row>
    <row r="46" spans="1:57" ht="18" thickBot="1">
      <c r="A46" s="217">
        <v>41913</v>
      </c>
      <c r="B46" s="201" t="str">
        <f t="shared" si="0"/>
        <v>20:00:00</v>
      </c>
      <c r="C46" s="27" t="s">
        <v>26</v>
      </c>
      <c r="D46" s="88">
        <v>749</v>
      </c>
      <c r="E46" s="88">
        <v>465</v>
      </c>
      <c r="F46" s="88">
        <v>834</v>
      </c>
      <c r="G46" s="88">
        <v>25</v>
      </c>
      <c r="H46" s="88">
        <v>16</v>
      </c>
      <c r="I46" s="89">
        <v>29</v>
      </c>
      <c r="J46" s="48">
        <f t="shared" si="2"/>
        <v>2048</v>
      </c>
      <c r="K46" s="48">
        <f t="shared" si="3"/>
        <v>70</v>
      </c>
      <c r="L46" s="89">
        <v>701</v>
      </c>
      <c r="M46" s="94">
        <v>515</v>
      </c>
      <c r="N46" s="94"/>
      <c r="O46" s="93">
        <v>23</v>
      </c>
      <c r="P46" s="56">
        <v>18</v>
      </c>
      <c r="Q46" s="49"/>
      <c r="R46" s="48">
        <f t="shared" si="4"/>
        <v>1216</v>
      </c>
      <c r="S46" s="55">
        <f t="shared" si="5"/>
        <v>41</v>
      </c>
      <c r="T46" s="57">
        <f t="shared" si="6"/>
        <v>111</v>
      </c>
      <c r="U46" s="88">
        <v>5.88</v>
      </c>
      <c r="V46" s="88">
        <v>7.6</v>
      </c>
      <c r="W46" s="100">
        <v>10.8</v>
      </c>
      <c r="X46" s="44"/>
      <c r="Y46" s="44"/>
      <c r="Z46" s="44"/>
      <c r="AA46" s="44"/>
      <c r="AB46" s="44"/>
      <c r="AC46" s="67">
        <f t="shared" si="7"/>
        <v>0</v>
      </c>
      <c r="AD46" s="33"/>
      <c r="AE46" s="20">
        <f t="shared" si="8"/>
        <v>0</v>
      </c>
      <c r="AF46" s="85">
        <f t="shared" si="9"/>
        <v>135.28</v>
      </c>
      <c r="AG46" s="21">
        <f t="shared" si="10"/>
        <v>135.28</v>
      </c>
      <c r="AH46" s="84"/>
      <c r="AI46" s="78"/>
      <c r="AJ46" s="22">
        <f t="shared" si="11"/>
        <v>135.28</v>
      </c>
      <c r="AK46" s="23">
        <v>0</v>
      </c>
      <c r="AL46" s="58"/>
      <c r="AM46" s="24"/>
      <c r="AN46" s="25"/>
      <c r="AO46" s="26"/>
      <c r="AP46" s="79"/>
      <c r="AQ46" s="24">
        <v>65</v>
      </c>
      <c r="AR46" s="25">
        <v>200</v>
      </c>
      <c r="AS46" s="25">
        <v>0</v>
      </c>
      <c r="AT46" s="25">
        <v>20</v>
      </c>
      <c r="AU46" s="25">
        <v>60</v>
      </c>
      <c r="AV46" s="62">
        <f t="shared" si="12"/>
        <v>345</v>
      </c>
      <c r="AW46" s="63">
        <f t="shared" si="13"/>
        <v>327.75</v>
      </c>
      <c r="AX46" s="120">
        <v>8</v>
      </c>
      <c r="AY46" s="120">
        <v>12</v>
      </c>
      <c r="AZ46" s="120">
        <v>8</v>
      </c>
      <c r="BA46" s="120">
        <v>1</v>
      </c>
      <c r="BB46" s="81">
        <f t="shared" si="1"/>
        <v>29</v>
      </c>
      <c r="BC46" s="80">
        <f t="shared" si="14"/>
        <v>298.75</v>
      </c>
      <c r="BD46" s="36">
        <f t="shared" si="15"/>
        <v>143.4</v>
      </c>
      <c r="BE46" s="80">
        <f t="shared" si="16"/>
        <v>155.35</v>
      </c>
    </row>
    <row r="47" spans="1:57" ht="18" thickBot="1">
      <c r="A47" s="217">
        <v>41913</v>
      </c>
      <c r="B47" s="201" t="str">
        <f t="shared" si="0"/>
        <v>20:15:00</v>
      </c>
      <c r="C47" s="27" t="s">
        <v>54</v>
      </c>
      <c r="D47" s="88">
        <v>749</v>
      </c>
      <c r="E47" s="88">
        <v>465</v>
      </c>
      <c r="F47" s="88">
        <v>834</v>
      </c>
      <c r="G47" s="88">
        <v>25</v>
      </c>
      <c r="H47" s="88">
        <v>16</v>
      </c>
      <c r="I47" s="89">
        <v>29</v>
      </c>
      <c r="J47" s="48">
        <f>D47+E47+F47</f>
        <v>2048</v>
      </c>
      <c r="K47" s="48">
        <f>G47+H47+I47</f>
        <v>70</v>
      </c>
      <c r="L47" s="89">
        <v>701</v>
      </c>
      <c r="M47" s="94">
        <v>515</v>
      </c>
      <c r="N47" s="94"/>
      <c r="O47" s="93">
        <v>23</v>
      </c>
      <c r="P47" s="56">
        <v>18</v>
      </c>
      <c r="Q47" s="49"/>
      <c r="R47" s="48">
        <f t="shared" si="4"/>
        <v>1216</v>
      </c>
      <c r="S47" s="55">
        <f t="shared" si="5"/>
        <v>41</v>
      </c>
      <c r="T47" s="57">
        <f t="shared" si="6"/>
        <v>111</v>
      </c>
      <c r="U47" s="88">
        <v>5.88</v>
      </c>
      <c r="V47" s="88">
        <v>7.6</v>
      </c>
      <c r="W47" s="100">
        <v>10.8</v>
      </c>
      <c r="X47" s="44"/>
      <c r="Y47" s="44"/>
      <c r="Z47" s="44"/>
      <c r="AA47" s="44"/>
      <c r="AB47" s="44"/>
      <c r="AC47" s="67">
        <f t="shared" si="7"/>
        <v>0</v>
      </c>
      <c r="AD47" s="33"/>
      <c r="AE47" s="20">
        <f t="shared" si="8"/>
        <v>0</v>
      </c>
      <c r="AF47" s="85">
        <f t="shared" si="9"/>
        <v>135.28</v>
      </c>
      <c r="AG47" s="21">
        <f t="shared" si="10"/>
        <v>135.28</v>
      </c>
      <c r="AH47" s="84"/>
      <c r="AI47" s="78"/>
      <c r="AJ47" s="22">
        <f t="shared" si="11"/>
        <v>135.28</v>
      </c>
      <c r="AK47" s="23">
        <v>0</v>
      </c>
      <c r="AL47" s="58"/>
      <c r="AM47" s="24"/>
      <c r="AN47" s="25"/>
      <c r="AO47" s="26"/>
      <c r="AP47" s="79"/>
      <c r="AQ47" s="24">
        <v>65</v>
      </c>
      <c r="AR47" s="25">
        <v>200</v>
      </c>
      <c r="AS47" s="25">
        <v>0</v>
      </c>
      <c r="AT47" s="25">
        <v>20</v>
      </c>
      <c r="AU47" s="25">
        <v>60</v>
      </c>
      <c r="AV47" s="62">
        <f t="shared" si="12"/>
        <v>345</v>
      </c>
      <c r="AW47" s="63">
        <f t="shared" si="13"/>
        <v>327.75</v>
      </c>
      <c r="AX47" s="120">
        <v>8</v>
      </c>
      <c r="AY47" s="120">
        <v>12</v>
      </c>
      <c r="AZ47" s="120">
        <v>8</v>
      </c>
      <c r="BA47" s="120">
        <v>1</v>
      </c>
      <c r="BB47" s="81">
        <f t="shared" si="1"/>
        <v>29</v>
      </c>
      <c r="BC47" s="80">
        <f t="shared" si="14"/>
        <v>298.75</v>
      </c>
      <c r="BD47" s="36">
        <f t="shared" si="15"/>
        <v>143.4</v>
      </c>
      <c r="BE47" s="80">
        <f t="shared" si="16"/>
        <v>155.35</v>
      </c>
    </row>
    <row r="48" spans="1:57" ht="18" thickBot="1">
      <c r="A48" s="217">
        <v>41913</v>
      </c>
      <c r="B48" s="201" t="str">
        <f t="shared" si="0"/>
        <v>20:30:00</v>
      </c>
      <c r="C48" s="27" t="s">
        <v>55</v>
      </c>
      <c r="D48" s="88">
        <v>750</v>
      </c>
      <c r="E48" s="88">
        <v>459</v>
      </c>
      <c r="F48" s="88">
        <v>876</v>
      </c>
      <c r="G48" s="88">
        <v>25</v>
      </c>
      <c r="H48" s="88">
        <v>16</v>
      </c>
      <c r="I48" s="89">
        <v>30</v>
      </c>
      <c r="J48" s="48">
        <f t="shared" si="2"/>
        <v>2085</v>
      </c>
      <c r="K48" s="48">
        <f t="shared" si="3"/>
        <v>71</v>
      </c>
      <c r="L48" s="89">
        <v>692</v>
      </c>
      <c r="M48" s="94">
        <v>510</v>
      </c>
      <c r="N48" s="94"/>
      <c r="O48" s="93">
        <v>23</v>
      </c>
      <c r="P48" s="56">
        <v>18</v>
      </c>
      <c r="Q48" s="49"/>
      <c r="R48" s="48">
        <f t="shared" si="4"/>
        <v>1202</v>
      </c>
      <c r="S48" s="55">
        <f t="shared" si="5"/>
        <v>41</v>
      </c>
      <c r="T48" s="57">
        <f t="shared" si="6"/>
        <v>112</v>
      </c>
      <c r="U48" s="88">
        <v>5.88</v>
      </c>
      <c r="V48" s="88">
        <v>7.2</v>
      </c>
      <c r="W48" s="100">
        <v>10.8</v>
      </c>
      <c r="X48" s="44"/>
      <c r="Y48" s="44"/>
      <c r="Z48" s="44"/>
      <c r="AA48" s="44"/>
      <c r="AB48" s="44"/>
      <c r="AC48" s="67">
        <f t="shared" si="7"/>
        <v>0</v>
      </c>
      <c r="AD48" s="33"/>
      <c r="AE48" s="20">
        <f t="shared" si="8"/>
        <v>0</v>
      </c>
      <c r="AF48" s="85">
        <f t="shared" si="9"/>
        <v>135.88</v>
      </c>
      <c r="AG48" s="21">
        <f t="shared" si="10"/>
        <v>135.88</v>
      </c>
      <c r="AH48" s="84"/>
      <c r="AI48" s="78"/>
      <c r="AJ48" s="22">
        <f t="shared" si="11"/>
        <v>135.88</v>
      </c>
      <c r="AK48" s="23">
        <v>0</v>
      </c>
      <c r="AL48" s="58"/>
      <c r="AM48" s="24"/>
      <c r="AN48" s="25"/>
      <c r="AO48" s="26"/>
      <c r="AP48" s="79"/>
      <c r="AQ48" s="24">
        <v>65</v>
      </c>
      <c r="AR48" s="25">
        <v>200</v>
      </c>
      <c r="AS48" s="25">
        <v>0</v>
      </c>
      <c r="AT48" s="25">
        <v>20</v>
      </c>
      <c r="AU48" s="25">
        <v>60</v>
      </c>
      <c r="AV48" s="62">
        <f t="shared" si="12"/>
        <v>345</v>
      </c>
      <c r="AW48" s="63">
        <f t="shared" si="13"/>
        <v>327.75</v>
      </c>
      <c r="AX48" s="120">
        <v>8</v>
      </c>
      <c r="AY48" s="120">
        <v>12</v>
      </c>
      <c r="AZ48" s="120">
        <v>8</v>
      </c>
      <c r="BA48" s="120">
        <v>1</v>
      </c>
      <c r="BB48" s="81">
        <f t="shared" si="1"/>
        <v>29</v>
      </c>
      <c r="BC48" s="80">
        <f t="shared" si="14"/>
        <v>298.75</v>
      </c>
      <c r="BD48" s="36">
        <f t="shared" si="15"/>
        <v>143.4</v>
      </c>
      <c r="BE48" s="80">
        <f t="shared" si="16"/>
        <v>155.35</v>
      </c>
    </row>
    <row r="49" spans="1:57" ht="18" thickBot="1">
      <c r="A49" s="217">
        <v>41913</v>
      </c>
      <c r="B49" s="201" t="str">
        <f t="shared" si="0"/>
        <v>20:45:00</v>
      </c>
      <c r="C49" s="27" t="s">
        <v>56</v>
      </c>
      <c r="D49" s="88">
        <v>750</v>
      </c>
      <c r="E49" s="88">
        <v>459</v>
      </c>
      <c r="F49" s="88">
        <v>876</v>
      </c>
      <c r="G49" s="88">
        <v>25</v>
      </c>
      <c r="H49" s="88">
        <v>16</v>
      </c>
      <c r="I49" s="89">
        <v>30</v>
      </c>
      <c r="J49" s="48">
        <f>D49+E49+F49</f>
        <v>2085</v>
      </c>
      <c r="K49" s="48">
        <f>G49+H49+I49</f>
        <v>71</v>
      </c>
      <c r="L49" s="89">
        <v>692</v>
      </c>
      <c r="M49" s="94">
        <v>510</v>
      </c>
      <c r="N49" s="94"/>
      <c r="O49" s="93">
        <v>23</v>
      </c>
      <c r="P49" s="56">
        <v>18</v>
      </c>
      <c r="Q49" s="49"/>
      <c r="R49" s="48">
        <f t="shared" si="4"/>
        <v>1202</v>
      </c>
      <c r="S49" s="55">
        <f t="shared" si="5"/>
        <v>41</v>
      </c>
      <c r="T49" s="57">
        <f t="shared" si="6"/>
        <v>112</v>
      </c>
      <c r="U49" s="88">
        <v>5.88</v>
      </c>
      <c r="V49" s="88">
        <v>7.2</v>
      </c>
      <c r="W49" s="100">
        <v>10.8</v>
      </c>
      <c r="X49" s="44"/>
      <c r="Y49" s="44"/>
      <c r="Z49" s="44"/>
      <c r="AA49" s="44"/>
      <c r="AB49" s="44"/>
      <c r="AC49" s="67">
        <f t="shared" si="7"/>
        <v>0</v>
      </c>
      <c r="AD49" s="33"/>
      <c r="AE49" s="20">
        <f t="shared" si="8"/>
        <v>0</v>
      </c>
      <c r="AF49" s="85">
        <f t="shared" si="9"/>
        <v>135.88</v>
      </c>
      <c r="AG49" s="21">
        <f t="shared" si="10"/>
        <v>135.88</v>
      </c>
      <c r="AH49" s="84"/>
      <c r="AI49" s="78"/>
      <c r="AJ49" s="22">
        <f t="shared" si="11"/>
        <v>135.88</v>
      </c>
      <c r="AK49" s="23">
        <v>0</v>
      </c>
      <c r="AL49" s="58"/>
      <c r="AM49" s="24"/>
      <c r="AN49" s="25"/>
      <c r="AO49" s="26"/>
      <c r="AP49" s="79"/>
      <c r="AQ49" s="24">
        <v>65</v>
      </c>
      <c r="AR49" s="25">
        <v>200</v>
      </c>
      <c r="AS49" s="25">
        <v>0</v>
      </c>
      <c r="AT49" s="25">
        <v>20</v>
      </c>
      <c r="AU49" s="25">
        <v>60</v>
      </c>
      <c r="AV49" s="62">
        <f t="shared" si="12"/>
        <v>345</v>
      </c>
      <c r="AW49" s="63">
        <f t="shared" si="13"/>
        <v>327.75</v>
      </c>
      <c r="AX49" s="120">
        <v>8</v>
      </c>
      <c r="AY49" s="120">
        <v>12</v>
      </c>
      <c r="AZ49" s="120">
        <v>8</v>
      </c>
      <c r="BA49" s="120">
        <v>1</v>
      </c>
      <c r="BB49" s="81">
        <f t="shared" si="1"/>
        <v>29</v>
      </c>
      <c r="BC49" s="80">
        <f t="shared" si="14"/>
        <v>298.75</v>
      </c>
      <c r="BD49" s="36">
        <f t="shared" si="15"/>
        <v>143.4</v>
      </c>
      <c r="BE49" s="80">
        <f t="shared" si="16"/>
        <v>155.35</v>
      </c>
    </row>
    <row r="50" spans="1:57" ht="18" thickBot="1">
      <c r="A50" s="217">
        <v>41913</v>
      </c>
      <c r="B50" s="201" t="str">
        <f t="shared" si="0"/>
        <v>21:00:00</v>
      </c>
      <c r="C50" s="27" t="s">
        <v>27</v>
      </c>
      <c r="D50" s="88">
        <v>729</v>
      </c>
      <c r="E50" s="88">
        <v>446</v>
      </c>
      <c r="F50" s="88">
        <v>916</v>
      </c>
      <c r="G50" s="88">
        <v>25</v>
      </c>
      <c r="H50" s="88">
        <v>15</v>
      </c>
      <c r="I50" s="89">
        <v>29</v>
      </c>
      <c r="J50" s="48">
        <f t="shared" si="2"/>
        <v>2091</v>
      </c>
      <c r="K50" s="48">
        <f t="shared" si="3"/>
        <v>69</v>
      </c>
      <c r="L50" s="89">
        <v>685</v>
      </c>
      <c r="M50" s="94">
        <v>506</v>
      </c>
      <c r="N50" s="94"/>
      <c r="O50" s="93">
        <v>23</v>
      </c>
      <c r="P50" s="56">
        <v>18</v>
      </c>
      <c r="Q50" s="49"/>
      <c r="R50" s="48">
        <f t="shared" si="4"/>
        <v>1191</v>
      </c>
      <c r="S50" s="55">
        <f t="shared" si="5"/>
        <v>41</v>
      </c>
      <c r="T50" s="57">
        <f t="shared" si="6"/>
        <v>110</v>
      </c>
      <c r="U50" s="88">
        <v>5.64</v>
      </c>
      <c r="V50" s="88">
        <v>7.2</v>
      </c>
      <c r="W50" s="88">
        <v>8.4</v>
      </c>
      <c r="X50" s="44"/>
      <c r="Y50" s="44"/>
      <c r="Z50" s="44"/>
      <c r="AA50" s="44"/>
      <c r="AB50" s="44"/>
      <c r="AC50" s="67">
        <f t="shared" si="7"/>
        <v>0</v>
      </c>
      <c r="AD50" s="33"/>
      <c r="AE50" s="20">
        <f t="shared" si="8"/>
        <v>0</v>
      </c>
      <c r="AF50" s="85">
        <f t="shared" si="9"/>
        <v>131.24</v>
      </c>
      <c r="AG50" s="21">
        <f t="shared" si="10"/>
        <v>131.24</v>
      </c>
      <c r="AH50" s="84"/>
      <c r="AI50" s="78"/>
      <c r="AJ50" s="22">
        <f t="shared" si="11"/>
        <v>131.24</v>
      </c>
      <c r="AK50" s="23">
        <v>0</v>
      </c>
      <c r="AL50" s="58"/>
      <c r="AM50" s="24"/>
      <c r="AN50" s="25"/>
      <c r="AO50" s="26"/>
      <c r="AP50" s="79"/>
      <c r="AQ50" s="24">
        <v>65</v>
      </c>
      <c r="AR50" s="25">
        <v>200</v>
      </c>
      <c r="AS50" s="25">
        <v>0</v>
      </c>
      <c r="AT50" s="25">
        <v>20</v>
      </c>
      <c r="AU50" s="25">
        <v>60</v>
      </c>
      <c r="AV50" s="62">
        <f t="shared" si="12"/>
        <v>345</v>
      </c>
      <c r="AW50" s="63">
        <f t="shared" si="13"/>
        <v>327.75</v>
      </c>
      <c r="AX50" s="120">
        <v>8</v>
      </c>
      <c r="AY50" s="120">
        <v>12</v>
      </c>
      <c r="AZ50" s="120">
        <v>8</v>
      </c>
      <c r="BA50" s="120">
        <v>1</v>
      </c>
      <c r="BB50" s="81">
        <f t="shared" si="1"/>
        <v>29</v>
      </c>
      <c r="BC50" s="80">
        <f t="shared" si="14"/>
        <v>298.75</v>
      </c>
      <c r="BD50" s="36">
        <f t="shared" si="15"/>
        <v>143.4</v>
      </c>
      <c r="BE50" s="80">
        <f t="shared" si="16"/>
        <v>155.35</v>
      </c>
    </row>
    <row r="51" spans="1:57" ht="18" thickBot="1">
      <c r="A51" s="217">
        <v>41913</v>
      </c>
      <c r="B51" s="201" t="str">
        <f t="shared" si="0"/>
        <v>21:15:00</v>
      </c>
      <c r="C51" s="27" t="s">
        <v>57</v>
      </c>
      <c r="D51" s="88">
        <v>729</v>
      </c>
      <c r="E51" s="88">
        <v>446</v>
      </c>
      <c r="F51" s="88">
        <v>916</v>
      </c>
      <c r="G51" s="88">
        <v>25</v>
      </c>
      <c r="H51" s="88">
        <v>15</v>
      </c>
      <c r="I51" s="89">
        <v>29</v>
      </c>
      <c r="J51" s="48">
        <f>D51+E51+F51</f>
        <v>2091</v>
      </c>
      <c r="K51" s="48">
        <f>G51+H51+I51</f>
        <v>69</v>
      </c>
      <c r="L51" s="89">
        <v>685</v>
      </c>
      <c r="M51" s="94">
        <v>506</v>
      </c>
      <c r="N51" s="94"/>
      <c r="O51" s="93">
        <v>23</v>
      </c>
      <c r="P51" s="56">
        <v>18</v>
      </c>
      <c r="Q51" s="49"/>
      <c r="R51" s="48">
        <f t="shared" si="4"/>
        <v>1191</v>
      </c>
      <c r="S51" s="55">
        <f t="shared" si="5"/>
        <v>41</v>
      </c>
      <c r="T51" s="57">
        <f t="shared" si="6"/>
        <v>110</v>
      </c>
      <c r="U51" s="88">
        <v>5.64</v>
      </c>
      <c r="V51" s="88">
        <v>7.2</v>
      </c>
      <c r="W51" s="88">
        <v>8.4</v>
      </c>
      <c r="X51" s="44"/>
      <c r="Y51" s="44"/>
      <c r="Z51" s="44"/>
      <c r="AA51" s="44"/>
      <c r="AB51" s="44"/>
      <c r="AC51" s="67">
        <f t="shared" si="7"/>
        <v>0</v>
      </c>
      <c r="AD51" s="33"/>
      <c r="AE51" s="20">
        <f t="shared" si="8"/>
        <v>0</v>
      </c>
      <c r="AF51" s="85">
        <f t="shared" si="9"/>
        <v>131.24</v>
      </c>
      <c r="AG51" s="21">
        <f t="shared" si="10"/>
        <v>131.24</v>
      </c>
      <c r="AH51" s="84"/>
      <c r="AI51" s="78"/>
      <c r="AJ51" s="22">
        <f t="shared" si="11"/>
        <v>131.24</v>
      </c>
      <c r="AK51" s="23">
        <v>0</v>
      </c>
      <c r="AL51" s="58"/>
      <c r="AM51" s="24"/>
      <c r="AN51" s="25"/>
      <c r="AO51" s="26"/>
      <c r="AP51" s="79"/>
      <c r="AQ51" s="24">
        <v>65</v>
      </c>
      <c r="AR51" s="25">
        <v>200</v>
      </c>
      <c r="AS51" s="25">
        <v>0</v>
      </c>
      <c r="AT51" s="25">
        <v>20</v>
      </c>
      <c r="AU51" s="25">
        <v>60</v>
      </c>
      <c r="AV51" s="62">
        <f t="shared" si="12"/>
        <v>345</v>
      </c>
      <c r="AW51" s="63">
        <f t="shared" si="13"/>
        <v>327.75</v>
      </c>
      <c r="AX51" s="120">
        <v>8</v>
      </c>
      <c r="AY51" s="120">
        <v>12</v>
      </c>
      <c r="AZ51" s="120">
        <v>8</v>
      </c>
      <c r="BA51" s="120">
        <v>1</v>
      </c>
      <c r="BB51" s="81">
        <f t="shared" si="1"/>
        <v>29</v>
      </c>
      <c r="BC51" s="80">
        <f t="shared" si="14"/>
        <v>298.75</v>
      </c>
      <c r="BD51" s="36">
        <f t="shared" si="15"/>
        <v>143.4</v>
      </c>
      <c r="BE51" s="80">
        <f t="shared" si="16"/>
        <v>155.35</v>
      </c>
    </row>
    <row r="52" spans="1:57" ht="18" thickBot="1">
      <c r="A52" s="217">
        <v>41913</v>
      </c>
      <c r="B52" s="201" t="str">
        <f t="shared" si="0"/>
        <v>21:30:00</v>
      </c>
      <c r="C52" s="27" t="s">
        <v>58</v>
      </c>
      <c r="D52" s="88">
        <v>697</v>
      </c>
      <c r="E52" s="88">
        <v>426</v>
      </c>
      <c r="F52" s="88">
        <v>872</v>
      </c>
      <c r="G52" s="88">
        <v>24</v>
      </c>
      <c r="H52" s="88">
        <v>15</v>
      </c>
      <c r="I52" s="89">
        <v>27</v>
      </c>
      <c r="J52" s="48">
        <f t="shared" si="2"/>
        <v>1995</v>
      </c>
      <c r="K52" s="48">
        <f t="shared" si="3"/>
        <v>66</v>
      </c>
      <c r="L52" s="89">
        <v>679</v>
      </c>
      <c r="M52" s="94">
        <v>490</v>
      </c>
      <c r="N52" s="94"/>
      <c r="O52" s="93">
        <v>22</v>
      </c>
      <c r="P52" s="56">
        <v>17</v>
      </c>
      <c r="Q52" s="49"/>
      <c r="R52" s="48">
        <f t="shared" si="4"/>
        <v>1169</v>
      </c>
      <c r="S52" s="55">
        <f t="shared" si="5"/>
        <v>39</v>
      </c>
      <c r="T52" s="57">
        <f t="shared" si="6"/>
        <v>105</v>
      </c>
      <c r="U52" s="88">
        <v>5.64</v>
      </c>
      <c r="V52" s="88">
        <v>6.5</v>
      </c>
      <c r="W52" s="88">
        <v>8.4</v>
      </c>
      <c r="X52" s="44"/>
      <c r="Y52" s="44"/>
      <c r="Z52" s="44"/>
      <c r="AA52" s="44"/>
      <c r="AB52" s="44"/>
      <c r="AC52" s="67">
        <f t="shared" si="7"/>
        <v>0</v>
      </c>
      <c r="AD52" s="33"/>
      <c r="AE52" s="20">
        <f t="shared" si="8"/>
        <v>0</v>
      </c>
      <c r="AF52" s="85">
        <f t="shared" si="9"/>
        <v>125.54</v>
      </c>
      <c r="AG52" s="21">
        <f t="shared" si="10"/>
        <v>125.54</v>
      </c>
      <c r="AH52" s="84"/>
      <c r="AI52" s="78"/>
      <c r="AJ52" s="22">
        <f t="shared" si="11"/>
        <v>125.54</v>
      </c>
      <c r="AK52" s="23">
        <v>0</v>
      </c>
      <c r="AL52" s="58"/>
      <c r="AM52" s="24"/>
      <c r="AN52" s="25"/>
      <c r="AO52" s="26"/>
      <c r="AP52" s="79"/>
      <c r="AQ52" s="24">
        <v>65</v>
      </c>
      <c r="AR52" s="25">
        <v>200</v>
      </c>
      <c r="AS52" s="25">
        <v>0</v>
      </c>
      <c r="AT52" s="25">
        <v>20</v>
      </c>
      <c r="AU52" s="25">
        <v>60</v>
      </c>
      <c r="AV52" s="62">
        <f t="shared" si="12"/>
        <v>345</v>
      </c>
      <c r="AW52" s="63">
        <f t="shared" si="13"/>
        <v>327.75</v>
      </c>
      <c r="AX52" s="120">
        <v>8</v>
      </c>
      <c r="AY52" s="120">
        <v>12</v>
      </c>
      <c r="AZ52" s="120">
        <v>8</v>
      </c>
      <c r="BA52" s="120">
        <v>1</v>
      </c>
      <c r="BB52" s="81">
        <f t="shared" si="1"/>
        <v>29</v>
      </c>
      <c r="BC52" s="80">
        <f t="shared" si="14"/>
        <v>298.75</v>
      </c>
      <c r="BD52" s="36">
        <f t="shared" si="15"/>
        <v>143.4</v>
      </c>
      <c r="BE52" s="80">
        <f t="shared" si="16"/>
        <v>155.35</v>
      </c>
    </row>
    <row r="53" spans="1:57" ht="18" thickBot="1">
      <c r="A53" s="217">
        <v>41913</v>
      </c>
      <c r="B53" s="201" t="str">
        <f t="shared" si="0"/>
        <v>21:45:00</v>
      </c>
      <c r="C53" s="27" t="s">
        <v>59</v>
      </c>
      <c r="D53" s="88">
        <v>697</v>
      </c>
      <c r="E53" s="88">
        <v>426</v>
      </c>
      <c r="F53" s="88">
        <v>872</v>
      </c>
      <c r="G53" s="88">
        <v>24</v>
      </c>
      <c r="H53" s="88">
        <v>15</v>
      </c>
      <c r="I53" s="89">
        <v>27</v>
      </c>
      <c r="J53" s="48">
        <f>D53+E53+F53</f>
        <v>1995</v>
      </c>
      <c r="K53" s="48">
        <f>G53+H53+I53</f>
        <v>66</v>
      </c>
      <c r="L53" s="89">
        <v>679</v>
      </c>
      <c r="M53" s="94">
        <v>490</v>
      </c>
      <c r="N53" s="94"/>
      <c r="O53" s="93">
        <v>22</v>
      </c>
      <c r="P53" s="56">
        <v>17</v>
      </c>
      <c r="Q53" s="49"/>
      <c r="R53" s="48">
        <f t="shared" si="4"/>
        <v>1169</v>
      </c>
      <c r="S53" s="55">
        <f t="shared" si="5"/>
        <v>39</v>
      </c>
      <c r="T53" s="57">
        <f t="shared" si="6"/>
        <v>105</v>
      </c>
      <c r="U53" s="88">
        <v>5.64</v>
      </c>
      <c r="V53" s="88">
        <v>6.5</v>
      </c>
      <c r="W53" s="88">
        <v>8.4</v>
      </c>
      <c r="X53" s="44"/>
      <c r="Y53" s="44"/>
      <c r="Z53" s="44"/>
      <c r="AA53" s="44"/>
      <c r="AB53" s="44"/>
      <c r="AC53" s="67">
        <f t="shared" si="7"/>
        <v>0</v>
      </c>
      <c r="AD53" s="33"/>
      <c r="AE53" s="20">
        <f t="shared" si="8"/>
        <v>0</v>
      </c>
      <c r="AF53" s="85">
        <f t="shared" si="9"/>
        <v>125.54</v>
      </c>
      <c r="AG53" s="21">
        <f t="shared" si="10"/>
        <v>125.54</v>
      </c>
      <c r="AH53" s="84"/>
      <c r="AI53" s="78"/>
      <c r="AJ53" s="22">
        <f t="shared" si="11"/>
        <v>125.54</v>
      </c>
      <c r="AK53" s="23">
        <v>0</v>
      </c>
      <c r="AL53" s="58"/>
      <c r="AM53" s="24"/>
      <c r="AN53" s="25"/>
      <c r="AO53" s="26"/>
      <c r="AP53" s="79"/>
      <c r="AQ53" s="24">
        <v>65</v>
      </c>
      <c r="AR53" s="25">
        <v>200</v>
      </c>
      <c r="AS53" s="25">
        <v>0</v>
      </c>
      <c r="AT53" s="25">
        <v>20</v>
      </c>
      <c r="AU53" s="25">
        <v>60</v>
      </c>
      <c r="AV53" s="62">
        <f t="shared" si="12"/>
        <v>345</v>
      </c>
      <c r="AW53" s="63">
        <f t="shared" si="13"/>
        <v>327.75</v>
      </c>
      <c r="AX53" s="120">
        <v>8</v>
      </c>
      <c r="AY53" s="120">
        <v>12</v>
      </c>
      <c r="AZ53" s="120">
        <v>8</v>
      </c>
      <c r="BA53" s="120">
        <v>1</v>
      </c>
      <c r="BB53" s="81">
        <f t="shared" si="1"/>
        <v>29</v>
      </c>
      <c r="BC53" s="80">
        <f t="shared" si="14"/>
        <v>298.75</v>
      </c>
      <c r="BD53" s="36">
        <f t="shared" si="15"/>
        <v>143.4</v>
      </c>
      <c r="BE53" s="80">
        <f t="shared" si="16"/>
        <v>155.35</v>
      </c>
    </row>
    <row r="54" spans="1:57" ht="18" thickBot="1">
      <c r="A54" s="217">
        <v>41913</v>
      </c>
      <c r="B54" s="201" t="str">
        <f t="shared" si="0"/>
        <v>22:00:00</v>
      </c>
      <c r="C54" s="27" t="s">
        <v>28</v>
      </c>
      <c r="D54" s="88">
        <v>652</v>
      </c>
      <c r="E54" s="88">
        <v>397</v>
      </c>
      <c r="F54" s="88">
        <v>813</v>
      </c>
      <c r="G54" s="88">
        <v>22</v>
      </c>
      <c r="H54" s="88">
        <v>14</v>
      </c>
      <c r="I54" s="89">
        <v>26</v>
      </c>
      <c r="J54" s="48">
        <f t="shared" si="2"/>
        <v>1862</v>
      </c>
      <c r="K54" s="48">
        <f t="shared" si="3"/>
        <v>62</v>
      </c>
      <c r="L54" s="89">
        <v>652</v>
      </c>
      <c r="M54" s="94">
        <v>479</v>
      </c>
      <c r="N54" s="94"/>
      <c r="O54" s="93">
        <v>22</v>
      </c>
      <c r="P54" s="56">
        <v>16</v>
      </c>
      <c r="Q54" s="49"/>
      <c r="R54" s="48">
        <f t="shared" si="4"/>
        <v>1131</v>
      </c>
      <c r="S54" s="55">
        <f t="shared" si="5"/>
        <v>38</v>
      </c>
      <c r="T54" s="57">
        <f t="shared" si="6"/>
        <v>100</v>
      </c>
      <c r="U54" s="89">
        <v>5.04</v>
      </c>
      <c r="V54" s="88">
        <v>5.5</v>
      </c>
      <c r="W54" s="88">
        <v>7.3</v>
      </c>
      <c r="X54" s="44"/>
      <c r="Y54" s="44"/>
      <c r="Z54" s="44"/>
      <c r="AA54" s="44"/>
      <c r="AB54" s="44"/>
      <c r="AC54" s="67">
        <f t="shared" si="7"/>
        <v>0</v>
      </c>
      <c r="AD54" s="33"/>
      <c r="AE54" s="20">
        <f t="shared" si="8"/>
        <v>0</v>
      </c>
      <c r="AF54" s="85">
        <f t="shared" si="9"/>
        <v>117.84</v>
      </c>
      <c r="AG54" s="21">
        <f t="shared" si="10"/>
        <v>117.84</v>
      </c>
      <c r="AH54" s="84"/>
      <c r="AI54" s="78"/>
      <c r="AJ54" s="22">
        <f t="shared" si="11"/>
        <v>117.84</v>
      </c>
      <c r="AK54" s="23">
        <v>0</v>
      </c>
      <c r="AL54" s="58"/>
      <c r="AM54" s="24"/>
      <c r="AN54" s="25"/>
      <c r="AO54" s="26"/>
      <c r="AP54" s="79"/>
      <c r="AQ54" s="24">
        <v>65</v>
      </c>
      <c r="AR54" s="25">
        <v>200</v>
      </c>
      <c r="AS54" s="25">
        <v>0</v>
      </c>
      <c r="AT54" s="25">
        <v>20</v>
      </c>
      <c r="AU54" s="25">
        <v>60</v>
      </c>
      <c r="AV54" s="62">
        <f t="shared" si="12"/>
        <v>345</v>
      </c>
      <c r="AW54" s="63">
        <f t="shared" si="13"/>
        <v>327.75</v>
      </c>
      <c r="AX54" s="120">
        <v>8</v>
      </c>
      <c r="AY54" s="120">
        <v>12</v>
      </c>
      <c r="AZ54" s="120">
        <v>8</v>
      </c>
      <c r="BA54" s="120">
        <v>1</v>
      </c>
      <c r="BB54" s="81">
        <f t="shared" si="1"/>
        <v>29</v>
      </c>
      <c r="BC54" s="80">
        <f t="shared" si="14"/>
        <v>298.75</v>
      </c>
      <c r="BD54" s="36">
        <f t="shared" si="15"/>
        <v>143.4</v>
      </c>
      <c r="BE54" s="80">
        <f t="shared" si="16"/>
        <v>155.35</v>
      </c>
    </row>
    <row r="55" spans="1:57" ht="18" thickBot="1">
      <c r="A55" s="217">
        <v>41913</v>
      </c>
      <c r="B55" s="201" t="str">
        <f t="shared" si="0"/>
        <v>22:30:00</v>
      </c>
      <c r="C55" s="215" t="s">
        <v>60</v>
      </c>
      <c r="D55" s="88">
        <v>622</v>
      </c>
      <c r="E55" s="88">
        <v>380</v>
      </c>
      <c r="F55" s="88">
        <v>779</v>
      </c>
      <c r="G55" s="88">
        <v>21</v>
      </c>
      <c r="H55" s="88">
        <v>14</v>
      </c>
      <c r="I55" s="89">
        <v>24</v>
      </c>
      <c r="J55" s="48">
        <f t="shared" si="2"/>
        <v>1781</v>
      </c>
      <c r="K55" s="48">
        <f t="shared" si="3"/>
        <v>59</v>
      </c>
      <c r="L55" s="89">
        <v>626</v>
      </c>
      <c r="M55" s="94">
        <v>469</v>
      </c>
      <c r="N55" s="94"/>
      <c r="O55" s="93">
        <v>21</v>
      </c>
      <c r="P55" s="56">
        <v>16</v>
      </c>
      <c r="Q55" s="49"/>
      <c r="R55" s="48">
        <f t="shared" si="4"/>
        <v>1095</v>
      </c>
      <c r="S55" s="55">
        <f t="shared" si="5"/>
        <v>37</v>
      </c>
      <c r="T55" s="57">
        <f t="shared" si="6"/>
        <v>96</v>
      </c>
      <c r="U55" s="89">
        <v>5.04</v>
      </c>
      <c r="V55" s="88">
        <v>5.5</v>
      </c>
      <c r="W55" s="88">
        <v>7.3</v>
      </c>
      <c r="X55" s="44"/>
      <c r="Y55" s="44"/>
      <c r="Z55" s="44"/>
      <c r="AA55" s="44"/>
      <c r="AB55" s="44"/>
      <c r="AC55" s="67">
        <f t="shared" si="7"/>
        <v>0</v>
      </c>
      <c r="AD55" s="33"/>
      <c r="AE55" s="20">
        <f t="shared" si="8"/>
        <v>0</v>
      </c>
      <c r="AF55" s="85">
        <f t="shared" si="9"/>
        <v>113.84</v>
      </c>
      <c r="AG55" s="21">
        <f t="shared" si="10"/>
        <v>113.84</v>
      </c>
      <c r="AH55" s="84"/>
      <c r="AI55" s="78"/>
      <c r="AJ55" s="22">
        <f t="shared" si="11"/>
        <v>113.84</v>
      </c>
      <c r="AK55" s="23">
        <v>0</v>
      </c>
      <c r="AL55" s="58"/>
      <c r="AM55" s="24"/>
      <c r="AN55" s="25"/>
      <c r="AO55" s="26"/>
      <c r="AP55" s="79"/>
      <c r="AQ55" s="24">
        <v>65</v>
      </c>
      <c r="AR55" s="25">
        <v>200</v>
      </c>
      <c r="AS55" s="25">
        <v>0</v>
      </c>
      <c r="AT55" s="25">
        <v>20</v>
      </c>
      <c r="AU55" s="25">
        <v>60</v>
      </c>
      <c r="AV55" s="62">
        <f t="shared" si="12"/>
        <v>345</v>
      </c>
      <c r="AW55" s="63">
        <f t="shared" si="13"/>
        <v>327.75</v>
      </c>
      <c r="AX55" s="120">
        <v>8</v>
      </c>
      <c r="AY55" s="120">
        <v>12</v>
      </c>
      <c r="AZ55" s="120">
        <v>8</v>
      </c>
      <c r="BA55" s="120">
        <v>1</v>
      </c>
      <c r="BB55" s="81">
        <f t="shared" si="1"/>
        <v>29</v>
      </c>
      <c r="BC55" s="80">
        <f t="shared" si="14"/>
        <v>298.75</v>
      </c>
      <c r="BD55" s="36">
        <f t="shared" si="15"/>
        <v>143.4</v>
      </c>
      <c r="BE55" s="80">
        <f t="shared" si="16"/>
        <v>155.35</v>
      </c>
    </row>
    <row r="56" spans="1:57" ht="18" thickBot="1">
      <c r="A56" s="217">
        <v>41913</v>
      </c>
      <c r="B56" s="201" t="str">
        <f t="shared" si="0"/>
        <v>23:00:00</v>
      </c>
      <c r="C56" s="215" t="s">
        <v>29</v>
      </c>
      <c r="D56" s="88">
        <v>569</v>
      </c>
      <c r="E56" s="88">
        <v>350</v>
      </c>
      <c r="F56" s="88">
        <v>721</v>
      </c>
      <c r="G56" s="88">
        <v>20</v>
      </c>
      <c r="H56" s="88">
        <v>12</v>
      </c>
      <c r="I56" s="89">
        <v>22</v>
      </c>
      <c r="J56" s="48">
        <f t="shared" si="2"/>
        <v>1640</v>
      </c>
      <c r="K56" s="48">
        <f t="shared" si="3"/>
        <v>54</v>
      </c>
      <c r="L56" s="89">
        <v>599</v>
      </c>
      <c r="M56" s="94">
        <v>453</v>
      </c>
      <c r="N56" s="94"/>
      <c r="O56" s="93">
        <v>19</v>
      </c>
      <c r="P56" s="56">
        <v>16</v>
      </c>
      <c r="Q56" s="49"/>
      <c r="R56" s="48">
        <f t="shared" si="4"/>
        <v>1052</v>
      </c>
      <c r="S56" s="55">
        <f t="shared" si="5"/>
        <v>35</v>
      </c>
      <c r="T56" s="57">
        <f t="shared" si="6"/>
        <v>89</v>
      </c>
      <c r="U56" s="89">
        <v>4.3600000000000003</v>
      </c>
      <c r="V56" s="88">
        <v>4.8</v>
      </c>
      <c r="W56" s="88">
        <v>7.2</v>
      </c>
      <c r="X56" s="44"/>
      <c r="Y56" s="44"/>
      <c r="Z56" s="44"/>
      <c r="AA56" s="44"/>
      <c r="AB56" s="44"/>
      <c r="AC56" s="67">
        <f t="shared" si="7"/>
        <v>0</v>
      </c>
      <c r="AD56" s="33"/>
      <c r="AE56" s="20">
        <f t="shared" si="8"/>
        <v>0</v>
      </c>
      <c r="AF56" s="85">
        <f t="shared" si="9"/>
        <v>105.36</v>
      </c>
      <c r="AG56" s="21">
        <f t="shared" si="10"/>
        <v>105.36</v>
      </c>
      <c r="AH56" s="84"/>
      <c r="AI56" s="78"/>
      <c r="AJ56" s="22">
        <f t="shared" si="11"/>
        <v>105.36</v>
      </c>
      <c r="AK56" s="23">
        <v>0</v>
      </c>
      <c r="AL56" s="58"/>
      <c r="AM56" s="24"/>
      <c r="AN56" s="25"/>
      <c r="AO56" s="26"/>
      <c r="AP56" s="79"/>
      <c r="AQ56" s="24">
        <v>65</v>
      </c>
      <c r="AR56" s="25">
        <v>200</v>
      </c>
      <c r="AS56" s="25">
        <v>0</v>
      </c>
      <c r="AT56" s="25">
        <v>20</v>
      </c>
      <c r="AU56" s="25">
        <v>60</v>
      </c>
      <c r="AV56" s="62">
        <f t="shared" si="12"/>
        <v>345</v>
      </c>
      <c r="AW56" s="63">
        <f t="shared" si="13"/>
        <v>327.75</v>
      </c>
      <c r="AX56" s="120">
        <v>8</v>
      </c>
      <c r="AY56" s="120">
        <v>12</v>
      </c>
      <c r="AZ56" s="120">
        <v>8</v>
      </c>
      <c r="BA56" s="120">
        <v>1</v>
      </c>
      <c r="BB56" s="81">
        <f t="shared" si="1"/>
        <v>29</v>
      </c>
      <c r="BC56" s="80">
        <f t="shared" si="14"/>
        <v>298.75</v>
      </c>
      <c r="BD56" s="36">
        <f t="shared" si="15"/>
        <v>143.4</v>
      </c>
      <c r="BE56" s="80">
        <f t="shared" si="16"/>
        <v>155.35</v>
      </c>
    </row>
    <row r="57" spans="1:57" ht="17.399999999999999">
      <c r="A57" s="217">
        <v>41913</v>
      </c>
      <c r="B57" s="201" t="str">
        <f t="shared" si="0"/>
        <v>23:30:00</v>
      </c>
      <c r="C57" s="32" t="s">
        <v>61</v>
      </c>
      <c r="D57" s="88">
        <v>527</v>
      </c>
      <c r="E57" s="88">
        <v>325</v>
      </c>
      <c r="F57" s="88">
        <v>681</v>
      </c>
      <c r="G57" s="88">
        <v>18</v>
      </c>
      <c r="H57" s="88">
        <v>11</v>
      </c>
      <c r="I57" s="89">
        <v>21</v>
      </c>
      <c r="J57" s="48">
        <f t="shared" si="2"/>
        <v>1533</v>
      </c>
      <c r="K57" s="48">
        <f t="shared" si="3"/>
        <v>50</v>
      </c>
      <c r="L57" s="89">
        <v>574</v>
      </c>
      <c r="M57" s="94">
        <v>445</v>
      </c>
      <c r="N57" s="94"/>
      <c r="O57" s="93">
        <v>18</v>
      </c>
      <c r="P57" s="56">
        <v>15</v>
      </c>
      <c r="Q57" s="49"/>
      <c r="R57" s="48">
        <f t="shared" si="4"/>
        <v>1019</v>
      </c>
      <c r="S57" s="55">
        <f t="shared" si="5"/>
        <v>33</v>
      </c>
      <c r="T57" s="57">
        <f t="shared" si="6"/>
        <v>83</v>
      </c>
      <c r="U57" s="89">
        <v>4.3600000000000003</v>
      </c>
      <c r="V57" s="88">
        <v>4.8</v>
      </c>
      <c r="W57" s="88">
        <v>7.2</v>
      </c>
      <c r="X57" s="44"/>
      <c r="Y57" s="44"/>
      <c r="Z57" s="44"/>
      <c r="AA57" s="44"/>
      <c r="AB57" s="44"/>
      <c r="AC57" s="67">
        <f t="shared" si="7"/>
        <v>0</v>
      </c>
      <c r="AD57" s="33"/>
      <c r="AE57" s="20">
        <f t="shared" si="8"/>
        <v>0</v>
      </c>
      <c r="AF57" s="85">
        <f t="shared" si="9"/>
        <v>99.36</v>
      </c>
      <c r="AG57" s="21">
        <f t="shared" si="10"/>
        <v>99.36</v>
      </c>
      <c r="AH57" s="84"/>
      <c r="AI57" s="78"/>
      <c r="AJ57" s="22">
        <f t="shared" si="11"/>
        <v>99.36</v>
      </c>
      <c r="AK57" s="23">
        <v>0</v>
      </c>
      <c r="AL57" s="58"/>
      <c r="AM57" s="24"/>
      <c r="AN57" s="25"/>
      <c r="AO57" s="26"/>
      <c r="AP57" s="79"/>
      <c r="AQ57" s="24">
        <v>65</v>
      </c>
      <c r="AR57" s="25">
        <v>200</v>
      </c>
      <c r="AS57" s="25">
        <v>0</v>
      </c>
      <c r="AT57" s="25">
        <v>20</v>
      </c>
      <c r="AU57" s="25">
        <v>60</v>
      </c>
      <c r="AV57" s="62">
        <f t="shared" si="12"/>
        <v>345</v>
      </c>
      <c r="AW57" s="63">
        <f t="shared" si="13"/>
        <v>327.75</v>
      </c>
      <c r="AX57" s="120">
        <v>8</v>
      </c>
      <c r="AY57" s="120">
        <v>12</v>
      </c>
      <c r="AZ57" s="120">
        <v>8</v>
      </c>
      <c r="BA57" s="120">
        <v>1</v>
      </c>
      <c r="BB57" s="81">
        <f t="shared" si="1"/>
        <v>29</v>
      </c>
      <c r="BC57" s="80">
        <f t="shared" si="14"/>
        <v>298.75</v>
      </c>
      <c r="BD57" s="36">
        <f t="shared" si="15"/>
        <v>143.4</v>
      </c>
      <c r="BE57" s="80">
        <f t="shared" si="16"/>
        <v>155.35</v>
      </c>
    </row>
    <row r="58" spans="1:57" ht="17.399999999999999">
      <c r="A58" s="217">
        <v>41914</v>
      </c>
      <c r="B58" s="201" t="str">
        <f t="shared" si="0"/>
        <v>00:00:00</v>
      </c>
      <c r="C58" s="18" t="s">
        <v>85</v>
      </c>
      <c r="D58" s="102">
        <v>5.6</v>
      </c>
      <c r="E58" s="102">
        <v>311</v>
      </c>
      <c r="F58" s="102">
        <v>652</v>
      </c>
      <c r="G58" s="102">
        <v>17</v>
      </c>
      <c r="H58" s="102">
        <v>10</v>
      </c>
      <c r="I58" s="103">
        <v>21</v>
      </c>
      <c r="J58" s="48">
        <f>D58+E58+F58</f>
        <v>968.6</v>
      </c>
      <c r="K58" s="48">
        <f>G58+H58+I58</f>
        <v>48</v>
      </c>
      <c r="L58" s="44">
        <v>560</v>
      </c>
      <c r="M58" s="19">
        <v>434</v>
      </c>
      <c r="N58" s="19"/>
      <c r="O58" s="45">
        <v>18</v>
      </c>
      <c r="P58" s="49">
        <v>15</v>
      </c>
      <c r="Q58" s="56"/>
      <c r="R58" s="48">
        <f>SUM(L58+M58+N58)</f>
        <v>994</v>
      </c>
      <c r="S58" s="55">
        <f>O58+P58+Q58</f>
        <v>33</v>
      </c>
      <c r="T58" s="57">
        <f>SUM(K58+S58)</f>
        <v>81</v>
      </c>
      <c r="U58" s="97">
        <v>4.08</v>
      </c>
      <c r="V58" s="44">
        <v>4.5</v>
      </c>
      <c r="W58" s="88">
        <v>7.1</v>
      </c>
      <c r="X58" s="53"/>
      <c r="Y58" s="53"/>
      <c r="Z58" s="53"/>
      <c r="AA58" s="53"/>
      <c r="AB58" s="53"/>
      <c r="AC58" s="67">
        <f>SUM(X58:AB58)</f>
        <v>0</v>
      </c>
      <c r="AD58" s="51"/>
      <c r="AE58" s="20">
        <f>AC58+AD58</f>
        <v>0</v>
      </c>
      <c r="AF58" s="85">
        <f>T58+U58+V58+W58+X58+V57+Z58+AA58+AB58</f>
        <v>101.47999999999999</v>
      </c>
      <c r="AG58" s="21">
        <f>+AF58-AM58</f>
        <v>101.47999999999999</v>
      </c>
      <c r="AH58" s="82"/>
      <c r="AI58" s="51"/>
      <c r="AJ58" s="22">
        <f>AF58+AI58</f>
        <v>101.47999999999999</v>
      </c>
      <c r="AK58" s="23">
        <f>AO58-AF58</f>
        <v>30.927999999999997</v>
      </c>
      <c r="AL58" s="54"/>
      <c r="AM58" s="24">
        <f>AE58</f>
        <v>0</v>
      </c>
      <c r="AN58" s="25">
        <f>BD58</f>
        <v>132.40799999999999</v>
      </c>
      <c r="AO58" s="26">
        <f>AM58+AN58</f>
        <v>132.40799999999999</v>
      </c>
      <c r="AP58" s="79"/>
      <c r="AQ58" s="24">
        <v>90</v>
      </c>
      <c r="AR58" s="25">
        <v>200</v>
      </c>
      <c r="AS58" s="25">
        <v>0</v>
      </c>
      <c r="AT58" s="25">
        <v>33</v>
      </c>
      <c r="AU58" s="25">
        <v>0</v>
      </c>
      <c r="AV58" s="122">
        <f>SUM(AQ58:AU58)</f>
        <v>323</v>
      </c>
      <c r="AW58" s="123">
        <f>AV58*0.95</f>
        <v>306.84999999999997</v>
      </c>
      <c r="AX58" s="124">
        <v>6</v>
      </c>
      <c r="AY58" s="124">
        <v>16</v>
      </c>
      <c r="AZ58" s="124">
        <v>8</v>
      </c>
      <c r="BA58" s="124">
        <v>1</v>
      </c>
      <c r="BB58" s="81">
        <f>SUM(AX58:BA58)</f>
        <v>31</v>
      </c>
      <c r="BC58" s="80">
        <f>AW58-BB58</f>
        <v>275.84999999999997</v>
      </c>
      <c r="BD58" s="36">
        <f>BC58*0.48</f>
        <v>132.40799999999999</v>
      </c>
      <c r="BE58" s="80">
        <f>BC58*0.52</f>
        <v>143.44199999999998</v>
      </c>
    </row>
    <row r="59" spans="1:57" ht="17.399999999999999">
      <c r="A59" s="217">
        <v>41914</v>
      </c>
      <c r="B59" s="201" t="str">
        <f t="shared" si="0"/>
        <v>00:30:00</v>
      </c>
      <c r="C59" s="27" t="s">
        <v>38</v>
      </c>
      <c r="D59" s="88">
        <v>476</v>
      </c>
      <c r="E59" s="88">
        <v>294</v>
      </c>
      <c r="F59" s="88">
        <v>629</v>
      </c>
      <c r="G59" s="88">
        <v>16</v>
      </c>
      <c r="H59" s="102">
        <v>10</v>
      </c>
      <c r="I59" s="89">
        <v>21</v>
      </c>
      <c r="J59" s="48">
        <f t="shared" ref="J59:J122" si="17">D59+E59+F59</f>
        <v>1399</v>
      </c>
      <c r="K59" s="48">
        <f t="shared" ref="K59:K122" si="18">G59+H59+I59</f>
        <v>47</v>
      </c>
      <c r="L59" s="89">
        <v>541</v>
      </c>
      <c r="M59" s="94">
        <v>426</v>
      </c>
      <c r="N59" s="94"/>
      <c r="O59" s="45">
        <v>17</v>
      </c>
      <c r="P59" s="49">
        <v>14</v>
      </c>
      <c r="Q59" s="56"/>
      <c r="R59" s="48">
        <f t="shared" ref="R59:R113" si="19">SUM(L59+M59+N59)</f>
        <v>967</v>
      </c>
      <c r="S59" s="55">
        <f t="shared" ref="S59:S86" si="20">O59+P59+Q59</f>
        <v>31</v>
      </c>
      <c r="T59" s="57">
        <f>SUM(K59+S59)</f>
        <v>78</v>
      </c>
      <c r="U59" s="97">
        <v>4.08</v>
      </c>
      <c r="V59" s="44">
        <v>4.5</v>
      </c>
      <c r="W59" s="88">
        <v>7.1</v>
      </c>
      <c r="X59" s="44"/>
      <c r="Y59" s="137"/>
      <c r="Z59" s="53"/>
      <c r="AA59" s="44"/>
      <c r="AB59" s="44"/>
      <c r="AC59" s="67">
        <f t="shared" ref="AC59:AC113" si="21">SUM(X59:AB59)</f>
        <v>0</v>
      </c>
      <c r="AD59" s="33"/>
      <c r="AE59" s="20">
        <f t="shared" ref="AE59:AE113" si="22">AC59+AD59</f>
        <v>0</v>
      </c>
      <c r="AF59" s="85">
        <f>T59+U59+V59+W59+X59+V58+Z59+AA59+AB59</f>
        <v>98.179999999999993</v>
      </c>
      <c r="AG59" s="21">
        <f>+AF59-AM59</f>
        <v>98.179999999999993</v>
      </c>
      <c r="AH59" s="82"/>
      <c r="AI59" s="78"/>
      <c r="AJ59" s="22">
        <f t="shared" ref="AJ59:AJ122" si="23">AF59+AI59</f>
        <v>98.179999999999993</v>
      </c>
      <c r="AK59" s="23">
        <f t="shared" ref="AK59:AK122" si="24">AO59-AF59</f>
        <v>34.227999999999994</v>
      </c>
      <c r="AL59" s="54"/>
      <c r="AM59" s="24">
        <f t="shared" ref="AM59:AM122" si="25">AE59</f>
        <v>0</v>
      </c>
      <c r="AN59" s="25">
        <f t="shared" ref="AN59:AN113" si="26">BD59</f>
        <v>132.40799999999999</v>
      </c>
      <c r="AO59" s="26">
        <f t="shared" ref="AO59:AO113" si="27">AM59+AN59</f>
        <v>132.40799999999999</v>
      </c>
      <c r="AP59" s="79"/>
      <c r="AQ59" s="24">
        <v>90</v>
      </c>
      <c r="AR59" s="25">
        <v>200</v>
      </c>
      <c r="AS59" s="25">
        <v>0</v>
      </c>
      <c r="AT59" s="25">
        <v>33</v>
      </c>
      <c r="AU59" s="25">
        <v>0</v>
      </c>
      <c r="AV59" s="122">
        <f t="shared" ref="AV59:AV113" si="28">SUM(AQ59:AU59)</f>
        <v>323</v>
      </c>
      <c r="AW59" s="123">
        <f t="shared" ref="AW59:AW122" si="29">AV59*0.95</f>
        <v>306.84999999999997</v>
      </c>
      <c r="AX59" s="124">
        <v>6</v>
      </c>
      <c r="AY59" s="124">
        <v>16</v>
      </c>
      <c r="AZ59" s="124">
        <v>8</v>
      </c>
      <c r="BA59" s="124">
        <v>1</v>
      </c>
      <c r="BB59" s="81">
        <f t="shared" ref="BB59:BB122" si="30">SUM(AX59:BA59)</f>
        <v>31</v>
      </c>
      <c r="BC59" s="80">
        <f t="shared" ref="BC59:BC113" si="31">AW59-BB59</f>
        <v>275.84999999999997</v>
      </c>
      <c r="BD59" s="36">
        <f t="shared" ref="BD59:BD113" si="32">BC59*0.48</f>
        <v>132.40799999999999</v>
      </c>
      <c r="BE59" s="80">
        <f t="shared" ref="BE59:BE113" si="33">BC59*0.52</f>
        <v>143.44199999999998</v>
      </c>
    </row>
    <row r="60" spans="1:57" ht="17.399999999999999">
      <c r="A60" s="217">
        <v>41914</v>
      </c>
      <c r="B60" s="201" t="str">
        <f t="shared" si="0"/>
        <v>01:00:00</v>
      </c>
      <c r="C60" s="18" t="s">
        <v>7</v>
      </c>
      <c r="D60" s="88">
        <v>458</v>
      </c>
      <c r="E60" s="90">
        <v>284</v>
      </c>
      <c r="F60" s="90">
        <v>612</v>
      </c>
      <c r="G60" s="88">
        <v>16</v>
      </c>
      <c r="H60" s="102">
        <v>10</v>
      </c>
      <c r="I60" s="89">
        <v>20</v>
      </c>
      <c r="J60" s="48">
        <f t="shared" si="17"/>
        <v>1354</v>
      </c>
      <c r="K60" s="48">
        <f t="shared" si="18"/>
        <v>46</v>
      </c>
      <c r="L60" s="89">
        <v>519</v>
      </c>
      <c r="M60" s="94">
        <v>424</v>
      </c>
      <c r="N60" s="94"/>
      <c r="O60" s="45">
        <v>17</v>
      </c>
      <c r="P60" s="49">
        <v>14</v>
      </c>
      <c r="Q60" s="56"/>
      <c r="R60" s="48">
        <f t="shared" si="19"/>
        <v>943</v>
      </c>
      <c r="S60" s="55">
        <f t="shared" si="20"/>
        <v>31</v>
      </c>
      <c r="T60" s="57">
        <f t="shared" ref="T60:T113" si="34">SUM(K60+S60)</f>
        <v>77</v>
      </c>
      <c r="U60" s="97">
        <v>3.95</v>
      </c>
      <c r="V60" s="44">
        <v>4</v>
      </c>
      <c r="W60" s="88">
        <v>6.7</v>
      </c>
      <c r="X60" s="44"/>
      <c r="Y60" s="137"/>
      <c r="Z60" s="44"/>
      <c r="AA60" s="44"/>
      <c r="AB60" s="44"/>
      <c r="AC60" s="67">
        <f t="shared" si="21"/>
        <v>0</v>
      </c>
      <c r="AD60" s="33"/>
      <c r="AE60" s="20">
        <f t="shared" si="22"/>
        <v>0</v>
      </c>
      <c r="AF60" s="85">
        <f>T60+U60+V60+W60+X60+V59+Z60+AA60+AB60</f>
        <v>96.15</v>
      </c>
      <c r="AG60" s="21">
        <f>+AF60-AM60</f>
        <v>96.15</v>
      </c>
      <c r="AH60" s="82"/>
      <c r="AI60" s="78"/>
      <c r="AJ60" s="22">
        <f t="shared" si="23"/>
        <v>96.15</v>
      </c>
      <c r="AK60" s="23">
        <f t="shared" si="24"/>
        <v>36.257999999999981</v>
      </c>
      <c r="AL60" s="58"/>
      <c r="AM60" s="24">
        <f t="shared" si="25"/>
        <v>0</v>
      </c>
      <c r="AN60" s="25">
        <f t="shared" si="26"/>
        <v>132.40799999999999</v>
      </c>
      <c r="AO60" s="26">
        <f t="shared" si="27"/>
        <v>132.40799999999999</v>
      </c>
      <c r="AP60" s="79"/>
      <c r="AQ60" s="24">
        <v>90</v>
      </c>
      <c r="AR60" s="25">
        <v>200</v>
      </c>
      <c r="AS60" s="25">
        <v>0</v>
      </c>
      <c r="AT60" s="25">
        <v>33</v>
      </c>
      <c r="AU60" s="25">
        <v>0</v>
      </c>
      <c r="AV60" s="122">
        <f t="shared" si="28"/>
        <v>323</v>
      </c>
      <c r="AW60" s="123">
        <f t="shared" si="29"/>
        <v>306.84999999999997</v>
      </c>
      <c r="AX60" s="124">
        <v>6</v>
      </c>
      <c r="AY60" s="124">
        <v>16</v>
      </c>
      <c r="AZ60" s="124">
        <v>8</v>
      </c>
      <c r="BA60" s="124">
        <v>1</v>
      </c>
      <c r="BB60" s="81">
        <f t="shared" si="30"/>
        <v>31</v>
      </c>
      <c r="BC60" s="80">
        <f t="shared" si="31"/>
        <v>275.84999999999997</v>
      </c>
      <c r="BD60" s="36">
        <f t="shared" si="32"/>
        <v>132.40799999999999</v>
      </c>
      <c r="BE60" s="80">
        <f t="shared" si="33"/>
        <v>143.44199999999998</v>
      </c>
    </row>
    <row r="61" spans="1:57" ht="17.399999999999999">
      <c r="A61" s="217">
        <v>41914</v>
      </c>
      <c r="B61" s="201" t="str">
        <f t="shared" si="0"/>
        <v>01:30:00</v>
      </c>
      <c r="C61" s="18" t="s">
        <v>39</v>
      </c>
      <c r="D61" s="88">
        <v>456</v>
      </c>
      <c r="E61" s="88">
        <v>282</v>
      </c>
      <c r="F61" s="88">
        <v>608</v>
      </c>
      <c r="G61" s="88">
        <v>16</v>
      </c>
      <c r="H61" s="88">
        <v>10</v>
      </c>
      <c r="I61" s="89">
        <v>20</v>
      </c>
      <c r="J61" s="48">
        <f t="shared" si="17"/>
        <v>1346</v>
      </c>
      <c r="K61" s="48">
        <f t="shared" si="18"/>
        <v>46</v>
      </c>
      <c r="L61" s="89">
        <v>515</v>
      </c>
      <c r="M61" s="94">
        <v>424</v>
      </c>
      <c r="N61" s="94"/>
      <c r="O61" s="45">
        <v>17</v>
      </c>
      <c r="P61" s="49">
        <v>14</v>
      </c>
      <c r="Q61" s="56"/>
      <c r="R61" s="48">
        <f t="shared" si="19"/>
        <v>939</v>
      </c>
      <c r="S61" s="55">
        <f t="shared" si="20"/>
        <v>31</v>
      </c>
      <c r="T61" s="57">
        <f t="shared" si="34"/>
        <v>77</v>
      </c>
      <c r="U61" s="97">
        <v>3.95</v>
      </c>
      <c r="V61" s="44">
        <v>4</v>
      </c>
      <c r="W61" s="88">
        <v>6.7</v>
      </c>
      <c r="X61" s="44"/>
      <c r="Y61" s="137"/>
      <c r="Z61" s="44"/>
      <c r="AA61" s="44"/>
      <c r="AB61" s="44"/>
      <c r="AC61" s="67">
        <f t="shared" si="21"/>
        <v>0</v>
      </c>
      <c r="AD61" s="33"/>
      <c r="AE61" s="20">
        <f t="shared" si="22"/>
        <v>0</v>
      </c>
      <c r="AF61" s="85">
        <f>T61+U61+V61+W61+X61+V60+Z61+AA61+AB61</f>
        <v>95.65</v>
      </c>
      <c r="AG61" s="21">
        <f>+AF61-AM61</f>
        <v>95.65</v>
      </c>
      <c r="AH61" s="82"/>
      <c r="AI61" s="78"/>
      <c r="AJ61" s="22">
        <f t="shared" si="23"/>
        <v>95.65</v>
      </c>
      <c r="AK61" s="23">
        <f t="shared" si="24"/>
        <v>36.757999999999981</v>
      </c>
      <c r="AL61" s="58"/>
      <c r="AM61" s="24">
        <f t="shared" si="25"/>
        <v>0</v>
      </c>
      <c r="AN61" s="25">
        <f t="shared" si="26"/>
        <v>132.40799999999999</v>
      </c>
      <c r="AO61" s="26">
        <f t="shared" si="27"/>
        <v>132.40799999999999</v>
      </c>
      <c r="AP61" s="79"/>
      <c r="AQ61" s="24">
        <v>90</v>
      </c>
      <c r="AR61" s="25">
        <v>200</v>
      </c>
      <c r="AS61" s="25">
        <v>0</v>
      </c>
      <c r="AT61" s="25">
        <v>33</v>
      </c>
      <c r="AU61" s="25">
        <v>0</v>
      </c>
      <c r="AV61" s="122">
        <f t="shared" si="28"/>
        <v>323</v>
      </c>
      <c r="AW61" s="123">
        <f t="shared" si="29"/>
        <v>306.84999999999997</v>
      </c>
      <c r="AX61" s="124">
        <v>6</v>
      </c>
      <c r="AY61" s="124">
        <v>16</v>
      </c>
      <c r="AZ61" s="124">
        <v>8</v>
      </c>
      <c r="BA61" s="124">
        <v>1</v>
      </c>
      <c r="BB61" s="81">
        <f t="shared" si="30"/>
        <v>31</v>
      </c>
      <c r="BC61" s="80">
        <f t="shared" si="31"/>
        <v>275.84999999999997</v>
      </c>
      <c r="BD61" s="36">
        <f t="shared" si="32"/>
        <v>132.40799999999999</v>
      </c>
      <c r="BE61" s="80">
        <f t="shared" si="33"/>
        <v>143.44199999999998</v>
      </c>
    </row>
    <row r="62" spans="1:57" ht="17.399999999999999">
      <c r="A62" s="217">
        <v>41914</v>
      </c>
      <c r="B62" s="201" t="str">
        <f t="shared" si="0"/>
        <v>02:00:00</v>
      </c>
      <c r="C62" s="27" t="s">
        <v>8</v>
      </c>
      <c r="D62" s="88">
        <v>454</v>
      </c>
      <c r="E62" s="88">
        <v>280</v>
      </c>
      <c r="F62" s="88">
        <v>608</v>
      </c>
      <c r="G62" s="88">
        <v>16</v>
      </c>
      <c r="H62" s="88">
        <v>9</v>
      </c>
      <c r="I62" s="89">
        <v>20</v>
      </c>
      <c r="J62" s="48">
        <f t="shared" si="17"/>
        <v>1342</v>
      </c>
      <c r="K62" s="48">
        <f t="shared" si="18"/>
        <v>45</v>
      </c>
      <c r="L62" s="89">
        <v>513</v>
      </c>
      <c r="M62" s="94">
        <v>422</v>
      </c>
      <c r="N62" s="94"/>
      <c r="O62" s="45">
        <v>17</v>
      </c>
      <c r="P62" s="49">
        <v>14</v>
      </c>
      <c r="Q62" s="56"/>
      <c r="R62" s="48">
        <f t="shared" si="19"/>
        <v>935</v>
      </c>
      <c r="S62" s="55">
        <f t="shared" si="20"/>
        <v>31</v>
      </c>
      <c r="T62" s="57">
        <f t="shared" si="34"/>
        <v>76</v>
      </c>
      <c r="U62" s="97">
        <v>3.72</v>
      </c>
      <c r="V62" s="44">
        <v>4</v>
      </c>
      <c r="W62" s="88">
        <v>6.6</v>
      </c>
      <c r="X62" s="44"/>
      <c r="Y62" s="137"/>
      <c r="Z62" s="44"/>
      <c r="AA62" s="44"/>
      <c r="AB62" s="44"/>
      <c r="AC62" s="67">
        <f t="shared" si="21"/>
        <v>0</v>
      </c>
      <c r="AD62" s="33"/>
      <c r="AE62" s="20">
        <f t="shared" si="22"/>
        <v>0</v>
      </c>
      <c r="AF62" s="85">
        <f>T62+U62+V62+W62+X62+V61+Z62+AA62+AB62</f>
        <v>94.32</v>
      </c>
      <c r="AG62" s="21">
        <f t="shared" ref="AG62:AG113" si="35">+AF62-AM62</f>
        <v>94.32</v>
      </c>
      <c r="AH62" s="82"/>
      <c r="AI62" s="78"/>
      <c r="AJ62" s="22">
        <f t="shared" si="23"/>
        <v>94.32</v>
      </c>
      <c r="AK62" s="23">
        <f t="shared" si="24"/>
        <v>38.087999999999994</v>
      </c>
      <c r="AL62" s="58"/>
      <c r="AM62" s="24">
        <f t="shared" si="25"/>
        <v>0</v>
      </c>
      <c r="AN62" s="25">
        <f t="shared" si="26"/>
        <v>132.40799999999999</v>
      </c>
      <c r="AO62" s="26">
        <f t="shared" si="27"/>
        <v>132.40799999999999</v>
      </c>
      <c r="AP62" s="79"/>
      <c r="AQ62" s="24">
        <v>90</v>
      </c>
      <c r="AR62" s="25">
        <v>200</v>
      </c>
      <c r="AS62" s="25">
        <v>0</v>
      </c>
      <c r="AT62" s="25">
        <v>33</v>
      </c>
      <c r="AU62" s="25">
        <v>0</v>
      </c>
      <c r="AV62" s="122">
        <f t="shared" si="28"/>
        <v>323</v>
      </c>
      <c r="AW62" s="123">
        <f t="shared" si="29"/>
        <v>306.84999999999997</v>
      </c>
      <c r="AX62" s="124">
        <v>6</v>
      </c>
      <c r="AY62" s="124">
        <v>16</v>
      </c>
      <c r="AZ62" s="124">
        <v>8</v>
      </c>
      <c r="BA62" s="124">
        <v>1</v>
      </c>
      <c r="BB62" s="81">
        <f t="shared" si="30"/>
        <v>31</v>
      </c>
      <c r="BC62" s="80">
        <f t="shared" si="31"/>
        <v>275.84999999999997</v>
      </c>
      <c r="BD62" s="36">
        <f t="shared" si="32"/>
        <v>132.40799999999999</v>
      </c>
      <c r="BE62" s="80">
        <f t="shared" si="33"/>
        <v>143.44199999999998</v>
      </c>
    </row>
    <row r="63" spans="1:57" ht="17.399999999999999">
      <c r="A63" s="217">
        <v>41914</v>
      </c>
      <c r="B63" s="201" t="str">
        <f t="shared" si="0"/>
        <v>02:30:00</v>
      </c>
      <c r="C63" s="27" t="s">
        <v>40</v>
      </c>
      <c r="D63" s="88">
        <v>450</v>
      </c>
      <c r="E63" s="88">
        <v>276</v>
      </c>
      <c r="F63" s="88">
        <v>606</v>
      </c>
      <c r="G63" s="88">
        <v>16</v>
      </c>
      <c r="H63" s="88">
        <v>9</v>
      </c>
      <c r="I63" s="89">
        <v>19</v>
      </c>
      <c r="J63" s="48">
        <f t="shared" si="17"/>
        <v>1332</v>
      </c>
      <c r="K63" s="48">
        <f t="shared" si="18"/>
        <v>44</v>
      </c>
      <c r="L63" s="89">
        <v>510</v>
      </c>
      <c r="M63" s="94">
        <v>420</v>
      </c>
      <c r="N63" s="94"/>
      <c r="O63" s="45">
        <v>17</v>
      </c>
      <c r="P63" s="49">
        <v>14</v>
      </c>
      <c r="Q63" s="56"/>
      <c r="R63" s="48">
        <f t="shared" si="19"/>
        <v>930</v>
      </c>
      <c r="S63" s="55">
        <f t="shared" si="20"/>
        <v>31</v>
      </c>
      <c r="T63" s="57">
        <f t="shared" si="34"/>
        <v>75</v>
      </c>
      <c r="U63" s="97">
        <v>3.72</v>
      </c>
      <c r="V63" s="44">
        <v>4</v>
      </c>
      <c r="W63" s="88">
        <v>6.6</v>
      </c>
      <c r="X63" s="44"/>
      <c r="Y63" s="44"/>
      <c r="Z63" s="44"/>
      <c r="AA63" s="44"/>
      <c r="AB63" s="44"/>
      <c r="AC63" s="67">
        <f t="shared" si="21"/>
        <v>0</v>
      </c>
      <c r="AD63" s="33"/>
      <c r="AE63" s="20">
        <f t="shared" si="22"/>
        <v>0</v>
      </c>
      <c r="AF63" s="85">
        <f t="shared" ref="AF63:AF90" si="36">T63+U63+V63+W63+X63+Y63+Z63+AA63+AB63</f>
        <v>89.32</v>
      </c>
      <c r="AG63" s="21">
        <f t="shared" si="35"/>
        <v>89.32</v>
      </c>
      <c r="AH63" s="82"/>
      <c r="AI63" s="78"/>
      <c r="AJ63" s="22">
        <f t="shared" si="23"/>
        <v>89.32</v>
      </c>
      <c r="AK63" s="23">
        <f t="shared" si="24"/>
        <v>43.087999999999994</v>
      </c>
      <c r="AL63" s="58"/>
      <c r="AM63" s="24">
        <f t="shared" si="25"/>
        <v>0</v>
      </c>
      <c r="AN63" s="25">
        <f t="shared" si="26"/>
        <v>132.40799999999999</v>
      </c>
      <c r="AO63" s="26">
        <f t="shared" si="27"/>
        <v>132.40799999999999</v>
      </c>
      <c r="AP63" s="79"/>
      <c r="AQ63" s="24">
        <v>90</v>
      </c>
      <c r="AR63" s="25">
        <v>200</v>
      </c>
      <c r="AS63" s="25">
        <v>0</v>
      </c>
      <c r="AT63" s="25">
        <v>33</v>
      </c>
      <c r="AU63" s="25">
        <v>0</v>
      </c>
      <c r="AV63" s="122">
        <f t="shared" si="28"/>
        <v>323</v>
      </c>
      <c r="AW63" s="123">
        <f t="shared" si="29"/>
        <v>306.84999999999997</v>
      </c>
      <c r="AX63" s="124">
        <v>6</v>
      </c>
      <c r="AY63" s="124">
        <v>16</v>
      </c>
      <c r="AZ63" s="124">
        <v>8</v>
      </c>
      <c r="BA63" s="124">
        <v>1</v>
      </c>
      <c r="BB63" s="81">
        <f t="shared" si="30"/>
        <v>31</v>
      </c>
      <c r="BC63" s="80">
        <f t="shared" si="31"/>
        <v>275.84999999999997</v>
      </c>
      <c r="BD63" s="36">
        <f t="shared" si="32"/>
        <v>132.40799999999999</v>
      </c>
      <c r="BE63" s="80">
        <f t="shared" si="33"/>
        <v>143.44199999999998</v>
      </c>
    </row>
    <row r="64" spans="1:57" ht="17.399999999999999">
      <c r="A64" s="217">
        <v>41914</v>
      </c>
      <c r="B64" s="201" t="str">
        <f t="shared" si="0"/>
        <v>03:00:00</v>
      </c>
      <c r="C64" s="27" t="s">
        <v>9</v>
      </c>
      <c r="D64" s="88">
        <v>445</v>
      </c>
      <c r="E64" s="88">
        <v>276</v>
      </c>
      <c r="F64" s="88">
        <v>604</v>
      </c>
      <c r="G64" s="88">
        <v>15</v>
      </c>
      <c r="H64" s="88">
        <v>9</v>
      </c>
      <c r="I64" s="89">
        <v>19</v>
      </c>
      <c r="J64" s="48">
        <f t="shared" si="17"/>
        <v>1325</v>
      </c>
      <c r="K64" s="48">
        <f t="shared" si="18"/>
        <v>43</v>
      </c>
      <c r="L64" s="89">
        <v>507</v>
      </c>
      <c r="M64" s="94">
        <v>416</v>
      </c>
      <c r="N64" s="94"/>
      <c r="O64" s="45">
        <v>17</v>
      </c>
      <c r="P64" s="49">
        <v>14</v>
      </c>
      <c r="Q64" s="56"/>
      <c r="R64" s="48">
        <f t="shared" si="19"/>
        <v>923</v>
      </c>
      <c r="S64" s="55">
        <f t="shared" si="20"/>
        <v>31</v>
      </c>
      <c r="T64" s="57">
        <f t="shared" si="34"/>
        <v>74</v>
      </c>
      <c r="U64" s="97">
        <v>3.6</v>
      </c>
      <c r="V64" s="44">
        <v>4</v>
      </c>
      <c r="W64" s="88">
        <v>6.7</v>
      </c>
      <c r="X64" s="44"/>
      <c r="Y64" s="44"/>
      <c r="Z64" s="44"/>
      <c r="AA64" s="44"/>
      <c r="AB64" s="44"/>
      <c r="AC64" s="67">
        <f t="shared" si="21"/>
        <v>0</v>
      </c>
      <c r="AD64" s="33"/>
      <c r="AE64" s="20">
        <f t="shared" si="22"/>
        <v>0</v>
      </c>
      <c r="AF64" s="85">
        <f t="shared" si="36"/>
        <v>88.3</v>
      </c>
      <c r="AG64" s="21">
        <f t="shared" si="35"/>
        <v>88.3</v>
      </c>
      <c r="AH64" s="82"/>
      <c r="AI64" s="78"/>
      <c r="AJ64" s="22">
        <f t="shared" si="23"/>
        <v>88.3</v>
      </c>
      <c r="AK64" s="23">
        <f t="shared" si="24"/>
        <v>44.10799999999999</v>
      </c>
      <c r="AL64" s="58"/>
      <c r="AM64" s="24">
        <f t="shared" si="25"/>
        <v>0</v>
      </c>
      <c r="AN64" s="25">
        <f t="shared" si="26"/>
        <v>132.40799999999999</v>
      </c>
      <c r="AO64" s="26">
        <f t="shared" si="27"/>
        <v>132.40799999999999</v>
      </c>
      <c r="AP64" s="79"/>
      <c r="AQ64" s="24">
        <v>90</v>
      </c>
      <c r="AR64" s="25">
        <v>200</v>
      </c>
      <c r="AS64" s="25">
        <v>0</v>
      </c>
      <c r="AT64" s="25">
        <v>33</v>
      </c>
      <c r="AU64" s="25">
        <v>0</v>
      </c>
      <c r="AV64" s="122">
        <f t="shared" si="28"/>
        <v>323</v>
      </c>
      <c r="AW64" s="123">
        <f t="shared" si="29"/>
        <v>306.84999999999997</v>
      </c>
      <c r="AX64" s="124">
        <v>6</v>
      </c>
      <c r="AY64" s="124">
        <v>16</v>
      </c>
      <c r="AZ64" s="124">
        <v>8</v>
      </c>
      <c r="BA64" s="124">
        <v>1</v>
      </c>
      <c r="BB64" s="81">
        <f t="shared" si="30"/>
        <v>31</v>
      </c>
      <c r="BC64" s="80">
        <f t="shared" si="31"/>
        <v>275.84999999999997</v>
      </c>
      <c r="BD64" s="36">
        <f t="shared" si="32"/>
        <v>132.40799999999999</v>
      </c>
      <c r="BE64" s="80">
        <f t="shared" si="33"/>
        <v>143.44199999999998</v>
      </c>
    </row>
    <row r="65" spans="1:57" ht="17.399999999999999">
      <c r="A65" s="217">
        <v>41914</v>
      </c>
      <c r="B65" s="201" t="str">
        <f t="shared" si="0"/>
        <v>03:30:00</v>
      </c>
      <c r="C65" s="27" t="s">
        <v>41</v>
      </c>
      <c r="D65" s="88">
        <v>440</v>
      </c>
      <c r="E65" s="88">
        <v>275</v>
      </c>
      <c r="F65" s="88">
        <v>603</v>
      </c>
      <c r="G65" s="88">
        <v>15</v>
      </c>
      <c r="H65" s="88">
        <v>10</v>
      </c>
      <c r="I65" s="89">
        <v>19</v>
      </c>
      <c r="J65" s="48">
        <f t="shared" si="17"/>
        <v>1318</v>
      </c>
      <c r="K65" s="48">
        <f t="shared" si="18"/>
        <v>44</v>
      </c>
      <c r="L65" s="89">
        <v>505</v>
      </c>
      <c r="M65" s="94">
        <v>412</v>
      </c>
      <c r="N65" s="94"/>
      <c r="O65" s="45">
        <v>17</v>
      </c>
      <c r="P65" s="49">
        <v>14</v>
      </c>
      <c r="Q65" s="56"/>
      <c r="R65" s="48">
        <f t="shared" si="19"/>
        <v>917</v>
      </c>
      <c r="S65" s="55">
        <f t="shared" si="20"/>
        <v>31</v>
      </c>
      <c r="T65" s="57">
        <f t="shared" si="34"/>
        <v>75</v>
      </c>
      <c r="U65" s="97">
        <v>3.6</v>
      </c>
      <c r="V65" s="98">
        <v>4</v>
      </c>
      <c r="W65" s="88">
        <v>6.7</v>
      </c>
      <c r="X65" s="44"/>
      <c r="Y65" s="44"/>
      <c r="Z65" s="44"/>
      <c r="AA65" s="44"/>
      <c r="AB65" s="44"/>
      <c r="AC65" s="67">
        <f t="shared" si="21"/>
        <v>0</v>
      </c>
      <c r="AD65" s="33"/>
      <c r="AE65" s="20">
        <f t="shared" si="22"/>
        <v>0</v>
      </c>
      <c r="AF65" s="85">
        <f t="shared" si="36"/>
        <v>89.3</v>
      </c>
      <c r="AG65" s="21">
        <f t="shared" si="35"/>
        <v>89.3</v>
      </c>
      <c r="AH65" s="82"/>
      <c r="AI65" s="78"/>
      <c r="AJ65" s="22">
        <f t="shared" si="23"/>
        <v>89.3</v>
      </c>
      <c r="AK65" s="23">
        <f t="shared" si="24"/>
        <v>43.10799999999999</v>
      </c>
      <c r="AL65" s="58"/>
      <c r="AM65" s="24">
        <f t="shared" si="25"/>
        <v>0</v>
      </c>
      <c r="AN65" s="25">
        <f t="shared" si="26"/>
        <v>132.40799999999999</v>
      </c>
      <c r="AO65" s="26">
        <f t="shared" si="27"/>
        <v>132.40799999999999</v>
      </c>
      <c r="AP65" s="79"/>
      <c r="AQ65" s="24">
        <v>90</v>
      </c>
      <c r="AR65" s="25">
        <v>200</v>
      </c>
      <c r="AS65" s="25">
        <v>0</v>
      </c>
      <c r="AT65" s="25">
        <v>33</v>
      </c>
      <c r="AU65" s="25">
        <v>0</v>
      </c>
      <c r="AV65" s="122">
        <f t="shared" si="28"/>
        <v>323</v>
      </c>
      <c r="AW65" s="123">
        <f t="shared" si="29"/>
        <v>306.84999999999997</v>
      </c>
      <c r="AX65" s="124">
        <v>6</v>
      </c>
      <c r="AY65" s="124">
        <v>16</v>
      </c>
      <c r="AZ65" s="124">
        <v>8</v>
      </c>
      <c r="BA65" s="124">
        <v>1</v>
      </c>
      <c r="BB65" s="81">
        <f t="shared" si="30"/>
        <v>31</v>
      </c>
      <c r="BC65" s="80">
        <f t="shared" si="31"/>
        <v>275.84999999999997</v>
      </c>
      <c r="BD65" s="36">
        <f t="shared" si="32"/>
        <v>132.40799999999999</v>
      </c>
      <c r="BE65" s="80">
        <f t="shared" si="33"/>
        <v>143.44199999999998</v>
      </c>
    </row>
    <row r="66" spans="1:57" ht="17.399999999999999">
      <c r="A66" s="217">
        <v>41914</v>
      </c>
      <c r="B66" s="201" t="str">
        <f t="shared" ref="B66:B129" si="37">LEFT(C66,2) &amp; ":" &amp; RIGHT(C66,2) &amp; ":00"</f>
        <v>04:00:00</v>
      </c>
      <c r="C66" s="27" t="s">
        <v>10</v>
      </c>
      <c r="D66" s="88">
        <v>436</v>
      </c>
      <c r="E66" s="88">
        <v>274</v>
      </c>
      <c r="F66" s="88">
        <v>602</v>
      </c>
      <c r="G66" s="88">
        <v>15</v>
      </c>
      <c r="H66" s="88">
        <v>10</v>
      </c>
      <c r="I66" s="89">
        <v>19</v>
      </c>
      <c r="J66" s="48">
        <f t="shared" si="17"/>
        <v>1312</v>
      </c>
      <c r="K66" s="48">
        <f t="shared" si="18"/>
        <v>44</v>
      </c>
      <c r="L66" s="89">
        <v>500</v>
      </c>
      <c r="M66" s="94">
        <v>407</v>
      </c>
      <c r="N66" s="94"/>
      <c r="O66" s="45">
        <v>17</v>
      </c>
      <c r="P66" s="49">
        <v>14</v>
      </c>
      <c r="Q66" s="56"/>
      <c r="R66" s="48">
        <f t="shared" si="19"/>
        <v>907</v>
      </c>
      <c r="S66" s="55">
        <f t="shared" si="20"/>
        <v>31</v>
      </c>
      <c r="T66" s="57">
        <f t="shared" si="34"/>
        <v>75</v>
      </c>
      <c r="U66" s="97">
        <v>3.12</v>
      </c>
      <c r="V66" s="89">
        <v>4.5</v>
      </c>
      <c r="W66" s="88">
        <v>6.9</v>
      </c>
      <c r="X66" s="44"/>
      <c r="Y66" s="44"/>
      <c r="Z66" s="44"/>
      <c r="AA66" s="44"/>
      <c r="AB66" s="44"/>
      <c r="AC66" s="67">
        <f t="shared" si="21"/>
        <v>0</v>
      </c>
      <c r="AD66" s="33"/>
      <c r="AE66" s="20">
        <f t="shared" si="22"/>
        <v>0</v>
      </c>
      <c r="AF66" s="85">
        <f t="shared" si="36"/>
        <v>89.52000000000001</v>
      </c>
      <c r="AG66" s="21">
        <f t="shared" si="35"/>
        <v>89.52000000000001</v>
      </c>
      <c r="AH66" s="82"/>
      <c r="AI66" s="78"/>
      <c r="AJ66" s="22">
        <f t="shared" si="23"/>
        <v>89.52000000000001</v>
      </c>
      <c r="AK66" s="23">
        <f t="shared" si="24"/>
        <v>42.887999999999977</v>
      </c>
      <c r="AL66" s="58"/>
      <c r="AM66" s="24">
        <f t="shared" si="25"/>
        <v>0</v>
      </c>
      <c r="AN66" s="25">
        <f t="shared" si="26"/>
        <v>132.40799999999999</v>
      </c>
      <c r="AO66" s="26">
        <f t="shared" si="27"/>
        <v>132.40799999999999</v>
      </c>
      <c r="AP66" s="79"/>
      <c r="AQ66" s="24">
        <v>90</v>
      </c>
      <c r="AR66" s="25">
        <v>200</v>
      </c>
      <c r="AS66" s="25">
        <v>0</v>
      </c>
      <c r="AT66" s="25">
        <v>33</v>
      </c>
      <c r="AU66" s="25">
        <v>0</v>
      </c>
      <c r="AV66" s="122">
        <f t="shared" si="28"/>
        <v>323</v>
      </c>
      <c r="AW66" s="123">
        <f t="shared" si="29"/>
        <v>306.84999999999997</v>
      </c>
      <c r="AX66" s="124">
        <v>6</v>
      </c>
      <c r="AY66" s="124">
        <v>16</v>
      </c>
      <c r="AZ66" s="124">
        <v>8</v>
      </c>
      <c r="BA66" s="124">
        <v>1</v>
      </c>
      <c r="BB66" s="81">
        <f t="shared" si="30"/>
        <v>31</v>
      </c>
      <c r="BC66" s="80">
        <f t="shared" si="31"/>
        <v>275.84999999999997</v>
      </c>
      <c r="BD66" s="36">
        <f t="shared" si="32"/>
        <v>132.40799999999999</v>
      </c>
      <c r="BE66" s="80">
        <f t="shared" si="33"/>
        <v>143.44199999999998</v>
      </c>
    </row>
    <row r="67" spans="1:57" ht="17.399999999999999">
      <c r="A67" s="217">
        <v>41914</v>
      </c>
      <c r="B67" s="201" t="str">
        <f t="shared" si="37"/>
        <v>04:30:00</v>
      </c>
      <c r="C67" s="27" t="s">
        <v>42</v>
      </c>
      <c r="D67" s="88">
        <v>460</v>
      </c>
      <c r="E67" s="88">
        <v>280</v>
      </c>
      <c r="F67" s="88">
        <v>598</v>
      </c>
      <c r="G67" s="88">
        <v>15</v>
      </c>
      <c r="H67" s="88">
        <v>10</v>
      </c>
      <c r="I67" s="89">
        <v>21</v>
      </c>
      <c r="J67" s="48">
        <f t="shared" si="17"/>
        <v>1338</v>
      </c>
      <c r="K67" s="48">
        <f t="shared" si="18"/>
        <v>46</v>
      </c>
      <c r="L67" s="89">
        <v>491</v>
      </c>
      <c r="M67" s="94">
        <v>401</v>
      </c>
      <c r="N67" s="94"/>
      <c r="O67" s="45">
        <v>17</v>
      </c>
      <c r="P67" s="49">
        <v>14</v>
      </c>
      <c r="Q67" s="56"/>
      <c r="R67" s="48">
        <f t="shared" si="19"/>
        <v>892</v>
      </c>
      <c r="S67" s="55">
        <f t="shared" si="20"/>
        <v>31</v>
      </c>
      <c r="T67" s="57">
        <f t="shared" si="34"/>
        <v>77</v>
      </c>
      <c r="U67" s="97">
        <v>3.12</v>
      </c>
      <c r="V67" s="89">
        <v>4.5</v>
      </c>
      <c r="W67" s="88">
        <v>6.9</v>
      </c>
      <c r="X67" s="44"/>
      <c r="Y67" s="44"/>
      <c r="Z67" s="44"/>
      <c r="AA67" s="44"/>
      <c r="AB67" s="44"/>
      <c r="AC67" s="67">
        <f t="shared" si="21"/>
        <v>0</v>
      </c>
      <c r="AD67" s="33"/>
      <c r="AE67" s="20">
        <f t="shared" si="22"/>
        <v>0</v>
      </c>
      <c r="AF67" s="85">
        <f t="shared" si="36"/>
        <v>91.52000000000001</v>
      </c>
      <c r="AG67" s="21">
        <f t="shared" si="35"/>
        <v>91.52000000000001</v>
      </c>
      <c r="AH67" s="82"/>
      <c r="AI67" s="78"/>
      <c r="AJ67" s="22">
        <f t="shared" si="23"/>
        <v>91.52000000000001</v>
      </c>
      <c r="AK67" s="23">
        <f t="shared" si="24"/>
        <v>40.887999999999977</v>
      </c>
      <c r="AL67" s="58"/>
      <c r="AM67" s="24">
        <f t="shared" si="25"/>
        <v>0</v>
      </c>
      <c r="AN67" s="25">
        <f t="shared" si="26"/>
        <v>132.40799999999999</v>
      </c>
      <c r="AO67" s="26">
        <f t="shared" si="27"/>
        <v>132.40799999999999</v>
      </c>
      <c r="AP67" s="79"/>
      <c r="AQ67" s="24">
        <v>90</v>
      </c>
      <c r="AR67" s="25">
        <v>200</v>
      </c>
      <c r="AS67" s="25">
        <v>0</v>
      </c>
      <c r="AT67" s="25">
        <v>33</v>
      </c>
      <c r="AU67" s="25">
        <v>0</v>
      </c>
      <c r="AV67" s="122">
        <f t="shared" si="28"/>
        <v>323</v>
      </c>
      <c r="AW67" s="123">
        <f t="shared" si="29"/>
        <v>306.84999999999997</v>
      </c>
      <c r="AX67" s="124">
        <v>6</v>
      </c>
      <c r="AY67" s="124">
        <v>16</v>
      </c>
      <c r="AZ67" s="124">
        <v>8</v>
      </c>
      <c r="BA67" s="124">
        <v>1</v>
      </c>
      <c r="BB67" s="81">
        <f t="shared" si="30"/>
        <v>31</v>
      </c>
      <c r="BC67" s="80">
        <f t="shared" si="31"/>
        <v>275.84999999999997</v>
      </c>
      <c r="BD67" s="36">
        <f t="shared" si="32"/>
        <v>132.40799999999999</v>
      </c>
      <c r="BE67" s="80">
        <f t="shared" si="33"/>
        <v>143.44199999999998</v>
      </c>
    </row>
    <row r="68" spans="1:57" ht="17.399999999999999">
      <c r="A68" s="217">
        <v>41914</v>
      </c>
      <c r="B68" s="201" t="str">
        <f t="shared" si="37"/>
        <v>05:00:00</v>
      </c>
      <c r="C68" s="27" t="s">
        <v>11</v>
      </c>
      <c r="D68" s="88">
        <v>467</v>
      </c>
      <c r="E68" s="88">
        <v>283</v>
      </c>
      <c r="F68" s="88">
        <v>646</v>
      </c>
      <c r="G68" s="88">
        <v>15</v>
      </c>
      <c r="H68" s="88">
        <v>10</v>
      </c>
      <c r="I68" s="89">
        <v>21</v>
      </c>
      <c r="J68" s="48">
        <f t="shared" si="17"/>
        <v>1396</v>
      </c>
      <c r="K68" s="48">
        <f t="shared" si="18"/>
        <v>46</v>
      </c>
      <c r="L68" s="89">
        <v>500</v>
      </c>
      <c r="M68" s="94">
        <v>412</v>
      </c>
      <c r="N68" s="94"/>
      <c r="O68" s="45">
        <v>17</v>
      </c>
      <c r="P68" s="49">
        <v>14</v>
      </c>
      <c r="Q68" s="56"/>
      <c r="R68" s="48">
        <f t="shared" si="19"/>
        <v>912</v>
      </c>
      <c r="S68" s="55">
        <f t="shared" si="20"/>
        <v>31</v>
      </c>
      <c r="T68" s="57">
        <f t="shared" si="34"/>
        <v>77</v>
      </c>
      <c r="U68" s="97">
        <v>3.44</v>
      </c>
      <c r="V68" s="89">
        <v>4.5</v>
      </c>
      <c r="W68" s="100">
        <v>7.4</v>
      </c>
      <c r="X68" s="44"/>
      <c r="Y68" s="44"/>
      <c r="Z68" s="44"/>
      <c r="AA68" s="44"/>
      <c r="AB68" s="44"/>
      <c r="AC68" s="67">
        <f t="shared" si="21"/>
        <v>0</v>
      </c>
      <c r="AD68" s="33"/>
      <c r="AE68" s="20">
        <f t="shared" si="22"/>
        <v>0</v>
      </c>
      <c r="AF68" s="85">
        <f t="shared" si="36"/>
        <v>92.34</v>
      </c>
      <c r="AG68" s="21">
        <f t="shared" si="35"/>
        <v>92.34</v>
      </c>
      <c r="AH68" s="82"/>
      <c r="AI68" s="78"/>
      <c r="AJ68" s="22">
        <f t="shared" si="23"/>
        <v>92.34</v>
      </c>
      <c r="AK68" s="23">
        <f t="shared" si="24"/>
        <v>40.067999999999984</v>
      </c>
      <c r="AL68" s="58"/>
      <c r="AM68" s="24">
        <f t="shared" si="25"/>
        <v>0</v>
      </c>
      <c r="AN68" s="25">
        <f t="shared" si="26"/>
        <v>132.40799999999999</v>
      </c>
      <c r="AO68" s="26">
        <f t="shared" si="27"/>
        <v>132.40799999999999</v>
      </c>
      <c r="AP68" s="79"/>
      <c r="AQ68" s="24">
        <v>90</v>
      </c>
      <c r="AR68" s="25">
        <v>200</v>
      </c>
      <c r="AS68" s="25">
        <v>0</v>
      </c>
      <c r="AT68" s="25">
        <v>33</v>
      </c>
      <c r="AU68" s="25">
        <v>0</v>
      </c>
      <c r="AV68" s="122">
        <f t="shared" si="28"/>
        <v>323</v>
      </c>
      <c r="AW68" s="123">
        <f t="shared" si="29"/>
        <v>306.84999999999997</v>
      </c>
      <c r="AX68" s="124">
        <v>6</v>
      </c>
      <c r="AY68" s="124">
        <v>16</v>
      </c>
      <c r="AZ68" s="124">
        <v>8</v>
      </c>
      <c r="BA68" s="124">
        <v>1</v>
      </c>
      <c r="BB68" s="81">
        <f t="shared" si="30"/>
        <v>31</v>
      </c>
      <c r="BC68" s="80">
        <f t="shared" si="31"/>
        <v>275.84999999999997</v>
      </c>
      <c r="BD68" s="36">
        <f t="shared" si="32"/>
        <v>132.40799999999999</v>
      </c>
      <c r="BE68" s="80">
        <f t="shared" si="33"/>
        <v>143.44199999999998</v>
      </c>
    </row>
    <row r="69" spans="1:57" ht="17.399999999999999">
      <c r="A69" s="217">
        <v>41914</v>
      </c>
      <c r="B69" s="201" t="str">
        <f t="shared" si="37"/>
        <v>05:30:00</v>
      </c>
      <c r="C69" s="27" t="s">
        <v>43</v>
      </c>
      <c r="D69" s="135">
        <v>472</v>
      </c>
      <c r="E69" s="95">
        <v>287</v>
      </c>
      <c r="F69" s="95">
        <v>665</v>
      </c>
      <c r="G69" s="88">
        <v>15</v>
      </c>
      <c r="H69" s="88">
        <v>10</v>
      </c>
      <c r="I69" s="89">
        <v>21</v>
      </c>
      <c r="J69" s="48">
        <f t="shared" si="17"/>
        <v>1424</v>
      </c>
      <c r="K69" s="48">
        <f t="shared" si="18"/>
        <v>46</v>
      </c>
      <c r="L69" s="89">
        <v>503</v>
      </c>
      <c r="M69" s="94">
        <v>424</v>
      </c>
      <c r="N69" s="94"/>
      <c r="O69" s="45">
        <v>16</v>
      </c>
      <c r="P69" s="56">
        <v>14</v>
      </c>
      <c r="Q69" s="56"/>
      <c r="R69" s="48">
        <f t="shared" si="19"/>
        <v>927</v>
      </c>
      <c r="S69" s="55">
        <f t="shared" si="20"/>
        <v>30</v>
      </c>
      <c r="T69" s="57">
        <f t="shared" si="34"/>
        <v>76</v>
      </c>
      <c r="U69" s="97">
        <v>3.44</v>
      </c>
      <c r="V69" s="89">
        <v>4.5</v>
      </c>
      <c r="W69" s="100">
        <v>7.4</v>
      </c>
      <c r="X69" s="44"/>
      <c r="Y69" s="44"/>
      <c r="Z69" s="44"/>
      <c r="AA69" s="44"/>
      <c r="AB69" s="44"/>
      <c r="AC69" s="67">
        <f t="shared" si="21"/>
        <v>0</v>
      </c>
      <c r="AD69" s="33"/>
      <c r="AE69" s="20">
        <f t="shared" si="22"/>
        <v>0</v>
      </c>
      <c r="AF69" s="85">
        <f t="shared" si="36"/>
        <v>91.34</v>
      </c>
      <c r="AG69" s="21">
        <f t="shared" si="35"/>
        <v>91.34</v>
      </c>
      <c r="AH69" s="82"/>
      <c r="AI69" s="78"/>
      <c r="AJ69" s="22">
        <f t="shared" si="23"/>
        <v>91.34</v>
      </c>
      <c r="AK69" s="23">
        <f t="shared" si="24"/>
        <v>41.067999999999984</v>
      </c>
      <c r="AL69" s="58"/>
      <c r="AM69" s="24">
        <f t="shared" si="25"/>
        <v>0</v>
      </c>
      <c r="AN69" s="25">
        <f t="shared" si="26"/>
        <v>132.40799999999999</v>
      </c>
      <c r="AO69" s="26">
        <f t="shared" si="27"/>
        <v>132.40799999999999</v>
      </c>
      <c r="AP69" s="79"/>
      <c r="AQ69" s="24">
        <v>90</v>
      </c>
      <c r="AR69" s="25">
        <v>200</v>
      </c>
      <c r="AS69" s="25">
        <v>0</v>
      </c>
      <c r="AT69" s="25">
        <v>33</v>
      </c>
      <c r="AU69" s="25">
        <v>0</v>
      </c>
      <c r="AV69" s="122">
        <f t="shared" si="28"/>
        <v>323</v>
      </c>
      <c r="AW69" s="123">
        <f t="shared" si="29"/>
        <v>306.84999999999997</v>
      </c>
      <c r="AX69" s="124">
        <v>6</v>
      </c>
      <c r="AY69" s="124">
        <v>16</v>
      </c>
      <c r="AZ69" s="124">
        <v>8</v>
      </c>
      <c r="BA69" s="124">
        <v>1</v>
      </c>
      <c r="BB69" s="81">
        <f t="shared" si="30"/>
        <v>31</v>
      </c>
      <c r="BC69" s="80">
        <f t="shared" si="31"/>
        <v>275.84999999999997</v>
      </c>
      <c r="BD69" s="36">
        <f t="shared" si="32"/>
        <v>132.40799999999999</v>
      </c>
      <c r="BE69" s="80">
        <f t="shared" si="33"/>
        <v>143.44199999999998</v>
      </c>
    </row>
    <row r="70" spans="1:57" ht="17.399999999999999">
      <c r="A70" s="217">
        <v>41914</v>
      </c>
      <c r="B70" s="201" t="str">
        <f t="shared" si="37"/>
        <v>06:00:00</v>
      </c>
      <c r="C70" s="27" t="s">
        <v>12</v>
      </c>
      <c r="D70" s="88">
        <v>450</v>
      </c>
      <c r="E70" s="88">
        <v>269</v>
      </c>
      <c r="F70" s="88">
        <v>622</v>
      </c>
      <c r="G70" s="88">
        <v>15</v>
      </c>
      <c r="H70" s="88">
        <v>10</v>
      </c>
      <c r="I70" s="89">
        <v>20</v>
      </c>
      <c r="J70" s="48">
        <f t="shared" si="17"/>
        <v>1341</v>
      </c>
      <c r="K70" s="48">
        <f t="shared" si="18"/>
        <v>45</v>
      </c>
      <c r="L70" s="89">
        <v>476</v>
      </c>
      <c r="M70" s="94">
        <v>411</v>
      </c>
      <c r="N70" s="94"/>
      <c r="O70" s="93">
        <v>15</v>
      </c>
      <c r="P70" s="45">
        <v>14</v>
      </c>
      <c r="Q70" s="56"/>
      <c r="R70" s="48">
        <f t="shared" si="19"/>
        <v>887</v>
      </c>
      <c r="S70" s="55">
        <f t="shared" si="20"/>
        <v>29</v>
      </c>
      <c r="T70" s="57">
        <f t="shared" si="34"/>
        <v>74</v>
      </c>
      <c r="U70" s="97">
        <v>3.6</v>
      </c>
      <c r="V70" s="88">
        <v>3.5</v>
      </c>
      <c r="W70" s="100">
        <v>7.2</v>
      </c>
      <c r="X70" s="44"/>
      <c r="Y70" s="44"/>
      <c r="Z70" s="44"/>
      <c r="AA70" s="44"/>
      <c r="AB70" s="44"/>
      <c r="AC70" s="67">
        <f t="shared" si="21"/>
        <v>0</v>
      </c>
      <c r="AD70" s="33"/>
      <c r="AE70" s="20">
        <f t="shared" si="22"/>
        <v>0</v>
      </c>
      <c r="AF70" s="85">
        <f t="shared" si="36"/>
        <v>88.3</v>
      </c>
      <c r="AG70" s="21">
        <f t="shared" si="35"/>
        <v>88.3</v>
      </c>
      <c r="AH70" s="82"/>
      <c r="AI70" s="78"/>
      <c r="AJ70" s="22">
        <f t="shared" si="23"/>
        <v>88.3</v>
      </c>
      <c r="AK70" s="23">
        <f t="shared" si="24"/>
        <v>44.10799999999999</v>
      </c>
      <c r="AL70" s="58"/>
      <c r="AM70" s="24">
        <f t="shared" si="25"/>
        <v>0</v>
      </c>
      <c r="AN70" s="25">
        <f t="shared" si="26"/>
        <v>132.40799999999999</v>
      </c>
      <c r="AO70" s="26">
        <f t="shared" si="27"/>
        <v>132.40799999999999</v>
      </c>
      <c r="AP70" s="79"/>
      <c r="AQ70" s="24">
        <v>90</v>
      </c>
      <c r="AR70" s="25">
        <v>200</v>
      </c>
      <c r="AS70" s="25">
        <v>0</v>
      </c>
      <c r="AT70" s="25">
        <v>33</v>
      </c>
      <c r="AU70" s="25">
        <v>0</v>
      </c>
      <c r="AV70" s="122">
        <f t="shared" si="28"/>
        <v>323</v>
      </c>
      <c r="AW70" s="123">
        <f t="shared" si="29"/>
        <v>306.84999999999997</v>
      </c>
      <c r="AX70" s="124">
        <v>6</v>
      </c>
      <c r="AY70" s="124">
        <v>16</v>
      </c>
      <c r="AZ70" s="124">
        <v>8</v>
      </c>
      <c r="BA70" s="124">
        <v>1</v>
      </c>
      <c r="BB70" s="81">
        <f t="shared" si="30"/>
        <v>31</v>
      </c>
      <c r="BC70" s="80">
        <f t="shared" si="31"/>
        <v>275.84999999999997</v>
      </c>
      <c r="BD70" s="36">
        <f t="shared" si="32"/>
        <v>132.40799999999999</v>
      </c>
      <c r="BE70" s="80">
        <f t="shared" si="33"/>
        <v>143.44199999999998</v>
      </c>
    </row>
    <row r="71" spans="1:57" ht="17.399999999999999">
      <c r="A71" s="217">
        <v>41914</v>
      </c>
      <c r="B71" s="201" t="str">
        <f t="shared" si="37"/>
        <v>06:30:00</v>
      </c>
      <c r="C71" s="27" t="s">
        <v>44</v>
      </c>
      <c r="D71" s="88">
        <v>445</v>
      </c>
      <c r="E71" s="88">
        <v>287</v>
      </c>
      <c r="F71" s="88">
        <v>611</v>
      </c>
      <c r="G71" s="88">
        <v>15</v>
      </c>
      <c r="H71" s="88">
        <v>10</v>
      </c>
      <c r="I71" s="89">
        <v>21</v>
      </c>
      <c r="J71" s="48">
        <f t="shared" si="17"/>
        <v>1343</v>
      </c>
      <c r="K71" s="48">
        <f t="shared" si="18"/>
        <v>46</v>
      </c>
      <c r="L71" s="89">
        <v>484</v>
      </c>
      <c r="M71" s="94">
        <v>418</v>
      </c>
      <c r="N71" s="94"/>
      <c r="O71" s="93">
        <v>16</v>
      </c>
      <c r="P71" s="45">
        <v>14</v>
      </c>
      <c r="Q71" s="56"/>
      <c r="R71" s="48">
        <f t="shared" si="19"/>
        <v>902</v>
      </c>
      <c r="S71" s="55">
        <f t="shared" si="20"/>
        <v>30</v>
      </c>
      <c r="T71" s="57">
        <f t="shared" si="34"/>
        <v>76</v>
      </c>
      <c r="U71" s="97">
        <v>3.6</v>
      </c>
      <c r="V71" s="88">
        <v>4</v>
      </c>
      <c r="W71" s="100">
        <v>7.2</v>
      </c>
      <c r="X71" s="44"/>
      <c r="Y71" s="44"/>
      <c r="Z71" s="44"/>
      <c r="AA71" s="44"/>
      <c r="AB71" s="44"/>
      <c r="AC71" s="67">
        <f t="shared" si="21"/>
        <v>0</v>
      </c>
      <c r="AD71" s="33"/>
      <c r="AE71" s="20">
        <f t="shared" si="22"/>
        <v>0</v>
      </c>
      <c r="AF71" s="85">
        <f t="shared" si="36"/>
        <v>90.8</v>
      </c>
      <c r="AG71" s="21">
        <f t="shared" si="35"/>
        <v>90.8</v>
      </c>
      <c r="AH71" s="82"/>
      <c r="AI71" s="78"/>
      <c r="AJ71" s="22">
        <f t="shared" si="23"/>
        <v>90.8</v>
      </c>
      <c r="AK71" s="23">
        <f t="shared" si="24"/>
        <v>41.60799999999999</v>
      </c>
      <c r="AL71" s="58"/>
      <c r="AM71" s="24">
        <f t="shared" si="25"/>
        <v>0</v>
      </c>
      <c r="AN71" s="25">
        <f t="shared" si="26"/>
        <v>132.40799999999999</v>
      </c>
      <c r="AO71" s="26">
        <f t="shared" si="27"/>
        <v>132.40799999999999</v>
      </c>
      <c r="AP71" s="79"/>
      <c r="AQ71" s="24">
        <v>90</v>
      </c>
      <c r="AR71" s="25">
        <v>200</v>
      </c>
      <c r="AS71" s="25">
        <v>0</v>
      </c>
      <c r="AT71" s="25">
        <v>33</v>
      </c>
      <c r="AU71" s="25">
        <v>0</v>
      </c>
      <c r="AV71" s="122">
        <f t="shared" si="28"/>
        <v>323</v>
      </c>
      <c r="AW71" s="123">
        <f t="shared" si="29"/>
        <v>306.84999999999997</v>
      </c>
      <c r="AX71" s="124">
        <v>6</v>
      </c>
      <c r="AY71" s="124">
        <v>16</v>
      </c>
      <c r="AZ71" s="124">
        <v>8</v>
      </c>
      <c r="BA71" s="124">
        <v>1</v>
      </c>
      <c r="BB71" s="81">
        <f t="shared" si="30"/>
        <v>31</v>
      </c>
      <c r="BC71" s="80">
        <f t="shared" si="31"/>
        <v>275.84999999999997</v>
      </c>
      <c r="BD71" s="36">
        <f t="shared" si="32"/>
        <v>132.40799999999999</v>
      </c>
      <c r="BE71" s="80">
        <f t="shared" si="33"/>
        <v>143.44199999999998</v>
      </c>
    </row>
    <row r="72" spans="1:57" ht="17.399999999999999">
      <c r="A72" s="217">
        <v>41914</v>
      </c>
      <c r="B72" s="201" t="str">
        <f t="shared" si="37"/>
        <v>07:00:00</v>
      </c>
      <c r="C72" s="214" t="s">
        <v>13</v>
      </c>
      <c r="D72" s="88">
        <v>454</v>
      </c>
      <c r="E72" s="88">
        <v>314</v>
      </c>
      <c r="F72" s="88">
        <v>643</v>
      </c>
      <c r="G72" s="88">
        <v>15</v>
      </c>
      <c r="H72" s="88">
        <v>12</v>
      </c>
      <c r="I72" s="89">
        <v>21</v>
      </c>
      <c r="J72" s="48">
        <f t="shared" si="17"/>
        <v>1411</v>
      </c>
      <c r="K72" s="48">
        <f t="shared" si="18"/>
        <v>48</v>
      </c>
      <c r="L72" s="89">
        <v>490</v>
      </c>
      <c r="M72" s="94">
        <v>425</v>
      </c>
      <c r="N72" s="94"/>
      <c r="O72" s="93">
        <v>16</v>
      </c>
      <c r="P72" s="45">
        <v>15</v>
      </c>
      <c r="Q72" s="56"/>
      <c r="R72" s="48">
        <f t="shared" si="19"/>
        <v>915</v>
      </c>
      <c r="S72" s="55">
        <f t="shared" si="20"/>
        <v>31</v>
      </c>
      <c r="T72" s="57">
        <f t="shared" si="34"/>
        <v>79</v>
      </c>
      <c r="U72" s="89">
        <v>3.48</v>
      </c>
      <c r="V72" s="88">
        <v>4.2</v>
      </c>
      <c r="W72" s="100">
        <v>6.3</v>
      </c>
      <c r="X72" s="44"/>
      <c r="Y72" s="44"/>
      <c r="Z72" s="44"/>
      <c r="AA72" s="44"/>
      <c r="AB72" s="44"/>
      <c r="AC72" s="67">
        <f t="shared" si="21"/>
        <v>0</v>
      </c>
      <c r="AD72" s="33"/>
      <c r="AE72" s="20">
        <f t="shared" si="22"/>
        <v>0</v>
      </c>
      <c r="AF72" s="85">
        <f t="shared" si="36"/>
        <v>92.98</v>
      </c>
      <c r="AG72" s="21">
        <f t="shared" si="35"/>
        <v>92.98</v>
      </c>
      <c r="AH72" s="82"/>
      <c r="AI72" s="78"/>
      <c r="AJ72" s="22">
        <f t="shared" si="23"/>
        <v>92.98</v>
      </c>
      <c r="AK72" s="23">
        <f t="shared" si="24"/>
        <v>39.427999999999983</v>
      </c>
      <c r="AL72" s="58"/>
      <c r="AM72" s="24">
        <f t="shared" si="25"/>
        <v>0</v>
      </c>
      <c r="AN72" s="25">
        <f t="shared" si="26"/>
        <v>132.40799999999999</v>
      </c>
      <c r="AO72" s="26">
        <f t="shared" si="27"/>
        <v>132.40799999999999</v>
      </c>
      <c r="AP72" s="79"/>
      <c r="AQ72" s="24">
        <v>90</v>
      </c>
      <c r="AR72" s="25">
        <v>200</v>
      </c>
      <c r="AS72" s="25">
        <v>0</v>
      </c>
      <c r="AT72" s="25">
        <v>33</v>
      </c>
      <c r="AU72" s="25">
        <v>0</v>
      </c>
      <c r="AV72" s="122">
        <f t="shared" si="28"/>
        <v>323</v>
      </c>
      <c r="AW72" s="123">
        <f t="shared" si="29"/>
        <v>306.84999999999997</v>
      </c>
      <c r="AX72" s="124">
        <v>6</v>
      </c>
      <c r="AY72" s="124">
        <v>16</v>
      </c>
      <c r="AZ72" s="124">
        <v>8</v>
      </c>
      <c r="BA72" s="124">
        <v>1</v>
      </c>
      <c r="BB72" s="81">
        <f t="shared" si="30"/>
        <v>31</v>
      </c>
      <c r="BC72" s="80">
        <f t="shared" si="31"/>
        <v>275.84999999999997</v>
      </c>
      <c r="BD72" s="36">
        <f t="shared" si="32"/>
        <v>132.40799999999999</v>
      </c>
      <c r="BE72" s="80">
        <f t="shared" si="33"/>
        <v>143.44199999999998</v>
      </c>
    </row>
    <row r="73" spans="1:57" ht="17.399999999999999">
      <c r="A73" s="217">
        <v>41914</v>
      </c>
      <c r="B73" s="201" t="str">
        <f t="shared" si="37"/>
        <v>07:30:00</v>
      </c>
      <c r="C73" s="27" t="s">
        <v>30</v>
      </c>
      <c r="D73" s="88">
        <v>460</v>
      </c>
      <c r="E73" s="88">
        <v>368</v>
      </c>
      <c r="F73" s="88">
        <v>651</v>
      </c>
      <c r="G73" s="88">
        <v>15</v>
      </c>
      <c r="H73" s="88">
        <v>13</v>
      </c>
      <c r="I73" s="89">
        <v>21</v>
      </c>
      <c r="J73" s="48">
        <f t="shared" si="17"/>
        <v>1479</v>
      </c>
      <c r="K73" s="48">
        <f t="shared" si="18"/>
        <v>49</v>
      </c>
      <c r="L73" s="89">
        <v>521</v>
      </c>
      <c r="M73" s="94">
        <v>450</v>
      </c>
      <c r="N73" s="94"/>
      <c r="O73" s="93">
        <v>17</v>
      </c>
      <c r="P73" s="45">
        <v>16</v>
      </c>
      <c r="Q73" s="56"/>
      <c r="R73" s="48">
        <f t="shared" si="19"/>
        <v>971</v>
      </c>
      <c r="S73" s="55">
        <f t="shared" si="20"/>
        <v>33</v>
      </c>
      <c r="T73" s="57">
        <f t="shared" si="34"/>
        <v>82</v>
      </c>
      <c r="U73" s="89">
        <v>3.48</v>
      </c>
      <c r="V73" s="88">
        <v>4.2</v>
      </c>
      <c r="W73" s="100">
        <v>6.3</v>
      </c>
      <c r="X73" s="44"/>
      <c r="Y73" s="44"/>
      <c r="Z73" s="44"/>
      <c r="AA73" s="44"/>
      <c r="AB73" s="44"/>
      <c r="AC73" s="67">
        <f t="shared" si="21"/>
        <v>0</v>
      </c>
      <c r="AD73" s="33"/>
      <c r="AE73" s="20">
        <f t="shared" si="22"/>
        <v>0</v>
      </c>
      <c r="AF73" s="85">
        <f t="shared" si="36"/>
        <v>95.98</v>
      </c>
      <c r="AG73" s="21">
        <f t="shared" si="35"/>
        <v>95.98</v>
      </c>
      <c r="AH73" s="82"/>
      <c r="AI73" s="78"/>
      <c r="AJ73" s="22">
        <f t="shared" si="23"/>
        <v>95.98</v>
      </c>
      <c r="AK73" s="23">
        <f t="shared" si="24"/>
        <v>36.427999999999983</v>
      </c>
      <c r="AL73" s="58"/>
      <c r="AM73" s="24">
        <f t="shared" si="25"/>
        <v>0</v>
      </c>
      <c r="AN73" s="25">
        <f t="shared" si="26"/>
        <v>132.40799999999999</v>
      </c>
      <c r="AO73" s="26">
        <f t="shared" si="27"/>
        <v>132.40799999999999</v>
      </c>
      <c r="AP73" s="79"/>
      <c r="AQ73" s="24">
        <v>90</v>
      </c>
      <c r="AR73" s="25">
        <v>200</v>
      </c>
      <c r="AS73" s="25">
        <v>0</v>
      </c>
      <c r="AT73" s="25">
        <v>33</v>
      </c>
      <c r="AU73" s="25">
        <v>0</v>
      </c>
      <c r="AV73" s="122">
        <f t="shared" si="28"/>
        <v>323</v>
      </c>
      <c r="AW73" s="123">
        <f t="shared" si="29"/>
        <v>306.84999999999997</v>
      </c>
      <c r="AX73" s="124">
        <v>6</v>
      </c>
      <c r="AY73" s="124">
        <v>16</v>
      </c>
      <c r="AZ73" s="124">
        <v>8</v>
      </c>
      <c r="BA73" s="124">
        <v>1</v>
      </c>
      <c r="BB73" s="81">
        <f t="shared" si="30"/>
        <v>31</v>
      </c>
      <c r="BC73" s="80">
        <f t="shared" si="31"/>
        <v>275.84999999999997</v>
      </c>
      <c r="BD73" s="36">
        <f t="shared" si="32"/>
        <v>132.40799999999999</v>
      </c>
      <c r="BE73" s="80">
        <f t="shared" si="33"/>
        <v>143.44199999999998</v>
      </c>
    </row>
    <row r="74" spans="1:57" ht="17.399999999999999">
      <c r="A74" s="217">
        <v>41914</v>
      </c>
      <c r="B74" s="201" t="str">
        <f t="shared" si="37"/>
        <v>08:00:00</v>
      </c>
      <c r="C74" s="27" t="s">
        <v>14</v>
      </c>
      <c r="D74" s="88">
        <v>504</v>
      </c>
      <c r="E74" s="88">
        <v>432</v>
      </c>
      <c r="F74" s="88">
        <v>688</v>
      </c>
      <c r="G74" s="88">
        <v>17</v>
      </c>
      <c r="H74" s="88">
        <v>15</v>
      </c>
      <c r="I74" s="89">
        <v>22</v>
      </c>
      <c r="J74" s="48">
        <f t="shared" si="17"/>
        <v>1624</v>
      </c>
      <c r="K74" s="48">
        <f t="shared" si="18"/>
        <v>54</v>
      </c>
      <c r="L74" s="88">
        <v>557</v>
      </c>
      <c r="M74" s="94">
        <v>507</v>
      </c>
      <c r="N74" s="94"/>
      <c r="O74" s="93">
        <v>18</v>
      </c>
      <c r="P74" s="45">
        <v>17</v>
      </c>
      <c r="Q74" s="56"/>
      <c r="R74" s="48">
        <f t="shared" si="19"/>
        <v>1064</v>
      </c>
      <c r="S74" s="55">
        <f t="shared" si="20"/>
        <v>35</v>
      </c>
      <c r="T74" s="57">
        <f t="shared" si="34"/>
        <v>89</v>
      </c>
      <c r="U74" s="89">
        <v>3.76</v>
      </c>
      <c r="V74" s="88">
        <v>4.2</v>
      </c>
      <c r="W74" s="100">
        <v>6.7</v>
      </c>
      <c r="X74" s="60"/>
      <c r="Y74" s="44"/>
      <c r="Z74" s="44"/>
      <c r="AA74" s="44"/>
      <c r="AB74" s="44"/>
      <c r="AC74" s="67">
        <f t="shared" si="21"/>
        <v>0</v>
      </c>
      <c r="AD74" s="33"/>
      <c r="AE74" s="20">
        <f t="shared" si="22"/>
        <v>0</v>
      </c>
      <c r="AF74" s="85">
        <f t="shared" si="36"/>
        <v>103.66000000000001</v>
      </c>
      <c r="AG74" s="21">
        <f t="shared" si="35"/>
        <v>103.66000000000001</v>
      </c>
      <c r="AH74" s="82"/>
      <c r="AI74" s="78"/>
      <c r="AJ74" s="22">
        <f t="shared" si="23"/>
        <v>103.66000000000001</v>
      </c>
      <c r="AK74" s="23">
        <f t="shared" si="24"/>
        <v>28.747999999999976</v>
      </c>
      <c r="AL74" s="58"/>
      <c r="AM74" s="24">
        <f t="shared" si="25"/>
        <v>0</v>
      </c>
      <c r="AN74" s="25">
        <f t="shared" si="26"/>
        <v>132.40799999999999</v>
      </c>
      <c r="AO74" s="26">
        <f t="shared" si="27"/>
        <v>132.40799999999999</v>
      </c>
      <c r="AP74" s="79"/>
      <c r="AQ74" s="24">
        <v>90</v>
      </c>
      <c r="AR74" s="25">
        <v>200</v>
      </c>
      <c r="AS74" s="25">
        <v>0</v>
      </c>
      <c r="AT74" s="25">
        <v>33</v>
      </c>
      <c r="AU74" s="25">
        <v>0</v>
      </c>
      <c r="AV74" s="122">
        <f t="shared" si="28"/>
        <v>323</v>
      </c>
      <c r="AW74" s="123">
        <f t="shared" si="29"/>
        <v>306.84999999999997</v>
      </c>
      <c r="AX74" s="124">
        <v>6</v>
      </c>
      <c r="AY74" s="124">
        <v>16</v>
      </c>
      <c r="AZ74" s="124">
        <v>8</v>
      </c>
      <c r="BA74" s="124">
        <v>1</v>
      </c>
      <c r="BB74" s="81">
        <f t="shared" si="30"/>
        <v>31</v>
      </c>
      <c r="BC74" s="80">
        <f t="shared" si="31"/>
        <v>275.84999999999997</v>
      </c>
      <c r="BD74" s="36">
        <f t="shared" si="32"/>
        <v>132.40799999999999</v>
      </c>
      <c r="BE74" s="80">
        <f t="shared" si="33"/>
        <v>143.44199999999998</v>
      </c>
    </row>
    <row r="75" spans="1:57" ht="17.399999999999999">
      <c r="A75" s="217">
        <v>41914</v>
      </c>
      <c r="B75" s="201" t="str">
        <f t="shared" si="37"/>
        <v>08:30:00</v>
      </c>
      <c r="C75" s="27" t="s">
        <v>31</v>
      </c>
      <c r="D75" s="88">
        <v>541</v>
      </c>
      <c r="E75" s="88">
        <v>463</v>
      </c>
      <c r="F75" s="88">
        <v>717</v>
      </c>
      <c r="G75" s="88">
        <v>18</v>
      </c>
      <c r="H75" s="88">
        <v>15</v>
      </c>
      <c r="I75" s="89">
        <v>23</v>
      </c>
      <c r="J75" s="48">
        <f t="shared" si="17"/>
        <v>1721</v>
      </c>
      <c r="K75" s="48">
        <f t="shared" si="18"/>
        <v>56</v>
      </c>
      <c r="L75" s="88">
        <v>581</v>
      </c>
      <c r="M75" s="94">
        <v>550</v>
      </c>
      <c r="N75" s="94"/>
      <c r="O75" s="93">
        <v>19</v>
      </c>
      <c r="P75" s="45">
        <v>19</v>
      </c>
      <c r="Q75" s="56"/>
      <c r="R75" s="48">
        <f t="shared" si="19"/>
        <v>1131</v>
      </c>
      <c r="S75" s="55">
        <f t="shared" si="20"/>
        <v>38</v>
      </c>
      <c r="T75" s="57">
        <f t="shared" si="34"/>
        <v>94</v>
      </c>
      <c r="U75" s="89">
        <v>3.76</v>
      </c>
      <c r="V75" s="88">
        <v>4</v>
      </c>
      <c r="W75" s="100">
        <v>6.7</v>
      </c>
      <c r="X75" s="44"/>
      <c r="Y75" s="44"/>
      <c r="Z75" s="44"/>
      <c r="AA75" s="44"/>
      <c r="AB75" s="44"/>
      <c r="AC75" s="67">
        <f t="shared" si="21"/>
        <v>0</v>
      </c>
      <c r="AD75" s="33"/>
      <c r="AE75" s="20">
        <f t="shared" si="22"/>
        <v>0</v>
      </c>
      <c r="AF75" s="85">
        <f t="shared" si="36"/>
        <v>108.46000000000001</v>
      </c>
      <c r="AG75" s="21">
        <f t="shared" si="35"/>
        <v>108.46000000000001</v>
      </c>
      <c r="AH75" s="82"/>
      <c r="AI75" s="78"/>
      <c r="AJ75" s="22">
        <f t="shared" si="23"/>
        <v>108.46000000000001</v>
      </c>
      <c r="AK75" s="23">
        <f t="shared" si="24"/>
        <v>23.947999999999979</v>
      </c>
      <c r="AL75" s="58"/>
      <c r="AM75" s="24">
        <f t="shared" si="25"/>
        <v>0</v>
      </c>
      <c r="AN75" s="25">
        <f t="shared" si="26"/>
        <v>132.40799999999999</v>
      </c>
      <c r="AO75" s="26">
        <f t="shared" si="27"/>
        <v>132.40799999999999</v>
      </c>
      <c r="AP75" s="79"/>
      <c r="AQ75" s="24">
        <v>90</v>
      </c>
      <c r="AR75" s="25">
        <v>200</v>
      </c>
      <c r="AS75" s="25">
        <v>0</v>
      </c>
      <c r="AT75" s="25">
        <v>33</v>
      </c>
      <c r="AU75" s="25">
        <v>0</v>
      </c>
      <c r="AV75" s="122">
        <f t="shared" si="28"/>
        <v>323</v>
      </c>
      <c r="AW75" s="123">
        <f t="shared" si="29"/>
        <v>306.84999999999997</v>
      </c>
      <c r="AX75" s="124">
        <v>6</v>
      </c>
      <c r="AY75" s="124">
        <v>16</v>
      </c>
      <c r="AZ75" s="124">
        <v>8</v>
      </c>
      <c r="BA75" s="124">
        <v>1</v>
      </c>
      <c r="BB75" s="81">
        <f t="shared" si="30"/>
        <v>31</v>
      </c>
      <c r="BC75" s="80">
        <f t="shared" si="31"/>
        <v>275.84999999999997</v>
      </c>
      <c r="BD75" s="36">
        <f t="shared" si="32"/>
        <v>132.40799999999999</v>
      </c>
      <c r="BE75" s="80">
        <f t="shared" si="33"/>
        <v>143.44199999999998</v>
      </c>
    </row>
    <row r="76" spans="1:57" ht="17.399999999999999">
      <c r="A76" s="217">
        <v>41914</v>
      </c>
      <c r="B76" s="201" t="str">
        <f t="shared" si="37"/>
        <v>09:00:00</v>
      </c>
      <c r="C76" s="27" t="s">
        <v>15</v>
      </c>
      <c r="D76" s="88">
        <v>550</v>
      </c>
      <c r="E76" s="88">
        <v>484</v>
      </c>
      <c r="F76" s="88">
        <v>722</v>
      </c>
      <c r="G76" s="88">
        <v>18</v>
      </c>
      <c r="H76" s="88">
        <v>16</v>
      </c>
      <c r="I76" s="89">
        <v>23</v>
      </c>
      <c r="J76" s="48">
        <f t="shared" si="17"/>
        <v>1756</v>
      </c>
      <c r="K76" s="48">
        <f t="shared" si="18"/>
        <v>57</v>
      </c>
      <c r="L76" s="88">
        <v>600</v>
      </c>
      <c r="M76" s="94">
        <v>546</v>
      </c>
      <c r="N76" s="94"/>
      <c r="O76" s="93">
        <v>20</v>
      </c>
      <c r="P76" s="45">
        <v>19</v>
      </c>
      <c r="Q76" s="56"/>
      <c r="R76" s="48">
        <f t="shared" si="19"/>
        <v>1146</v>
      </c>
      <c r="S76" s="55">
        <f t="shared" si="20"/>
        <v>39</v>
      </c>
      <c r="T76" s="57">
        <f t="shared" si="34"/>
        <v>96</v>
      </c>
      <c r="U76" s="89">
        <v>4.0199999999999996</v>
      </c>
      <c r="V76" s="88">
        <v>4</v>
      </c>
      <c r="W76" s="100">
        <v>6.9</v>
      </c>
      <c r="X76" s="44"/>
      <c r="Y76" s="44"/>
      <c r="Z76" s="44"/>
      <c r="AA76" s="44"/>
      <c r="AB76" s="44"/>
      <c r="AC76" s="67">
        <f t="shared" si="21"/>
        <v>0</v>
      </c>
      <c r="AD76" s="33"/>
      <c r="AE76" s="20">
        <f t="shared" si="22"/>
        <v>0</v>
      </c>
      <c r="AF76" s="85">
        <f t="shared" si="36"/>
        <v>110.92</v>
      </c>
      <c r="AG76" s="21">
        <f t="shared" si="35"/>
        <v>110.92</v>
      </c>
      <c r="AH76" s="82"/>
      <c r="AI76" s="78"/>
      <c r="AJ76" s="22">
        <f t="shared" si="23"/>
        <v>110.92</v>
      </c>
      <c r="AK76" s="23">
        <f t="shared" si="24"/>
        <v>21.487999999999985</v>
      </c>
      <c r="AL76" s="58"/>
      <c r="AM76" s="24">
        <f t="shared" si="25"/>
        <v>0</v>
      </c>
      <c r="AN76" s="25">
        <f t="shared" si="26"/>
        <v>132.40799999999999</v>
      </c>
      <c r="AO76" s="26">
        <f t="shared" si="27"/>
        <v>132.40799999999999</v>
      </c>
      <c r="AP76" s="79"/>
      <c r="AQ76" s="24">
        <v>90</v>
      </c>
      <c r="AR76" s="25">
        <v>200</v>
      </c>
      <c r="AS76" s="25">
        <v>0</v>
      </c>
      <c r="AT76" s="25">
        <v>33</v>
      </c>
      <c r="AU76" s="25">
        <v>0</v>
      </c>
      <c r="AV76" s="122">
        <f t="shared" si="28"/>
        <v>323</v>
      </c>
      <c r="AW76" s="123">
        <f t="shared" si="29"/>
        <v>306.84999999999997</v>
      </c>
      <c r="AX76" s="124">
        <v>6</v>
      </c>
      <c r="AY76" s="124">
        <v>16</v>
      </c>
      <c r="AZ76" s="124">
        <v>8</v>
      </c>
      <c r="BA76" s="124">
        <v>1</v>
      </c>
      <c r="BB76" s="81">
        <f t="shared" si="30"/>
        <v>31</v>
      </c>
      <c r="BC76" s="80">
        <f t="shared" si="31"/>
        <v>275.84999999999997</v>
      </c>
      <c r="BD76" s="36">
        <f t="shared" si="32"/>
        <v>132.40799999999999</v>
      </c>
      <c r="BE76" s="80">
        <f t="shared" si="33"/>
        <v>143.44199999999998</v>
      </c>
    </row>
    <row r="77" spans="1:57" ht="17.399999999999999">
      <c r="A77" s="217">
        <v>41914</v>
      </c>
      <c r="B77" s="201" t="str">
        <f t="shared" si="37"/>
        <v>09:30:00</v>
      </c>
      <c r="C77" s="27" t="s">
        <v>32</v>
      </c>
      <c r="D77" s="88">
        <v>559</v>
      </c>
      <c r="E77" s="88">
        <v>497</v>
      </c>
      <c r="F77" s="88">
        <v>751</v>
      </c>
      <c r="G77" s="88">
        <v>19</v>
      </c>
      <c r="H77" s="88">
        <v>17</v>
      </c>
      <c r="I77" s="89">
        <v>23</v>
      </c>
      <c r="J77" s="48">
        <f t="shared" si="17"/>
        <v>1807</v>
      </c>
      <c r="K77" s="48">
        <f t="shared" si="18"/>
        <v>59</v>
      </c>
      <c r="L77" s="88">
        <v>604</v>
      </c>
      <c r="M77" s="94">
        <v>563</v>
      </c>
      <c r="N77" s="94"/>
      <c r="O77" s="93">
        <v>20</v>
      </c>
      <c r="P77" s="45">
        <v>19</v>
      </c>
      <c r="Q77" s="56"/>
      <c r="R77" s="48">
        <f t="shared" si="19"/>
        <v>1167</v>
      </c>
      <c r="S77" s="55">
        <f t="shared" si="20"/>
        <v>39</v>
      </c>
      <c r="T77" s="57">
        <f t="shared" si="34"/>
        <v>98</v>
      </c>
      <c r="U77" s="89">
        <v>4.0199999999999996</v>
      </c>
      <c r="V77" s="88">
        <v>3</v>
      </c>
      <c r="W77" s="100">
        <v>6.9</v>
      </c>
      <c r="X77" s="44"/>
      <c r="Y77" s="44"/>
      <c r="Z77" s="44"/>
      <c r="AA77" s="44"/>
      <c r="AB77" s="44"/>
      <c r="AC77" s="67">
        <f t="shared" si="21"/>
        <v>0</v>
      </c>
      <c r="AD77" s="33"/>
      <c r="AE77" s="20">
        <f t="shared" si="22"/>
        <v>0</v>
      </c>
      <c r="AF77" s="85">
        <f t="shared" si="36"/>
        <v>111.92</v>
      </c>
      <c r="AG77" s="21">
        <f t="shared" si="35"/>
        <v>111.92</v>
      </c>
      <c r="AH77" s="82"/>
      <c r="AI77" s="78"/>
      <c r="AJ77" s="22">
        <f t="shared" si="23"/>
        <v>111.92</v>
      </c>
      <c r="AK77" s="23">
        <f t="shared" si="24"/>
        <v>20.487999999999985</v>
      </c>
      <c r="AL77" s="58"/>
      <c r="AM77" s="24">
        <f t="shared" si="25"/>
        <v>0</v>
      </c>
      <c r="AN77" s="25">
        <f t="shared" si="26"/>
        <v>132.40799999999999</v>
      </c>
      <c r="AO77" s="26">
        <f t="shared" si="27"/>
        <v>132.40799999999999</v>
      </c>
      <c r="AP77" s="79"/>
      <c r="AQ77" s="24">
        <v>90</v>
      </c>
      <c r="AR77" s="25">
        <v>200</v>
      </c>
      <c r="AS77" s="25">
        <v>0</v>
      </c>
      <c r="AT77" s="25">
        <v>33</v>
      </c>
      <c r="AU77" s="25">
        <v>0</v>
      </c>
      <c r="AV77" s="122">
        <f t="shared" si="28"/>
        <v>323</v>
      </c>
      <c r="AW77" s="123">
        <f t="shared" si="29"/>
        <v>306.84999999999997</v>
      </c>
      <c r="AX77" s="124">
        <v>6</v>
      </c>
      <c r="AY77" s="124">
        <v>16</v>
      </c>
      <c r="AZ77" s="124">
        <v>8</v>
      </c>
      <c r="BA77" s="124">
        <v>1</v>
      </c>
      <c r="BB77" s="81">
        <f t="shared" si="30"/>
        <v>31</v>
      </c>
      <c r="BC77" s="80">
        <f t="shared" si="31"/>
        <v>275.84999999999997</v>
      </c>
      <c r="BD77" s="36">
        <f t="shared" si="32"/>
        <v>132.40799999999999</v>
      </c>
      <c r="BE77" s="80">
        <f t="shared" si="33"/>
        <v>143.44199999999998</v>
      </c>
    </row>
    <row r="78" spans="1:57" ht="17.399999999999999">
      <c r="A78" s="217">
        <v>41914</v>
      </c>
      <c r="B78" s="201" t="str">
        <f t="shared" si="37"/>
        <v>10:00:00</v>
      </c>
      <c r="C78" s="27" t="s">
        <v>16</v>
      </c>
      <c r="D78" s="88">
        <v>563</v>
      </c>
      <c r="E78" s="88">
        <v>502</v>
      </c>
      <c r="F78" s="88">
        <v>748</v>
      </c>
      <c r="G78" s="88">
        <v>19</v>
      </c>
      <c r="H78" s="88">
        <v>17</v>
      </c>
      <c r="I78" s="89">
        <v>25</v>
      </c>
      <c r="J78" s="48">
        <f t="shared" si="17"/>
        <v>1813</v>
      </c>
      <c r="K78" s="48">
        <f t="shared" si="18"/>
        <v>61</v>
      </c>
      <c r="L78" s="88">
        <v>599</v>
      </c>
      <c r="M78" s="94">
        <v>556</v>
      </c>
      <c r="N78" s="94"/>
      <c r="O78" s="93">
        <v>20</v>
      </c>
      <c r="P78" s="45">
        <v>19</v>
      </c>
      <c r="Q78" s="56"/>
      <c r="R78" s="48">
        <f t="shared" si="19"/>
        <v>1155</v>
      </c>
      <c r="S78" s="55">
        <f t="shared" si="20"/>
        <v>39</v>
      </c>
      <c r="T78" s="57">
        <f t="shared" si="34"/>
        <v>100</v>
      </c>
      <c r="U78" s="89">
        <v>4.29</v>
      </c>
      <c r="V78" s="88">
        <v>3</v>
      </c>
      <c r="W78" s="88">
        <v>4.7</v>
      </c>
      <c r="X78" s="44"/>
      <c r="Y78" s="44"/>
      <c r="Z78" s="44"/>
      <c r="AA78" s="44"/>
      <c r="AB78" s="44"/>
      <c r="AC78" s="67">
        <f t="shared" si="21"/>
        <v>0</v>
      </c>
      <c r="AD78" s="33"/>
      <c r="AE78" s="20">
        <f t="shared" si="22"/>
        <v>0</v>
      </c>
      <c r="AF78" s="85">
        <f t="shared" si="36"/>
        <v>111.99000000000001</v>
      </c>
      <c r="AG78" s="21">
        <f t="shared" si="35"/>
        <v>111.99000000000001</v>
      </c>
      <c r="AH78" s="82"/>
      <c r="AI78" s="78"/>
      <c r="AJ78" s="22">
        <f t="shared" si="23"/>
        <v>111.99000000000001</v>
      </c>
      <c r="AK78" s="23">
        <f t="shared" si="24"/>
        <v>-14.238000000000028</v>
      </c>
      <c r="AL78" s="58"/>
      <c r="AM78" s="24">
        <f t="shared" si="25"/>
        <v>0</v>
      </c>
      <c r="AN78" s="25">
        <f t="shared" si="26"/>
        <v>97.751999999999981</v>
      </c>
      <c r="AO78" s="26">
        <f t="shared" si="27"/>
        <v>97.751999999999981</v>
      </c>
      <c r="AP78" s="79"/>
      <c r="AQ78" s="118">
        <v>50</v>
      </c>
      <c r="AR78" s="118">
        <v>180</v>
      </c>
      <c r="AS78" s="118">
        <v>0</v>
      </c>
      <c r="AT78" s="118">
        <v>17</v>
      </c>
      <c r="AU78" s="118">
        <v>0</v>
      </c>
      <c r="AV78" s="122">
        <f t="shared" si="28"/>
        <v>247</v>
      </c>
      <c r="AW78" s="123">
        <f t="shared" si="29"/>
        <v>234.64999999999998</v>
      </c>
      <c r="AX78" s="124">
        <v>6</v>
      </c>
      <c r="AY78" s="124">
        <v>16</v>
      </c>
      <c r="AZ78" s="124">
        <v>8</v>
      </c>
      <c r="BA78" s="124">
        <v>1</v>
      </c>
      <c r="BB78" s="81">
        <f t="shared" si="30"/>
        <v>31</v>
      </c>
      <c r="BC78" s="80">
        <f t="shared" si="31"/>
        <v>203.64999999999998</v>
      </c>
      <c r="BD78" s="36">
        <f t="shared" si="32"/>
        <v>97.751999999999981</v>
      </c>
      <c r="BE78" s="80">
        <f t="shared" si="33"/>
        <v>105.898</v>
      </c>
    </row>
    <row r="79" spans="1:57" ht="17.399999999999999">
      <c r="A79" s="217">
        <v>41914</v>
      </c>
      <c r="B79" s="201" t="str">
        <f t="shared" si="37"/>
        <v>10:30:00</v>
      </c>
      <c r="C79" s="27" t="s">
        <v>45</v>
      </c>
      <c r="D79" s="88">
        <v>566</v>
      </c>
      <c r="E79" s="88">
        <v>506</v>
      </c>
      <c r="F79" s="88">
        <v>756</v>
      </c>
      <c r="G79" s="88">
        <v>19</v>
      </c>
      <c r="H79" s="88">
        <v>17</v>
      </c>
      <c r="I79" s="89">
        <v>25</v>
      </c>
      <c r="J79" s="48">
        <f t="shared" si="17"/>
        <v>1828</v>
      </c>
      <c r="K79" s="48">
        <f t="shared" si="18"/>
        <v>61</v>
      </c>
      <c r="L79" s="88">
        <v>612</v>
      </c>
      <c r="M79" s="94">
        <v>573</v>
      </c>
      <c r="N79" s="94"/>
      <c r="O79" s="93">
        <v>20</v>
      </c>
      <c r="P79" s="45">
        <v>20</v>
      </c>
      <c r="Q79" s="56"/>
      <c r="R79" s="48">
        <f t="shared" si="19"/>
        <v>1185</v>
      </c>
      <c r="S79" s="55">
        <f t="shared" si="20"/>
        <v>40</v>
      </c>
      <c r="T79" s="57">
        <f t="shared" si="34"/>
        <v>101</v>
      </c>
      <c r="U79" s="89">
        <v>4.29</v>
      </c>
      <c r="V79" s="88">
        <v>3</v>
      </c>
      <c r="W79" s="88">
        <v>4.7</v>
      </c>
      <c r="X79" s="44"/>
      <c r="Y79" s="44"/>
      <c r="Z79" s="44"/>
      <c r="AA79" s="44"/>
      <c r="AB79" s="44"/>
      <c r="AC79" s="67">
        <f t="shared" si="21"/>
        <v>0</v>
      </c>
      <c r="AD79" s="33"/>
      <c r="AE79" s="20">
        <f t="shared" si="22"/>
        <v>0</v>
      </c>
      <c r="AF79" s="85">
        <f t="shared" si="36"/>
        <v>112.99000000000001</v>
      </c>
      <c r="AG79" s="21">
        <f t="shared" si="35"/>
        <v>112.99000000000001</v>
      </c>
      <c r="AH79" s="82"/>
      <c r="AI79" s="78"/>
      <c r="AJ79" s="22">
        <f t="shared" si="23"/>
        <v>112.99000000000001</v>
      </c>
      <c r="AK79" s="23">
        <f t="shared" si="24"/>
        <v>-15.238000000000028</v>
      </c>
      <c r="AL79" s="58"/>
      <c r="AM79" s="24">
        <f>AE79</f>
        <v>0</v>
      </c>
      <c r="AN79" s="25">
        <f t="shared" si="26"/>
        <v>97.751999999999981</v>
      </c>
      <c r="AO79" s="26">
        <f t="shared" si="27"/>
        <v>97.751999999999981</v>
      </c>
      <c r="AP79" s="79"/>
      <c r="AQ79" s="118">
        <v>50</v>
      </c>
      <c r="AR79" s="118">
        <v>180</v>
      </c>
      <c r="AS79" s="118">
        <v>0</v>
      </c>
      <c r="AT79" s="118">
        <v>17</v>
      </c>
      <c r="AU79" s="118">
        <v>0</v>
      </c>
      <c r="AV79" s="122">
        <f t="shared" si="28"/>
        <v>247</v>
      </c>
      <c r="AW79" s="123">
        <f t="shared" si="29"/>
        <v>234.64999999999998</v>
      </c>
      <c r="AX79" s="124">
        <v>6</v>
      </c>
      <c r="AY79" s="124">
        <v>16</v>
      </c>
      <c r="AZ79" s="124">
        <v>8</v>
      </c>
      <c r="BA79" s="124">
        <v>1</v>
      </c>
      <c r="BB79" s="81">
        <f t="shared" si="30"/>
        <v>31</v>
      </c>
      <c r="BC79" s="80">
        <f t="shared" si="31"/>
        <v>203.64999999999998</v>
      </c>
      <c r="BD79" s="36">
        <f t="shared" si="32"/>
        <v>97.751999999999981</v>
      </c>
      <c r="BE79" s="80">
        <f t="shared" si="33"/>
        <v>105.898</v>
      </c>
    </row>
    <row r="80" spans="1:57" ht="17.399999999999999">
      <c r="A80" s="217">
        <v>41914</v>
      </c>
      <c r="B80" s="201" t="str">
        <f t="shared" si="37"/>
        <v>11:00:00</v>
      </c>
      <c r="C80" s="27" t="s">
        <v>17</v>
      </c>
      <c r="D80" s="88">
        <v>572</v>
      </c>
      <c r="E80" s="88">
        <v>498</v>
      </c>
      <c r="F80" s="88">
        <v>754</v>
      </c>
      <c r="G80" s="88">
        <v>19</v>
      </c>
      <c r="H80" s="88">
        <v>17</v>
      </c>
      <c r="I80" s="89">
        <v>25</v>
      </c>
      <c r="J80" s="48">
        <f t="shared" si="17"/>
        <v>1824</v>
      </c>
      <c r="K80" s="48">
        <f t="shared" si="18"/>
        <v>61</v>
      </c>
      <c r="L80" s="88">
        <v>608</v>
      </c>
      <c r="M80" s="94">
        <v>576</v>
      </c>
      <c r="N80" s="94"/>
      <c r="O80" s="93">
        <v>20</v>
      </c>
      <c r="P80" s="45">
        <v>20</v>
      </c>
      <c r="Q80" s="56"/>
      <c r="R80" s="48">
        <f t="shared" si="19"/>
        <v>1184</v>
      </c>
      <c r="S80" s="55">
        <f t="shared" si="20"/>
        <v>40</v>
      </c>
      <c r="T80" s="57">
        <f t="shared" si="34"/>
        <v>101</v>
      </c>
      <c r="U80" s="101">
        <v>4.2</v>
      </c>
      <c r="V80" s="88">
        <v>3</v>
      </c>
      <c r="W80" s="88">
        <v>4.9000000000000004</v>
      </c>
      <c r="X80" s="44"/>
      <c r="Y80" s="44"/>
      <c r="Z80" s="44"/>
      <c r="AA80" s="44"/>
      <c r="AB80" s="44"/>
      <c r="AC80" s="67">
        <f t="shared" si="21"/>
        <v>0</v>
      </c>
      <c r="AD80" s="33"/>
      <c r="AE80" s="20">
        <f t="shared" si="22"/>
        <v>0</v>
      </c>
      <c r="AF80" s="85">
        <f t="shared" si="36"/>
        <v>113.10000000000001</v>
      </c>
      <c r="AG80" s="21">
        <f t="shared" si="35"/>
        <v>113.10000000000001</v>
      </c>
      <c r="AH80" s="82"/>
      <c r="AI80" s="78"/>
      <c r="AJ80" s="22">
        <f t="shared" si="23"/>
        <v>113.10000000000001</v>
      </c>
      <c r="AK80" s="23">
        <f t="shared" si="24"/>
        <v>-15.348000000000027</v>
      </c>
      <c r="AL80" s="58"/>
      <c r="AM80" s="24">
        <f t="shared" si="25"/>
        <v>0</v>
      </c>
      <c r="AN80" s="25">
        <f t="shared" si="26"/>
        <v>97.751999999999981</v>
      </c>
      <c r="AO80" s="26">
        <f t="shared" si="27"/>
        <v>97.751999999999981</v>
      </c>
      <c r="AP80" s="79"/>
      <c r="AQ80" s="118">
        <v>50</v>
      </c>
      <c r="AR80" s="118">
        <v>180</v>
      </c>
      <c r="AS80" s="118">
        <v>0</v>
      </c>
      <c r="AT80" s="118">
        <v>17</v>
      </c>
      <c r="AU80" s="118">
        <v>0</v>
      </c>
      <c r="AV80" s="122">
        <f t="shared" si="28"/>
        <v>247</v>
      </c>
      <c r="AW80" s="123">
        <f t="shared" si="29"/>
        <v>234.64999999999998</v>
      </c>
      <c r="AX80" s="124">
        <v>6</v>
      </c>
      <c r="AY80" s="124">
        <v>16</v>
      </c>
      <c r="AZ80" s="124">
        <v>8</v>
      </c>
      <c r="BA80" s="124">
        <v>1</v>
      </c>
      <c r="BB80" s="81">
        <f t="shared" si="30"/>
        <v>31</v>
      </c>
      <c r="BC80" s="80">
        <f t="shared" si="31"/>
        <v>203.64999999999998</v>
      </c>
      <c r="BD80" s="36">
        <f t="shared" si="32"/>
        <v>97.751999999999981</v>
      </c>
      <c r="BE80" s="80">
        <f t="shared" si="33"/>
        <v>105.898</v>
      </c>
    </row>
    <row r="81" spans="1:57" ht="17.399999999999999">
      <c r="A81" s="217">
        <v>41914</v>
      </c>
      <c r="B81" s="201" t="str">
        <f t="shared" si="37"/>
        <v>11:30:00</v>
      </c>
      <c r="C81" s="27" t="s">
        <v>46</v>
      </c>
      <c r="D81" s="88">
        <v>575</v>
      </c>
      <c r="E81" s="88">
        <v>502</v>
      </c>
      <c r="F81" s="88">
        <v>757</v>
      </c>
      <c r="G81" s="88">
        <v>19</v>
      </c>
      <c r="H81" s="88">
        <v>17</v>
      </c>
      <c r="I81" s="89">
        <v>25</v>
      </c>
      <c r="J81" s="48">
        <f t="shared" si="17"/>
        <v>1834</v>
      </c>
      <c r="K81" s="48">
        <f t="shared" si="18"/>
        <v>61</v>
      </c>
      <c r="L81" s="88">
        <v>608</v>
      </c>
      <c r="M81" s="94">
        <v>587</v>
      </c>
      <c r="N81" s="94"/>
      <c r="O81" s="93">
        <v>20</v>
      </c>
      <c r="P81" s="45">
        <v>20</v>
      </c>
      <c r="Q81" s="56"/>
      <c r="R81" s="48">
        <f t="shared" si="19"/>
        <v>1195</v>
      </c>
      <c r="S81" s="55">
        <f t="shared" si="20"/>
        <v>40</v>
      </c>
      <c r="T81" s="57">
        <f t="shared" si="34"/>
        <v>101</v>
      </c>
      <c r="U81" s="101">
        <v>4.2</v>
      </c>
      <c r="V81" s="88">
        <v>4</v>
      </c>
      <c r="W81" s="88">
        <v>4.9000000000000004</v>
      </c>
      <c r="X81" s="44"/>
      <c r="Y81" s="44"/>
      <c r="Z81" s="44"/>
      <c r="AA81" s="44"/>
      <c r="AB81" s="44"/>
      <c r="AC81" s="67">
        <f t="shared" si="21"/>
        <v>0</v>
      </c>
      <c r="AD81" s="33"/>
      <c r="AE81" s="20">
        <f t="shared" si="22"/>
        <v>0</v>
      </c>
      <c r="AF81" s="85">
        <f t="shared" si="36"/>
        <v>114.10000000000001</v>
      </c>
      <c r="AG81" s="21">
        <f t="shared" si="35"/>
        <v>114.10000000000001</v>
      </c>
      <c r="AH81" s="82"/>
      <c r="AI81" s="78"/>
      <c r="AJ81" s="22">
        <f t="shared" si="23"/>
        <v>114.10000000000001</v>
      </c>
      <c r="AK81" s="23">
        <f t="shared" si="24"/>
        <v>-16.348000000000027</v>
      </c>
      <c r="AL81" s="58"/>
      <c r="AM81" s="24">
        <f t="shared" si="25"/>
        <v>0</v>
      </c>
      <c r="AN81" s="25">
        <f t="shared" si="26"/>
        <v>97.751999999999981</v>
      </c>
      <c r="AO81" s="26">
        <f t="shared" si="27"/>
        <v>97.751999999999981</v>
      </c>
      <c r="AP81" s="79"/>
      <c r="AQ81" s="118">
        <v>50</v>
      </c>
      <c r="AR81" s="118">
        <v>180</v>
      </c>
      <c r="AS81" s="118">
        <v>0</v>
      </c>
      <c r="AT81" s="118">
        <v>17</v>
      </c>
      <c r="AU81" s="118">
        <v>0</v>
      </c>
      <c r="AV81" s="122">
        <f t="shared" si="28"/>
        <v>247</v>
      </c>
      <c r="AW81" s="123">
        <f t="shared" si="29"/>
        <v>234.64999999999998</v>
      </c>
      <c r="AX81" s="124">
        <v>6</v>
      </c>
      <c r="AY81" s="124">
        <v>16</v>
      </c>
      <c r="AZ81" s="124">
        <v>8</v>
      </c>
      <c r="BA81" s="124">
        <v>1</v>
      </c>
      <c r="BB81" s="81">
        <f t="shared" si="30"/>
        <v>31</v>
      </c>
      <c r="BC81" s="80">
        <f t="shared" si="31"/>
        <v>203.64999999999998</v>
      </c>
      <c r="BD81" s="36">
        <f t="shared" si="32"/>
        <v>97.751999999999981</v>
      </c>
      <c r="BE81" s="80">
        <f t="shared" si="33"/>
        <v>105.898</v>
      </c>
    </row>
    <row r="82" spans="1:57" ht="17.399999999999999">
      <c r="A82" s="217">
        <v>41914</v>
      </c>
      <c r="B82" s="201" t="str">
        <f t="shared" si="37"/>
        <v>12:00:00</v>
      </c>
      <c r="C82" s="27" t="s">
        <v>18</v>
      </c>
      <c r="D82" s="88">
        <v>570</v>
      </c>
      <c r="E82" s="88">
        <v>492</v>
      </c>
      <c r="F82" s="92">
        <v>731</v>
      </c>
      <c r="G82" s="88">
        <v>19</v>
      </c>
      <c r="H82" s="88">
        <v>17</v>
      </c>
      <c r="I82" s="89">
        <v>24</v>
      </c>
      <c r="J82" s="48">
        <f t="shared" si="17"/>
        <v>1793</v>
      </c>
      <c r="K82" s="48">
        <f t="shared" si="18"/>
        <v>60</v>
      </c>
      <c r="L82" s="89">
        <v>600</v>
      </c>
      <c r="M82" s="94">
        <v>582</v>
      </c>
      <c r="N82" s="94"/>
      <c r="O82" s="93">
        <v>20</v>
      </c>
      <c r="P82" s="45">
        <v>20</v>
      </c>
      <c r="Q82" s="56"/>
      <c r="R82" s="48">
        <f t="shared" si="19"/>
        <v>1182</v>
      </c>
      <c r="S82" s="55">
        <f t="shared" si="20"/>
        <v>40</v>
      </c>
      <c r="T82" s="57">
        <f t="shared" si="34"/>
        <v>100</v>
      </c>
      <c r="U82" s="101">
        <v>3.96</v>
      </c>
      <c r="V82" s="88">
        <v>4</v>
      </c>
      <c r="W82" s="88">
        <v>4.8</v>
      </c>
      <c r="X82" s="44"/>
      <c r="Y82" s="44"/>
      <c r="Z82" s="44"/>
      <c r="AA82" s="44"/>
      <c r="AB82" s="44"/>
      <c r="AC82" s="67">
        <f t="shared" si="21"/>
        <v>0</v>
      </c>
      <c r="AD82" s="33"/>
      <c r="AE82" s="20">
        <f t="shared" si="22"/>
        <v>0</v>
      </c>
      <c r="AF82" s="85">
        <f t="shared" si="36"/>
        <v>112.75999999999999</v>
      </c>
      <c r="AG82" s="21">
        <f t="shared" si="35"/>
        <v>112.75999999999999</v>
      </c>
      <c r="AH82" s="82"/>
      <c r="AI82" s="78"/>
      <c r="AJ82" s="22">
        <f t="shared" si="23"/>
        <v>112.75999999999999</v>
      </c>
      <c r="AK82" s="23">
        <f t="shared" si="24"/>
        <v>-4.519999999999996</v>
      </c>
      <c r="AL82" s="58"/>
      <c r="AM82" s="24">
        <f t="shared" si="25"/>
        <v>0</v>
      </c>
      <c r="AN82" s="25">
        <f t="shared" si="26"/>
        <v>108.24</v>
      </c>
      <c r="AO82" s="26">
        <f t="shared" si="27"/>
        <v>108.24</v>
      </c>
      <c r="AP82" s="79"/>
      <c r="AQ82" s="118">
        <v>50</v>
      </c>
      <c r="AR82" s="118">
        <v>180</v>
      </c>
      <c r="AS82" s="118">
        <v>0</v>
      </c>
      <c r="AT82" s="118">
        <v>40</v>
      </c>
      <c r="AU82" s="118">
        <v>0</v>
      </c>
      <c r="AV82" s="122">
        <f t="shared" si="28"/>
        <v>270</v>
      </c>
      <c r="AW82" s="123">
        <f t="shared" si="29"/>
        <v>256.5</v>
      </c>
      <c r="AX82" s="124">
        <v>6</v>
      </c>
      <c r="AY82" s="124">
        <v>16</v>
      </c>
      <c r="AZ82" s="124">
        <v>8</v>
      </c>
      <c r="BA82" s="124">
        <v>1</v>
      </c>
      <c r="BB82" s="81">
        <f t="shared" si="30"/>
        <v>31</v>
      </c>
      <c r="BC82" s="80">
        <f t="shared" si="31"/>
        <v>225.5</v>
      </c>
      <c r="BD82" s="36">
        <f t="shared" si="32"/>
        <v>108.24</v>
      </c>
      <c r="BE82" s="80">
        <f t="shared" si="33"/>
        <v>117.26</v>
      </c>
    </row>
    <row r="83" spans="1:57" ht="17.399999999999999">
      <c r="A83" s="217">
        <v>41914</v>
      </c>
      <c r="B83" s="201" t="str">
        <f t="shared" si="37"/>
        <v>12:30:00</v>
      </c>
      <c r="C83" s="27" t="s">
        <v>47</v>
      </c>
      <c r="D83" s="88">
        <v>565</v>
      </c>
      <c r="E83" s="88">
        <v>471</v>
      </c>
      <c r="F83" s="92">
        <v>740</v>
      </c>
      <c r="G83" s="88">
        <v>19</v>
      </c>
      <c r="H83" s="88">
        <v>16</v>
      </c>
      <c r="I83" s="89">
        <v>24</v>
      </c>
      <c r="J83" s="48">
        <f t="shared" si="17"/>
        <v>1776</v>
      </c>
      <c r="K83" s="48">
        <f t="shared" si="18"/>
        <v>59</v>
      </c>
      <c r="L83" s="89">
        <v>592</v>
      </c>
      <c r="M83" s="94">
        <v>574</v>
      </c>
      <c r="N83" s="94"/>
      <c r="O83" s="93">
        <v>19</v>
      </c>
      <c r="P83" s="45">
        <v>20</v>
      </c>
      <c r="Q83" s="56"/>
      <c r="R83" s="48">
        <f t="shared" si="19"/>
        <v>1166</v>
      </c>
      <c r="S83" s="55">
        <f t="shared" si="20"/>
        <v>39</v>
      </c>
      <c r="T83" s="57">
        <f t="shared" si="34"/>
        <v>98</v>
      </c>
      <c r="U83" s="101">
        <v>3.96</v>
      </c>
      <c r="V83" s="88">
        <v>4</v>
      </c>
      <c r="W83" s="88">
        <v>4.8</v>
      </c>
      <c r="X83" s="44"/>
      <c r="Y83" s="44"/>
      <c r="Z83" s="44"/>
      <c r="AA83" s="44"/>
      <c r="AB83" s="44"/>
      <c r="AC83" s="67">
        <f t="shared" si="21"/>
        <v>0</v>
      </c>
      <c r="AD83" s="33"/>
      <c r="AE83" s="20">
        <f t="shared" si="22"/>
        <v>0</v>
      </c>
      <c r="AF83" s="85">
        <f t="shared" si="36"/>
        <v>110.75999999999999</v>
      </c>
      <c r="AG83" s="21">
        <f t="shared" si="35"/>
        <v>110.75999999999999</v>
      </c>
      <c r="AH83" s="82"/>
      <c r="AI83" s="78"/>
      <c r="AJ83" s="22">
        <f t="shared" si="23"/>
        <v>110.75999999999999</v>
      </c>
      <c r="AK83" s="23">
        <f t="shared" si="24"/>
        <v>-2.519999999999996</v>
      </c>
      <c r="AL83" s="58"/>
      <c r="AM83" s="24">
        <f t="shared" si="25"/>
        <v>0</v>
      </c>
      <c r="AN83" s="25">
        <f t="shared" si="26"/>
        <v>108.24</v>
      </c>
      <c r="AO83" s="26">
        <f t="shared" si="27"/>
        <v>108.24</v>
      </c>
      <c r="AP83" s="79"/>
      <c r="AQ83" s="118">
        <v>50</v>
      </c>
      <c r="AR83" s="118">
        <v>180</v>
      </c>
      <c r="AS83" s="118">
        <v>0</v>
      </c>
      <c r="AT83" s="118">
        <v>40</v>
      </c>
      <c r="AU83" s="118">
        <v>0</v>
      </c>
      <c r="AV83" s="122">
        <f t="shared" si="28"/>
        <v>270</v>
      </c>
      <c r="AW83" s="123">
        <f t="shared" si="29"/>
        <v>256.5</v>
      </c>
      <c r="AX83" s="124">
        <v>6</v>
      </c>
      <c r="AY83" s="124">
        <v>16</v>
      </c>
      <c r="AZ83" s="124">
        <v>8</v>
      </c>
      <c r="BA83" s="124">
        <v>1</v>
      </c>
      <c r="BB83" s="81">
        <f t="shared" si="30"/>
        <v>31</v>
      </c>
      <c r="BC83" s="80">
        <f t="shared" si="31"/>
        <v>225.5</v>
      </c>
      <c r="BD83" s="36">
        <f t="shared" si="32"/>
        <v>108.24</v>
      </c>
      <c r="BE83" s="80">
        <f t="shared" si="33"/>
        <v>117.26</v>
      </c>
    </row>
    <row r="84" spans="1:57" ht="17.399999999999999">
      <c r="A84" s="217">
        <v>41914</v>
      </c>
      <c r="B84" s="201" t="str">
        <f t="shared" si="37"/>
        <v>13:00:00</v>
      </c>
      <c r="C84" s="27" t="s">
        <v>19</v>
      </c>
      <c r="D84" s="88">
        <v>548</v>
      </c>
      <c r="E84" s="88">
        <v>446</v>
      </c>
      <c r="F84" s="92">
        <v>734</v>
      </c>
      <c r="G84" s="88">
        <v>19</v>
      </c>
      <c r="H84" s="88">
        <v>15</v>
      </c>
      <c r="I84" s="89">
        <v>24</v>
      </c>
      <c r="J84" s="48">
        <f t="shared" si="17"/>
        <v>1728</v>
      </c>
      <c r="K84" s="48">
        <f t="shared" si="18"/>
        <v>58</v>
      </c>
      <c r="L84" s="89">
        <v>584</v>
      </c>
      <c r="M84" s="94">
        <v>577</v>
      </c>
      <c r="N84" s="94"/>
      <c r="O84" s="93">
        <v>19</v>
      </c>
      <c r="P84" s="45">
        <v>20</v>
      </c>
      <c r="Q84" s="56"/>
      <c r="R84" s="48">
        <f t="shared" si="19"/>
        <v>1161</v>
      </c>
      <c r="S84" s="55">
        <f t="shared" si="20"/>
        <v>39</v>
      </c>
      <c r="T84" s="57">
        <f t="shared" si="34"/>
        <v>97</v>
      </c>
      <c r="U84" s="101">
        <v>3.84</v>
      </c>
      <c r="V84" s="88">
        <v>4</v>
      </c>
      <c r="W84" s="88">
        <v>7.8</v>
      </c>
      <c r="X84" s="44"/>
      <c r="Y84" s="44"/>
      <c r="Z84" s="44"/>
      <c r="AA84" s="44"/>
      <c r="AB84" s="44"/>
      <c r="AC84" s="67">
        <f t="shared" si="21"/>
        <v>0</v>
      </c>
      <c r="AD84" s="33"/>
      <c r="AE84" s="20">
        <f t="shared" si="22"/>
        <v>0</v>
      </c>
      <c r="AF84" s="85">
        <f t="shared" si="36"/>
        <v>112.64</v>
      </c>
      <c r="AG84" s="21">
        <f t="shared" si="35"/>
        <v>112.64</v>
      </c>
      <c r="AH84" s="82"/>
      <c r="AI84" s="78"/>
      <c r="AJ84" s="22">
        <f t="shared" si="23"/>
        <v>112.64</v>
      </c>
      <c r="AK84" s="23">
        <f t="shared" si="24"/>
        <v>-4.4000000000000057</v>
      </c>
      <c r="AL84" s="58"/>
      <c r="AM84" s="24">
        <f t="shared" si="25"/>
        <v>0</v>
      </c>
      <c r="AN84" s="25">
        <f t="shared" si="26"/>
        <v>108.24</v>
      </c>
      <c r="AO84" s="26">
        <f t="shared" si="27"/>
        <v>108.24</v>
      </c>
      <c r="AP84" s="79"/>
      <c r="AQ84" s="118">
        <v>50</v>
      </c>
      <c r="AR84" s="118">
        <v>180</v>
      </c>
      <c r="AS84" s="118">
        <v>0</v>
      </c>
      <c r="AT84" s="118">
        <v>40</v>
      </c>
      <c r="AU84" s="118">
        <v>0</v>
      </c>
      <c r="AV84" s="122">
        <f t="shared" si="28"/>
        <v>270</v>
      </c>
      <c r="AW84" s="123">
        <f t="shared" si="29"/>
        <v>256.5</v>
      </c>
      <c r="AX84" s="124">
        <v>6</v>
      </c>
      <c r="AY84" s="124">
        <v>16</v>
      </c>
      <c r="AZ84" s="124">
        <v>8</v>
      </c>
      <c r="BA84" s="124">
        <v>1</v>
      </c>
      <c r="BB84" s="81">
        <f t="shared" si="30"/>
        <v>31</v>
      </c>
      <c r="BC84" s="80">
        <f t="shared" si="31"/>
        <v>225.5</v>
      </c>
      <c r="BD84" s="36">
        <f t="shared" si="32"/>
        <v>108.24</v>
      </c>
      <c r="BE84" s="80">
        <f t="shared" si="33"/>
        <v>117.26</v>
      </c>
    </row>
    <row r="85" spans="1:57" ht="17.399999999999999">
      <c r="A85" s="217">
        <v>41914</v>
      </c>
      <c r="B85" s="201" t="str">
        <f t="shared" si="37"/>
        <v>13:30:00</v>
      </c>
      <c r="C85" s="27" t="s">
        <v>48</v>
      </c>
      <c r="D85" s="88">
        <v>547</v>
      </c>
      <c r="E85" s="88">
        <v>436</v>
      </c>
      <c r="F85" s="92">
        <v>733</v>
      </c>
      <c r="G85" s="88">
        <v>19</v>
      </c>
      <c r="H85" s="88">
        <v>15</v>
      </c>
      <c r="I85" s="89">
        <v>24</v>
      </c>
      <c r="J85" s="48">
        <f t="shared" si="17"/>
        <v>1716</v>
      </c>
      <c r="K85" s="48">
        <f t="shared" si="18"/>
        <v>58</v>
      </c>
      <c r="L85" s="89">
        <v>594</v>
      </c>
      <c r="M85" s="94">
        <v>570</v>
      </c>
      <c r="N85" s="94"/>
      <c r="O85" s="93">
        <v>19</v>
      </c>
      <c r="P85" s="45">
        <v>20</v>
      </c>
      <c r="Q85" s="56"/>
      <c r="R85" s="48">
        <f t="shared" si="19"/>
        <v>1164</v>
      </c>
      <c r="S85" s="55">
        <f t="shared" si="20"/>
        <v>39</v>
      </c>
      <c r="T85" s="57">
        <f t="shared" si="34"/>
        <v>97</v>
      </c>
      <c r="U85" s="101">
        <v>3.84</v>
      </c>
      <c r="V85" s="88">
        <v>4</v>
      </c>
      <c r="W85" s="88">
        <v>7.8</v>
      </c>
      <c r="X85" s="44"/>
      <c r="Y85" s="44"/>
      <c r="Z85" s="44"/>
      <c r="AA85" s="44"/>
      <c r="AB85" s="44"/>
      <c r="AC85" s="67">
        <f t="shared" si="21"/>
        <v>0</v>
      </c>
      <c r="AD85" s="33"/>
      <c r="AE85" s="20">
        <f t="shared" si="22"/>
        <v>0</v>
      </c>
      <c r="AF85" s="85">
        <f t="shared" si="36"/>
        <v>112.64</v>
      </c>
      <c r="AG85" s="21">
        <f t="shared" si="35"/>
        <v>112.64</v>
      </c>
      <c r="AH85" s="82"/>
      <c r="AI85" s="78"/>
      <c r="AJ85" s="22">
        <f t="shared" si="23"/>
        <v>112.64</v>
      </c>
      <c r="AK85" s="23">
        <f t="shared" si="24"/>
        <v>-4.4000000000000057</v>
      </c>
      <c r="AL85" s="58"/>
      <c r="AM85" s="24">
        <f t="shared" si="25"/>
        <v>0</v>
      </c>
      <c r="AN85" s="25">
        <f t="shared" si="26"/>
        <v>108.24</v>
      </c>
      <c r="AO85" s="26">
        <f t="shared" si="27"/>
        <v>108.24</v>
      </c>
      <c r="AP85" s="79"/>
      <c r="AQ85" s="118">
        <v>50</v>
      </c>
      <c r="AR85" s="118">
        <v>180</v>
      </c>
      <c r="AS85" s="118">
        <v>0</v>
      </c>
      <c r="AT85" s="118">
        <v>40</v>
      </c>
      <c r="AU85" s="118">
        <v>0</v>
      </c>
      <c r="AV85" s="122">
        <f t="shared" si="28"/>
        <v>270</v>
      </c>
      <c r="AW85" s="123">
        <f t="shared" si="29"/>
        <v>256.5</v>
      </c>
      <c r="AX85" s="124">
        <v>6</v>
      </c>
      <c r="AY85" s="124">
        <v>16</v>
      </c>
      <c r="AZ85" s="124">
        <v>8</v>
      </c>
      <c r="BA85" s="124">
        <v>1</v>
      </c>
      <c r="BB85" s="81">
        <f t="shared" si="30"/>
        <v>31</v>
      </c>
      <c r="BC85" s="80">
        <f t="shared" si="31"/>
        <v>225.5</v>
      </c>
      <c r="BD85" s="36">
        <f t="shared" si="32"/>
        <v>108.24</v>
      </c>
      <c r="BE85" s="80">
        <f t="shared" si="33"/>
        <v>117.26</v>
      </c>
    </row>
    <row r="86" spans="1:57" ht="17.399999999999999">
      <c r="A86" s="217">
        <v>41914</v>
      </c>
      <c r="B86" s="201" t="str">
        <f t="shared" si="37"/>
        <v>14:00:00</v>
      </c>
      <c r="C86" s="27" t="s">
        <v>20</v>
      </c>
      <c r="D86" s="88">
        <v>549</v>
      </c>
      <c r="E86" s="88">
        <v>436</v>
      </c>
      <c r="F86" s="92">
        <v>727</v>
      </c>
      <c r="G86" s="88">
        <v>19</v>
      </c>
      <c r="H86" s="88">
        <v>15</v>
      </c>
      <c r="I86" s="89">
        <v>24</v>
      </c>
      <c r="J86" s="48">
        <f t="shared" si="17"/>
        <v>1712</v>
      </c>
      <c r="K86" s="48">
        <f t="shared" si="18"/>
        <v>58</v>
      </c>
      <c r="L86" s="89">
        <v>591</v>
      </c>
      <c r="M86" s="94">
        <v>572</v>
      </c>
      <c r="N86" s="94"/>
      <c r="O86" s="93">
        <v>19</v>
      </c>
      <c r="P86" s="45">
        <v>20</v>
      </c>
      <c r="Q86" s="56"/>
      <c r="R86" s="48">
        <f t="shared" si="19"/>
        <v>1163</v>
      </c>
      <c r="S86" s="55">
        <f t="shared" si="20"/>
        <v>39</v>
      </c>
      <c r="T86" s="57">
        <f t="shared" si="34"/>
        <v>97</v>
      </c>
      <c r="U86" s="101">
        <v>3.84</v>
      </c>
      <c r="V86" s="88">
        <v>4</v>
      </c>
      <c r="W86" s="100">
        <v>8.1</v>
      </c>
      <c r="X86" s="44"/>
      <c r="Y86" s="44"/>
      <c r="Z86" s="44"/>
      <c r="AA86" s="44"/>
      <c r="AB86" s="44"/>
      <c r="AC86" s="67">
        <f t="shared" si="21"/>
        <v>0</v>
      </c>
      <c r="AD86" s="33"/>
      <c r="AE86" s="20">
        <f t="shared" si="22"/>
        <v>0</v>
      </c>
      <c r="AF86" s="85">
        <f t="shared" si="36"/>
        <v>112.94</v>
      </c>
      <c r="AG86" s="21">
        <f t="shared" si="35"/>
        <v>112.94</v>
      </c>
      <c r="AH86" s="82"/>
      <c r="AI86" s="78"/>
      <c r="AJ86" s="22">
        <f t="shared" si="23"/>
        <v>112.94</v>
      </c>
      <c r="AK86" s="23">
        <f t="shared" si="24"/>
        <v>9.9879999999999853</v>
      </c>
      <c r="AL86" s="58"/>
      <c r="AM86" s="24">
        <f t="shared" si="25"/>
        <v>0</v>
      </c>
      <c r="AN86" s="25">
        <f t="shared" si="26"/>
        <v>122.92799999999998</v>
      </c>
      <c r="AO86" s="26">
        <f t="shared" si="27"/>
        <v>122.92799999999998</v>
      </c>
      <c r="AP86" s="79"/>
      <c r="AQ86" s="118">
        <v>65</v>
      </c>
      <c r="AR86" s="118">
        <v>200</v>
      </c>
      <c r="AS86" s="118">
        <v>0</v>
      </c>
      <c r="AT86" s="118">
        <v>33</v>
      </c>
      <c r="AU86" s="118">
        <v>0</v>
      </c>
      <c r="AV86" s="122">
        <f t="shared" si="28"/>
        <v>298</v>
      </c>
      <c r="AW86" s="123">
        <f t="shared" si="29"/>
        <v>283.09999999999997</v>
      </c>
      <c r="AX86" s="124">
        <v>6</v>
      </c>
      <c r="AY86" s="124">
        <v>12</v>
      </c>
      <c r="AZ86" s="124">
        <v>8</v>
      </c>
      <c r="BA86" s="124">
        <v>1</v>
      </c>
      <c r="BB86" s="81">
        <f t="shared" si="30"/>
        <v>27</v>
      </c>
      <c r="BC86" s="80">
        <f t="shared" si="31"/>
        <v>256.09999999999997</v>
      </c>
      <c r="BD86" s="36">
        <f t="shared" si="32"/>
        <v>122.92799999999998</v>
      </c>
      <c r="BE86" s="80">
        <f t="shared" si="33"/>
        <v>133.172</v>
      </c>
    </row>
    <row r="87" spans="1:57" ht="17.399999999999999">
      <c r="A87" s="217">
        <v>41914</v>
      </c>
      <c r="B87" s="201" t="str">
        <f t="shared" si="37"/>
        <v>14:30:00</v>
      </c>
      <c r="C87" s="27" t="s">
        <v>33</v>
      </c>
      <c r="D87" s="88">
        <v>564</v>
      </c>
      <c r="E87" s="88">
        <v>453</v>
      </c>
      <c r="F87" s="92">
        <v>766</v>
      </c>
      <c r="G87" s="88">
        <v>19</v>
      </c>
      <c r="H87" s="88">
        <v>16</v>
      </c>
      <c r="I87" s="89">
        <v>25</v>
      </c>
      <c r="J87" s="48">
        <f t="shared" si="17"/>
        <v>1783</v>
      </c>
      <c r="K87" s="48">
        <f t="shared" si="18"/>
        <v>60</v>
      </c>
      <c r="L87" s="89">
        <v>603</v>
      </c>
      <c r="M87" s="94">
        <v>571</v>
      </c>
      <c r="N87" s="94"/>
      <c r="O87" s="93">
        <v>20</v>
      </c>
      <c r="P87" s="45">
        <v>20</v>
      </c>
      <c r="Q87" s="56"/>
      <c r="R87" s="48">
        <f t="shared" si="19"/>
        <v>1174</v>
      </c>
      <c r="S87" s="48">
        <f>O87+P87+Q82</f>
        <v>40</v>
      </c>
      <c r="T87" s="50">
        <f t="shared" si="34"/>
        <v>100</v>
      </c>
      <c r="U87" s="101">
        <v>3.84</v>
      </c>
      <c r="V87" s="88">
        <v>4</v>
      </c>
      <c r="W87" s="100">
        <v>8.1</v>
      </c>
      <c r="X87" s="44"/>
      <c r="Y87" s="44"/>
      <c r="Z87" s="44"/>
      <c r="AA87" s="44"/>
      <c r="AB87" s="44"/>
      <c r="AC87" s="67">
        <f t="shared" si="21"/>
        <v>0</v>
      </c>
      <c r="AD87" s="33"/>
      <c r="AE87" s="20">
        <f t="shared" si="22"/>
        <v>0</v>
      </c>
      <c r="AF87" s="85">
        <f t="shared" si="36"/>
        <v>115.94</v>
      </c>
      <c r="AG87" s="21">
        <f t="shared" si="35"/>
        <v>115.94</v>
      </c>
      <c r="AH87" s="82"/>
      <c r="AI87" s="78"/>
      <c r="AJ87" s="22">
        <f t="shared" si="23"/>
        <v>115.94</v>
      </c>
      <c r="AK87" s="23">
        <f t="shared" si="24"/>
        <v>6.9879999999999853</v>
      </c>
      <c r="AL87" s="58"/>
      <c r="AM87" s="24">
        <f t="shared" si="25"/>
        <v>0</v>
      </c>
      <c r="AN87" s="25">
        <f t="shared" si="26"/>
        <v>122.92799999999998</v>
      </c>
      <c r="AO87" s="26">
        <f t="shared" si="27"/>
        <v>122.92799999999998</v>
      </c>
      <c r="AP87" s="79"/>
      <c r="AQ87" s="118">
        <v>65</v>
      </c>
      <c r="AR87" s="118">
        <v>200</v>
      </c>
      <c r="AS87" s="118">
        <v>0</v>
      </c>
      <c r="AT87" s="118">
        <v>33</v>
      </c>
      <c r="AU87" s="118">
        <v>0</v>
      </c>
      <c r="AV87" s="122">
        <f t="shared" si="28"/>
        <v>298</v>
      </c>
      <c r="AW87" s="123">
        <f t="shared" si="29"/>
        <v>283.09999999999997</v>
      </c>
      <c r="AX87" s="124">
        <v>6</v>
      </c>
      <c r="AY87" s="124">
        <v>12</v>
      </c>
      <c r="AZ87" s="124">
        <v>8</v>
      </c>
      <c r="BA87" s="124">
        <v>1</v>
      </c>
      <c r="BB87" s="81">
        <f t="shared" si="30"/>
        <v>27</v>
      </c>
      <c r="BC87" s="80">
        <f t="shared" si="31"/>
        <v>256.09999999999997</v>
      </c>
      <c r="BD87" s="36">
        <f t="shared" si="32"/>
        <v>122.92799999999998</v>
      </c>
      <c r="BE87" s="80">
        <f t="shared" si="33"/>
        <v>133.172</v>
      </c>
    </row>
    <row r="88" spans="1:57" ht="17.399999999999999">
      <c r="A88" s="217">
        <v>41914</v>
      </c>
      <c r="B88" s="201" t="str">
        <f t="shared" si="37"/>
        <v>15:00:00</v>
      </c>
      <c r="C88" s="27" t="s">
        <v>21</v>
      </c>
      <c r="D88" s="88">
        <v>591</v>
      </c>
      <c r="E88" s="88">
        <v>504</v>
      </c>
      <c r="F88" s="92">
        <v>806</v>
      </c>
      <c r="G88" s="88">
        <v>20</v>
      </c>
      <c r="H88" s="88">
        <v>17</v>
      </c>
      <c r="I88" s="89">
        <v>26</v>
      </c>
      <c r="J88" s="48">
        <f t="shared" si="17"/>
        <v>1901</v>
      </c>
      <c r="K88" s="48">
        <f t="shared" si="18"/>
        <v>63</v>
      </c>
      <c r="L88" s="89">
        <v>627</v>
      </c>
      <c r="M88" s="94">
        <v>604</v>
      </c>
      <c r="N88" s="94"/>
      <c r="O88" s="93">
        <v>21</v>
      </c>
      <c r="P88" s="93">
        <v>21</v>
      </c>
      <c r="Q88" s="56"/>
      <c r="R88" s="48">
        <f t="shared" si="19"/>
        <v>1231</v>
      </c>
      <c r="S88" s="48">
        <f t="shared" ref="S88:S151" si="38">O88+P88+Q88</f>
        <v>42</v>
      </c>
      <c r="T88" s="50">
        <f t="shared" si="34"/>
        <v>105</v>
      </c>
      <c r="U88" s="101">
        <v>4.08</v>
      </c>
      <c r="V88" s="88">
        <v>4</v>
      </c>
      <c r="W88" s="100">
        <v>7</v>
      </c>
      <c r="X88" s="44"/>
      <c r="Y88" s="44"/>
      <c r="Z88" s="44"/>
      <c r="AA88" s="44"/>
      <c r="AB88" s="44"/>
      <c r="AC88" s="67">
        <f t="shared" si="21"/>
        <v>0</v>
      </c>
      <c r="AD88" s="33"/>
      <c r="AE88" s="20">
        <f t="shared" si="22"/>
        <v>0</v>
      </c>
      <c r="AF88" s="85">
        <f t="shared" si="36"/>
        <v>120.08</v>
      </c>
      <c r="AG88" s="21">
        <f t="shared" si="35"/>
        <v>120.08</v>
      </c>
      <c r="AH88" s="82"/>
      <c r="AI88" s="78"/>
      <c r="AJ88" s="22">
        <f t="shared" si="23"/>
        <v>120.08</v>
      </c>
      <c r="AK88" s="23">
        <f t="shared" si="24"/>
        <v>2.8479999999999848</v>
      </c>
      <c r="AL88" s="58"/>
      <c r="AM88" s="24">
        <f t="shared" si="25"/>
        <v>0</v>
      </c>
      <c r="AN88" s="25">
        <f t="shared" si="26"/>
        <v>122.92799999999998</v>
      </c>
      <c r="AO88" s="26">
        <f t="shared" si="27"/>
        <v>122.92799999999998</v>
      </c>
      <c r="AP88" s="79"/>
      <c r="AQ88" s="118">
        <v>65</v>
      </c>
      <c r="AR88" s="118">
        <v>200</v>
      </c>
      <c r="AS88" s="118">
        <v>0</v>
      </c>
      <c r="AT88" s="118">
        <v>33</v>
      </c>
      <c r="AU88" s="118">
        <v>0</v>
      </c>
      <c r="AV88" s="122">
        <f t="shared" si="28"/>
        <v>298</v>
      </c>
      <c r="AW88" s="123">
        <f t="shared" si="29"/>
        <v>283.09999999999997</v>
      </c>
      <c r="AX88" s="124">
        <v>6</v>
      </c>
      <c r="AY88" s="124">
        <v>12</v>
      </c>
      <c r="AZ88" s="124">
        <v>8</v>
      </c>
      <c r="BA88" s="124">
        <v>1</v>
      </c>
      <c r="BB88" s="81">
        <f t="shared" si="30"/>
        <v>27</v>
      </c>
      <c r="BC88" s="80">
        <f t="shared" si="31"/>
        <v>256.09999999999997</v>
      </c>
      <c r="BD88" s="36">
        <f t="shared" si="32"/>
        <v>122.92799999999998</v>
      </c>
      <c r="BE88" s="80">
        <f t="shared" si="33"/>
        <v>133.172</v>
      </c>
    </row>
    <row r="89" spans="1:57" ht="17.399999999999999">
      <c r="A89" s="217">
        <v>41914</v>
      </c>
      <c r="B89" s="201" t="str">
        <f t="shared" si="37"/>
        <v>15:30:00</v>
      </c>
      <c r="C89" s="27" t="s">
        <v>34</v>
      </c>
      <c r="D89" s="88">
        <v>605</v>
      </c>
      <c r="E89" s="88">
        <v>506</v>
      </c>
      <c r="F89" s="92">
        <v>800</v>
      </c>
      <c r="G89" s="88">
        <v>20</v>
      </c>
      <c r="H89" s="88">
        <v>17</v>
      </c>
      <c r="I89" s="89">
        <v>26</v>
      </c>
      <c r="J89" s="48">
        <f t="shared" si="17"/>
        <v>1911</v>
      </c>
      <c r="K89" s="48">
        <f t="shared" si="18"/>
        <v>63</v>
      </c>
      <c r="L89" s="96">
        <v>623</v>
      </c>
      <c r="M89" s="96">
        <v>603</v>
      </c>
      <c r="N89" s="96"/>
      <c r="O89" s="93">
        <v>21</v>
      </c>
      <c r="P89" s="93">
        <v>21</v>
      </c>
      <c r="Q89" s="56"/>
      <c r="R89" s="48">
        <f t="shared" si="19"/>
        <v>1226</v>
      </c>
      <c r="S89" s="48">
        <f t="shared" si="38"/>
        <v>42</v>
      </c>
      <c r="T89" s="50">
        <f t="shared" si="34"/>
        <v>105</v>
      </c>
      <c r="U89" s="101">
        <v>4.08</v>
      </c>
      <c r="V89" s="88">
        <v>4.2</v>
      </c>
      <c r="W89" s="100">
        <v>7</v>
      </c>
      <c r="X89" s="44"/>
      <c r="Y89" s="44"/>
      <c r="Z89" s="44"/>
      <c r="AA89" s="44"/>
      <c r="AB89" s="44"/>
      <c r="AC89" s="67">
        <f t="shared" si="21"/>
        <v>0</v>
      </c>
      <c r="AD89" s="33"/>
      <c r="AE89" s="20">
        <f t="shared" si="22"/>
        <v>0</v>
      </c>
      <c r="AF89" s="85">
        <f t="shared" si="36"/>
        <v>120.28</v>
      </c>
      <c r="AG89" s="21">
        <f t="shared" si="35"/>
        <v>120.28</v>
      </c>
      <c r="AH89" s="82"/>
      <c r="AI89" s="78"/>
      <c r="AJ89" s="22">
        <f t="shared" si="23"/>
        <v>120.28</v>
      </c>
      <c r="AK89" s="23">
        <f t="shared" si="24"/>
        <v>2.6479999999999819</v>
      </c>
      <c r="AL89" s="58"/>
      <c r="AM89" s="24">
        <f t="shared" si="25"/>
        <v>0</v>
      </c>
      <c r="AN89" s="25">
        <f t="shared" si="26"/>
        <v>122.92799999999998</v>
      </c>
      <c r="AO89" s="26">
        <f t="shared" si="27"/>
        <v>122.92799999999998</v>
      </c>
      <c r="AP89" s="79"/>
      <c r="AQ89" s="118">
        <v>65</v>
      </c>
      <c r="AR89" s="118">
        <v>200</v>
      </c>
      <c r="AS89" s="118">
        <v>0</v>
      </c>
      <c r="AT89" s="118">
        <v>33</v>
      </c>
      <c r="AU89" s="118">
        <v>0</v>
      </c>
      <c r="AV89" s="122">
        <f t="shared" si="28"/>
        <v>298</v>
      </c>
      <c r="AW89" s="123">
        <f t="shared" si="29"/>
        <v>283.09999999999997</v>
      </c>
      <c r="AX89" s="124">
        <v>6</v>
      </c>
      <c r="AY89" s="124">
        <v>12</v>
      </c>
      <c r="AZ89" s="124">
        <v>8</v>
      </c>
      <c r="BA89" s="124">
        <v>1</v>
      </c>
      <c r="BB89" s="81">
        <f t="shared" si="30"/>
        <v>27</v>
      </c>
      <c r="BC89" s="80">
        <f t="shared" si="31"/>
        <v>256.09999999999997</v>
      </c>
      <c r="BD89" s="36">
        <f t="shared" si="32"/>
        <v>122.92799999999998</v>
      </c>
      <c r="BE89" s="80">
        <f t="shared" si="33"/>
        <v>133.172</v>
      </c>
    </row>
    <row r="90" spans="1:57" ht="17.399999999999999">
      <c r="A90" s="217">
        <v>41914</v>
      </c>
      <c r="B90" s="201" t="str">
        <f t="shared" si="37"/>
        <v>16:00:00</v>
      </c>
      <c r="C90" s="27" t="s">
        <v>22</v>
      </c>
      <c r="D90" s="88">
        <v>564</v>
      </c>
      <c r="E90" s="88">
        <v>511</v>
      </c>
      <c r="F90" s="92">
        <v>803</v>
      </c>
      <c r="G90" s="88">
        <v>19</v>
      </c>
      <c r="H90" s="88">
        <v>19</v>
      </c>
      <c r="I90" s="89">
        <v>26</v>
      </c>
      <c r="J90" s="48">
        <f t="shared" si="17"/>
        <v>1878</v>
      </c>
      <c r="K90" s="48">
        <f t="shared" si="18"/>
        <v>64</v>
      </c>
      <c r="L90" s="89">
        <v>617</v>
      </c>
      <c r="M90" s="94">
        <v>584</v>
      </c>
      <c r="N90" s="94"/>
      <c r="O90" s="93">
        <v>20</v>
      </c>
      <c r="P90" s="93">
        <v>20</v>
      </c>
      <c r="Q90" s="56"/>
      <c r="R90" s="48">
        <f t="shared" si="19"/>
        <v>1201</v>
      </c>
      <c r="S90" s="48">
        <f t="shared" si="38"/>
        <v>40</v>
      </c>
      <c r="T90" s="50">
        <f t="shared" si="34"/>
        <v>104</v>
      </c>
      <c r="U90" s="101">
        <v>4.2</v>
      </c>
      <c r="V90" s="89">
        <v>4.2</v>
      </c>
      <c r="W90" s="100">
        <v>8.3000000000000007</v>
      </c>
      <c r="X90" s="44"/>
      <c r="Y90" s="44"/>
      <c r="Z90" s="44"/>
      <c r="AA90" s="44"/>
      <c r="AB90" s="44"/>
      <c r="AC90" s="67">
        <f t="shared" si="21"/>
        <v>0</v>
      </c>
      <c r="AD90" s="33"/>
      <c r="AE90" s="20">
        <f t="shared" si="22"/>
        <v>0</v>
      </c>
      <c r="AF90" s="85">
        <f t="shared" si="36"/>
        <v>120.7</v>
      </c>
      <c r="AG90" s="21">
        <f t="shared" si="35"/>
        <v>120.7</v>
      </c>
      <c r="AH90" s="82"/>
      <c r="AI90" s="78"/>
      <c r="AJ90" s="22">
        <f t="shared" si="23"/>
        <v>120.7</v>
      </c>
      <c r="AK90" s="23">
        <f t="shared" si="24"/>
        <v>2.2279999999999802</v>
      </c>
      <c r="AL90" s="58"/>
      <c r="AM90" s="24">
        <f t="shared" si="25"/>
        <v>0</v>
      </c>
      <c r="AN90" s="25">
        <f t="shared" si="26"/>
        <v>122.92799999999998</v>
      </c>
      <c r="AO90" s="26">
        <f t="shared" si="27"/>
        <v>122.92799999999998</v>
      </c>
      <c r="AP90" s="79"/>
      <c r="AQ90" s="118">
        <v>65</v>
      </c>
      <c r="AR90" s="118">
        <v>200</v>
      </c>
      <c r="AS90" s="118">
        <v>0</v>
      </c>
      <c r="AT90" s="118">
        <v>33</v>
      </c>
      <c r="AU90" s="118">
        <v>0</v>
      </c>
      <c r="AV90" s="122">
        <f t="shared" si="28"/>
        <v>298</v>
      </c>
      <c r="AW90" s="123">
        <f t="shared" si="29"/>
        <v>283.09999999999997</v>
      </c>
      <c r="AX90" s="124">
        <v>6</v>
      </c>
      <c r="AY90" s="124">
        <v>12</v>
      </c>
      <c r="AZ90" s="124">
        <v>8</v>
      </c>
      <c r="BA90" s="124">
        <v>1</v>
      </c>
      <c r="BB90" s="81">
        <f t="shared" si="30"/>
        <v>27</v>
      </c>
      <c r="BC90" s="80">
        <f t="shared" si="31"/>
        <v>256.09999999999997</v>
      </c>
      <c r="BD90" s="36">
        <f t="shared" si="32"/>
        <v>122.92799999999998</v>
      </c>
      <c r="BE90" s="80">
        <f t="shared" si="33"/>
        <v>133.172</v>
      </c>
    </row>
    <row r="91" spans="1:57" ht="17.399999999999999">
      <c r="A91" s="217">
        <v>41914</v>
      </c>
      <c r="B91" s="201" t="str">
        <f t="shared" si="37"/>
        <v>16:30:00</v>
      </c>
      <c r="C91" s="27" t="s">
        <v>49</v>
      </c>
      <c r="D91" s="88">
        <v>557</v>
      </c>
      <c r="E91" s="88">
        <v>558</v>
      </c>
      <c r="F91" s="88">
        <v>760</v>
      </c>
      <c r="G91" s="88">
        <v>19</v>
      </c>
      <c r="H91" s="88">
        <v>19</v>
      </c>
      <c r="I91" s="89">
        <v>25</v>
      </c>
      <c r="J91" s="48">
        <f t="shared" si="17"/>
        <v>1875</v>
      </c>
      <c r="K91" s="48">
        <f t="shared" si="18"/>
        <v>63</v>
      </c>
      <c r="L91" s="89">
        <v>597</v>
      </c>
      <c r="M91" s="94">
        <v>560</v>
      </c>
      <c r="N91" s="94"/>
      <c r="O91" s="93">
        <v>20</v>
      </c>
      <c r="P91" s="93">
        <v>19</v>
      </c>
      <c r="Q91" s="56"/>
      <c r="R91" s="48">
        <f t="shared" si="19"/>
        <v>1157</v>
      </c>
      <c r="S91" s="48">
        <f t="shared" si="38"/>
        <v>39</v>
      </c>
      <c r="T91" s="50">
        <f t="shared" si="34"/>
        <v>102</v>
      </c>
      <c r="U91" s="101">
        <v>4.2</v>
      </c>
      <c r="V91" s="103">
        <v>4.5</v>
      </c>
      <c r="W91" s="100">
        <v>8.3000000000000007</v>
      </c>
      <c r="X91" s="44"/>
      <c r="Y91" s="44"/>
      <c r="Z91" s="44"/>
      <c r="AA91" s="44"/>
      <c r="AB91" s="44"/>
      <c r="AC91" s="67">
        <f t="shared" si="21"/>
        <v>0</v>
      </c>
      <c r="AD91" s="33"/>
      <c r="AE91" s="20">
        <f t="shared" si="22"/>
        <v>0</v>
      </c>
      <c r="AF91" s="85">
        <f>T91+U91+V92+W91+X91+Y91+Z91+AA91+AB91</f>
        <v>118.5</v>
      </c>
      <c r="AG91" s="21">
        <f t="shared" si="35"/>
        <v>118.5</v>
      </c>
      <c r="AH91" s="82"/>
      <c r="AI91" s="78"/>
      <c r="AJ91" s="22">
        <f t="shared" si="23"/>
        <v>118.5</v>
      </c>
      <c r="AK91" s="23">
        <f t="shared" si="24"/>
        <v>4.4279999999999831</v>
      </c>
      <c r="AL91" s="58"/>
      <c r="AM91" s="24">
        <f t="shared" si="25"/>
        <v>0</v>
      </c>
      <c r="AN91" s="25">
        <f t="shared" si="26"/>
        <v>122.92799999999998</v>
      </c>
      <c r="AO91" s="26">
        <f t="shared" si="27"/>
        <v>122.92799999999998</v>
      </c>
      <c r="AP91" s="79"/>
      <c r="AQ91" s="118">
        <v>65</v>
      </c>
      <c r="AR91" s="118">
        <v>200</v>
      </c>
      <c r="AS91" s="118">
        <v>0</v>
      </c>
      <c r="AT91" s="118">
        <v>33</v>
      </c>
      <c r="AU91" s="118">
        <v>0</v>
      </c>
      <c r="AV91" s="122">
        <f t="shared" si="28"/>
        <v>298</v>
      </c>
      <c r="AW91" s="123">
        <f t="shared" si="29"/>
        <v>283.09999999999997</v>
      </c>
      <c r="AX91" s="124">
        <v>6</v>
      </c>
      <c r="AY91" s="124">
        <v>12</v>
      </c>
      <c r="AZ91" s="124">
        <v>8</v>
      </c>
      <c r="BA91" s="124">
        <v>1</v>
      </c>
      <c r="BB91" s="81">
        <f t="shared" si="30"/>
        <v>27</v>
      </c>
      <c r="BC91" s="80">
        <f t="shared" si="31"/>
        <v>256.09999999999997</v>
      </c>
      <c r="BD91" s="36">
        <f t="shared" si="32"/>
        <v>122.92799999999998</v>
      </c>
      <c r="BE91" s="80">
        <f t="shared" si="33"/>
        <v>133.172</v>
      </c>
    </row>
    <row r="92" spans="1:57" ht="17.399999999999999">
      <c r="A92" s="217">
        <v>41914</v>
      </c>
      <c r="B92" s="201" t="str">
        <f t="shared" si="37"/>
        <v>17:00:00</v>
      </c>
      <c r="C92" s="27" t="s">
        <v>23</v>
      </c>
      <c r="D92" s="88">
        <v>553</v>
      </c>
      <c r="E92" s="88">
        <v>563</v>
      </c>
      <c r="F92" s="88">
        <v>731</v>
      </c>
      <c r="G92" s="88">
        <v>19</v>
      </c>
      <c r="H92" s="88">
        <v>19</v>
      </c>
      <c r="I92" s="89">
        <v>23</v>
      </c>
      <c r="J92" s="48">
        <f t="shared" si="17"/>
        <v>1847</v>
      </c>
      <c r="K92" s="48">
        <f t="shared" si="18"/>
        <v>61</v>
      </c>
      <c r="L92" s="89">
        <v>591</v>
      </c>
      <c r="M92" s="94">
        <v>542</v>
      </c>
      <c r="N92" s="94"/>
      <c r="O92" s="93">
        <v>19</v>
      </c>
      <c r="P92" s="93">
        <v>19</v>
      </c>
      <c r="Q92" s="56"/>
      <c r="R92" s="48">
        <f t="shared" si="19"/>
        <v>1133</v>
      </c>
      <c r="S92" s="48">
        <f t="shared" si="38"/>
        <v>38</v>
      </c>
      <c r="T92" s="50">
        <f t="shared" si="34"/>
        <v>99</v>
      </c>
      <c r="U92" s="101">
        <v>4.2</v>
      </c>
      <c r="V92" s="89">
        <v>4</v>
      </c>
      <c r="W92" s="100">
        <v>8.4</v>
      </c>
      <c r="X92" s="44"/>
      <c r="Y92" s="44"/>
      <c r="Z92" s="44"/>
      <c r="AA92" s="44"/>
      <c r="AB92" s="44"/>
      <c r="AC92" s="67">
        <f t="shared" si="21"/>
        <v>0</v>
      </c>
      <c r="AD92" s="33"/>
      <c r="AE92" s="20">
        <f t="shared" si="22"/>
        <v>0</v>
      </c>
      <c r="AF92" s="85">
        <f t="shared" ref="AF92:AF113" si="39">T92+U92+V93+W92+X92+Y92+Z92+AA92+AB92</f>
        <v>116.10000000000001</v>
      </c>
      <c r="AG92" s="21">
        <f t="shared" si="35"/>
        <v>116.10000000000001</v>
      </c>
      <c r="AH92" s="82"/>
      <c r="AI92" s="78"/>
      <c r="AJ92" s="22">
        <f t="shared" si="23"/>
        <v>116.10000000000001</v>
      </c>
      <c r="AK92" s="23">
        <f t="shared" si="24"/>
        <v>6.8279999999999745</v>
      </c>
      <c r="AL92" s="58"/>
      <c r="AM92" s="24">
        <f t="shared" si="25"/>
        <v>0</v>
      </c>
      <c r="AN92" s="25">
        <f t="shared" si="26"/>
        <v>122.92799999999998</v>
      </c>
      <c r="AO92" s="26">
        <f t="shared" si="27"/>
        <v>122.92799999999998</v>
      </c>
      <c r="AP92" s="79"/>
      <c r="AQ92" s="118">
        <v>65</v>
      </c>
      <c r="AR92" s="118">
        <v>200</v>
      </c>
      <c r="AS92" s="118">
        <v>0</v>
      </c>
      <c r="AT92" s="118">
        <v>33</v>
      </c>
      <c r="AU92" s="118">
        <v>0</v>
      </c>
      <c r="AV92" s="122">
        <f t="shared" si="28"/>
        <v>298</v>
      </c>
      <c r="AW92" s="123">
        <f t="shared" si="29"/>
        <v>283.09999999999997</v>
      </c>
      <c r="AX92" s="124">
        <v>6</v>
      </c>
      <c r="AY92" s="124">
        <v>12</v>
      </c>
      <c r="AZ92" s="124">
        <v>8</v>
      </c>
      <c r="BA92" s="124">
        <v>1</v>
      </c>
      <c r="BB92" s="81">
        <f t="shared" si="30"/>
        <v>27</v>
      </c>
      <c r="BC92" s="80">
        <f t="shared" si="31"/>
        <v>256.09999999999997</v>
      </c>
      <c r="BD92" s="36">
        <f t="shared" si="32"/>
        <v>122.92799999999998</v>
      </c>
      <c r="BE92" s="80">
        <f t="shared" si="33"/>
        <v>133.172</v>
      </c>
    </row>
    <row r="93" spans="1:57" ht="17.399999999999999">
      <c r="A93" s="217">
        <v>41914</v>
      </c>
      <c r="B93" s="201" t="str">
        <f t="shared" si="37"/>
        <v>17:30:00</v>
      </c>
      <c r="C93" s="27" t="s">
        <v>50</v>
      </c>
      <c r="D93" s="88">
        <v>550</v>
      </c>
      <c r="E93" s="88">
        <v>544</v>
      </c>
      <c r="F93" s="88">
        <v>725</v>
      </c>
      <c r="G93" s="88">
        <v>19</v>
      </c>
      <c r="H93" s="88">
        <v>18</v>
      </c>
      <c r="I93" s="89">
        <v>23</v>
      </c>
      <c r="J93" s="48">
        <f t="shared" si="17"/>
        <v>1819</v>
      </c>
      <c r="K93" s="48">
        <f t="shared" si="18"/>
        <v>60</v>
      </c>
      <c r="L93" s="89">
        <v>594</v>
      </c>
      <c r="M93" s="94">
        <v>524</v>
      </c>
      <c r="N93" s="94"/>
      <c r="O93" s="93">
        <v>19</v>
      </c>
      <c r="P93" s="93">
        <v>18</v>
      </c>
      <c r="Q93" s="56"/>
      <c r="R93" s="48">
        <f t="shared" si="19"/>
        <v>1118</v>
      </c>
      <c r="S93" s="48">
        <f t="shared" si="38"/>
        <v>37</v>
      </c>
      <c r="T93" s="50">
        <f t="shared" si="34"/>
        <v>97</v>
      </c>
      <c r="U93" s="101">
        <v>4.2</v>
      </c>
      <c r="V93" s="89">
        <v>4.5</v>
      </c>
      <c r="W93" s="100">
        <v>8.4</v>
      </c>
      <c r="X93" s="44"/>
      <c r="Y93" s="44"/>
      <c r="Z93" s="44"/>
      <c r="AA93" s="44"/>
      <c r="AB93" s="44"/>
      <c r="AC93" s="67">
        <f t="shared" si="21"/>
        <v>0</v>
      </c>
      <c r="AD93" s="33"/>
      <c r="AE93" s="20">
        <f t="shared" si="22"/>
        <v>0</v>
      </c>
      <c r="AF93" s="85">
        <f t="shared" si="39"/>
        <v>116.10000000000001</v>
      </c>
      <c r="AG93" s="21">
        <f t="shared" si="35"/>
        <v>116.10000000000001</v>
      </c>
      <c r="AH93" s="84"/>
      <c r="AI93" s="78"/>
      <c r="AJ93" s="22">
        <f t="shared" si="23"/>
        <v>116.10000000000001</v>
      </c>
      <c r="AK93" s="23">
        <f t="shared" si="24"/>
        <v>6.8279999999999745</v>
      </c>
      <c r="AL93" s="58"/>
      <c r="AM93" s="24">
        <f t="shared" si="25"/>
        <v>0</v>
      </c>
      <c r="AN93" s="25">
        <f t="shared" si="26"/>
        <v>122.92799999999998</v>
      </c>
      <c r="AO93" s="26">
        <f t="shared" si="27"/>
        <v>122.92799999999998</v>
      </c>
      <c r="AP93" s="79"/>
      <c r="AQ93" s="118">
        <v>65</v>
      </c>
      <c r="AR93" s="118">
        <v>200</v>
      </c>
      <c r="AS93" s="118">
        <v>0</v>
      </c>
      <c r="AT93" s="118">
        <v>33</v>
      </c>
      <c r="AU93" s="118">
        <v>0</v>
      </c>
      <c r="AV93" s="122">
        <f t="shared" si="28"/>
        <v>298</v>
      </c>
      <c r="AW93" s="123">
        <f t="shared" si="29"/>
        <v>283.09999999999997</v>
      </c>
      <c r="AX93" s="124">
        <v>6</v>
      </c>
      <c r="AY93" s="124">
        <v>12</v>
      </c>
      <c r="AZ93" s="124">
        <v>8</v>
      </c>
      <c r="BA93" s="124">
        <v>1</v>
      </c>
      <c r="BB93" s="81">
        <f t="shared" si="30"/>
        <v>27</v>
      </c>
      <c r="BC93" s="80">
        <f t="shared" si="31"/>
        <v>256.09999999999997</v>
      </c>
      <c r="BD93" s="36">
        <f t="shared" si="32"/>
        <v>122.92799999999998</v>
      </c>
      <c r="BE93" s="80">
        <f t="shared" si="33"/>
        <v>133.172</v>
      </c>
    </row>
    <row r="94" spans="1:57" ht="17.399999999999999">
      <c r="A94" s="217">
        <v>41914</v>
      </c>
      <c r="B94" s="201" t="str">
        <f t="shared" si="37"/>
        <v>18:00:00</v>
      </c>
      <c r="C94" s="27" t="s">
        <v>24</v>
      </c>
      <c r="D94" s="88">
        <v>609</v>
      </c>
      <c r="E94" s="88">
        <v>548</v>
      </c>
      <c r="F94" s="88">
        <v>777</v>
      </c>
      <c r="G94" s="88">
        <v>20</v>
      </c>
      <c r="H94" s="88">
        <v>18</v>
      </c>
      <c r="I94" s="89">
        <v>25</v>
      </c>
      <c r="J94" s="48">
        <f t="shared" si="17"/>
        <v>1934</v>
      </c>
      <c r="K94" s="48">
        <f t="shared" si="18"/>
        <v>63</v>
      </c>
      <c r="L94" s="89">
        <v>645</v>
      </c>
      <c r="M94" s="94">
        <v>552</v>
      </c>
      <c r="N94" s="94"/>
      <c r="O94" s="93">
        <v>21</v>
      </c>
      <c r="P94" s="93">
        <v>19</v>
      </c>
      <c r="Q94" s="56"/>
      <c r="R94" s="48">
        <f t="shared" si="19"/>
        <v>1197</v>
      </c>
      <c r="S94" s="48">
        <f t="shared" si="38"/>
        <v>40</v>
      </c>
      <c r="T94" s="50">
        <f t="shared" si="34"/>
        <v>103</v>
      </c>
      <c r="U94" s="101">
        <v>4</v>
      </c>
      <c r="V94" s="89">
        <v>6.5</v>
      </c>
      <c r="W94" s="100">
        <v>9.9</v>
      </c>
      <c r="X94" s="44"/>
      <c r="Y94" s="44"/>
      <c r="Z94" s="44"/>
      <c r="AA94" s="44"/>
      <c r="AB94" s="44"/>
      <c r="AC94" s="67">
        <f t="shared" si="21"/>
        <v>0</v>
      </c>
      <c r="AD94" s="33"/>
      <c r="AE94" s="20">
        <f t="shared" si="22"/>
        <v>0</v>
      </c>
      <c r="AF94" s="85">
        <f t="shared" si="39"/>
        <v>123.4</v>
      </c>
      <c r="AG94" s="21">
        <f t="shared" si="35"/>
        <v>123.4</v>
      </c>
      <c r="AH94" s="84"/>
      <c r="AI94" s="78"/>
      <c r="AJ94" s="22">
        <f t="shared" si="23"/>
        <v>123.4</v>
      </c>
      <c r="AK94" s="23">
        <f t="shared" si="24"/>
        <v>27.799999999999983</v>
      </c>
      <c r="AL94" s="58"/>
      <c r="AM94" s="24">
        <f t="shared" si="25"/>
        <v>0</v>
      </c>
      <c r="AN94" s="25">
        <f t="shared" si="26"/>
        <v>151.19999999999999</v>
      </c>
      <c r="AO94" s="26">
        <f t="shared" si="27"/>
        <v>151.19999999999999</v>
      </c>
      <c r="AP94" s="79"/>
      <c r="AQ94" s="118">
        <v>80</v>
      </c>
      <c r="AR94" s="118">
        <v>200</v>
      </c>
      <c r="AS94" s="118">
        <v>0</v>
      </c>
      <c r="AT94" s="118">
        <v>20</v>
      </c>
      <c r="AU94" s="118">
        <v>60</v>
      </c>
      <c r="AV94" s="122">
        <f t="shared" si="28"/>
        <v>360</v>
      </c>
      <c r="AW94" s="123">
        <f t="shared" si="29"/>
        <v>342</v>
      </c>
      <c r="AX94" s="124">
        <v>6</v>
      </c>
      <c r="AY94" s="124">
        <v>12</v>
      </c>
      <c r="AZ94" s="124">
        <v>8</v>
      </c>
      <c r="BA94" s="124">
        <v>1</v>
      </c>
      <c r="BB94" s="81">
        <f t="shared" si="30"/>
        <v>27</v>
      </c>
      <c r="BC94" s="80">
        <f t="shared" si="31"/>
        <v>315</v>
      </c>
      <c r="BD94" s="36">
        <f t="shared" si="32"/>
        <v>151.19999999999999</v>
      </c>
      <c r="BE94" s="80">
        <f t="shared" si="33"/>
        <v>163.80000000000001</v>
      </c>
    </row>
    <row r="95" spans="1:57" ht="17.399999999999999">
      <c r="A95" s="217">
        <v>41914</v>
      </c>
      <c r="B95" s="201" t="str">
        <f t="shared" si="37"/>
        <v>18:15:00</v>
      </c>
      <c r="C95" s="27" t="s">
        <v>35</v>
      </c>
      <c r="D95" s="88">
        <v>678</v>
      </c>
      <c r="E95" s="88">
        <v>592</v>
      </c>
      <c r="F95" s="88">
        <v>878</v>
      </c>
      <c r="G95" s="88">
        <v>20</v>
      </c>
      <c r="H95" s="88">
        <v>18</v>
      </c>
      <c r="I95" s="89">
        <v>25</v>
      </c>
      <c r="J95" s="48">
        <f t="shared" si="17"/>
        <v>2148</v>
      </c>
      <c r="K95" s="48">
        <f t="shared" si="18"/>
        <v>63</v>
      </c>
      <c r="L95" s="89">
        <v>693</v>
      </c>
      <c r="M95" s="94">
        <v>551</v>
      </c>
      <c r="N95" s="94"/>
      <c r="O95" s="93">
        <v>23</v>
      </c>
      <c r="P95" s="93">
        <v>20</v>
      </c>
      <c r="Q95" s="56"/>
      <c r="R95" s="48">
        <f t="shared" si="19"/>
        <v>1244</v>
      </c>
      <c r="S95" s="48">
        <f t="shared" si="38"/>
        <v>43</v>
      </c>
      <c r="T95" s="50">
        <f t="shared" si="34"/>
        <v>106</v>
      </c>
      <c r="U95" s="101">
        <v>4</v>
      </c>
      <c r="V95" s="89">
        <v>6.5</v>
      </c>
      <c r="W95" s="100">
        <v>9.9</v>
      </c>
      <c r="X95" s="44"/>
      <c r="Y95" s="44"/>
      <c r="Z95" s="44"/>
      <c r="AA95" s="44"/>
      <c r="AB95" s="44"/>
      <c r="AC95" s="67">
        <f t="shared" si="21"/>
        <v>0</v>
      </c>
      <c r="AD95" s="33"/>
      <c r="AE95" s="20">
        <f t="shared" si="22"/>
        <v>0</v>
      </c>
      <c r="AF95" s="85">
        <f t="shared" si="39"/>
        <v>127.4</v>
      </c>
      <c r="AG95" s="21">
        <f t="shared" si="35"/>
        <v>127.4</v>
      </c>
      <c r="AH95" s="84"/>
      <c r="AI95" s="78"/>
      <c r="AJ95" s="22">
        <f t="shared" si="23"/>
        <v>127.4</v>
      </c>
      <c r="AK95" s="23">
        <f t="shared" si="24"/>
        <v>23.799999999999983</v>
      </c>
      <c r="AL95" s="58"/>
      <c r="AM95" s="24">
        <f t="shared" si="25"/>
        <v>0</v>
      </c>
      <c r="AN95" s="25">
        <f t="shared" si="26"/>
        <v>151.19999999999999</v>
      </c>
      <c r="AO95" s="26">
        <f t="shared" si="27"/>
        <v>151.19999999999999</v>
      </c>
      <c r="AP95" s="79"/>
      <c r="AQ95" s="118">
        <v>80</v>
      </c>
      <c r="AR95" s="118">
        <v>200</v>
      </c>
      <c r="AS95" s="118">
        <v>0</v>
      </c>
      <c r="AT95" s="118">
        <v>20</v>
      </c>
      <c r="AU95" s="118">
        <v>60</v>
      </c>
      <c r="AV95" s="122">
        <f>SUM(AQ95:AU95)</f>
        <v>360</v>
      </c>
      <c r="AW95" s="123">
        <f t="shared" si="29"/>
        <v>342</v>
      </c>
      <c r="AX95" s="124">
        <v>6</v>
      </c>
      <c r="AY95" s="124">
        <v>12</v>
      </c>
      <c r="AZ95" s="124">
        <v>8</v>
      </c>
      <c r="BA95" s="124">
        <v>1</v>
      </c>
      <c r="BB95" s="81">
        <f t="shared" si="30"/>
        <v>27</v>
      </c>
      <c r="BC95" s="80">
        <f t="shared" si="31"/>
        <v>315</v>
      </c>
      <c r="BD95" s="36">
        <f t="shared" si="32"/>
        <v>151.19999999999999</v>
      </c>
      <c r="BE95" s="80">
        <f t="shared" si="33"/>
        <v>163.80000000000001</v>
      </c>
    </row>
    <row r="96" spans="1:57" ht="17.399999999999999">
      <c r="A96" s="217">
        <v>41914</v>
      </c>
      <c r="B96" s="201" t="str">
        <f t="shared" si="37"/>
        <v>18:30:00</v>
      </c>
      <c r="C96" s="27" t="s">
        <v>36</v>
      </c>
      <c r="D96" s="88">
        <v>693</v>
      </c>
      <c r="E96" s="88">
        <v>555</v>
      </c>
      <c r="F96" s="88">
        <v>885</v>
      </c>
      <c r="G96" s="88">
        <v>20</v>
      </c>
      <c r="H96" s="88">
        <v>18</v>
      </c>
      <c r="I96" s="89">
        <v>25</v>
      </c>
      <c r="J96" s="48">
        <f>D96+E96+F96</f>
        <v>2133</v>
      </c>
      <c r="K96" s="48">
        <f>G96+H96+I96</f>
        <v>63</v>
      </c>
      <c r="L96" s="89">
        <v>695</v>
      </c>
      <c r="M96" s="94">
        <v>553</v>
      </c>
      <c r="N96" s="94"/>
      <c r="O96" s="93">
        <v>23</v>
      </c>
      <c r="P96" s="93">
        <v>20</v>
      </c>
      <c r="Q96" s="56"/>
      <c r="R96" s="48">
        <f t="shared" si="19"/>
        <v>1248</v>
      </c>
      <c r="S96" s="48">
        <f t="shared" si="38"/>
        <v>43</v>
      </c>
      <c r="T96" s="50">
        <f t="shared" si="34"/>
        <v>106</v>
      </c>
      <c r="U96" s="101">
        <v>4</v>
      </c>
      <c r="V96" s="89">
        <v>7.5</v>
      </c>
      <c r="W96" s="100">
        <v>9.9</v>
      </c>
      <c r="X96" s="44"/>
      <c r="Y96" s="44"/>
      <c r="Z96" s="44"/>
      <c r="AA96" s="44"/>
      <c r="AB96" s="44"/>
      <c r="AC96" s="67">
        <f t="shared" si="21"/>
        <v>0</v>
      </c>
      <c r="AD96" s="33"/>
      <c r="AE96" s="20">
        <f t="shared" si="22"/>
        <v>0</v>
      </c>
      <c r="AF96" s="85">
        <f t="shared" si="39"/>
        <v>127.4</v>
      </c>
      <c r="AG96" s="21">
        <f t="shared" si="35"/>
        <v>127.4</v>
      </c>
      <c r="AH96" s="84"/>
      <c r="AI96" s="78"/>
      <c r="AJ96" s="22">
        <f t="shared" si="23"/>
        <v>127.4</v>
      </c>
      <c r="AK96" s="23">
        <f t="shared" si="24"/>
        <v>23.799999999999983</v>
      </c>
      <c r="AL96" s="58"/>
      <c r="AM96" s="24">
        <f t="shared" si="25"/>
        <v>0</v>
      </c>
      <c r="AN96" s="25">
        <f t="shared" si="26"/>
        <v>151.19999999999999</v>
      </c>
      <c r="AO96" s="26">
        <f t="shared" si="27"/>
        <v>151.19999999999999</v>
      </c>
      <c r="AP96" s="79"/>
      <c r="AQ96" s="118">
        <v>80</v>
      </c>
      <c r="AR96" s="118">
        <v>200</v>
      </c>
      <c r="AS96" s="118">
        <v>0</v>
      </c>
      <c r="AT96" s="118">
        <v>20</v>
      </c>
      <c r="AU96" s="118">
        <v>60</v>
      </c>
      <c r="AV96" s="122">
        <f t="shared" si="28"/>
        <v>360</v>
      </c>
      <c r="AW96" s="123">
        <f t="shared" si="29"/>
        <v>342</v>
      </c>
      <c r="AX96" s="124">
        <v>6</v>
      </c>
      <c r="AY96" s="124">
        <v>12</v>
      </c>
      <c r="AZ96" s="124">
        <v>8</v>
      </c>
      <c r="BA96" s="124">
        <v>1</v>
      </c>
      <c r="BB96" s="81">
        <f t="shared" si="30"/>
        <v>27</v>
      </c>
      <c r="BC96" s="80">
        <f t="shared" si="31"/>
        <v>315</v>
      </c>
      <c r="BD96" s="36">
        <f t="shared" si="32"/>
        <v>151.19999999999999</v>
      </c>
      <c r="BE96" s="80">
        <f t="shared" si="33"/>
        <v>163.80000000000001</v>
      </c>
    </row>
    <row r="97" spans="1:57" ht="17.399999999999999">
      <c r="A97" s="217">
        <v>41914</v>
      </c>
      <c r="B97" s="201" t="str">
        <f t="shared" si="37"/>
        <v>18:45:00</v>
      </c>
      <c r="C97" s="27" t="s">
        <v>51</v>
      </c>
      <c r="D97" s="88">
        <v>680</v>
      </c>
      <c r="E97" s="88">
        <v>575</v>
      </c>
      <c r="F97" s="88">
        <v>870</v>
      </c>
      <c r="G97" s="88">
        <v>20</v>
      </c>
      <c r="H97" s="88">
        <v>18</v>
      </c>
      <c r="I97" s="89">
        <v>25</v>
      </c>
      <c r="J97" s="48">
        <f>D97+E97+F97</f>
        <v>2125</v>
      </c>
      <c r="K97" s="48">
        <f>G97+H97+I97</f>
        <v>63</v>
      </c>
      <c r="L97" s="89">
        <v>695</v>
      </c>
      <c r="M97" s="94">
        <v>553</v>
      </c>
      <c r="N97" s="94"/>
      <c r="O97" s="93">
        <v>23</v>
      </c>
      <c r="P97" s="93">
        <v>20</v>
      </c>
      <c r="Q97" s="56"/>
      <c r="R97" s="48">
        <f t="shared" si="19"/>
        <v>1248</v>
      </c>
      <c r="S97" s="48">
        <f t="shared" si="38"/>
        <v>43</v>
      </c>
      <c r="T97" s="50">
        <f t="shared" si="34"/>
        <v>106</v>
      </c>
      <c r="U97" s="101">
        <v>4</v>
      </c>
      <c r="V97" s="89">
        <v>7.5</v>
      </c>
      <c r="W97" s="100">
        <v>9.9</v>
      </c>
      <c r="X97" s="44"/>
      <c r="Y97" s="44"/>
      <c r="Z97" s="44"/>
      <c r="AA97" s="44"/>
      <c r="AB97" s="44"/>
      <c r="AC97" s="67">
        <f t="shared" si="21"/>
        <v>0</v>
      </c>
      <c r="AD97" s="33"/>
      <c r="AE97" s="20">
        <f t="shared" si="22"/>
        <v>0</v>
      </c>
      <c r="AF97" s="85">
        <f t="shared" si="39"/>
        <v>127.5</v>
      </c>
      <c r="AG97" s="21">
        <f t="shared" si="35"/>
        <v>127.5</v>
      </c>
      <c r="AH97" s="84"/>
      <c r="AI97" s="78"/>
      <c r="AJ97" s="22">
        <f t="shared" si="23"/>
        <v>127.5</v>
      </c>
      <c r="AK97" s="23">
        <f t="shared" si="24"/>
        <v>23.699999999999989</v>
      </c>
      <c r="AL97" s="58"/>
      <c r="AM97" s="24">
        <f t="shared" si="25"/>
        <v>0</v>
      </c>
      <c r="AN97" s="25">
        <f t="shared" si="26"/>
        <v>151.19999999999999</v>
      </c>
      <c r="AO97" s="26">
        <f t="shared" si="27"/>
        <v>151.19999999999999</v>
      </c>
      <c r="AP97" s="79"/>
      <c r="AQ97" s="118">
        <v>80</v>
      </c>
      <c r="AR97" s="118">
        <v>200</v>
      </c>
      <c r="AS97" s="118">
        <v>0</v>
      </c>
      <c r="AT97" s="118">
        <v>20</v>
      </c>
      <c r="AU97" s="118">
        <v>60</v>
      </c>
      <c r="AV97" s="122">
        <f t="shared" si="28"/>
        <v>360</v>
      </c>
      <c r="AW97" s="123">
        <f t="shared" si="29"/>
        <v>342</v>
      </c>
      <c r="AX97" s="124">
        <v>6</v>
      </c>
      <c r="AY97" s="124">
        <v>12</v>
      </c>
      <c r="AZ97" s="124">
        <v>8</v>
      </c>
      <c r="BA97" s="124">
        <v>1</v>
      </c>
      <c r="BB97" s="81">
        <f t="shared" si="30"/>
        <v>27</v>
      </c>
      <c r="BC97" s="80">
        <f t="shared" si="31"/>
        <v>315</v>
      </c>
      <c r="BD97" s="36">
        <f t="shared" si="32"/>
        <v>151.19999999999999</v>
      </c>
      <c r="BE97" s="80">
        <f t="shared" si="33"/>
        <v>163.80000000000001</v>
      </c>
    </row>
    <row r="98" spans="1:57" ht="17.399999999999999">
      <c r="A98" s="217">
        <v>41914</v>
      </c>
      <c r="B98" s="201" t="str">
        <f t="shared" si="37"/>
        <v>19:00:00</v>
      </c>
      <c r="C98" s="27" t="s">
        <v>25</v>
      </c>
      <c r="D98" s="88">
        <v>687</v>
      </c>
      <c r="E98" s="88">
        <v>572</v>
      </c>
      <c r="F98" s="88">
        <v>862</v>
      </c>
      <c r="G98" s="88">
        <v>23</v>
      </c>
      <c r="H98" s="88">
        <v>20</v>
      </c>
      <c r="I98" s="89">
        <v>28</v>
      </c>
      <c r="J98" s="48">
        <f t="shared" si="17"/>
        <v>2121</v>
      </c>
      <c r="K98" s="48">
        <f t="shared" si="18"/>
        <v>71</v>
      </c>
      <c r="L98" s="89">
        <v>723</v>
      </c>
      <c r="M98" s="94">
        <v>527</v>
      </c>
      <c r="N98" s="94"/>
      <c r="O98" s="93">
        <v>23</v>
      </c>
      <c r="P98" s="93">
        <v>20</v>
      </c>
      <c r="Q98" s="56"/>
      <c r="R98" s="48">
        <f t="shared" si="19"/>
        <v>1250</v>
      </c>
      <c r="S98" s="48">
        <f t="shared" si="38"/>
        <v>43</v>
      </c>
      <c r="T98" s="50">
        <f t="shared" si="34"/>
        <v>114</v>
      </c>
      <c r="U98" s="101">
        <v>6</v>
      </c>
      <c r="V98" s="89">
        <v>7.6</v>
      </c>
      <c r="W98" s="100">
        <v>11.7</v>
      </c>
      <c r="X98" s="44"/>
      <c r="Y98" s="44"/>
      <c r="Z98" s="44"/>
      <c r="AA98" s="44"/>
      <c r="AB98" s="44"/>
      <c r="AC98" s="67">
        <f t="shared" si="21"/>
        <v>0</v>
      </c>
      <c r="AD98" s="33"/>
      <c r="AE98" s="20">
        <f t="shared" si="22"/>
        <v>0</v>
      </c>
      <c r="AF98" s="85">
        <f t="shared" si="39"/>
        <v>139.29999999999998</v>
      </c>
      <c r="AG98" s="21">
        <f t="shared" si="35"/>
        <v>139.29999999999998</v>
      </c>
      <c r="AH98" s="84"/>
      <c r="AI98" s="78"/>
      <c r="AJ98" s="22">
        <f t="shared" si="23"/>
        <v>139.29999999999998</v>
      </c>
      <c r="AK98" s="23">
        <f t="shared" si="24"/>
        <v>11.900000000000006</v>
      </c>
      <c r="AL98" s="58"/>
      <c r="AM98" s="24">
        <f t="shared" si="25"/>
        <v>0</v>
      </c>
      <c r="AN98" s="25">
        <f t="shared" si="26"/>
        <v>151.19999999999999</v>
      </c>
      <c r="AO98" s="26">
        <f t="shared" si="27"/>
        <v>151.19999999999999</v>
      </c>
      <c r="AP98" s="79"/>
      <c r="AQ98" s="118">
        <v>80</v>
      </c>
      <c r="AR98" s="118">
        <v>200</v>
      </c>
      <c r="AS98" s="118">
        <v>0</v>
      </c>
      <c r="AT98" s="118">
        <v>20</v>
      </c>
      <c r="AU98" s="118">
        <v>60</v>
      </c>
      <c r="AV98" s="122">
        <f t="shared" si="28"/>
        <v>360</v>
      </c>
      <c r="AW98" s="123">
        <f t="shared" si="29"/>
        <v>342</v>
      </c>
      <c r="AX98" s="124">
        <v>6</v>
      </c>
      <c r="AY98" s="124">
        <v>12</v>
      </c>
      <c r="AZ98" s="124">
        <v>8</v>
      </c>
      <c r="BA98" s="124">
        <v>1</v>
      </c>
      <c r="BB98" s="81">
        <f t="shared" si="30"/>
        <v>27</v>
      </c>
      <c r="BC98" s="80">
        <f t="shared" si="31"/>
        <v>315</v>
      </c>
      <c r="BD98" s="36">
        <f t="shared" si="32"/>
        <v>151.19999999999999</v>
      </c>
      <c r="BE98" s="80">
        <f t="shared" si="33"/>
        <v>163.80000000000001</v>
      </c>
    </row>
    <row r="99" spans="1:57" ht="17.399999999999999">
      <c r="A99" s="217">
        <v>41914</v>
      </c>
      <c r="B99" s="201" t="str">
        <f t="shared" si="37"/>
        <v>19:15:00</v>
      </c>
      <c r="C99" s="27" t="s">
        <v>52</v>
      </c>
      <c r="D99" s="88">
        <v>690</v>
      </c>
      <c r="E99" s="88">
        <v>571</v>
      </c>
      <c r="F99" s="88">
        <v>856</v>
      </c>
      <c r="G99" s="88">
        <v>23</v>
      </c>
      <c r="H99" s="88">
        <v>20</v>
      </c>
      <c r="I99" s="89">
        <v>28</v>
      </c>
      <c r="J99" s="48">
        <f t="shared" si="17"/>
        <v>2117</v>
      </c>
      <c r="K99" s="48">
        <f t="shared" si="18"/>
        <v>71</v>
      </c>
      <c r="L99" s="89">
        <v>723</v>
      </c>
      <c r="M99" s="94">
        <v>527</v>
      </c>
      <c r="N99" s="94"/>
      <c r="O99" s="93">
        <v>23</v>
      </c>
      <c r="P99" s="93">
        <v>20</v>
      </c>
      <c r="Q99" s="56"/>
      <c r="R99" s="48">
        <f t="shared" si="19"/>
        <v>1250</v>
      </c>
      <c r="S99" s="48">
        <f t="shared" si="38"/>
        <v>43</v>
      </c>
      <c r="T99" s="50">
        <f t="shared" si="34"/>
        <v>114</v>
      </c>
      <c r="U99" s="101">
        <v>6</v>
      </c>
      <c r="V99" s="89">
        <v>7.6</v>
      </c>
      <c r="W99" s="100">
        <v>11.7</v>
      </c>
      <c r="X99" s="44"/>
      <c r="Y99" s="44"/>
      <c r="Z99" s="44"/>
      <c r="AA99" s="44"/>
      <c r="AB99" s="44"/>
      <c r="AC99" s="67">
        <f t="shared" si="21"/>
        <v>0</v>
      </c>
      <c r="AD99" s="33"/>
      <c r="AE99" s="20">
        <f t="shared" si="22"/>
        <v>0</v>
      </c>
      <c r="AF99" s="85">
        <f t="shared" si="39"/>
        <v>139.29999999999998</v>
      </c>
      <c r="AG99" s="21">
        <f t="shared" si="35"/>
        <v>139.29999999999998</v>
      </c>
      <c r="AH99" s="84"/>
      <c r="AI99" s="78"/>
      <c r="AJ99" s="22">
        <f t="shared" si="23"/>
        <v>139.29999999999998</v>
      </c>
      <c r="AK99" s="23">
        <f t="shared" si="24"/>
        <v>11.900000000000006</v>
      </c>
      <c r="AL99" s="58"/>
      <c r="AM99" s="24">
        <f t="shared" si="25"/>
        <v>0</v>
      </c>
      <c r="AN99" s="25">
        <f t="shared" si="26"/>
        <v>151.19999999999999</v>
      </c>
      <c r="AO99" s="26">
        <f t="shared" si="27"/>
        <v>151.19999999999999</v>
      </c>
      <c r="AP99" s="79"/>
      <c r="AQ99" s="118">
        <v>80</v>
      </c>
      <c r="AR99" s="118">
        <v>200</v>
      </c>
      <c r="AS99" s="118">
        <v>0</v>
      </c>
      <c r="AT99" s="118">
        <v>20</v>
      </c>
      <c r="AU99" s="118">
        <v>60</v>
      </c>
      <c r="AV99" s="122">
        <f t="shared" si="28"/>
        <v>360</v>
      </c>
      <c r="AW99" s="123">
        <f t="shared" si="29"/>
        <v>342</v>
      </c>
      <c r="AX99" s="124">
        <v>6</v>
      </c>
      <c r="AY99" s="124">
        <v>12</v>
      </c>
      <c r="AZ99" s="124">
        <v>8</v>
      </c>
      <c r="BA99" s="124">
        <v>1</v>
      </c>
      <c r="BB99" s="81">
        <f t="shared" si="30"/>
        <v>27</v>
      </c>
      <c r="BC99" s="80">
        <f t="shared" si="31"/>
        <v>315</v>
      </c>
      <c r="BD99" s="36">
        <f t="shared" si="32"/>
        <v>151.19999999999999</v>
      </c>
      <c r="BE99" s="80">
        <f t="shared" si="33"/>
        <v>163.80000000000001</v>
      </c>
    </row>
    <row r="100" spans="1:57" ht="17.399999999999999">
      <c r="A100" s="217">
        <v>41914</v>
      </c>
      <c r="B100" s="201" t="str">
        <f t="shared" si="37"/>
        <v>19:30:00</v>
      </c>
      <c r="C100" s="27" t="s">
        <v>37</v>
      </c>
      <c r="D100" s="88">
        <v>690</v>
      </c>
      <c r="E100" s="88">
        <v>578</v>
      </c>
      <c r="F100" s="88">
        <v>862</v>
      </c>
      <c r="G100" s="88">
        <v>23</v>
      </c>
      <c r="H100" s="88">
        <v>20</v>
      </c>
      <c r="I100" s="89">
        <v>28</v>
      </c>
      <c r="J100" s="48">
        <f t="shared" si="17"/>
        <v>2130</v>
      </c>
      <c r="K100" s="48">
        <f t="shared" si="18"/>
        <v>71</v>
      </c>
      <c r="L100" s="89">
        <v>744</v>
      </c>
      <c r="M100" s="94">
        <v>519</v>
      </c>
      <c r="N100" s="94"/>
      <c r="O100" s="94">
        <v>24</v>
      </c>
      <c r="P100" s="93">
        <v>18</v>
      </c>
      <c r="Q100" s="56"/>
      <c r="R100" s="48">
        <f t="shared" si="19"/>
        <v>1263</v>
      </c>
      <c r="S100" s="48">
        <f t="shared" si="38"/>
        <v>42</v>
      </c>
      <c r="T100" s="50">
        <f t="shared" si="34"/>
        <v>113</v>
      </c>
      <c r="U100" s="101">
        <v>6</v>
      </c>
      <c r="V100" s="89">
        <v>7.6</v>
      </c>
      <c r="W100" s="100">
        <v>11.7</v>
      </c>
      <c r="X100" s="44"/>
      <c r="Y100" s="44"/>
      <c r="Z100" s="44"/>
      <c r="AA100" s="44"/>
      <c r="AB100" s="44"/>
      <c r="AC100" s="67">
        <f t="shared" si="21"/>
        <v>0</v>
      </c>
      <c r="AD100" s="33"/>
      <c r="AE100" s="20">
        <f t="shared" si="22"/>
        <v>0</v>
      </c>
      <c r="AF100" s="85">
        <f t="shared" si="39"/>
        <v>138.29999999999998</v>
      </c>
      <c r="AG100" s="21">
        <f t="shared" si="35"/>
        <v>138.29999999999998</v>
      </c>
      <c r="AH100" s="84"/>
      <c r="AI100" s="78"/>
      <c r="AJ100" s="22">
        <f t="shared" si="23"/>
        <v>138.29999999999998</v>
      </c>
      <c r="AK100" s="23">
        <f t="shared" si="24"/>
        <v>12.900000000000006</v>
      </c>
      <c r="AL100" s="58"/>
      <c r="AM100" s="24">
        <f t="shared" si="25"/>
        <v>0</v>
      </c>
      <c r="AN100" s="25">
        <f t="shared" si="26"/>
        <v>151.19999999999999</v>
      </c>
      <c r="AO100" s="26">
        <f t="shared" si="27"/>
        <v>151.19999999999999</v>
      </c>
      <c r="AP100" s="79"/>
      <c r="AQ100" s="118">
        <v>80</v>
      </c>
      <c r="AR100" s="118">
        <v>200</v>
      </c>
      <c r="AS100" s="118">
        <v>0</v>
      </c>
      <c r="AT100" s="118">
        <v>20</v>
      </c>
      <c r="AU100" s="118">
        <v>60</v>
      </c>
      <c r="AV100" s="122">
        <f t="shared" si="28"/>
        <v>360</v>
      </c>
      <c r="AW100" s="123">
        <f t="shared" si="29"/>
        <v>342</v>
      </c>
      <c r="AX100" s="124">
        <v>6</v>
      </c>
      <c r="AY100" s="124">
        <v>12</v>
      </c>
      <c r="AZ100" s="124">
        <v>8</v>
      </c>
      <c r="BA100" s="124">
        <v>1</v>
      </c>
      <c r="BB100" s="81">
        <f t="shared" si="30"/>
        <v>27</v>
      </c>
      <c r="BC100" s="80">
        <f t="shared" si="31"/>
        <v>315</v>
      </c>
      <c r="BD100" s="36">
        <f t="shared" si="32"/>
        <v>151.19999999999999</v>
      </c>
      <c r="BE100" s="80">
        <f t="shared" si="33"/>
        <v>163.80000000000001</v>
      </c>
    </row>
    <row r="101" spans="1:57" ht="17.399999999999999">
      <c r="A101" s="217">
        <v>41914</v>
      </c>
      <c r="B101" s="201" t="str">
        <f t="shared" si="37"/>
        <v>19:45:00</v>
      </c>
      <c r="C101" s="27" t="s">
        <v>53</v>
      </c>
      <c r="D101" s="88">
        <v>690</v>
      </c>
      <c r="E101" s="88">
        <v>578</v>
      </c>
      <c r="F101" s="88">
        <v>862</v>
      </c>
      <c r="G101" s="88">
        <v>23</v>
      </c>
      <c r="H101" s="88">
        <v>20</v>
      </c>
      <c r="I101" s="89">
        <v>28</v>
      </c>
      <c r="J101" s="48">
        <f>D101+E101+F101</f>
        <v>2130</v>
      </c>
      <c r="K101" s="48">
        <f>G101+H101+I101</f>
        <v>71</v>
      </c>
      <c r="L101" s="89">
        <v>744</v>
      </c>
      <c r="M101" s="94">
        <v>519</v>
      </c>
      <c r="N101" s="94"/>
      <c r="O101" s="94">
        <v>24</v>
      </c>
      <c r="P101" s="93">
        <v>18</v>
      </c>
      <c r="Q101" s="56"/>
      <c r="R101" s="48">
        <f t="shared" si="19"/>
        <v>1263</v>
      </c>
      <c r="S101" s="48">
        <f t="shared" si="38"/>
        <v>42</v>
      </c>
      <c r="T101" s="50">
        <f t="shared" si="34"/>
        <v>113</v>
      </c>
      <c r="U101" s="101">
        <v>6</v>
      </c>
      <c r="V101" s="89">
        <v>7.6</v>
      </c>
      <c r="W101" s="100">
        <v>11.7</v>
      </c>
      <c r="X101" s="44"/>
      <c r="Y101" s="44"/>
      <c r="Z101" s="44"/>
      <c r="AA101" s="44"/>
      <c r="AB101" s="44"/>
      <c r="AC101" s="67">
        <f t="shared" si="21"/>
        <v>0</v>
      </c>
      <c r="AD101" s="33"/>
      <c r="AE101" s="20">
        <f t="shared" si="22"/>
        <v>0</v>
      </c>
      <c r="AF101" s="85">
        <f t="shared" si="39"/>
        <v>138.29999999999998</v>
      </c>
      <c r="AG101" s="21">
        <f t="shared" si="35"/>
        <v>138.29999999999998</v>
      </c>
      <c r="AH101" s="84"/>
      <c r="AI101" s="78"/>
      <c r="AJ101" s="22">
        <f t="shared" si="23"/>
        <v>138.29999999999998</v>
      </c>
      <c r="AK101" s="23">
        <f t="shared" si="24"/>
        <v>12.900000000000006</v>
      </c>
      <c r="AL101" s="58"/>
      <c r="AM101" s="24">
        <f t="shared" si="25"/>
        <v>0</v>
      </c>
      <c r="AN101" s="25">
        <f t="shared" si="26"/>
        <v>151.19999999999999</v>
      </c>
      <c r="AO101" s="26">
        <f t="shared" si="27"/>
        <v>151.19999999999999</v>
      </c>
      <c r="AP101" s="79"/>
      <c r="AQ101" s="118">
        <v>80</v>
      </c>
      <c r="AR101" s="118">
        <v>200</v>
      </c>
      <c r="AS101" s="118">
        <v>0</v>
      </c>
      <c r="AT101" s="118">
        <v>20</v>
      </c>
      <c r="AU101" s="118">
        <v>60</v>
      </c>
      <c r="AV101" s="122">
        <f t="shared" si="28"/>
        <v>360</v>
      </c>
      <c r="AW101" s="123">
        <f t="shared" si="29"/>
        <v>342</v>
      </c>
      <c r="AX101" s="124">
        <v>6</v>
      </c>
      <c r="AY101" s="124">
        <v>12</v>
      </c>
      <c r="AZ101" s="124">
        <v>8</v>
      </c>
      <c r="BA101" s="124">
        <v>1</v>
      </c>
      <c r="BB101" s="81">
        <f t="shared" si="30"/>
        <v>27</v>
      </c>
      <c r="BC101" s="80">
        <f t="shared" si="31"/>
        <v>315</v>
      </c>
      <c r="BD101" s="36">
        <f t="shared" si="32"/>
        <v>151.19999999999999</v>
      </c>
      <c r="BE101" s="80">
        <f t="shared" si="33"/>
        <v>163.80000000000001</v>
      </c>
    </row>
    <row r="102" spans="1:57" ht="17.399999999999999">
      <c r="A102" s="217">
        <v>41914</v>
      </c>
      <c r="B102" s="201" t="str">
        <f t="shared" si="37"/>
        <v>20:00:00</v>
      </c>
      <c r="C102" s="27" t="s">
        <v>26</v>
      </c>
      <c r="D102" s="88">
        <v>701</v>
      </c>
      <c r="E102" s="88">
        <v>569</v>
      </c>
      <c r="F102" s="88">
        <v>863</v>
      </c>
      <c r="G102" s="88">
        <v>23</v>
      </c>
      <c r="H102" s="88">
        <v>20</v>
      </c>
      <c r="I102" s="89">
        <v>28</v>
      </c>
      <c r="J102" s="48">
        <f>D102+E102+F102</f>
        <v>2133</v>
      </c>
      <c r="K102" s="48">
        <f>G102+H102+I102</f>
        <v>71</v>
      </c>
      <c r="L102" s="89">
        <v>739</v>
      </c>
      <c r="M102" s="94">
        <v>511</v>
      </c>
      <c r="N102" s="94"/>
      <c r="O102" s="94">
        <v>25</v>
      </c>
      <c r="P102" s="93">
        <v>19</v>
      </c>
      <c r="Q102" s="56"/>
      <c r="R102" s="48">
        <f t="shared" si="19"/>
        <v>1250</v>
      </c>
      <c r="S102" s="48">
        <f t="shared" si="38"/>
        <v>44</v>
      </c>
      <c r="T102" s="50">
        <f t="shared" si="34"/>
        <v>115</v>
      </c>
      <c r="U102" s="88">
        <v>6</v>
      </c>
      <c r="V102" s="89">
        <v>7.6</v>
      </c>
      <c r="W102" s="100">
        <v>11.9</v>
      </c>
      <c r="X102" s="44"/>
      <c r="Y102" s="44"/>
      <c r="Z102" s="44"/>
      <c r="AA102" s="44"/>
      <c r="AB102" s="44"/>
      <c r="AC102" s="67">
        <f t="shared" si="21"/>
        <v>0</v>
      </c>
      <c r="AD102" s="33"/>
      <c r="AE102" s="20">
        <f t="shared" si="22"/>
        <v>0</v>
      </c>
      <c r="AF102" s="85">
        <f t="shared" si="39"/>
        <v>140.5</v>
      </c>
      <c r="AG102" s="21">
        <f t="shared" si="35"/>
        <v>140.5</v>
      </c>
      <c r="AH102" s="84"/>
      <c r="AI102" s="78"/>
      <c r="AJ102" s="22">
        <f t="shared" si="23"/>
        <v>140.5</v>
      </c>
      <c r="AK102" s="23">
        <f t="shared" si="24"/>
        <v>10.699999999999989</v>
      </c>
      <c r="AL102" s="58"/>
      <c r="AM102" s="24">
        <f t="shared" si="25"/>
        <v>0</v>
      </c>
      <c r="AN102" s="25">
        <f t="shared" si="26"/>
        <v>151.19999999999999</v>
      </c>
      <c r="AO102" s="26">
        <f t="shared" si="27"/>
        <v>151.19999999999999</v>
      </c>
      <c r="AP102" s="79"/>
      <c r="AQ102" s="118">
        <v>80</v>
      </c>
      <c r="AR102" s="118">
        <v>200</v>
      </c>
      <c r="AS102" s="118">
        <v>0</v>
      </c>
      <c r="AT102" s="118">
        <v>20</v>
      </c>
      <c r="AU102" s="118">
        <v>60</v>
      </c>
      <c r="AV102" s="122">
        <f t="shared" si="28"/>
        <v>360</v>
      </c>
      <c r="AW102" s="123">
        <f t="shared" si="29"/>
        <v>342</v>
      </c>
      <c r="AX102" s="124">
        <v>6</v>
      </c>
      <c r="AY102" s="124">
        <v>12</v>
      </c>
      <c r="AZ102" s="124">
        <v>8</v>
      </c>
      <c r="BA102" s="124">
        <v>1</v>
      </c>
      <c r="BB102" s="81">
        <f t="shared" si="30"/>
        <v>27</v>
      </c>
      <c r="BC102" s="80">
        <f t="shared" si="31"/>
        <v>315</v>
      </c>
      <c r="BD102" s="36">
        <f t="shared" si="32"/>
        <v>151.19999999999999</v>
      </c>
      <c r="BE102" s="80">
        <f t="shared" si="33"/>
        <v>163.80000000000001</v>
      </c>
    </row>
    <row r="103" spans="1:57" ht="17.399999999999999">
      <c r="A103" s="217">
        <v>41914</v>
      </c>
      <c r="B103" s="201" t="str">
        <f t="shared" si="37"/>
        <v>20:15:00</v>
      </c>
      <c r="C103" s="27" t="s">
        <v>54</v>
      </c>
      <c r="D103" s="88">
        <v>701</v>
      </c>
      <c r="E103" s="88">
        <v>569</v>
      </c>
      <c r="F103" s="88">
        <v>863</v>
      </c>
      <c r="G103" s="88">
        <v>23</v>
      </c>
      <c r="H103" s="88">
        <v>20</v>
      </c>
      <c r="I103" s="89">
        <v>28</v>
      </c>
      <c r="J103" s="48">
        <f>D103+E103+F103</f>
        <v>2133</v>
      </c>
      <c r="K103" s="48">
        <f>G103+H103+I103</f>
        <v>71</v>
      </c>
      <c r="L103" s="89">
        <v>739</v>
      </c>
      <c r="M103" s="94">
        <v>511</v>
      </c>
      <c r="N103" s="94"/>
      <c r="O103" s="94">
        <v>25</v>
      </c>
      <c r="P103" s="93">
        <v>19</v>
      </c>
      <c r="Q103" s="56"/>
      <c r="R103" s="48">
        <f t="shared" si="19"/>
        <v>1250</v>
      </c>
      <c r="S103" s="48">
        <f t="shared" si="38"/>
        <v>44</v>
      </c>
      <c r="T103" s="50">
        <f t="shared" si="34"/>
        <v>115</v>
      </c>
      <c r="U103" s="88">
        <v>6</v>
      </c>
      <c r="V103" s="89">
        <v>7.6</v>
      </c>
      <c r="W103" s="100">
        <v>11.9</v>
      </c>
      <c r="X103" s="44"/>
      <c r="Y103" s="44"/>
      <c r="Z103" s="44"/>
      <c r="AA103" s="44"/>
      <c r="AB103" s="44"/>
      <c r="AC103" s="67">
        <f t="shared" si="21"/>
        <v>0</v>
      </c>
      <c r="AD103" s="33"/>
      <c r="AE103" s="20">
        <f t="shared" si="22"/>
        <v>0</v>
      </c>
      <c r="AF103" s="85">
        <f t="shared" si="39"/>
        <v>140.1</v>
      </c>
      <c r="AG103" s="21">
        <f t="shared" si="35"/>
        <v>140.1</v>
      </c>
      <c r="AH103" s="84"/>
      <c r="AI103" s="78"/>
      <c r="AJ103" s="22">
        <f t="shared" si="23"/>
        <v>140.1</v>
      </c>
      <c r="AK103" s="23">
        <f t="shared" si="24"/>
        <v>11.099999999999994</v>
      </c>
      <c r="AL103" s="58"/>
      <c r="AM103" s="24">
        <f t="shared" si="25"/>
        <v>0</v>
      </c>
      <c r="AN103" s="25">
        <f t="shared" si="26"/>
        <v>151.19999999999999</v>
      </c>
      <c r="AO103" s="26">
        <f t="shared" si="27"/>
        <v>151.19999999999999</v>
      </c>
      <c r="AP103" s="79"/>
      <c r="AQ103" s="118">
        <v>80</v>
      </c>
      <c r="AR103" s="118">
        <v>200</v>
      </c>
      <c r="AS103" s="118">
        <v>0</v>
      </c>
      <c r="AT103" s="118">
        <v>20</v>
      </c>
      <c r="AU103" s="118">
        <v>60</v>
      </c>
      <c r="AV103" s="122">
        <f t="shared" si="28"/>
        <v>360</v>
      </c>
      <c r="AW103" s="123">
        <f t="shared" si="29"/>
        <v>342</v>
      </c>
      <c r="AX103" s="124">
        <v>6</v>
      </c>
      <c r="AY103" s="124">
        <v>12</v>
      </c>
      <c r="AZ103" s="124">
        <v>8</v>
      </c>
      <c r="BA103" s="124">
        <v>1</v>
      </c>
      <c r="BB103" s="81">
        <f t="shared" si="30"/>
        <v>27</v>
      </c>
      <c r="BC103" s="80">
        <f t="shared" si="31"/>
        <v>315</v>
      </c>
      <c r="BD103" s="36">
        <f t="shared" si="32"/>
        <v>151.19999999999999</v>
      </c>
      <c r="BE103" s="80">
        <f t="shared" si="33"/>
        <v>163.80000000000001</v>
      </c>
    </row>
    <row r="104" spans="1:57" ht="17.399999999999999">
      <c r="A104" s="217">
        <v>41914</v>
      </c>
      <c r="B104" s="201" t="str">
        <f t="shared" si="37"/>
        <v>20:30:00</v>
      </c>
      <c r="C104" s="27" t="s">
        <v>55</v>
      </c>
      <c r="D104" s="88">
        <v>693</v>
      </c>
      <c r="E104" s="88">
        <v>557</v>
      </c>
      <c r="F104" s="88">
        <v>866</v>
      </c>
      <c r="G104" s="88">
        <v>23</v>
      </c>
      <c r="H104" s="88">
        <v>19</v>
      </c>
      <c r="I104" s="89">
        <v>29</v>
      </c>
      <c r="J104" s="48">
        <f t="shared" si="17"/>
        <v>2116</v>
      </c>
      <c r="K104" s="48">
        <f t="shared" si="18"/>
        <v>71</v>
      </c>
      <c r="L104" s="88">
        <v>699</v>
      </c>
      <c r="M104" s="94">
        <v>512</v>
      </c>
      <c r="N104" s="94"/>
      <c r="O104" s="94">
        <v>23</v>
      </c>
      <c r="P104" s="93">
        <v>18</v>
      </c>
      <c r="Q104" s="56"/>
      <c r="R104" s="48">
        <f t="shared" si="19"/>
        <v>1211</v>
      </c>
      <c r="S104" s="48">
        <f t="shared" si="38"/>
        <v>41</v>
      </c>
      <c r="T104" s="50">
        <f t="shared" si="34"/>
        <v>112</v>
      </c>
      <c r="U104" s="88">
        <v>6</v>
      </c>
      <c r="V104" s="89">
        <v>7.2</v>
      </c>
      <c r="W104" s="100">
        <v>11.9</v>
      </c>
      <c r="X104" s="44"/>
      <c r="Y104" s="44"/>
      <c r="Z104" s="44"/>
      <c r="AA104" s="44"/>
      <c r="AB104" s="44"/>
      <c r="AC104" s="67">
        <f t="shared" si="21"/>
        <v>0</v>
      </c>
      <c r="AD104" s="33"/>
      <c r="AE104" s="20">
        <f t="shared" si="22"/>
        <v>0</v>
      </c>
      <c r="AF104" s="85">
        <f t="shared" si="39"/>
        <v>137.1</v>
      </c>
      <c r="AG104" s="21">
        <f t="shared" si="35"/>
        <v>137.1</v>
      </c>
      <c r="AH104" s="84"/>
      <c r="AI104" s="78"/>
      <c r="AJ104" s="22">
        <f t="shared" si="23"/>
        <v>137.1</v>
      </c>
      <c r="AK104" s="23">
        <f t="shared" si="24"/>
        <v>14.099999999999994</v>
      </c>
      <c r="AL104" s="58"/>
      <c r="AM104" s="24">
        <f t="shared" si="25"/>
        <v>0</v>
      </c>
      <c r="AN104" s="25">
        <f t="shared" si="26"/>
        <v>151.19999999999999</v>
      </c>
      <c r="AO104" s="26">
        <f t="shared" si="27"/>
        <v>151.19999999999999</v>
      </c>
      <c r="AP104" s="79"/>
      <c r="AQ104" s="118">
        <v>80</v>
      </c>
      <c r="AR104" s="118">
        <v>200</v>
      </c>
      <c r="AS104" s="118">
        <v>0</v>
      </c>
      <c r="AT104" s="118">
        <v>20</v>
      </c>
      <c r="AU104" s="118">
        <v>60</v>
      </c>
      <c r="AV104" s="122">
        <f t="shared" si="28"/>
        <v>360</v>
      </c>
      <c r="AW104" s="123">
        <f t="shared" si="29"/>
        <v>342</v>
      </c>
      <c r="AX104" s="124">
        <v>6</v>
      </c>
      <c r="AY104" s="124">
        <v>12</v>
      </c>
      <c r="AZ104" s="124">
        <v>8</v>
      </c>
      <c r="BA104" s="124">
        <v>1</v>
      </c>
      <c r="BB104" s="81">
        <f t="shared" si="30"/>
        <v>27</v>
      </c>
      <c r="BC104" s="80">
        <f t="shared" si="31"/>
        <v>315</v>
      </c>
      <c r="BD104" s="36">
        <f t="shared" si="32"/>
        <v>151.19999999999999</v>
      </c>
      <c r="BE104" s="80">
        <f t="shared" si="33"/>
        <v>163.80000000000001</v>
      </c>
    </row>
    <row r="105" spans="1:57" ht="17.399999999999999">
      <c r="A105" s="217">
        <v>41914</v>
      </c>
      <c r="B105" s="201" t="str">
        <f t="shared" si="37"/>
        <v>20:45:00</v>
      </c>
      <c r="C105" s="27" t="s">
        <v>56</v>
      </c>
      <c r="D105" s="88">
        <v>693</v>
      </c>
      <c r="E105" s="88">
        <v>557</v>
      </c>
      <c r="F105" s="88">
        <v>866</v>
      </c>
      <c r="G105" s="88">
        <v>23</v>
      </c>
      <c r="H105" s="88">
        <v>19</v>
      </c>
      <c r="I105" s="89">
        <v>29</v>
      </c>
      <c r="J105" s="48">
        <f>D105+E105+F105</f>
        <v>2116</v>
      </c>
      <c r="K105" s="48">
        <f>G105+H105+I105</f>
        <v>71</v>
      </c>
      <c r="L105" s="88">
        <v>699</v>
      </c>
      <c r="M105" s="94">
        <v>512</v>
      </c>
      <c r="N105" s="94"/>
      <c r="O105" s="94">
        <v>23</v>
      </c>
      <c r="P105" s="93">
        <v>18</v>
      </c>
      <c r="Q105" s="56"/>
      <c r="R105" s="48">
        <f t="shared" si="19"/>
        <v>1211</v>
      </c>
      <c r="S105" s="48">
        <f t="shared" si="38"/>
        <v>41</v>
      </c>
      <c r="T105" s="50">
        <f t="shared" si="34"/>
        <v>112</v>
      </c>
      <c r="U105" s="88">
        <v>6</v>
      </c>
      <c r="V105" s="89">
        <v>7.2</v>
      </c>
      <c r="W105" s="100">
        <v>11.9</v>
      </c>
      <c r="X105" s="44"/>
      <c r="Y105" s="44"/>
      <c r="Z105" s="44"/>
      <c r="AA105" s="44"/>
      <c r="AB105" s="44"/>
      <c r="AC105" s="67">
        <f t="shared" si="21"/>
        <v>0</v>
      </c>
      <c r="AD105" s="33"/>
      <c r="AE105" s="20">
        <f t="shared" si="22"/>
        <v>0</v>
      </c>
      <c r="AF105" s="85">
        <f t="shared" si="39"/>
        <v>137.1</v>
      </c>
      <c r="AG105" s="21">
        <f t="shared" si="35"/>
        <v>137.1</v>
      </c>
      <c r="AH105" s="84"/>
      <c r="AI105" s="78"/>
      <c r="AJ105" s="22">
        <f t="shared" si="23"/>
        <v>137.1</v>
      </c>
      <c r="AK105" s="23">
        <f t="shared" si="24"/>
        <v>14.099999999999994</v>
      </c>
      <c r="AL105" s="58"/>
      <c r="AM105" s="24">
        <f t="shared" si="25"/>
        <v>0</v>
      </c>
      <c r="AN105" s="25">
        <f t="shared" si="26"/>
        <v>151.19999999999999</v>
      </c>
      <c r="AO105" s="26">
        <f t="shared" si="27"/>
        <v>151.19999999999999</v>
      </c>
      <c r="AP105" s="79"/>
      <c r="AQ105" s="118">
        <v>80</v>
      </c>
      <c r="AR105" s="118">
        <v>200</v>
      </c>
      <c r="AS105" s="118">
        <v>0</v>
      </c>
      <c r="AT105" s="118">
        <v>20</v>
      </c>
      <c r="AU105" s="118">
        <v>60</v>
      </c>
      <c r="AV105" s="122">
        <f t="shared" si="28"/>
        <v>360</v>
      </c>
      <c r="AW105" s="123">
        <f t="shared" si="29"/>
        <v>342</v>
      </c>
      <c r="AX105" s="124">
        <v>6</v>
      </c>
      <c r="AY105" s="124">
        <v>12</v>
      </c>
      <c r="AZ105" s="124">
        <v>8</v>
      </c>
      <c r="BA105" s="124">
        <v>1</v>
      </c>
      <c r="BB105" s="81">
        <f t="shared" si="30"/>
        <v>27</v>
      </c>
      <c r="BC105" s="80">
        <f t="shared" si="31"/>
        <v>315</v>
      </c>
      <c r="BD105" s="36">
        <f t="shared" si="32"/>
        <v>151.19999999999999</v>
      </c>
      <c r="BE105" s="80">
        <f t="shared" si="33"/>
        <v>163.80000000000001</v>
      </c>
    </row>
    <row r="106" spans="1:57" ht="17.399999999999999">
      <c r="A106" s="217">
        <v>41914</v>
      </c>
      <c r="B106" s="201" t="str">
        <f t="shared" si="37"/>
        <v>21:00:00</v>
      </c>
      <c r="C106" s="27" t="s">
        <v>27</v>
      </c>
      <c r="D106" s="88">
        <v>673</v>
      </c>
      <c r="E106" s="88">
        <v>542</v>
      </c>
      <c r="F106" s="88">
        <v>846</v>
      </c>
      <c r="G106" s="88">
        <v>23</v>
      </c>
      <c r="H106" s="88">
        <v>19</v>
      </c>
      <c r="I106" s="89">
        <v>28</v>
      </c>
      <c r="J106" s="48">
        <f t="shared" si="17"/>
        <v>2061</v>
      </c>
      <c r="K106" s="48">
        <f t="shared" si="18"/>
        <v>70</v>
      </c>
      <c r="L106" s="88">
        <v>685</v>
      </c>
      <c r="M106" s="94">
        <v>503</v>
      </c>
      <c r="N106" s="94"/>
      <c r="O106" s="94">
        <v>23</v>
      </c>
      <c r="P106" s="93">
        <v>18</v>
      </c>
      <c r="Q106" s="56"/>
      <c r="R106" s="48">
        <f t="shared" si="19"/>
        <v>1188</v>
      </c>
      <c r="S106" s="48">
        <f t="shared" si="38"/>
        <v>41</v>
      </c>
      <c r="T106" s="50">
        <f t="shared" si="34"/>
        <v>111</v>
      </c>
      <c r="U106" s="88">
        <v>6</v>
      </c>
      <c r="V106" s="89">
        <v>7.2</v>
      </c>
      <c r="W106" s="100">
        <v>10.8</v>
      </c>
      <c r="X106" s="44"/>
      <c r="Y106" s="44"/>
      <c r="Z106" s="44"/>
      <c r="AA106" s="44"/>
      <c r="AB106" s="44"/>
      <c r="AC106" s="67">
        <f t="shared" si="21"/>
        <v>0</v>
      </c>
      <c r="AD106" s="33"/>
      <c r="AE106" s="20">
        <f t="shared" si="22"/>
        <v>0</v>
      </c>
      <c r="AF106" s="85">
        <f t="shared" si="39"/>
        <v>135</v>
      </c>
      <c r="AG106" s="21">
        <f t="shared" si="35"/>
        <v>135</v>
      </c>
      <c r="AH106" s="84"/>
      <c r="AI106" s="78"/>
      <c r="AJ106" s="22">
        <f t="shared" si="23"/>
        <v>135</v>
      </c>
      <c r="AK106" s="23">
        <f t="shared" si="24"/>
        <v>16.199999999999989</v>
      </c>
      <c r="AL106" s="58"/>
      <c r="AM106" s="24">
        <f t="shared" si="25"/>
        <v>0</v>
      </c>
      <c r="AN106" s="25">
        <f t="shared" si="26"/>
        <v>151.19999999999999</v>
      </c>
      <c r="AO106" s="26">
        <f t="shared" si="27"/>
        <v>151.19999999999999</v>
      </c>
      <c r="AP106" s="79"/>
      <c r="AQ106" s="118">
        <v>80</v>
      </c>
      <c r="AR106" s="118">
        <v>200</v>
      </c>
      <c r="AS106" s="118">
        <v>0</v>
      </c>
      <c r="AT106" s="118">
        <v>20</v>
      </c>
      <c r="AU106" s="118">
        <v>60</v>
      </c>
      <c r="AV106" s="122">
        <f t="shared" si="28"/>
        <v>360</v>
      </c>
      <c r="AW106" s="123">
        <f t="shared" si="29"/>
        <v>342</v>
      </c>
      <c r="AX106" s="124">
        <v>6</v>
      </c>
      <c r="AY106" s="124">
        <v>12</v>
      </c>
      <c r="AZ106" s="124">
        <v>8</v>
      </c>
      <c r="BA106" s="124">
        <v>1</v>
      </c>
      <c r="BB106" s="81">
        <f t="shared" si="30"/>
        <v>27</v>
      </c>
      <c r="BC106" s="80">
        <f t="shared" si="31"/>
        <v>315</v>
      </c>
      <c r="BD106" s="36">
        <f t="shared" si="32"/>
        <v>151.19999999999999</v>
      </c>
      <c r="BE106" s="80">
        <f t="shared" si="33"/>
        <v>163.80000000000001</v>
      </c>
    </row>
    <row r="107" spans="1:57" ht="17.399999999999999">
      <c r="A107" s="217">
        <v>41914</v>
      </c>
      <c r="B107" s="201" t="str">
        <f t="shared" si="37"/>
        <v>21:15:00</v>
      </c>
      <c r="C107" s="27" t="s">
        <v>57</v>
      </c>
      <c r="D107" s="88">
        <v>673</v>
      </c>
      <c r="E107" s="88">
        <v>542</v>
      </c>
      <c r="F107" s="88">
        <v>846</v>
      </c>
      <c r="G107" s="88">
        <v>23</v>
      </c>
      <c r="H107" s="88">
        <v>19</v>
      </c>
      <c r="I107" s="89">
        <v>28</v>
      </c>
      <c r="J107" s="48">
        <f>D107+E107+F107</f>
        <v>2061</v>
      </c>
      <c r="K107" s="48">
        <f>G107+H107+I107</f>
        <v>70</v>
      </c>
      <c r="L107" s="88">
        <v>685</v>
      </c>
      <c r="M107" s="94">
        <v>503</v>
      </c>
      <c r="N107" s="94"/>
      <c r="O107" s="94">
        <v>23</v>
      </c>
      <c r="P107" s="93">
        <v>18</v>
      </c>
      <c r="Q107" s="56"/>
      <c r="R107" s="48">
        <f t="shared" si="19"/>
        <v>1188</v>
      </c>
      <c r="S107" s="48">
        <f t="shared" si="38"/>
        <v>41</v>
      </c>
      <c r="T107" s="50">
        <f t="shared" si="34"/>
        <v>111</v>
      </c>
      <c r="U107" s="88">
        <v>6</v>
      </c>
      <c r="V107" s="89">
        <v>7.2</v>
      </c>
      <c r="W107" s="100">
        <v>10.8</v>
      </c>
      <c r="X107" s="44"/>
      <c r="Y107" s="44"/>
      <c r="Z107" s="44"/>
      <c r="AA107" s="44"/>
      <c r="AB107" s="44"/>
      <c r="AC107" s="67">
        <f t="shared" si="21"/>
        <v>0</v>
      </c>
      <c r="AD107" s="33"/>
      <c r="AE107" s="20">
        <f t="shared" si="22"/>
        <v>0</v>
      </c>
      <c r="AF107" s="85">
        <f t="shared" si="39"/>
        <v>134.80000000000001</v>
      </c>
      <c r="AG107" s="21">
        <f t="shared" si="35"/>
        <v>134.80000000000001</v>
      </c>
      <c r="AH107" s="84"/>
      <c r="AI107" s="78"/>
      <c r="AJ107" s="22">
        <f t="shared" si="23"/>
        <v>134.80000000000001</v>
      </c>
      <c r="AK107" s="23">
        <f t="shared" si="24"/>
        <v>16.399999999999977</v>
      </c>
      <c r="AL107" s="58"/>
      <c r="AM107" s="24">
        <f t="shared" si="25"/>
        <v>0</v>
      </c>
      <c r="AN107" s="25">
        <f t="shared" si="26"/>
        <v>151.19999999999999</v>
      </c>
      <c r="AO107" s="26">
        <f t="shared" si="27"/>
        <v>151.19999999999999</v>
      </c>
      <c r="AP107" s="79"/>
      <c r="AQ107" s="118">
        <v>80</v>
      </c>
      <c r="AR107" s="118">
        <v>200</v>
      </c>
      <c r="AS107" s="118">
        <v>0</v>
      </c>
      <c r="AT107" s="118">
        <v>20</v>
      </c>
      <c r="AU107" s="118">
        <v>60</v>
      </c>
      <c r="AV107" s="122">
        <f t="shared" si="28"/>
        <v>360</v>
      </c>
      <c r="AW107" s="123">
        <f t="shared" si="29"/>
        <v>342</v>
      </c>
      <c r="AX107" s="124">
        <v>6</v>
      </c>
      <c r="AY107" s="124">
        <v>12</v>
      </c>
      <c r="AZ107" s="124">
        <v>8</v>
      </c>
      <c r="BA107" s="124">
        <v>1</v>
      </c>
      <c r="BB107" s="81">
        <f t="shared" si="30"/>
        <v>27</v>
      </c>
      <c r="BC107" s="80">
        <f t="shared" si="31"/>
        <v>315</v>
      </c>
      <c r="BD107" s="36">
        <f t="shared" si="32"/>
        <v>151.19999999999999</v>
      </c>
      <c r="BE107" s="80">
        <f t="shared" si="33"/>
        <v>163.80000000000001</v>
      </c>
    </row>
    <row r="108" spans="1:57" ht="17.399999999999999">
      <c r="A108" s="217">
        <v>41914</v>
      </c>
      <c r="B108" s="201" t="str">
        <f t="shared" si="37"/>
        <v>21:30:00</v>
      </c>
      <c r="C108" s="27" t="s">
        <v>58</v>
      </c>
      <c r="D108" s="88">
        <v>651</v>
      </c>
      <c r="E108" s="88">
        <v>527</v>
      </c>
      <c r="F108" s="88">
        <v>811</v>
      </c>
      <c r="G108" s="88">
        <v>22</v>
      </c>
      <c r="H108" s="88">
        <v>18</v>
      </c>
      <c r="I108" s="89">
        <v>26</v>
      </c>
      <c r="J108" s="48">
        <f t="shared" si="17"/>
        <v>1989</v>
      </c>
      <c r="K108" s="48">
        <f t="shared" si="18"/>
        <v>66</v>
      </c>
      <c r="L108" s="88">
        <v>662</v>
      </c>
      <c r="M108" s="94">
        <v>507</v>
      </c>
      <c r="N108" s="94"/>
      <c r="O108" s="94">
        <v>22</v>
      </c>
      <c r="P108" s="93">
        <v>18</v>
      </c>
      <c r="Q108" s="56"/>
      <c r="R108" s="48">
        <f t="shared" si="19"/>
        <v>1169</v>
      </c>
      <c r="S108" s="48">
        <f t="shared" si="38"/>
        <v>40</v>
      </c>
      <c r="T108" s="50">
        <f t="shared" si="34"/>
        <v>106</v>
      </c>
      <c r="U108" s="88">
        <v>6</v>
      </c>
      <c r="V108" s="88">
        <v>7</v>
      </c>
      <c r="W108" s="100">
        <v>10.8</v>
      </c>
      <c r="X108" s="44"/>
      <c r="Y108" s="44"/>
      <c r="Z108" s="44"/>
      <c r="AA108" s="44"/>
      <c r="AB108" s="44"/>
      <c r="AC108" s="67">
        <f t="shared" si="21"/>
        <v>0</v>
      </c>
      <c r="AD108" s="33"/>
      <c r="AE108" s="20">
        <f t="shared" si="22"/>
        <v>0</v>
      </c>
      <c r="AF108" s="85">
        <f t="shared" si="39"/>
        <v>129.80000000000001</v>
      </c>
      <c r="AG108" s="21">
        <f t="shared" si="35"/>
        <v>129.80000000000001</v>
      </c>
      <c r="AH108" s="84"/>
      <c r="AI108" s="78"/>
      <c r="AJ108" s="22">
        <f t="shared" si="23"/>
        <v>129.80000000000001</v>
      </c>
      <c r="AK108" s="23">
        <f t="shared" si="24"/>
        <v>21.399999999999977</v>
      </c>
      <c r="AL108" s="58"/>
      <c r="AM108" s="24">
        <f t="shared" si="25"/>
        <v>0</v>
      </c>
      <c r="AN108" s="25">
        <f t="shared" si="26"/>
        <v>151.19999999999999</v>
      </c>
      <c r="AO108" s="26">
        <f t="shared" si="27"/>
        <v>151.19999999999999</v>
      </c>
      <c r="AP108" s="79"/>
      <c r="AQ108" s="118">
        <v>80</v>
      </c>
      <c r="AR108" s="118">
        <v>200</v>
      </c>
      <c r="AS108" s="118">
        <v>0</v>
      </c>
      <c r="AT108" s="118">
        <v>20</v>
      </c>
      <c r="AU108" s="118">
        <v>60</v>
      </c>
      <c r="AV108" s="122">
        <f t="shared" si="28"/>
        <v>360</v>
      </c>
      <c r="AW108" s="123">
        <f t="shared" si="29"/>
        <v>342</v>
      </c>
      <c r="AX108" s="124">
        <v>6</v>
      </c>
      <c r="AY108" s="124">
        <v>12</v>
      </c>
      <c r="AZ108" s="124">
        <v>8</v>
      </c>
      <c r="BA108" s="124">
        <v>1</v>
      </c>
      <c r="BB108" s="81">
        <f t="shared" si="30"/>
        <v>27</v>
      </c>
      <c r="BC108" s="80">
        <f t="shared" si="31"/>
        <v>315</v>
      </c>
      <c r="BD108" s="36">
        <f t="shared" si="32"/>
        <v>151.19999999999999</v>
      </c>
      <c r="BE108" s="80">
        <f t="shared" si="33"/>
        <v>163.80000000000001</v>
      </c>
    </row>
    <row r="109" spans="1:57" ht="17.399999999999999">
      <c r="A109" s="217">
        <v>41914</v>
      </c>
      <c r="B109" s="201" t="str">
        <f t="shared" si="37"/>
        <v>21:45:00</v>
      </c>
      <c r="C109" s="27" t="s">
        <v>59</v>
      </c>
      <c r="D109" s="88">
        <v>651</v>
      </c>
      <c r="E109" s="88">
        <v>527</v>
      </c>
      <c r="F109" s="88">
        <v>811</v>
      </c>
      <c r="G109" s="88">
        <v>22</v>
      </c>
      <c r="H109" s="88">
        <v>18</v>
      </c>
      <c r="I109" s="89">
        <v>26</v>
      </c>
      <c r="J109" s="48">
        <f>D109+E109+F109</f>
        <v>1989</v>
      </c>
      <c r="K109" s="48">
        <f>G109+H109+I109</f>
        <v>66</v>
      </c>
      <c r="L109" s="88">
        <v>662</v>
      </c>
      <c r="M109" s="94">
        <v>507</v>
      </c>
      <c r="N109" s="94"/>
      <c r="O109" s="94">
        <v>22</v>
      </c>
      <c r="P109" s="93">
        <v>18</v>
      </c>
      <c r="Q109" s="56"/>
      <c r="R109" s="48">
        <f t="shared" si="19"/>
        <v>1169</v>
      </c>
      <c r="S109" s="48">
        <f t="shared" si="38"/>
        <v>40</v>
      </c>
      <c r="T109" s="50">
        <f t="shared" si="34"/>
        <v>106</v>
      </c>
      <c r="U109" s="88">
        <v>6</v>
      </c>
      <c r="V109" s="88">
        <v>7</v>
      </c>
      <c r="W109" s="100">
        <v>10.8</v>
      </c>
      <c r="X109" s="44"/>
      <c r="Y109" s="44"/>
      <c r="Z109" s="44"/>
      <c r="AA109" s="44"/>
      <c r="AB109" s="44"/>
      <c r="AC109" s="67">
        <f t="shared" si="21"/>
        <v>0</v>
      </c>
      <c r="AD109" s="33"/>
      <c r="AE109" s="20">
        <f t="shared" si="22"/>
        <v>0</v>
      </c>
      <c r="AF109" s="85">
        <f t="shared" si="39"/>
        <v>129.30000000000001</v>
      </c>
      <c r="AG109" s="21">
        <f t="shared" si="35"/>
        <v>129.30000000000001</v>
      </c>
      <c r="AH109" s="84"/>
      <c r="AI109" s="78"/>
      <c r="AJ109" s="22">
        <f t="shared" si="23"/>
        <v>129.30000000000001</v>
      </c>
      <c r="AK109" s="23">
        <f t="shared" si="24"/>
        <v>21.899999999999977</v>
      </c>
      <c r="AL109" s="58"/>
      <c r="AM109" s="24">
        <f t="shared" si="25"/>
        <v>0</v>
      </c>
      <c r="AN109" s="25">
        <f t="shared" si="26"/>
        <v>151.19999999999999</v>
      </c>
      <c r="AO109" s="26">
        <f t="shared" si="27"/>
        <v>151.19999999999999</v>
      </c>
      <c r="AP109" s="79"/>
      <c r="AQ109" s="118">
        <v>80</v>
      </c>
      <c r="AR109" s="118">
        <v>200</v>
      </c>
      <c r="AS109" s="118">
        <v>0</v>
      </c>
      <c r="AT109" s="118">
        <v>20</v>
      </c>
      <c r="AU109" s="118">
        <v>60</v>
      </c>
      <c r="AV109" s="122">
        <f t="shared" si="28"/>
        <v>360</v>
      </c>
      <c r="AW109" s="123">
        <f t="shared" si="29"/>
        <v>342</v>
      </c>
      <c r="AX109" s="124">
        <v>6</v>
      </c>
      <c r="AY109" s="124">
        <v>12</v>
      </c>
      <c r="AZ109" s="124">
        <v>8</v>
      </c>
      <c r="BA109" s="124">
        <v>1</v>
      </c>
      <c r="BB109" s="81">
        <f t="shared" si="30"/>
        <v>27</v>
      </c>
      <c r="BC109" s="80">
        <f t="shared" si="31"/>
        <v>315</v>
      </c>
      <c r="BD109" s="36">
        <f t="shared" si="32"/>
        <v>151.19999999999999</v>
      </c>
      <c r="BE109" s="80">
        <f t="shared" si="33"/>
        <v>163.80000000000001</v>
      </c>
    </row>
    <row r="110" spans="1:57" ht="17.399999999999999">
      <c r="A110" s="217">
        <v>41914</v>
      </c>
      <c r="B110" s="201" t="str">
        <f t="shared" si="37"/>
        <v>22:00:00</v>
      </c>
      <c r="C110" s="27" t="s">
        <v>28</v>
      </c>
      <c r="D110" s="88">
        <v>630</v>
      </c>
      <c r="E110" s="88">
        <v>511</v>
      </c>
      <c r="F110" s="88">
        <v>777</v>
      </c>
      <c r="G110" s="88">
        <v>22</v>
      </c>
      <c r="H110" s="88">
        <v>18</v>
      </c>
      <c r="I110" s="89">
        <v>26</v>
      </c>
      <c r="J110" s="48">
        <f t="shared" si="17"/>
        <v>1918</v>
      </c>
      <c r="K110" s="48">
        <f t="shared" si="18"/>
        <v>66</v>
      </c>
      <c r="L110" s="88">
        <v>639</v>
      </c>
      <c r="M110" s="94">
        <v>468</v>
      </c>
      <c r="N110" s="94"/>
      <c r="O110" s="90">
        <v>21</v>
      </c>
      <c r="P110" s="93">
        <v>16</v>
      </c>
      <c r="Q110" s="56"/>
      <c r="R110" s="48">
        <f t="shared" si="19"/>
        <v>1107</v>
      </c>
      <c r="S110" s="48">
        <f t="shared" si="38"/>
        <v>37</v>
      </c>
      <c r="T110" s="50">
        <f t="shared" si="34"/>
        <v>103</v>
      </c>
      <c r="U110" s="88">
        <v>5</v>
      </c>
      <c r="V110" s="88">
        <v>6.5</v>
      </c>
      <c r="W110" s="88">
        <v>9.8000000000000007</v>
      </c>
      <c r="X110" s="44"/>
      <c r="Y110" s="44"/>
      <c r="Z110" s="44"/>
      <c r="AA110" s="44"/>
      <c r="AB110" s="44"/>
      <c r="AC110" s="67">
        <f t="shared" si="21"/>
        <v>0</v>
      </c>
      <c r="AD110" s="33"/>
      <c r="AE110" s="20">
        <f t="shared" si="22"/>
        <v>0</v>
      </c>
      <c r="AF110" s="85">
        <f t="shared" si="39"/>
        <v>124.3</v>
      </c>
      <c r="AG110" s="21">
        <f t="shared" si="35"/>
        <v>124.3</v>
      </c>
      <c r="AH110" s="84"/>
      <c r="AI110" s="78"/>
      <c r="AJ110" s="22">
        <f t="shared" si="23"/>
        <v>124.3</v>
      </c>
      <c r="AK110" s="23">
        <f t="shared" si="24"/>
        <v>26.899999999999991</v>
      </c>
      <c r="AL110" s="58"/>
      <c r="AM110" s="24">
        <f t="shared" si="25"/>
        <v>0</v>
      </c>
      <c r="AN110" s="25">
        <f t="shared" si="26"/>
        <v>151.19999999999999</v>
      </c>
      <c r="AO110" s="26">
        <f t="shared" si="27"/>
        <v>151.19999999999999</v>
      </c>
      <c r="AP110" s="79"/>
      <c r="AQ110" s="118">
        <v>80</v>
      </c>
      <c r="AR110" s="118">
        <v>200</v>
      </c>
      <c r="AS110" s="118">
        <v>0</v>
      </c>
      <c r="AT110" s="118">
        <v>20</v>
      </c>
      <c r="AU110" s="118">
        <v>60</v>
      </c>
      <c r="AV110" s="122">
        <f t="shared" si="28"/>
        <v>360</v>
      </c>
      <c r="AW110" s="123">
        <f t="shared" si="29"/>
        <v>342</v>
      </c>
      <c r="AX110" s="124">
        <v>6</v>
      </c>
      <c r="AY110" s="124">
        <v>12</v>
      </c>
      <c r="AZ110" s="124">
        <v>8</v>
      </c>
      <c r="BA110" s="124">
        <v>1</v>
      </c>
      <c r="BB110" s="81">
        <f t="shared" si="30"/>
        <v>27</v>
      </c>
      <c r="BC110" s="80">
        <f t="shared" si="31"/>
        <v>315</v>
      </c>
      <c r="BD110" s="36">
        <f t="shared" si="32"/>
        <v>151.19999999999999</v>
      </c>
      <c r="BE110" s="80">
        <f t="shared" si="33"/>
        <v>163.80000000000001</v>
      </c>
    </row>
    <row r="111" spans="1:57" ht="17.399999999999999">
      <c r="A111" s="217">
        <v>41914</v>
      </c>
      <c r="B111" s="201" t="str">
        <f t="shared" si="37"/>
        <v>22:30:00</v>
      </c>
      <c r="C111" s="215" t="s">
        <v>60</v>
      </c>
      <c r="D111" s="88">
        <v>545</v>
      </c>
      <c r="E111" s="88">
        <v>467</v>
      </c>
      <c r="F111" s="88">
        <v>756</v>
      </c>
      <c r="G111" s="88">
        <v>20</v>
      </c>
      <c r="H111" s="88">
        <v>17</v>
      </c>
      <c r="I111" s="89">
        <v>24</v>
      </c>
      <c r="J111" s="48">
        <f t="shared" si="17"/>
        <v>1768</v>
      </c>
      <c r="K111" s="48">
        <f t="shared" si="18"/>
        <v>61</v>
      </c>
      <c r="L111" s="88">
        <v>643</v>
      </c>
      <c r="M111" s="94">
        <v>454</v>
      </c>
      <c r="N111" s="94"/>
      <c r="O111" s="90">
        <v>21</v>
      </c>
      <c r="P111" s="93">
        <v>16</v>
      </c>
      <c r="Q111" s="56"/>
      <c r="R111" s="48">
        <f t="shared" si="19"/>
        <v>1097</v>
      </c>
      <c r="S111" s="48">
        <f t="shared" si="38"/>
        <v>37</v>
      </c>
      <c r="T111" s="50">
        <f t="shared" si="34"/>
        <v>98</v>
      </c>
      <c r="U111" s="88">
        <v>5</v>
      </c>
      <c r="V111" s="88">
        <v>6.5</v>
      </c>
      <c r="W111" s="88">
        <v>9.8000000000000007</v>
      </c>
      <c r="X111" s="44"/>
      <c r="Y111" s="44"/>
      <c r="Z111" s="44"/>
      <c r="AA111" s="44"/>
      <c r="AB111" s="44"/>
      <c r="AC111" s="67">
        <f t="shared" si="21"/>
        <v>0</v>
      </c>
      <c r="AD111" s="33"/>
      <c r="AE111" s="20">
        <f t="shared" si="22"/>
        <v>0</v>
      </c>
      <c r="AF111" s="85">
        <f t="shared" si="39"/>
        <v>119.3</v>
      </c>
      <c r="AG111" s="21">
        <f t="shared" si="35"/>
        <v>119.3</v>
      </c>
      <c r="AH111" s="84"/>
      <c r="AI111" s="78"/>
      <c r="AJ111" s="22">
        <f t="shared" si="23"/>
        <v>119.3</v>
      </c>
      <c r="AK111" s="23">
        <f t="shared" si="24"/>
        <v>31.899999999999991</v>
      </c>
      <c r="AL111" s="58"/>
      <c r="AM111" s="24">
        <f t="shared" si="25"/>
        <v>0</v>
      </c>
      <c r="AN111" s="25">
        <f t="shared" si="26"/>
        <v>151.19999999999999</v>
      </c>
      <c r="AO111" s="26">
        <f t="shared" si="27"/>
        <v>151.19999999999999</v>
      </c>
      <c r="AP111" s="79"/>
      <c r="AQ111" s="118">
        <v>80</v>
      </c>
      <c r="AR111" s="118">
        <v>200</v>
      </c>
      <c r="AS111" s="118">
        <v>0</v>
      </c>
      <c r="AT111" s="118">
        <v>20</v>
      </c>
      <c r="AU111" s="118">
        <v>60</v>
      </c>
      <c r="AV111" s="122">
        <f t="shared" si="28"/>
        <v>360</v>
      </c>
      <c r="AW111" s="123">
        <f t="shared" si="29"/>
        <v>342</v>
      </c>
      <c r="AX111" s="124">
        <v>6</v>
      </c>
      <c r="AY111" s="124">
        <v>12</v>
      </c>
      <c r="AZ111" s="124">
        <v>8</v>
      </c>
      <c r="BA111" s="124">
        <v>1</v>
      </c>
      <c r="BB111" s="81">
        <f t="shared" si="30"/>
        <v>27</v>
      </c>
      <c r="BC111" s="80">
        <f t="shared" si="31"/>
        <v>315</v>
      </c>
      <c r="BD111" s="36">
        <f t="shared" si="32"/>
        <v>151.19999999999999</v>
      </c>
      <c r="BE111" s="80">
        <f t="shared" si="33"/>
        <v>163.80000000000001</v>
      </c>
    </row>
    <row r="112" spans="1:57" ht="17.399999999999999">
      <c r="A112" s="217">
        <v>41914</v>
      </c>
      <c r="B112" s="201" t="str">
        <f t="shared" si="37"/>
        <v>23:00:00</v>
      </c>
      <c r="C112" s="215" t="s">
        <v>29</v>
      </c>
      <c r="D112" s="88">
        <v>542</v>
      </c>
      <c r="E112" s="88">
        <v>446</v>
      </c>
      <c r="F112" s="88">
        <v>706</v>
      </c>
      <c r="G112" s="88">
        <v>19</v>
      </c>
      <c r="H112" s="88">
        <v>16</v>
      </c>
      <c r="I112" s="89">
        <v>23</v>
      </c>
      <c r="J112" s="48">
        <f t="shared" si="17"/>
        <v>1694</v>
      </c>
      <c r="K112" s="48">
        <f t="shared" si="18"/>
        <v>58</v>
      </c>
      <c r="L112" s="88">
        <v>606</v>
      </c>
      <c r="M112" s="94">
        <v>437</v>
      </c>
      <c r="N112" s="94"/>
      <c r="O112" s="90">
        <v>20</v>
      </c>
      <c r="P112" s="93">
        <v>15</v>
      </c>
      <c r="Q112" s="56"/>
      <c r="R112" s="48">
        <f t="shared" si="19"/>
        <v>1043</v>
      </c>
      <c r="S112" s="48">
        <f t="shared" si="38"/>
        <v>35</v>
      </c>
      <c r="T112" s="50">
        <f t="shared" si="34"/>
        <v>93</v>
      </c>
      <c r="U112" s="89">
        <v>5</v>
      </c>
      <c r="V112" s="88">
        <v>6.5</v>
      </c>
      <c r="W112" s="88">
        <v>8.8000000000000007</v>
      </c>
      <c r="X112" s="44"/>
      <c r="Y112" s="44"/>
      <c r="Z112" s="44"/>
      <c r="AA112" s="44"/>
      <c r="AB112" s="44"/>
      <c r="AC112" s="67">
        <f t="shared" si="21"/>
        <v>0</v>
      </c>
      <c r="AD112" s="33"/>
      <c r="AE112" s="20">
        <f t="shared" si="22"/>
        <v>0</v>
      </c>
      <c r="AF112" s="85">
        <f t="shared" si="39"/>
        <v>112.3</v>
      </c>
      <c r="AG112" s="21">
        <f t="shared" si="35"/>
        <v>112.3</v>
      </c>
      <c r="AH112" s="84"/>
      <c r="AI112" s="78"/>
      <c r="AJ112" s="22">
        <f t="shared" si="23"/>
        <v>112.3</v>
      </c>
      <c r="AK112" s="23">
        <f t="shared" si="24"/>
        <v>38.899999999999991</v>
      </c>
      <c r="AL112" s="58"/>
      <c r="AM112" s="24">
        <f t="shared" si="25"/>
        <v>0</v>
      </c>
      <c r="AN112" s="25">
        <f t="shared" si="26"/>
        <v>151.19999999999999</v>
      </c>
      <c r="AO112" s="26">
        <f t="shared" si="27"/>
        <v>151.19999999999999</v>
      </c>
      <c r="AP112" s="79"/>
      <c r="AQ112" s="118">
        <v>80</v>
      </c>
      <c r="AR112" s="118">
        <v>200</v>
      </c>
      <c r="AS112" s="118">
        <v>0</v>
      </c>
      <c r="AT112" s="118">
        <v>20</v>
      </c>
      <c r="AU112" s="118">
        <v>60</v>
      </c>
      <c r="AV112" s="122">
        <f t="shared" si="28"/>
        <v>360</v>
      </c>
      <c r="AW112" s="123">
        <f t="shared" si="29"/>
        <v>342</v>
      </c>
      <c r="AX112" s="124">
        <v>6</v>
      </c>
      <c r="AY112" s="124">
        <v>12</v>
      </c>
      <c r="AZ112" s="124">
        <v>8</v>
      </c>
      <c r="BA112" s="124">
        <v>1</v>
      </c>
      <c r="BB112" s="81">
        <f t="shared" si="30"/>
        <v>27</v>
      </c>
      <c r="BC112" s="80">
        <f t="shared" si="31"/>
        <v>315</v>
      </c>
      <c r="BD112" s="36">
        <f t="shared" si="32"/>
        <v>151.19999999999999</v>
      </c>
      <c r="BE112" s="80">
        <f t="shared" si="33"/>
        <v>163.80000000000001</v>
      </c>
    </row>
    <row r="113" spans="1:57" ht="18" thickBot="1">
      <c r="A113" s="217">
        <v>41914</v>
      </c>
      <c r="B113" s="201" t="str">
        <f t="shared" si="37"/>
        <v>23:30:00</v>
      </c>
      <c r="C113" s="32" t="s">
        <v>61</v>
      </c>
      <c r="D113" s="88">
        <v>539</v>
      </c>
      <c r="E113" s="88">
        <v>434</v>
      </c>
      <c r="F113" s="88">
        <v>683</v>
      </c>
      <c r="G113" s="88">
        <v>18</v>
      </c>
      <c r="H113" s="88">
        <v>15</v>
      </c>
      <c r="I113" s="89">
        <v>23</v>
      </c>
      <c r="J113" s="48">
        <f t="shared" si="17"/>
        <v>1656</v>
      </c>
      <c r="K113" s="48">
        <f t="shared" si="18"/>
        <v>56</v>
      </c>
      <c r="L113" s="88">
        <v>585</v>
      </c>
      <c r="M113" s="94">
        <v>427</v>
      </c>
      <c r="N113" s="94"/>
      <c r="O113" s="90">
        <v>19</v>
      </c>
      <c r="P113" s="93">
        <v>15</v>
      </c>
      <c r="Q113" s="56"/>
      <c r="R113" s="48">
        <f t="shared" si="19"/>
        <v>1012</v>
      </c>
      <c r="S113" s="48">
        <f t="shared" si="38"/>
        <v>34</v>
      </c>
      <c r="T113" s="50">
        <f t="shared" si="34"/>
        <v>90</v>
      </c>
      <c r="U113" s="89">
        <v>5</v>
      </c>
      <c r="V113" s="88">
        <v>5.5</v>
      </c>
      <c r="W113" s="88">
        <v>8.8000000000000007</v>
      </c>
      <c r="X113" s="44"/>
      <c r="Y113" s="44"/>
      <c r="Z113" s="44"/>
      <c r="AA113" s="44"/>
      <c r="AB113" s="44"/>
      <c r="AC113" s="67">
        <f t="shared" si="21"/>
        <v>0</v>
      </c>
      <c r="AD113" s="33"/>
      <c r="AE113" s="20">
        <f t="shared" si="22"/>
        <v>0</v>
      </c>
      <c r="AF113" s="85">
        <f t="shared" si="39"/>
        <v>108.8</v>
      </c>
      <c r="AG113" s="21">
        <f t="shared" si="35"/>
        <v>108.8</v>
      </c>
      <c r="AH113" s="84"/>
      <c r="AI113" s="78"/>
      <c r="AJ113" s="22">
        <f t="shared" si="23"/>
        <v>108.8</v>
      </c>
      <c r="AK113" s="23">
        <f t="shared" si="24"/>
        <v>42.399999999999991</v>
      </c>
      <c r="AL113" s="58"/>
      <c r="AM113" s="24">
        <f t="shared" si="25"/>
        <v>0</v>
      </c>
      <c r="AN113" s="25">
        <f t="shared" si="26"/>
        <v>151.19999999999999</v>
      </c>
      <c r="AO113" s="26">
        <f t="shared" si="27"/>
        <v>151.19999999999999</v>
      </c>
      <c r="AP113" s="79"/>
      <c r="AQ113" s="118">
        <v>80</v>
      </c>
      <c r="AR113" s="118">
        <v>200</v>
      </c>
      <c r="AS113" s="118">
        <v>0</v>
      </c>
      <c r="AT113" s="118">
        <v>20</v>
      </c>
      <c r="AU113" s="118">
        <v>60</v>
      </c>
      <c r="AV113" s="122">
        <f t="shared" si="28"/>
        <v>360</v>
      </c>
      <c r="AW113" s="123">
        <f t="shared" si="29"/>
        <v>342</v>
      </c>
      <c r="AX113" s="124">
        <v>6</v>
      </c>
      <c r="AY113" s="124">
        <v>12</v>
      </c>
      <c r="AZ113" s="124">
        <v>8</v>
      </c>
      <c r="BA113" s="124">
        <v>1</v>
      </c>
      <c r="BB113" s="81">
        <f t="shared" si="30"/>
        <v>27</v>
      </c>
      <c r="BC113" s="80">
        <f t="shared" si="31"/>
        <v>315</v>
      </c>
      <c r="BD113" s="36">
        <f t="shared" si="32"/>
        <v>151.19999999999999</v>
      </c>
      <c r="BE113" s="80">
        <f t="shared" si="33"/>
        <v>163.80000000000001</v>
      </c>
    </row>
    <row r="114" spans="1:57" ht="17.399999999999999">
      <c r="A114" s="217">
        <v>41915</v>
      </c>
      <c r="B114" s="201" t="str">
        <f t="shared" si="37"/>
        <v>00:00:00</v>
      </c>
      <c r="C114" s="18" t="s">
        <v>85</v>
      </c>
      <c r="D114" s="102">
        <v>521</v>
      </c>
      <c r="E114" s="102">
        <v>415</v>
      </c>
      <c r="F114" s="102">
        <v>650</v>
      </c>
      <c r="G114" s="102">
        <v>17</v>
      </c>
      <c r="H114" s="186">
        <v>14</v>
      </c>
      <c r="I114" s="138">
        <v>22</v>
      </c>
      <c r="J114" s="48">
        <f t="shared" si="17"/>
        <v>1586</v>
      </c>
      <c r="K114" s="48">
        <f t="shared" si="18"/>
        <v>53</v>
      </c>
      <c r="L114" s="44">
        <v>577</v>
      </c>
      <c r="M114" s="19">
        <v>417</v>
      </c>
      <c r="N114" s="19"/>
      <c r="O114" s="45">
        <v>18</v>
      </c>
      <c r="P114" s="93">
        <v>14</v>
      </c>
      <c r="Q114" s="49"/>
      <c r="R114" s="48">
        <f t="shared" ref="R114:R124" si="40">SUM(L115+M114+N114)</f>
        <v>972</v>
      </c>
      <c r="S114" s="48">
        <f t="shared" si="38"/>
        <v>32</v>
      </c>
      <c r="T114" s="50">
        <f>SUM(K114+S114)</f>
        <v>85</v>
      </c>
      <c r="U114" s="97">
        <v>4</v>
      </c>
      <c r="V114" s="44">
        <v>5</v>
      </c>
      <c r="W114" s="88">
        <v>7.7</v>
      </c>
      <c r="X114" s="53"/>
      <c r="Y114" s="53"/>
      <c r="Z114" s="53"/>
      <c r="AA114" s="53"/>
      <c r="AB114" s="53"/>
      <c r="AC114" s="67">
        <f>SUM(X114:AB114)</f>
        <v>0</v>
      </c>
      <c r="AD114" s="51"/>
      <c r="AE114" s="20">
        <f>AC114+AD114</f>
        <v>0</v>
      </c>
      <c r="AF114" s="85">
        <f>T114+U114+V114+W114+X114+V113+Z114+AA114+AB114</f>
        <v>107.2</v>
      </c>
      <c r="AG114" s="21">
        <f>+AF114-AM114</f>
        <v>107.2</v>
      </c>
      <c r="AH114" s="82"/>
      <c r="AI114" s="51"/>
      <c r="AJ114" s="22">
        <f t="shared" si="23"/>
        <v>107.2</v>
      </c>
      <c r="AK114" s="23">
        <f t="shared" si="24"/>
        <v>-36.712000000000003</v>
      </c>
      <c r="AL114" s="54"/>
      <c r="AM114" s="24">
        <f t="shared" si="25"/>
        <v>0</v>
      </c>
      <c r="AN114" s="25">
        <f>BD114</f>
        <v>70.488</v>
      </c>
      <c r="AO114" s="26">
        <f>AM114+AN114</f>
        <v>70.488</v>
      </c>
      <c r="AP114" s="79"/>
      <c r="AQ114" s="118">
        <v>50</v>
      </c>
      <c r="AR114" s="118">
        <v>100</v>
      </c>
      <c r="AS114" s="118">
        <v>0</v>
      </c>
      <c r="AT114" s="118">
        <v>33</v>
      </c>
      <c r="AU114" s="118">
        <v>0</v>
      </c>
      <c r="AV114" s="122">
        <f t="shared" ref="AV114:AV158" si="41">SUM(AQ114:AU114)</f>
        <v>183</v>
      </c>
      <c r="AW114" s="123">
        <f t="shared" si="29"/>
        <v>173.85</v>
      </c>
      <c r="AX114" s="124">
        <v>6</v>
      </c>
      <c r="AY114" s="124">
        <v>12</v>
      </c>
      <c r="AZ114" s="124">
        <v>8</v>
      </c>
      <c r="BA114" s="124">
        <v>1</v>
      </c>
      <c r="BB114" s="81">
        <f t="shared" si="30"/>
        <v>27</v>
      </c>
      <c r="BC114" s="80">
        <f>AW114-BB114</f>
        <v>146.85</v>
      </c>
      <c r="BD114" s="36">
        <f>BC114*0.48</f>
        <v>70.488</v>
      </c>
      <c r="BE114" s="80">
        <f>BC114*0.52</f>
        <v>76.361999999999995</v>
      </c>
    </row>
    <row r="115" spans="1:57" ht="17.399999999999999">
      <c r="A115" s="217">
        <v>41915</v>
      </c>
      <c r="B115" s="201" t="str">
        <f t="shared" si="37"/>
        <v>00:30:00</v>
      </c>
      <c r="C115" s="27" t="s">
        <v>38</v>
      </c>
      <c r="D115" s="88">
        <v>476</v>
      </c>
      <c r="E115" s="88">
        <v>401</v>
      </c>
      <c r="F115" s="88">
        <v>630</v>
      </c>
      <c r="G115" s="88">
        <v>16</v>
      </c>
      <c r="H115" s="88">
        <v>14</v>
      </c>
      <c r="I115" s="89">
        <v>22</v>
      </c>
      <c r="J115" s="55">
        <f t="shared" si="17"/>
        <v>1507</v>
      </c>
      <c r="K115" s="55">
        <f t="shared" si="18"/>
        <v>52</v>
      </c>
      <c r="L115" s="44">
        <v>555</v>
      </c>
      <c r="M115" s="94">
        <v>417</v>
      </c>
      <c r="N115" s="94"/>
      <c r="O115" s="45">
        <v>18</v>
      </c>
      <c r="P115" s="93">
        <v>14</v>
      </c>
      <c r="Q115" s="56"/>
      <c r="R115" s="55">
        <f t="shared" si="40"/>
        <v>967</v>
      </c>
      <c r="S115" s="55">
        <f t="shared" si="38"/>
        <v>32</v>
      </c>
      <c r="T115" s="57">
        <f>SUM(K115+S115)</f>
        <v>84</v>
      </c>
      <c r="U115" s="97">
        <v>4</v>
      </c>
      <c r="V115" s="44">
        <v>5</v>
      </c>
      <c r="W115" s="88">
        <v>7.7</v>
      </c>
      <c r="X115" s="44"/>
      <c r="Y115" s="137"/>
      <c r="Z115" s="53"/>
      <c r="AA115" s="44"/>
      <c r="AB115" s="44"/>
      <c r="AC115" s="68">
        <f t="shared" ref="AC115:AC169" si="42">SUM(X115:AB115)</f>
        <v>0</v>
      </c>
      <c r="AD115" s="51"/>
      <c r="AE115" s="20">
        <f t="shared" ref="AE115:AE169" si="43">AC115+AD115</f>
        <v>0</v>
      </c>
      <c r="AF115" s="85">
        <f>T115+U115+V115+W115+X115+V114+Z115+AA115+AB115</f>
        <v>105.7</v>
      </c>
      <c r="AG115" s="21">
        <f>+AF115-AM115</f>
        <v>105.7</v>
      </c>
      <c r="AH115" s="82"/>
      <c r="AI115" s="78"/>
      <c r="AJ115" s="22">
        <f t="shared" si="23"/>
        <v>105.7</v>
      </c>
      <c r="AK115" s="23">
        <f t="shared" si="24"/>
        <v>-35.212000000000003</v>
      </c>
      <c r="AL115" s="54"/>
      <c r="AM115" s="24">
        <f t="shared" si="25"/>
        <v>0</v>
      </c>
      <c r="AN115" s="25">
        <f t="shared" ref="AN115:AN169" si="44">BD115</f>
        <v>70.488</v>
      </c>
      <c r="AO115" s="28">
        <f t="shared" ref="AO115:AO169" si="45">AM115+AN115</f>
        <v>70.488</v>
      </c>
      <c r="AP115" s="79"/>
      <c r="AQ115" s="118">
        <v>50</v>
      </c>
      <c r="AR115" s="118">
        <v>100</v>
      </c>
      <c r="AS115" s="118">
        <v>0</v>
      </c>
      <c r="AT115" s="118">
        <v>33</v>
      </c>
      <c r="AU115" s="118">
        <v>0</v>
      </c>
      <c r="AV115" s="122">
        <f t="shared" si="41"/>
        <v>183</v>
      </c>
      <c r="AW115" s="123">
        <f t="shared" si="29"/>
        <v>173.85</v>
      </c>
      <c r="AX115" s="124">
        <v>6</v>
      </c>
      <c r="AY115" s="124">
        <v>12</v>
      </c>
      <c r="AZ115" s="124">
        <v>8</v>
      </c>
      <c r="BA115" s="124">
        <v>1</v>
      </c>
      <c r="BB115" s="81">
        <f t="shared" si="30"/>
        <v>27</v>
      </c>
      <c r="BC115" s="80">
        <f t="shared" ref="BC115:BC169" si="46">AW115-BB115</f>
        <v>146.85</v>
      </c>
      <c r="BD115" s="36">
        <f t="shared" ref="BD115:BD169" si="47">BC115*0.48</f>
        <v>70.488</v>
      </c>
      <c r="BE115" s="80">
        <f t="shared" ref="BE115:BE169" si="48">BC115*0.52</f>
        <v>76.361999999999995</v>
      </c>
    </row>
    <row r="116" spans="1:57" ht="17.399999999999999">
      <c r="A116" s="217">
        <v>41915</v>
      </c>
      <c r="B116" s="201" t="str">
        <f t="shared" si="37"/>
        <v>01:00:00</v>
      </c>
      <c r="C116" s="18" t="s">
        <v>7</v>
      </c>
      <c r="D116" s="88">
        <v>473</v>
      </c>
      <c r="E116" s="90">
        <v>394</v>
      </c>
      <c r="F116" s="90">
        <v>626</v>
      </c>
      <c r="G116" s="88">
        <v>16</v>
      </c>
      <c r="H116" s="99">
        <v>14</v>
      </c>
      <c r="I116" s="89">
        <v>21</v>
      </c>
      <c r="J116" s="55">
        <f t="shared" si="17"/>
        <v>1493</v>
      </c>
      <c r="K116" s="55">
        <f t="shared" si="18"/>
        <v>51</v>
      </c>
      <c r="L116" s="89">
        <v>550</v>
      </c>
      <c r="M116" s="94">
        <v>425</v>
      </c>
      <c r="N116" s="94"/>
      <c r="O116" s="45">
        <v>18</v>
      </c>
      <c r="P116" s="93">
        <v>14</v>
      </c>
      <c r="Q116" s="56"/>
      <c r="R116" s="55">
        <f t="shared" si="40"/>
        <v>965</v>
      </c>
      <c r="S116" s="55">
        <f t="shared" si="38"/>
        <v>32</v>
      </c>
      <c r="T116" s="57">
        <f t="shared" ref="T116:T169" si="49">SUM(K116+S116)</f>
        <v>83</v>
      </c>
      <c r="U116" s="97">
        <v>4</v>
      </c>
      <c r="V116" s="44">
        <v>5</v>
      </c>
      <c r="W116" s="88">
        <v>7.6</v>
      </c>
      <c r="X116" s="44"/>
      <c r="Y116" s="137"/>
      <c r="Z116" s="44"/>
      <c r="AA116" s="44"/>
      <c r="AB116" s="44"/>
      <c r="AC116" s="68">
        <f t="shared" si="42"/>
        <v>0</v>
      </c>
      <c r="AD116" s="33"/>
      <c r="AE116" s="20">
        <f t="shared" si="43"/>
        <v>0</v>
      </c>
      <c r="AF116" s="85">
        <f>T116+U116+V116+W116+X116+V115+Z116+AA116+AB116</f>
        <v>104.6</v>
      </c>
      <c r="AG116" s="21">
        <f>+AF116-AM116</f>
        <v>104.6</v>
      </c>
      <c r="AH116" s="82"/>
      <c r="AI116" s="78"/>
      <c r="AJ116" s="22">
        <f t="shared" si="23"/>
        <v>104.6</v>
      </c>
      <c r="AK116" s="23">
        <f t="shared" si="24"/>
        <v>-34.111999999999995</v>
      </c>
      <c r="AL116" s="58"/>
      <c r="AM116" s="24">
        <f t="shared" si="25"/>
        <v>0</v>
      </c>
      <c r="AN116" s="25">
        <f t="shared" si="44"/>
        <v>70.488</v>
      </c>
      <c r="AO116" s="28">
        <f t="shared" si="45"/>
        <v>70.488</v>
      </c>
      <c r="AP116" s="79"/>
      <c r="AQ116" s="118">
        <v>50</v>
      </c>
      <c r="AR116" s="118">
        <v>100</v>
      </c>
      <c r="AS116" s="118">
        <v>0</v>
      </c>
      <c r="AT116" s="118">
        <v>33</v>
      </c>
      <c r="AU116" s="118">
        <v>0</v>
      </c>
      <c r="AV116" s="122">
        <f t="shared" si="41"/>
        <v>183</v>
      </c>
      <c r="AW116" s="123">
        <f t="shared" si="29"/>
        <v>173.85</v>
      </c>
      <c r="AX116" s="124">
        <v>6</v>
      </c>
      <c r="AY116" s="124">
        <v>12</v>
      </c>
      <c r="AZ116" s="124">
        <v>8</v>
      </c>
      <c r="BA116" s="124">
        <v>1</v>
      </c>
      <c r="BB116" s="81">
        <f t="shared" si="30"/>
        <v>27</v>
      </c>
      <c r="BC116" s="80">
        <f t="shared" si="46"/>
        <v>146.85</v>
      </c>
      <c r="BD116" s="36">
        <f t="shared" si="47"/>
        <v>70.488</v>
      </c>
      <c r="BE116" s="80">
        <f t="shared" si="48"/>
        <v>76.361999999999995</v>
      </c>
    </row>
    <row r="117" spans="1:57" ht="17.399999999999999">
      <c r="A117" s="217">
        <v>41915</v>
      </c>
      <c r="B117" s="201" t="str">
        <f t="shared" si="37"/>
        <v>01:30:00</v>
      </c>
      <c r="C117" s="18" t="s">
        <v>39</v>
      </c>
      <c r="D117" s="88">
        <v>457</v>
      </c>
      <c r="E117" s="88">
        <v>384</v>
      </c>
      <c r="F117" s="88">
        <v>630</v>
      </c>
      <c r="G117" s="88">
        <v>16</v>
      </c>
      <c r="H117" s="88">
        <v>14</v>
      </c>
      <c r="I117" s="89">
        <v>21</v>
      </c>
      <c r="J117" s="55">
        <f t="shared" si="17"/>
        <v>1471</v>
      </c>
      <c r="K117" s="55">
        <f t="shared" si="18"/>
        <v>51</v>
      </c>
      <c r="L117" s="89">
        <v>540</v>
      </c>
      <c r="M117" s="94">
        <v>422</v>
      </c>
      <c r="N117" s="94"/>
      <c r="O117" s="45">
        <v>18</v>
      </c>
      <c r="P117" s="93">
        <v>14</v>
      </c>
      <c r="Q117" s="56"/>
      <c r="R117" s="55">
        <f t="shared" si="40"/>
        <v>959</v>
      </c>
      <c r="S117" s="55">
        <f t="shared" si="38"/>
        <v>32</v>
      </c>
      <c r="T117" s="57">
        <f t="shared" si="49"/>
        <v>83</v>
      </c>
      <c r="U117" s="97">
        <v>4</v>
      </c>
      <c r="V117" s="44">
        <v>5</v>
      </c>
      <c r="W117" s="88">
        <v>7.6</v>
      </c>
      <c r="X117" s="44"/>
      <c r="Y117" s="137"/>
      <c r="Z117" s="44"/>
      <c r="AA117" s="44"/>
      <c r="AB117" s="44"/>
      <c r="AC117" s="68">
        <f t="shared" si="42"/>
        <v>0</v>
      </c>
      <c r="AD117" s="33"/>
      <c r="AE117" s="20">
        <f t="shared" si="43"/>
        <v>0</v>
      </c>
      <c r="AF117" s="85">
        <f>T117+U117+V117+W117+X117+V116+Z117+AA117+AB117</f>
        <v>104.6</v>
      </c>
      <c r="AG117" s="21">
        <f>+AF117-AM117</f>
        <v>104.6</v>
      </c>
      <c r="AH117" s="82"/>
      <c r="AI117" s="78"/>
      <c r="AJ117" s="22">
        <f t="shared" si="23"/>
        <v>104.6</v>
      </c>
      <c r="AK117" s="23">
        <f t="shared" si="24"/>
        <v>-34.111999999999995</v>
      </c>
      <c r="AL117" s="58"/>
      <c r="AM117" s="24">
        <f t="shared" si="25"/>
        <v>0</v>
      </c>
      <c r="AN117" s="25">
        <f t="shared" si="44"/>
        <v>70.488</v>
      </c>
      <c r="AO117" s="28">
        <f t="shared" si="45"/>
        <v>70.488</v>
      </c>
      <c r="AP117" s="79"/>
      <c r="AQ117" s="118">
        <v>50</v>
      </c>
      <c r="AR117" s="118">
        <v>100</v>
      </c>
      <c r="AS117" s="118">
        <v>0</v>
      </c>
      <c r="AT117" s="118">
        <v>33</v>
      </c>
      <c r="AU117" s="118">
        <v>0</v>
      </c>
      <c r="AV117" s="122">
        <f t="shared" si="41"/>
        <v>183</v>
      </c>
      <c r="AW117" s="123">
        <f t="shared" si="29"/>
        <v>173.85</v>
      </c>
      <c r="AX117" s="124">
        <v>6</v>
      </c>
      <c r="AY117" s="124">
        <v>12</v>
      </c>
      <c r="AZ117" s="124">
        <v>8</v>
      </c>
      <c r="BA117" s="124">
        <v>1</v>
      </c>
      <c r="BB117" s="81">
        <f t="shared" si="30"/>
        <v>27</v>
      </c>
      <c r="BC117" s="80">
        <f t="shared" si="46"/>
        <v>146.85</v>
      </c>
      <c r="BD117" s="36">
        <f t="shared" si="47"/>
        <v>70.488</v>
      </c>
      <c r="BE117" s="80">
        <f t="shared" si="48"/>
        <v>76.361999999999995</v>
      </c>
    </row>
    <row r="118" spans="1:57" ht="17.399999999999999">
      <c r="A118" s="217">
        <v>41915</v>
      </c>
      <c r="B118" s="201" t="str">
        <f t="shared" si="37"/>
        <v>02:00:00</v>
      </c>
      <c r="C118" s="27" t="s">
        <v>8</v>
      </c>
      <c r="D118" s="88">
        <v>447</v>
      </c>
      <c r="E118" s="88">
        <v>377</v>
      </c>
      <c r="F118" s="88">
        <v>610</v>
      </c>
      <c r="G118" s="88">
        <v>15</v>
      </c>
      <c r="H118" s="88">
        <v>13</v>
      </c>
      <c r="I118" s="89">
        <v>20</v>
      </c>
      <c r="J118" s="55">
        <f t="shared" si="17"/>
        <v>1434</v>
      </c>
      <c r="K118" s="55">
        <f t="shared" si="18"/>
        <v>48</v>
      </c>
      <c r="L118" s="89">
        <v>537</v>
      </c>
      <c r="M118" s="94">
        <v>419</v>
      </c>
      <c r="N118" s="94"/>
      <c r="O118" s="93">
        <v>18</v>
      </c>
      <c r="P118" s="93">
        <v>14</v>
      </c>
      <c r="Q118" s="56"/>
      <c r="R118" s="55">
        <f t="shared" si="40"/>
        <v>951</v>
      </c>
      <c r="S118" s="55">
        <f t="shared" si="38"/>
        <v>32</v>
      </c>
      <c r="T118" s="57">
        <f t="shared" si="49"/>
        <v>80</v>
      </c>
      <c r="U118" s="97">
        <v>4</v>
      </c>
      <c r="V118" s="44">
        <v>5</v>
      </c>
      <c r="W118" s="88">
        <v>7.6</v>
      </c>
      <c r="X118" s="44"/>
      <c r="Y118" s="137"/>
      <c r="Z118" s="44"/>
      <c r="AA118" s="44"/>
      <c r="AB118" s="44"/>
      <c r="AC118" s="68">
        <f t="shared" si="42"/>
        <v>0</v>
      </c>
      <c r="AD118" s="33"/>
      <c r="AE118" s="20">
        <f t="shared" si="43"/>
        <v>0</v>
      </c>
      <c r="AF118" s="85">
        <f>T118+U118+V118+W118+X118+V117+Z118+AA118+AB118</f>
        <v>101.6</v>
      </c>
      <c r="AG118" s="21">
        <f t="shared" ref="AG118:AG169" si="50">+AF118-AM118</f>
        <v>101.6</v>
      </c>
      <c r="AH118" s="82"/>
      <c r="AI118" s="78"/>
      <c r="AJ118" s="22">
        <f t="shared" si="23"/>
        <v>101.6</v>
      </c>
      <c r="AK118" s="23">
        <f t="shared" si="24"/>
        <v>-31.111999999999995</v>
      </c>
      <c r="AL118" s="58"/>
      <c r="AM118" s="24">
        <f t="shared" si="25"/>
        <v>0</v>
      </c>
      <c r="AN118" s="25">
        <f t="shared" si="44"/>
        <v>70.488</v>
      </c>
      <c r="AO118" s="28">
        <f t="shared" si="45"/>
        <v>70.488</v>
      </c>
      <c r="AP118" s="79"/>
      <c r="AQ118" s="118">
        <v>50</v>
      </c>
      <c r="AR118" s="118">
        <v>100</v>
      </c>
      <c r="AS118" s="118">
        <v>0</v>
      </c>
      <c r="AT118" s="118">
        <v>33</v>
      </c>
      <c r="AU118" s="118">
        <v>0</v>
      </c>
      <c r="AV118" s="122">
        <f t="shared" si="41"/>
        <v>183</v>
      </c>
      <c r="AW118" s="123">
        <f t="shared" si="29"/>
        <v>173.85</v>
      </c>
      <c r="AX118" s="124">
        <v>6</v>
      </c>
      <c r="AY118" s="124">
        <v>12</v>
      </c>
      <c r="AZ118" s="124">
        <v>8</v>
      </c>
      <c r="BA118" s="124">
        <v>1</v>
      </c>
      <c r="BB118" s="81">
        <f t="shared" si="30"/>
        <v>27</v>
      </c>
      <c r="BC118" s="80">
        <f t="shared" si="46"/>
        <v>146.85</v>
      </c>
      <c r="BD118" s="36">
        <f t="shared" si="47"/>
        <v>70.488</v>
      </c>
      <c r="BE118" s="80">
        <f t="shared" si="48"/>
        <v>76.361999999999995</v>
      </c>
    </row>
    <row r="119" spans="1:57" ht="17.399999999999999">
      <c r="A119" s="217">
        <v>41915</v>
      </c>
      <c r="B119" s="201" t="str">
        <f t="shared" si="37"/>
        <v>02:30:00</v>
      </c>
      <c r="C119" s="27" t="s">
        <v>40</v>
      </c>
      <c r="D119" s="88">
        <v>441</v>
      </c>
      <c r="E119" s="88">
        <v>370</v>
      </c>
      <c r="F119" s="88">
        <v>619</v>
      </c>
      <c r="G119" s="88">
        <v>15</v>
      </c>
      <c r="H119" s="88">
        <v>13</v>
      </c>
      <c r="I119" s="89">
        <v>20</v>
      </c>
      <c r="J119" s="55">
        <f t="shared" si="17"/>
        <v>1430</v>
      </c>
      <c r="K119" s="55">
        <f t="shared" si="18"/>
        <v>48</v>
      </c>
      <c r="L119" s="89">
        <v>532</v>
      </c>
      <c r="M119" s="94">
        <v>415</v>
      </c>
      <c r="N119" s="94"/>
      <c r="O119" s="93">
        <v>17</v>
      </c>
      <c r="P119" s="93">
        <v>14</v>
      </c>
      <c r="Q119" s="56"/>
      <c r="R119" s="55">
        <f t="shared" si="40"/>
        <v>933</v>
      </c>
      <c r="S119" s="55">
        <f t="shared" si="38"/>
        <v>31</v>
      </c>
      <c r="T119" s="57">
        <f t="shared" si="49"/>
        <v>79</v>
      </c>
      <c r="U119" s="97">
        <v>4</v>
      </c>
      <c r="V119" s="44">
        <v>5</v>
      </c>
      <c r="W119" s="88">
        <v>7.6</v>
      </c>
      <c r="X119" s="44"/>
      <c r="Y119" s="44"/>
      <c r="Z119" s="44"/>
      <c r="AA119" s="44"/>
      <c r="AB119" s="44"/>
      <c r="AC119" s="68">
        <f t="shared" si="42"/>
        <v>0</v>
      </c>
      <c r="AD119" s="33"/>
      <c r="AE119" s="20">
        <f t="shared" si="43"/>
        <v>0</v>
      </c>
      <c r="AF119" s="85">
        <f t="shared" ref="AF119:AF142" si="51">T119+U119+V119+W119+X119+Y119+Z119+AA119+AB119</f>
        <v>95.6</v>
      </c>
      <c r="AG119" s="21">
        <f t="shared" si="50"/>
        <v>95.6</v>
      </c>
      <c r="AH119" s="82"/>
      <c r="AI119" s="78"/>
      <c r="AJ119" s="22">
        <f t="shared" si="23"/>
        <v>95.6</v>
      </c>
      <c r="AK119" s="23">
        <f t="shared" si="24"/>
        <v>-25.111999999999995</v>
      </c>
      <c r="AL119" s="58"/>
      <c r="AM119" s="24">
        <f t="shared" si="25"/>
        <v>0</v>
      </c>
      <c r="AN119" s="25">
        <f t="shared" si="44"/>
        <v>70.488</v>
      </c>
      <c r="AO119" s="28">
        <f t="shared" si="45"/>
        <v>70.488</v>
      </c>
      <c r="AP119" s="79"/>
      <c r="AQ119" s="118">
        <v>50</v>
      </c>
      <c r="AR119" s="118">
        <v>100</v>
      </c>
      <c r="AS119" s="118">
        <v>0</v>
      </c>
      <c r="AT119" s="118">
        <v>33</v>
      </c>
      <c r="AU119" s="118">
        <v>0</v>
      </c>
      <c r="AV119" s="122">
        <f t="shared" si="41"/>
        <v>183</v>
      </c>
      <c r="AW119" s="123">
        <f t="shared" si="29"/>
        <v>173.85</v>
      </c>
      <c r="AX119" s="124">
        <v>6</v>
      </c>
      <c r="AY119" s="124">
        <v>12</v>
      </c>
      <c r="AZ119" s="124">
        <v>8</v>
      </c>
      <c r="BA119" s="124">
        <v>1</v>
      </c>
      <c r="BB119" s="81">
        <f t="shared" si="30"/>
        <v>27</v>
      </c>
      <c r="BC119" s="80">
        <f t="shared" si="46"/>
        <v>146.85</v>
      </c>
      <c r="BD119" s="36">
        <f t="shared" si="47"/>
        <v>70.488</v>
      </c>
      <c r="BE119" s="80">
        <f t="shared" si="48"/>
        <v>76.361999999999995</v>
      </c>
    </row>
    <row r="120" spans="1:57" ht="17.399999999999999">
      <c r="A120" s="217">
        <v>41915</v>
      </c>
      <c r="B120" s="201" t="str">
        <f t="shared" si="37"/>
        <v>03:00:00</v>
      </c>
      <c r="C120" s="27" t="s">
        <v>9</v>
      </c>
      <c r="D120" s="88">
        <v>434</v>
      </c>
      <c r="E120" s="88">
        <v>364</v>
      </c>
      <c r="F120" s="88">
        <v>612</v>
      </c>
      <c r="G120" s="88">
        <v>15</v>
      </c>
      <c r="H120" s="88">
        <v>13</v>
      </c>
      <c r="I120" s="89">
        <v>20</v>
      </c>
      <c r="J120" s="55">
        <f t="shared" si="17"/>
        <v>1410</v>
      </c>
      <c r="K120" s="55">
        <f t="shared" si="18"/>
        <v>48</v>
      </c>
      <c r="L120" s="89">
        <v>518</v>
      </c>
      <c r="M120" s="94">
        <v>412</v>
      </c>
      <c r="N120" s="94"/>
      <c r="O120" s="93">
        <v>17</v>
      </c>
      <c r="P120" s="93">
        <v>14</v>
      </c>
      <c r="Q120" s="56"/>
      <c r="R120" s="55">
        <f t="shared" si="40"/>
        <v>929</v>
      </c>
      <c r="S120" s="55">
        <f t="shared" si="38"/>
        <v>31</v>
      </c>
      <c r="T120" s="57">
        <f t="shared" si="49"/>
        <v>79</v>
      </c>
      <c r="U120" s="97">
        <v>4</v>
      </c>
      <c r="V120" s="44">
        <v>5</v>
      </c>
      <c r="W120" s="88">
        <v>7.7</v>
      </c>
      <c r="X120" s="44"/>
      <c r="Y120" s="44"/>
      <c r="Z120" s="44"/>
      <c r="AA120" s="44"/>
      <c r="AB120" s="44"/>
      <c r="AC120" s="68">
        <f t="shared" si="42"/>
        <v>0</v>
      </c>
      <c r="AD120" s="33"/>
      <c r="AE120" s="20">
        <f t="shared" si="43"/>
        <v>0</v>
      </c>
      <c r="AF120" s="85">
        <f t="shared" si="51"/>
        <v>95.7</v>
      </c>
      <c r="AG120" s="21">
        <f t="shared" si="50"/>
        <v>95.7</v>
      </c>
      <c r="AH120" s="82"/>
      <c r="AI120" s="78"/>
      <c r="AJ120" s="22">
        <f t="shared" si="23"/>
        <v>95.7</v>
      </c>
      <c r="AK120" s="23">
        <f t="shared" si="24"/>
        <v>-25.212000000000003</v>
      </c>
      <c r="AL120" s="58"/>
      <c r="AM120" s="24">
        <f t="shared" si="25"/>
        <v>0</v>
      </c>
      <c r="AN120" s="25">
        <f t="shared" si="44"/>
        <v>70.488</v>
      </c>
      <c r="AO120" s="28">
        <f t="shared" si="45"/>
        <v>70.488</v>
      </c>
      <c r="AP120" s="79"/>
      <c r="AQ120" s="118">
        <v>50</v>
      </c>
      <c r="AR120" s="118">
        <v>100</v>
      </c>
      <c r="AS120" s="118">
        <v>0</v>
      </c>
      <c r="AT120" s="118">
        <v>33</v>
      </c>
      <c r="AU120" s="118">
        <v>0</v>
      </c>
      <c r="AV120" s="122">
        <f t="shared" si="41"/>
        <v>183</v>
      </c>
      <c r="AW120" s="123">
        <f t="shared" si="29"/>
        <v>173.85</v>
      </c>
      <c r="AX120" s="124">
        <v>6</v>
      </c>
      <c r="AY120" s="124">
        <v>12</v>
      </c>
      <c r="AZ120" s="124">
        <v>8</v>
      </c>
      <c r="BA120" s="124">
        <v>1</v>
      </c>
      <c r="BB120" s="81">
        <f t="shared" si="30"/>
        <v>27</v>
      </c>
      <c r="BC120" s="80">
        <f t="shared" si="46"/>
        <v>146.85</v>
      </c>
      <c r="BD120" s="36">
        <f t="shared" si="47"/>
        <v>70.488</v>
      </c>
      <c r="BE120" s="80">
        <f t="shared" si="48"/>
        <v>76.361999999999995</v>
      </c>
    </row>
    <row r="121" spans="1:57" ht="17.399999999999999">
      <c r="A121" s="217">
        <v>41915</v>
      </c>
      <c r="B121" s="201" t="str">
        <f t="shared" si="37"/>
        <v>03:30:00</v>
      </c>
      <c r="C121" s="27" t="s">
        <v>41</v>
      </c>
      <c r="D121" s="88">
        <v>437</v>
      </c>
      <c r="E121" s="88">
        <v>367</v>
      </c>
      <c r="F121" s="88">
        <v>616</v>
      </c>
      <c r="G121" s="88">
        <v>15</v>
      </c>
      <c r="H121" s="88">
        <v>13</v>
      </c>
      <c r="I121" s="89">
        <v>20</v>
      </c>
      <c r="J121" s="55">
        <f t="shared" si="17"/>
        <v>1420</v>
      </c>
      <c r="K121" s="55">
        <f t="shared" si="18"/>
        <v>48</v>
      </c>
      <c r="L121" s="89">
        <v>517</v>
      </c>
      <c r="M121" s="94">
        <v>413</v>
      </c>
      <c r="N121" s="94"/>
      <c r="O121" s="93">
        <v>17</v>
      </c>
      <c r="P121" s="93">
        <v>14</v>
      </c>
      <c r="Q121" s="56"/>
      <c r="R121" s="55">
        <f t="shared" si="40"/>
        <v>937</v>
      </c>
      <c r="S121" s="55">
        <f t="shared" si="38"/>
        <v>31</v>
      </c>
      <c r="T121" s="57">
        <f t="shared" si="49"/>
        <v>79</v>
      </c>
      <c r="U121" s="97">
        <v>4</v>
      </c>
      <c r="V121" s="44">
        <v>5</v>
      </c>
      <c r="W121" s="88">
        <v>7.7</v>
      </c>
      <c r="X121" s="44"/>
      <c r="Y121" s="44"/>
      <c r="Z121" s="44"/>
      <c r="AA121" s="44"/>
      <c r="AB121" s="44"/>
      <c r="AC121" s="68">
        <f t="shared" si="42"/>
        <v>0</v>
      </c>
      <c r="AD121" s="33"/>
      <c r="AE121" s="20">
        <f t="shared" si="43"/>
        <v>0</v>
      </c>
      <c r="AF121" s="85">
        <f t="shared" si="51"/>
        <v>95.7</v>
      </c>
      <c r="AG121" s="21">
        <f t="shared" si="50"/>
        <v>95.7</v>
      </c>
      <c r="AH121" s="82"/>
      <c r="AI121" s="78"/>
      <c r="AJ121" s="22">
        <f t="shared" si="23"/>
        <v>95.7</v>
      </c>
      <c r="AK121" s="23">
        <f t="shared" si="24"/>
        <v>-25.212000000000003</v>
      </c>
      <c r="AL121" s="58"/>
      <c r="AM121" s="24">
        <f t="shared" si="25"/>
        <v>0</v>
      </c>
      <c r="AN121" s="25">
        <f t="shared" si="44"/>
        <v>70.488</v>
      </c>
      <c r="AO121" s="28">
        <f t="shared" si="45"/>
        <v>70.488</v>
      </c>
      <c r="AP121" s="79"/>
      <c r="AQ121" s="118">
        <v>50</v>
      </c>
      <c r="AR121" s="118">
        <v>100</v>
      </c>
      <c r="AS121" s="118">
        <v>0</v>
      </c>
      <c r="AT121" s="118">
        <v>33</v>
      </c>
      <c r="AU121" s="118">
        <v>0</v>
      </c>
      <c r="AV121" s="122">
        <f t="shared" si="41"/>
        <v>183</v>
      </c>
      <c r="AW121" s="123">
        <f t="shared" si="29"/>
        <v>173.85</v>
      </c>
      <c r="AX121" s="124">
        <v>6</v>
      </c>
      <c r="AY121" s="124">
        <v>12</v>
      </c>
      <c r="AZ121" s="124">
        <v>8</v>
      </c>
      <c r="BA121" s="124">
        <v>1</v>
      </c>
      <c r="BB121" s="81">
        <f t="shared" si="30"/>
        <v>27</v>
      </c>
      <c r="BC121" s="80">
        <f t="shared" si="46"/>
        <v>146.85</v>
      </c>
      <c r="BD121" s="36">
        <f t="shared" si="47"/>
        <v>70.488</v>
      </c>
      <c r="BE121" s="80">
        <f t="shared" si="48"/>
        <v>76.361999999999995</v>
      </c>
    </row>
    <row r="122" spans="1:57" ht="17.399999999999999">
      <c r="A122" s="217">
        <v>41915</v>
      </c>
      <c r="B122" s="201" t="str">
        <f t="shared" si="37"/>
        <v>04:00:00</v>
      </c>
      <c r="C122" s="27" t="s">
        <v>10</v>
      </c>
      <c r="D122" s="88">
        <v>453</v>
      </c>
      <c r="E122" s="88">
        <v>371</v>
      </c>
      <c r="F122" s="88">
        <v>623</v>
      </c>
      <c r="G122" s="88">
        <v>16</v>
      </c>
      <c r="H122" s="88">
        <v>13</v>
      </c>
      <c r="I122" s="89">
        <v>21</v>
      </c>
      <c r="J122" s="55">
        <f t="shared" si="17"/>
        <v>1447</v>
      </c>
      <c r="K122" s="55">
        <f t="shared" si="18"/>
        <v>50</v>
      </c>
      <c r="L122" s="89">
        <v>524</v>
      </c>
      <c r="M122" s="94">
        <v>416</v>
      </c>
      <c r="N122" s="94"/>
      <c r="O122" s="93">
        <v>17</v>
      </c>
      <c r="P122" s="93">
        <v>14</v>
      </c>
      <c r="Q122" s="56"/>
      <c r="R122" s="55">
        <f t="shared" si="40"/>
        <v>948</v>
      </c>
      <c r="S122" s="55">
        <f t="shared" si="38"/>
        <v>31</v>
      </c>
      <c r="T122" s="57">
        <f t="shared" si="49"/>
        <v>81</v>
      </c>
      <c r="U122" s="97">
        <v>4</v>
      </c>
      <c r="V122" s="44">
        <v>5</v>
      </c>
      <c r="W122" s="88">
        <v>8</v>
      </c>
      <c r="X122" s="44"/>
      <c r="Y122" s="44"/>
      <c r="Z122" s="44"/>
      <c r="AA122" s="44"/>
      <c r="AB122" s="44"/>
      <c r="AC122" s="68">
        <f t="shared" si="42"/>
        <v>0</v>
      </c>
      <c r="AD122" s="33"/>
      <c r="AE122" s="20">
        <f t="shared" si="43"/>
        <v>0</v>
      </c>
      <c r="AF122" s="85">
        <f t="shared" si="51"/>
        <v>98</v>
      </c>
      <c r="AG122" s="21">
        <f t="shared" si="50"/>
        <v>98</v>
      </c>
      <c r="AH122" s="82"/>
      <c r="AI122" s="78"/>
      <c r="AJ122" s="22">
        <f t="shared" si="23"/>
        <v>98</v>
      </c>
      <c r="AK122" s="23">
        <f t="shared" si="24"/>
        <v>-27.512</v>
      </c>
      <c r="AL122" s="58"/>
      <c r="AM122" s="24">
        <f t="shared" si="25"/>
        <v>0</v>
      </c>
      <c r="AN122" s="25">
        <f t="shared" si="44"/>
        <v>70.488</v>
      </c>
      <c r="AO122" s="28">
        <f t="shared" si="45"/>
        <v>70.488</v>
      </c>
      <c r="AP122" s="79"/>
      <c r="AQ122" s="118">
        <v>50</v>
      </c>
      <c r="AR122" s="118">
        <v>100</v>
      </c>
      <c r="AS122" s="118">
        <v>0</v>
      </c>
      <c r="AT122" s="118">
        <v>33</v>
      </c>
      <c r="AU122" s="118">
        <v>0</v>
      </c>
      <c r="AV122" s="122">
        <f t="shared" si="41"/>
        <v>183</v>
      </c>
      <c r="AW122" s="123">
        <f t="shared" si="29"/>
        <v>173.85</v>
      </c>
      <c r="AX122" s="124">
        <v>6</v>
      </c>
      <c r="AY122" s="124">
        <v>12</v>
      </c>
      <c r="AZ122" s="124">
        <v>8</v>
      </c>
      <c r="BA122" s="124">
        <v>1</v>
      </c>
      <c r="BB122" s="81">
        <f t="shared" si="30"/>
        <v>27</v>
      </c>
      <c r="BC122" s="80">
        <f t="shared" si="46"/>
        <v>146.85</v>
      </c>
      <c r="BD122" s="36">
        <f t="shared" si="47"/>
        <v>70.488</v>
      </c>
      <c r="BE122" s="80">
        <f t="shared" si="48"/>
        <v>76.361999999999995</v>
      </c>
    </row>
    <row r="123" spans="1:57" ht="17.399999999999999">
      <c r="A123" s="217">
        <v>41915</v>
      </c>
      <c r="B123" s="201" t="str">
        <f t="shared" si="37"/>
        <v>04:30:00</v>
      </c>
      <c r="C123" s="27" t="s">
        <v>42</v>
      </c>
      <c r="D123" s="88">
        <v>460</v>
      </c>
      <c r="E123" s="88">
        <v>376</v>
      </c>
      <c r="F123" s="88">
        <v>637</v>
      </c>
      <c r="G123" s="88">
        <v>16</v>
      </c>
      <c r="H123" s="88">
        <v>13</v>
      </c>
      <c r="I123" s="89">
        <v>21</v>
      </c>
      <c r="J123" s="55">
        <f t="shared" ref="J123:J186" si="52">D123+E123+F123</f>
        <v>1473</v>
      </c>
      <c r="K123" s="55">
        <f t="shared" ref="K123:K186" si="53">G123+H123+I123</f>
        <v>50</v>
      </c>
      <c r="L123" s="89">
        <v>532</v>
      </c>
      <c r="M123" s="94">
        <v>420</v>
      </c>
      <c r="N123" s="94"/>
      <c r="O123" s="93">
        <v>18</v>
      </c>
      <c r="P123" s="93">
        <v>14</v>
      </c>
      <c r="Q123" s="56"/>
      <c r="R123" s="55">
        <f t="shared" si="40"/>
        <v>958</v>
      </c>
      <c r="S123" s="55">
        <f t="shared" si="38"/>
        <v>32</v>
      </c>
      <c r="T123" s="57">
        <f t="shared" si="49"/>
        <v>82</v>
      </c>
      <c r="U123" s="97">
        <v>4</v>
      </c>
      <c r="V123" s="44">
        <v>5</v>
      </c>
      <c r="W123" s="88">
        <v>8</v>
      </c>
      <c r="X123" s="44"/>
      <c r="Y123" s="44"/>
      <c r="Z123" s="44"/>
      <c r="AA123" s="44"/>
      <c r="AB123" s="44"/>
      <c r="AC123" s="68">
        <f t="shared" si="42"/>
        <v>0</v>
      </c>
      <c r="AD123" s="33"/>
      <c r="AE123" s="20">
        <f t="shared" si="43"/>
        <v>0</v>
      </c>
      <c r="AF123" s="85">
        <f t="shared" si="51"/>
        <v>99</v>
      </c>
      <c r="AG123" s="21">
        <f t="shared" si="50"/>
        <v>99</v>
      </c>
      <c r="AH123" s="82"/>
      <c r="AI123" s="78"/>
      <c r="AJ123" s="22">
        <f t="shared" ref="AJ123:AJ186" si="54">AF123+AI123</f>
        <v>99</v>
      </c>
      <c r="AK123" s="23">
        <f t="shared" ref="AK123:AK168" si="55">AO123-AF123</f>
        <v>-28.512</v>
      </c>
      <c r="AL123" s="58"/>
      <c r="AM123" s="24">
        <f t="shared" ref="AM123:AM186" si="56">AE123</f>
        <v>0</v>
      </c>
      <c r="AN123" s="25">
        <f t="shared" si="44"/>
        <v>70.488</v>
      </c>
      <c r="AO123" s="28">
        <f t="shared" si="45"/>
        <v>70.488</v>
      </c>
      <c r="AP123" s="79"/>
      <c r="AQ123" s="118">
        <v>50</v>
      </c>
      <c r="AR123" s="118">
        <v>100</v>
      </c>
      <c r="AS123" s="118">
        <v>0</v>
      </c>
      <c r="AT123" s="118">
        <v>33</v>
      </c>
      <c r="AU123" s="118">
        <v>0</v>
      </c>
      <c r="AV123" s="122">
        <f t="shared" si="41"/>
        <v>183</v>
      </c>
      <c r="AW123" s="123">
        <f t="shared" ref="AW123:AW169" si="57">AV123*0.95</f>
        <v>173.85</v>
      </c>
      <c r="AX123" s="124">
        <v>6</v>
      </c>
      <c r="AY123" s="124">
        <v>12</v>
      </c>
      <c r="AZ123" s="124">
        <v>8</v>
      </c>
      <c r="BA123" s="124">
        <v>1</v>
      </c>
      <c r="BB123" s="81">
        <f t="shared" ref="BB123:BB169" si="58">SUM(AX123:BA123)</f>
        <v>27</v>
      </c>
      <c r="BC123" s="80">
        <f t="shared" si="46"/>
        <v>146.85</v>
      </c>
      <c r="BD123" s="36">
        <f t="shared" si="47"/>
        <v>70.488</v>
      </c>
      <c r="BE123" s="80">
        <f t="shared" si="48"/>
        <v>76.361999999999995</v>
      </c>
    </row>
    <row r="124" spans="1:57" ht="17.399999999999999">
      <c r="A124" s="217">
        <v>41915</v>
      </c>
      <c r="B124" s="201" t="str">
        <f t="shared" si="37"/>
        <v>05:00:00</v>
      </c>
      <c r="C124" s="27" t="s">
        <v>11</v>
      </c>
      <c r="D124" s="88">
        <v>471</v>
      </c>
      <c r="E124" s="88">
        <v>383</v>
      </c>
      <c r="F124" s="88">
        <v>652</v>
      </c>
      <c r="G124" s="88">
        <v>16</v>
      </c>
      <c r="H124" s="88">
        <v>13</v>
      </c>
      <c r="I124" s="89">
        <v>21</v>
      </c>
      <c r="J124" s="55">
        <f t="shared" si="52"/>
        <v>1506</v>
      </c>
      <c r="K124" s="55">
        <f t="shared" si="53"/>
        <v>50</v>
      </c>
      <c r="L124" s="89">
        <v>538</v>
      </c>
      <c r="M124" s="94">
        <v>422</v>
      </c>
      <c r="N124" s="94"/>
      <c r="O124" s="93">
        <v>18</v>
      </c>
      <c r="P124" s="93">
        <v>14</v>
      </c>
      <c r="Q124" s="56"/>
      <c r="R124" s="55">
        <f t="shared" si="40"/>
        <v>963</v>
      </c>
      <c r="S124" s="55">
        <f t="shared" si="38"/>
        <v>32</v>
      </c>
      <c r="T124" s="57">
        <f t="shared" si="49"/>
        <v>82</v>
      </c>
      <c r="U124" s="97">
        <v>4</v>
      </c>
      <c r="V124" s="44">
        <v>5</v>
      </c>
      <c r="W124" s="100">
        <v>8.1999999999999993</v>
      </c>
      <c r="X124" s="44"/>
      <c r="Y124" s="44"/>
      <c r="Z124" s="44"/>
      <c r="AA124" s="44"/>
      <c r="AB124" s="44"/>
      <c r="AC124" s="68">
        <f t="shared" si="42"/>
        <v>0</v>
      </c>
      <c r="AD124" s="33"/>
      <c r="AE124" s="20">
        <f t="shared" si="43"/>
        <v>0</v>
      </c>
      <c r="AF124" s="85">
        <f t="shared" si="51"/>
        <v>99.2</v>
      </c>
      <c r="AG124" s="21">
        <f t="shared" si="50"/>
        <v>99.2</v>
      </c>
      <c r="AH124" s="82"/>
      <c r="AI124" s="78"/>
      <c r="AJ124" s="22">
        <f t="shared" si="54"/>
        <v>99.2</v>
      </c>
      <c r="AK124" s="23">
        <f t="shared" si="55"/>
        <v>-28.712000000000003</v>
      </c>
      <c r="AL124" s="58"/>
      <c r="AM124" s="24">
        <f t="shared" si="56"/>
        <v>0</v>
      </c>
      <c r="AN124" s="25">
        <f t="shared" si="44"/>
        <v>70.488</v>
      </c>
      <c r="AO124" s="28">
        <f t="shared" si="45"/>
        <v>70.488</v>
      </c>
      <c r="AP124" s="79"/>
      <c r="AQ124" s="118">
        <v>50</v>
      </c>
      <c r="AR124" s="118">
        <v>100</v>
      </c>
      <c r="AS124" s="118">
        <v>0</v>
      </c>
      <c r="AT124" s="118">
        <v>33</v>
      </c>
      <c r="AU124" s="118">
        <v>0</v>
      </c>
      <c r="AV124" s="122">
        <f t="shared" si="41"/>
        <v>183</v>
      </c>
      <c r="AW124" s="123">
        <f t="shared" si="57"/>
        <v>173.85</v>
      </c>
      <c r="AX124" s="124">
        <v>6</v>
      </c>
      <c r="AY124" s="124">
        <v>12</v>
      </c>
      <c r="AZ124" s="124">
        <v>8</v>
      </c>
      <c r="BA124" s="124">
        <v>1</v>
      </c>
      <c r="BB124" s="81">
        <f t="shared" si="58"/>
        <v>27</v>
      </c>
      <c r="BC124" s="80">
        <f t="shared" si="46"/>
        <v>146.85</v>
      </c>
      <c r="BD124" s="36">
        <f t="shared" si="47"/>
        <v>70.488</v>
      </c>
      <c r="BE124" s="80">
        <f t="shared" si="48"/>
        <v>76.361999999999995</v>
      </c>
    </row>
    <row r="125" spans="1:57" ht="17.399999999999999">
      <c r="A125" s="217">
        <v>41915</v>
      </c>
      <c r="B125" s="201" t="str">
        <f t="shared" si="37"/>
        <v>05:30:00</v>
      </c>
      <c r="C125" s="27" t="s">
        <v>43</v>
      </c>
      <c r="D125" s="129">
        <v>460</v>
      </c>
      <c r="E125" s="95">
        <v>377</v>
      </c>
      <c r="F125" s="95">
        <v>641</v>
      </c>
      <c r="G125" s="88">
        <v>16</v>
      </c>
      <c r="H125" s="88">
        <v>13</v>
      </c>
      <c r="I125" s="89">
        <v>20</v>
      </c>
      <c r="J125" s="55">
        <f t="shared" si="52"/>
        <v>1478</v>
      </c>
      <c r="K125" s="55">
        <f t="shared" si="53"/>
        <v>49</v>
      </c>
      <c r="L125" s="89">
        <v>541</v>
      </c>
      <c r="M125" s="94">
        <v>429</v>
      </c>
      <c r="N125" s="94"/>
      <c r="O125" s="93">
        <v>18</v>
      </c>
      <c r="P125" s="93">
        <v>15</v>
      </c>
      <c r="Q125" s="45"/>
      <c r="R125" s="55">
        <f>SUM(L126+M125+N125)</f>
        <v>933</v>
      </c>
      <c r="S125" s="55">
        <f t="shared" si="38"/>
        <v>33</v>
      </c>
      <c r="T125" s="57">
        <f t="shared" si="49"/>
        <v>82</v>
      </c>
      <c r="U125" s="97">
        <v>4</v>
      </c>
      <c r="V125" s="44">
        <v>5</v>
      </c>
      <c r="W125" s="100">
        <v>8.1999999999999993</v>
      </c>
      <c r="X125" s="44"/>
      <c r="Y125" s="44"/>
      <c r="Z125" s="44"/>
      <c r="AA125" s="44"/>
      <c r="AB125" s="44"/>
      <c r="AC125" s="68">
        <f t="shared" si="42"/>
        <v>0</v>
      </c>
      <c r="AD125" s="33"/>
      <c r="AE125" s="20">
        <f t="shared" si="43"/>
        <v>0</v>
      </c>
      <c r="AF125" s="85">
        <f t="shared" si="51"/>
        <v>99.2</v>
      </c>
      <c r="AG125" s="21">
        <f t="shared" si="50"/>
        <v>99.2</v>
      </c>
      <c r="AH125" s="82"/>
      <c r="AI125" s="78"/>
      <c r="AJ125" s="22">
        <f t="shared" si="54"/>
        <v>99.2</v>
      </c>
      <c r="AK125" s="23">
        <f t="shared" si="55"/>
        <v>-28.712000000000003</v>
      </c>
      <c r="AL125" s="58"/>
      <c r="AM125" s="24">
        <f t="shared" si="56"/>
        <v>0</v>
      </c>
      <c r="AN125" s="25">
        <f t="shared" si="44"/>
        <v>70.488</v>
      </c>
      <c r="AO125" s="28">
        <f t="shared" si="45"/>
        <v>70.488</v>
      </c>
      <c r="AP125" s="79"/>
      <c r="AQ125" s="118">
        <v>50</v>
      </c>
      <c r="AR125" s="118">
        <v>100</v>
      </c>
      <c r="AS125" s="118">
        <v>0</v>
      </c>
      <c r="AT125" s="118">
        <v>33</v>
      </c>
      <c r="AU125" s="118">
        <v>0</v>
      </c>
      <c r="AV125" s="122">
        <f t="shared" si="41"/>
        <v>183</v>
      </c>
      <c r="AW125" s="123">
        <f t="shared" si="57"/>
        <v>173.85</v>
      </c>
      <c r="AX125" s="124">
        <v>6</v>
      </c>
      <c r="AY125" s="124">
        <v>12</v>
      </c>
      <c r="AZ125" s="124">
        <v>8</v>
      </c>
      <c r="BA125" s="124">
        <v>1</v>
      </c>
      <c r="BB125" s="81">
        <f t="shared" si="58"/>
        <v>27</v>
      </c>
      <c r="BC125" s="80">
        <f t="shared" si="46"/>
        <v>146.85</v>
      </c>
      <c r="BD125" s="36">
        <f t="shared" si="47"/>
        <v>70.488</v>
      </c>
      <c r="BE125" s="80">
        <f t="shared" si="48"/>
        <v>76.361999999999995</v>
      </c>
    </row>
    <row r="126" spans="1:57" ht="17.399999999999999">
      <c r="A126" s="217">
        <v>41915</v>
      </c>
      <c r="B126" s="201" t="str">
        <f t="shared" si="37"/>
        <v>06:00:00</v>
      </c>
      <c r="C126" s="27" t="s">
        <v>12</v>
      </c>
      <c r="D126" s="88">
        <v>440</v>
      </c>
      <c r="E126" s="88">
        <v>347</v>
      </c>
      <c r="F126" s="88">
        <v>601</v>
      </c>
      <c r="G126" s="88">
        <v>15</v>
      </c>
      <c r="H126" s="88">
        <v>12</v>
      </c>
      <c r="I126" s="89">
        <v>19</v>
      </c>
      <c r="J126" s="55">
        <f>D126+E126+F126</f>
        <v>1388</v>
      </c>
      <c r="K126" s="55">
        <f t="shared" si="53"/>
        <v>46</v>
      </c>
      <c r="L126" s="89">
        <v>504</v>
      </c>
      <c r="M126" s="94">
        <v>407</v>
      </c>
      <c r="N126" s="94"/>
      <c r="O126" s="93">
        <v>17</v>
      </c>
      <c r="P126" s="93">
        <v>14</v>
      </c>
      <c r="Q126" s="45"/>
      <c r="R126" s="55">
        <f>SUM(L127+M126+N126)</f>
        <v>910</v>
      </c>
      <c r="S126" s="55">
        <f t="shared" si="38"/>
        <v>31</v>
      </c>
      <c r="T126" s="57">
        <f t="shared" si="49"/>
        <v>77</v>
      </c>
      <c r="U126" s="101">
        <v>4</v>
      </c>
      <c r="V126" s="98">
        <v>5</v>
      </c>
      <c r="W126" s="100">
        <v>7.3</v>
      </c>
      <c r="X126" s="44"/>
      <c r="Y126" s="44"/>
      <c r="Z126" s="44"/>
      <c r="AA126" s="44"/>
      <c r="AB126" s="44"/>
      <c r="AC126" s="68">
        <f t="shared" si="42"/>
        <v>0</v>
      </c>
      <c r="AD126" s="33"/>
      <c r="AE126" s="20">
        <f t="shared" si="43"/>
        <v>0</v>
      </c>
      <c r="AF126" s="85">
        <f t="shared" si="51"/>
        <v>93.3</v>
      </c>
      <c r="AG126" s="21">
        <f t="shared" si="50"/>
        <v>93.3</v>
      </c>
      <c r="AH126" s="82"/>
      <c r="AI126" s="78"/>
      <c r="AJ126" s="22">
        <f t="shared" si="54"/>
        <v>93.3</v>
      </c>
      <c r="AK126" s="23">
        <f t="shared" si="55"/>
        <v>-9.5400000000000063</v>
      </c>
      <c r="AL126" s="58"/>
      <c r="AM126" s="24">
        <f t="shared" si="56"/>
        <v>0</v>
      </c>
      <c r="AN126" s="25">
        <f t="shared" si="44"/>
        <v>83.759999999999991</v>
      </c>
      <c r="AO126" s="28">
        <f t="shared" si="45"/>
        <v>83.759999999999991</v>
      </c>
      <c r="AP126" s="79"/>
      <c r="AQ126" s="118">
        <v>80</v>
      </c>
      <c r="AR126" s="118">
        <v>100</v>
      </c>
      <c r="AS126" s="118">
        <v>0</v>
      </c>
      <c r="AT126" s="118">
        <v>30</v>
      </c>
      <c r="AU126" s="118">
        <v>0</v>
      </c>
      <c r="AV126" s="122">
        <f t="shared" si="41"/>
        <v>210</v>
      </c>
      <c r="AW126" s="123">
        <f t="shared" si="57"/>
        <v>199.5</v>
      </c>
      <c r="AX126" s="124">
        <v>6</v>
      </c>
      <c r="AY126" s="124">
        <v>10</v>
      </c>
      <c r="AZ126" s="124">
        <v>8</v>
      </c>
      <c r="BA126" s="124">
        <v>1</v>
      </c>
      <c r="BB126" s="81">
        <f t="shared" si="58"/>
        <v>25</v>
      </c>
      <c r="BC126" s="80">
        <f t="shared" si="46"/>
        <v>174.5</v>
      </c>
      <c r="BD126" s="36">
        <f t="shared" si="47"/>
        <v>83.759999999999991</v>
      </c>
      <c r="BE126" s="80">
        <f t="shared" si="48"/>
        <v>90.740000000000009</v>
      </c>
    </row>
    <row r="127" spans="1:57" ht="17.399999999999999">
      <c r="A127" s="217">
        <v>41915</v>
      </c>
      <c r="B127" s="201" t="str">
        <f t="shared" si="37"/>
        <v>06:30:00</v>
      </c>
      <c r="C127" s="27" t="s">
        <v>44</v>
      </c>
      <c r="D127" s="88">
        <v>429</v>
      </c>
      <c r="E127" s="88">
        <v>362</v>
      </c>
      <c r="F127" s="88">
        <v>585</v>
      </c>
      <c r="G127" s="88">
        <v>15</v>
      </c>
      <c r="H127" s="88">
        <v>13</v>
      </c>
      <c r="I127" s="89">
        <v>19</v>
      </c>
      <c r="J127" s="55">
        <f t="shared" si="52"/>
        <v>1376</v>
      </c>
      <c r="K127" s="55">
        <f t="shared" si="53"/>
        <v>47</v>
      </c>
      <c r="L127" s="89">
        <v>503</v>
      </c>
      <c r="M127" s="94">
        <v>409</v>
      </c>
      <c r="N127" s="94"/>
      <c r="O127" s="93">
        <v>17</v>
      </c>
      <c r="P127" s="93">
        <v>14</v>
      </c>
      <c r="Q127" s="45"/>
      <c r="R127" s="55">
        <f t="shared" ref="R127:R169" si="59">SUM(L127+M127+N127)</f>
        <v>912</v>
      </c>
      <c r="S127" s="55">
        <f t="shared" si="38"/>
        <v>31</v>
      </c>
      <c r="T127" s="57">
        <f t="shared" si="49"/>
        <v>78</v>
      </c>
      <c r="U127" s="101">
        <v>4</v>
      </c>
      <c r="V127" s="98">
        <v>3.5</v>
      </c>
      <c r="W127" s="100">
        <v>7.3</v>
      </c>
      <c r="X127" s="44"/>
      <c r="Y127" s="44"/>
      <c r="Z127" s="44"/>
      <c r="AA127" s="44"/>
      <c r="AB127" s="44"/>
      <c r="AC127" s="68">
        <f t="shared" si="42"/>
        <v>0</v>
      </c>
      <c r="AD127" s="33"/>
      <c r="AE127" s="20">
        <f t="shared" si="43"/>
        <v>0</v>
      </c>
      <c r="AF127" s="85">
        <f t="shared" si="51"/>
        <v>92.8</v>
      </c>
      <c r="AG127" s="21">
        <f t="shared" si="50"/>
        <v>92.8</v>
      </c>
      <c r="AH127" s="82"/>
      <c r="AI127" s="78"/>
      <c r="AJ127" s="22">
        <f t="shared" si="54"/>
        <v>92.8</v>
      </c>
      <c r="AK127" s="23">
        <f t="shared" si="55"/>
        <v>-10</v>
      </c>
      <c r="AL127" s="58"/>
      <c r="AM127" s="24">
        <f t="shared" si="56"/>
        <v>0</v>
      </c>
      <c r="AN127" s="25">
        <f t="shared" si="44"/>
        <v>82.8</v>
      </c>
      <c r="AO127" s="28">
        <f t="shared" si="45"/>
        <v>82.8</v>
      </c>
      <c r="AP127" s="79"/>
      <c r="AQ127" s="118">
        <v>80</v>
      </c>
      <c r="AR127" s="118">
        <v>100</v>
      </c>
      <c r="AS127" s="118">
        <v>0</v>
      </c>
      <c r="AT127" s="118">
        <v>30</v>
      </c>
      <c r="AU127" s="118">
        <v>0</v>
      </c>
      <c r="AV127" s="122">
        <f t="shared" si="41"/>
        <v>210</v>
      </c>
      <c r="AW127" s="123">
        <f t="shared" si="57"/>
        <v>199.5</v>
      </c>
      <c r="AX127" s="124">
        <v>6</v>
      </c>
      <c r="AY127" s="124">
        <v>12</v>
      </c>
      <c r="AZ127" s="124">
        <v>8</v>
      </c>
      <c r="BA127" s="124">
        <v>1</v>
      </c>
      <c r="BB127" s="81">
        <f t="shared" si="58"/>
        <v>27</v>
      </c>
      <c r="BC127" s="80">
        <f t="shared" si="46"/>
        <v>172.5</v>
      </c>
      <c r="BD127" s="36">
        <f t="shared" si="47"/>
        <v>82.8</v>
      </c>
      <c r="BE127" s="80">
        <f t="shared" si="48"/>
        <v>89.7</v>
      </c>
    </row>
    <row r="128" spans="1:57" ht="17.399999999999999">
      <c r="A128" s="217">
        <v>41915</v>
      </c>
      <c r="B128" s="201" t="str">
        <f t="shared" si="37"/>
        <v>07:00:00</v>
      </c>
      <c r="C128" s="214" t="s">
        <v>13</v>
      </c>
      <c r="D128" s="88">
        <v>423</v>
      </c>
      <c r="E128" s="88">
        <v>383</v>
      </c>
      <c r="F128" s="88">
        <v>619</v>
      </c>
      <c r="G128" s="88">
        <v>15</v>
      </c>
      <c r="H128" s="88">
        <v>13</v>
      </c>
      <c r="I128" s="89">
        <v>20</v>
      </c>
      <c r="J128" s="55">
        <f t="shared" si="52"/>
        <v>1425</v>
      </c>
      <c r="K128" s="55">
        <f t="shared" si="53"/>
        <v>48</v>
      </c>
      <c r="L128" s="89">
        <v>514</v>
      </c>
      <c r="M128" s="94">
        <v>420</v>
      </c>
      <c r="N128" s="94"/>
      <c r="O128" s="93">
        <v>17</v>
      </c>
      <c r="P128" s="93">
        <v>14</v>
      </c>
      <c r="Q128" s="45"/>
      <c r="R128" s="55">
        <f t="shared" si="59"/>
        <v>934</v>
      </c>
      <c r="S128" s="55">
        <f t="shared" si="38"/>
        <v>31</v>
      </c>
      <c r="T128" s="57">
        <f t="shared" si="49"/>
        <v>79</v>
      </c>
      <c r="U128" s="89">
        <v>3.72</v>
      </c>
      <c r="V128" s="98">
        <v>3.5</v>
      </c>
      <c r="W128" s="100">
        <v>6.5</v>
      </c>
      <c r="X128" s="44"/>
      <c r="Y128" s="44"/>
      <c r="Z128" s="44"/>
      <c r="AA128" s="44"/>
      <c r="AB128" s="44"/>
      <c r="AC128" s="68">
        <f t="shared" si="42"/>
        <v>0</v>
      </c>
      <c r="AD128" s="33"/>
      <c r="AE128" s="20">
        <f t="shared" si="43"/>
        <v>0</v>
      </c>
      <c r="AF128" s="85">
        <f t="shared" si="51"/>
        <v>92.72</v>
      </c>
      <c r="AG128" s="21">
        <f t="shared" si="50"/>
        <v>92.72</v>
      </c>
      <c r="AH128" s="82"/>
      <c r="AI128" s="78"/>
      <c r="AJ128" s="22">
        <f t="shared" si="54"/>
        <v>92.72</v>
      </c>
      <c r="AK128" s="23">
        <f t="shared" si="55"/>
        <v>-11.840000000000003</v>
      </c>
      <c r="AL128" s="58"/>
      <c r="AM128" s="24">
        <f t="shared" si="56"/>
        <v>0</v>
      </c>
      <c r="AN128" s="25">
        <f t="shared" si="44"/>
        <v>80.88</v>
      </c>
      <c r="AO128" s="28">
        <f t="shared" si="45"/>
        <v>80.88</v>
      </c>
      <c r="AP128" s="79"/>
      <c r="AQ128" s="118">
        <v>80</v>
      </c>
      <c r="AR128" s="118">
        <v>100</v>
      </c>
      <c r="AS128" s="118">
        <v>0</v>
      </c>
      <c r="AT128" s="118">
        <v>30</v>
      </c>
      <c r="AU128" s="118">
        <v>0</v>
      </c>
      <c r="AV128" s="62">
        <f t="shared" si="41"/>
        <v>210</v>
      </c>
      <c r="AW128" s="64">
        <f t="shared" si="57"/>
        <v>199.5</v>
      </c>
      <c r="AX128" s="120">
        <v>6</v>
      </c>
      <c r="AY128" s="120">
        <v>16</v>
      </c>
      <c r="AZ128" s="120">
        <v>8</v>
      </c>
      <c r="BA128" s="120">
        <v>1</v>
      </c>
      <c r="BB128" s="81">
        <f t="shared" si="58"/>
        <v>31</v>
      </c>
      <c r="BC128" s="80">
        <f t="shared" si="46"/>
        <v>168.5</v>
      </c>
      <c r="BD128" s="36">
        <f t="shared" si="47"/>
        <v>80.88</v>
      </c>
      <c r="BE128" s="80">
        <f t="shared" si="48"/>
        <v>87.62</v>
      </c>
    </row>
    <row r="129" spans="1:57" ht="17.399999999999999">
      <c r="A129" s="217">
        <v>41915</v>
      </c>
      <c r="B129" s="201" t="str">
        <f t="shared" si="37"/>
        <v>07:30:00</v>
      </c>
      <c r="C129" s="27" t="s">
        <v>30</v>
      </c>
      <c r="D129" s="88">
        <v>451</v>
      </c>
      <c r="E129" s="88">
        <v>444</v>
      </c>
      <c r="F129" s="88">
        <v>652</v>
      </c>
      <c r="G129" s="88">
        <v>15</v>
      </c>
      <c r="H129" s="88">
        <v>15</v>
      </c>
      <c r="I129" s="89">
        <v>21</v>
      </c>
      <c r="J129" s="55">
        <f t="shared" si="52"/>
        <v>1547</v>
      </c>
      <c r="K129" s="55">
        <f t="shared" si="53"/>
        <v>51</v>
      </c>
      <c r="L129" s="89">
        <v>517</v>
      </c>
      <c r="M129" s="94">
        <v>453</v>
      </c>
      <c r="N129" s="94"/>
      <c r="O129" s="93">
        <v>17</v>
      </c>
      <c r="P129" s="93">
        <v>15</v>
      </c>
      <c r="Q129" s="45"/>
      <c r="R129" s="55">
        <f t="shared" si="59"/>
        <v>970</v>
      </c>
      <c r="S129" s="55">
        <f t="shared" si="38"/>
        <v>32</v>
      </c>
      <c r="T129" s="57">
        <f t="shared" si="49"/>
        <v>83</v>
      </c>
      <c r="U129" s="89">
        <v>3.72</v>
      </c>
      <c r="V129" s="98">
        <v>3.5</v>
      </c>
      <c r="W129" s="100">
        <v>6.5</v>
      </c>
      <c r="X129" s="44"/>
      <c r="Y129" s="44"/>
      <c r="Z129" s="44"/>
      <c r="AA129" s="44"/>
      <c r="AB129" s="44"/>
      <c r="AC129" s="68">
        <f t="shared" si="42"/>
        <v>0</v>
      </c>
      <c r="AD129" s="33"/>
      <c r="AE129" s="20">
        <f t="shared" si="43"/>
        <v>0</v>
      </c>
      <c r="AF129" s="85">
        <f t="shared" si="51"/>
        <v>96.72</v>
      </c>
      <c r="AG129" s="21">
        <f t="shared" si="50"/>
        <v>96.72</v>
      </c>
      <c r="AH129" s="82"/>
      <c r="AI129" s="78"/>
      <c r="AJ129" s="22">
        <f t="shared" si="54"/>
        <v>96.72</v>
      </c>
      <c r="AK129" s="23">
        <f t="shared" si="55"/>
        <v>-15.840000000000003</v>
      </c>
      <c r="AL129" s="58"/>
      <c r="AM129" s="24">
        <f t="shared" si="56"/>
        <v>0</v>
      </c>
      <c r="AN129" s="25">
        <f t="shared" si="44"/>
        <v>80.88</v>
      </c>
      <c r="AO129" s="28">
        <f t="shared" si="45"/>
        <v>80.88</v>
      </c>
      <c r="AP129" s="79"/>
      <c r="AQ129" s="118">
        <v>80</v>
      </c>
      <c r="AR129" s="118">
        <v>100</v>
      </c>
      <c r="AS129" s="118">
        <v>0</v>
      </c>
      <c r="AT129" s="118">
        <v>30</v>
      </c>
      <c r="AU129" s="118">
        <v>0</v>
      </c>
      <c r="AV129" s="62">
        <f t="shared" si="41"/>
        <v>210</v>
      </c>
      <c r="AW129" s="64">
        <f t="shared" si="57"/>
        <v>199.5</v>
      </c>
      <c r="AX129" s="120">
        <v>6</v>
      </c>
      <c r="AY129" s="120">
        <v>16</v>
      </c>
      <c r="AZ129" s="120">
        <v>8</v>
      </c>
      <c r="BA129" s="120">
        <v>1</v>
      </c>
      <c r="BB129" s="81">
        <f t="shared" si="58"/>
        <v>31</v>
      </c>
      <c r="BC129" s="80">
        <f t="shared" si="46"/>
        <v>168.5</v>
      </c>
      <c r="BD129" s="36">
        <f t="shared" si="47"/>
        <v>80.88</v>
      </c>
      <c r="BE129" s="80">
        <f t="shared" si="48"/>
        <v>87.62</v>
      </c>
    </row>
    <row r="130" spans="1:57" ht="17.399999999999999">
      <c r="A130" s="217">
        <v>41915</v>
      </c>
      <c r="B130" s="201" t="str">
        <f t="shared" ref="B130:B193" si="60">LEFT(C130,2) &amp; ":" &amp; RIGHT(C130,2) &amp; ":00"</f>
        <v>08:00:00</v>
      </c>
      <c r="C130" s="27" t="s">
        <v>14</v>
      </c>
      <c r="D130" s="88">
        <v>480</v>
      </c>
      <c r="E130" s="88">
        <v>497</v>
      </c>
      <c r="F130" s="88">
        <v>696</v>
      </c>
      <c r="G130" s="88">
        <v>16</v>
      </c>
      <c r="H130" s="88">
        <v>17</v>
      </c>
      <c r="I130" s="89">
        <v>22</v>
      </c>
      <c r="J130" s="55">
        <f t="shared" si="52"/>
        <v>1673</v>
      </c>
      <c r="K130" s="55">
        <f t="shared" si="53"/>
        <v>55</v>
      </c>
      <c r="L130" s="88">
        <v>542</v>
      </c>
      <c r="M130" s="94">
        <v>490</v>
      </c>
      <c r="N130" s="94"/>
      <c r="O130" s="93">
        <v>18</v>
      </c>
      <c r="P130" s="93">
        <v>14</v>
      </c>
      <c r="Q130" s="45"/>
      <c r="R130" s="55">
        <f t="shared" si="59"/>
        <v>1032</v>
      </c>
      <c r="S130" s="55">
        <f t="shared" si="38"/>
        <v>32</v>
      </c>
      <c r="T130" s="57">
        <f t="shared" si="49"/>
        <v>87</v>
      </c>
      <c r="U130" s="89">
        <v>3.96</v>
      </c>
      <c r="V130" s="98">
        <v>3.8</v>
      </c>
      <c r="W130" s="100">
        <v>6.8</v>
      </c>
      <c r="X130" s="60"/>
      <c r="Y130" s="44"/>
      <c r="Z130" s="44"/>
      <c r="AA130" s="44"/>
      <c r="AB130" s="44"/>
      <c r="AC130" s="68">
        <f t="shared" si="42"/>
        <v>0</v>
      </c>
      <c r="AD130" s="33"/>
      <c r="AE130" s="20">
        <f t="shared" si="43"/>
        <v>0</v>
      </c>
      <c r="AF130" s="85">
        <f t="shared" si="51"/>
        <v>101.55999999999999</v>
      </c>
      <c r="AG130" s="21">
        <f t="shared" si="50"/>
        <v>101.55999999999999</v>
      </c>
      <c r="AH130" s="82"/>
      <c r="AI130" s="78"/>
      <c r="AJ130" s="22">
        <f t="shared" si="54"/>
        <v>101.55999999999999</v>
      </c>
      <c r="AK130" s="23">
        <f t="shared" si="55"/>
        <v>-20.679999999999993</v>
      </c>
      <c r="AL130" s="58"/>
      <c r="AM130" s="24">
        <f t="shared" si="56"/>
        <v>0</v>
      </c>
      <c r="AN130" s="25">
        <f t="shared" si="44"/>
        <v>80.88</v>
      </c>
      <c r="AO130" s="28">
        <f t="shared" si="45"/>
        <v>80.88</v>
      </c>
      <c r="AP130" s="79"/>
      <c r="AQ130" s="118">
        <v>80</v>
      </c>
      <c r="AR130" s="118">
        <v>100</v>
      </c>
      <c r="AS130" s="118">
        <v>0</v>
      </c>
      <c r="AT130" s="118">
        <v>30</v>
      </c>
      <c r="AU130" s="118">
        <v>0</v>
      </c>
      <c r="AV130" s="62">
        <f t="shared" si="41"/>
        <v>210</v>
      </c>
      <c r="AW130" s="64">
        <f t="shared" si="57"/>
        <v>199.5</v>
      </c>
      <c r="AX130" s="120">
        <v>6</v>
      </c>
      <c r="AY130" s="120">
        <v>16</v>
      </c>
      <c r="AZ130" s="120">
        <v>8</v>
      </c>
      <c r="BA130" s="120">
        <v>1</v>
      </c>
      <c r="BB130" s="81">
        <f t="shared" si="58"/>
        <v>31</v>
      </c>
      <c r="BC130" s="80">
        <f t="shared" si="46"/>
        <v>168.5</v>
      </c>
      <c r="BD130" s="36">
        <f t="shared" si="47"/>
        <v>80.88</v>
      </c>
      <c r="BE130" s="80">
        <f t="shared" si="48"/>
        <v>87.62</v>
      </c>
    </row>
    <row r="131" spans="1:57" ht="17.399999999999999">
      <c r="A131" s="217">
        <v>41915</v>
      </c>
      <c r="B131" s="201" t="str">
        <f t="shared" si="60"/>
        <v>08:30:00</v>
      </c>
      <c r="C131" s="27" t="s">
        <v>31</v>
      </c>
      <c r="D131" s="88">
        <v>390</v>
      </c>
      <c r="E131" s="88">
        <v>527</v>
      </c>
      <c r="F131" s="88">
        <v>700</v>
      </c>
      <c r="G131" s="88">
        <v>13</v>
      </c>
      <c r="H131" s="88">
        <v>18</v>
      </c>
      <c r="I131" s="89">
        <v>23</v>
      </c>
      <c r="J131" s="55">
        <f t="shared" si="52"/>
        <v>1617</v>
      </c>
      <c r="K131" s="55">
        <f t="shared" si="53"/>
        <v>54</v>
      </c>
      <c r="L131" s="103">
        <v>561</v>
      </c>
      <c r="M131" s="94">
        <v>520</v>
      </c>
      <c r="N131" s="94"/>
      <c r="O131" s="93">
        <v>19</v>
      </c>
      <c r="P131" s="93">
        <v>14</v>
      </c>
      <c r="Q131" s="45"/>
      <c r="R131" s="55">
        <f>SUM(L132+M131+N131)</f>
        <v>1102</v>
      </c>
      <c r="S131" s="55">
        <f t="shared" si="38"/>
        <v>33</v>
      </c>
      <c r="T131" s="57">
        <f t="shared" si="49"/>
        <v>87</v>
      </c>
      <c r="U131" s="89">
        <v>3.96</v>
      </c>
      <c r="V131" s="88">
        <v>4</v>
      </c>
      <c r="W131" s="100">
        <v>6.8</v>
      </c>
      <c r="X131" s="44"/>
      <c r="Y131" s="44"/>
      <c r="Z131" s="44"/>
      <c r="AA131" s="44"/>
      <c r="AB131" s="44"/>
      <c r="AC131" s="68">
        <f t="shared" si="42"/>
        <v>0</v>
      </c>
      <c r="AD131" s="33"/>
      <c r="AE131" s="20">
        <f t="shared" si="43"/>
        <v>0</v>
      </c>
      <c r="AF131" s="85">
        <f t="shared" si="51"/>
        <v>101.75999999999999</v>
      </c>
      <c r="AG131" s="21">
        <f t="shared" si="50"/>
        <v>101.75999999999999</v>
      </c>
      <c r="AH131" s="82"/>
      <c r="AI131" s="78"/>
      <c r="AJ131" s="22">
        <f t="shared" si="54"/>
        <v>101.75999999999999</v>
      </c>
      <c r="AK131" s="23">
        <f t="shared" si="55"/>
        <v>-20.879999999999995</v>
      </c>
      <c r="AL131" s="58"/>
      <c r="AM131" s="24">
        <f t="shared" si="56"/>
        <v>0</v>
      </c>
      <c r="AN131" s="25">
        <f t="shared" si="44"/>
        <v>80.88</v>
      </c>
      <c r="AO131" s="28">
        <f t="shared" si="45"/>
        <v>80.88</v>
      </c>
      <c r="AP131" s="79"/>
      <c r="AQ131" s="118">
        <v>80</v>
      </c>
      <c r="AR131" s="118">
        <v>100</v>
      </c>
      <c r="AS131" s="118">
        <v>0</v>
      </c>
      <c r="AT131" s="118">
        <v>30</v>
      </c>
      <c r="AU131" s="118">
        <v>0</v>
      </c>
      <c r="AV131" s="62">
        <f t="shared" si="41"/>
        <v>210</v>
      </c>
      <c r="AW131" s="64">
        <f t="shared" si="57"/>
        <v>199.5</v>
      </c>
      <c r="AX131" s="120">
        <v>6</v>
      </c>
      <c r="AY131" s="120">
        <v>16</v>
      </c>
      <c r="AZ131" s="120">
        <v>8</v>
      </c>
      <c r="BA131" s="120">
        <v>1</v>
      </c>
      <c r="BB131" s="81">
        <f t="shared" si="58"/>
        <v>31</v>
      </c>
      <c r="BC131" s="80">
        <f t="shared" si="46"/>
        <v>168.5</v>
      </c>
      <c r="BD131" s="36">
        <f t="shared" si="47"/>
        <v>80.88</v>
      </c>
      <c r="BE131" s="80">
        <f t="shared" si="48"/>
        <v>87.62</v>
      </c>
    </row>
    <row r="132" spans="1:57" ht="17.399999999999999">
      <c r="A132" s="217">
        <v>41915</v>
      </c>
      <c r="B132" s="201" t="str">
        <f t="shared" si="60"/>
        <v>09:00:00</v>
      </c>
      <c r="C132" s="27" t="s">
        <v>15</v>
      </c>
      <c r="D132" s="88">
        <v>523</v>
      </c>
      <c r="E132" s="88">
        <v>538</v>
      </c>
      <c r="F132" s="88">
        <v>721</v>
      </c>
      <c r="G132" s="88">
        <v>17</v>
      </c>
      <c r="H132" s="88">
        <v>18</v>
      </c>
      <c r="I132" s="89">
        <v>23</v>
      </c>
      <c r="J132" s="55">
        <f t="shared" si="52"/>
        <v>1782</v>
      </c>
      <c r="K132" s="55">
        <f t="shared" si="53"/>
        <v>58</v>
      </c>
      <c r="L132" s="88">
        <v>582</v>
      </c>
      <c r="M132" s="94">
        <v>539</v>
      </c>
      <c r="N132" s="94"/>
      <c r="O132" s="93">
        <v>19</v>
      </c>
      <c r="P132" s="93">
        <v>15</v>
      </c>
      <c r="Q132" s="45"/>
      <c r="R132" s="55">
        <f>SUM(L133+M132+N132)</f>
        <v>1120</v>
      </c>
      <c r="S132" s="55">
        <f t="shared" si="38"/>
        <v>34</v>
      </c>
      <c r="T132" s="57">
        <f t="shared" si="49"/>
        <v>92</v>
      </c>
      <c r="U132" s="89">
        <v>4</v>
      </c>
      <c r="V132" s="88">
        <v>4</v>
      </c>
      <c r="W132" s="100">
        <v>7.1</v>
      </c>
      <c r="X132" s="44"/>
      <c r="Y132" s="44"/>
      <c r="Z132" s="44"/>
      <c r="AA132" s="44"/>
      <c r="AB132" s="44"/>
      <c r="AC132" s="68">
        <f t="shared" si="42"/>
        <v>0</v>
      </c>
      <c r="AD132" s="33"/>
      <c r="AE132" s="20">
        <f t="shared" si="43"/>
        <v>0</v>
      </c>
      <c r="AF132" s="85">
        <f t="shared" si="51"/>
        <v>107.1</v>
      </c>
      <c r="AG132" s="21">
        <f t="shared" si="50"/>
        <v>107.1</v>
      </c>
      <c r="AH132" s="82"/>
      <c r="AI132" s="78"/>
      <c r="AJ132" s="22">
        <f t="shared" si="54"/>
        <v>107.1</v>
      </c>
      <c r="AK132" s="23">
        <f t="shared" si="55"/>
        <v>-26.22</v>
      </c>
      <c r="AL132" s="58"/>
      <c r="AM132" s="24">
        <f t="shared" si="56"/>
        <v>0</v>
      </c>
      <c r="AN132" s="25">
        <f t="shared" si="44"/>
        <v>80.88</v>
      </c>
      <c r="AO132" s="28">
        <f t="shared" si="45"/>
        <v>80.88</v>
      </c>
      <c r="AP132" s="79"/>
      <c r="AQ132" s="118">
        <v>80</v>
      </c>
      <c r="AR132" s="118">
        <v>100</v>
      </c>
      <c r="AS132" s="118">
        <v>0</v>
      </c>
      <c r="AT132" s="118">
        <v>30</v>
      </c>
      <c r="AU132" s="118">
        <v>0</v>
      </c>
      <c r="AV132" s="62">
        <f t="shared" si="41"/>
        <v>210</v>
      </c>
      <c r="AW132" s="64">
        <f t="shared" si="57"/>
        <v>199.5</v>
      </c>
      <c r="AX132" s="120">
        <v>6</v>
      </c>
      <c r="AY132" s="120">
        <v>16</v>
      </c>
      <c r="AZ132" s="120">
        <v>8</v>
      </c>
      <c r="BA132" s="120">
        <v>1</v>
      </c>
      <c r="BB132" s="81">
        <f t="shared" si="58"/>
        <v>31</v>
      </c>
      <c r="BC132" s="80">
        <f t="shared" si="46"/>
        <v>168.5</v>
      </c>
      <c r="BD132" s="36">
        <f t="shared" si="47"/>
        <v>80.88</v>
      </c>
      <c r="BE132" s="80">
        <f t="shared" si="48"/>
        <v>87.62</v>
      </c>
    </row>
    <row r="133" spans="1:57" ht="17.399999999999999">
      <c r="A133" s="217">
        <v>41915</v>
      </c>
      <c r="B133" s="201" t="str">
        <f t="shared" si="60"/>
        <v>09:30:00</v>
      </c>
      <c r="C133" s="27" t="s">
        <v>32</v>
      </c>
      <c r="D133" s="88">
        <v>528</v>
      </c>
      <c r="E133" s="88">
        <v>550</v>
      </c>
      <c r="F133" s="88">
        <v>726</v>
      </c>
      <c r="G133" s="88">
        <v>17</v>
      </c>
      <c r="H133" s="88">
        <v>18</v>
      </c>
      <c r="I133" s="89">
        <v>23</v>
      </c>
      <c r="J133" s="55">
        <f t="shared" si="52"/>
        <v>1804</v>
      </c>
      <c r="K133" s="55">
        <f t="shared" si="53"/>
        <v>58</v>
      </c>
      <c r="L133" s="88">
        <v>581</v>
      </c>
      <c r="M133" s="94">
        <v>538</v>
      </c>
      <c r="N133" s="94"/>
      <c r="O133" s="93">
        <v>19</v>
      </c>
      <c r="P133" s="93">
        <v>15</v>
      </c>
      <c r="Q133" s="45"/>
      <c r="R133" s="55">
        <f t="shared" si="59"/>
        <v>1119</v>
      </c>
      <c r="S133" s="55">
        <f t="shared" si="38"/>
        <v>34</v>
      </c>
      <c r="T133" s="57">
        <f t="shared" si="49"/>
        <v>92</v>
      </c>
      <c r="U133" s="89">
        <v>4</v>
      </c>
      <c r="V133" s="88">
        <v>4</v>
      </c>
      <c r="W133" s="100">
        <v>7.1</v>
      </c>
      <c r="X133" s="44"/>
      <c r="Y133" s="44"/>
      <c r="Z133" s="44"/>
      <c r="AA133" s="44"/>
      <c r="AB133" s="44"/>
      <c r="AC133" s="68">
        <f t="shared" si="42"/>
        <v>0</v>
      </c>
      <c r="AD133" s="33"/>
      <c r="AE133" s="20">
        <f t="shared" si="43"/>
        <v>0</v>
      </c>
      <c r="AF133" s="85">
        <f t="shared" si="51"/>
        <v>107.1</v>
      </c>
      <c r="AG133" s="21">
        <f t="shared" si="50"/>
        <v>107.1</v>
      </c>
      <c r="AH133" s="82"/>
      <c r="AI133" s="78"/>
      <c r="AJ133" s="22">
        <f t="shared" si="54"/>
        <v>107.1</v>
      </c>
      <c r="AK133" s="23">
        <f t="shared" si="55"/>
        <v>-26.22</v>
      </c>
      <c r="AL133" s="58"/>
      <c r="AM133" s="24">
        <f t="shared" si="56"/>
        <v>0</v>
      </c>
      <c r="AN133" s="25">
        <f t="shared" si="44"/>
        <v>80.88</v>
      </c>
      <c r="AO133" s="28">
        <f t="shared" si="45"/>
        <v>80.88</v>
      </c>
      <c r="AP133" s="79"/>
      <c r="AQ133" s="118">
        <v>80</v>
      </c>
      <c r="AR133" s="118">
        <v>100</v>
      </c>
      <c r="AS133" s="118">
        <v>0</v>
      </c>
      <c r="AT133" s="118">
        <v>30</v>
      </c>
      <c r="AU133" s="118">
        <v>0</v>
      </c>
      <c r="AV133" s="62">
        <f t="shared" si="41"/>
        <v>210</v>
      </c>
      <c r="AW133" s="64">
        <f t="shared" si="57"/>
        <v>199.5</v>
      </c>
      <c r="AX133" s="120">
        <v>6</v>
      </c>
      <c r="AY133" s="120">
        <v>16</v>
      </c>
      <c r="AZ133" s="120">
        <v>8</v>
      </c>
      <c r="BA133" s="120">
        <v>1</v>
      </c>
      <c r="BB133" s="81">
        <f t="shared" si="58"/>
        <v>31</v>
      </c>
      <c r="BC133" s="80">
        <f t="shared" si="46"/>
        <v>168.5</v>
      </c>
      <c r="BD133" s="36">
        <f t="shared" si="47"/>
        <v>80.88</v>
      </c>
      <c r="BE133" s="80">
        <f t="shared" si="48"/>
        <v>87.62</v>
      </c>
    </row>
    <row r="134" spans="1:57" ht="17.399999999999999">
      <c r="A134" s="217">
        <v>41915</v>
      </c>
      <c r="B134" s="201" t="str">
        <f t="shared" si="60"/>
        <v>10:00:00</v>
      </c>
      <c r="C134" s="27" t="s">
        <v>16</v>
      </c>
      <c r="D134" s="88">
        <v>527</v>
      </c>
      <c r="E134" s="88">
        <v>564</v>
      </c>
      <c r="F134" s="88">
        <v>729</v>
      </c>
      <c r="G134" s="88">
        <v>17</v>
      </c>
      <c r="H134" s="88">
        <v>18</v>
      </c>
      <c r="I134" s="89">
        <v>23</v>
      </c>
      <c r="J134" s="55">
        <f t="shared" si="52"/>
        <v>1820</v>
      </c>
      <c r="K134" s="55">
        <f t="shared" si="53"/>
        <v>58</v>
      </c>
      <c r="L134" s="88">
        <v>573</v>
      </c>
      <c r="M134" s="94">
        <v>544</v>
      </c>
      <c r="N134" s="94"/>
      <c r="O134" s="93">
        <v>19</v>
      </c>
      <c r="P134" s="93">
        <v>15</v>
      </c>
      <c r="Q134" s="45"/>
      <c r="R134" s="55">
        <f t="shared" si="59"/>
        <v>1117</v>
      </c>
      <c r="S134" s="55">
        <f t="shared" si="38"/>
        <v>34</v>
      </c>
      <c r="T134" s="57">
        <f t="shared" si="49"/>
        <v>92</v>
      </c>
      <c r="U134" s="89">
        <v>4</v>
      </c>
      <c r="V134" s="88">
        <v>5</v>
      </c>
      <c r="W134" s="88">
        <v>7.3</v>
      </c>
      <c r="X134" s="44"/>
      <c r="Y134" s="44"/>
      <c r="Z134" s="44"/>
      <c r="AA134" s="44"/>
      <c r="AB134" s="44"/>
      <c r="AC134" s="68">
        <f t="shared" si="42"/>
        <v>0</v>
      </c>
      <c r="AD134" s="33"/>
      <c r="AE134" s="20">
        <f t="shared" si="43"/>
        <v>0</v>
      </c>
      <c r="AF134" s="85">
        <f t="shared" si="51"/>
        <v>108.3</v>
      </c>
      <c r="AG134" s="21">
        <f t="shared" si="50"/>
        <v>108.3</v>
      </c>
      <c r="AH134" s="82"/>
      <c r="AI134" s="78"/>
      <c r="AJ134" s="22">
        <f t="shared" si="54"/>
        <v>108.3</v>
      </c>
      <c r="AK134" s="23">
        <f t="shared" si="55"/>
        <v>-27.42</v>
      </c>
      <c r="AL134" s="58"/>
      <c r="AM134" s="24">
        <f t="shared" si="56"/>
        <v>0</v>
      </c>
      <c r="AN134" s="25">
        <f t="shared" si="44"/>
        <v>80.88</v>
      </c>
      <c r="AO134" s="28">
        <f t="shared" si="45"/>
        <v>80.88</v>
      </c>
      <c r="AP134" s="79"/>
      <c r="AQ134" s="118">
        <v>80</v>
      </c>
      <c r="AR134" s="118">
        <v>100</v>
      </c>
      <c r="AS134" s="118">
        <v>0</v>
      </c>
      <c r="AT134" s="118">
        <v>30</v>
      </c>
      <c r="AU134" s="118">
        <v>0</v>
      </c>
      <c r="AV134" s="62">
        <f t="shared" si="41"/>
        <v>210</v>
      </c>
      <c r="AW134" s="64">
        <f t="shared" si="57"/>
        <v>199.5</v>
      </c>
      <c r="AX134" s="120">
        <v>6</v>
      </c>
      <c r="AY134" s="120">
        <v>16</v>
      </c>
      <c r="AZ134" s="120">
        <v>8</v>
      </c>
      <c r="BA134" s="120">
        <v>1</v>
      </c>
      <c r="BB134" s="81">
        <f t="shared" si="58"/>
        <v>31</v>
      </c>
      <c r="BC134" s="80">
        <f t="shared" si="46"/>
        <v>168.5</v>
      </c>
      <c r="BD134" s="36">
        <f t="shared" si="47"/>
        <v>80.88</v>
      </c>
      <c r="BE134" s="80">
        <f t="shared" si="48"/>
        <v>87.62</v>
      </c>
    </row>
    <row r="135" spans="1:57" ht="17.399999999999999">
      <c r="A135" s="217">
        <v>41915</v>
      </c>
      <c r="B135" s="201" t="str">
        <f t="shared" si="60"/>
        <v>10:30:00</v>
      </c>
      <c r="C135" s="27" t="s">
        <v>45</v>
      </c>
      <c r="D135" s="88">
        <v>534</v>
      </c>
      <c r="E135" s="88">
        <v>570</v>
      </c>
      <c r="F135" s="88">
        <v>728</v>
      </c>
      <c r="G135" s="88">
        <v>18</v>
      </c>
      <c r="H135" s="88">
        <v>19</v>
      </c>
      <c r="I135" s="89">
        <v>23</v>
      </c>
      <c r="J135" s="55">
        <f t="shared" si="52"/>
        <v>1832</v>
      </c>
      <c r="K135" s="55">
        <f t="shared" si="53"/>
        <v>60</v>
      </c>
      <c r="L135" s="88">
        <v>586</v>
      </c>
      <c r="M135" s="94">
        <v>541</v>
      </c>
      <c r="N135" s="94"/>
      <c r="O135" s="93">
        <v>19</v>
      </c>
      <c r="P135" s="93">
        <v>15</v>
      </c>
      <c r="Q135" s="45"/>
      <c r="R135" s="55">
        <f t="shared" si="59"/>
        <v>1127</v>
      </c>
      <c r="S135" s="55">
        <f t="shared" si="38"/>
        <v>34</v>
      </c>
      <c r="T135" s="57">
        <f t="shared" si="49"/>
        <v>94</v>
      </c>
      <c r="U135" s="89">
        <v>4</v>
      </c>
      <c r="V135" s="88">
        <v>4</v>
      </c>
      <c r="W135" s="88">
        <v>7.3</v>
      </c>
      <c r="X135" s="44"/>
      <c r="Y135" s="44"/>
      <c r="Z135" s="44"/>
      <c r="AA135" s="44"/>
      <c r="AB135" s="44"/>
      <c r="AC135" s="68">
        <f t="shared" si="42"/>
        <v>0</v>
      </c>
      <c r="AD135" s="33"/>
      <c r="AE135" s="20">
        <f t="shared" si="43"/>
        <v>0</v>
      </c>
      <c r="AF135" s="85">
        <f t="shared" si="51"/>
        <v>109.3</v>
      </c>
      <c r="AG135" s="21">
        <f t="shared" si="50"/>
        <v>109.3</v>
      </c>
      <c r="AH135" s="82"/>
      <c r="AI135" s="78"/>
      <c r="AJ135" s="22">
        <f t="shared" si="54"/>
        <v>109.3</v>
      </c>
      <c r="AK135" s="23">
        <f t="shared" si="55"/>
        <v>-28.42</v>
      </c>
      <c r="AL135" s="58"/>
      <c r="AM135" s="24">
        <f t="shared" si="56"/>
        <v>0</v>
      </c>
      <c r="AN135" s="25">
        <f t="shared" si="44"/>
        <v>80.88</v>
      </c>
      <c r="AO135" s="28">
        <f t="shared" si="45"/>
        <v>80.88</v>
      </c>
      <c r="AP135" s="79"/>
      <c r="AQ135" s="118">
        <v>80</v>
      </c>
      <c r="AR135" s="118">
        <v>100</v>
      </c>
      <c r="AS135" s="118">
        <v>0</v>
      </c>
      <c r="AT135" s="118">
        <v>30</v>
      </c>
      <c r="AU135" s="118">
        <v>0</v>
      </c>
      <c r="AV135" s="62">
        <f t="shared" si="41"/>
        <v>210</v>
      </c>
      <c r="AW135" s="64">
        <f t="shared" si="57"/>
        <v>199.5</v>
      </c>
      <c r="AX135" s="120">
        <v>6</v>
      </c>
      <c r="AY135" s="120">
        <v>16</v>
      </c>
      <c r="AZ135" s="120">
        <v>8</v>
      </c>
      <c r="BA135" s="120">
        <v>1</v>
      </c>
      <c r="BB135" s="81">
        <f t="shared" si="58"/>
        <v>31</v>
      </c>
      <c r="BC135" s="80">
        <f t="shared" si="46"/>
        <v>168.5</v>
      </c>
      <c r="BD135" s="36">
        <f t="shared" si="47"/>
        <v>80.88</v>
      </c>
      <c r="BE135" s="80">
        <f t="shared" si="48"/>
        <v>87.62</v>
      </c>
    </row>
    <row r="136" spans="1:57" ht="17.399999999999999">
      <c r="A136" s="217">
        <v>41915</v>
      </c>
      <c r="B136" s="201" t="str">
        <f t="shared" si="60"/>
        <v>11:00:00</v>
      </c>
      <c r="C136" s="27" t="s">
        <v>17</v>
      </c>
      <c r="D136" s="88">
        <v>548</v>
      </c>
      <c r="E136" s="88">
        <v>574</v>
      </c>
      <c r="F136" s="88">
        <v>733</v>
      </c>
      <c r="G136" s="88">
        <v>18</v>
      </c>
      <c r="H136" s="88">
        <v>19</v>
      </c>
      <c r="I136" s="89">
        <v>24</v>
      </c>
      <c r="J136" s="55">
        <f t="shared" si="52"/>
        <v>1855</v>
      </c>
      <c r="K136" s="55">
        <f t="shared" si="53"/>
        <v>61</v>
      </c>
      <c r="L136" s="88">
        <v>579</v>
      </c>
      <c r="M136" s="94">
        <v>543</v>
      </c>
      <c r="N136" s="94"/>
      <c r="O136" s="93">
        <v>19</v>
      </c>
      <c r="P136" s="93">
        <v>15</v>
      </c>
      <c r="Q136" s="45"/>
      <c r="R136" s="55">
        <f t="shared" si="59"/>
        <v>1122</v>
      </c>
      <c r="S136" s="55">
        <f t="shared" si="38"/>
        <v>34</v>
      </c>
      <c r="T136" s="57">
        <f t="shared" si="49"/>
        <v>95</v>
      </c>
      <c r="U136" s="89">
        <v>4</v>
      </c>
      <c r="V136" s="88">
        <v>4</v>
      </c>
      <c r="W136" s="88">
        <v>7.7</v>
      </c>
      <c r="X136" s="44"/>
      <c r="Y136" s="44"/>
      <c r="Z136" s="44"/>
      <c r="AA136" s="44"/>
      <c r="AB136" s="44"/>
      <c r="AC136" s="68">
        <f t="shared" si="42"/>
        <v>0</v>
      </c>
      <c r="AD136" s="33"/>
      <c r="AE136" s="20">
        <f t="shared" si="43"/>
        <v>0</v>
      </c>
      <c r="AF136" s="85">
        <f t="shared" si="51"/>
        <v>110.7</v>
      </c>
      <c r="AG136" s="21">
        <f t="shared" si="50"/>
        <v>110.7</v>
      </c>
      <c r="AH136" s="82"/>
      <c r="AI136" s="78"/>
      <c r="AJ136" s="22">
        <f t="shared" si="54"/>
        <v>110.7</v>
      </c>
      <c r="AK136" s="23">
        <f t="shared" si="55"/>
        <v>-29.820000000000007</v>
      </c>
      <c r="AL136" s="58"/>
      <c r="AM136" s="24">
        <f t="shared" si="56"/>
        <v>0</v>
      </c>
      <c r="AN136" s="25">
        <f t="shared" si="44"/>
        <v>80.88</v>
      </c>
      <c r="AO136" s="28">
        <f t="shared" si="45"/>
        <v>80.88</v>
      </c>
      <c r="AP136" s="79"/>
      <c r="AQ136" s="118">
        <v>80</v>
      </c>
      <c r="AR136" s="118">
        <v>100</v>
      </c>
      <c r="AS136" s="118">
        <v>0</v>
      </c>
      <c r="AT136" s="118">
        <v>30</v>
      </c>
      <c r="AU136" s="118">
        <v>0</v>
      </c>
      <c r="AV136" s="62">
        <f t="shared" si="41"/>
        <v>210</v>
      </c>
      <c r="AW136" s="64">
        <f t="shared" si="57"/>
        <v>199.5</v>
      </c>
      <c r="AX136" s="120">
        <v>6</v>
      </c>
      <c r="AY136" s="120">
        <v>16</v>
      </c>
      <c r="AZ136" s="120">
        <v>8</v>
      </c>
      <c r="BA136" s="120">
        <v>1</v>
      </c>
      <c r="BB136" s="81">
        <f t="shared" si="58"/>
        <v>31</v>
      </c>
      <c r="BC136" s="80">
        <f t="shared" si="46"/>
        <v>168.5</v>
      </c>
      <c r="BD136" s="36">
        <f t="shared" si="47"/>
        <v>80.88</v>
      </c>
      <c r="BE136" s="80">
        <f t="shared" si="48"/>
        <v>87.62</v>
      </c>
    </row>
    <row r="137" spans="1:57" ht="17.399999999999999">
      <c r="A137" s="217">
        <v>41915</v>
      </c>
      <c r="B137" s="201" t="str">
        <f t="shared" si="60"/>
        <v>11:30:00</v>
      </c>
      <c r="C137" s="27" t="s">
        <v>46</v>
      </c>
      <c r="D137" s="88">
        <v>540</v>
      </c>
      <c r="E137" s="88">
        <v>579</v>
      </c>
      <c r="F137" s="88">
        <v>746</v>
      </c>
      <c r="G137" s="88">
        <v>18</v>
      </c>
      <c r="H137" s="88">
        <v>19</v>
      </c>
      <c r="I137" s="89">
        <v>24</v>
      </c>
      <c r="J137" s="55">
        <f t="shared" si="52"/>
        <v>1865</v>
      </c>
      <c r="K137" s="55">
        <f t="shared" si="53"/>
        <v>61</v>
      </c>
      <c r="L137" s="88">
        <v>575</v>
      </c>
      <c r="M137" s="94">
        <v>536</v>
      </c>
      <c r="N137" s="94"/>
      <c r="O137" s="93">
        <v>19</v>
      </c>
      <c r="P137" s="93">
        <v>15</v>
      </c>
      <c r="Q137" s="45"/>
      <c r="R137" s="55">
        <f t="shared" si="59"/>
        <v>1111</v>
      </c>
      <c r="S137" s="55">
        <f t="shared" si="38"/>
        <v>34</v>
      </c>
      <c r="T137" s="57">
        <f t="shared" si="49"/>
        <v>95</v>
      </c>
      <c r="U137" s="89">
        <v>4</v>
      </c>
      <c r="V137" s="88">
        <v>4</v>
      </c>
      <c r="W137" s="88">
        <v>7.7</v>
      </c>
      <c r="X137" s="44"/>
      <c r="Y137" s="44"/>
      <c r="Z137" s="44"/>
      <c r="AA137" s="44"/>
      <c r="AB137" s="44"/>
      <c r="AC137" s="68">
        <f t="shared" si="42"/>
        <v>0</v>
      </c>
      <c r="AD137" s="33"/>
      <c r="AE137" s="20">
        <f t="shared" si="43"/>
        <v>0</v>
      </c>
      <c r="AF137" s="85">
        <f t="shared" si="51"/>
        <v>110.7</v>
      </c>
      <c r="AG137" s="21">
        <f t="shared" si="50"/>
        <v>110.7</v>
      </c>
      <c r="AH137" s="82"/>
      <c r="AI137" s="78"/>
      <c r="AJ137" s="22">
        <f t="shared" si="54"/>
        <v>110.7</v>
      </c>
      <c r="AK137" s="23">
        <f t="shared" si="55"/>
        <v>-29.820000000000007</v>
      </c>
      <c r="AL137" s="58"/>
      <c r="AM137" s="24">
        <f t="shared" si="56"/>
        <v>0</v>
      </c>
      <c r="AN137" s="25">
        <f t="shared" si="44"/>
        <v>80.88</v>
      </c>
      <c r="AO137" s="28">
        <f t="shared" si="45"/>
        <v>80.88</v>
      </c>
      <c r="AP137" s="79"/>
      <c r="AQ137" s="118">
        <v>80</v>
      </c>
      <c r="AR137" s="118">
        <v>100</v>
      </c>
      <c r="AS137" s="118">
        <v>0</v>
      </c>
      <c r="AT137" s="118">
        <v>30</v>
      </c>
      <c r="AU137" s="118">
        <v>0</v>
      </c>
      <c r="AV137" s="62">
        <f t="shared" si="41"/>
        <v>210</v>
      </c>
      <c r="AW137" s="64">
        <f t="shared" si="57"/>
        <v>199.5</v>
      </c>
      <c r="AX137" s="120">
        <v>6</v>
      </c>
      <c r="AY137" s="120">
        <v>16</v>
      </c>
      <c r="AZ137" s="120">
        <v>8</v>
      </c>
      <c r="BA137" s="120">
        <v>1</v>
      </c>
      <c r="BB137" s="81">
        <f t="shared" si="58"/>
        <v>31</v>
      </c>
      <c r="BC137" s="80">
        <f t="shared" si="46"/>
        <v>168.5</v>
      </c>
      <c r="BD137" s="36">
        <f t="shared" si="47"/>
        <v>80.88</v>
      </c>
      <c r="BE137" s="80">
        <f t="shared" si="48"/>
        <v>87.62</v>
      </c>
    </row>
    <row r="138" spans="1:57" ht="17.399999999999999">
      <c r="A138" s="217">
        <v>41915</v>
      </c>
      <c r="B138" s="201" t="str">
        <f t="shared" si="60"/>
        <v>12:00:00</v>
      </c>
      <c r="C138" s="27" t="s">
        <v>18</v>
      </c>
      <c r="D138" s="88">
        <v>534</v>
      </c>
      <c r="E138" s="88">
        <v>567</v>
      </c>
      <c r="F138" s="92">
        <v>720</v>
      </c>
      <c r="G138" s="88">
        <v>18</v>
      </c>
      <c r="H138" s="88">
        <v>19</v>
      </c>
      <c r="I138" s="89">
        <v>24</v>
      </c>
      <c r="J138" s="55">
        <f t="shared" si="52"/>
        <v>1821</v>
      </c>
      <c r="K138" s="55">
        <f t="shared" si="53"/>
        <v>61</v>
      </c>
      <c r="L138" s="89">
        <v>585</v>
      </c>
      <c r="M138" s="94">
        <v>556</v>
      </c>
      <c r="N138" s="94"/>
      <c r="O138" s="93">
        <v>19</v>
      </c>
      <c r="P138" s="93">
        <v>15</v>
      </c>
      <c r="Q138" s="56"/>
      <c r="R138" s="55">
        <f t="shared" si="59"/>
        <v>1141</v>
      </c>
      <c r="S138" s="55">
        <f t="shared" si="38"/>
        <v>34</v>
      </c>
      <c r="T138" s="57">
        <f t="shared" si="49"/>
        <v>95</v>
      </c>
      <c r="U138" s="89">
        <v>4</v>
      </c>
      <c r="V138" s="88">
        <v>3.5</v>
      </c>
      <c r="W138" s="88">
        <v>7.5</v>
      </c>
      <c r="X138" s="44"/>
      <c r="Y138" s="44"/>
      <c r="Z138" s="44"/>
      <c r="AA138" s="44"/>
      <c r="AB138" s="44"/>
      <c r="AC138" s="68">
        <f t="shared" si="42"/>
        <v>0</v>
      </c>
      <c r="AD138" s="33"/>
      <c r="AE138" s="20">
        <f t="shared" si="43"/>
        <v>0</v>
      </c>
      <c r="AF138" s="85">
        <f t="shared" si="51"/>
        <v>110</v>
      </c>
      <c r="AG138" s="21">
        <f t="shared" si="50"/>
        <v>110</v>
      </c>
      <c r="AH138" s="82"/>
      <c r="AI138" s="78"/>
      <c r="AJ138" s="22">
        <f t="shared" si="54"/>
        <v>110</v>
      </c>
      <c r="AK138" s="23">
        <f t="shared" si="55"/>
        <v>-51.92</v>
      </c>
      <c r="AL138" s="58"/>
      <c r="AM138" s="24">
        <f t="shared" si="56"/>
        <v>0</v>
      </c>
      <c r="AN138" s="25">
        <f t="shared" si="44"/>
        <v>58.08</v>
      </c>
      <c r="AO138" s="28">
        <f t="shared" si="45"/>
        <v>58.08</v>
      </c>
      <c r="AP138" s="79"/>
      <c r="AQ138" s="118">
        <v>80</v>
      </c>
      <c r="AR138" s="118">
        <v>0</v>
      </c>
      <c r="AS138" s="118">
        <v>0</v>
      </c>
      <c r="AT138" s="118">
        <v>20</v>
      </c>
      <c r="AU138" s="118">
        <v>60</v>
      </c>
      <c r="AV138" s="62">
        <f t="shared" si="41"/>
        <v>160</v>
      </c>
      <c r="AW138" s="64">
        <f t="shared" si="57"/>
        <v>152</v>
      </c>
      <c r="AX138" s="120">
        <v>6</v>
      </c>
      <c r="AY138" s="120">
        <v>16</v>
      </c>
      <c r="AZ138" s="120">
        <v>8</v>
      </c>
      <c r="BA138" s="120">
        <v>1</v>
      </c>
      <c r="BB138" s="81">
        <f t="shared" si="58"/>
        <v>31</v>
      </c>
      <c r="BC138" s="80">
        <f t="shared" si="46"/>
        <v>121</v>
      </c>
      <c r="BD138" s="36">
        <f t="shared" si="47"/>
        <v>58.08</v>
      </c>
      <c r="BE138" s="80">
        <f t="shared" si="48"/>
        <v>62.92</v>
      </c>
    </row>
    <row r="139" spans="1:57" ht="17.399999999999999">
      <c r="A139" s="217">
        <v>41915</v>
      </c>
      <c r="B139" s="201" t="str">
        <f t="shared" si="60"/>
        <v>12:30:00</v>
      </c>
      <c r="C139" s="27" t="s">
        <v>47</v>
      </c>
      <c r="D139" s="88">
        <v>519</v>
      </c>
      <c r="E139" s="88">
        <v>549</v>
      </c>
      <c r="F139" s="92">
        <v>726</v>
      </c>
      <c r="G139" s="88">
        <v>18</v>
      </c>
      <c r="H139" s="88">
        <v>19</v>
      </c>
      <c r="I139" s="89">
        <v>24</v>
      </c>
      <c r="J139" s="55">
        <f t="shared" si="52"/>
        <v>1794</v>
      </c>
      <c r="K139" s="55">
        <f t="shared" si="53"/>
        <v>61</v>
      </c>
      <c r="L139" s="89">
        <v>558</v>
      </c>
      <c r="M139" s="94">
        <v>546</v>
      </c>
      <c r="N139" s="94"/>
      <c r="O139" s="93">
        <v>19</v>
      </c>
      <c r="P139" s="93">
        <v>15</v>
      </c>
      <c r="Q139" s="56"/>
      <c r="R139" s="55">
        <f t="shared" si="59"/>
        <v>1104</v>
      </c>
      <c r="S139" s="55">
        <f t="shared" si="38"/>
        <v>34</v>
      </c>
      <c r="T139" s="57">
        <f t="shared" si="49"/>
        <v>95</v>
      </c>
      <c r="U139" s="89">
        <v>4</v>
      </c>
      <c r="V139" s="88">
        <v>3.5</v>
      </c>
      <c r="W139" s="88">
        <v>7.5</v>
      </c>
      <c r="X139" s="44"/>
      <c r="Y139" s="44"/>
      <c r="Z139" s="44"/>
      <c r="AA139" s="44"/>
      <c r="AB139" s="44"/>
      <c r="AC139" s="68">
        <f t="shared" si="42"/>
        <v>0</v>
      </c>
      <c r="AD139" s="33">
        <v>30</v>
      </c>
      <c r="AE139" s="20">
        <f t="shared" si="43"/>
        <v>30</v>
      </c>
      <c r="AF139" s="85">
        <f t="shared" si="51"/>
        <v>110</v>
      </c>
      <c r="AG139" s="21">
        <f t="shared" si="50"/>
        <v>80</v>
      </c>
      <c r="AH139" s="82"/>
      <c r="AI139" s="78"/>
      <c r="AJ139" s="22">
        <f t="shared" si="54"/>
        <v>110</v>
      </c>
      <c r="AK139" s="23">
        <f t="shared" si="55"/>
        <v>-21.92</v>
      </c>
      <c r="AL139" s="58"/>
      <c r="AM139" s="24">
        <f t="shared" si="56"/>
        <v>30</v>
      </c>
      <c r="AN139" s="25">
        <f t="shared" si="44"/>
        <v>58.08</v>
      </c>
      <c r="AO139" s="28">
        <f t="shared" si="45"/>
        <v>88.08</v>
      </c>
      <c r="AP139" s="79"/>
      <c r="AQ139" s="118">
        <v>80</v>
      </c>
      <c r="AR139" s="118">
        <v>0</v>
      </c>
      <c r="AS139" s="118">
        <v>0</v>
      </c>
      <c r="AT139" s="118">
        <v>20</v>
      </c>
      <c r="AU139" s="118">
        <v>60</v>
      </c>
      <c r="AV139" s="62">
        <f t="shared" si="41"/>
        <v>160</v>
      </c>
      <c r="AW139" s="64">
        <f t="shared" si="57"/>
        <v>152</v>
      </c>
      <c r="AX139" s="120">
        <v>6</v>
      </c>
      <c r="AY139" s="120">
        <v>16</v>
      </c>
      <c r="AZ139" s="120">
        <v>8</v>
      </c>
      <c r="BA139" s="120">
        <v>1</v>
      </c>
      <c r="BB139" s="81">
        <f t="shared" si="58"/>
        <v>31</v>
      </c>
      <c r="BC139" s="80">
        <f t="shared" si="46"/>
        <v>121</v>
      </c>
      <c r="BD139" s="36">
        <f t="shared" si="47"/>
        <v>58.08</v>
      </c>
      <c r="BE139" s="80">
        <f t="shared" si="48"/>
        <v>62.92</v>
      </c>
    </row>
    <row r="140" spans="1:57" ht="17.399999999999999">
      <c r="A140" s="217">
        <v>41915</v>
      </c>
      <c r="B140" s="201" t="str">
        <f t="shared" si="60"/>
        <v>13:00:00</v>
      </c>
      <c r="C140" s="27" t="s">
        <v>19</v>
      </c>
      <c r="D140" s="88">
        <v>509</v>
      </c>
      <c r="E140" s="88">
        <v>519</v>
      </c>
      <c r="F140" s="92">
        <v>710</v>
      </c>
      <c r="G140" s="88">
        <v>18</v>
      </c>
      <c r="H140" s="88">
        <v>17</v>
      </c>
      <c r="I140" s="89">
        <v>23</v>
      </c>
      <c r="J140" s="55">
        <f t="shared" si="52"/>
        <v>1738</v>
      </c>
      <c r="K140" s="55">
        <f t="shared" si="53"/>
        <v>58</v>
      </c>
      <c r="L140" s="89">
        <v>510</v>
      </c>
      <c r="M140" s="94">
        <v>540</v>
      </c>
      <c r="N140" s="94"/>
      <c r="O140" s="93">
        <v>17</v>
      </c>
      <c r="P140" s="93">
        <v>15</v>
      </c>
      <c r="Q140" s="56"/>
      <c r="R140" s="55">
        <f t="shared" si="59"/>
        <v>1050</v>
      </c>
      <c r="S140" s="55">
        <f t="shared" si="38"/>
        <v>32</v>
      </c>
      <c r="T140" s="57">
        <f t="shared" si="49"/>
        <v>90</v>
      </c>
      <c r="U140" s="89">
        <v>4</v>
      </c>
      <c r="V140" s="88">
        <v>2.5</v>
      </c>
      <c r="W140" s="88">
        <v>6.8</v>
      </c>
      <c r="X140" s="44"/>
      <c r="Y140" s="44"/>
      <c r="Z140" s="44"/>
      <c r="AA140" s="44"/>
      <c r="AB140" s="44"/>
      <c r="AC140" s="68">
        <f t="shared" si="42"/>
        <v>0</v>
      </c>
      <c r="AD140" s="33">
        <v>30</v>
      </c>
      <c r="AE140" s="20">
        <f t="shared" si="43"/>
        <v>30</v>
      </c>
      <c r="AF140" s="85">
        <f t="shared" si="51"/>
        <v>103.3</v>
      </c>
      <c r="AG140" s="21">
        <f t="shared" si="50"/>
        <v>73.3</v>
      </c>
      <c r="AH140" s="82"/>
      <c r="AI140" s="78"/>
      <c r="AJ140" s="22">
        <f t="shared" si="54"/>
        <v>103.3</v>
      </c>
      <c r="AK140" s="23">
        <f t="shared" si="55"/>
        <v>-15.219999999999999</v>
      </c>
      <c r="AL140" s="58"/>
      <c r="AM140" s="24">
        <f t="shared" si="56"/>
        <v>30</v>
      </c>
      <c r="AN140" s="25">
        <f t="shared" si="44"/>
        <v>58.08</v>
      </c>
      <c r="AO140" s="28">
        <f t="shared" si="45"/>
        <v>88.08</v>
      </c>
      <c r="AP140" s="79"/>
      <c r="AQ140" s="118">
        <v>80</v>
      </c>
      <c r="AR140" s="118">
        <v>0</v>
      </c>
      <c r="AS140" s="118">
        <v>0</v>
      </c>
      <c r="AT140" s="118">
        <v>20</v>
      </c>
      <c r="AU140" s="118">
        <v>60</v>
      </c>
      <c r="AV140" s="62">
        <f t="shared" si="41"/>
        <v>160</v>
      </c>
      <c r="AW140" s="64">
        <f t="shared" si="57"/>
        <v>152</v>
      </c>
      <c r="AX140" s="120">
        <v>6</v>
      </c>
      <c r="AY140" s="120">
        <v>16</v>
      </c>
      <c r="AZ140" s="120">
        <v>8</v>
      </c>
      <c r="BA140" s="120">
        <v>1</v>
      </c>
      <c r="BB140" s="81">
        <f t="shared" si="58"/>
        <v>31</v>
      </c>
      <c r="BC140" s="80">
        <f t="shared" si="46"/>
        <v>121</v>
      </c>
      <c r="BD140" s="36">
        <f t="shared" si="47"/>
        <v>58.08</v>
      </c>
      <c r="BE140" s="80">
        <f t="shared" si="48"/>
        <v>62.92</v>
      </c>
    </row>
    <row r="141" spans="1:57" ht="17.399999999999999">
      <c r="A141" s="217">
        <v>41915</v>
      </c>
      <c r="B141" s="201" t="str">
        <f t="shared" si="60"/>
        <v>13:30:00</v>
      </c>
      <c r="C141" s="27" t="s">
        <v>48</v>
      </c>
      <c r="D141" s="88">
        <v>506</v>
      </c>
      <c r="E141" s="88">
        <v>525</v>
      </c>
      <c r="F141" s="92">
        <v>712</v>
      </c>
      <c r="G141" s="88">
        <v>18</v>
      </c>
      <c r="H141" s="88">
        <v>17</v>
      </c>
      <c r="I141" s="89">
        <v>23</v>
      </c>
      <c r="J141" s="55">
        <f t="shared" si="52"/>
        <v>1743</v>
      </c>
      <c r="K141" s="55">
        <f t="shared" si="53"/>
        <v>58</v>
      </c>
      <c r="L141" s="89">
        <v>565</v>
      </c>
      <c r="M141" s="94">
        <v>540</v>
      </c>
      <c r="N141" s="94"/>
      <c r="O141" s="93">
        <v>19</v>
      </c>
      <c r="P141" s="93">
        <v>15</v>
      </c>
      <c r="Q141" s="56"/>
      <c r="R141" s="55">
        <f t="shared" si="59"/>
        <v>1105</v>
      </c>
      <c r="S141" s="55">
        <f t="shared" si="38"/>
        <v>34</v>
      </c>
      <c r="T141" s="57">
        <f t="shared" si="49"/>
        <v>92</v>
      </c>
      <c r="U141" s="89">
        <v>4</v>
      </c>
      <c r="V141" s="89">
        <v>3.8</v>
      </c>
      <c r="W141" s="88">
        <v>6.8</v>
      </c>
      <c r="X141" s="44"/>
      <c r="Y141" s="44"/>
      <c r="Z141" s="44"/>
      <c r="AA141" s="44"/>
      <c r="AB141" s="44"/>
      <c r="AC141" s="68">
        <f t="shared" si="42"/>
        <v>0</v>
      </c>
      <c r="AD141" s="33">
        <v>30</v>
      </c>
      <c r="AE141" s="20">
        <f t="shared" si="43"/>
        <v>30</v>
      </c>
      <c r="AF141" s="85">
        <f t="shared" si="51"/>
        <v>106.6</v>
      </c>
      <c r="AG141" s="21">
        <f t="shared" si="50"/>
        <v>76.599999999999994</v>
      </c>
      <c r="AH141" s="82"/>
      <c r="AI141" s="78"/>
      <c r="AJ141" s="22">
        <f t="shared" si="54"/>
        <v>106.6</v>
      </c>
      <c r="AK141" s="23">
        <f t="shared" si="55"/>
        <v>-18.519999999999996</v>
      </c>
      <c r="AL141" s="58"/>
      <c r="AM141" s="24">
        <f t="shared" si="56"/>
        <v>30</v>
      </c>
      <c r="AN141" s="25">
        <f t="shared" si="44"/>
        <v>58.08</v>
      </c>
      <c r="AO141" s="28">
        <f t="shared" si="45"/>
        <v>88.08</v>
      </c>
      <c r="AP141" s="79"/>
      <c r="AQ141" s="118">
        <v>80</v>
      </c>
      <c r="AR141" s="118">
        <v>0</v>
      </c>
      <c r="AS141" s="118">
        <v>0</v>
      </c>
      <c r="AT141" s="118">
        <v>20</v>
      </c>
      <c r="AU141" s="118">
        <v>60</v>
      </c>
      <c r="AV141" s="62">
        <f t="shared" si="41"/>
        <v>160</v>
      </c>
      <c r="AW141" s="64">
        <f t="shared" si="57"/>
        <v>152</v>
      </c>
      <c r="AX141" s="120">
        <v>6</v>
      </c>
      <c r="AY141" s="120">
        <v>16</v>
      </c>
      <c r="AZ141" s="120">
        <v>8</v>
      </c>
      <c r="BA141" s="120">
        <v>1</v>
      </c>
      <c r="BB141" s="81">
        <f t="shared" si="58"/>
        <v>31</v>
      </c>
      <c r="BC141" s="80">
        <f t="shared" si="46"/>
        <v>121</v>
      </c>
      <c r="BD141" s="36">
        <f t="shared" si="47"/>
        <v>58.08</v>
      </c>
      <c r="BE141" s="80">
        <f t="shared" si="48"/>
        <v>62.92</v>
      </c>
    </row>
    <row r="142" spans="1:57" ht="17.399999999999999">
      <c r="A142" s="217">
        <v>41915</v>
      </c>
      <c r="B142" s="201" t="str">
        <f t="shared" si="60"/>
        <v>14:00:00</v>
      </c>
      <c r="C142" s="27" t="s">
        <v>20</v>
      </c>
      <c r="D142" s="88">
        <v>506</v>
      </c>
      <c r="E142" s="88">
        <v>415</v>
      </c>
      <c r="F142" s="92">
        <v>700</v>
      </c>
      <c r="G142" s="88">
        <v>18</v>
      </c>
      <c r="H142" s="88">
        <v>14</v>
      </c>
      <c r="I142" s="89">
        <v>23</v>
      </c>
      <c r="J142" s="55">
        <f t="shared" si="52"/>
        <v>1621</v>
      </c>
      <c r="K142" s="55">
        <f t="shared" si="53"/>
        <v>55</v>
      </c>
      <c r="L142" s="89">
        <v>568</v>
      </c>
      <c r="M142" s="94">
        <v>535</v>
      </c>
      <c r="N142" s="94"/>
      <c r="O142" s="93">
        <v>19</v>
      </c>
      <c r="P142" s="93">
        <v>15</v>
      </c>
      <c r="Q142" s="56"/>
      <c r="R142" s="55">
        <f t="shared" si="59"/>
        <v>1103</v>
      </c>
      <c r="S142" s="55">
        <f t="shared" si="38"/>
        <v>34</v>
      </c>
      <c r="T142" s="57">
        <f t="shared" si="49"/>
        <v>89</v>
      </c>
      <c r="U142" s="89">
        <v>3</v>
      </c>
      <c r="V142" s="89">
        <v>3.5</v>
      </c>
      <c r="W142" s="100">
        <v>7.1</v>
      </c>
      <c r="X142" s="44"/>
      <c r="Y142" s="44"/>
      <c r="Z142" s="44"/>
      <c r="AA142" s="44"/>
      <c r="AB142" s="44"/>
      <c r="AC142" s="68">
        <f t="shared" si="42"/>
        <v>0</v>
      </c>
      <c r="AD142" s="33">
        <v>30</v>
      </c>
      <c r="AE142" s="20">
        <f>AC142+AD142</f>
        <v>30</v>
      </c>
      <c r="AF142" s="85">
        <f t="shared" si="51"/>
        <v>102.6</v>
      </c>
      <c r="AG142" s="21">
        <f t="shared" si="50"/>
        <v>72.599999999999994</v>
      </c>
      <c r="AH142" s="82"/>
      <c r="AI142" s="78"/>
      <c r="AJ142" s="22">
        <f t="shared" si="54"/>
        <v>102.6</v>
      </c>
      <c r="AK142" s="23">
        <f t="shared" si="55"/>
        <v>-14.519999999999996</v>
      </c>
      <c r="AL142" s="58"/>
      <c r="AM142" s="24">
        <f t="shared" si="56"/>
        <v>30</v>
      </c>
      <c r="AN142" s="25">
        <f t="shared" si="44"/>
        <v>58.08</v>
      </c>
      <c r="AO142" s="28">
        <f t="shared" si="45"/>
        <v>88.08</v>
      </c>
      <c r="AP142" s="79"/>
      <c r="AQ142" s="118">
        <v>80</v>
      </c>
      <c r="AR142" s="118">
        <v>0</v>
      </c>
      <c r="AS142" s="118">
        <v>0</v>
      </c>
      <c r="AT142" s="118">
        <v>20</v>
      </c>
      <c r="AU142" s="118">
        <v>60</v>
      </c>
      <c r="AV142" s="62">
        <f t="shared" si="41"/>
        <v>160</v>
      </c>
      <c r="AW142" s="64">
        <f t="shared" si="57"/>
        <v>152</v>
      </c>
      <c r="AX142" s="120">
        <v>6</v>
      </c>
      <c r="AY142" s="120">
        <v>16</v>
      </c>
      <c r="AZ142" s="120">
        <v>8</v>
      </c>
      <c r="BA142" s="120">
        <v>1</v>
      </c>
      <c r="BB142" s="81">
        <f t="shared" si="58"/>
        <v>31</v>
      </c>
      <c r="BC142" s="80">
        <f t="shared" si="46"/>
        <v>121</v>
      </c>
      <c r="BD142" s="36">
        <f t="shared" si="47"/>
        <v>58.08</v>
      </c>
      <c r="BE142" s="80">
        <f t="shared" si="48"/>
        <v>62.92</v>
      </c>
    </row>
    <row r="143" spans="1:57" ht="17.399999999999999">
      <c r="A143" s="217">
        <v>41915</v>
      </c>
      <c r="B143" s="201" t="str">
        <f t="shared" si="60"/>
        <v>14:30:00</v>
      </c>
      <c r="C143" s="27" t="s">
        <v>33</v>
      </c>
      <c r="D143" s="88"/>
      <c r="E143" s="88">
        <v>403</v>
      </c>
      <c r="F143" s="92">
        <v>618</v>
      </c>
      <c r="G143" s="88">
        <v>13</v>
      </c>
      <c r="H143" s="88">
        <v>14</v>
      </c>
      <c r="I143" s="89">
        <v>20</v>
      </c>
      <c r="J143" s="55">
        <f t="shared" si="52"/>
        <v>1021</v>
      </c>
      <c r="K143" s="55">
        <f t="shared" si="53"/>
        <v>47</v>
      </c>
      <c r="L143" s="89">
        <v>615</v>
      </c>
      <c r="M143" s="94">
        <v>530</v>
      </c>
      <c r="N143" s="94"/>
      <c r="O143" s="93">
        <v>20</v>
      </c>
      <c r="P143" s="93">
        <v>15</v>
      </c>
      <c r="Q143" s="56"/>
      <c r="R143" s="55">
        <f t="shared" si="59"/>
        <v>1145</v>
      </c>
      <c r="S143" s="55">
        <f t="shared" si="38"/>
        <v>35</v>
      </c>
      <c r="T143" s="57">
        <f t="shared" si="49"/>
        <v>82</v>
      </c>
      <c r="U143" s="89">
        <v>3</v>
      </c>
      <c r="V143" s="89">
        <v>4.5</v>
      </c>
      <c r="W143" s="100">
        <v>7.1</v>
      </c>
      <c r="X143" s="44"/>
      <c r="Y143" s="44"/>
      <c r="Z143" s="44"/>
      <c r="AA143" s="44"/>
      <c r="AB143" s="44"/>
      <c r="AC143" s="68">
        <f t="shared" si="42"/>
        <v>0</v>
      </c>
      <c r="AD143" s="33">
        <v>30</v>
      </c>
      <c r="AE143" s="20">
        <f t="shared" si="43"/>
        <v>30</v>
      </c>
      <c r="AF143" s="85">
        <f>T143+U143+V143+W143+X143+Y143+Z143+AA143+AB143</f>
        <v>96.6</v>
      </c>
      <c r="AG143" s="21">
        <f t="shared" si="50"/>
        <v>66.599999999999994</v>
      </c>
      <c r="AH143" s="82"/>
      <c r="AI143" s="78"/>
      <c r="AJ143" s="22">
        <f t="shared" si="54"/>
        <v>96.6</v>
      </c>
      <c r="AK143" s="23">
        <f t="shared" si="55"/>
        <v>-8.519999999999996</v>
      </c>
      <c r="AL143" s="58"/>
      <c r="AM143" s="24">
        <f t="shared" si="56"/>
        <v>30</v>
      </c>
      <c r="AN143" s="25">
        <f t="shared" si="44"/>
        <v>58.08</v>
      </c>
      <c r="AO143" s="28">
        <f t="shared" si="45"/>
        <v>88.08</v>
      </c>
      <c r="AP143" s="79"/>
      <c r="AQ143" s="118">
        <v>80</v>
      </c>
      <c r="AR143" s="118">
        <v>0</v>
      </c>
      <c r="AS143" s="118">
        <v>0</v>
      </c>
      <c r="AT143" s="118">
        <v>20</v>
      </c>
      <c r="AU143" s="118">
        <v>60</v>
      </c>
      <c r="AV143" s="62">
        <f t="shared" si="41"/>
        <v>160</v>
      </c>
      <c r="AW143" s="64">
        <f t="shared" si="57"/>
        <v>152</v>
      </c>
      <c r="AX143" s="120">
        <v>6</v>
      </c>
      <c r="AY143" s="120">
        <v>16</v>
      </c>
      <c r="AZ143" s="120">
        <v>8</v>
      </c>
      <c r="BA143" s="120">
        <v>1</v>
      </c>
      <c r="BB143" s="81">
        <f t="shared" si="58"/>
        <v>31</v>
      </c>
      <c r="BC143" s="80">
        <f t="shared" si="46"/>
        <v>121</v>
      </c>
      <c r="BD143" s="36">
        <f t="shared" si="47"/>
        <v>58.08</v>
      </c>
      <c r="BE143" s="80">
        <f t="shared" si="48"/>
        <v>62.92</v>
      </c>
    </row>
    <row r="144" spans="1:57" ht="17.399999999999999">
      <c r="A144" s="217">
        <v>41915</v>
      </c>
      <c r="B144" s="201" t="str">
        <f t="shared" si="60"/>
        <v>15:00:00</v>
      </c>
      <c r="C144" s="27" t="s">
        <v>21</v>
      </c>
      <c r="D144" s="88">
        <v>369</v>
      </c>
      <c r="E144" s="88">
        <v>401</v>
      </c>
      <c r="F144" s="92">
        <v>673</v>
      </c>
      <c r="G144" s="88">
        <v>12</v>
      </c>
      <c r="H144" s="88">
        <v>14</v>
      </c>
      <c r="I144" s="89">
        <v>22</v>
      </c>
      <c r="J144" s="55">
        <f t="shared" si="52"/>
        <v>1443</v>
      </c>
      <c r="K144" s="55">
        <f t="shared" si="53"/>
        <v>48</v>
      </c>
      <c r="L144" s="89">
        <v>595</v>
      </c>
      <c r="M144" s="94">
        <v>518</v>
      </c>
      <c r="N144" s="94"/>
      <c r="O144" s="93">
        <v>19</v>
      </c>
      <c r="P144" s="93">
        <v>14</v>
      </c>
      <c r="Q144" s="56"/>
      <c r="R144" s="55">
        <f t="shared" si="59"/>
        <v>1113</v>
      </c>
      <c r="S144" s="55">
        <f t="shared" si="38"/>
        <v>33</v>
      </c>
      <c r="T144" s="57">
        <f t="shared" si="49"/>
        <v>81</v>
      </c>
      <c r="U144" s="89">
        <v>3</v>
      </c>
      <c r="V144" s="89">
        <v>4.5</v>
      </c>
      <c r="W144" s="100">
        <v>7.9</v>
      </c>
      <c r="X144" s="44"/>
      <c r="Y144" s="44"/>
      <c r="Z144" s="44"/>
      <c r="AA144" s="44"/>
      <c r="AB144" s="44"/>
      <c r="AC144" s="68">
        <f t="shared" si="42"/>
        <v>0</v>
      </c>
      <c r="AD144" s="33">
        <v>30</v>
      </c>
      <c r="AE144" s="20">
        <f t="shared" si="43"/>
        <v>30</v>
      </c>
      <c r="AF144" s="85">
        <f t="shared" ref="AF144:AF169" si="61">T144+U144+V144+W144+X144+Y144+Z144+AA144+AB144</f>
        <v>96.4</v>
      </c>
      <c r="AG144" s="21">
        <f t="shared" si="50"/>
        <v>66.400000000000006</v>
      </c>
      <c r="AH144" s="82"/>
      <c r="AI144" s="78"/>
      <c r="AJ144" s="22">
        <f t="shared" si="54"/>
        <v>96.4</v>
      </c>
      <c r="AK144" s="23">
        <f t="shared" si="55"/>
        <v>-8.3200000000000074</v>
      </c>
      <c r="AL144" s="58"/>
      <c r="AM144" s="24">
        <f t="shared" si="56"/>
        <v>30</v>
      </c>
      <c r="AN144" s="25">
        <f t="shared" si="44"/>
        <v>58.08</v>
      </c>
      <c r="AO144" s="28">
        <f t="shared" si="45"/>
        <v>88.08</v>
      </c>
      <c r="AP144" s="79"/>
      <c r="AQ144" s="118">
        <v>80</v>
      </c>
      <c r="AR144" s="118">
        <v>0</v>
      </c>
      <c r="AS144" s="118">
        <v>0</v>
      </c>
      <c r="AT144" s="118">
        <v>20</v>
      </c>
      <c r="AU144" s="118">
        <v>60</v>
      </c>
      <c r="AV144" s="62">
        <f t="shared" si="41"/>
        <v>160</v>
      </c>
      <c r="AW144" s="64">
        <f t="shared" si="57"/>
        <v>152</v>
      </c>
      <c r="AX144" s="120">
        <v>6</v>
      </c>
      <c r="AY144" s="120">
        <v>16</v>
      </c>
      <c r="AZ144" s="120">
        <v>8</v>
      </c>
      <c r="BA144" s="120">
        <v>1</v>
      </c>
      <c r="BB144" s="81">
        <f t="shared" si="58"/>
        <v>31</v>
      </c>
      <c r="BC144" s="80">
        <f t="shared" si="46"/>
        <v>121</v>
      </c>
      <c r="BD144" s="36">
        <f t="shared" si="47"/>
        <v>58.08</v>
      </c>
      <c r="BE144" s="80">
        <f t="shared" si="48"/>
        <v>62.92</v>
      </c>
    </row>
    <row r="145" spans="1:57" ht="17.399999999999999">
      <c r="A145" s="217">
        <v>41915</v>
      </c>
      <c r="B145" s="201" t="str">
        <f t="shared" si="60"/>
        <v>15:30:00</v>
      </c>
      <c r="C145" s="27" t="s">
        <v>34</v>
      </c>
      <c r="D145" s="88">
        <v>364</v>
      </c>
      <c r="E145" s="88">
        <v>454</v>
      </c>
      <c r="F145" s="92">
        <v>712</v>
      </c>
      <c r="G145" s="88">
        <v>12</v>
      </c>
      <c r="H145" s="88">
        <v>15</v>
      </c>
      <c r="I145" s="89">
        <v>23</v>
      </c>
      <c r="J145" s="55">
        <f t="shared" si="52"/>
        <v>1530</v>
      </c>
      <c r="K145" s="55">
        <f t="shared" si="53"/>
        <v>50</v>
      </c>
      <c r="L145" s="96">
        <v>615</v>
      </c>
      <c r="M145" s="94">
        <v>521</v>
      </c>
      <c r="N145" s="96"/>
      <c r="O145" s="93">
        <v>20</v>
      </c>
      <c r="P145" s="93">
        <v>14</v>
      </c>
      <c r="Q145" s="56"/>
      <c r="R145" s="55">
        <f t="shared" si="59"/>
        <v>1136</v>
      </c>
      <c r="S145" s="55">
        <f t="shared" si="38"/>
        <v>34</v>
      </c>
      <c r="T145" s="57">
        <f t="shared" si="49"/>
        <v>84</v>
      </c>
      <c r="U145" s="89">
        <v>3</v>
      </c>
      <c r="V145" s="89">
        <v>4.5</v>
      </c>
      <c r="W145" s="100">
        <v>7.9</v>
      </c>
      <c r="X145" s="44"/>
      <c r="Y145" s="44"/>
      <c r="Z145" s="44"/>
      <c r="AA145" s="44"/>
      <c r="AB145" s="44"/>
      <c r="AC145" s="68">
        <f t="shared" si="42"/>
        <v>0</v>
      </c>
      <c r="AD145" s="33">
        <v>30</v>
      </c>
      <c r="AE145" s="20">
        <f t="shared" si="43"/>
        <v>30</v>
      </c>
      <c r="AF145" s="85">
        <f t="shared" si="61"/>
        <v>99.4</v>
      </c>
      <c r="AG145" s="21">
        <f t="shared" si="50"/>
        <v>69.400000000000006</v>
      </c>
      <c r="AH145" s="82"/>
      <c r="AI145" s="78"/>
      <c r="AJ145" s="22">
        <f t="shared" si="54"/>
        <v>99.4</v>
      </c>
      <c r="AK145" s="23">
        <f t="shared" si="55"/>
        <v>-11.320000000000007</v>
      </c>
      <c r="AL145" s="58"/>
      <c r="AM145" s="24">
        <f t="shared" si="56"/>
        <v>30</v>
      </c>
      <c r="AN145" s="25">
        <f t="shared" si="44"/>
        <v>58.08</v>
      </c>
      <c r="AO145" s="28">
        <f t="shared" si="45"/>
        <v>88.08</v>
      </c>
      <c r="AP145" s="79"/>
      <c r="AQ145" s="118">
        <v>80</v>
      </c>
      <c r="AR145" s="118">
        <v>0</v>
      </c>
      <c r="AS145" s="118">
        <v>0</v>
      </c>
      <c r="AT145" s="118">
        <v>20</v>
      </c>
      <c r="AU145" s="118">
        <v>60</v>
      </c>
      <c r="AV145" s="62">
        <f t="shared" si="41"/>
        <v>160</v>
      </c>
      <c r="AW145" s="64">
        <f t="shared" si="57"/>
        <v>152</v>
      </c>
      <c r="AX145" s="120">
        <v>6</v>
      </c>
      <c r="AY145" s="120">
        <v>16</v>
      </c>
      <c r="AZ145" s="120">
        <v>8</v>
      </c>
      <c r="BA145" s="120">
        <v>1</v>
      </c>
      <c r="BB145" s="81">
        <f t="shared" si="58"/>
        <v>31</v>
      </c>
      <c r="BC145" s="80">
        <f t="shared" si="46"/>
        <v>121</v>
      </c>
      <c r="BD145" s="36">
        <f t="shared" si="47"/>
        <v>58.08</v>
      </c>
      <c r="BE145" s="80">
        <f t="shared" si="48"/>
        <v>62.92</v>
      </c>
    </row>
    <row r="146" spans="1:57" ht="17.399999999999999">
      <c r="A146" s="217">
        <v>41915</v>
      </c>
      <c r="B146" s="201" t="str">
        <f t="shared" si="60"/>
        <v>16:00:00</v>
      </c>
      <c r="C146" s="27" t="s">
        <v>22</v>
      </c>
      <c r="D146" s="88">
        <v>358</v>
      </c>
      <c r="E146" s="88">
        <v>475</v>
      </c>
      <c r="F146" s="92">
        <v>710</v>
      </c>
      <c r="G146" s="88">
        <v>12</v>
      </c>
      <c r="H146" s="88">
        <v>16</v>
      </c>
      <c r="I146" s="89">
        <v>23</v>
      </c>
      <c r="J146" s="55">
        <f>D146+E146+F146</f>
        <v>1543</v>
      </c>
      <c r="K146" s="55">
        <f>G146+H146+I146</f>
        <v>51</v>
      </c>
      <c r="L146" s="89">
        <v>604</v>
      </c>
      <c r="M146" s="141">
        <v>508</v>
      </c>
      <c r="N146" s="94"/>
      <c r="O146" s="93">
        <v>20</v>
      </c>
      <c r="P146" s="93">
        <v>14</v>
      </c>
      <c r="Q146" s="56"/>
      <c r="R146" s="55">
        <f t="shared" si="59"/>
        <v>1112</v>
      </c>
      <c r="S146" s="55">
        <f t="shared" si="38"/>
        <v>34</v>
      </c>
      <c r="T146" s="57">
        <f t="shared" si="49"/>
        <v>85</v>
      </c>
      <c r="U146" s="101">
        <v>2</v>
      </c>
      <c r="V146" s="89">
        <v>4.5</v>
      </c>
      <c r="W146" s="100">
        <v>7.9</v>
      </c>
      <c r="X146" s="44"/>
      <c r="Y146" s="44"/>
      <c r="Z146" s="44"/>
      <c r="AA146" s="44"/>
      <c r="AB146" s="44"/>
      <c r="AC146" s="68">
        <f t="shared" si="42"/>
        <v>0</v>
      </c>
      <c r="AD146" s="33">
        <v>30</v>
      </c>
      <c r="AE146" s="20">
        <f t="shared" si="43"/>
        <v>30</v>
      </c>
      <c r="AF146" s="85">
        <f t="shared" si="61"/>
        <v>99.4</v>
      </c>
      <c r="AG146" s="21">
        <f t="shared" si="50"/>
        <v>69.400000000000006</v>
      </c>
      <c r="AH146" s="82"/>
      <c r="AI146" s="78"/>
      <c r="AJ146" s="22">
        <f t="shared" si="54"/>
        <v>99.4</v>
      </c>
      <c r="AK146" s="23">
        <f t="shared" si="55"/>
        <v>-11.320000000000007</v>
      </c>
      <c r="AL146" s="58"/>
      <c r="AM146" s="24">
        <f t="shared" si="56"/>
        <v>30</v>
      </c>
      <c r="AN146" s="25">
        <f t="shared" si="44"/>
        <v>58.08</v>
      </c>
      <c r="AO146" s="28">
        <f t="shared" si="45"/>
        <v>88.08</v>
      </c>
      <c r="AP146" s="79"/>
      <c r="AQ146" s="118">
        <v>80</v>
      </c>
      <c r="AR146" s="118">
        <v>0</v>
      </c>
      <c r="AS146" s="118">
        <v>0</v>
      </c>
      <c r="AT146" s="118">
        <v>20</v>
      </c>
      <c r="AU146" s="118">
        <v>60</v>
      </c>
      <c r="AV146" s="62">
        <f t="shared" si="41"/>
        <v>160</v>
      </c>
      <c r="AW146" s="64">
        <f t="shared" si="57"/>
        <v>152</v>
      </c>
      <c r="AX146" s="120">
        <v>6</v>
      </c>
      <c r="AY146" s="120">
        <v>16</v>
      </c>
      <c r="AZ146" s="120">
        <v>8</v>
      </c>
      <c r="BA146" s="120">
        <v>1</v>
      </c>
      <c r="BB146" s="81">
        <f t="shared" si="58"/>
        <v>31</v>
      </c>
      <c r="BC146" s="80">
        <f t="shared" si="46"/>
        <v>121</v>
      </c>
      <c r="BD146" s="36">
        <f t="shared" si="47"/>
        <v>58.08</v>
      </c>
      <c r="BE146" s="80">
        <f t="shared" si="48"/>
        <v>62.92</v>
      </c>
    </row>
    <row r="147" spans="1:57" ht="17.399999999999999">
      <c r="A147" s="217">
        <v>41915</v>
      </c>
      <c r="B147" s="201" t="str">
        <f t="shared" si="60"/>
        <v>16:30:00</v>
      </c>
      <c r="C147" s="27" t="s">
        <v>49</v>
      </c>
      <c r="D147" s="88">
        <v>361</v>
      </c>
      <c r="E147" s="88">
        <v>500</v>
      </c>
      <c r="F147" s="88">
        <v>728</v>
      </c>
      <c r="G147" s="88">
        <v>12</v>
      </c>
      <c r="H147" s="88">
        <v>17</v>
      </c>
      <c r="I147" s="89">
        <v>23</v>
      </c>
      <c r="J147" s="55">
        <f t="shared" si="52"/>
        <v>1589</v>
      </c>
      <c r="K147" s="55">
        <f t="shared" si="53"/>
        <v>52</v>
      </c>
      <c r="L147" s="89">
        <v>607</v>
      </c>
      <c r="M147" s="94">
        <v>506</v>
      </c>
      <c r="N147" s="94"/>
      <c r="O147" s="93">
        <v>20</v>
      </c>
      <c r="P147" s="93">
        <v>14</v>
      </c>
      <c r="Q147" s="56"/>
      <c r="R147" s="55">
        <f t="shared" si="59"/>
        <v>1113</v>
      </c>
      <c r="S147" s="55">
        <f t="shared" si="38"/>
        <v>34</v>
      </c>
      <c r="T147" s="57">
        <f t="shared" si="49"/>
        <v>86</v>
      </c>
      <c r="U147" s="101">
        <v>2</v>
      </c>
      <c r="V147" s="89">
        <v>4.2</v>
      </c>
      <c r="W147" s="100">
        <v>7.9</v>
      </c>
      <c r="X147" s="44"/>
      <c r="Y147" s="44"/>
      <c r="Z147" s="44"/>
      <c r="AA147" s="44"/>
      <c r="AB147" s="44"/>
      <c r="AC147" s="68">
        <f t="shared" si="42"/>
        <v>0</v>
      </c>
      <c r="AD147" s="33">
        <v>30</v>
      </c>
      <c r="AE147" s="20">
        <f t="shared" si="43"/>
        <v>30</v>
      </c>
      <c r="AF147" s="85">
        <f t="shared" si="61"/>
        <v>100.10000000000001</v>
      </c>
      <c r="AG147" s="21">
        <f t="shared" si="50"/>
        <v>70.100000000000009</v>
      </c>
      <c r="AH147" s="82"/>
      <c r="AI147" s="78"/>
      <c r="AJ147" s="22">
        <f t="shared" si="54"/>
        <v>100.10000000000001</v>
      </c>
      <c r="AK147" s="23">
        <f t="shared" si="55"/>
        <v>-12.02000000000001</v>
      </c>
      <c r="AL147" s="58"/>
      <c r="AM147" s="24">
        <f t="shared" si="56"/>
        <v>30</v>
      </c>
      <c r="AN147" s="25">
        <f t="shared" si="44"/>
        <v>58.08</v>
      </c>
      <c r="AO147" s="28">
        <f t="shared" si="45"/>
        <v>88.08</v>
      </c>
      <c r="AP147" s="79"/>
      <c r="AQ147" s="118">
        <v>80</v>
      </c>
      <c r="AR147" s="118">
        <v>0</v>
      </c>
      <c r="AS147" s="118">
        <v>0</v>
      </c>
      <c r="AT147" s="118">
        <v>20</v>
      </c>
      <c r="AU147" s="118">
        <v>60</v>
      </c>
      <c r="AV147" s="62">
        <f t="shared" si="41"/>
        <v>160</v>
      </c>
      <c r="AW147" s="64">
        <f t="shared" si="57"/>
        <v>152</v>
      </c>
      <c r="AX147" s="120">
        <v>6</v>
      </c>
      <c r="AY147" s="120">
        <v>16</v>
      </c>
      <c r="AZ147" s="120">
        <v>8</v>
      </c>
      <c r="BA147" s="120">
        <v>1</v>
      </c>
      <c r="BB147" s="81">
        <f t="shared" si="58"/>
        <v>31</v>
      </c>
      <c r="BC147" s="80">
        <f t="shared" si="46"/>
        <v>121</v>
      </c>
      <c r="BD147" s="36">
        <f t="shared" si="47"/>
        <v>58.08</v>
      </c>
      <c r="BE147" s="80">
        <f t="shared" si="48"/>
        <v>62.92</v>
      </c>
    </row>
    <row r="148" spans="1:57" ht="17.399999999999999">
      <c r="A148" s="217">
        <v>41915</v>
      </c>
      <c r="B148" s="201" t="str">
        <f t="shared" si="60"/>
        <v>17:00:00</v>
      </c>
      <c r="C148" s="27" t="s">
        <v>23</v>
      </c>
      <c r="D148" s="88">
        <v>496</v>
      </c>
      <c r="E148" s="88">
        <v>484</v>
      </c>
      <c r="F148" s="88">
        <v>706</v>
      </c>
      <c r="G148" s="88">
        <v>17</v>
      </c>
      <c r="H148" s="88">
        <v>17</v>
      </c>
      <c r="I148" s="89">
        <v>23</v>
      </c>
      <c r="J148" s="55">
        <f t="shared" si="52"/>
        <v>1686</v>
      </c>
      <c r="K148" s="55">
        <f t="shared" si="53"/>
        <v>57</v>
      </c>
      <c r="L148" s="89">
        <v>595</v>
      </c>
      <c r="M148" s="94">
        <v>481</v>
      </c>
      <c r="N148" s="94"/>
      <c r="O148" s="93">
        <v>19</v>
      </c>
      <c r="P148" s="93">
        <v>16</v>
      </c>
      <c r="Q148" s="56"/>
      <c r="R148" s="55">
        <f t="shared" si="59"/>
        <v>1076</v>
      </c>
      <c r="S148" s="55">
        <f t="shared" si="38"/>
        <v>35</v>
      </c>
      <c r="T148" s="57">
        <f t="shared" si="49"/>
        <v>92</v>
      </c>
      <c r="U148" s="101">
        <v>4</v>
      </c>
      <c r="V148" s="89">
        <v>4.2</v>
      </c>
      <c r="W148" s="100">
        <v>7.9</v>
      </c>
      <c r="X148" s="44"/>
      <c r="Y148" s="44"/>
      <c r="Z148" s="44"/>
      <c r="AA148" s="44"/>
      <c r="AB148" s="44"/>
      <c r="AC148" s="68">
        <f t="shared" si="42"/>
        <v>0</v>
      </c>
      <c r="AD148" s="33">
        <v>30</v>
      </c>
      <c r="AE148" s="20">
        <f t="shared" si="43"/>
        <v>30</v>
      </c>
      <c r="AF148" s="85">
        <f t="shared" si="61"/>
        <v>108.10000000000001</v>
      </c>
      <c r="AG148" s="21">
        <f t="shared" si="50"/>
        <v>78.100000000000009</v>
      </c>
      <c r="AH148" s="82"/>
      <c r="AI148" s="78"/>
      <c r="AJ148" s="22">
        <f t="shared" si="54"/>
        <v>108.10000000000001</v>
      </c>
      <c r="AK148" s="23">
        <f t="shared" si="55"/>
        <v>-20.02000000000001</v>
      </c>
      <c r="AL148" s="58"/>
      <c r="AM148" s="24">
        <f t="shared" si="56"/>
        <v>30</v>
      </c>
      <c r="AN148" s="25">
        <f t="shared" si="44"/>
        <v>58.08</v>
      </c>
      <c r="AO148" s="28">
        <f t="shared" si="45"/>
        <v>88.08</v>
      </c>
      <c r="AP148" s="79"/>
      <c r="AQ148" s="118">
        <v>80</v>
      </c>
      <c r="AR148" s="118">
        <v>0</v>
      </c>
      <c r="AS148" s="118">
        <v>0</v>
      </c>
      <c r="AT148" s="118">
        <v>20</v>
      </c>
      <c r="AU148" s="118">
        <v>60</v>
      </c>
      <c r="AV148" s="62">
        <f t="shared" si="41"/>
        <v>160</v>
      </c>
      <c r="AW148" s="64">
        <f t="shared" si="57"/>
        <v>152</v>
      </c>
      <c r="AX148" s="120">
        <v>6</v>
      </c>
      <c r="AY148" s="120">
        <v>16</v>
      </c>
      <c r="AZ148" s="120">
        <v>8</v>
      </c>
      <c r="BA148" s="120">
        <v>1</v>
      </c>
      <c r="BB148" s="81">
        <f t="shared" si="58"/>
        <v>31</v>
      </c>
      <c r="BC148" s="80">
        <f t="shared" si="46"/>
        <v>121</v>
      </c>
      <c r="BD148" s="36">
        <f t="shared" si="47"/>
        <v>58.08</v>
      </c>
      <c r="BE148" s="80">
        <f t="shared" si="48"/>
        <v>62.92</v>
      </c>
    </row>
    <row r="149" spans="1:57" ht="17.399999999999999">
      <c r="A149" s="217">
        <v>41915</v>
      </c>
      <c r="B149" s="201" t="str">
        <f t="shared" si="60"/>
        <v>17:30:00</v>
      </c>
      <c r="C149" s="27" t="s">
        <v>50</v>
      </c>
      <c r="D149" s="88">
        <v>487</v>
      </c>
      <c r="E149" s="88">
        <v>488</v>
      </c>
      <c r="F149" s="88">
        <v>707</v>
      </c>
      <c r="G149" s="88">
        <v>17</v>
      </c>
      <c r="H149" s="88">
        <v>17</v>
      </c>
      <c r="I149" s="89">
        <v>23</v>
      </c>
      <c r="J149" s="55">
        <f t="shared" si="52"/>
        <v>1682</v>
      </c>
      <c r="K149" s="55">
        <f t="shared" si="53"/>
        <v>57</v>
      </c>
      <c r="L149" s="89">
        <v>594</v>
      </c>
      <c r="M149" s="94">
        <v>471</v>
      </c>
      <c r="N149" s="94"/>
      <c r="O149" s="93">
        <v>19</v>
      </c>
      <c r="P149" s="93">
        <v>16</v>
      </c>
      <c r="Q149" s="56"/>
      <c r="R149" s="55">
        <f t="shared" si="59"/>
        <v>1065</v>
      </c>
      <c r="S149" s="55">
        <f t="shared" si="38"/>
        <v>35</v>
      </c>
      <c r="T149" s="57">
        <f t="shared" si="49"/>
        <v>92</v>
      </c>
      <c r="U149" s="101">
        <v>4</v>
      </c>
      <c r="V149" s="89">
        <v>4.5</v>
      </c>
      <c r="W149" s="100">
        <v>7.9</v>
      </c>
      <c r="X149" s="44"/>
      <c r="Y149" s="44"/>
      <c r="Z149" s="44"/>
      <c r="AA149" s="44"/>
      <c r="AB149" s="44"/>
      <c r="AC149" s="68">
        <f t="shared" si="42"/>
        <v>0</v>
      </c>
      <c r="AD149" s="33">
        <v>30</v>
      </c>
      <c r="AE149" s="20">
        <f t="shared" si="43"/>
        <v>30</v>
      </c>
      <c r="AF149" s="85">
        <f t="shared" si="61"/>
        <v>108.4</v>
      </c>
      <c r="AG149" s="83">
        <f t="shared" si="50"/>
        <v>78.400000000000006</v>
      </c>
      <c r="AH149" s="84"/>
      <c r="AI149" s="78"/>
      <c r="AJ149" s="22">
        <f t="shared" si="54"/>
        <v>108.4</v>
      </c>
      <c r="AK149" s="23">
        <f t="shared" si="55"/>
        <v>-20.320000000000007</v>
      </c>
      <c r="AL149" s="58"/>
      <c r="AM149" s="24">
        <f t="shared" si="56"/>
        <v>30</v>
      </c>
      <c r="AN149" s="25">
        <f t="shared" si="44"/>
        <v>58.08</v>
      </c>
      <c r="AO149" s="28">
        <f t="shared" si="45"/>
        <v>88.08</v>
      </c>
      <c r="AP149" s="79"/>
      <c r="AQ149" s="118">
        <v>80</v>
      </c>
      <c r="AR149" s="118">
        <v>0</v>
      </c>
      <c r="AS149" s="118">
        <v>0</v>
      </c>
      <c r="AT149" s="118">
        <v>20</v>
      </c>
      <c r="AU149" s="118">
        <v>60</v>
      </c>
      <c r="AV149" s="62">
        <f t="shared" si="41"/>
        <v>160</v>
      </c>
      <c r="AW149" s="64">
        <f t="shared" si="57"/>
        <v>152</v>
      </c>
      <c r="AX149" s="120">
        <v>6</v>
      </c>
      <c r="AY149" s="120">
        <v>16</v>
      </c>
      <c r="AZ149" s="120">
        <v>8</v>
      </c>
      <c r="BA149" s="120">
        <v>1</v>
      </c>
      <c r="BB149" s="81">
        <f t="shared" si="58"/>
        <v>31</v>
      </c>
      <c r="BC149" s="80">
        <f t="shared" si="46"/>
        <v>121</v>
      </c>
      <c r="BD149" s="36">
        <f t="shared" si="47"/>
        <v>58.08</v>
      </c>
      <c r="BE149" s="80">
        <f t="shared" si="48"/>
        <v>62.92</v>
      </c>
    </row>
    <row r="150" spans="1:57" ht="17.399999999999999">
      <c r="A150" s="217">
        <v>41915</v>
      </c>
      <c r="B150" s="201" t="str">
        <f t="shared" si="60"/>
        <v>18:00:00</v>
      </c>
      <c r="C150" s="27" t="s">
        <v>24</v>
      </c>
      <c r="D150" s="88">
        <v>560</v>
      </c>
      <c r="E150" s="88">
        <v>504</v>
      </c>
      <c r="F150" s="88">
        <v>755</v>
      </c>
      <c r="G150" s="88">
        <v>18</v>
      </c>
      <c r="H150" s="88">
        <v>17</v>
      </c>
      <c r="I150" s="89">
        <v>24</v>
      </c>
      <c r="J150" s="55">
        <f t="shared" si="52"/>
        <v>1819</v>
      </c>
      <c r="K150" s="55">
        <f t="shared" si="53"/>
        <v>59</v>
      </c>
      <c r="L150" s="89">
        <v>638</v>
      </c>
      <c r="M150" s="94">
        <v>473</v>
      </c>
      <c r="N150" s="94"/>
      <c r="O150" s="93">
        <v>21</v>
      </c>
      <c r="P150" s="93">
        <v>16</v>
      </c>
      <c r="Q150" s="56"/>
      <c r="R150" s="55">
        <f t="shared" si="59"/>
        <v>1111</v>
      </c>
      <c r="S150" s="55">
        <f t="shared" si="38"/>
        <v>37</v>
      </c>
      <c r="T150" s="57">
        <f t="shared" si="49"/>
        <v>96</v>
      </c>
      <c r="U150" s="101">
        <v>4.25</v>
      </c>
      <c r="V150" s="89">
        <v>7</v>
      </c>
      <c r="W150" s="100">
        <v>9.1999999999999993</v>
      </c>
      <c r="X150" s="44"/>
      <c r="Y150" s="44"/>
      <c r="Z150" s="44"/>
      <c r="AA150" s="44"/>
      <c r="AB150" s="44"/>
      <c r="AC150" s="68">
        <f t="shared" si="42"/>
        <v>0</v>
      </c>
      <c r="AD150" s="33">
        <v>30</v>
      </c>
      <c r="AE150" s="20">
        <f t="shared" si="43"/>
        <v>30</v>
      </c>
      <c r="AF150" s="85">
        <f t="shared" si="61"/>
        <v>116.45</v>
      </c>
      <c r="AG150" s="83">
        <f t="shared" si="50"/>
        <v>86.45</v>
      </c>
      <c r="AH150" s="84"/>
      <c r="AI150" s="78"/>
      <c r="AJ150" s="22">
        <f t="shared" si="54"/>
        <v>116.45</v>
      </c>
      <c r="AK150" s="23">
        <f t="shared" si="55"/>
        <v>-21.53</v>
      </c>
      <c r="AL150" s="58"/>
      <c r="AM150" s="24">
        <f t="shared" si="56"/>
        <v>30</v>
      </c>
      <c r="AN150" s="25">
        <f t="shared" si="44"/>
        <v>64.92</v>
      </c>
      <c r="AO150" s="28">
        <f t="shared" si="45"/>
        <v>94.92</v>
      </c>
      <c r="AP150" s="79"/>
      <c r="AQ150" s="118">
        <v>65</v>
      </c>
      <c r="AR150" s="118">
        <v>30</v>
      </c>
      <c r="AS150" s="118">
        <v>0</v>
      </c>
      <c r="AT150" s="118">
        <v>20</v>
      </c>
      <c r="AU150" s="118">
        <v>60</v>
      </c>
      <c r="AV150" s="62">
        <f t="shared" si="41"/>
        <v>175</v>
      </c>
      <c r="AW150" s="64">
        <f t="shared" si="57"/>
        <v>166.25</v>
      </c>
      <c r="AX150" s="120">
        <v>6</v>
      </c>
      <c r="AY150" s="120">
        <v>16</v>
      </c>
      <c r="AZ150" s="120">
        <v>8</v>
      </c>
      <c r="BA150" s="120">
        <v>1</v>
      </c>
      <c r="BB150" s="81">
        <f t="shared" si="58"/>
        <v>31</v>
      </c>
      <c r="BC150" s="80">
        <f t="shared" si="46"/>
        <v>135.25</v>
      </c>
      <c r="BD150" s="36">
        <f t="shared" si="47"/>
        <v>64.92</v>
      </c>
      <c r="BE150" s="80">
        <f t="shared" si="48"/>
        <v>70.33</v>
      </c>
    </row>
    <row r="151" spans="1:57" ht="17.399999999999999">
      <c r="A151" s="217">
        <v>41915</v>
      </c>
      <c r="B151" s="201" t="str">
        <f t="shared" si="60"/>
        <v>18:15:00</v>
      </c>
      <c r="C151" s="27" t="s">
        <v>35</v>
      </c>
      <c r="D151" s="88">
        <v>560</v>
      </c>
      <c r="E151" s="88">
        <v>504</v>
      </c>
      <c r="F151" s="88">
        <v>755</v>
      </c>
      <c r="G151" s="88">
        <v>18</v>
      </c>
      <c r="H151" s="88">
        <v>17</v>
      </c>
      <c r="I151" s="89">
        <v>24</v>
      </c>
      <c r="J151" s="55">
        <f>D151+E151+F151</f>
        <v>1819</v>
      </c>
      <c r="K151" s="55">
        <f>G151+H151+I151</f>
        <v>59</v>
      </c>
      <c r="L151" s="89">
        <v>638</v>
      </c>
      <c r="M151" s="94">
        <v>473</v>
      </c>
      <c r="N151" s="94"/>
      <c r="O151" s="93">
        <v>21</v>
      </c>
      <c r="P151" s="93">
        <v>16</v>
      </c>
      <c r="Q151" s="56"/>
      <c r="R151" s="55">
        <f t="shared" si="59"/>
        <v>1111</v>
      </c>
      <c r="S151" s="55">
        <f t="shared" si="38"/>
        <v>37</v>
      </c>
      <c r="T151" s="57">
        <f t="shared" si="49"/>
        <v>96</v>
      </c>
      <c r="U151" s="101">
        <v>4.25</v>
      </c>
      <c r="V151" s="89">
        <v>7</v>
      </c>
      <c r="W151" s="100">
        <v>9.1999999999999993</v>
      </c>
      <c r="X151" s="44"/>
      <c r="Y151" s="44"/>
      <c r="Z151" s="44"/>
      <c r="AA151" s="44"/>
      <c r="AB151" s="44"/>
      <c r="AC151" s="68">
        <f t="shared" si="42"/>
        <v>0</v>
      </c>
      <c r="AD151" s="33">
        <v>30</v>
      </c>
      <c r="AE151" s="20">
        <f t="shared" si="43"/>
        <v>30</v>
      </c>
      <c r="AF151" s="85">
        <f t="shared" si="61"/>
        <v>116.45</v>
      </c>
      <c r="AG151" s="83">
        <f t="shared" si="50"/>
        <v>86.45</v>
      </c>
      <c r="AH151" s="84"/>
      <c r="AI151" s="78"/>
      <c r="AJ151" s="22">
        <f t="shared" si="54"/>
        <v>116.45</v>
      </c>
      <c r="AK151" s="23">
        <f t="shared" si="55"/>
        <v>-14.690000000000012</v>
      </c>
      <c r="AL151" s="58"/>
      <c r="AM151" s="24">
        <f t="shared" si="56"/>
        <v>30</v>
      </c>
      <c r="AN151" s="25">
        <f t="shared" si="44"/>
        <v>71.759999999999991</v>
      </c>
      <c r="AO151" s="28">
        <f t="shared" si="45"/>
        <v>101.75999999999999</v>
      </c>
      <c r="AP151" s="79"/>
      <c r="AQ151" s="118">
        <v>80</v>
      </c>
      <c r="AR151" s="118">
        <v>30</v>
      </c>
      <c r="AS151" s="118">
        <v>0</v>
      </c>
      <c r="AT151" s="118">
        <v>20</v>
      </c>
      <c r="AU151" s="118">
        <v>60</v>
      </c>
      <c r="AV151" s="62">
        <f t="shared" si="41"/>
        <v>190</v>
      </c>
      <c r="AW151" s="64">
        <f t="shared" si="57"/>
        <v>180.5</v>
      </c>
      <c r="AX151" s="120">
        <v>6</v>
      </c>
      <c r="AY151" s="120">
        <v>16</v>
      </c>
      <c r="AZ151" s="120">
        <v>8</v>
      </c>
      <c r="BA151" s="120">
        <v>1</v>
      </c>
      <c r="BB151" s="81">
        <f t="shared" si="58"/>
        <v>31</v>
      </c>
      <c r="BC151" s="80">
        <f t="shared" si="46"/>
        <v>149.5</v>
      </c>
      <c r="BD151" s="36">
        <f t="shared" si="47"/>
        <v>71.759999999999991</v>
      </c>
      <c r="BE151" s="80">
        <f t="shared" si="48"/>
        <v>77.740000000000009</v>
      </c>
    </row>
    <row r="152" spans="1:57" ht="17.399999999999999">
      <c r="A152" s="217">
        <v>41915</v>
      </c>
      <c r="B152" s="201" t="str">
        <f t="shared" si="60"/>
        <v>18:30:00</v>
      </c>
      <c r="C152" s="27" t="s">
        <v>36</v>
      </c>
      <c r="D152" s="88">
        <v>646</v>
      </c>
      <c r="E152" s="88">
        <v>555</v>
      </c>
      <c r="F152" s="88">
        <v>864</v>
      </c>
      <c r="G152" s="88">
        <v>21</v>
      </c>
      <c r="H152" s="88">
        <v>19</v>
      </c>
      <c r="I152" s="89">
        <v>28</v>
      </c>
      <c r="J152" s="55">
        <f t="shared" si="52"/>
        <v>2065</v>
      </c>
      <c r="K152" s="55">
        <f t="shared" si="53"/>
        <v>68</v>
      </c>
      <c r="L152" s="88">
        <v>696</v>
      </c>
      <c r="M152" s="88">
        <v>484</v>
      </c>
      <c r="N152" s="94"/>
      <c r="O152" s="93">
        <v>23</v>
      </c>
      <c r="P152" s="93">
        <v>16</v>
      </c>
      <c r="Q152" s="56"/>
      <c r="R152" s="55">
        <f t="shared" si="59"/>
        <v>1180</v>
      </c>
      <c r="S152" s="55">
        <f t="shared" ref="S152:S215" si="62">O152+P152+Q152</f>
        <v>39</v>
      </c>
      <c r="T152" s="57">
        <f t="shared" si="49"/>
        <v>107</v>
      </c>
      <c r="U152" s="101">
        <v>4.25</v>
      </c>
      <c r="V152" s="89">
        <v>7.5</v>
      </c>
      <c r="W152" s="100">
        <v>10</v>
      </c>
      <c r="X152" s="44"/>
      <c r="Y152" s="44"/>
      <c r="Z152" s="44"/>
      <c r="AA152" s="44"/>
      <c r="AB152" s="44"/>
      <c r="AC152" s="68">
        <f t="shared" si="42"/>
        <v>0</v>
      </c>
      <c r="AD152" s="33">
        <v>30</v>
      </c>
      <c r="AE152" s="20">
        <f t="shared" si="43"/>
        <v>30</v>
      </c>
      <c r="AF152" s="85">
        <f t="shared" si="61"/>
        <v>128.75</v>
      </c>
      <c r="AG152" s="83">
        <f t="shared" si="50"/>
        <v>98.75</v>
      </c>
      <c r="AH152" s="84"/>
      <c r="AI152" s="78"/>
      <c r="AJ152" s="22">
        <f t="shared" si="54"/>
        <v>128.75</v>
      </c>
      <c r="AK152" s="23">
        <f t="shared" si="55"/>
        <v>-26.990000000000009</v>
      </c>
      <c r="AL152" s="58"/>
      <c r="AM152" s="24">
        <f t="shared" si="56"/>
        <v>30</v>
      </c>
      <c r="AN152" s="25">
        <f t="shared" si="44"/>
        <v>71.759999999999991</v>
      </c>
      <c r="AO152" s="28">
        <f t="shared" si="45"/>
        <v>101.75999999999999</v>
      </c>
      <c r="AP152" s="79"/>
      <c r="AQ152" s="118">
        <v>80</v>
      </c>
      <c r="AR152" s="118">
        <v>30</v>
      </c>
      <c r="AS152" s="118">
        <v>0</v>
      </c>
      <c r="AT152" s="118">
        <v>20</v>
      </c>
      <c r="AU152" s="118">
        <v>60</v>
      </c>
      <c r="AV152" s="62">
        <f t="shared" si="41"/>
        <v>190</v>
      </c>
      <c r="AW152" s="64">
        <f t="shared" si="57"/>
        <v>180.5</v>
      </c>
      <c r="AX152" s="120">
        <v>6</v>
      </c>
      <c r="AY152" s="120">
        <v>16</v>
      </c>
      <c r="AZ152" s="120">
        <v>8</v>
      </c>
      <c r="BA152" s="120">
        <v>1</v>
      </c>
      <c r="BB152" s="81">
        <f t="shared" si="58"/>
        <v>31</v>
      </c>
      <c r="BC152" s="80">
        <f t="shared" si="46"/>
        <v>149.5</v>
      </c>
      <c r="BD152" s="36">
        <f t="shared" si="47"/>
        <v>71.759999999999991</v>
      </c>
      <c r="BE152" s="80">
        <f t="shared" si="48"/>
        <v>77.740000000000009</v>
      </c>
    </row>
    <row r="153" spans="1:57" ht="17.399999999999999">
      <c r="A153" s="217">
        <v>41915</v>
      </c>
      <c r="B153" s="201" t="str">
        <f t="shared" si="60"/>
        <v>18:45:00</v>
      </c>
      <c r="C153" s="27" t="s">
        <v>51</v>
      </c>
      <c r="D153" s="88">
        <v>646</v>
      </c>
      <c r="E153" s="88">
        <v>555</v>
      </c>
      <c r="F153" s="88">
        <v>864</v>
      </c>
      <c r="G153" s="88">
        <v>21</v>
      </c>
      <c r="H153" s="88">
        <v>19</v>
      </c>
      <c r="I153" s="89">
        <v>28</v>
      </c>
      <c r="J153" s="55">
        <f>D153+E153+F153</f>
        <v>2065</v>
      </c>
      <c r="K153" s="55">
        <f>G153+H153+I153</f>
        <v>68</v>
      </c>
      <c r="L153" s="88">
        <v>696</v>
      </c>
      <c r="M153" s="88">
        <v>484</v>
      </c>
      <c r="N153" s="94"/>
      <c r="O153" s="93">
        <v>23</v>
      </c>
      <c r="P153" s="93">
        <v>16</v>
      </c>
      <c r="Q153" s="56"/>
      <c r="R153" s="55">
        <f t="shared" si="59"/>
        <v>1180</v>
      </c>
      <c r="S153" s="55">
        <f t="shared" si="62"/>
        <v>39</v>
      </c>
      <c r="T153" s="57">
        <f t="shared" si="49"/>
        <v>107</v>
      </c>
      <c r="U153" s="101">
        <v>4.25</v>
      </c>
      <c r="V153" s="89">
        <v>7.5</v>
      </c>
      <c r="W153" s="100">
        <v>11</v>
      </c>
      <c r="X153" s="44"/>
      <c r="Y153" s="44"/>
      <c r="Z153" s="44"/>
      <c r="AA153" s="44"/>
      <c r="AB153" s="44"/>
      <c r="AC153" s="68">
        <f t="shared" si="42"/>
        <v>0</v>
      </c>
      <c r="AD153" s="33">
        <v>45</v>
      </c>
      <c r="AE153" s="20">
        <f t="shared" si="43"/>
        <v>45</v>
      </c>
      <c r="AF153" s="85">
        <f t="shared" si="61"/>
        <v>129.75</v>
      </c>
      <c r="AG153" s="83">
        <f t="shared" si="50"/>
        <v>84.75</v>
      </c>
      <c r="AH153" s="84"/>
      <c r="AI153" s="78"/>
      <c r="AJ153" s="22">
        <f t="shared" si="54"/>
        <v>129.75</v>
      </c>
      <c r="AK153" s="23">
        <f t="shared" si="55"/>
        <v>-12.990000000000009</v>
      </c>
      <c r="AL153" s="58"/>
      <c r="AM153" s="24">
        <f t="shared" si="56"/>
        <v>45</v>
      </c>
      <c r="AN153" s="25">
        <f t="shared" si="44"/>
        <v>71.759999999999991</v>
      </c>
      <c r="AO153" s="28">
        <f t="shared" si="45"/>
        <v>116.75999999999999</v>
      </c>
      <c r="AP153" s="79"/>
      <c r="AQ153" s="118">
        <v>80</v>
      </c>
      <c r="AR153" s="118">
        <v>30</v>
      </c>
      <c r="AS153" s="118">
        <v>0</v>
      </c>
      <c r="AT153" s="118">
        <v>20</v>
      </c>
      <c r="AU153" s="118">
        <v>60</v>
      </c>
      <c r="AV153" s="62">
        <f t="shared" si="41"/>
        <v>190</v>
      </c>
      <c r="AW153" s="64">
        <f t="shared" si="57"/>
        <v>180.5</v>
      </c>
      <c r="AX153" s="120">
        <v>6</v>
      </c>
      <c r="AY153" s="120">
        <v>16</v>
      </c>
      <c r="AZ153" s="120">
        <v>8</v>
      </c>
      <c r="BA153" s="120">
        <v>1</v>
      </c>
      <c r="BB153" s="81">
        <f t="shared" si="58"/>
        <v>31</v>
      </c>
      <c r="BC153" s="80">
        <f t="shared" si="46"/>
        <v>149.5</v>
      </c>
      <c r="BD153" s="36">
        <f t="shared" si="47"/>
        <v>71.759999999999991</v>
      </c>
      <c r="BE153" s="80">
        <f t="shared" si="48"/>
        <v>77.740000000000009</v>
      </c>
    </row>
    <row r="154" spans="1:57" ht="17.399999999999999">
      <c r="A154" s="217">
        <v>41915</v>
      </c>
      <c r="B154" s="201" t="str">
        <f t="shared" si="60"/>
        <v>19:00:00</v>
      </c>
      <c r="C154" s="27" t="s">
        <v>25</v>
      </c>
      <c r="D154" s="88">
        <v>655</v>
      </c>
      <c r="E154" s="88">
        <v>555</v>
      </c>
      <c r="F154" s="88">
        <v>857</v>
      </c>
      <c r="G154" s="88">
        <v>22</v>
      </c>
      <c r="H154" s="88">
        <v>19</v>
      </c>
      <c r="I154" s="89">
        <v>28</v>
      </c>
      <c r="J154" s="55">
        <f t="shared" si="52"/>
        <v>2067</v>
      </c>
      <c r="K154" s="55">
        <f t="shared" si="53"/>
        <v>69</v>
      </c>
      <c r="L154" s="89">
        <v>675</v>
      </c>
      <c r="M154" s="94">
        <v>478</v>
      </c>
      <c r="N154" s="94"/>
      <c r="O154" s="93">
        <v>22</v>
      </c>
      <c r="P154" s="93">
        <v>16</v>
      </c>
      <c r="Q154" s="56"/>
      <c r="R154" s="55">
        <f t="shared" si="59"/>
        <v>1153</v>
      </c>
      <c r="S154" s="55">
        <f t="shared" si="62"/>
        <v>38</v>
      </c>
      <c r="T154" s="57">
        <f t="shared" si="49"/>
        <v>107</v>
      </c>
      <c r="U154" s="101">
        <v>6.18</v>
      </c>
      <c r="V154" s="89">
        <v>7.5</v>
      </c>
      <c r="W154" s="100">
        <v>11.7</v>
      </c>
      <c r="X154" s="44"/>
      <c r="Y154" s="44"/>
      <c r="Z154" s="44"/>
      <c r="AA154" s="44"/>
      <c r="AB154" s="44"/>
      <c r="AC154" s="68">
        <f t="shared" si="42"/>
        <v>0</v>
      </c>
      <c r="AD154" s="33">
        <v>45</v>
      </c>
      <c r="AE154" s="20">
        <f t="shared" si="43"/>
        <v>45</v>
      </c>
      <c r="AF154" s="85">
        <f t="shared" si="61"/>
        <v>132.38</v>
      </c>
      <c r="AG154" s="83">
        <f t="shared" si="50"/>
        <v>87.38</v>
      </c>
      <c r="AH154" s="84"/>
      <c r="AI154" s="78"/>
      <c r="AJ154" s="22">
        <f t="shared" si="54"/>
        <v>132.38</v>
      </c>
      <c r="AK154" s="23">
        <f t="shared" si="55"/>
        <v>-15.620000000000005</v>
      </c>
      <c r="AL154" s="58"/>
      <c r="AM154" s="24">
        <f t="shared" si="56"/>
        <v>45</v>
      </c>
      <c r="AN154" s="25">
        <f t="shared" si="44"/>
        <v>71.759999999999991</v>
      </c>
      <c r="AO154" s="28">
        <f t="shared" si="45"/>
        <v>116.75999999999999</v>
      </c>
      <c r="AP154" s="79"/>
      <c r="AQ154" s="118">
        <v>80</v>
      </c>
      <c r="AR154" s="118">
        <v>30</v>
      </c>
      <c r="AS154" s="118">
        <v>0</v>
      </c>
      <c r="AT154" s="118">
        <v>20</v>
      </c>
      <c r="AU154" s="118">
        <v>60</v>
      </c>
      <c r="AV154" s="62">
        <f t="shared" si="41"/>
        <v>190</v>
      </c>
      <c r="AW154" s="64">
        <f t="shared" si="57"/>
        <v>180.5</v>
      </c>
      <c r="AX154" s="120">
        <v>6</v>
      </c>
      <c r="AY154" s="120">
        <v>16</v>
      </c>
      <c r="AZ154" s="120">
        <v>8</v>
      </c>
      <c r="BA154" s="120">
        <v>1</v>
      </c>
      <c r="BB154" s="81">
        <f t="shared" si="58"/>
        <v>31</v>
      </c>
      <c r="BC154" s="80">
        <f t="shared" si="46"/>
        <v>149.5</v>
      </c>
      <c r="BD154" s="36">
        <f t="shared" si="47"/>
        <v>71.759999999999991</v>
      </c>
      <c r="BE154" s="80">
        <f t="shared" si="48"/>
        <v>77.740000000000009</v>
      </c>
    </row>
    <row r="155" spans="1:57" ht="17.399999999999999">
      <c r="A155" s="217">
        <v>41915</v>
      </c>
      <c r="B155" s="201" t="str">
        <f t="shared" si="60"/>
        <v>19:15:00</v>
      </c>
      <c r="C155" s="27" t="s">
        <v>52</v>
      </c>
      <c r="D155" s="88">
        <v>655</v>
      </c>
      <c r="E155" s="88">
        <v>555</v>
      </c>
      <c r="F155" s="88">
        <v>857</v>
      </c>
      <c r="G155" s="88">
        <v>22</v>
      </c>
      <c r="H155" s="88">
        <v>19</v>
      </c>
      <c r="I155" s="89">
        <v>28</v>
      </c>
      <c r="J155" s="55">
        <f>D155+E155+F155</f>
        <v>2067</v>
      </c>
      <c r="K155" s="55">
        <f>G155+H155+I155</f>
        <v>69</v>
      </c>
      <c r="L155" s="89">
        <v>675</v>
      </c>
      <c r="M155" s="94">
        <v>478</v>
      </c>
      <c r="N155" s="94"/>
      <c r="O155" s="93">
        <v>22</v>
      </c>
      <c r="P155" s="93">
        <v>16</v>
      </c>
      <c r="Q155" s="56"/>
      <c r="R155" s="55">
        <f t="shared" si="59"/>
        <v>1153</v>
      </c>
      <c r="S155" s="55">
        <f t="shared" si="62"/>
        <v>38</v>
      </c>
      <c r="T155" s="57">
        <f t="shared" si="49"/>
        <v>107</v>
      </c>
      <c r="U155" s="101">
        <v>6.18</v>
      </c>
      <c r="V155" s="89">
        <v>7.5</v>
      </c>
      <c r="W155" s="100">
        <v>11.7</v>
      </c>
      <c r="X155" s="44"/>
      <c r="Y155" s="44"/>
      <c r="Z155" s="44"/>
      <c r="AA155" s="44"/>
      <c r="AB155" s="44"/>
      <c r="AC155" s="68">
        <f t="shared" si="42"/>
        <v>0</v>
      </c>
      <c r="AD155" s="33">
        <v>45</v>
      </c>
      <c r="AE155" s="20">
        <f t="shared" si="43"/>
        <v>45</v>
      </c>
      <c r="AF155" s="85">
        <f t="shared" si="61"/>
        <v>132.38</v>
      </c>
      <c r="AG155" s="83">
        <f t="shared" si="50"/>
        <v>87.38</v>
      </c>
      <c r="AH155" s="84"/>
      <c r="AI155" s="78"/>
      <c r="AJ155" s="22">
        <f t="shared" si="54"/>
        <v>132.38</v>
      </c>
      <c r="AK155" s="23">
        <f t="shared" si="55"/>
        <v>-15.620000000000005</v>
      </c>
      <c r="AL155" s="58"/>
      <c r="AM155" s="24">
        <f t="shared" si="56"/>
        <v>45</v>
      </c>
      <c r="AN155" s="25">
        <f t="shared" si="44"/>
        <v>71.759999999999991</v>
      </c>
      <c r="AO155" s="28">
        <f t="shared" si="45"/>
        <v>116.75999999999999</v>
      </c>
      <c r="AP155" s="79"/>
      <c r="AQ155" s="118">
        <v>80</v>
      </c>
      <c r="AR155" s="118">
        <v>30</v>
      </c>
      <c r="AS155" s="118">
        <v>0</v>
      </c>
      <c r="AT155" s="118">
        <v>20</v>
      </c>
      <c r="AU155" s="118">
        <v>60</v>
      </c>
      <c r="AV155" s="62">
        <f t="shared" si="41"/>
        <v>190</v>
      </c>
      <c r="AW155" s="64">
        <f t="shared" si="57"/>
        <v>180.5</v>
      </c>
      <c r="AX155" s="120">
        <v>6</v>
      </c>
      <c r="AY155" s="120">
        <v>16</v>
      </c>
      <c r="AZ155" s="120">
        <v>8</v>
      </c>
      <c r="BA155" s="120">
        <v>1</v>
      </c>
      <c r="BB155" s="81">
        <f t="shared" si="58"/>
        <v>31</v>
      </c>
      <c r="BC155" s="80">
        <f t="shared" si="46"/>
        <v>149.5</v>
      </c>
      <c r="BD155" s="36">
        <f t="shared" si="47"/>
        <v>71.759999999999991</v>
      </c>
      <c r="BE155" s="80">
        <f t="shared" si="48"/>
        <v>77.740000000000009</v>
      </c>
    </row>
    <row r="156" spans="1:57" ht="17.399999999999999">
      <c r="A156" s="217">
        <v>41915</v>
      </c>
      <c r="B156" s="201" t="str">
        <f t="shared" si="60"/>
        <v>19:30:00</v>
      </c>
      <c r="C156" s="27" t="s">
        <v>37</v>
      </c>
      <c r="D156" s="88">
        <v>672</v>
      </c>
      <c r="E156" s="88">
        <v>551</v>
      </c>
      <c r="F156" s="88">
        <v>848</v>
      </c>
      <c r="G156" s="88">
        <v>22</v>
      </c>
      <c r="H156" s="88">
        <v>19</v>
      </c>
      <c r="I156" s="89">
        <v>28</v>
      </c>
      <c r="J156" s="55">
        <f t="shared" si="52"/>
        <v>2071</v>
      </c>
      <c r="K156" s="55">
        <f t="shared" si="53"/>
        <v>69</v>
      </c>
      <c r="L156" s="89">
        <v>688</v>
      </c>
      <c r="M156" s="94">
        <v>470</v>
      </c>
      <c r="N156" s="94"/>
      <c r="O156" s="94">
        <v>22</v>
      </c>
      <c r="P156" s="93">
        <v>16</v>
      </c>
      <c r="Q156" s="56"/>
      <c r="R156" s="55">
        <f t="shared" si="59"/>
        <v>1158</v>
      </c>
      <c r="S156" s="55">
        <f t="shared" si="62"/>
        <v>38</v>
      </c>
      <c r="T156" s="57">
        <f t="shared" si="49"/>
        <v>107</v>
      </c>
      <c r="U156" s="101">
        <v>6.18</v>
      </c>
      <c r="V156" s="89">
        <v>7.5</v>
      </c>
      <c r="W156" s="100">
        <v>11.7</v>
      </c>
      <c r="X156" s="44"/>
      <c r="Y156" s="44"/>
      <c r="Z156" s="44"/>
      <c r="AA156" s="44"/>
      <c r="AB156" s="44"/>
      <c r="AC156" s="68">
        <f t="shared" si="42"/>
        <v>0</v>
      </c>
      <c r="AD156" s="33">
        <v>45</v>
      </c>
      <c r="AE156" s="20">
        <f t="shared" si="43"/>
        <v>45</v>
      </c>
      <c r="AF156" s="85">
        <f t="shared" si="61"/>
        <v>132.38</v>
      </c>
      <c r="AG156" s="83">
        <f t="shared" si="50"/>
        <v>87.38</v>
      </c>
      <c r="AH156" s="84"/>
      <c r="AI156" s="78"/>
      <c r="AJ156" s="22">
        <f t="shared" si="54"/>
        <v>132.38</v>
      </c>
      <c r="AK156" s="23">
        <f t="shared" si="55"/>
        <v>-15.620000000000005</v>
      </c>
      <c r="AL156" s="58"/>
      <c r="AM156" s="24">
        <f t="shared" si="56"/>
        <v>45</v>
      </c>
      <c r="AN156" s="25">
        <f t="shared" si="44"/>
        <v>71.759999999999991</v>
      </c>
      <c r="AO156" s="28">
        <f t="shared" si="45"/>
        <v>116.75999999999999</v>
      </c>
      <c r="AP156" s="79"/>
      <c r="AQ156" s="118">
        <v>80</v>
      </c>
      <c r="AR156" s="118">
        <v>30</v>
      </c>
      <c r="AS156" s="118">
        <v>0</v>
      </c>
      <c r="AT156" s="118">
        <v>20</v>
      </c>
      <c r="AU156" s="118">
        <v>60</v>
      </c>
      <c r="AV156" s="62">
        <f t="shared" si="41"/>
        <v>190</v>
      </c>
      <c r="AW156" s="64">
        <f t="shared" si="57"/>
        <v>180.5</v>
      </c>
      <c r="AX156" s="120">
        <v>6</v>
      </c>
      <c r="AY156" s="120">
        <v>16</v>
      </c>
      <c r="AZ156" s="120">
        <v>8</v>
      </c>
      <c r="BA156" s="120">
        <v>1</v>
      </c>
      <c r="BB156" s="81">
        <f t="shared" si="58"/>
        <v>31</v>
      </c>
      <c r="BC156" s="80">
        <f t="shared" si="46"/>
        <v>149.5</v>
      </c>
      <c r="BD156" s="36">
        <f t="shared" si="47"/>
        <v>71.759999999999991</v>
      </c>
      <c r="BE156" s="80">
        <f t="shared" si="48"/>
        <v>77.740000000000009</v>
      </c>
    </row>
    <row r="157" spans="1:57" ht="17.399999999999999">
      <c r="A157" s="217">
        <v>41915</v>
      </c>
      <c r="B157" s="201" t="str">
        <f t="shared" si="60"/>
        <v>19:45:00</v>
      </c>
      <c r="C157" s="27" t="s">
        <v>53</v>
      </c>
      <c r="D157" s="88">
        <v>670</v>
      </c>
      <c r="E157" s="88">
        <v>550</v>
      </c>
      <c r="F157" s="88">
        <v>845</v>
      </c>
      <c r="G157" s="88">
        <v>22</v>
      </c>
      <c r="H157" s="88">
        <v>19</v>
      </c>
      <c r="I157" s="89">
        <v>28</v>
      </c>
      <c r="J157" s="55">
        <f>D157+E157+F157</f>
        <v>2065</v>
      </c>
      <c r="K157" s="55">
        <f>G157+H157+I157</f>
        <v>69</v>
      </c>
      <c r="L157" s="89">
        <v>700</v>
      </c>
      <c r="M157" s="94">
        <v>472</v>
      </c>
      <c r="N157" s="94"/>
      <c r="O157" s="94">
        <v>23</v>
      </c>
      <c r="P157" s="93">
        <v>17</v>
      </c>
      <c r="Q157" s="56"/>
      <c r="R157" s="55">
        <f t="shared" si="59"/>
        <v>1172</v>
      </c>
      <c r="S157" s="55">
        <f t="shared" si="62"/>
        <v>40</v>
      </c>
      <c r="T157" s="57">
        <f t="shared" si="49"/>
        <v>109</v>
      </c>
      <c r="U157" s="101">
        <v>6.18</v>
      </c>
      <c r="V157" s="89">
        <v>7.5</v>
      </c>
      <c r="W157" s="100">
        <v>11.8</v>
      </c>
      <c r="X157" s="44"/>
      <c r="Y157" s="44"/>
      <c r="Z157" s="44"/>
      <c r="AA157" s="44"/>
      <c r="AB157" s="44"/>
      <c r="AC157" s="68">
        <f t="shared" si="42"/>
        <v>0</v>
      </c>
      <c r="AD157" s="33">
        <v>60</v>
      </c>
      <c r="AE157" s="20">
        <f t="shared" si="43"/>
        <v>60</v>
      </c>
      <c r="AF157" s="85">
        <f t="shared" si="61"/>
        <v>134.48000000000002</v>
      </c>
      <c r="AG157" s="83">
        <f t="shared" si="50"/>
        <v>74.480000000000018</v>
      </c>
      <c r="AH157" s="84"/>
      <c r="AI157" s="78"/>
      <c r="AJ157" s="22">
        <f t="shared" si="54"/>
        <v>134.48000000000002</v>
      </c>
      <c r="AK157" s="23">
        <f t="shared" si="55"/>
        <v>-2.7200000000000273</v>
      </c>
      <c r="AL157" s="58"/>
      <c r="AM157" s="24">
        <f t="shared" si="56"/>
        <v>60</v>
      </c>
      <c r="AN157" s="25">
        <f t="shared" si="44"/>
        <v>71.759999999999991</v>
      </c>
      <c r="AO157" s="28">
        <f t="shared" si="45"/>
        <v>131.76</v>
      </c>
      <c r="AP157" s="79"/>
      <c r="AQ157" s="118">
        <v>80</v>
      </c>
      <c r="AR157" s="118">
        <v>30</v>
      </c>
      <c r="AS157" s="118">
        <v>0</v>
      </c>
      <c r="AT157" s="118">
        <v>20</v>
      </c>
      <c r="AU157" s="118">
        <v>60</v>
      </c>
      <c r="AV157" s="62">
        <f t="shared" si="41"/>
        <v>190</v>
      </c>
      <c r="AW157" s="64">
        <f t="shared" si="57"/>
        <v>180.5</v>
      </c>
      <c r="AX157" s="120">
        <v>6</v>
      </c>
      <c r="AY157" s="120">
        <v>16</v>
      </c>
      <c r="AZ157" s="120">
        <v>8</v>
      </c>
      <c r="BA157" s="120">
        <v>1</v>
      </c>
      <c r="BB157" s="81">
        <f t="shared" si="58"/>
        <v>31</v>
      </c>
      <c r="BC157" s="80">
        <f t="shared" si="46"/>
        <v>149.5</v>
      </c>
      <c r="BD157" s="36">
        <f t="shared" si="47"/>
        <v>71.759999999999991</v>
      </c>
      <c r="BE157" s="80">
        <f t="shared" si="48"/>
        <v>77.740000000000009</v>
      </c>
    </row>
    <row r="158" spans="1:57" ht="17.399999999999999">
      <c r="A158" s="217">
        <v>41915</v>
      </c>
      <c r="B158" s="201" t="str">
        <f t="shared" si="60"/>
        <v>20:00:00</v>
      </c>
      <c r="C158" s="27" t="s">
        <v>26</v>
      </c>
      <c r="D158" s="88">
        <v>659</v>
      </c>
      <c r="E158" s="88">
        <v>549</v>
      </c>
      <c r="F158" s="88">
        <v>851</v>
      </c>
      <c r="G158" s="88">
        <v>22</v>
      </c>
      <c r="H158" s="88">
        <v>19</v>
      </c>
      <c r="I158" s="89">
        <v>28</v>
      </c>
      <c r="J158" s="55">
        <f>D158+E158+F158</f>
        <v>2059</v>
      </c>
      <c r="K158" s="55">
        <f>G158+H158+I158</f>
        <v>69</v>
      </c>
      <c r="L158" s="89">
        <v>700</v>
      </c>
      <c r="M158" s="94">
        <v>472</v>
      </c>
      <c r="N158" s="94"/>
      <c r="O158" s="94">
        <v>23</v>
      </c>
      <c r="P158" s="93">
        <v>17</v>
      </c>
      <c r="Q158" s="56"/>
      <c r="R158" s="55">
        <f>SUM(L158+M158+N158)</f>
        <v>1172</v>
      </c>
      <c r="S158" s="55">
        <f t="shared" si="62"/>
        <v>40</v>
      </c>
      <c r="T158" s="57">
        <f t="shared" si="49"/>
        <v>109</v>
      </c>
      <c r="U158" s="88">
        <v>6.24</v>
      </c>
      <c r="V158" s="89">
        <v>7.5</v>
      </c>
      <c r="W158" s="100">
        <v>11.8</v>
      </c>
      <c r="X158" s="44"/>
      <c r="Y158" s="44"/>
      <c r="Z158" s="44"/>
      <c r="AA158" s="44"/>
      <c r="AB158" s="44"/>
      <c r="AC158" s="68">
        <f t="shared" si="42"/>
        <v>0</v>
      </c>
      <c r="AD158" s="33">
        <v>60</v>
      </c>
      <c r="AE158" s="20">
        <f t="shared" si="43"/>
        <v>60</v>
      </c>
      <c r="AF158" s="85">
        <f t="shared" si="61"/>
        <v>134.54</v>
      </c>
      <c r="AG158" s="83">
        <f t="shared" si="50"/>
        <v>74.539999999999992</v>
      </c>
      <c r="AH158" s="84"/>
      <c r="AI158" s="78"/>
      <c r="AJ158" s="22">
        <f t="shared" si="54"/>
        <v>134.54</v>
      </c>
      <c r="AK158" s="23">
        <f t="shared" si="55"/>
        <v>-2.7800000000000011</v>
      </c>
      <c r="AL158" s="58"/>
      <c r="AM158" s="24">
        <f t="shared" si="56"/>
        <v>60</v>
      </c>
      <c r="AN158" s="25">
        <f t="shared" si="44"/>
        <v>71.759999999999991</v>
      </c>
      <c r="AO158" s="28">
        <f t="shared" si="45"/>
        <v>131.76</v>
      </c>
      <c r="AP158" s="79"/>
      <c r="AQ158" s="118">
        <v>80</v>
      </c>
      <c r="AR158" s="118">
        <v>30</v>
      </c>
      <c r="AS158" s="118">
        <v>0</v>
      </c>
      <c r="AT158" s="118">
        <v>20</v>
      </c>
      <c r="AU158" s="118">
        <v>60</v>
      </c>
      <c r="AV158" s="62">
        <f t="shared" si="41"/>
        <v>190</v>
      </c>
      <c r="AW158" s="64">
        <f t="shared" si="57"/>
        <v>180.5</v>
      </c>
      <c r="AX158" s="120">
        <v>6</v>
      </c>
      <c r="AY158" s="120">
        <v>16</v>
      </c>
      <c r="AZ158" s="120">
        <v>8</v>
      </c>
      <c r="BA158" s="120">
        <v>1</v>
      </c>
      <c r="BB158" s="81">
        <f t="shared" si="58"/>
        <v>31</v>
      </c>
      <c r="BC158" s="80">
        <f t="shared" si="46"/>
        <v>149.5</v>
      </c>
      <c r="BD158" s="36">
        <f t="shared" si="47"/>
        <v>71.759999999999991</v>
      </c>
      <c r="BE158" s="80">
        <f t="shared" si="48"/>
        <v>77.740000000000009</v>
      </c>
    </row>
    <row r="159" spans="1:57" ht="17.399999999999999">
      <c r="A159" s="217">
        <v>41915</v>
      </c>
      <c r="B159" s="201" t="str">
        <f t="shared" si="60"/>
        <v>20:15:00</v>
      </c>
      <c r="C159" s="27" t="s">
        <v>54</v>
      </c>
      <c r="D159" s="88">
        <v>659</v>
      </c>
      <c r="E159" s="88">
        <v>549</v>
      </c>
      <c r="F159" s="88">
        <v>851</v>
      </c>
      <c r="G159" s="88">
        <v>22</v>
      </c>
      <c r="H159" s="88">
        <v>19</v>
      </c>
      <c r="I159" s="89">
        <v>28</v>
      </c>
      <c r="J159" s="55">
        <f>D159+E159+F159</f>
        <v>2059</v>
      </c>
      <c r="K159" s="55">
        <f>G159+H159+I159</f>
        <v>69</v>
      </c>
      <c r="L159" s="89">
        <v>694</v>
      </c>
      <c r="M159" s="94">
        <v>472</v>
      </c>
      <c r="N159" s="94"/>
      <c r="O159" s="94">
        <v>23</v>
      </c>
      <c r="P159" s="93">
        <v>17</v>
      </c>
      <c r="Q159" s="56"/>
      <c r="R159" s="55">
        <f>SUM(L159+M159+N159)</f>
        <v>1166</v>
      </c>
      <c r="S159" s="55">
        <f t="shared" si="62"/>
        <v>40</v>
      </c>
      <c r="T159" s="57">
        <f t="shared" si="49"/>
        <v>109</v>
      </c>
      <c r="U159" s="88">
        <v>6.24</v>
      </c>
      <c r="V159" s="89">
        <v>7.5</v>
      </c>
      <c r="W159" s="100">
        <v>11.8</v>
      </c>
      <c r="X159" s="44"/>
      <c r="Y159" s="44"/>
      <c r="Z159" s="44"/>
      <c r="AA159" s="44"/>
      <c r="AB159" s="44"/>
      <c r="AC159" s="68">
        <f t="shared" si="42"/>
        <v>0</v>
      </c>
      <c r="AD159" s="33">
        <v>60</v>
      </c>
      <c r="AE159" s="20">
        <f t="shared" si="43"/>
        <v>60</v>
      </c>
      <c r="AF159" s="85">
        <f t="shared" si="61"/>
        <v>134.54</v>
      </c>
      <c r="AG159" s="83">
        <f t="shared" si="50"/>
        <v>74.539999999999992</v>
      </c>
      <c r="AH159" s="84"/>
      <c r="AI159" s="78"/>
      <c r="AJ159" s="22">
        <f t="shared" si="54"/>
        <v>134.54</v>
      </c>
      <c r="AK159" s="23">
        <f t="shared" si="55"/>
        <v>-2.7800000000000011</v>
      </c>
      <c r="AL159" s="58"/>
      <c r="AM159" s="24">
        <f t="shared" si="56"/>
        <v>60</v>
      </c>
      <c r="AN159" s="25">
        <f t="shared" si="44"/>
        <v>71.759999999999991</v>
      </c>
      <c r="AO159" s="28">
        <f t="shared" si="45"/>
        <v>131.76</v>
      </c>
      <c r="AP159" s="79"/>
      <c r="AQ159" s="118">
        <v>80</v>
      </c>
      <c r="AR159" s="118">
        <v>30</v>
      </c>
      <c r="AS159" s="118">
        <v>0</v>
      </c>
      <c r="AT159" s="118">
        <v>20</v>
      </c>
      <c r="AU159" s="118">
        <v>60</v>
      </c>
      <c r="AV159" s="62">
        <f t="shared" ref="AV159:AV169" si="63">SUM(AQ159:AU159)</f>
        <v>190</v>
      </c>
      <c r="AW159" s="64">
        <f t="shared" si="57"/>
        <v>180.5</v>
      </c>
      <c r="AX159" s="120">
        <v>6</v>
      </c>
      <c r="AY159" s="120">
        <v>16</v>
      </c>
      <c r="AZ159" s="120">
        <v>8</v>
      </c>
      <c r="BA159" s="120">
        <v>1</v>
      </c>
      <c r="BB159" s="81">
        <f t="shared" si="58"/>
        <v>31</v>
      </c>
      <c r="BC159" s="80">
        <f t="shared" si="46"/>
        <v>149.5</v>
      </c>
      <c r="BD159" s="36">
        <f t="shared" si="47"/>
        <v>71.759999999999991</v>
      </c>
      <c r="BE159" s="80">
        <f t="shared" si="48"/>
        <v>77.740000000000009</v>
      </c>
    </row>
    <row r="160" spans="1:57" ht="17.399999999999999">
      <c r="A160" s="217">
        <v>41915</v>
      </c>
      <c r="B160" s="201" t="str">
        <f t="shared" si="60"/>
        <v>20:30:00</v>
      </c>
      <c r="C160" s="27" t="s">
        <v>55</v>
      </c>
      <c r="D160" s="88">
        <v>659</v>
      </c>
      <c r="E160" s="88">
        <v>541</v>
      </c>
      <c r="F160" s="88">
        <v>849</v>
      </c>
      <c r="G160" s="88">
        <v>22</v>
      </c>
      <c r="H160" s="88">
        <v>19</v>
      </c>
      <c r="I160" s="89">
        <v>28</v>
      </c>
      <c r="J160" s="55">
        <f t="shared" si="52"/>
        <v>2049</v>
      </c>
      <c r="K160" s="55">
        <f t="shared" si="53"/>
        <v>69</v>
      </c>
      <c r="L160" s="88">
        <v>694</v>
      </c>
      <c r="M160" s="94">
        <v>477</v>
      </c>
      <c r="N160" s="94"/>
      <c r="O160" s="94">
        <v>23</v>
      </c>
      <c r="P160" s="93">
        <v>16</v>
      </c>
      <c r="Q160" s="56"/>
      <c r="R160" s="55">
        <f t="shared" si="59"/>
        <v>1171</v>
      </c>
      <c r="S160" s="55">
        <f t="shared" si="62"/>
        <v>39</v>
      </c>
      <c r="T160" s="57">
        <f t="shared" si="49"/>
        <v>108</v>
      </c>
      <c r="U160" s="88">
        <v>6.24</v>
      </c>
      <c r="V160" s="89">
        <v>7</v>
      </c>
      <c r="W160" s="100">
        <v>11.5</v>
      </c>
      <c r="X160" s="44"/>
      <c r="Y160" s="44"/>
      <c r="Z160" s="44"/>
      <c r="AA160" s="44"/>
      <c r="AB160" s="44"/>
      <c r="AC160" s="68">
        <f t="shared" si="42"/>
        <v>0</v>
      </c>
      <c r="AD160" s="33">
        <v>60</v>
      </c>
      <c r="AE160" s="20">
        <f t="shared" si="43"/>
        <v>60</v>
      </c>
      <c r="AF160" s="85">
        <f t="shared" si="61"/>
        <v>132.74</v>
      </c>
      <c r="AG160" s="83">
        <f t="shared" si="50"/>
        <v>72.740000000000009</v>
      </c>
      <c r="AH160" s="84"/>
      <c r="AI160" s="78"/>
      <c r="AJ160" s="22">
        <f t="shared" si="54"/>
        <v>132.74</v>
      </c>
      <c r="AK160" s="23">
        <f t="shared" si="55"/>
        <v>-0.98000000000001819</v>
      </c>
      <c r="AL160" s="58"/>
      <c r="AM160" s="24">
        <f t="shared" si="56"/>
        <v>60</v>
      </c>
      <c r="AN160" s="25">
        <f t="shared" si="44"/>
        <v>71.759999999999991</v>
      </c>
      <c r="AO160" s="28">
        <f t="shared" si="45"/>
        <v>131.76</v>
      </c>
      <c r="AP160" s="79"/>
      <c r="AQ160" s="118">
        <v>80</v>
      </c>
      <c r="AR160" s="118">
        <v>30</v>
      </c>
      <c r="AS160" s="118">
        <v>0</v>
      </c>
      <c r="AT160" s="118">
        <v>20</v>
      </c>
      <c r="AU160" s="118">
        <v>60</v>
      </c>
      <c r="AV160" s="62">
        <f t="shared" si="63"/>
        <v>190</v>
      </c>
      <c r="AW160" s="64">
        <f t="shared" si="57"/>
        <v>180.5</v>
      </c>
      <c r="AX160" s="120">
        <v>6</v>
      </c>
      <c r="AY160" s="120">
        <v>16</v>
      </c>
      <c r="AZ160" s="120">
        <v>8</v>
      </c>
      <c r="BA160" s="120">
        <v>1</v>
      </c>
      <c r="BB160" s="81">
        <f t="shared" si="58"/>
        <v>31</v>
      </c>
      <c r="BC160" s="80">
        <f t="shared" si="46"/>
        <v>149.5</v>
      </c>
      <c r="BD160" s="36">
        <f t="shared" si="47"/>
        <v>71.759999999999991</v>
      </c>
      <c r="BE160" s="80">
        <f t="shared" si="48"/>
        <v>77.740000000000009</v>
      </c>
    </row>
    <row r="161" spans="1:57" ht="17.399999999999999">
      <c r="A161" s="217">
        <v>41915</v>
      </c>
      <c r="B161" s="201" t="str">
        <f t="shared" si="60"/>
        <v>20:45:00</v>
      </c>
      <c r="C161" s="27" t="s">
        <v>56</v>
      </c>
      <c r="D161" s="88">
        <v>659</v>
      </c>
      <c r="E161" s="88">
        <v>541</v>
      </c>
      <c r="F161" s="88">
        <v>849</v>
      </c>
      <c r="G161" s="88">
        <v>22</v>
      </c>
      <c r="H161" s="88">
        <v>19</v>
      </c>
      <c r="I161" s="89">
        <v>28</v>
      </c>
      <c r="J161" s="55">
        <f>D161+E161+F161</f>
        <v>2049</v>
      </c>
      <c r="K161" s="55">
        <f>G161+H161+I161</f>
        <v>69</v>
      </c>
      <c r="L161" s="88">
        <v>669</v>
      </c>
      <c r="M161" s="94">
        <v>458</v>
      </c>
      <c r="N161" s="94"/>
      <c r="O161" s="94">
        <v>22</v>
      </c>
      <c r="P161" s="93">
        <v>16</v>
      </c>
      <c r="Q161" s="56"/>
      <c r="R161" s="55">
        <f t="shared" si="59"/>
        <v>1127</v>
      </c>
      <c r="S161" s="55">
        <f t="shared" si="62"/>
        <v>38</v>
      </c>
      <c r="T161" s="57">
        <f t="shared" si="49"/>
        <v>107</v>
      </c>
      <c r="U161" s="88">
        <v>6.24</v>
      </c>
      <c r="V161" s="89">
        <v>7</v>
      </c>
      <c r="W161" s="100">
        <v>11.5</v>
      </c>
      <c r="X161" s="44"/>
      <c r="Y161" s="44"/>
      <c r="Z161" s="44"/>
      <c r="AA161" s="44"/>
      <c r="AB161" s="44"/>
      <c r="AC161" s="68">
        <f t="shared" si="42"/>
        <v>0</v>
      </c>
      <c r="AD161" s="33">
        <v>60</v>
      </c>
      <c r="AE161" s="20">
        <f t="shared" si="43"/>
        <v>60</v>
      </c>
      <c r="AF161" s="85">
        <f t="shared" si="61"/>
        <v>131.74</v>
      </c>
      <c r="AG161" s="83">
        <f t="shared" si="50"/>
        <v>71.740000000000009</v>
      </c>
      <c r="AH161" s="84"/>
      <c r="AI161" s="78"/>
      <c r="AJ161" s="22">
        <f t="shared" si="54"/>
        <v>131.74</v>
      </c>
      <c r="AK161" s="23">
        <f t="shared" si="55"/>
        <v>1.999999999998181E-2</v>
      </c>
      <c r="AL161" s="58"/>
      <c r="AM161" s="24">
        <f t="shared" si="56"/>
        <v>60</v>
      </c>
      <c r="AN161" s="25">
        <f t="shared" si="44"/>
        <v>71.759999999999991</v>
      </c>
      <c r="AO161" s="28">
        <f t="shared" si="45"/>
        <v>131.76</v>
      </c>
      <c r="AP161" s="79"/>
      <c r="AQ161" s="118">
        <v>80</v>
      </c>
      <c r="AR161" s="118">
        <v>30</v>
      </c>
      <c r="AS161" s="118">
        <v>0</v>
      </c>
      <c r="AT161" s="118">
        <v>20</v>
      </c>
      <c r="AU161" s="118">
        <v>60</v>
      </c>
      <c r="AV161" s="62">
        <f t="shared" si="63"/>
        <v>190</v>
      </c>
      <c r="AW161" s="64">
        <f t="shared" si="57"/>
        <v>180.5</v>
      </c>
      <c r="AX161" s="120">
        <v>6</v>
      </c>
      <c r="AY161" s="120">
        <v>16</v>
      </c>
      <c r="AZ161" s="120">
        <v>8</v>
      </c>
      <c r="BA161" s="120">
        <v>1</v>
      </c>
      <c r="BB161" s="81">
        <f t="shared" si="58"/>
        <v>31</v>
      </c>
      <c r="BC161" s="80">
        <f t="shared" si="46"/>
        <v>149.5</v>
      </c>
      <c r="BD161" s="36">
        <f t="shared" si="47"/>
        <v>71.759999999999991</v>
      </c>
      <c r="BE161" s="80">
        <f t="shared" si="48"/>
        <v>77.740000000000009</v>
      </c>
    </row>
    <row r="162" spans="1:57" ht="17.399999999999999">
      <c r="A162" s="217">
        <v>41915</v>
      </c>
      <c r="B162" s="201" t="str">
        <f t="shared" si="60"/>
        <v>21:00:00</v>
      </c>
      <c r="C162" s="27" t="s">
        <v>27</v>
      </c>
      <c r="D162" s="88">
        <v>653</v>
      </c>
      <c r="E162" s="88">
        <v>521</v>
      </c>
      <c r="F162" s="88">
        <v>819</v>
      </c>
      <c r="G162" s="88">
        <v>22</v>
      </c>
      <c r="H162" s="88">
        <v>18</v>
      </c>
      <c r="I162" s="89">
        <v>28</v>
      </c>
      <c r="J162" s="55">
        <f t="shared" si="52"/>
        <v>1993</v>
      </c>
      <c r="K162" s="55">
        <f t="shared" si="53"/>
        <v>68</v>
      </c>
      <c r="L162" s="88">
        <v>669</v>
      </c>
      <c r="M162" s="94">
        <v>458</v>
      </c>
      <c r="N162" s="94"/>
      <c r="O162" s="94">
        <v>23</v>
      </c>
      <c r="P162" s="93">
        <v>16</v>
      </c>
      <c r="Q162" s="56"/>
      <c r="R162" s="55">
        <f t="shared" si="59"/>
        <v>1127</v>
      </c>
      <c r="S162" s="55">
        <f t="shared" si="62"/>
        <v>39</v>
      </c>
      <c r="T162" s="57">
        <f t="shared" si="49"/>
        <v>107</v>
      </c>
      <c r="U162" s="88">
        <v>4.08</v>
      </c>
      <c r="V162" s="89">
        <v>7</v>
      </c>
      <c r="W162" s="88">
        <v>11.5</v>
      </c>
      <c r="X162" s="44"/>
      <c r="Y162" s="44"/>
      <c r="Z162" s="44"/>
      <c r="AA162" s="44"/>
      <c r="AB162" s="44"/>
      <c r="AC162" s="68">
        <f t="shared" si="42"/>
        <v>0</v>
      </c>
      <c r="AD162" s="33">
        <v>60</v>
      </c>
      <c r="AE162" s="20">
        <f t="shared" si="43"/>
        <v>60</v>
      </c>
      <c r="AF162" s="85">
        <f t="shared" si="61"/>
        <v>129.57999999999998</v>
      </c>
      <c r="AG162" s="83">
        <f t="shared" si="50"/>
        <v>69.579999999999984</v>
      </c>
      <c r="AH162" s="84"/>
      <c r="AI162" s="78"/>
      <c r="AJ162" s="22">
        <f t="shared" si="54"/>
        <v>129.57999999999998</v>
      </c>
      <c r="AK162" s="23">
        <f t="shared" si="55"/>
        <v>2.1800000000000068</v>
      </c>
      <c r="AL162" s="58"/>
      <c r="AM162" s="24">
        <f t="shared" si="56"/>
        <v>60</v>
      </c>
      <c r="AN162" s="25">
        <f t="shared" si="44"/>
        <v>71.759999999999991</v>
      </c>
      <c r="AO162" s="28">
        <f t="shared" si="45"/>
        <v>131.76</v>
      </c>
      <c r="AP162" s="79"/>
      <c r="AQ162" s="118">
        <v>80</v>
      </c>
      <c r="AR162" s="118">
        <v>30</v>
      </c>
      <c r="AS162" s="118">
        <v>0</v>
      </c>
      <c r="AT162" s="118">
        <v>20</v>
      </c>
      <c r="AU162" s="118">
        <v>60</v>
      </c>
      <c r="AV162" s="62">
        <f t="shared" si="63"/>
        <v>190</v>
      </c>
      <c r="AW162" s="64">
        <f t="shared" si="57"/>
        <v>180.5</v>
      </c>
      <c r="AX162" s="120">
        <v>6</v>
      </c>
      <c r="AY162" s="120">
        <v>16</v>
      </c>
      <c r="AZ162" s="120">
        <v>8</v>
      </c>
      <c r="BA162" s="120">
        <v>1</v>
      </c>
      <c r="BB162" s="81">
        <f t="shared" si="58"/>
        <v>31</v>
      </c>
      <c r="BC162" s="80">
        <f t="shared" si="46"/>
        <v>149.5</v>
      </c>
      <c r="BD162" s="36">
        <f t="shared" si="47"/>
        <v>71.759999999999991</v>
      </c>
      <c r="BE162" s="80">
        <f t="shared" si="48"/>
        <v>77.740000000000009</v>
      </c>
    </row>
    <row r="163" spans="1:57" ht="17.399999999999999">
      <c r="A163" s="217">
        <v>41915</v>
      </c>
      <c r="B163" s="201" t="str">
        <f t="shared" si="60"/>
        <v>21:15:00</v>
      </c>
      <c r="C163" s="27" t="s">
        <v>57</v>
      </c>
      <c r="D163" s="88">
        <v>653</v>
      </c>
      <c r="E163" s="88">
        <v>521</v>
      </c>
      <c r="F163" s="88">
        <v>819</v>
      </c>
      <c r="G163" s="88">
        <v>22</v>
      </c>
      <c r="H163" s="88">
        <v>18</v>
      </c>
      <c r="I163" s="89">
        <v>28</v>
      </c>
      <c r="J163" s="55">
        <f>D163+E163+F163</f>
        <v>1993</v>
      </c>
      <c r="K163" s="55">
        <f>G163+H163+I163</f>
        <v>68</v>
      </c>
      <c r="L163" s="88">
        <v>657</v>
      </c>
      <c r="M163" s="94">
        <v>449</v>
      </c>
      <c r="N163" s="94"/>
      <c r="O163" s="94">
        <v>23</v>
      </c>
      <c r="P163" s="93">
        <v>16</v>
      </c>
      <c r="Q163" s="56"/>
      <c r="R163" s="55">
        <f t="shared" si="59"/>
        <v>1106</v>
      </c>
      <c r="S163" s="55">
        <f t="shared" si="62"/>
        <v>39</v>
      </c>
      <c r="T163" s="57">
        <f t="shared" si="49"/>
        <v>107</v>
      </c>
      <c r="U163" s="88">
        <v>4.08</v>
      </c>
      <c r="V163" s="89">
        <v>7</v>
      </c>
      <c r="W163" s="88">
        <v>11.5</v>
      </c>
      <c r="X163" s="44"/>
      <c r="Y163" s="44"/>
      <c r="Z163" s="44"/>
      <c r="AA163" s="44"/>
      <c r="AB163" s="44"/>
      <c r="AC163" s="68">
        <f t="shared" si="42"/>
        <v>0</v>
      </c>
      <c r="AD163" s="33">
        <v>60</v>
      </c>
      <c r="AE163" s="20">
        <f t="shared" si="43"/>
        <v>60</v>
      </c>
      <c r="AF163" s="85">
        <f t="shared" si="61"/>
        <v>129.57999999999998</v>
      </c>
      <c r="AG163" s="83">
        <f t="shared" si="50"/>
        <v>69.579999999999984</v>
      </c>
      <c r="AH163" s="84"/>
      <c r="AI163" s="78"/>
      <c r="AJ163" s="22">
        <f t="shared" si="54"/>
        <v>129.57999999999998</v>
      </c>
      <c r="AK163" s="23">
        <f t="shared" si="55"/>
        <v>2.1800000000000068</v>
      </c>
      <c r="AL163" s="58"/>
      <c r="AM163" s="24">
        <f t="shared" si="56"/>
        <v>60</v>
      </c>
      <c r="AN163" s="25">
        <f t="shared" si="44"/>
        <v>71.759999999999991</v>
      </c>
      <c r="AO163" s="28">
        <f t="shared" si="45"/>
        <v>131.76</v>
      </c>
      <c r="AP163" s="79"/>
      <c r="AQ163" s="118">
        <v>80</v>
      </c>
      <c r="AR163" s="118">
        <v>30</v>
      </c>
      <c r="AS163" s="118">
        <v>0</v>
      </c>
      <c r="AT163" s="118">
        <v>20</v>
      </c>
      <c r="AU163" s="118">
        <v>60</v>
      </c>
      <c r="AV163" s="62">
        <f t="shared" si="63"/>
        <v>190</v>
      </c>
      <c r="AW163" s="64">
        <f t="shared" si="57"/>
        <v>180.5</v>
      </c>
      <c r="AX163" s="120">
        <v>6</v>
      </c>
      <c r="AY163" s="120">
        <v>16</v>
      </c>
      <c r="AZ163" s="120">
        <v>8</v>
      </c>
      <c r="BA163" s="120">
        <v>1</v>
      </c>
      <c r="BB163" s="81">
        <f t="shared" si="58"/>
        <v>31</v>
      </c>
      <c r="BC163" s="80">
        <f t="shared" si="46"/>
        <v>149.5</v>
      </c>
      <c r="BD163" s="36">
        <f t="shared" si="47"/>
        <v>71.759999999999991</v>
      </c>
      <c r="BE163" s="80">
        <f t="shared" si="48"/>
        <v>77.740000000000009</v>
      </c>
    </row>
    <row r="164" spans="1:57" ht="17.399999999999999">
      <c r="A164" s="217">
        <v>41915</v>
      </c>
      <c r="B164" s="201" t="str">
        <f t="shared" si="60"/>
        <v>21:30:00</v>
      </c>
      <c r="C164" s="27" t="s">
        <v>58</v>
      </c>
      <c r="D164" s="88">
        <v>630</v>
      </c>
      <c r="E164" s="88">
        <v>503</v>
      </c>
      <c r="F164" s="88">
        <v>807</v>
      </c>
      <c r="G164" s="88">
        <v>22</v>
      </c>
      <c r="H164" s="88">
        <v>18</v>
      </c>
      <c r="I164" s="89">
        <v>27</v>
      </c>
      <c r="J164" s="55">
        <f t="shared" si="52"/>
        <v>1940</v>
      </c>
      <c r="K164" s="55">
        <f t="shared" si="53"/>
        <v>67</v>
      </c>
      <c r="L164" s="88">
        <v>657</v>
      </c>
      <c r="M164" s="94">
        <v>449</v>
      </c>
      <c r="N164" s="94"/>
      <c r="O164" s="94">
        <v>22</v>
      </c>
      <c r="P164" s="93">
        <v>16</v>
      </c>
      <c r="Q164" s="56"/>
      <c r="R164" s="55">
        <f t="shared" si="59"/>
        <v>1106</v>
      </c>
      <c r="S164" s="55">
        <f t="shared" si="62"/>
        <v>38</v>
      </c>
      <c r="T164" s="57">
        <f t="shared" si="49"/>
        <v>105</v>
      </c>
      <c r="U164" s="88">
        <v>4.08</v>
      </c>
      <c r="V164" s="88">
        <v>7</v>
      </c>
      <c r="W164" s="88">
        <v>11.5</v>
      </c>
      <c r="X164" s="44"/>
      <c r="Y164" s="44"/>
      <c r="Z164" s="44"/>
      <c r="AA164" s="44"/>
      <c r="AB164" s="44"/>
      <c r="AC164" s="68">
        <f t="shared" si="42"/>
        <v>0</v>
      </c>
      <c r="AD164" s="33">
        <v>60</v>
      </c>
      <c r="AE164" s="20">
        <f t="shared" si="43"/>
        <v>60</v>
      </c>
      <c r="AF164" s="85">
        <f t="shared" si="61"/>
        <v>127.58</v>
      </c>
      <c r="AG164" s="83">
        <f t="shared" si="50"/>
        <v>67.58</v>
      </c>
      <c r="AH164" s="84"/>
      <c r="AI164" s="78"/>
      <c r="AJ164" s="22">
        <f t="shared" si="54"/>
        <v>127.58</v>
      </c>
      <c r="AK164" s="23">
        <f t="shared" si="55"/>
        <v>4.1799999999999926</v>
      </c>
      <c r="AL164" s="58"/>
      <c r="AM164" s="24">
        <f t="shared" si="56"/>
        <v>60</v>
      </c>
      <c r="AN164" s="25">
        <f t="shared" si="44"/>
        <v>71.759999999999991</v>
      </c>
      <c r="AO164" s="28">
        <f t="shared" si="45"/>
        <v>131.76</v>
      </c>
      <c r="AP164" s="79"/>
      <c r="AQ164" s="118">
        <v>80</v>
      </c>
      <c r="AR164" s="118">
        <v>30</v>
      </c>
      <c r="AS164" s="118">
        <v>0</v>
      </c>
      <c r="AT164" s="118">
        <v>20</v>
      </c>
      <c r="AU164" s="118">
        <v>60</v>
      </c>
      <c r="AV164" s="62">
        <f t="shared" si="63"/>
        <v>190</v>
      </c>
      <c r="AW164" s="64">
        <f t="shared" si="57"/>
        <v>180.5</v>
      </c>
      <c r="AX164" s="120">
        <v>6</v>
      </c>
      <c r="AY164" s="120">
        <v>16</v>
      </c>
      <c r="AZ164" s="120">
        <v>8</v>
      </c>
      <c r="BA164" s="120">
        <v>1</v>
      </c>
      <c r="BB164" s="81">
        <f t="shared" si="58"/>
        <v>31</v>
      </c>
      <c r="BC164" s="80">
        <f t="shared" si="46"/>
        <v>149.5</v>
      </c>
      <c r="BD164" s="36">
        <f t="shared" si="47"/>
        <v>71.759999999999991</v>
      </c>
      <c r="BE164" s="80">
        <f t="shared" si="48"/>
        <v>77.740000000000009</v>
      </c>
    </row>
    <row r="165" spans="1:57" ht="17.399999999999999">
      <c r="A165" s="217">
        <v>41915</v>
      </c>
      <c r="B165" s="201" t="str">
        <f t="shared" si="60"/>
        <v>21:45:00</v>
      </c>
      <c r="C165" s="27" t="s">
        <v>59</v>
      </c>
      <c r="D165" s="88">
        <v>630</v>
      </c>
      <c r="E165" s="88">
        <v>503</v>
      </c>
      <c r="F165" s="88">
        <v>807</v>
      </c>
      <c r="G165" s="88">
        <v>22</v>
      </c>
      <c r="H165" s="88">
        <v>18</v>
      </c>
      <c r="I165" s="89">
        <v>27</v>
      </c>
      <c r="J165" s="55">
        <f>D165+E165+F165</f>
        <v>1940</v>
      </c>
      <c r="K165" s="55">
        <f>G165+H165+I165</f>
        <v>67</v>
      </c>
      <c r="L165" s="88">
        <v>561</v>
      </c>
      <c r="M165" s="94">
        <v>411</v>
      </c>
      <c r="N165" s="94"/>
      <c r="O165" s="94">
        <v>22</v>
      </c>
      <c r="P165" s="93">
        <v>16</v>
      </c>
      <c r="Q165" s="56"/>
      <c r="R165" s="55">
        <f t="shared" si="59"/>
        <v>972</v>
      </c>
      <c r="S165" s="55">
        <f t="shared" si="62"/>
        <v>38</v>
      </c>
      <c r="T165" s="57">
        <f t="shared" si="49"/>
        <v>105</v>
      </c>
      <c r="U165" s="88">
        <v>4.08</v>
      </c>
      <c r="V165" s="88">
        <v>7</v>
      </c>
      <c r="W165" s="88">
        <v>11.9</v>
      </c>
      <c r="X165" s="44"/>
      <c r="Y165" s="44"/>
      <c r="Z165" s="44"/>
      <c r="AA165" s="44"/>
      <c r="AB165" s="44"/>
      <c r="AC165" s="68">
        <f t="shared" si="42"/>
        <v>0</v>
      </c>
      <c r="AD165" s="33">
        <v>60</v>
      </c>
      <c r="AE165" s="20">
        <f t="shared" si="43"/>
        <v>60</v>
      </c>
      <c r="AF165" s="85">
        <f t="shared" si="61"/>
        <v>127.98</v>
      </c>
      <c r="AG165" s="83">
        <f t="shared" si="50"/>
        <v>67.98</v>
      </c>
      <c r="AH165" s="84"/>
      <c r="AI165" s="78"/>
      <c r="AJ165" s="22">
        <f t="shared" si="54"/>
        <v>127.98</v>
      </c>
      <c r="AK165" s="23">
        <f t="shared" si="55"/>
        <v>3.7799999999999869</v>
      </c>
      <c r="AL165" s="58"/>
      <c r="AM165" s="24">
        <f t="shared" si="56"/>
        <v>60</v>
      </c>
      <c r="AN165" s="25">
        <f t="shared" si="44"/>
        <v>71.759999999999991</v>
      </c>
      <c r="AO165" s="28">
        <f t="shared" si="45"/>
        <v>131.76</v>
      </c>
      <c r="AP165" s="79"/>
      <c r="AQ165" s="118">
        <v>80</v>
      </c>
      <c r="AR165" s="118">
        <v>30</v>
      </c>
      <c r="AS165" s="118">
        <v>0</v>
      </c>
      <c r="AT165" s="118">
        <v>20</v>
      </c>
      <c r="AU165" s="118">
        <v>60</v>
      </c>
      <c r="AV165" s="62">
        <f t="shared" si="63"/>
        <v>190</v>
      </c>
      <c r="AW165" s="64">
        <f t="shared" si="57"/>
        <v>180.5</v>
      </c>
      <c r="AX165" s="120">
        <v>6</v>
      </c>
      <c r="AY165" s="120">
        <v>16</v>
      </c>
      <c r="AZ165" s="120">
        <v>8</v>
      </c>
      <c r="BA165" s="120">
        <v>1</v>
      </c>
      <c r="BB165" s="81">
        <f t="shared" si="58"/>
        <v>31</v>
      </c>
      <c r="BC165" s="80">
        <f t="shared" si="46"/>
        <v>149.5</v>
      </c>
      <c r="BD165" s="36">
        <f t="shared" si="47"/>
        <v>71.759999999999991</v>
      </c>
      <c r="BE165" s="80">
        <f t="shared" si="48"/>
        <v>77.740000000000009</v>
      </c>
    </row>
    <row r="166" spans="1:57" ht="17.399999999999999">
      <c r="A166" s="217">
        <v>41915</v>
      </c>
      <c r="B166" s="201" t="str">
        <f t="shared" si="60"/>
        <v>22:00:00</v>
      </c>
      <c r="C166" s="27" t="s">
        <v>28</v>
      </c>
      <c r="D166" s="88">
        <v>588</v>
      </c>
      <c r="E166" s="88">
        <v>465</v>
      </c>
      <c r="F166" s="88">
        <v>754</v>
      </c>
      <c r="G166" s="88">
        <v>20</v>
      </c>
      <c r="H166" s="88">
        <v>17</v>
      </c>
      <c r="I166" s="89">
        <v>25</v>
      </c>
      <c r="J166" s="55">
        <f t="shared" si="52"/>
        <v>1807</v>
      </c>
      <c r="K166" s="55">
        <f t="shared" si="53"/>
        <v>62</v>
      </c>
      <c r="L166" s="88">
        <v>561</v>
      </c>
      <c r="M166" s="94">
        <v>411</v>
      </c>
      <c r="N166" s="94"/>
      <c r="O166" s="90">
        <v>21</v>
      </c>
      <c r="P166" s="93">
        <v>15</v>
      </c>
      <c r="Q166" s="56"/>
      <c r="R166" s="55">
        <f t="shared" si="59"/>
        <v>972</v>
      </c>
      <c r="S166" s="55">
        <f t="shared" si="62"/>
        <v>36</v>
      </c>
      <c r="T166" s="57">
        <f t="shared" si="49"/>
        <v>98</v>
      </c>
      <c r="U166" s="89">
        <v>5.1100000000000003</v>
      </c>
      <c r="V166" s="88">
        <v>6.5</v>
      </c>
      <c r="W166" s="88">
        <v>10.9</v>
      </c>
      <c r="X166" s="44"/>
      <c r="Y166" s="44"/>
      <c r="Z166" s="44"/>
      <c r="AA166" s="44"/>
      <c r="AB166" s="44"/>
      <c r="AC166" s="68">
        <f t="shared" si="42"/>
        <v>0</v>
      </c>
      <c r="AD166" s="33">
        <v>60</v>
      </c>
      <c r="AE166" s="20">
        <f t="shared" si="43"/>
        <v>60</v>
      </c>
      <c r="AF166" s="85">
        <f t="shared" si="61"/>
        <v>120.51</v>
      </c>
      <c r="AG166" s="83">
        <f t="shared" si="50"/>
        <v>60.510000000000005</v>
      </c>
      <c r="AH166" s="84"/>
      <c r="AI166" s="78"/>
      <c r="AJ166" s="22">
        <f t="shared" si="54"/>
        <v>120.51</v>
      </c>
      <c r="AK166" s="23">
        <f t="shared" si="55"/>
        <v>11.249999999999986</v>
      </c>
      <c r="AL166" s="58"/>
      <c r="AM166" s="24">
        <f t="shared" si="56"/>
        <v>60</v>
      </c>
      <c r="AN166" s="25">
        <f t="shared" si="44"/>
        <v>71.759999999999991</v>
      </c>
      <c r="AO166" s="28">
        <f t="shared" si="45"/>
        <v>131.76</v>
      </c>
      <c r="AP166" s="79"/>
      <c r="AQ166" s="118">
        <v>80</v>
      </c>
      <c r="AR166" s="118">
        <v>30</v>
      </c>
      <c r="AS166" s="118">
        <v>0</v>
      </c>
      <c r="AT166" s="118">
        <v>20</v>
      </c>
      <c r="AU166" s="118">
        <v>60</v>
      </c>
      <c r="AV166" s="62">
        <f t="shared" si="63"/>
        <v>190</v>
      </c>
      <c r="AW166" s="64">
        <f t="shared" si="57"/>
        <v>180.5</v>
      </c>
      <c r="AX166" s="120">
        <v>6</v>
      </c>
      <c r="AY166" s="120">
        <v>16</v>
      </c>
      <c r="AZ166" s="120">
        <v>8</v>
      </c>
      <c r="BA166" s="120">
        <v>1</v>
      </c>
      <c r="BB166" s="81">
        <f t="shared" si="58"/>
        <v>31</v>
      </c>
      <c r="BC166" s="80">
        <f t="shared" si="46"/>
        <v>149.5</v>
      </c>
      <c r="BD166" s="36">
        <f t="shared" si="47"/>
        <v>71.759999999999991</v>
      </c>
      <c r="BE166" s="80">
        <f t="shared" si="48"/>
        <v>77.740000000000009</v>
      </c>
    </row>
    <row r="167" spans="1:57" ht="17.399999999999999">
      <c r="A167" s="217">
        <v>41915</v>
      </c>
      <c r="B167" s="201" t="str">
        <f t="shared" si="60"/>
        <v>22:30:00</v>
      </c>
      <c r="C167" s="215" t="s">
        <v>60</v>
      </c>
      <c r="D167" s="88">
        <v>539</v>
      </c>
      <c r="E167" s="88">
        <v>447</v>
      </c>
      <c r="F167" s="88">
        <v>705</v>
      </c>
      <c r="G167" s="88">
        <v>18</v>
      </c>
      <c r="H167" s="88">
        <v>16</v>
      </c>
      <c r="I167" s="89">
        <v>23</v>
      </c>
      <c r="J167" s="55">
        <f t="shared" si="52"/>
        <v>1691</v>
      </c>
      <c r="K167" s="55">
        <f t="shared" si="53"/>
        <v>57</v>
      </c>
      <c r="L167" s="88">
        <v>552</v>
      </c>
      <c r="M167" s="94">
        <v>400</v>
      </c>
      <c r="N167" s="94"/>
      <c r="O167" s="90">
        <v>19</v>
      </c>
      <c r="P167" s="93">
        <v>14</v>
      </c>
      <c r="Q167" s="56"/>
      <c r="R167" s="55">
        <f t="shared" si="59"/>
        <v>952</v>
      </c>
      <c r="S167" s="55">
        <f t="shared" si="62"/>
        <v>33</v>
      </c>
      <c r="T167" s="57">
        <f t="shared" si="49"/>
        <v>90</v>
      </c>
      <c r="U167" s="89">
        <v>5.1100000000000003</v>
      </c>
      <c r="V167" s="88">
        <v>6.5</v>
      </c>
      <c r="W167" s="88">
        <v>11.9</v>
      </c>
      <c r="X167" s="44"/>
      <c r="Y167" s="44"/>
      <c r="Z167" s="44"/>
      <c r="AA167" s="44"/>
      <c r="AB167" s="44"/>
      <c r="AC167" s="68">
        <f t="shared" si="42"/>
        <v>0</v>
      </c>
      <c r="AD167" s="33">
        <v>60</v>
      </c>
      <c r="AE167" s="20">
        <f t="shared" si="43"/>
        <v>60</v>
      </c>
      <c r="AF167" s="85">
        <f t="shared" si="61"/>
        <v>113.51</v>
      </c>
      <c r="AG167" s="83">
        <f t="shared" si="50"/>
        <v>53.510000000000005</v>
      </c>
      <c r="AH167" s="84"/>
      <c r="AI167" s="78"/>
      <c r="AJ167" s="22">
        <f t="shared" si="54"/>
        <v>113.51</v>
      </c>
      <c r="AK167" s="23">
        <f t="shared" si="55"/>
        <v>18.249999999999986</v>
      </c>
      <c r="AL167" s="58"/>
      <c r="AM167" s="24">
        <f t="shared" si="56"/>
        <v>60</v>
      </c>
      <c r="AN167" s="25">
        <f t="shared" si="44"/>
        <v>71.759999999999991</v>
      </c>
      <c r="AO167" s="28">
        <f t="shared" si="45"/>
        <v>131.76</v>
      </c>
      <c r="AP167" s="79"/>
      <c r="AQ167" s="118">
        <v>80</v>
      </c>
      <c r="AR167" s="118">
        <v>30</v>
      </c>
      <c r="AS167" s="118">
        <v>0</v>
      </c>
      <c r="AT167" s="118">
        <v>20</v>
      </c>
      <c r="AU167" s="118">
        <v>60</v>
      </c>
      <c r="AV167" s="62">
        <f t="shared" si="63"/>
        <v>190</v>
      </c>
      <c r="AW167" s="64">
        <f t="shared" si="57"/>
        <v>180.5</v>
      </c>
      <c r="AX167" s="120">
        <v>6</v>
      </c>
      <c r="AY167" s="120">
        <v>16</v>
      </c>
      <c r="AZ167" s="120">
        <v>8</v>
      </c>
      <c r="BA167" s="120">
        <v>1</v>
      </c>
      <c r="BB167" s="81">
        <f t="shared" si="58"/>
        <v>31</v>
      </c>
      <c r="BC167" s="80">
        <f t="shared" si="46"/>
        <v>149.5</v>
      </c>
      <c r="BD167" s="36">
        <f t="shared" si="47"/>
        <v>71.759999999999991</v>
      </c>
      <c r="BE167" s="80">
        <f t="shared" si="48"/>
        <v>77.740000000000009</v>
      </c>
    </row>
    <row r="168" spans="1:57" ht="17.399999999999999">
      <c r="A168" s="217">
        <v>41915</v>
      </c>
      <c r="B168" s="201" t="str">
        <f t="shared" si="60"/>
        <v>23:00:00</v>
      </c>
      <c r="C168" s="215" t="s">
        <v>29</v>
      </c>
      <c r="D168" s="88">
        <v>501</v>
      </c>
      <c r="E168" s="88">
        <v>416</v>
      </c>
      <c r="F168" s="88">
        <v>670</v>
      </c>
      <c r="G168" s="88">
        <v>17</v>
      </c>
      <c r="H168" s="88">
        <v>15</v>
      </c>
      <c r="I168" s="89">
        <v>22</v>
      </c>
      <c r="J168" s="55">
        <f t="shared" si="52"/>
        <v>1587</v>
      </c>
      <c r="K168" s="55">
        <f t="shared" si="53"/>
        <v>54</v>
      </c>
      <c r="L168" s="88">
        <v>550</v>
      </c>
      <c r="M168" s="94">
        <v>399</v>
      </c>
      <c r="N168" s="94"/>
      <c r="O168" s="90">
        <v>18</v>
      </c>
      <c r="P168" s="93">
        <v>14</v>
      </c>
      <c r="Q168" s="56"/>
      <c r="R168" s="55">
        <f t="shared" si="59"/>
        <v>949</v>
      </c>
      <c r="S168" s="55">
        <f t="shared" si="62"/>
        <v>32</v>
      </c>
      <c r="T168" s="57">
        <f t="shared" si="49"/>
        <v>86</v>
      </c>
      <c r="U168" s="89">
        <v>4.08</v>
      </c>
      <c r="V168" s="88">
        <v>6.5</v>
      </c>
      <c r="W168" s="88">
        <v>9</v>
      </c>
      <c r="X168" s="44"/>
      <c r="Y168" s="44"/>
      <c r="Z168" s="44"/>
      <c r="AA168" s="44"/>
      <c r="AB168" s="44"/>
      <c r="AC168" s="68">
        <f t="shared" si="42"/>
        <v>0</v>
      </c>
      <c r="AD168" s="33">
        <v>30</v>
      </c>
      <c r="AE168" s="20">
        <f t="shared" si="43"/>
        <v>30</v>
      </c>
      <c r="AF168" s="85">
        <f t="shared" si="61"/>
        <v>105.58</v>
      </c>
      <c r="AG168" s="83">
        <f t="shared" si="50"/>
        <v>75.58</v>
      </c>
      <c r="AH168" s="84"/>
      <c r="AI168" s="78"/>
      <c r="AJ168" s="22">
        <f t="shared" si="54"/>
        <v>105.58</v>
      </c>
      <c r="AK168" s="23">
        <f t="shared" si="55"/>
        <v>-3.8200000000000074</v>
      </c>
      <c r="AL168" s="58"/>
      <c r="AM168" s="24">
        <f t="shared" si="56"/>
        <v>30</v>
      </c>
      <c r="AN168" s="25">
        <f t="shared" si="44"/>
        <v>71.759999999999991</v>
      </c>
      <c r="AO168" s="28">
        <f t="shared" si="45"/>
        <v>101.75999999999999</v>
      </c>
      <c r="AP168" s="79"/>
      <c r="AQ168" s="118">
        <v>80</v>
      </c>
      <c r="AR168" s="118">
        <v>30</v>
      </c>
      <c r="AS168" s="118">
        <v>0</v>
      </c>
      <c r="AT168" s="118">
        <v>20</v>
      </c>
      <c r="AU168" s="118">
        <v>60</v>
      </c>
      <c r="AV168" s="62">
        <f t="shared" si="63"/>
        <v>190</v>
      </c>
      <c r="AW168" s="64">
        <f t="shared" si="57"/>
        <v>180.5</v>
      </c>
      <c r="AX168" s="120">
        <v>6</v>
      </c>
      <c r="AY168" s="120">
        <v>16</v>
      </c>
      <c r="AZ168" s="120">
        <v>8</v>
      </c>
      <c r="BA168" s="120">
        <v>1</v>
      </c>
      <c r="BB168" s="81">
        <f t="shared" si="58"/>
        <v>31</v>
      </c>
      <c r="BC168" s="80">
        <f t="shared" si="46"/>
        <v>149.5</v>
      </c>
      <c r="BD168" s="36">
        <f t="shared" si="47"/>
        <v>71.759999999999991</v>
      </c>
      <c r="BE168" s="80">
        <f t="shared" si="48"/>
        <v>77.740000000000009</v>
      </c>
    </row>
    <row r="169" spans="1:57" ht="18" thickBot="1">
      <c r="A169" s="217">
        <v>41915</v>
      </c>
      <c r="B169" s="201" t="str">
        <f t="shared" si="60"/>
        <v>23:30:00</v>
      </c>
      <c r="C169" s="32" t="s">
        <v>61</v>
      </c>
      <c r="D169" s="88">
        <v>487</v>
      </c>
      <c r="E169" s="88">
        <v>401</v>
      </c>
      <c r="F169" s="88">
        <v>660</v>
      </c>
      <c r="G169" s="88">
        <v>17</v>
      </c>
      <c r="H169" s="88">
        <v>14</v>
      </c>
      <c r="I169" s="89">
        <v>21</v>
      </c>
      <c r="J169" s="55">
        <f t="shared" si="52"/>
        <v>1548</v>
      </c>
      <c r="K169" s="55">
        <f t="shared" si="53"/>
        <v>52</v>
      </c>
      <c r="L169" s="88">
        <v>530</v>
      </c>
      <c r="M169" s="94">
        <v>392</v>
      </c>
      <c r="N169" s="94"/>
      <c r="O169" s="90">
        <v>18</v>
      </c>
      <c r="P169" s="93">
        <v>14</v>
      </c>
      <c r="Q169" s="56"/>
      <c r="R169" s="55">
        <f t="shared" si="59"/>
        <v>922</v>
      </c>
      <c r="S169" s="55">
        <f t="shared" si="62"/>
        <v>32</v>
      </c>
      <c r="T169" s="57">
        <f t="shared" si="49"/>
        <v>84</v>
      </c>
      <c r="U169" s="89">
        <v>4.08</v>
      </c>
      <c r="V169" s="88">
        <v>6</v>
      </c>
      <c r="W169" s="88">
        <v>9</v>
      </c>
      <c r="X169" s="44"/>
      <c r="Y169" s="44"/>
      <c r="Z169" s="44"/>
      <c r="AA169" s="44"/>
      <c r="AB169" s="44"/>
      <c r="AC169" s="68">
        <f t="shared" si="42"/>
        <v>0</v>
      </c>
      <c r="AD169" s="33">
        <v>30</v>
      </c>
      <c r="AE169" s="20">
        <f t="shared" si="43"/>
        <v>30</v>
      </c>
      <c r="AF169" s="85">
        <f t="shared" si="61"/>
        <v>103.08</v>
      </c>
      <c r="AG169" s="83">
        <f t="shared" si="50"/>
        <v>73.08</v>
      </c>
      <c r="AH169" s="84"/>
      <c r="AI169" s="78"/>
      <c r="AJ169" s="22">
        <f t="shared" si="54"/>
        <v>103.08</v>
      </c>
      <c r="AK169" s="23">
        <f>AO169-AF169</f>
        <v>-1.3200000000000074</v>
      </c>
      <c r="AL169" s="58"/>
      <c r="AM169" s="24">
        <f t="shared" si="56"/>
        <v>30</v>
      </c>
      <c r="AN169" s="25">
        <f t="shared" si="44"/>
        <v>71.759999999999991</v>
      </c>
      <c r="AO169" s="28">
        <f t="shared" si="45"/>
        <v>101.75999999999999</v>
      </c>
      <c r="AP169" s="79"/>
      <c r="AQ169" s="118">
        <v>80</v>
      </c>
      <c r="AR169" s="118">
        <v>30</v>
      </c>
      <c r="AS169" s="118">
        <v>0</v>
      </c>
      <c r="AT169" s="118">
        <v>20</v>
      </c>
      <c r="AU169" s="118">
        <v>60</v>
      </c>
      <c r="AV169" s="62">
        <f t="shared" si="63"/>
        <v>190</v>
      </c>
      <c r="AW169" s="64">
        <f t="shared" si="57"/>
        <v>180.5</v>
      </c>
      <c r="AX169" s="120">
        <v>6</v>
      </c>
      <c r="AY169" s="120">
        <v>16</v>
      </c>
      <c r="AZ169" s="120">
        <v>8</v>
      </c>
      <c r="BA169" s="120">
        <v>1</v>
      </c>
      <c r="BB169" s="81">
        <f t="shared" si="58"/>
        <v>31</v>
      </c>
      <c r="BC169" s="80">
        <f t="shared" si="46"/>
        <v>149.5</v>
      </c>
      <c r="BD169" s="36">
        <f t="shared" si="47"/>
        <v>71.759999999999991</v>
      </c>
      <c r="BE169" s="80">
        <f t="shared" si="48"/>
        <v>77.740000000000009</v>
      </c>
    </row>
    <row r="170" spans="1:57" ht="17.399999999999999">
      <c r="A170" s="217">
        <v>41916</v>
      </c>
      <c r="B170" s="201" t="str">
        <f t="shared" si="60"/>
        <v>00:00:00</v>
      </c>
      <c r="C170" s="18" t="s">
        <v>85</v>
      </c>
      <c r="D170" s="44">
        <v>469</v>
      </c>
      <c r="E170" s="44">
        <v>389</v>
      </c>
      <c r="F170" s="45">
        <v>629</v>
      </c>
      <c r="G170" s="45">
        <v>16</v>
      </c>
      <c r="H170" s="86">
        <v>14</v>
      </c>
      <c r="I170" s="87">
        <v>20</v>
      </c>
      <c r="J170" s="48">
        <f t="shared" si="52"/>
        <v>1487</v>
      </c>
      <c r="K170" s="48">
        <f t="shared" si="53"/>
        <v>50</v>
      </c>
      <c r="L170" s="44">
        <v>515</v>
      </c>
      <c r="M170" s="19">
        <v>391</v>
      </c>
      <c r="N170" s="19"/>
      <c r="O170" s="19">
        <v>17</v>
      </c>
      <c r="P170" s="93">
        <v>14</v>
      </c>
      <c r="Q170" s="49"/>
      <c r="R170" s="48">
        <f>SUM(L170+M170+N170)</f>
        <v>906</v>
      </c>
      <c r="S170" s="48">
        <f t="shared" si="62"/>
        <v>31</v>
      </c>
      <c r="T170" s="50">
        <f>SUM(K170+S170)</f>
        <v>81</v>
      </c>
      <c r="U170" s="97">
        <v>3.58</v>
      </c>
      <c r="V170" s="44">
        <v>6</v>
      </c>
      <c r="W170" s="99">
        <v>8.1999999999999993</v>
      </c>
      <c r="X170" s="53"/>
      <c r="Y170" s="53"/>
      <c r="Z170" s="53"/>
      <c r="AA170" s="53"/>
      <c r="AB170" s="53"/>
      <c r="AC170" s="67">
        <f>SUM(X170:AB170)</f>
        <v>0</v>
      </c>
      <c r="AD170" s="133">
        <v>30</v>
      </c>
      <c r="AE170" s="20">
        <f>AC170+AD170</f>
        <v>30</v>
      </c>
      <c r="AF170" s="85">
        <f>T170+U170+V170+W170+X170+V169+Z170+AA170+AB170</f>
        <v>104.78</v>
      </c>
      <c r="AG170" s="21">
        <f>+AF170-AM170</f>
        <v>74.78</v>
      </c>
      <c r="AH170" s="82"/>
      <c r="AI170" s="51"/>
      <c r="AJ170" s="22">
        <f t="shared" si="54"/>
        <v>104.78</v>
      </c>
      <c r="AK170" s="23">
        <f t="shared" ref="AK170:AK225" si="64">AO170-AF170</f>
        <v>43.035999999999973</v>
      </c>
      <c r="AL170" s="54"/>
      <c r="AM170" s="24">
        <f t="shared" si="56"/>
        <v>30</v>
      </c>
      <c r="AN170" s="25">
        <f>BD170</f>
        <v>117.81599999999999</v>
      </c>
      <c r="AO170" s="26">
        <f>AM170+AN170</f>
        <v>147.81599999999997</v>
      </c>
      <c r="AP170" s="79"/>
      <c r="AQ170" s="118">
        <v>60</v>
      </c>
      <c r="AR170" s="118">
        <v>200</v>
      </c>
      <c r="AS170" s="118">
        <v>0</v>
      </c>
      <c r="AT170" s="118">
        <v>16</v>
      </c>
      <c r="AU170" s="118">
        <v>15</v>
      </c>
      <c r="AV170" s="62">
        <f>SUM(AQ170:AU170)</f>
        <v>291</v>
      </c>
      <c r="AW170" s="63">
        <f>AV170*0.95</f>
        <v>276.45</v>
      </c>
      <c r="AX170" s="120">
        <v>6</v>
      </c>
      <c r="AY170" s="120">
        <v>16</v>
      </c>
      <c r="AZ170" s="120">
        <v>8</v>
      </c>
      <c r="BA170" s="120">
        <v>1</v>
      </c>
      <c r="BB170" s="81">
        <f>SUM(AX170:BA170)</f>
        <v>31</v>
      </c>
      <c r="BC170" s="80">
        <f>AW170-BB170</f>
        <v>245.45</v>
      </c>
      <c r="BD170" s="36">
        <f>BC170*0.48</f>
        <v>117.81599999999999</v>
      </c>
      <c r="BE170" s="80">
        <f>BC170*0.52</f>
        <v>127.634</v>
      </c>
    </row>
    <row r="171" spans="1:57" ht="17.399999999999999">
      <c r="A171" s="217">
        <v>41916</v>
      </c>
      <c r="B171" s="201" t="str">
        <f t="shared" si="60"/>
        <v>00:30:00</v>
      </c>
      <c r="C171" s="27" t="s">
        <v>38</v>
      </c>
      <c r="D171" s="88">
        <v>440</v>
      </c>
      <c r="E171" s="88">
        <v>378</v>
      </c>
      <c r="F171" s="88">
        <v>617</v>
      </c>
      <c r="G171" s="88">
        <v>15</v>
      </c>
      <c r="H171" s="86">
        <v>13</v>
      </c>
      <c r="I171" s="89">
        <v>20</v>
      </c>
      <c r="J171" s="55">
        <f t="shared" si="52"/>
        <v>1435</v>
      </c>
      <c r="K171" s="55">
        <f t="shared" si="53"/>
        <v>48</v>
      </c>
      <c r="L171" s="44">
        <v>504</v>
      </c>
      <c r="M171" s="94">
        <v>400</v>
      </c>
      <c r="N171" s="94"/>
      <c r="O171" s="19">
        <v>17</v>
      </c>
      <c r="P171" s="93">
        <v>14</v>
      </c>
      <c r="Q171" s="56"/>
      <c r="R171" s="55">
        <f>SUM(L171+M171+N171)</f>
        <v>904</v>
      </c>
      <c r="S171" s="55">
        <f t="shared" si="62"/>
        <v>31</v>
      </c>
      <c r="T171" s="57">
        <f>SUM(K171+S171)</f>
        <v>79</v>
      </c>
      <c r="U171" s="97">
        <v>3.58</v>
      </c>
      <c r="V171" s="44">
        <v>5.5</v>
      </c>
      <c r="W171" s="99">
        <v>8.1999999999999993</v>
      </c>
      <c r="X171" s="44"/>
      <c r="Y171" s="137"/>
      <c r="Z171" s="53"/>
      <c r="AA171" s="44"/>
      <c r="AB171" s="44"/>
      <c r="AC171" s="68">
        <f t="shared" ref="AC171:AC225" si="65">SUM(X171:AB171)</f>
        <v>0</v>
      </c>
      <c r="AD171" s="33">
        <v>30</v>
      </c>
      <c r="AE171" s="20">
        <f t="shared" ref="AE171:AE225" si="66">AC171+AD171</f>
        <v>30</v>
      </c>
      <c r="AF171" s="85">
        <f>T171+U171+V171+W171+X171+V170+Z171+AA171+AB171</f>
        <v>102.28</v>
      </c>
      <c r="AG171" s="21">
        <f>+AF171-AM171</f>
        <v>72.28</v>
      </c>
      <c r="AH171" s="82"/>
      <c r="AI171" s="78"/>
      <c r="AJ171" s="22">
        <f t="shared" si="54"/>
        <v>102.28</v>
      </c>
      <c r="AK171" s="23">
        <f t="shared" si="64"/>
        <v>45.535999999999973</v>
      </c>
      <c r="AL171" s="54"/>
      <c r="AM171" s="24">
        <f t="shared" si="56"/>
        <v>30</v>
      </c>
      <c r="AN171" s="25">
        <f t="shared" ref="AN171:AN225" si="67">BD171</f>
        <v>117.81599999999999</v>
      </c>
      <c r="AO171" s="28">
        <f t="shared" ref="AO171:AO225" si="68">AM171+AN171</f>
        <v>147.81599999999997</v>
      </c>
      <c r="AP171" s="79"/>
      <c r="AQ171" s="118">
        <v>60</v>
      </c>
      <c r="AR171" s="118">
        <v>200</v>
      </c>
      <c r="AS171" s="118">
        <v>0</v>
      </c>
      <c r="AT171" s="118">
        <v>16</v>
      </c>
      <c r="AU171" s="118">
        <v>15</v>
      </c>
      <c r="AV171" s="62">
        <f t="shared" ref="AV171:AV225" si="69">SUM(AQ171:AU171)</f>
        <v>291</v>
      </c>
      <c r="AW171" s="64">
        <f t="shared" ref="AW171:AW225" si="70">AV171*0.95</f>
        <v>276.45</v>
      </c>
      <c r="AX171" s="120">
        <v>6</v>
      </c>
      <c r="AY171" s="120">
        <v>16</v>
      </c>
      <c r="AZ171" s="120">
        <v>8</v>
      </c>
      <c r="BA171" s="120">
        <v>1</v>
      </c>
      <c r="BB171" s="81">
        <f t="shared" ref="BB171:BB225" si="71">SUM(AX171:BA171)</f>
        <v>31</v>
      </c>
      <c r="BC171" s="80">
        <f t="shared" ref="BC171:BC225" si="72">AW171-BB171</f>
        <v>245.45</v>
      </c>
      <c r="BD171" s="36">
        <f t="shared" ref="BD171:BD225" si="73">BC171*0.48</f>
        <v>117.81599999999999</v>
      </c>
      <c r="BE171" s="80">
        <f t="shared" ref="BE171:BE225" si="74">BC171*0.52</f>
        <v>127.634</v>
      </c>
    </row>
    <row r="172" spans="1:57" ht="17.399999999999999">
      <c r="A172" s="217">
        <v>41916</v>
      </c>
      <c r="B172" s="201" t="str">
        <f t="shared" si="60"/>
        <v>01:00:00</v>
      </c>
      <c r="C172" s="18" t="s">
        <v>7</v>
      </c>
      <c r="D172" s="88">
        <v>412</v>
      </c>
      <c r="E172" s="90">
        <v>353</v>
      </c>
      <c r="F172" s="90">
        <v>576</v>
      </c>
      <c r="G172" s="88">
        <v>14</v>
      </c>
      <c r="H172" s="86">
        <v>12</v>
      </c>
      <c r="I172" s="89">
        <v>18</v>
      </c>
      <c r="J172" s="55">
        <f t="shared" si="52"/>
        <v>1341</v>
      </c>
      <c r="K172" s="55">
        <f t="shared" si="53"/>
        <v>44</v>
      </c>
      <c r="L172" s="44">
        <v>502</v>
      </c>
      <c r="M172" s="94">
        <v>381</v>
      </c>
      <c r="N172" s="94"/>
      <c r="O172" s="19">
        <v>16</v>
      </c>
      <c r="P172" s="93">
        <v>13</v>
      </c>
      <c r="Q172" s="56"/>
      <c r="R172" s="55">
        <f t="shared" ref="R172:R225" si="75">SUM(L172+M172+N172)</f>
        <v>883</v>
      </c>
      <c r="S172" s="55">
        <f>O172+P173+Q172</f>
        <v>29</v>
      </c>
      <c r="T172" s="57">
        <f t="shared" ref="T172:T225" si="76">SUM(K172+S172)</f>
        <v>73</v>
      </c>
      <c r="U172" s="97">
        <v>3.36</v>
      </c>
      <c r="V172" s="44">
        <v>5.5</v>
      </c>
      <c r="W172" s="99">
        <v>7.5</v>
      </c>
      <c r="X172" s="44"/>
      <c r="Y172" s="137"/>
      <c r="Z172" s="44"/>
      <c r="AA172" s="44"/>
      <c r="AB172" s="44"/>
      <c r="AC172" s="68">
        <f t="shared" si="65"/>
        <v>0</v>
      </c>
      <c r="AD172" s="33"/>
      <c r="AE172" s="20">
        <f t="shared" si="66"/>
        <v>0</v>
      </c>
      <c r="AF172" s="85">
        <f>T172+U172+V172+W172+X172+V171+Z172+AA172+AB172</f>
        <v>94.86</v>
      </c>
      <c r="AG172" s="21">
        <f>+AF172-AM172</f>
        <v>94.86</v>
      </c>
      <c r="AH172" s="82"/>
      <c r="AI172" s="78"/>
      <c r="AJ172" s="22">
        <f t="shared" si="54"/>
        <v>94.86</v>
      </c>
      <c r="AK172" s="23">
        <f t="shared" si="64"/>
        <v>22.955999999999989</v>
      </c>
      <c r="AL172" s="58"/>
      <c r="AM172" s="24">
        <f t="shared" si="56"/>
        <v>0</v>
      </c>
      <c r="AN172" s="25">
        <f t="shared" si="67"/>
        <v>117.81599999999999</v>
      </c>
      <c r="AO172" s="28">
        <f t="shared" si="68"/>
        <v>117.81599999999999</v>
      </c>
      <c r="AP172" s="79"/>
      <c r="AQ172" s="118">
        <v>60</v>
      </c>
      <c r="AR172" s="118">
        <v>200</v>
      </c>
      <c r="AS172" s="118">
        <v>0</v>
      </c>
      <c r="AT172" s="118">
        <v>16</v>
      </c>
      <c r="AU172" s="118">
        <v>15</v>
      </c>
      <c r="AV172" s="62">
        <f t="shared" si="69"/>
        <v>291</v>
      </c>
      <c r="AW172" s="64">
        <f t="shared" si="70"/>
        <v>276.45</v>
      </c>
      <c r="AX172" s="120">
        <v>6</v>
      </c>
      <c r="AY172" s="120">
        <v>16</v>
      </c>
      <c r="AZ172" s="120">
        <v>8</v>
      </c>
      <c r="BA172" s="120">
        <v>1</v>
      </c>
      <c r="BB172" s="81">
        <f t="shared" si="71"/>
        <v>31</v>
      </c>
      <c r="BC172" s="80">
        <f t="shared" si="72"/>
        <v>245.45</v>
      </c>
      <c r="BD172" s="36">
        <f t="shared" si="73"/>
        <v>117.81599999999999</v>
      </c>
      <c r="BE172" s="80">
        <f t="shared" si="74"/>
        <v>127.634</v>
      </c>
    </row>
    <row r="173" spans="1:57" ht="17.399999999999999">
      <c r="A173" s="217">
        <v>41916</v>
      </c>
      <c r="B173" s="201" t="str">
        <f t="shared" si="60"/>
        <v>01:30:00</v>
      </c>
      <c r="C173" s="18" t="s">
        <v>39</v>
      </c>
      <c r="D173" s="88">
        <v>400</v>
      </c>
      <c r="E173" s="88">
        <v>336</v>
      </c>
      <c r="F173" s="88">
        <v>566</v>
      </c>
      <c r="G173" s="88">
        <v>13</v>
      </c>
      <c r="H173" s="86">
        <v>12</v>
      </c>
      <c r="I173" s="89">
        <v>18</v>
      </c>
      <c r="J173" s="55">
        <f t="shared" si="52"/>
        <v>1302</v>
      </c>
      <c r="K173" s="55">
        <f t="shared" si="53"/>
        <v>43</v>
      </c>
      <c r="L173" s="89">
        <v>504</v>
      </c>
      <c r="M173" s="94">
        <v>380</v>
      </c>
      <c r="N173" s="94"/>
      <c r="O173" s="19">
        <v>16</v>
      </c>
      <c r="P173" s="93">
        <v>13</v>
      </c>
      <c r="Q173" s="56"/>
      <c r="R173" s="55">
        <f t="shared" si="75"/>
        <v>884</v>
      </c>
      <c r="S173" s="55">
        <f>O173+P174+Q173</f>
        <v>29</v>
      </c>
      <c r="T173" s="57">
        <f>SUM(K173+S173)</f>
        <v>72</v>
      </c>
      <c r="U173" s="97">
        <v>3.36</v>
      </c>
      <c r="V173" s="44">
        <v>5.5</v>
      </c>
      <c r="W173" s="99">
        <v>7.5</v>
      </c>
      <c r="X173" s="44"/>
      <c r="Y173" s="137"/>
      <c r="Z173" s="44"/>
      <c r="AA173" s="44"/>
      <c r="AB173" s="44"/>
      <c r="AC173" s="68">
        <f t="shared" si="65"/>
        <v>0</v>
      </c>
      <c r="AD173" s="33"/>
      <c r="AE173" s="20">
        <f t="shared" si="66"/>
        <v>0</v>
      </c>
      <c r="AF173" s="85">
        <f>T173+U173+V173+W173+X173+V172+Z173+AA173+AB173</f>
        <v>93.86</v>
      </c>
      <c r="AG173" s="21">
        <f>+AF173-AM173</f>
        <v>93.86</v>
      </c>
      <c r="AH173" s="82"/>
      <c r="AI173" s="78"/>
      <c r="AJ173" s="22">
        <f t="shared" si="54"/>
        <v>93.86</v>
      </c>
      <c r="AK173" s="23">
        <f t="shared" si="64"/>
        <v>23.955999999999989</v>
      </c>
      <c r="AL173" s="58"/>
      <c r="AM173" s="24">
        <f t="shared" si="56"/>
        <v>0</v>
      </c>
      <c r="AN173" s="25">
        <f t="shared" si="67"/>
        <v>117.81599999999999</v>
      </c>
      <c r="AO173" s="28">
        <f t="shared" si="68"/>
        <v>117.81599999999999</v>
      </c>
      <c r="AP173" s="79"/>
      <c r="AQ173" s="118">
        <v>60</v>
      </c>
      <c r="AR173" s="118">
        <v>200</v>
      </c>
      <c r="AS173" s="118">
        <v>0</v>
      </c>
      <c r="AT173" s="118">
        <v>16</v>
      </c>
      <c r="AU173" s="118">
        <v>15</v>
      </c>
      <c r="AV173" s="62">
        <f t="shared" si="69"/>
        <v>291</v>
      </c>
      <c r="AW173" s="64">
        <f t="shared" si="70"/>
        <v>276.45</v>
      </c>
      <c r="AX173" s="120">
        <v>6</v>
      </c>
      <c r="AY173" s="120">
        <v>16</v>
      </c>
      <c r="AZ173" s="120">
        <v>8</v>
      </c>
      <c r="BA173" s="120">
        <v>1</v>
      </c>
      <c r="BB173" s="81">
        <f t="shared" si="71"/>
        <v>31</v>
      </c>
      <c r="BC173" s="80">
        <f t="shared" si="72"/>
        <v>245.45</v>
      </c>
      <c r="BD173" s="36">
        <f t="shared" si="73"/>
        <v>117.81599999999999</v>
      </c>
      <c r="BE173" s="80">
        <f t="shared" si="74"/>
        <v>127.634</v>
      </c>
    </row>
    <row r="174" spans="1:57" ht="17.399999999999999">
      <c r="A174" s="217">
        <v>41916</v>
      </c>
      <c r="B174" s="201" t="str">
        <f t="shared" si="60"/>
        <v>02:00:00</v>
      </c>
      <c r="C174" s="27" t="s">
        <v>8</v>
      </c>
      <c r="D174" s="88">
        <v>390</v>
      </c>
      <c r="E174" s="88">
        <v>335</v>
      </c>
      <c r="F174" s="88">
        <v>557</v>
      </c>
      <c r="G174" s="88">
        <v>13</v>
      </c>
      <c r="H174" s="86">
        <v>12</v>
      </c>
      <c r="I174" s="89">
        <v>18</v>
      </c>
      <c r="J174" s="55">
        <f t="shared" si="52"/>
        <v>1282</v>
      </c>
      <c r="K174" s="55">
        <f t="shared" si="53"/>
        <v>43</v>
      </c>
      <c r="L174" s="89">
        <v>503</v>
      </c>
      <c r="M174" s="94">
        <v>302</v>
      </c>
      <c r="N174" s="94"/>
      <c r="O174" s="19">
        <v>16</v>
      </c>
      <c r="P174" s="93">
        <v>13</v>
      </c>
      <c r="Q174" s="56"/>
      <c r="R174" s="55">
        <f t="shared" si="75"/>
        <v>805</v>
      </c>
      <c r="S174" s="55">
        <f t="shared" si="62"/>
        <v>29</v>
      </c>
      <c r="T174" s="57">
        <f t="shared" si="76"/>
        <v>72</v>
      </c>
      <c r="U174" s="97">
        <v>3.36</v>
      </c>
      <c r="V174" s="44">
        <v>5.5</v>
      </c>
      <c r="W174" s="88">
        <v>7.2</v>
      </c>
      <c r="X174" s="44"/>
      <c r="Y174" s="137"/>
      <c r="Z174" s="44"/>
      <c r="AA174" s="44"/>
      <c r="AB174" s="44"/>
      <c r="AC174" s="68">
        <f t="shared" si="65"/>
        <v>0</v>
      </c>
      <c r="AD174" s="33"/>
      <c r="AE174" s="20">
        <f t="shared" si="66"/>
        <v>0</v>
      </c>
      <c r="AF174" s="85">
        <f>T174+U174+V174+W174+X174+V173+Z174+AA174+AB174</f>
        <v>93.56</v>
      </c>
      <c r="AG174" s="21">
        <f t="shared" ref="AG174:AG225" si="77">+AF174-AM174</f>
        <v>93.56</v>
      </c>
      <c r="AH174" s="82"/>
      <c r="AI174" s="78"/>
      <c r="AJ174" s="22">
        <f t="shared" si="54"/>
        <v>93.56</v>
      </c>
      <c r="AK174" s="23">
        <f t="shared" si="64"/>
        <v>24.255999999999986</v>
      </c>
      <c r="AL174" s="58"/>
      <c r="AM174" s="24">
        <f t="shared" si="56"/>
        <v>0</v>
      </c>
      <c r="AN174" s="25">
        <f t="shared" si="67"/>
        <v>117.81599999999999</v>
      </c>
      <c r="AO174" s="28">
        <f t="shared" si="68"/>
        <v>117.81599999999999</v>
      </c>
      <c r="AP174" s="79"/>
      <c r="AQ174" s="118">
        <v>60</v>
      </c>
      <c r="AR174" s="118">
        <v>200</v>
      </c>
      <c r="AS174" s="118">
        <v>0</v>
      </c>
      <c r="AT174" s="118">
        <v>16</v>
      </c>
      <c r="AU174" s="118">
        <v>15</v>
      </c>
      <c r="AV174" s="62">
        <f t="shared" si="69"/>
        <v>291</v>
      </c>
      <c r="AW174" s="64">
        <f t="shared" si="70"/>
        <v>276.45</v>
      </c>
      <c r="AX174" s="120">
        <v>6</v>
      </c>
      <c r="AY174" s="120">
        <v>16</v>
      </c>
      <c r="AZ174" s="120">
        <v>8</v>
      </c>
      <c r="BA174" s="120">
        <v>1</v>
      </c>
      <c r="BB174" s="81">
        <f t="shared" si="71"/>
        <v>31</v>
      </c>
      <c r="BC174" s="80">
        <f t="shared" si="72"/>
        <v>245.45</v>
      </c>
      <c r="BD174" s="36">
        <f t="shared" si="73"/>
        <v>117.81599999999999</v>
      </c>
      <c r="BE174" s="80">
        <f t="shared" si="74"/>
        <v>127.634</v>
      </c>
    </row>
    <row r="175" spans="1:57" ht="17.399999999999999">
      <c r="A175" s="217">
        <v>41916</v>
      </c>
      <c r="B175" s="201" t="str">
        <f t="shared" si="60"/>
        <v>02:30:00</v>
      </c>
      <c r="C175" s="27" t="s">
        <v>40</v>
      </c>
      <c r="D175" s="88">
        <v>387</v>
      </c>
      <c r="E175" s="88">
        <v>333</v>
      </c>
      <c r="F175" s="88">
        <v>546</v>
      </c>
      <c r="G175" s="88">
        <v>13</v>
      </c>
      <c r="H175" s="88">
        <v>12</v>
      </c>
      <c r="I175" s="89">
        <v>18</v>
      </c>
      <c r="J175" s="55">
        <f t="shared" si="52"/>
        <v>1266</v>
      </c>
      <c r="K175" s="55">
        <f t="shared" si="53"/>
        <v>43</v>
      </c>
      <c r="L175" s="89">
        <v>476</v>
      </c>
      <c r="M175" s="94">
        <v>366</v>
      </c>
      <c r="N175" s="94"/>
      <c r="O175" s="19">
        <v>16</v>
      </c>
      <c r="P175" s="93">
        <v>13</v>
      </c>
      <c r="Q175" s="56"/>
      <c r="R175" s="55">
        <f t="shared" si="75"/>
        <v>842</v>
      </c>
      <c r="S175" s="55">
        <f t="shared" si="62"/>
        <v>29</v>
      </c>
      <c r="T175" s="57">
        <f t="shared" si="76"/>
        <v>72</v>
      </c>
      <c r="U175" s="97">
        <v>3.36</v>
      </c>
      <c r="V175" s="89">
        <v>5</v>
      </c>
      <c r="W175" s="88">
        <v>7.2</v>
      </c>
      <c r="X175" s="44"/>
      <c r="Y175" s="44"/>
      <c r="Z175" s="44"/>
      <c r="AA175" s="44"/>
      <c r="AB175" s="44"/>
      <c r="AC175" s="68">
        <f t="shared" si="65"/>
        <v>0</v>
      </c>
      <c r="AD175" s="33"/>
      <c r="AE175" s="20">
        <f t="shared" si="66"/>
        <v>0</v>
      </c>
      <c r="AF175" s="85">
        <f t="shared" ref="AF175:AF225" si="78">T175+U175+V175+W175+X175+Y175+Z175+AA175+AB175</f>
        <v>87.56</v>
      </c>
      <c r="AG175" s="21">
        <f t="shared" si="77"/>
        <v>87.56</v>
      </c>
      <c r="AH175" s="82"/>
      <c r="AI175" s="78"/>
      <c r="AJ175" s="22">
        <f t="shared" si="54"/>
        <v>87.56</v>
      </c>
      <c r="AK175" s="23">
        <f t="shared" si="64"/>
        <v>30.255999999999986</v>
      </c>
      <c r="AL175" s="58"/>
      <c r="AM175" s="24">
        <f t="shared" si="56"/>
        <v>0</v>
      </c>
      <c r="AN175" s="25">
        <f t="shared" si="67"/>
        <v>117.81599999999999</v>
      </c>
      <c r="AO175" s="28">
        <f t="shared" si="68"/>
        <v>117.81599999999999</v>
      </c>
      <c r="AP175" s="79"/>
      <c r="AQ175" s="118">
        <v>60</v>
      </c>
      <c r="AR175" s="118">
        <v>200</v>
      </c>
      <c r="AS175" s="118">
        <v>0</v>
      </c>
      <c r="AT175" s="118">
        <v>16</v>
      </c>
      <c r="AU175" s="118">
        <v>15</v>
      </c>
      <c r="AV175" s="62">
        <f t="shared" si="69"/>
        <v>291</v>
      </c>
      <c r="AW175" s="64">
        <f t="shared" si="70"/>
        <v>276.45</v>
      </c>
      <c r="AX175" s="120">
        <v>6</v>
      </c>
      <c r="AY175" s="120">
        <v>16</v>
      </c>
      <c r="AZ175" s="120">
        <v>8</v>
      </c>
      <c r="BA175" s="120">
        <v>1</v>
      </c>
      <c r="BB175" s="81">
        <f t="shared" si="71"/>
        <v>31</v>
      </c>
      <c r="BC175" s="80">
        <f t="shared" si="72"/>
        <v>245.45</v>
      </c>
      <c r="BD175" s="36">
        <f t="shared" si="73"/>
        <v>117.81599999999999</v>
      </c>
      <c r="BE175" s="80">
        <f t="shared" si="74"/>
        <v>127.634</v>
      </c>
    </row>
    <row r="176" spans="1:57" ht="17.399999999999999">
      <c r="A176" s="217">
        <v>41916</v>
      </c>
      <c r="B176" s="201" t="str">
        <f t="shared" si="60"/>
        <v>03:00:00</v>
      </c>
      <c r="C176" s="27" t="s">
        <v>9</v>
      </c>
      <c r="D176" s="88">
        <v>383</v>
      </c>
      <c r="E176" s="88">
        <v>330</v>
      </c>
      <c r="F176" s="88">
        <v>559</v>
      </c>
      <c r="G176" s="88">
        <v>13</v>
      </c>
      <c r="H176" s="88">
        <v>12</v>
      </c>
      <c r="I176" s="89">
        <v>17</v>
      </c>
      <c r="J176" s="55">
        <f t="shared" si="52"/>
        <v>1272</v>
      </c>
      <c r="K176" s="55">
        <f t="shared" si="53"/>
        <v>42</v>
      </c>
      <c r="L176" s="89">
        <v>480</v>
      </c>
      <c r="M176" s="94">
        <v>368</v>
      </c>
      <c r="N176" s="94"/>
      <c r="O176" s="19">
        <v>15</v>
      </c>
      <c r="P176" s="93">
        <v>13</v>
      </c>
      <c r="Q176" s="56"/>
      <c r="R176" s="55">
        <f t="shared" si="75"/>
        <v>848</v>
      </c>
      <c r="S176" s="55">
        <f t="shared" si="62"/>
        <v>28</v>
      </c>
      <c r="T176" s="57">
        <f t="shared" si="76"/>
        <v>70</v>
      </c>
      <c r="U176" s="97">
        <v>3.24</v>
      </c>
      <c r="V176" s="89">
        <v>5</v>
      </c>
      <c r="W176" s="88">
        <v>7</v>
      </c>
      <c r="X176" s="44"/>
      <c r="Y176" s="44"/>
      <c r="Z176" s="44"/>
      <c r="AA176" s="44"/>
      <c r="AB176" s="44"/>
      <c r="AC176" s="68">
        <f t="shared" si="65"/>
        <v>0</v>
      </c>
      <c r="AD176" s="33"/>
      <c r="AE176" s="20">
        <f t="shared" si="66"/>
        <v>0</v>
      </c>
      <c r="AF176" s="85">
        <f t="shared" si="78"/>
        <v>85.24</v>
      </c>
      <c r="AG176" s="21">
        <f t="shared" si="77"/>
        <v>85.24</v>
      </c>
      <c r="AH176" s="82"/>
      <c r="AI176" s="78"/>
      <c r="AJ176" s="22">
        <f t="shared" si="54"/>
        <v>85.24</v>
      </c>
      <c r="AK176" s="23">
        <f t="shared" si="64"/>
        <v>32.575999999999993</v>
      </c>
      <c r="AL176" s="58"/>
      <c r="AM176" s="24">
        <f t="shared" si="56"/>
        <v>0</v>
      </c>
      <c r="AN176" s="25">
        <f t="shared" si="67"/>
        <v>117.81599999999999</v>
      </c>
      <c r="AO176" s="28">
        <f t="shared" si="68"/>
        <v>117.81599999999999</v>
      </c>
      <c r="AP176" s="79"/>
      <c r="AQ176" s="118">
        <v>60</v>
      </c>
      <c r="AR176" s="118">
        <v>200</v>
      </c>
      <c r="AS176" s="118">
        <v>0</v>
      </c>
      <c r="AT176" s="118">
        <v>16</v>
      </c>
      <c r="AU176" s="118">
        <v>15</v>
      </c>
      <c r="AV176" s="62">
        <f t="shared" si="69"/>
        <v>291</v>
      </c>
      <c r="AW176" s="64">
        <f t="shared" si="70"/>
        <v>276.45</v>
      </c>
      <c r="AX176" s="120">
        <v>6</v>
      </c>
      <c r="AY176" s="120">
        <v>16</v>
      </c>
      <c r="AZ176" s="120">
        <v>8</v>
      </c>
      <c r="BA176" s="120">
        <v>1</v>
      </c>
      <c r="BB176" s="81">
        <f t="shared" si="71"/>
        <v>31</v>
      </c>
      <c r="BC176" s="80">
        <f t="shared" si="72"/>
        <v>245.45</v>
      </c>
      <c r="BD176" s="36">
        <f t="shared" si="73"/>
        <v>117.81599999999999</v>
      </c>
      <c r="BE176" s="80">
        <f t="shared" si="74"/>
        <v>127.634</v>
      </c>
    </row>
    <row r="177" spans="1:57" ht="17.399999999999999">
      <c r="A177" s="217">
        <v>41916</v>
      </c>
      <c r="B177" s="201" t="str">
        <f t="shared" si="60"/>
        <v>03:30:00</v>
      </c>
      <c r="C177" s="27" t="s">
        <v>41</v>
      </c>
      <c r="D177" s="88">
        <v>378</v>
      </c>
      <c r="E177" s="88">
        <v>328</v>
      </c>
      <c r="F177" s="88">
        <v>538</v>
      </c>
      <c r="G177" s="88">
        <v>13</v>
      </c>
      <c r="H177" s="88">
        <v>12</v>
      </c>
      <c r="I177" s="89">
        <v>18</v>
      </c>
      <c r="J177" s="55">
        <f t="shared" si="52"/>
        <v>1244</v>
      </c>
      <c r="K177" s="55">
        <f t="shared" si="53"/>
        <v>43</v>
      </c>
      <c r="L177" s="89">
        <v>475</v>
      </c>
      <c r="M177" s="94">
        <v>365</v>
      </c>
      <c r="N177" s="94"/>
      <c r="O177" s="94">
        <v>15</v>
      </c>
      <c r="P177" s="93">
        <v>13</v>
      </c>
      <c r="Q177" s="56"/>
      <c r="R177" s="55">
        <f t="shared" si="75"/>
        <v>840</v>
      </c>
      <c r="S177" s="55">
        <f t="shared" si="62"/>
        <v>28</v>
      </c>
      <c r="T177" s="57">
        <f t="shared" si="76"/>
        <v>71</v>
      </c>
      <c r="U177" s="97">
        <v>3.24</v>
      </c>
      <c r="V177" s="89">
        <v>5</v>
      </c>
      <c r="W177" s="88">
        <v>7</v>
      </c>
      <c r="X177" s="44"/>
      <c r="Y177" s="44"/>
      <c r="Z177" s="44"/>
      <c r="AA177" s="44"/>
      <c r="AB177" s="44"/>
      <c r="AC177" s="68">
        <f t="shared" si="65"/>
        <v>0</v>
      </c>
      <c r="AD177" s="33"/>
      <c r="AE177" s="20">
        <f t="shared" si="66"/>
        <v>0</v>
      </c>
      <c r="AF177" s="85">
        <f t="shared" si="78"/>
        <v>86.24</v>
      </c>
      <c r="AG177" s="21">
        <f t="shared" si="77"/>
        <v>86.24</v>
      </c>
      <c r="AH177" s="82"/>
      <c r="AI177" s="78"/>
      <c r="AJ177" s="22">
        <f t="shared" si="54"/>
        <v>86.24</v>
      </c>
      <c r="AK177" s="23">
        <f t="shared" si="64"/>
        <v>31.575999999999993</v>
      </c>
      <c r="AL177" s="58"/>
      <c r="AM177" s="24">
        <f t="shared" si="56"/>
        <v>0</v>
      </c>
      <c r="AN177" s="25">
        <f t="shared" si="67"/>
        <v>117.81599999999999</v>
      </c>
      <c r="AO177" s="28">
        <f t="shared" si="68"/>
        <v>117.81599999999999</v>
      </c>
      <c r="AP177" s="79"/>
      <c r="AQ177" s="118">
        <v>60</v>
      </c>
      <c r="AR177" s="118">
        <v>200</v>
      </c>
      <c r="AS177" s="118">
        <v>0</v>
      </c>
      <c r="AT177" s="118">
        <v>16</v>
      </c>
      <c r="AU177" s="118">
        <v>15</v>
      </c>
      <c r="AV177" s="62">
        <f t="shared" si="69"/>
        <v>291</v>
      </c>
      <c r="AW177" s="64">
        <f t="shared" si="70"/>
        <v>276.45</v>
      </c>
      <c r="AX177" s="120">
        <v>6</v>
      </c>
      <c r="AY177" s="120">
        <v>16</v>
      </c>
      <c r="AZ177" s="120">
        <v>8</v>
      </c>
      <c r="BA177" s="120">
        <v>1</v>
      </c>
      <c r="BB177" s="81">
        <f t="shared" si="71"/>
        <v>31</v>
      </c>
      <c r="BC177" s="80">
        <f t="shared" si="72"/>
        <v>245.45</v>
      </c>
      <c r="BD177" s="36">
        <f t="shared" si="73"/>
        <v>117.81599999999999</v>
      </c>
      <c r="BE177" s="80">
        <f t="shared" si="74"/>
        <v>127.634</v>
      </c>
    </row>
    <row r="178" spans="1:57" ht="17.399999999999999">
      <c r="A178" s="217">
        <v>41916</v>
      </c>
      <c r="B178" s="201" t="str">
        <f t="shared" si="60"/>
        <v>04:00:00</v>
      </c>
      <c r="C178" s="27" t="s">
        <v>10</v>
      </c>
      <c r="D178" s="88">
        <v>389</v>
      </c>
      <c r="E178" s="88">
        <v>329</v>
      </c>
      <c r="F178" s="88">
        <v>551</v>
      </c>
      <c r="G178" s="88">
        <v>13</v>
      </c>
      <c r="H178" s="88">
        <v>11</v>
      </c>
      <c r="I178" s="89">
        <v>18</v>
      </c>
      <c r="J178" s="55">
        <f t="shared" si="52"/>
        <v>1269</v>
      </c>
      <c r="K178" s="55">
        <f t="shared" si="53"/>
        <v>42</v>
      </c>
      <c r="L178" s="89">
        <v>482</v>
      </c>
      <c r="M178" s="94">
        <v>359</v>
      </c>
      <c r="N178" s="94"/>
      <c r="O178" s="94">
        <v>15</v>
      </c>
      <c r="P178" s="93">
        <v>13</v>
      </c>
      <c r="Q178" s="56"/>
      <c r="R178" s="55">
        <f t="shared" si="75"/>
        <v>841</v>
      </c>
      <c r="S178" s="55">
        <f t="shared" si="62"/>
        <v>28</v>
      </c>
      <c r="T178" s="57">
        <f t="shared" si="76"/>
        <v>70</v>
      </c>
      <c r="U178" s="97">
        <v>3.24</v>
      </c>
      <c r="V178" s="89">
        <v>4.5</v>
      </c>
      <c r="W178" s="88">
        <v>7</v>
      </c>
      <c r="X178" s="44"/>
      <c r="Y178" s="44"/>
      <c r="Z178" s="44"/>
      <c r="AA178" s="44"/>
      <c r="AB178" s="44"/>
      <c r="AC178" s="68">
        <f t="shared" si="65"/>
        <v>0</v>
      </c>
      <c r="AD178" s="33"/>
      <c r="AE178" s="20">
        <f t="shared" si="66"/>
        <v>0</v>
      </c>
      <c r="AF178" s="85">
        <f t="shared" si="78"/>
        <v>84.74</v>
      </c>
      <c r="AG178" s="21">
        <f t="shared" si="77"/>
        <v>84.74</v>
      </c>
      <c r="AH178" s="82"/>
      <c r="AI178" s="78"/>
      <c r="AJ178" s="22">
        <f t="shared" si="54"/>
        <v>84.74</v>
      </c>
      <c r="AK178" s="23">
        <f t="shared" si="64"/>
        <v>33.075999999999993</v>
      </c>
      <c r="AL178" s="58"/>
      <c r="AM178" s="24">
        <f t="shared" si="56"/>
        <v>0</v>
      </c>
      <c r="AN178" s="25">
        <f t="shared" si="67"/>
        <v>117.81599999999999</v>
      </c>
      <c r="AO178" s="28">
        <f t="shared" si="68"/>
        <v>117.81599999999999</v>
      </c>
      <c r="AP178" s="79"/>
      <c r="AQ178" s="118">
        <v>60</v>
      </c>
      <c r="AR178" s="118">
        <v>200</v>
      </c>
      <c r="AS178" s="118">
        <v>0</v>
      </c>
      <c r="AT178" s="118">
        <v>16</v>
      </c>
      <c r="AU178" s="118">
        <v>15</v>
      </c>
      <c r="AV178" s="62">
        <f t="shared" si="69"/>
        <v>291</v>
      </c>
      <c r="AW178" s="64">
        <f t="shared" si="70"/>
        <v>276.45</v>
      </c>
      <c r="AX178" s="120">
        <v>6</v>
      </c>
      <c r="AY178" s="120">
        <v>16</v>
      </c>
      <c r="AZ178" s="120">
        <v>8</v>
      </c>
      <c r="BA178" s="120">
        <v>1</v>
      </c>
      <c r="BB178" s="81">
        <f t="shared" si="71"/>
        <v>31</v>
      </c>
      <c r="BC178" s="80">
        <f t="shared" si="72"/>
        <v>245.45</v>
      </c>
      <c r="BD178" s="36">
        <f t="shared" si="73"/>
        <v>117.81599999999999</v>
      </c>
      <c r="BE178" s="80">
        <f t="shared" si="74"/>
        <v>127.634</v>
      </c>
    </row>
    <row r="179" spans="1:57" ht="17.399999999999999">
      <c r="A179" s="217">
        <v>41916</v>
      </c>
      <c r="B179" s="201" t="str">
        <f t="shared" si="60"/>
        <v>04:30:00</v>
      </c>
      <c r="C179" s="27" t="s">
        <v>42</v>
      </c>
      <c r="D179" s="88">
        <v>389</v>
      </c>
      <c r="E179" s="88">
        <v>328</v>
      </c>
      <c r="F179" s="88">
        <v>555</v>
      </c>
      <c r="G179" s="88">
        <v>13</v>
      </c>
      <c r="H179" s="88">
        <v>11</v>
      </c>
      <c r="I179" s="89">
        <v>18</v>
      </c>
      <c r="J179" s="55">
        <f t="shared" si="52"/>
        <v>1272</v>
      </c>
      <c r="K179" s="55">
        <f t="shared" si="53"/>
        <v>42</v>
      </c>
      <c r="L179" s="89">
        <v>480</v>
      </c>
      <c r="M179" s="94">
        <v>370</v>
      </c>
      <c r="N179" s="94"/>
      <c r="O179" s="94">
        <v>15</v>
      </c>
      <c r="P179" s="93">
        <v>13</v>
      </c>
      <c r="Q179" s="56"/>
      <c r="R179" s="55">
        <f t="shared" si="75"/>
        <v>850</v>
      </c>
      <c r="S179" s="55">
        <f t="shared" si="62"/>
        <v>28</v>
      </c>
      <c r="T179" s="57">
        <f t="shared" si="76"/>
        <v>70</v>
      </c>
      <c r="U179" s="97">
        <v>3.24</v>
      </c>
      <c r="V179" s="89">
        <v>4.5</v>
      </c>
      <c r="W179" s="88">
        <v>7.5</v>
      </c>
      <c r="X179" s="44"/>
      <c r="Y179" s="44"/>
      <c r="Z179" s="44"/>
      <c r="AA179" s="44"/>
      <c r="AB179" s="44"/>
      <c r="AC179" s="68">
        <f t="shared" si="65"/>
        <v>0</v>
      </c>
      <c r="AD179" s="33"/>
      <c r="AE179" s="20">
        <f t="shared" si="66"/>
        <v>0</v>
      </c>
      <c r="AF179" s="85">
        <f t="shared" si="78"/>
        <v>85.24</v>
      </c>
      <c r="AG179" s="21">
        <f t="shared" si="77"/>
        <v>85.24</v>
      </c>
      <c r="AH179" s="82"/>
      <c r="AI179" s="78"/>
      <c r="AJ179" s="22">
        <f t="shared" si="54"/>
        <v>85.24</v>
      </c>
      <c r="AK179" s="23">
        <f t="shared" si="64"/>
        <v>32.575999999999993</v>
      </c>
      <c r="AL179" s="58"/>
      <c r="AM179" s="24">
        <f t="shared" si="56"/>
        <v>0</v>
      </c>
      <c r="AN179" s="25">
        <f t="shared" si="67"/>
        <v>117.81599999999999</v>
      </c>
      <c r="AO179" s="28">
        <f t="shared" si="68"/>
        <v>117.81599999999999</v>
      </c>
      <c r="AP179" s="79"/>
      <c r="AQ179" s="118">
        <v>60</v>
      </c>
      <c r="AR179" s="118">
        <v>200</v>
      </c>
      <c r="AS179" s="118">
        <v>0</v>
      </c>
      <c r="AT179" s="118">
        <v>16</v>
      </c>
      <c r="AU179" s="118">
        <v>15</v>
      </c>
      <c r="AV179" s="62">
        <f t="shared" si="69"/>
        <v>291</v>
      </c>
      <c r="AW179" s="64">
        <f t="shared" si="70"/>
        <v>276.45</v>
      </c>
      <c r="AX179" s="120">
        <v>6</v>
      </c>
      <c r="AY179" s="120">
        <v>16</v>
      </c>
      <c r="AZ179" s="120">
        <v>8</v>
      </c>
      <c r="BA179" s="120">
        <v>1</v>
      </c>
      <c r="BB179" s="81">
        <f t="shared" si="71"/>
        <v>31</v>
      </c>
      <c r="BC179" s="80">
        <f t="shared" si="72"/>
        <v>245.45</v>
      </c>
      <c r="BD179" s="36">
        <f t="shared" si="73"/>
        <v>117.81599999999999</v>
      </c>
      <c r="BE179" s="80">
        <f t="shared" si="74"/>
        <v>127.634</v>
      </c>
    </row>
    <row r="180" spans="1:57" ht="17.399999999999999">
      <c r="A180" s="217">
        <v>41916</v>
      </c>
      <c r="B180" s="201" t="str">
        <f t="shared" si="60"/>
        <v>05:00:00</v>
      </c>
      <c r="C180" s="27" t="s">
        <v>11</v>
      </c>
      <c r="D180" s="88">
        <v>397</v>
      </c>
      <c r="E180" s="88">
        <v>325</v>
      </c>
      <c r="F180" s="88">
        <v>565</v>
      </c>
      <c r="G180" s="88">
        <v>13</v>
      </c>
      <c r="H180" s="88">
        <v>11</v>
      </c>
      <c r="I180" s="89">
        <v>18</v>
      </c>
      <c r="J180" s="55">
        <f t="shared" si="52"/>
        <v>1287</v>
      </c>
      <c r="K180" s="55">
        <f t="shared" si="53"/>
        <v>42</v>
      </c>
      <c r="L180" s="89">
        <v>483</v>
      </c>
      <c r="M180" s="94">
        <v>372</v>
      </c>
      <c r="N180" s="94"/>
      <c r="O180" s="94">
        <v>15</v>
      </c>
      <c r="P180" s="93">
        <v>13</v>
      </c>
      <c r="Q180" s="56"/>
      <c r="R180" s="55">
        <f t="shared" si="75"/>
        <v>855</v>
      </c>
      <c r="S180" s="55">
        <f t="shared" si="62"/>
        <v>28</v>
      </c>
      <c r="T180" s="57">
        <f t="shared" si="76"/>
        <v>70</v>
      </c>
      <c r="U180" s="97">
        <v>3.25</v>
      </c>
      <c r="V180" s="89">
        <v>4.5</v>
      </c>
      <c r="W180" s="100">
        <v>7.5</v>
      </c>
      <c r="X180" s="44"/>
      <c r="Y180" s="44"/>
      <c r="Z180" s="44"/>
      <c r="AA180" s="44"/>
      <c r="AB180" s="44"/>
      <c r="AC180" s="68">
        <f t="shared" si="65"/>
        <v>0</v>
      </c>
      <c r="AD180" s="33"/>
      <c r="AE180" s="20">
        <f t="shared" si="66"/>
        <v>0</v>
      </c>
      <c r="AF180" s="85">
        <f t="shared" si="78"/>
        <v>85.25</v>
      </c>
      <c r="AG180" s="21">
        <f t="shared" si="77"/>
        <v>85.25</v>
      </c>
      <c r="AH180" s="82"/>
      <c r="AI180" s="78"/>
      <c r="AJ180" s="22">
        <f t="shared" si="54"/>
        <v>85.25</v>
      </c>
      <c r="AK180" s="23">
        <f t="shared" si="64"/>
        <v>32.565999999999988</v>
      </c>
      <c r="AL180" s="58"/>
      <c r="AM180" s="24">
        <f t="shared" si="56"/>
        <v>0</v>
      </c>
      <c r="AN180" s="25">
        <f t="shared" si="67"/>
        <v>117.81599999999999</v>
      </c>
      <c r="AO180" s="28">
        <f t="shared" si="68"/>
        <v>117.81599999999999</v>
      </c>
      <c r="AP180" s="79"/>
      <c r="AQ180" s="118">
        <v>60</v>
      </c>
      <c r="AR180" s="118">
        <v>200</v>
      </c>
      <c r="AS180" s="118">
        <v>0</v>
      </c>
      <c r="AT180" s="118">
        <v>16</v>
      </c>
      <c r="AU180" s="118">
        <v>15</v>
      </c>
      <c r="AV180" s="62">
        <f t="shared" si="69"/>
        <v>291</v>
      </c>
      <c r="AW180" s="64">
        <f t="shared" si="70"/>
        <v>276.45</v>
      </c>
      <c r="AX180" s="120">
        <v>6</v>
      </c>
      <c r="AY180" s="120">
        <v>16</v>
      </c>
      <c r="AZ180" s="120">
        <v>8</v>
      </c>
      <c r="BA180" s="120">
        <v>1</v>
      </c>
      <c r="BB180" s="81">
        <f t="shared" si="71"/>
        <v>31</v>
      </c>
      <c r="BC180" s="80">
        <f t="shared" si="72"/>
        <v>245.45</v>
      </c>
      <c r="BD180" s="36">
        <f t="shared" si="73"/>
        <v>117.81599999999999</v>
      </c>
      <c r="BE180" s="80">
        <f t="shared" si="74"/>
        <v>127.634</v>
      </c>
    </row>
    <row r="181" spans="1:57" ht="17.399999999999999">
      <c r="A181" s="217">
        <v>41916</v>
      </c>
      <c r="B181" s="201" t="str">
        <f t="shared" si="60"/>
        <v>05:30:00</v>
      </c>
      <c r="C181" s="27" t="s">
        <v>43</v>
      </c>
      <c r="D181" s="88">
        <v>397</v>
      </c>
      <c r="E181" s="129">
        <v>325</v>
      </c>
      <c r="F181" s="95">
        <v>560</v>
      </c>
      <c r="G181" s="88">
        <v>13</v>
      </c>
      <c r="H181" s="88">
        <v>11</v>
      </c>
      <c r="I181" s="89">
        <v>18</v>
      </c>
      <c r="J181" s="55">
        <f t="shared" si="52"/>
        <v>1282</v>
      </c>
      <c r="K181" s="55">
        <f t="shared" si="53"/>
        <v>42</v>
      </c>
      <c r="L181" s="89">
        <v>476</v>
      </c>
      <c r="M181" s="94">
        <v>374</v>
      </c>
      <c r="N181" s="94"/>
      <c r="O181" s="93">
        <v>15</v>
      </c>
      <c r="P181" s="93">
        <v>13</v>
      </c>
      <c r="Q181" s="45"/>
      <c r="R181" s="55">
        <f t="shared" si="75"/>
        <v>850</v>
      </c>
      <c r="S181" s="55">
        <f t="shared" si="62"/>
        <v>28</v>
      </c>
      <c r="T181" s="57">
        <f t="shared" si="76"/>
        <v>70</v>
      </c>
      <c r="U181" s="97">
        <v>3.25</v>
      </c>
      <c r="V181" s="89">
        <v>4.5</v>
      </c>
      <c r="W181" s="100">
        <v>7.5</v>
      </c>
      <c r="X181" s="44"/>
      <c r="Y181" s="44"/>
      <c r="Z181" s="44"/>
      <c r="AA181" s="44"/>
      <c r="AB181" s="44"/>
      <c r="AC181" s="68">
        <f t="shared" si="65"/>
        <v>0</v>
      </c>
      <c r="AD181" s="33"/>
      <c r="AE181" s="20">
        <f t="shared" si="66"/>
        <v>0</v>
      </c>
      <c r="AF181" s="85">
        <f t="shared" si="78"/>
        <v>85.25</v>
      </c>
      <c r="AG181" s="21">
        <f t="shared" si="77"/>
        <v>85.25</v>
      </c>
      <c r="AH181" s="82"/>
      <c r="AI181" s="78"/>
      <c r="AJ181" s="22">
        <f t="shared" si="54"/>
        <v>85.25</v>
      </c>
      <c r="AK181" s="23">
        <f t="shared" si="64"/>
        <v>32.565999999999988</v>
      </c>
      <c r="AL181" s="58"/>
      <c r="AM181" s="24">
        <f t="shared" si="56"/>
        <v>0</v>
      </c>
      <c r="AN181" s="25">
        <f t="shared" si="67"/>
        <v>117.81599999999999</v>
      </c>
      <c r="AO181" s="28">
        <f t="shared" si="68"/>
        <v>117.81599999999999</v>
      </c>
      <c r="AP181" s="79"/>
      <c r="AQ181" s="118">
        <v>60</v>
      </c>
      <c r="AR181" s="118">
        <v>200</v>
      </c>
      <c r="AS181" s="118">
        <v>0</v>
      </c>
      <c r="AT181" s="118">
        <v>16</v>
      </c>
      <c r="AU181" s="118">
        <v>15</v>
      </c>
      <c r="AV181" s="62">
        <f t="shared" si="69"/>
        <v>291</v>
      </c>
      <c r="AW181" s="64">
        <f t="shared" si="70"/>
        <v>276.45</v>
      </c>
      <c r="AX181" s="120">
        <v>6</v>
      </c>
      <c r="AY181" s="120">
        <v>16</v>
      </c>
      <c r="AZ181" s="120">
        <v>8</v>
      </c>
      <c r="BA181" s="120">
        <v>1</v>
      </c>
      <c r="BB181" s="81">
        <f t="shared" si="71"/>
        <v>31</v>
      </c>
      <c r="BC181" s="80">
        <f t="shared" si="72"/>
        <v>245.45</v>
      </c>
      <c r="BD181" s="36">
        <f t="shared" si="73"/>
        <v>117.81599999999999</v>
      </c>
      <c r="BE181" s="80">
        <f t="shared" si="74"/>
        <v>127.634</v>
      </c>
    </row>
    <row r="182" spans="1:57" ht="17.399999999999999">
      <c r="A182" s="217">
        <v>41916</v>
      </c>
      <c r="B182" s="201" t="str">
        <f t="shared" si="60"/>
        <v>06:00:00</v>
      </c>
      <c r="C182" s="27" t="s">
        <v>12</v>
      </c>
      <c r="D182" s="129">
        <v>366</v>
      </c>
      <c r="E182" s="95">
        <v>288</v>
      </c>
      <c r="F182" s="95">
        <v>505</v>
      </c>
      <c r="G182" s="88">
        <v>12</v>
      </c>
      <c r="H182" s="88">
        <v>10</v>
      </c>
      <c r="I182" s="89">
        <v>16</v>
      </c>
      <c r="J182" s="55">
        <f t="shared" si="52"/>
        <v>1159</v>
      </c>
      <c r="K182" s="55">
        <f t="shared" si="53"/>
        <v>38</v>
      </c>
      <c r="L182" s="89">
        <v>420</v>
      </c>
      <c r="M182" s="94">
        <v>283</v>
      </c>
      <c r="N182" s="94"/>
      <c r="O182" s="93">
        <v>14</v>
      </c>
      <c r="P182" s="93">
        <v>10</v>
      </c>
      <c r="Q182" s="45"/>
      <c r="R182" s="55">
        <f t="shared" si="75"/>
        <v>703</v>
      </c>
      <c r="S182" s="55">
        <f t="shared" si="62"/>
        <v>24</v>
      </c>
      <c r="T182" s="57">
        <f t="shared" si="76"/>
        <v>62</v>
      </c>
      <c r="U182" s="97">
        <v>3.05</v>
      </c>
      <c r="V182" s="89">
        <v>4</v>
      </c>
      <c r="W182" s="100">
        <v>7</v>
      </c>
      <c r="X182" s="44"/>
      <c r="Y182" s="44"/>
      <c r="Z182" s="44"/>
      <c r="AA182" s="44"/>
      <c r="AB182" s="44"/>
      <c r="AC182" s="68">
        <f t="shared" si="65"/>
        <v>0</v>
      </c>
      <c r="AD182" s="33"/>
      <c r="AE182" s="20">
        <f t="shared" si="66"/>
        <v>0</v>
      </c>
      <c r="AF182" s="85">
        <f t="shared" si="78"/>
        <v>76.05</v>
      </c>
      <c r="AG182" s="21">
        <f t="shared" si="77"/>
        <v>76.05</v>
      </c>
      <c r="AH182" s="82"/>
      <c r="AI182" s="78"/>
      <c r="AJ182" s="22">
        <f t="shared" si="54"/>
        <v>76.05</v>
      </c>
      <c r="AK182" s="23">
        <f t="shared" si="64"/>
        <v>41.765999999999991</v>
      </c>
      <c r="AL182" s="58"/>
      <c r="AM182" s="24">
        <f t="shared" si="56"/>
        <v>0</v>
      </c>
      <c r="AN182" s="25">
        <f t="shared" si="67"/>
        <v>117.81599999999999</v>
      </c>
      <c r="AO182" s="28">
        <f t="shared" si="68"/>
        <v>117.81599999999999</v>
      </c>
      <c r="AP182" s="79"/>
      <c r="AQ182" s="118">
        <v>60</v>
      </c>
      <c r="AR182" s="118">
        <v>200</v>
      </c>
      <c r="AS182" s="118">
        <v>0</v>
      </c>
      <c r="AT182" s="118">
        <v>16</v>
      </c>
      <c r="AU182" s="118">
        <v>15</v>
      </c>
      <c r="AV182" s="62">
        <f t="shared" si="69"/>
        <v>291</v>
      </c>
      <c r="AW182" s="64">
        <f t="shared" si="70"/>
        <v>276.45</v>
      </c>
      <c r="AX182" s="120">
        <v>6</v>
      </c>
      <c r="AY182" s="120">
        <v>16</v>
      </c>
      <c r="AZ182" s="120">
        <v>8</v>
      </c>
      <c r="BA182" s="120">
        <v>1</v>
      </c>
      <c r="BB182" s="81">
        <f t="shared" si="71"/>
        <v>31</v>
      </c>
      <c r="BC182" s="80">
        <f t="shared" si="72"/>
        <v>245.45</v>
      </c>
      <c r="BD182" s="36">
        <f t="shared" si="73"/>
        <v>117.81599999999999</v>
      </c>
      <c r="BE182" s="80">
        <f t="shared" si="74"/>
        <v>127.634</v>
      </c>
    </row>
    <row r="183" spans="1:57" ht="17.399999999999999">
      <c r="A183" s="217">
        <v>41916</v>
      </c>
      <c r="B183" s="201" t="str">
        <f t="shared" si="60"/>
        <v>06:30:00</v>
      </c>
      <c r="C183" s="27" t="s">
        <v>44</v>
      </c>
      <c r="D183" s="88">
        <v>356</v>
      </c>
      <c r="E183" s="88">
        <v>286</v>
      </c>
      <c r="F183" s="88">
        <v>497</v>
      </c>
      <c r="G183" s="88">
        <v>12</v>
      </c>
      <c r="H183" s="88">
        <v>10</v>
      </c>
      <c r="I183" s="89">
        <v>16</v>
      </c>
      <c r="J183" s="55">
        <f t="shared" si="52"/>
        <v>1139</v>
      </c>
      <c r="K183" s="55">
        <f t="shared" si="53"/>
        <v>38</v>
      </c>
      <c r="L183" s="89">
        <v>417</v>
      </c>
      <c r="M183" s="94">
        <v>238</v>
      </c>
      <c r="N183" s="94"/>
      <c r="O183" s="93">
        <v>13</v>
      </c>
      <c r="P183" s="93">
        <v>8</v>
      </c>
      <c r="Q183" s="45"/>
      <c r="R183" s="55">
        <f t="shared" si="75"/>
        <v>655</v>
      </c>
      <c r="S183" s="55">
        <f t="shared" si="62"/>
        <v>21</v>
      </c>
      <c r="T183" s="57">
        <f t="shared" si="76"/>
        <v>59</v>
      </c>
      <c r="U183" s="97">
        <v>3.05</v>
      </c>
      <c r="V183" s="88">
        <v>3.5</v>
      </c>
      <c r="W183" s="100">
        <v>7</v>
      </c>
      <c r="X183" s="44"/>
      <c r="Y183" s="44"/>
      <c r="Z183" s="44"/>
      <c r="AA183" s="44"/>
      <c r="AB183" s="44"/>
      <c r="AC183" s="68">
        <f t="shared" si="65"/>
        <v>0</v>
      </c>
      <c r="AD183" s="33"/>
      <c r="AE183" s="20">
        <f t="shared" si="66"/>
        <v>0</v>
      </c>
      <c r="AF183" s="85">
        <f t="shared" si="78"/>
        <v>72.55</v>
      </c>
      <c r="AG183" s="21">
        <f t="shared" si="77"/>
        <v>72.55</v>
      </c>
      <c r="AH183" s="82"/>
      <c r="AI183" s="78"/>
      <c r="AJ183" s="22">
        <f t="shared" si="54"/>
        <v>72.55</v>
      </c>
      <c r="AK183" s="23">
        <f t="shared" si="64"/>
        <v>45.265999999999991</v>
      </c>
      <c r="AL183" s="58"/>
      <c r="AM183" s="24">
        <f t="shared" si="56"/>
        <v>0</v>
      </c>
      <c r="AN183" s="25">
        <f t="shared" si="67"/>
        <v>117.81599999999999</v>
      </c>
      <c r="AO183" s="28">
        <f t="shared" si="68"/>
        <v>117.81599999999999</v>
      </c>
      <c r="AP183" s="79"/>
      <c r="AQ183" s="118">
        <v>60</v>
      </c>
      <c r="AR183" s="118">
        <v>200</v>
      </c>
      <c r="AS183" s="118">
        <v>0</v>
      </c>
      <c r="AT183" s="118">
        <v>16</v>
      </c>
      <c r="AU183" s="118">
        <v>15</v>
      </c>
      <c r="AV183" s="62">
        <f t="shared" si="69"/>
        <v>291</v>
      </c>
      <c r="AW183" s="64">
        <f t="shared" si="70"/>
        <v>276.45</v>
      </c>
      <c r="AX183" s="120">
        <v>6</v>
      </c>
      <c r="AY183" s="120">
        <v>16</v>
      </c>
      <c r="AZ183" s="120">
        <v>8</v>
      </c>
      <c r="BA183" s="120">
        <v>1</v>
      </c>
      <c r="BB183" s="81">
        <f t="shared" si="71"/>
        <v>31</v>
      </c>
      <c r="BC183" s="80">
        <f t="shared" si="72"/>
        <v>245.45</v>
      </c>
      <c r="BD183" s="36">
        <f t="shared" si="73"/>
        <v>117.81599999999999</v>
      </c>
      <c r="BE183" s="80">
        <f t="shared" si="74"/>
        <v>127.634</v>
      </c>
    </row>
    <row r="184" spans="1:57" ht="17.399999999999999">
      <c r="A184" s="217">
        <v>41916</v>
      </c>
      <c r="B184" s="201" t="str">
        <f t="shared" si="60"/>
        <v>07:00:00</v>
      </c>
      <c r="C184" s="214" t="s">
        <v>13</v>
      </c>
      <c r="D184" s="88">
        <v>369</v>
      </c>
      <c r="E184" s="88">
        <v>288</v>
      </c>
      <c r="F184" s="88">
        <v>521</v>
      </c>
      <c r="G184" s="88">
        <v>13</v>
      </c>
      <c r="H184" s="88">
        <v>10</v>
      </c>
      <c r="I184" s="89">
        <v>17</v>
      </c>
      <c r="J184" s="55">
        <f t="shared" si="52"/>
        <v>1178</v>
      </c>
      <c r="K184" s="55">
        <f t="shared" si="53"/>
        <v>40</v>
      </c>
      <c r="L184" s="89">
        <v>421</v>
      </c>
      <c r="M184" s="94">
        <v>174</v>
      </c>
      <c r="N184" s="94"/>
      <c r="O184" s="93">
        <v>14</v>
      </c>
      <c r="P184" s="93">
        <v>6</v>
      </c>
      <c r="Q184" s="45"/>
      <c r="R184" s="55">
        <f t="shared" si="75"/>
        <v>595</v>
      </c>
      <c r="S184" s="55">
        <f t="shared" si="62"/>
        <v>20</v>
      </c>
      <c r="T184" s="57">
        <f t="shared" si="76"/>
        <v>60</v>
      </c>
      <c r="U184" s="97">
        <v>3.24</v>
      </c>
      <c r="V184" s="88">
        <v>3.5</v>
      </c>
      <c r="W184" s="100">
        <v>6.9</v>
      </c>
      <c r="X184" s="44"/>
      <c r="Y184" s="44"/>
      <c r="Z184" s="44"/>
      <c r="AA184" s="44"/>
      <c r="AB184" s="44"/>
      <c r="AC184" s="68">
        <f t="shared" si="65"/>
        <v>0</v>
      </c>
      <c r="AD184" s="33"/>
      <c r="AE184" s="20">
        <f t="shared" si="66"/>
        <v>0</v>
      </c>
      <c r="AF184" s="85">
        <f t="shared" si="78"/>
        <v>73.640000000000015</v>
      </c>
      <c r="AG184" s="21">
        <f t="shared" si="77"/>
        <v>73.640000000000015</v>
      </c>
      <c r="AH184" s="82"/>
      <c r="AI184" s="78"/>
      <c r="AJ184" s="22">
        <f t="shared" si="54"/>
        <v>73.640000000000015</v>
      </c>
      <c r="AK184" s="23">
        <f t="shared" si="64"/>
        <v>30.039999999999978</v>
      </c>
      <c r="AL184" s="58"/>
      <c r="AM184" s="24">
        <f t="shared" si="56"/>
        <v>0</v>
      </c>
      <c r="AN184" s="25">
        <f t="shared" si="67"/>
        <v>103.67999999999999</v>
      </c>
      <c r="AO184" s="28">
        <f t="shared" si="68"/>
        <v>103.67999999999999</v>
      </c>
      <c r="AP184" s="79"/>
      <c r="AQ184" s="121">
        <v>80</v>
      </c>
      <c r="AR184" s="121">
        <v>100</v>
      </c>
      <c r="AS184" s="121">
        <v>0</v>
      </c>
      <c r="AT184" s="121">
        <v>20</v>
      </c>
      <c r="AU184" s="121">
        <v>60</v>
      </c>
      <c r="AV184" s="62">
        <f t="shared" si="69"/>
        <v>260</v>
      </c>
      <c r="AW184" s="64">
        <f t="shared" si="70"/>
        <v>247</v>
      </c>
      <c r="AX184" s="120">
        <v>6</v>
      </c>
      <c r="AY184" s="120">
        <v>16</v>
      </c>
      <c r="AZ184" s="120">
        <v>8</v>
      </c>
      <c r="BA184" s="120">
        <v>1</v>
      </c>
      <c r="BB184" s="81">
        <f t="shared" si="71"/>
        <v>31</v>
      </c>
      <c r="BC184" s="80">
        <f t="shared" si="72"/>
        <v>216</v>
      </c>
      <c r="BD184" s="36">
        <f t="shared" si="73"/>
        <v>103.67999999999999</v>
      </c>
      <c r="BE184" s="80">
        <f t="shared" si="74"/>
        <v>112.32000000000001</v>
      </c>
    </row>
    <row r="185" spans="1:57" ht="17.399999999999999">
      <c r="A185" s="217">
        <v>41916</v>
      </c>
      <c r="B185" s="201" t="str">
        <f t="shared" si="60"/>
        <v>07:30:00</v>
      </c>
      <c r="C185" s="27" t="s">
        <v>30</v>
      </c>
      <c r="D185" s="88">
        <v>380</v>
      </c>
      <c r="E185" s="88">
        <v>300</v>
      </c>
      <c r="F185" s="88">
        <v>531</v>
      </c>
      <c r="G185" s="88">
        <v>13</v>
      </c>
      <c r="H185" s="88">
        <v>11</v>
      </c>
      <c r="I185" s="89">
        <v>17</v>
      </c>
      <c r="J185" s="55">
        <f t="shared" si="52"/>
        <v>1211</v>
      </c>
      <c r="K185" s="55">
        <f t="shared" si="53"/>
        <v>41</v>
      </c>
      <c r="L185" s="89">
        <v>442</v>
      </c>
      <c r="M185" s="94">
        <v>197</v>
      </c>
      <c r="N185" s="94"/>
      <c r="O185" s="93">
        <v>14</v>
      </c>
      <c r="P185" s="93">
        <v>7</v>
      </c>
      <c r="Q185" s="45"/>
      <c r="R185" s="55">
        <f t="shared" si="75"/>
        <v>639</v>
      </c>
      <c r="S185" s="55">
        <f t="shared" si="62"/>
        <v>21</v>
      </c>
      <c r="T185" s="57">
        <f t="shared" si="76"/>
        <v>62</v>
      </c>
      <c r="U185" s="97">
        <v>3.24</v>
      </c>
      <c r="V185" s="88">
        <v>3.5</v>
      </c>
      <c r="W185" s="100">
        <v>6.9</v>
      </c>
      <c r="X185" s="44"/>
      <c r="Y185" s="44"/>
      <c r="Z185" s="44"/>
      <c r="AA185" s="44"/>
      <c r="AB185" s="44"/>
      <c r="AC185" s="68">
        <f t="shared" si="65"/>
        <v>0</v>
      </c>
      <c r="AD185" s="33"/>
      <c r="AE185" s="20">
        <f t="shared" si="66"/>
        <v>0</v>
      </c>
      <c r="AF185" s="85">
        <f t="shared" si="78"/>
        <v>75.64</v>
      </c>
      <c r="AG185" s="21">
        <f t="shared" si="77"/>
        <v>75.64</v>
      </c>
      <c r="AH185" s="82"/>
      <c r="AI185" s="78"/>
      <c r="AJ185" s="22">
        <f t="shared" si="54"/>
        <v>75.64</v>
      </c>
      <c r="AK185" s="23">
        <f t="shared" si="64"/>
        <v>28.039999999999992</v>
      </c>
      <c r="AL185" s="58"/>
      <c r="AM185" s="24">
        <f t="shared" si="56"/>
        <v>0</v>
      </c>
      <c r="AN185" s="25">
        <f t="shared" si="67"/>
        <v>103.67999999999999</v>
      </c>
      <c r="AO185" s="28">
        <f t="shared" si="68"/>
        <v>103.67999999999999</v>
      </c>
      <c r="AP185" s="79"/>
      <c r="AQ185" s="121">
        <v>80</v>
      </c>
      <c r="AR185" s="121">
        <v>100</v>
      </c>
      <c r="AS185" s="121">
        <v>0</v>
      </c>
      <c r="AT185" s="121">
        <v>20</v>
      </c>
      <c r="AU185" s="121">
        <v>60</v>
      </c>
      <c r="AV185" s="62">
        <f t="shared" si="69"/>
        <v>260</v>
      </c>
      <c r="AW185" s="64">
        <f t="shared" si="70"/>
        <v>247</v>
      </c>
      <c r="AX185" s="120">
        <v>6</v>
      </c>
      <c r="AY185" s="120">
        <v>16</v>
      </c>
      <c r="AZ185" s="120">
        <v>8</v>
      </c>
      <c r="BA185" s="120">
        <v>1</v>
      </c>
      <c r="BB185" s="81">
        <f t="shared" si="71"/>
        <v>31</v>
      </c>
      <c r="BC185" s="80">
        <f t="shared" si="72"/>
        <v>216</v>
      </c>
      <c r="BD185" s="36">
        <f t="shared" si="73"/>
        <v>103.67999999999999</v>
      </c>
      <c r="BE185" s="80">
        <f t="shared" si="74"/>
        <v>112.32000000000001</v>
      </c>
    </row>
    <row r="186" spans="1:57" ht="17.399999999999999">
      <c r="A186" s="217">
        <v>41916</v>
      </c>
      <c r="B186" s="201" t="str">
        <f t="shared" si="60"/>
        <v>08:00:00</v>
      </c>
      <c r="C186" s="27" t="s">
        <v>14</v>
      </c>
      <c r="D186" s="129">
        <v>385</v>
      </c>
      <c r="E186" s="95">
        <v>312</v>
      </c>
      <c r="F186" s="95">
        <v>548</v>
      </c>
      <c r="G186" s="88">
        <v>13</v>
      </c>
      <c r="H186" s="88">
        <v>11</v>
      </c>
      <c r="I186" s="89">
        <v>18</v>
      </c>
      <c r="J186" s="55">
        <f t="shared" si="52"/>
        <v>1245</v>
      </c>
      <c r="K186" s="55">
        <f t="shared" si="53"/>
        <v>42</v>
      </c>
      <c r="L186" s="88">
        <v>450</v>
      </c>
      <c r="M186" s="94">
        <v>205</v>
      </c>
      <c r="N186" s="94"/>
      <c r="O186" s="93">
        <v>15</v>
      </c>
      <c r="P186" s="93">
        <v>7</v>
      </c>
      <c r="Q186" s="45"/>
      <c r="R186" s="55">
        <f t="shared" si="75"/>
        <v>655</v>
      </c>
      <c r="S186" s="55">
        <f t="shared" si="62"/>
        <v>22</v>
      </c>
      <c r="T186" s="57">
        <f t="shared" si="76"/>
        <v>64</v>
      </c>
      <c r="U186" s="97">
        <v>3.65</v>
      </c>
      <c r="V186" s="88">
        <v>3.5</v>
      </c>
      <c r="W186" s="100">
        <v>6.5</v>
      </c>
      <c r="X186" s="60"/>
      <c r="Y186" s="44"/>
      <c r="Z186" s="44"/>
      <c r="AA186" s="44"/>
      <c r="AB186" s="44"/>
      <c r="AC186" s="68">
        <f t="shared" si="65"/>
        <v>0</v>
      </c>
      <c r="AD186" s="33"/>
      <c r="AE186" s="20">
        <f t="shared" si="66"/>
        <v>0</v>
      </c>
      <c r="AF186" s="85">
        <f t="shared" si="78"/>
        <v>77.650000000000006</v>
      </c>
      <c r="AG186" s="21">
        <f t="shared" si="77"/>
        <v>77.650000000000006</v>
      </c>
      <c r="AH186" s="82"/>
      <c r="AI186" s="78"/>
      <c r="AJ186" s="22">
        <f t="shared" si="54"/>
        <v>77.650000000000006</v>
      </c>
      <c r="AK186" s="23">
        <f t="shared" si="64"/>
        <v>26.029999999999987</v>
      </c>
      <c r="AL186" s="58"/>
      <c r="AM186" s="24">
        <f t="shared" si="56"/>
        <v>0</v>
      </c>
      <c r="AN186" s="25">
        <f t="shared" si="67"/>
        <v>103.67999999999999</v>
      </c>
      <c r="AO186" s="28">
        <f t="shared" si="68"/>
        <v>103.67999999999999</v>
      </c>
      <c r="AP186" s="79"/>
      <c r="AQ186" s="121">
        <v>80</v>
      </c>
      <c r="AR186" s="121">
        <v>100</v>
      </c>
      <c r="AS186" s="121">
        <v>0</v>
      </c>
      <c r="AT186" s="121">
        <v>20</v>
      </c>
      <c r="AU186" s="121">
        <v>60</v>
      </c>
      <c r="AV186" s="62">
        <f t="shared" si="69"/>
        <v>260</v>
      </c>
      <c r="AW186" s="64">
        <f t="shared" si="70"/>
        <v>247</v>
      </c>
      <c r="AX186" s="120">
        <v>6</v>
      </c>
      <c r="AY186" s="120">
        <v>16</v>
      </c>
      <c r="AZ186" s="120">
        <v>8</v>
      </c>
      <c r="BA186" s="120">
        <v>1</v>
      </c>
      <c r="BB186" s="81">
        <f t="shared" si="71"/>
        <v>31</v>
      </c>
      <c r="BC186" s="80">
        <f t="shared" si="72"/>
        <v>216</v>
      </c>
      <c r="BD186" s="36">
        <f t="shared" si="73"/>
        <v>103.67999999999999</v>
      </c>
      <c r="BE186" s="80">
        <f t="shared" si="74"/>
        <v>112.32000000000001</v>
      </c>
    </row>
    <row r="187" spans="1:57" ht="17.399999999999999">
      <c r="A187" s="217">
        <v>41916</v>
      </c>
      <c r="B187" s="201" t="str">
        <f t="shared" si="60"/>
        <v>08:30:00</v>
      </c>
      <c r="C187" s="27" t="s">
        <v>31</v>
      </c>
      <c r="D187" s="88">
        <v>377</v>
      </c>
      <c r="E187" s="88">
        <v>338</v>
      </c>
      <c r="F187" s="88">
        <v>546</v>
      </c>
      <c r="G187" s="88">
        <v>13</v>
      </c>
      <c r="H187" s="88">
        <v>12</v>
      </c>
      <c r="I187" s="89">
        <v>17</v>
      </c>
      <c r="J187" s="55">
        <f t="shared" ref="J187:J225" si="79">D187+E187+F187</f>
        <v>1261</v>
      </c>
      <c r="K187" s="55">
        <f t="shared" ref="K187:K225" si="80">G187+H187+I187</f>
        <v>42</v>
      </c>
      <c r="L187" s="88">
        <v>456</v>
      </c>
      <c r="M187" s="94">
        <v>214</v>
      </c>
      <c r="N187" s="94"/>
      <c r="O187" s="93">
        <v>15</v>
      </c>
      <c r="P187" s="93">
        <v>7</v>
      </c>
      <c r="Q187" s="45"/>
      <c r="R187" s="55">
        <f t="shared" si="75"/>
        <v>670</v>
      </c>
      <c r="S187" s="55">
        <f t="shared" si="62"/>
        <v>22</v>
      </c>
      <c r="T187" s="57">
        <f t="shared" si="76"/>
        <v>64</v>
      </c>
      <c r="U187" s="97">
        <v>3.65</v>
      </c>
      <c r="V187" s="88">
        <v>3.5</v>
      </c>
      <c r="W187" s="100">
        <v>6.5</v>
      </c>
      <c r="X187" s="44"/>
      <c r="Y187" s="44"/>
      <c r="Z187" s="44"/>
      <c r="AA187" s="44"/>
      <c r="AB187" s="44"/>
      <c r="AC187" s="68">
        <f t="shared" si="65"/>
        <v>0</v>
      </c>
      <c r="AD187" s="33"/>
      <c r="AE187" s="20">
        <f t="shared" si="66"/>
        <v>0</v>
      </c>
      <c r="AF187" s="85">
        <f t="shared" si="78"/>
        <v>77.650000000000006</v>
      </c>
      <c r="AG187" s="21">
        <f t="shared" si="77"/>
        <v>77.650000000000006</v>
      </c>
      <c r="AH187" s="82"/>
      <c r="AI187" s="78"/>
      <c r="AJ187" s="22">
        <f t="shared" ref="AJ187:AJ225" si="81">AF187+AI187</f>
        <v>77.650000000000006</v>
      </c>
      <c r="AK187" s="23">
        <f t="shared" si="64"/>
        <v>26.029999999999987</v>
      </c>
      <c r="AL187" s="58"/>
      <c r="AM187" s="24">
        <f t="shared" ref="AM187:AM225" si="82">AE187</f>
        <v>0</v>
      </c>
      <c r="AN187" s="25">
        <f t="shared" si="67"/>
        <v>103.67999999999999</v>
      </c>
      <c r="AO187" s="28">
        <f t="shared" si="68"/>
        <v>103.67999999999999</v>
      </c>
      <c r="AP187" s="79"/>
      <c r="AQ187" s="121">
        <v>80</v>
      </c>
      <c r="AR187" s="121">
        <v>100</v>
      </c>
      <c r="AS187" s="121">
        <v>0</v>
      </c>
      <c r="AT187" s="121">
        <v>20</v>
      </c>
      <c r="AU187" s="121">
        <v>60</v>
      </c>
      <c r="AV187" s="62">
        <f t="shared" si="69"/>
        <v>260</v>
      </c>
      <c r="AW187" s="64">
        <f t="shared" si="70"/>
        <v>247</v>
      </c>
      <c r="AX187" s="120">
        <v>6</v>
      </c>
      <c r="AY187" s="120">
        <v>16</v>
      </c>
      <c r="AZ187" s="120">
        <v>8</v>
      </c>
      <c r="BA187" s="120">
        <v>1</v>
      </c>
      <c r="BB187" s="81">
        <f t="shared" si="71"/>
        <v>31</v>
      </c>
      <c r="BC187" s="80">
        <f t="shared" si="72"/>
        <v>216</v>
      </c>
      <c r="BD187" s="36">
        <f t="shared" si="73"/>
        <v>103.67999999999999</v>
      </c>
      <c r="BE187" s="80">
        <f t="shared" si="74"/>
        <v>112.32000000000001</v>
      </c>
    </row>
    <row r="188" spans="1:57" ht="17.399999999999999">
      <c r="A188" s="217">
        <v>41916</v>
      </c>
      <c r="B188" s="201" t="str">
        <f t="shared" si="60"/>
        <v>09:00:00</v>
      </c>
      <c r="C188" s="27" t="s">
        <v>15</v>
      </c>
      <c r="D188" s="88">
        <v>387</v>
      </c>
      <c r="E188" s="88">
        <v>336</v>
      </c>
      <c r="F188" s="88">
        <v>539</v>
      </c>
      <c r="G188" s="88">
        <v>13</v>
      </c>
      <c r="H188" s="88">
        <v>12</v>
      </c>
      <c r="I188" s="89">
        <v>17</v>
      </c>
      <c r="J188" s="55">
        <f t="shared" si="79"/>
        <v>1262</v>
      </c>
      <c r="K188" s="55">
        <f t="shared" si="80"/>
        <v>42</v>
      </c>
      <c r="L188" s="88">
        <v>462</v>
      </c>
      <c r="M188" s="94">
        <v>204</v>
      </c>
      <c r="N188" s="94"/>
      <c r="O188" s="93">
        <v>15</v>
      </c>
      <c r="P188" s="93">
        <v>7</v>
      </c>
      <c r="Q188" s="45"/>
      <c r="R188" s="55">
        <f t="shared" si="75"/>
        <v>666</v>
      </c>
      <c r="S188" s="55">
        <f t="shared" si="62"/>
        <v>22</v>
      </c>
      <c r="T188" s="57">
        <f t="shared" si="76"/>
        <v>64</v>
      </c>
      <c r="U188" s="88">
        <v>3.84</v>
      </c>
      <c r="V188" s="88">
        <v>3.5</v>
      </c>
      <c r="W188" s="88">
        <v>6.3</v>
      </c>
      <c r="X188" s="44"/>
      <c r="Y188" s="44"/>
      <c r="Z188" s="44"/>
      <c r="AA188" s="44"/>
      <c r="AB188" s="44"/>
      <c r="AC188" s="68">
        <f t="shared" si="65"/>
        <v>0</v>
      </c>
      <c r="AD188" s="33"/>
      <c r="AE188" s="20">
        <f t="shared" si="66"/>
        <v>0</v>
      </c>
      <c r="AF188" s="85">
        <f t="shared" si="78"/>
        <v>77.64</v>
      </c>
      <c r="AG188" s="21">
        <f t="shared" si="77"/>
        <v>77.64</v>
      </c>
      <c r="AH188" s="82"/>
      <c r="AI188" s="78"/>
      <c r="AJ188" s="22">
        <f t="shared" si="81"/>
        <v>77.64</v>
      </c>
      <c r="AK188" s="23">
        <f t="shared" si="64"/>
        <v>26.039999999999992</v>
      </c>
      <c r="AL188" s="58"/>
      <c r="AM188" s="24">
        <f t="shared" si="82"/>
        <v>0</v>
      </c>
      <c r="AN188" s="25">
        <f t="shared" si="67"/>
        <v>103.67999999999999</v>
      </c>
      <c r="AO188" s="28">
        <f t="shared" si="68"/>
        <v>103.67999999999999</v>
      </c>
      <c r="AP188" s="79"/>
      <c r="AQ188" s="121">
        <v>80</v>
      </c>
      <c r="AR188" s="121">
        <v>100</v>
      </c>
      <c r="AS188" s="121">
        <v>0</v>
      </c>
      <c r="AT188" s="121">
        <v>20</v>
      </c>
      <c r="AU188" s="121">
        <v>60</v>
      </c>
      <c r="AV188" s="62">
        <f t="shared" si="69"/>
        <v>260</v>
      </c>
      <c r="AW188" s="64">
        <f t="shared" si="70"/>
        <v>247</v>
      </c>
      <c r="AX188" s="120">
        <v>6</v>
      </c>
      <c r="AY188" s="120">
        <v>16</v>
      </c>
      <c r="AZ188" s="120">
        <v>8</v>
      </c>
      <c r="BA188" s="120">
        <v>1</v>
      </c>
      <c r="BB188" s="81">
        <f t="shared" si="71"/>
        <v>31</v>
      </c>
      <c r="BC188" s="80">
        <f t="shared" si="72"/>
        <v>216</v>
      </c>
      <c r="BD188" s="36">
        <f t="shared" si="73"/>
        <v>103.67999999999999</v>
      </c>
      <c r="BE188" s="80">
        <f t="shared" si="74"/>
        <v>112.32000000000001</v>
      </c>
    </row>
    <row r="189" spans="1:57" ht="17.399999999999999">
      <c r="A189" s="217">
        <v>41916</v>
      </c>
      <c r="B189" s="201" t="str">
        <f t="shared" si="60"/>
        <v>09:30:00</v>
      </c>
      <c r="C189" s="27" t="s">
        <v>32</v>
      </c>
      <c r="D189" s="88">
        <v>400</v>
      </c>
      <c r="E189" s="88">
        <v>340</v>
      </c>
      <c r="F189" s="88">
        <v>547</v>
      </c>
      <c r="G189" s="88">
        <v>13</v>
      </c>
      <c r="H189" s="88">
        <v>12</v>
      </c>
      <c r="I189" s="89">
        <v>18</v>
      </c>
      <c r="J189" s="55">
        <f t="shared" si="79"/>
        <v>1287</v>
      </c>
      <c r="K189" s="55">
        <f t="shared" si="80"/>
        <v>43</v>
      </c>
      <c r="L189" s="88">
        <v>447</v>
      </c>
      <c r="M189" s="94">
        <v>214</v>
      </c>
      <c r="N189" s="94"/>
      <c r="O189" s="93">
        <v>14</v>
      </c>
      <c r="P189" s="93">
        <v>7</v>
      </c>
      <c r="Q189" s="45"/>
      <c r="R189" s="55">
        <f t="shared" si="75"/>
        <v>661</v>
      </c>
      <c r="S189" s="55">
        <f t="shared" si="62"/>
        <v>21</v>
      </c>
      <c r="T189" s="57">
        <f t="shared" si="76"/>
        <v>64</v>
      </c>
      <c r="U189" s="88">
        <v>3.84</v>
      </c>
      <c r="V189" s="88">
        <v>3.5</v>
      </c>
      <c r="W189" s="88">
        <v>6.3</v>
      </c>
      <c r="X189" s="44"/>
      <c r="Y189" s="44"/>
      <c r="Z189" s="44"/>
      <c r="AA189" s="44"/>
      <c r="AB189" s="44"/>
      <c r="AC189" s="68">
        <f t="shared" si="65"/>
        <v>0</v>
      </c>
      <c r="AD189" s="33"/>
      <c r="AE189" s="20">
        <f t="shared" si="66"/>
        <v>0</v>
      </c>
      <c r="AF189" s="85">
        <f t="shared" si="78"/>
        <v>77.64</v>
      </c>
      <c r="AG189" s="21">
        <f t="shared" si="77"/>
        <v>77.64</v>
      </c>
      <c r="AH189" s="82"/>
      <c r="AI189" s="78"/>
      <c r="AJ189" s="22">
        <f t="shared" si="81"/>
        <v>77.64</v>
      </c>
      <c r="AK189" s="23">
        <f t="shared" si="64"/>
        <v>26.039999999999992</v>
      </c>
      <c r="AL189" s="58"/>
      <c r="AM189" s="24">
        <f t="shared" si="82"/>
        <v>0</v>
      </c>
      <c r="AN189" s="25">
        <f t="shared" si="67"/>
        <v>103.67999999999999</v>
      </c>
      <c r="AO189" s="28">
        <f t="shared" si="68"/>
        <v>103.67999999999999</v>
      </c>
      <c r="AP189" s="79"/>
      <c r="AQ189" s="121">
        <v>80</v>
      </c>
      <c r="AR189" s="121">
        <v>100</v>
      </c>
      <c r="AS189" s="121">
        <v>0</v>
      </c>
      <c r="AT189" s="121">
        <v>20</v>
      </c>
      <c r="AU189" s="121">
        <v>60</v>
      </c>
      <c r="AV189" s="62">
        <f t="shared" si="69"/>
        <v>260</v>
      </c>
      <c r="AW189" s="64">
        <f t="shared" si="70"/>
        <v>247</v>
      </c>
      <c r="AX189" s="120">
        <v>6</v>
      </c>
      <c r="AY189" s="120">
        <v>16</v>
      </c>
      <c r="AZ189" s="120">
        <v>8</v>
      </c>
      <c r="BA189" s="120">
        <v>1</v>
      </c>
      <c r="BB189" s="81">
        <f t="shared" si="71"/>
        <v>31</v>
      </c>
      <c r="BC189" s="80">
        <f t="shared" si="72"/>
        <v>216</v>
      </c>
      <c r="BD189" s="36">
        <f t="shared" si="73"/>
        <v>103.67999999999999</v>
      </c>
      <c r="BE189" s="80">
        <f t="shared" si="74"/>
        <v>112.32000000000001</v>
      </c>
    </row>
    <row r="190" spans="1:57" ht="17.399999999999999">
      <c r="A190" s="217">
        <v>41916</v>
      </c>
      <c r="B190" s="201" t="str">
        <f t="shared" si="60"/>
        <v>10:00:00</v>
      </c>
      <c r="C190" s="27" t="s">
        <v>16</v>
      </c>
      <c r="D190" s="88">
        <v>406</v>
      </c>
      <c r="E190" s="88">
        <v>353</v>
      </c>
      <c r="F190" s="88">
        <v>585</v>
      </c>
      <c r="G190" s="88">
        <v>14</v>
      </c>
      <c r="H190" s="88">
        <v>13</v>
      </c>
      <c r="I190" s="89">
        <v>18</v>
      </c>
      <c r="J190" s="55">
        <f t="shared" si="79"/>
        <v>1344</v>
      </c>
      <c r="K190" s="55">
        <f t="shared" si="80"/>
        <v>45</v>
      </c>
      <c r="L190" s="88">
        <v>448</v>
      </c>
      <c r="M190" s="94">
        <v>220</v>
      </c>
      <c r="N190" s="94"/>
      <c r="O190" s="93">
        <v>14</v>
      </c>
      <c r="P190" s="93">
        <v>7</v>
      </c>
      <c r="Q190" s="45"/>
      <c r="R190" s="55">
        <f t="shared" si="75"/>
        <v>668</v>
      </c>
      <c r="S190" s="55">
        <f t="shared" si="62"/>
        <v>21</v>
      </c>
      <c r="T190" s="57">
        <f t="shared" si="76"/>
        <v>66</v>
      </c>
      <c r="U190" s="88">
        <v>3.72</v>
      </c>
      <c r="V190" s="88">
        <v>4</v>
      </c>
      <c r="W190" s="88">
        <v>6.9</v>
      </c>
      <c r="X190" s="44"/>
      <c r="Y190" s="44"/>
      <c r="Z190" s="44"/>
      <c r="AA190" s="44"/>
      <c r="AB190" s="44"/>
      <c r="AC190" s="68">
        <f t="shared" si="65"/>
        <v>0</v>
      </c>
      <c r="AD190" s="33"/>
      <c r="AE190" s="20">
        <f t="shared" si="66"/>
        <v>0</v>
      </c>
      <c r="AF190" s="85">
        <f t="shared" si="78"/>
        <v>80.62</v>
      </c>
      <c r="AG190" s="21">
        <f t="shared" si="77"/>
        <v>80.62</v>
      </c>
      <c r="AH190" s="82"/>
      <c r="AI190" s="78"/>
      <c r="AJ190" s="22">
        <f t="shared" si="81"/>
        <v>80.62</v>
      </c>
      <c r="AK190" s="23">
        <f t="shared" si="64"/>
        <v>23.059999999999988</v>
      </c>
      <c r="AL190" s="58"/>
      <c r="AM190" s="24">
        <f t="shared" si="82"/>
        <v>0</v>
      </c>
      <c r="AN190" s="25">
        <f t="shared" si="67"/>
        <v>103.67999999999999</v>
      </c>
      <c r="AO190" s="28">
        <f t="shared" si="68"/>
        <v>103.67999999999999</v>
      </c>
      <c r="AP190" s="79"/>
      <c r="AQ190" s="121">
        <v>80</v>
      </c>
      <c r="AR190" s="121">
        <v>100</v>
      </c>
      <c r="AS190" s="121">
        <v>0</v>
      </c>
      <c r="AT190" s="121">
        <v>20</v>
      </c>
      <c r="AU190" s="121">
        <v>60</v>
      </c>
      <c r="AV190" s="62">
        <f t="shared" si="69"/>
        <v>260</v>
      </c>
      <c r="AW190" s="64">
        <f t="shared" si="70"/>
        <v>247</v>
      </c>
      <c r="AX190" s="120">
        <v>6</v>
      </c>
      <c r="AY190" s="120">
        <v>16</v>
      </c>
      <c r="AZ190" s="120">
        <v>8</v>
      </c>
      <c r="BA190" s="120">
        <v>1</v>
      </c>
      <c r="BB190" s="81">
        <f t="shared" si="71"/>
        <v>31</v>
      </c>
      <c r="BC190" s="80">
        <f t="shared" si="72"/>
        <v>216</v>
      </c>
      <c r="BD190" s="36">
        <f t="shared" si="73"/>
        <v>103.67999999999999</v>
      </c>
      <c r="BE190" s="80">
        <f t="shared" si="74"/>
        <v>112.32000000000001</v>
      </c>
    </row>
    <row r="191" spans="1:57" ht="17.399999999999999">
      <c r="A191" s="217">
        <v>41916</v>
      </c>
      <c r="B191" s="201" t="str">
        <f t="shared" si="60"/>
        <v>10:30:00</v>
      </c>
      <c r="C191" s="27" t="s">
        <v>45</v>
      </c>
      <c r="D191" s="88">
        <v>412</v>
      </c>
      <c r="E191" s="88">
        <v>364</v>
      </c>
      <c r="F191" s="88">
        <v>577</v>
      </c>
      <c r="G191" s="88">
        <v>14</v>
      </c>
      <c r="H191" s="88">
        <v>13</v>
      </c>
      <c r="I191" s="89">
        <v>18</v>
      </c>
      <c r="J191" s="55">
        <f t="shared" si="79"/>
        <v>1353</v>
      </c>
      <c r="K191" s="55">
        <f t="shared" si="80"/>
        <v>45</v>
      </c>
      <c r="L191" s="88">
        <v>464</v>
      </c>
      <c r="M191" s="94">
        <v>233</v>
      </c>
      <c r="N191" s="94"/>
      <c r="O191" s="93">
        <v>15</v>
      </c>
      <c r="P191" s="93">
        <v>7</v>
      </c>
      <c r="Q191" s="45"/>
      <c r="R191" s="55">
        <f t="shared" si="75"/>
        <v>697</v>
      </c>
      <c r="S191" s="55">
        <f t="shared" si="62"/>
        <v>22</v>
      </c>
      <c r="T191" s="57">
        <f t="shared" si="76"/>
        <v>67</v>
      </c>
      <c r="U191" s="88">
        <v>3.72</v>
      </c>
      <c r="V191" s="88">
        <v>4</v>
      </c>
      <c r="W191" s="88">
        <v>6.6</v>
      </c>
      <c r="X191" s="44"/>
      <c r="Y191" s="44"/>
      <c r="Z191" s="44"/>
      <c r="AA191" s="44"/>
      <c r="AB191" s="44"/>
      <c r="AC191" s="68">
        <f t="shared" si="65"/>
        <v>0</v>
      </c>
      <c r="AD191" s="33"/>
      <c r="AE191" s="20">
        <f t="shared" si="66"/>
        <v>0</v>
      </c>
      <c r="AF191" s="85">
        <f t="shared" si="78"/>
        <v>81.319999999999993</v>
      </c>
      <c r="AG191" s="21">
        <f t="shared" si="77"/>
        <v>81.319999999999993</v>
      </c>
      <c r="AH191" s="82"/>
      <c r="AI191" s="78"/>
      <c r="AJ191" s="22">
        <f t="shared" si="81"/>
        <v>81.319999999999993</v>
      </c>
      <c r="AK191" s="23">
        <f t="shared" si="64"/>
        <v>22.36</v>
      </c>
      <c r="AL191" s="58"/>
      <c r="AM191" s="24">
        <f t="shared" si="82"/>
        <v>0</v>
      </c>
      <c r="AN191" s="25">
        <f t="shared" si="67"/>
        <v>103.67999999999999</v>
      </c>
      <c r="AO191" s="28">
        <f t="shared" si="68"/>
        <v>103.67999999999999</v>
      </c>
      <c r="AP191" s="79"/>
      <c r="AQ191" s="121">
        <v>80</v>
      </c>
      <c r="AR191" s="121">
        <v>100</v>
      </c>
      <c r="AS191" s="121">
        <v>0</v>
      </c>
      <c r="AT191" s="121">
        <v>20</v>
      </c>
      <c r="AU191" s="121">
        <v>60</v>
      </c>
      <c r="AV191" s="62">
        <f t="shared" si="69"/>
        <v>260</v>
      </c>
      <c r="AW191" s="64">
        <f t="shared" si="70"/>
        <v>247</v>
      </c>
      <c r="AX191" s="120">
        <v>6</v>
      </c>
      <c r="AY191" s="120">
        <v>16</v>
      </c>
      <c r="AZ191" s="120">
        <v>8</v>
      </c>
      <c r="BA191" s="120">
        <v>1</v>
      </c>
      <c r="BB191" s="81">
        <f t="shared" si="71"/>
        <v>31</v>
      </c>
      <c r="BC191" s="80">
        <f t="shared" si="72"/>
        <v>216</v>
      </c>
      <c r="BD191" s="36">
        <f t="shared" si="73"/>
        <v>103.67999999999999</v>
      </c>
      <c r="BE191" s="80">
        <f t="shared" si="74"/>
        <v>112.32000000000001</v>
      </c>
    </row>
    <row r="192" spans="1:57" ht="17.399999999999999">
      <c r="A192" s="217">
        <v>41916</v>
      </c>
      <c r="B192" s="201" t="str">
        <f t="shared" si="60"/>
        <v>11:00:00</v>
      </c>
      <c r="C192" s="27" t="s">
        <v>17</v>
      </c>
      <c r="D192" s="88">
        <v>421</v>
      </c>
      <c r="E192" s="88">
        <v>368</v>
      </c>
      <c r="F192" s="88">
        <v>577</v>
      </c>
      <c r="G192" s="88">
        <v>14</v>
      </c>
      <c r="H192" s="88">
        <v>13</v>
      </c>
      <c r="I192" s="89">
        <v>18</v>
      </c>
      <c r="J192" s="55">
        <f t="shared" si="79"/>
        <v>1366</v>
      </c>
      <c r="K192" s="55">
        <f t="shared" si="80"/>
        <v>45</v>
      </c>
      <c r="L192" s="88">
        <v>459</v>
      </c>
      <c r="M192" s="94">
        <v>243</v>
      </c>
      <c r="N192" s="94"/>
      <c r="O192" s="93">
        <v>15</v>
      </c>
      <c r="P192" s="93">
        <v>8</v>
      </c>
      <c r="Q192" s="45"/>
      <c r="R192" s="55">
        <f t="shared" si="75"/>
        <v>702</v>
      </c>
      <c r="S192" s="55">
        <f t="shared" si="62"/>
        <v>23</v>
      </c>
      <c r="T192" s="57">
        <f>SUM(K192+S192)</f>
        <v>68</v>
      </c>
      <c r="U192" s="88">
        <v>3.49</v>
      </c>
      <c r="V192" s="88">
        <v>4</v>
      </c>
      <c r="W192" s="88">
        <v>6.9</v>
      </c>
      <c r="X192" s="44"/>
      <c r="Y192" s="44"/>
      <c r="Z192" s="44"/>
      <c r="AA192" s="44"/>
      <c r="AB192" s="44"/>
      <c r="AC192" s="68">
        <f t="shared" si="65"/>
        <v>0</v>
      </c>
      <c r="AD192" s="33"/>
      <c r="AE192" s="20">
        <f t="shared" si="66"/>
        <v>0</v>
      </c>
      <c r="AF192" s="85">
        <f t="shared" si="78"/>
        <v>82.39</v>
      </c>
      <c r="AG192" s="21">
        <f t="shared" si="77"/>
        <v>82.39</v>
      </c>
      <c r="AH192" s="82"/>
      <c r="AI192" s="78"/>
      <c r="AJ192" s="22">
        <f t="shared" si="81"/>
        <v>82.39</v>
      </c>
      <c r="AK192" s="23">
        <f t="shared" si="64"/>
        <v>21.289999999999992</v>
      </c>
      <c r="AL192" s="58"/>
      <c r="AM192" s="24">
        <f t="shared" si="82"/>
        <v>0</v>
      </c>
      <c r="AN192" s="25">
        <f t="shared" si="67"/>
        <v>103.67999999999999</v>
      </c>
      <c r="AO192" s="28">
        <f t="shared" si="68"/>
        <v>103.67999999999999</v>
      </c>
      <c r="AP192" s="79"/>
      <c r="AQ192" s="121">
        <v>80</v>
      </c>
      <c r="AR192" s="121">
        <v>100</v>
      </c>
      <c r="AS192" s="121">
        <v>0</v>
      </c>
      <c r="AT192" s="121">
        <v>20</v>
      </c>
      <c r="AU192" s="121">
        <v>60</v>
      </c>
      <c r="AV192" s="62">
        <f t="shared" si="69"/>
        <v>260</v>
      </c>
      <c r="AW192" s="64">
        <f t="shared" si="70"/>
        <v>247</v>
      </c>
      <c r="AX192" s="120">
        <v>6</v>
      </c>
      <c r="AY192" s="120">
        <v>16</v>
      </c>
      <c r="AZ192" s="120">
        <v>8</v>
      </c>
      <c r="BA192" s="120">
        <v>1</v>
      </c>
      <c r="BB192" s="81">
        <f t="shared" si="71"/>
        <v>31</v>
      </c>
      <c r="BC192" s="80">
        <f t="shared" si="72"/>
        <v>216</v>
      </c>
      <c r="BD192" s="36">
        <f t="shared" si="73"/>
        <v>103.67999999999999</v>
      </c>
      <c r="BE192" s="80">
        <f t="shared" si="74"/>
        <v>112.32000000000001</v>
      </c>
    </row>
    <row r="193" spans="1:57" ht="17.399999999999999">
      <c r="A193" s="217">
        <v>41916</v>
      </c>
      <c r="B193" s="201" t="str">
        <f t="shared" si="60"/>
        <v>11:30:00</v>
      </c>
      <c r="C193" s="27" t="s">
        <v>46</v>
      </c>
      <c r="D193" s="88">
        <v>423</v>
      </c>
      <c r="E193" s="88">
        <v>377</v>
      </c>
      <c r="F193" s="88">
        <v>580</v>
      </c>
      <c r="G193" s="88">
        <v>14</v>
      </c>
      <c r="H193" s="88">
        <v>13</v>
      </c>
      <c r="I193" s="89">
        <v>18</v>
      </c>
      <c r="J193" s="55">
        <f t="shared" si="79"/>
        <v>1380</v>
      </c>
      <c r="K193" s="55">
        <f t="shared" si="80"/>
        <v>45</v>
      </c>
      <c r="L193" s="88">
        <v>458</v>
      </c>
      <c r="M193" s="94">
        <v>240</v>
      </c>
      <c r="N193" s="94"/>
      <c r="O193" s="93">
        <v>15</v>
      </c>
      <c r="P193" s="93">
        <v>9</v>
      </c>
      <c r="Q193" s="45"/>
      <c r="R193" s="55">
        <f t="shared" si="75"/>
        <v>698</v>
      </c>
      <c r="S193" s="55">
        <f t="shared" si="62"/>
        <v>24</v>
      </c>
      <c r="T193" s="57">
        <f t="shared" si="76"/>
        <v>69</v>
      </c>
      <c r="U193" s="88">
        <v>3.49</v>
      </c>
      <c r="V193" s="88">
        <v>4</v>
      </c>
      <c r="W193" s="88">
        <v>6.9</v>
      </c>
      <c r="X193" s="44"/>
      <c r="Y193" s="44"/>
      <c r="Z193" s="44"/>
      <c r="AA193" s="44"/>
      <c r="AB193" s="44"/>
      <c r="AC193" s="68">
        <f t="shared" si="65"/>
        <v>0</v>
      </c>
      <c r="AD193" s="33"/>
      <c r="AE193" s="20">
        <f t="shared" si="66"/>
        <v>0</v>
      </c>
      <c r="AF193" s="85">
        <f t="shared" si="78"/>
        <v>83.39</v>
      </c>
      <c r="AG193" s="21">
        <f t="shared" si="77"/>
        <v>83.39</v>
      </c>
      <c r="AH193" s="82"/>
      <c r="AI193" s="78"/>
      <c r="AJ193" s="22">
        <f t="shared" si="81"/>
        <v>83.39</v>
      </c>
      <c r="AK193" s="23">
        <f t="shared" si="64"/>
        <v>20.289999999999992</v>
      </c>
      <c r="AL193" s="58"/>
      <c r="AM193" s="24">
        <f t="shared" si="82"/>
        <v>0</v>
      </c>
      <c r="AN193" s="25">
        <f t="shared" si="67"/>
        <v>103.67999999999999</v>
      </c>
      <c r="AO193" s="28">
        <f t="shared" si="68"/>
        <v>103.67999999999999</v>
      </c>
      <c r="AP193" s="79"/>
      <c r="AQ193" s="121">
        <v>80</v>
      </c>
      <c r="AR193" s="121">
        <v>100</v>
      </c>
      <c r="AS193" s="121">
        <v>0</v>
      </c>
      <c r="AT193" s="121">
        <v>20</v>
      </c>
      <c r="AU193" s="121">
        <v>60</v>
      </c>
      <c r="AV193" s="62">
        <f t="shared" si="69"/>
        <v>260</v>
      </c>
      <c r="AW193" s="64">
        <f t="shared" si="70"/>
        <v>247</v>
      </c>
      <c r="AX193" s="120">
        <v>6</v>
      </c>
      <c r="AY193" s="120">
        <v>16</v>
      </c>
      <c r="AZ193" s="120">
        <v>8</v>
      </c>
      <c r="BA193" s="120">
        <v>1</v>
      </c>
      <c r="BB193" s="81">
        <f t="shared" si="71"/>
        <v>31</v>
      </c>
      <c r="BC193" s="80">
        <f t="shared" si="72"/>
        <v>216</v>
      </c>
      <c r="BD193" s="36">
        <f t="shared" si="73"/>
        <v>103.67999999999999</v>
      </c>
      <c r="BE193" s="80">
        <f t="shared" si="74"/>
        <v>112.32000000000001</v>
      </c>
    </row>
    <row r="194" spans="1:57" ht="17.399999999999999">
      <c r="A194" s="217">
        <v>41916</v>
      </c>
      <c r="B194" s="201" t="str">
        <f t="shared" ref="B194:B257" si="83">LEFT(C194,2) &amp; ":" &amp; RIGHT(C194,2) &amp; ":00"</f>
        <v>12:00:00</v>
      </c>
      <c r="C194" s="27" t="s">
        <v>18</v>
      </c>
      <c r="D194" s="88">
        <v>418</v>
      </c>
      <c r="E194" s="88">
        <v>369</v>
      </c>
      <c r="F194" s="92">
        <v>578</v>
      </c>
      <c r="G194" s="88">
        <v>14</v>
      </c>
      <c r="H194" s="88">
        <v>13</v>
      </c>
      <c r="I194" s="89">
        <v>18</v>
      </c>
      <c r="J194" s="55">
        <f t="shared" si="79"/>
        <v>1365</v>
      </c>
      <c r="K194" s="55">
        <f t="shared" si="80"/>
        <v>45</v>
      </c>
      <c r="L194" s="89">
        <v>450</v>
      </c>
      <c r="M194" s="94">
        <v>239</v>
      </c>
      <c r="N194" s="94"/>
      <c r="O194" s="93">
        <v>15</v>
      </c>
      <c r="P194" s="93">
        <v>9</v>
      </c>
      <c r="Q194" s="56"/>
      <c r="R194" s="55">
        <f t="shared" si="75"/>
        <v>689</v>
      </c>
      <c r="S194" s="55">
        <f t="shared" si="62"/>
        <v>24</v>
      </c>
      <c r="T194" s="57">
        <f t="shared" si="76"/>
        <v>69</v>
      </c>
      <c r="U194" s="88">
        <v>3.48</v>
      </c>
      <c r="V194" s="88">
        <v>4</v>
      </c>
      <c r="W194" s="88">
        <v>6.7</v>
      </c>
      <c r="X194" s="44"/>
      <c r="Y194" s="44"/>
      <c r="Z194" s="44"/>
      <c r="AA194" s="44"/>
      <c r="AB194" s="44"/>
      <c r="AC194" s="68">
        <f t="shared" si="65"/>
        <v>0</v>
      </c>
      <c r="AD194" s="33"/>
      <c r="AE194" s="20">
        <f t="shared" si="66"/>
        <v>0</v>
      </c>
      <c r="AF194" s="85">
        <f t="shared" si="78"/>
        <v>83.18</v>
      </c>
      <c r="AG194" s="21">
        <f t="shared" si="77"/>
        <v>83.18</v>
      </c>
      <c r="AH194" s="82"/>
      <c r="AI194" s="78"/>
      <c r="AJ194" s="22">
        <f t="shared" si="81"/>
        <v>83.18</v>
      </c>
      <c r="AK194" s="23">
        <f t="shared" si="64"/>
        <v>20.499999999999986</v>
      </c>
      <c r="AL194" s="58"/>
      <c r="AM194" s="24">
        <f t="shared" si="82"/>
        <v>0</v>
      </c>
      <c r="AN194" s="25">
        <f t="shared" si="67"/>
        <v>103.67999999999999</v>
      </c>
      <c r="AO194" s="28">
        <f t="shared" si="68"/>
        <v>103.67999999999999</v>
      </c>
      <c r="AP194" s="79"/>
      <c r="AQ194" s="121">
        <v>80</v>
      </c>
      <c r="AR194" s="121">
        <v>100</v>
      </c>
      <c r="AS194" s="121">
        <v>0</v>
      </c>
      <c r="AT194" s="121">
        <v>20</v>
      </c>
      <c r="AU194" s="121">
        <v>60</v>
      </c>
      <c r="AV194" s="62">
        <f t="shared" si="69"/>
        <v>260</v>
      </c>
      <c r="AW194" s="64">
        <f t="shared" si="70"/>
        <v>247</v>
      </c>
      <c r="AX194" s="120">
        <v>6</v>
      </c>
      <c r="AY194" s="120">
        <v>16</v>
      </c>
      <c r="AZ194" s="120">
        <v>8</v>
      </c>
      <c r="BA194" s="120">
        <v>1</v>
      </c>
      <c r="BB194" s="81">
        <f t="shared" si="71"/>
        <v>31</v>
      </c>
      <c r="BC194" s="80">
        <f t="shared" si="72"/>
        <v>216</v>
      </c>
      <c r="BD194" s="36">
        <f t="shared" si="73"/>
        <v>103.67999999999999</v>
      </c>
      <c r="BE194" s="80">
        <f t="shared" si="74"/>
        <v>112.32000000000001</v>
      </c>
    </row>
    <row r="195" spans="1:57" ht="17.399999999999999">
      <c r="A195" s="217">
        <v>41916</v>
      </c>
      <c r="B195" s="201" t="str">
        <f t="shared" si="83"/>
        <v>12:30:00</v>
      </c>
      <c r="C195" s="27" t="s">
        <v>47</v>
      </c>
      <c r="D195" s="88">
        <v>412</v>
      </c>
      <c r="E195" s="88">
        <v>360</v>
      </c>
      <c r="F195" s="92">
        <v>570</v>
      </c>
      <c r="G195" s="88">
        <v>14</v>
      </c>
      <c r="H195" s="88">
        <v>13</v>
      </c>
      <c r="I195" s="89">
        <v>18</v>
      </c>
      <c r="J195" s="55">
        <f t="shared" si="79"/>
        <v>1342</v>
      </c>
      <c r="K195" s="55">
        <f t="shared" si="80"/>
        <v>45</v>
      </c>
      <c r="L195" s="89">
        <v>452</v>
      </c>
      <c r="M195" s="94">
        <v>238</v>
      </c>
      <c r="N195" s="94"/>
      <c r="O195" s="93">
        <v>15</v>
      </c>
      <c r="P195" s="93">
        <v>9</v>
      </c>
      <c r="Q195" s="56"/>
      <c r="R195" s="55">
        <f t="shared" si="75"/>
        <v>690</v>
      </c>
      <c r="S195" s="55">
        <f t="shared" si="62"/>
        <v>24</v>
      </c>
      <c r="T195" s="57">
        <f t="shared" si="76"/>
        <v>69</v>
      </c>
      <c r="U195" s="88">
        <v>3.48</v>
      </c>
      <c r="V195" s="88">
        <v>3.5</v>
      </c>
      <c r="W195" s="88">
        <v>6.7</v>
      </c>
      <c r="X195" s="44"/>
      <c r="Y195" s="44"/>
      <c r="Z195" s="44"/>
      <c r="AA195" s="44"/>
      <c r="AB195" s="44"/>
      <c r="AC195" s="68">
        <f t="shared" si="65"/>
        <v>0</v>
      </c>
      <c r="AD195" s="33"/>
      <c r="AE195" s="20">
        <f t="shared" si="66"/>
        <v>0</v>
      </c>
      <c r="AF195" s="85">
        <f t="shared" si="78"/>
        <v>82.68</v>
      </c>
      <c r="AG195" s="21">
        <f t="shared" si="77"/>
        <v>82.68</v>
      </c>
      <c r="AH195" s="82"/>
      <c r="AI195" s="78"/>
      <c r="AJ195" s="22">
        <f t="shared" si="81"/>
        <v>82.68</v>
      </c>
      <c r="AK195" s="23">
        <f t="shared" si="64"/>
        <v>20.999999999999986</v>
      </c>
      <c r="AL195" s="58"/>
      <c r="AM195" s="24">
        <f t="shared" si="82"/>
        <v>0</v>
      </c>
      <c r="AN195" s="25">
        <f t="shared" si="67"/>
        <v>103.67999999999999</v>
      </c>
      <c r="AO195" s="28">
        <f t="shared" si="68"/>
        <v>103.67999999999999</v>
      </c>
      <c r="AP195" s="79"/>
      <c r="AQ195" s="121">
        <v>80</v>
      </c>
      <c r="AR195" s="121">
        <v>100</v>
      </c>
      <c r="AS195" s="121">
        <v>0</v>
      </c>
      <c r="AT195" s="121">
        <v>20</v>
      </c>
      <c r="AU195" s="121">
        <v>60</v>
      </c>
      <c r="AV195" s="62">
        <f t="shared" si="69"/>
        <v>260</v>
      </c>
      <c r="AW195" s="64">
        <f t="shared" si="70"/>
        <v>247</v>
      </c>
      <c r="AX195" s="120">
        <v>6</v>
      </c>
      <c r="AY195" s="120">
        <v>16</v>
      </c>
      <c r="AZ195" s="120">
        <v>8</v>
      </c>
      <c r="BA195" s="120">
        <v>1</v>
      </c>
      <c r="BB195" s="81">
        <f t="shared" si="71"/>
        <v>31</v>
      </c>
      <c r="BC195" s="80">
        <f t="shared" si="72"/>
        <v>216</v>
      </c>
      <c r="BD195" s="36">
        <f t="shared" si="73"/>
        <v>103.67999999999999</v>
      </c>
      <c r="BE195" s="80">
        <f t="shared" si="74"/>
        <v>112.32000000000001</v>
      </c>
    </row>
    <row r="196" spans="1:57" ht="17.399999999999999">
      <c r="A196" s="217">
        <v>41916</v>
      </c>
      <c r="B196" s="201" t="str">
        <f t="shared" si="83"/>
        <v>13:00:00</v>
      </c>
      <c r="C196" s="27" t="s">
        <v>19</v>
      </c>
      <c r="D196" s="88">
        <v>411</v>
      </c>
      <c r="E196" s="88">
        <v>368</v>
      </c>
      <c r="F196" s="92">
        <v>550</v>
      </c>
      <c r="G196" s="88">
        <v>14</v>
      </c>
      <c r="H196" s="88">
        <v>13</v>
      </c>
      <c r="I196" s="89">
        <v>18</v>
      </c>
      <c r="J196" s="55">
        <f t="shared" si="79"/>
        <v>1329</v>
      </c>
      <c r="K196" s="55">
        <f t="shared" si="80"/>
        <v>45</v>
      </c>
      <c r="L196" s="89">
        <v>460</v>
      </c>
      <c r="M196" s="94">
        <v>247</v>
      </c>
      <c r="N196" s="94"/>
      <c r="O196" s="93">
        <v>15</v>
      </c>
      <c r="P196" s="93">
        <v>9</v>
      </c>
      <c r="Q196" s="56"/>
      <c r="R196" s="55">
        <f t="shared" si="75"/>
        <v>707</v>
      </c>
      <c r="S196" s="55">
        <f t="shared" si="62"/>
        <v>24</v>
      </c>
      <c r="T196" s="57">
        <f t="shared" si="76"/>
        <v>69</v>
      </c>
      <c r="U196" s="88">
        <v>3.24</v>
      </c>
      <c r="V196" s="88">
        <v>3.5</v>
      </c>
      <c r="W196" s="88">
        <v>6.5</v>
      </c>
      <c r="X196" s="44"/>
      <c r="Y196" s="44"/>
      <c r="Z196" s="44"/>
      <c r="AA196" s="44"/>
      <c r="AB196" s="44"/>
      <c r="AC196" s="68">
        <f t="shared" si="65"/>
        <v>0</v>
      </c>
      <c r="AD196" s="33"/>
      <c r="AE196" s="20">
        <f t="shared" si="66"/>
        <v>0</v>
      </c>
      <c r="AF196" s="85">
        <f t="shared" si="78"/>
        <v>82.24</v>
      </c>
      <c r="AG196" s="21">
        <f t="shared" si="77"/>
        <v>82.24</v>
      </c>
      <c r="AH196" s="82"/>
      <c r="AI196" s="78"/>
      <c r="AJ196" s="22">
        <f t="shared" si="81"/>
        <v>82.24</v>
      </c>
      <c r="AK196" s="23">
        <f t="shared" si="64"/>
        <v>21.439999999999998</v>
      </c>
      <c r="AL196" s="58"/>
      <c r="AM196" s="24">
        <f t="shared" si="82"/>
        <v>0</v>
      </c>
      <c r="AN196" s="25">
        <f t="shared" si="67"/>
        <v>103.67999999999999</v>
      </c>
      <c r="AO196" s="28">
        <f t="shared" si="68"/>
        <v>103.67999999999999</v>
      </c>
      <c r="AP196" s="79"/>
      <c r="AQ196" s="121">
        <v>80</v>
      </c>
      <c r="AR196" s="121">
        <v>100</v>
      </c>
      <c r="AS196" s="121">
        <v>0</v>
      </c>
      <c r="AT196" s="121">
        <v>20</v>
      </c>
      <c r="AU196" s="121">
        <v>60</v>
      </c>
      <c r="AV196" s="62">
        <f t="shared" si="69"/>
        <v>260</v>
      </c>
      <c r="AW196" s="64">
        <f t="shared" si="70"/>
        <v>247</v>
      </c>
      <c r="AX196" s="120">
        <v>6</v>
      </c>
      <c r="AY196" s="120">
        <v>16</v>
      </c>
      <c r="AZ196" s="120">
        <v>8</v>
      </c>
      <c r="BA196" s="120">
        <v>1</v>
      </c>
      <c r="BB196" s="81">
        <f t="shared" si="71"/>
        <v>31</v>
      </c>
      <c r="BC196" s="80">
        <f t="shared" si="72"/>
        <v>216</v>
      </c>
      <c r="BD196" s="36">
        <f t="shared" si="73"/>
        <v>103.67999999999999</v>
      </c>
      <c r="BE196" s="80">
        <f t="shared" si="74"/>
        <v>112.32000000000001</v>
      </c>
    </row>
    <row r="197" spans="1:57" ht="17.399999999999999">
      <c r="A197" s="217">
        <v>41916</v>
      </c>
      <c r="B197" s="201" t="str">
        <f t="shared" si="83"/>
        <v>13:30:00</v>
      </c>
      <c r="C197" s="27" t="s">
        <v>48</v>
      </c>
      <c r="D197" s="88">
        <v>418</v>
      </c>
      <c r="E197" s="88">
        <v>363</v>
      </c>
      <c r="F197" s="92">
        <v>574</v>
      </c>
      <c r="G197" s="88">
        <v>14</v>
      </c>
      <c r="H197" s="88">
        <v>13</v>
      </c>
      <c r="I197" s="89">
        <v>18</v>
      </c>
      <c r="J197" s="55">
        <f t="shared" si="79"/>
        <v>1355</v>
      </c>
      <c r="K197" s="55">
        <f t="shared" si="80"/>
        <v>45</v>
      </c>
      <c r="L197" s="89">
        <v>462</v>
      </c>
      <c r="M197" s="94">
        <v>252</v>
      </c>
      <c r="N197" s="94"/>
      <c r="O197" s="93">
        <v>15</v>
      </c>
      <c r="P197" s="93">
        <v>9</v>
      </c>
      <c r="Q197" s="56"/>
      <c r="R197" s="55">
        <f t="shared" si="75"/>
        <v>714</v>
      </c>
      <c r="S197" s="55">
        <f t="shared" si="62"/>
        <v>24</v>
      </c>
      <c r="T197" s="57">
        <f t="shared" si="76"/>
        <v>69</v>
      </c>
      <c r="U197" s="88">
        <v>3.24</v>
      </c>
      <c r="V197" s="88">
        <v>3.5</v>
      </c>
      <c r="W197" s="88">
        <v>6.5</v>
      </c>
      <c r="X197" s="44"/>
      <c r="Y197" s="44"/>
      <c r="Z197" s="44"/>
      <c r="AA197" s="44"/>
      <c r="AB197" s="44"/>
      <c r="AC197" s="68">
        <f t="shared" si="65"/>
        <v>0</v>
      </c>
      <c r="AD197" s="33"/>
      <c r="AE197" s="20">
        <f t="shared" si="66"/>
        <v>0</v>
      </c>
      <c r="AF197" s="85">
        <f t="shared" si="78"/>
        <v>82.24</v>
      </c>
      <c r="AG197" s="21">
        <f t="shared" si="77"/>
        <v>82.24</v>
      </c>
      <c r="AH197" s="82"/>
      <c r="AI197" s="78"/>
      <c r="AJ197" s="22">
        <f t="shared" si="81"/>
        <v>82.24</v>
      </c>
      <c r="AK197" s="23">
        <f t="shared" si="64"/>
        <v>21.439999999999998</v>
      </c>
      <c r="AL197" s="58"/>
      <c r="AM197" s="24">
        <f t="shared" si="82"/>
        <v>0</v>
      </c>
      <c r="AN197" s="25">
        <f t="shared" si="67"/>
        <v>103.67999999999999</v>
      </c>
      <c r="AO197" s="28">
        <f t="shared" si="68"/>
        <v>103.67999999999999</v>
      </c>
      <c r="AP197" s="79"/>
      <c r="AQ197" s="121">
        <v>80</v>
      </c>
      <c r="AR197" s="121">
        <v>100</v>
      </c>
      <c r="AS197" s="121">
        <v>0</v>
      </c>
      <c r="AT197" s="121">
        <v>20</v>
      </c>
      <c r="AU197" s="121">
        <v>60</v>
      </c>
      <c r="AV197" s="62">
        <f t="shared" si="69"/>
        <v>260</v>
      </c>
      <c r="AW197" s="64">
        <f t="shared" si="70"/>
        <v>247</v>
      </c>
      <c r="AX197" s="120">
        <v>6</v>
      </c>
      <c r="AY197" s="120">
        <v>16</v>
      </c>
      <c r="AZ197" s="120">
        <v>8</v>
      </c>
      <c r="BA197" s="120">
        <v>1</v>
      </c>
      <c r="BB197" s="81">
        <f t="shared" si="71"/>
        <v>31</v>
      </c>
      <c r="BC197" s="80">
        <f t="shared" si="72"/>
        <v>216</v>
      </c>
      <c r="BD197" s="36">
        <f t="shared" si="73"/>
        <v>103.67999999999999</v>
      </c>
      <c r="BE197" s="80">
        <f t="shared" si="74"/>
        <v>112.32000000000001</v>
      </c>
    </row>
    <row r="198" spans="1:57" ht="17.399999999999999">
      <c r="A198" s="217">
        <v>41916</v>
      </c>
      <c r="B198" s="201" t="str">
        <f t="shared" si="83"/>
        <v>14:00:00</v>
      </c>
      <c r="C198" s="27" t="s">
        <v>20</v>
      </c>
      <c r="D198" s="88">
        <v>423</v>
      </c>
      <c r="E198" s="88">
        <v>370</v>
      </c>
      <c r="F198" s="92">
        <v>555</v>
      </c>
      <c r="G198" s="88">
        <v>14</v>
      </c>
      <c r="H198" s="88">
        <v>13</v>
      </c>
      <c r="I198" s="89">
        <v>18</v>
      </c>
      <c r="J198" s="55">
        <f t="shared" si="79"/>
        <v>1348</v>
      </c>
      <c r="K198" s="55">
        <f t="shared" si="80"/>
        <v>45</v>
      </c>
      <c r="L198" s="89">
        <v>446</v>
      </c>
      <c r="M198" s="94">
        <v>244</v>
      </c>
      <c r="N198" s="94"/>
      <c r="O198" s="93">
        <v>14</v>
      </c>
      <c r="P198" s="93">
        <v>9</v>
      </c>
      <c r="Q198" s="56"/>
      <c r="R198" s="55">
        <f t="shared" si="75"/>
        <v>690</v>
      </c>
      <c r="S198" s="55">
        <f t="shared" si="62"/>
        <v>23</v>
      </c>
      <c r="T198" s="57">
        <f t="shared" si="76"/>
        <v>68</v>
      </c>
      <c r="U198" s="88">
        <v>3.48</v>
      </c>
      <c r="V198" s="88">
        <v>3.5</v>
      </c>
      <c r="W198" s="88">
        <v>6.5</v>
      </c>
      <c r="X198" s="44"/>
      <c r="Y198" s="44"/>
      <c r="Z198" s="44"/>
      <c r="AA198" s="44"/>
      <c r="AB198" s="44"/>
      <c r="AC198" s="68">
        <f t="shared" si="65"/>
        <v>0</v>
      </c>
      <c r="AD198" s="33"/>
      <c r="AE198" s="20">
        <f>AC198+AD198</f>
        <v>0</v>
      </c>
      <c r="AF198" s="85">
        <f t="shared" si="78"/>
        <v>81.48</v>
      </c>
      <c r="AG198" s="21">
        <f t="shared" si="77"/>
        <v>81.48</v>
      </c>
      <c r="AH198" s="82"/>
      <c r="AI198" s="78"/>
      <c r="AJ198" s="22">
        <f t="shared" si="81"/>
        <v>81.48</v>
      </c>
      <c r="AK198" s="23">
        <f t="shared" si="64"/>
        <v>22.199999999999989</v>
      </c>
      <c r="AL198" s="58"/>
      <c r="AM198" s="24">
        <f t="shared" si="82"/>
        <v>0</v>
      </c>
      <c r="AN198" s="25">
        <f t="shared" si="67"/>
        <v>103.67999999999999</v>
      </c>
      <c r="AO198" s="28">
        <f t="shared" si="68"/>
        <v>103.67999999999999</v>
      </c>
      <c r="AP198" s="79"/>
      <c r="AQ198" s="121">
        <v>80</v>
      </c>
      <c r="AR198" s="121">
        <v>100</v>
      </c>
      <c r="AS198" s="121">
        <v>0</v>
      </c>
      <c r="AT198" s="121">
        <v>20</v>
      </c>
      <c r="AU198" s="121">
        <v>60</v>
      </c>
      <c r="AV198" s="62">
        <f t="shared" si="69"/>
        <v>260</v>
      </c>
      <c r="AW198" s="64">
        <f t="shared" si="70"/>
        <v>247</v>
      </c>
      <c r="AX198" s="120">
        <v>6</v>
      </c>
      <c r="AY198" s="120">
        <v>16</v>
      </c>
      <c r="AZ198" s="120">
        <v>8</v>
      </c>
      <c r="BA198" s="120">
        <v>1</v>
      </c>
      <c r="BB198" s="81">
        <f t="shared" si="71"/>
        <v>31</v>
      </c>
      <c r="BC198" s="80">
        <f t="shared" si="72"/>
        <v>216</v>
      </c>
      <c r="BD198" s="36">
        <f t="shared" si="73"/>
        <v>103.67999999999999</v>
      </c>
      <c r="BE198" s="80">
        <f t="shared" si="74"/>
        <v>112.32000000000001</v>
      </c>
    </row>
    <row r="199" spans="1:57" ht="17.399999999999999">
      <c r="A199" s="217">
        <v>41916</v>
      </c>
      <c r="B199" s="201" t="str">
        <f t="shared" si="83"/>
        <v>14:30:00</v>
      </c>
      <c r="C199" s="27" t="s">
        <v>33</v>
      </c>
      <c r="D199" s="88">
        <v>428</v>
      </c>
      <c r="E199" s="88">
        <v>372</v>
      </c>
      <c r="F199" s="92">
        <v>578</v>
      </c>
      <c r="G199" s="88">
        <v>14</v>
      </c>
      <c r="H199" s="88">
        <v>13</v>
      </c>
      <c r="I199" s="89">
        <v>18</v>
      </c>
      <c r="J199" s="55">
        <f t="shared" si="79"/>
        <v>1378</v>
      </c>
      <c r="K199" s="55">
        <f t="shared" si="80"/>
        <v>45</v>
      </c>
      <c r="L199" s="89">
        <v>463</v>
      </c>
      <c r="M199" s="94">
        <v>248</v>
      </c>
      <c r="N199" s="94"/>
      <c r="O199" s="93">
        <v>15</v>
      </c>
      <c r="P199" s="93">
        <v>9</v>
      </c>
      <c r="Q199" s="56"/>
      <c r="R199" s="55">
        <f t="shared" si="75"/>
        <v>711</v>
      </c>
      <c r="S199" s="55">
        <f t="shared" si="62"/>
        <v>24</v>
      </c>
      <c r="T199" s="57">
        <f t="shared" si="76"/>
        <v>69</v>
      </c>
      <c r="U199" s="88">
        <v>3.48</v>
      </c>
      <c r="V199" s="88">
        <v>4</v>
      </c>
      <c r="W199" s="88">
        <v>6.5</v>
      </c>
      <c r="X199" s="44"/>
      <c r="Y199" s="44"/>
      <c r="Z199" s="44"/>
      <c r="AA199" s="44"/>
      <c r="AB199" s="44"/>
      <c r="AC199" s="68">
        <f t="shared" si="65"/>
        <v>0</v>
      </c>
      <c r="AD199" s="33"/>
      <c r="AE199" s="20">
        <f t="shared" si="66"/>
        <v>0</v>
      </c>
      <c r="AF199" s="85">
        <f t="shared" si="78"/>
        <v>82.98</v>
      </c>
      <c r="AG199" s="21">
        <f t="shared" si="77"/>
        <v>82.98</v>
      </c>
      <c r="AH199" s="82"/>
      <c r="AI199" s="78"/>
      <c r="AJ199" s="22">
        <f t="shared" si="81"/>
        <v>82.98</v>
      </c>
      <c r="AK199" s="23">
        <f t="shared" si="64"/>
        <v>20.699999999999989</v>
      </c>
      <c r="AL199" s="58"/>
      <c r="AM199" s="24">
        <f t="shared" si="82"/>
        <v>0</v>
      </c>
      <c r="AN199" s="25">
        <f t="shared" si="67"/>
        <v>103.67999999999999</v>
      </c>
      <c r="AO199" s="28">
        <f t="shared" si="68"/>
        <v>103.67999999999999</v>
      </c>
      <c r="AP199" s="79"/>
      <c r="AQ199" s="121">
        <v>80</v>
      </c>
      <c r="AR199" s="121">
        <v>100</v>
      </c>
      <c r="AS199" s="121">
        <v>0</v>
      </c>
      <c r="AT199" s="121">
        <v>20</v>
      </c>
      <c r="AU199" s="121">
        <v>60</v>
      </c>
      <c r="AV199" s="62">
        <f t="shared" si="69"/>
        <v>260</v>
      </c>
      <c r="AW199" s="64">
        <f t="shared" si="70"/>
        <v>247</v>
      </c>
      <c r="AX199" s="120">
        <v>6</v>
      </c>
      <c r="AY199" s="120">
        <v>16</v>
      </c>
      <c r="AZ199" s="120">
        <v>8</v>
      </c>
      <c r="BA199" s="120">
        <v>1</v>
      </c>
      <c r="BB199" s="81">
        <f t="shared" si="71"/>
        <v>31</v>
      </c>
      <c r="BC199" s="80">
        <f t="shared" si="72"/>
        <v>216</v>
      </c>
      <c r="BD199" s="36">
        <f t="shared" si="73"/>
        <v>103.67999999999999</v>
      </c>
      <c r="BE199" s="80">
        <f t="shared" si="74"/>
        <v>112.32000000000001</v>
      </c>
    </row>
    <row r="200" spans="1:57" ht="17.399999999999999">
      <c r="A200" s="217">
        <v>41916</v>
      </c>
      <c r="B200" s="201" t="str">
        <f t="shared" si="83"/>
        <v>15:00:00</v>
      </c>
      <c r="C200" s="27" t="s">
        <v>21</v>
      </c>
      <c r="D200" s="88">
        <v>439</v>
      </c>
      <c r="E200" s="88">
        <v>369</v>
      </c>
      <c r="F200" s="92">
        <v>568</v>
      </c>
      <c r="G200" s="88">
        <v>15</v>
      </c>
      <c r="H200" s="88">
        <v>13</v>
      </c>
      <c r="I200" s="89">
        <v>18</v>
      </c>
      <c r="J200" s="55">
        <f t="shared" si="79"/>
        <v>1376</v>
      </c>
      <c r="K200" s="55">
        <f t="shared" si="80"/>
        <v>46</v>
      </c>
      <c r="L200" s="89">
        <v>469</v>
      </c>
      <c r="M200" s="94">
        <v>248</v>
      </c>
      <c r="N200" s="94"/>
      <c r="O200" s="93">
        <v>15</v>
      </c>
      <c r="P200" s="93">
        <v>9</v>
      </c>
      <c r="Q200" s="56"/>
      <c r="R200" s="55">
        <f t="shared" si="75"/>
        <v>717</v>
      </c>
      <c r="S200" s="55">
        <f t="shared" si="62"/>
        <v>24</v>
      </c>
      <c r="T200" s="57">
        <f t="shared" si="76"/>
        <v>70</v>
      </c>
      <c r="U200" s="88">
        <v>3.51</v>
      </c>
      <c r="V200" s="88">
        <v>4</v>
      </c>
      <c r="W200" s="100">
        <v>5.7</v>
      </c>
      <c r="X200" s="44"/>
      <c r="Y200" s="44"/>
      <c r="Z200" s="44"/>
      <c r="AA200" s="44"/>
      <c r="AB200" s="44"/>
      <c r="AC200" s="68">
        <f t="shared" si="65"/>
        <v>0</v>
      </c>
      <c r="AD200" s="33"/>
      <c r="AE200" s="20">
        <f t="shared" si="66"/>
        <v>0</v>
      </c>
      <c r="AF200" s="85">
        <f t="shared" si="78"/>
        <v>83.210000000000008</v>
      </c>
      <c r="AG200" s="21">
        <f t="shared" si="77"/>
        <v>83.210000000000008</v>
      </c>
      <c r="AH200" s="82"/>
      <c r="AI200" s="78"/>
      <c r="AJ200" s="22">
        <f t="shared" si="81"/>
        <v>83.210000000000008</v>
      </c>
      <c r="AK200" s="23">
        <f t="shared" si="64"/>
        <v>20.469999999999985</v>
      </c>
      <c r="AL200" s="58"/>
      <c r="AM200" s="24">
        <f t="shared" si="82"/>
        <v>0</v>
      </c>
      <c r="AN200" s="25">
        <f t="shared" si="67"/>
        <v>103.67999999999999</v>
      </c>
      <c r="AO200" s="28">
        <f t="shared" si="68"/>
        <v>103.67999999999999</v>
      </c>
      <c r="AP200" s="79"/>
      <c r="AQ200" s="121">
        <v>80</v>
      </c>
      <c r="AR200" s="121">
        <v>100</v>
      </c>
      <c r="AS200" s="121">
        <v>0</v>
      </c>
      <c r="AT200" s="121">
        <v>20</v>
      </c>
      <c r="AU200" s="121">
        <v>60</v>
      </c>
      <c r="AV200" s="62">
        <f t="shared" si="69"/>
        <v>260</v>
      </c>
      <c r="AW200" s="64">
        <f t="shared" si="70"/>
        <v>247</v>
      </c>
      <c r="AX200" s="120">
        <v>6</v>
      </c>
      <c r="AY200" s="120">
        <v>16</v>
      </c>
      <c r="AZ200" s="120">
        <v>8</v>
      </c>
      <c r="BA200" s="120">
        <v>1</v>
      </c>
      <c r="BB200" s="81">
        <f t="shared" si="71"/>
        <v>31</v>
      </c>
      <c r="BC200" s="80">
        <f t="shared" si="72"/>
        <v>216</v>
      </c>
      <c r="BD200" s="36">
        <f t="shared" si="73"/>
        <v>103.67999999999999</v>
      </c>
      <c r="BE200" s="80">
        <f t="shared" si="74"/>
        <v>112.32000000000001</v>
      </c>
    </row>
    <row r="201" spans="1:57" ht="17.399999999999999">
      <c r="A201" s="217">
        <v>41916</v>
      </c>
      <c r="B201" s="201" t="str">
        <f t="shared" si="83"/>
        <v>15:30:00</v>
      </c>
      <c r="C201" s="27" t="s">
        <v>34</v>
      </c>
      <c r="D201" s="88">
        <v>432</v>
      </c>
      <c r="E201" s="88">
        <v>371</v>
      </c>
      <c r="F201" s="92">
        <v>566</v>
      </c>
      <c r="G201" s="88">
        <v>15</v>
      </c>
      <c r="H201" s="88">
        <v>13</v>
      </c>
      <c r="I201" s="89">
        <v>19</v>
      </c>
      <c r="J201" s="55">
        <f t="shared" si="79"/>
        <v>1369</v>
      </c>
      <c r="K201" s="55">
        <f t="shared" si="80"/>
        <v>47</v>
      </c>
      <c r="L201" s="33">
        <v>461</v>
      </c>
      <c r="M201" s="33">
        <v>246</v>
      </c>
      <c r="N201" s="96"/>
      <c r="O201" s="93">
        <v>15</v>
      </c>
      <c r="P201" s="93">
        <v>9</v>
      </c>
      <c r="Q201" s="56"/>
      <c r="R201" s="55">
        <f t="shared" si="75"/>
        <v>707</v>
      </c>
      <c r="S201" s="55">
        <f t="shared" si="62"/>
        <v>24</v>
      </c>
      <c r="T201" s="57">
        <f t="shared" si="76"/>
        <v>71</v>
      </c>
      <c r="U201" s="88">
        <v>3.51</v>
      </c>
      <c r="V201" s="88">
        <v>4</v>
      </c>
      <c r="W201" s="100">
        <v>5.7</v>
      </c>
      <c r="X201" s="44"/>
      <c r="Y201" s="44"/>
      <c r="Z201" s="44"/>
      <c r="AA201" s="44"/>
      <c r="AB201" s="44"/>
      <c r="AC201" s="68">
        <f t="shared" si="65"/>
        <v>0</v>
      </c>
      <c r="AD201" s="33"/>
      <c r="AE201" s="20">
        <f t="shared" si="66"/>
        <v>0</v>
      </c>
      <c r="AF201" s="85">
        <f>T201+U201+V201+W201+X201+Y201+Z201+AA201+AB201</f>
        <v>84.210000000000008</v>
      </c>
      <c r="AG201" s="21">
        <f t="shared" si="77"/>
        <v>84.210000000000008</v>
      </c>
      <c r="AH201" s="82"/>
      <c r="AI201" s="78"/>
      <c r="AJ201" s="22">
        <f t="shared" si="81"/>
        <v>84.210000000000008</v>
      </c>
      <c r="AK201" s="23">
        <f t="shared" si="64"/>
        <v>19.469999999999985</v>
      </c>
      <c r="AL201" s="58"/>
      <c r="AM201" s="24">
        <f t="shared" si="82"/>
        <v>0</v>
      </c>
      <c r="AN201" s="25">
        <f t="shared" si="67"/>
        <v>103.67999999999999</v>
      </c>
      <c r="AO201" s="28">
        <f t="shared" si="68"/>
        <v>103.67999999999999</v>
      </c>
      <c r="AP201" s="79"/>
      <c r="AQ201" s="121">
        <v>80</v>
      </c>
      <c r="AR201" s="121">
        <v>100</v>
      </c>
      <c r="AS201" s="121">
        <v>0</v>
      </c>
      <c r="AT201" s="121">
        <v>20</v>
      </c>
      <c r="AU201" s="121">
        <v>60</v>
      </c>
      <c r="AV201" s="62">
        <f t="shared" si="69"/>
        <v>260</v>
      </c>
      <c r="AW201" s="64">
        <f t="shared" si="70"/>
        <v>247</v>
      </c>
      <c r="AX201" s="120">
        <v>6</v>
      </c>
      <c r="AY201" s="120">
        <v>16</v>
      </c>
      <c r="AZ201" s="120">
        <v>8</v>
      </c>
      <c r="BA201" s="120">
        <v>1</v>
      </c>
      <c r="BB201" s="81">
        <f t="shared" si="71"/>
        <v>31</v>
      </c>
      <c r="BC201" s="80">
        <f t="shared" si="72"/>
        <v>216</v>
      </c>
      <c r="BD201" s="36">
        <f t="shared" si="73"/>
        <v>103.67999999999999</v>
      </c>
      <c r="BE201" s="80">
        <f t="shared" si="74"/>
        <v>112.32000000000001</v>
      </c>
    </row>
    <row r="202" spans="1:57" ht="17.399999999999999">
      <c r="A202" s="217">
        <v>41916</v>
      </c>
      <c r="B202" s="201" t="str">
        <f t="shared" si="83"/>
        <v>16:00:00</v>
      </c>
      <c r="C202" s="27" t="s">
        <v>22</v>
      </c>
      <c r="D202" s="88">
        <v>428</v>
      </c>
      <c r="E202" s="88">
        <v>360</v>
      </c>
      <c r="F202" s="92">
        <v>564</v>
      </c>
      <c r="G202" s="88">
        <v>15</v>
      </c>
      <c r="H202" s="88">
        <v>13</v>
      </c>
      <c r="I202" s="89">
        <v>19</v>
      </c>
      <c r="J202" s="55">
        <f>D202+E202+F202</f>
        <v>1352</v>
      </c>
      <c r="K202" s="55">
        <f>G202+H202+I202</f>
        <v>47</v>
      </c>
      <c r="L202" s="89">
        <v>465</v>
      </c>
      <c r="M202" s="94">
        <v>245</v>
      </c>
      <c r="N202" s="94"/>
      <c r="O202" s="93">
        <v>15</v>
      </c>
      <c r="P202" s="93">
        <v>9</v>
      </c>
      <c r="Q202" s="56"/>
      <c r="R202" s="55">
        <f t="shared" si="75"/>
        <v>710</v>
      </c>
      <c r="S202" s="55">
        <f t="shared" si="62"/>
        <v>24</v>
      </c>
      <c r="T202" s="57">
        <f t="shared" si="76"/>
        <v>71</v>
      </c>
      <c r="U202" s="88">
        <v>3.6</v>
      </c>
      <c r="V202" s="88">
        <v>4</v>
      </c>
      <c r="W202" s="100">
        <v>6.7</v>
      </c>
      <c r="X202" s="44"/>
      <c r="Y202" s="44"/>
      <c r="Z202" s="44"/>
      <c r="AA202" s="44"/>
      <c r="AB202" s="44"/>
      <c r="AC202" s="68">
        <f t="shared" si="65"/>
        <v>0</v>
      </c>
      <c r="AD202" s="33"/>
      <c r="AE202" s="20">
        <f t="shared" si="66"/>
        <v>0</v>
      </c>
      <c r="AF202" s="85">
        <f>T202+U202+V202+W202+X202+Y202+Z202+AA202+AB202</f>
        <v>85.3</v>
      </c>
      <c r="AG202" s="21">
        <f t="shared" si="77"/>
        <v>85.3</v>
      </c>
      <c r="AH202" s="82"/>
      <c r="AI202" s="78"/>
      <c r="AJ202" s="22">
        <f t="shared" si="81"/>
        <v>85.3</v>
      </c>
      <c r="AK202" s="23">
        <f t="shared" si="64"/>
        <v>18.379999999999995</v>
      </c>
      <c r="AL202" s="58"/>
      <c r="AM202" s="24">
        <f t="shared" si="82"/>
        <v>0</v>
      </c>
      <c r="AN202" s="25">
        <f t="shared" si="67"/>
        <v>103.67999999999999</v>
      </c>
      <c r="AO202" s="28">
        <f t="shared" si="68"/>
        <v>103.67999999999999</v>
      </c>
      <c r="AP202" s="79"/>
      <c r="AQ202" s="121">
        <v>80</v>
      </c>
      <c r="AR202" s="121">
        <v>100</v>
      </c>
      <c r="AS202" s="121">
        <v>0</v>
      </c>
      <c r="AT202" s="121">
        <v>20</v>
      </c>
      <c r="AU202" s="121">
        <v>60</v>
      </c>
      <c r="AV202" s="62">
        <f t="shared" si="69"/>
        <v>260</v>
      </c>
      <c r="AW202" s="64">
        <f t="shared" si="70"/>
        <v>247</v>
      </c>
      <c r="AX202" s="120">
        <v>6</v>
      </c>
      <c r="AY202" s="120">
        <v>16</v>
      </c>
      <c r="AZ202" s="120">
        <v>8</v>
      </c>
      <c r="BA202" s="120">
        <v>1</v>
      </c>
      <c r="BB202" s="81">
        <f t="shared" si="71"/>
        <v>31</v>
      </c>
      <c r="BC202" s="80">
        <f t="shared" si="72"/>
        <v>216</v>
      </c>
      <c r="BD202" s="36">
        <f t="shared" si="73"/>
        <v>103.67999999999999</v>
      </c>
      <c r="BE202" s="80">
        <f t="shared" si="74"/>
        <v>112.32000000000001</v>
      </c>
    </row>
    <row r="203" spans="1:57" ht="17.399999999999999">
      <c r="A203" s="217">
        <v>41916</v>
      </c>
      <c r="B203" s="201" t="str">
        <f t="shared" si="83"/>
        <v>16:30:00</v>
      </c>
      <c r="C203" s="27" t="s">
        <v>49</v>
      </c>
      <c r="D203" s="88">
        <v>431</v>
      </c>
      <c r="E203" s="88">
        <v>370</v>
      </c>
      <c r="F203" s="88">
        <v>571</v>
      </c>
      <c r="G203" s="88">
        <v>15</v>
      </c>
      <c r="H203" s="88">
        <v>13</v>
      </c>
      <c r="I203" s="89">
        <v>18</v>
      </c>
      <c r="J203" s="55">
        <f t="shared" si="79"/>
        <v>1372</v>
      </c>
      <c r="K203" s="55">
        <f t="shared" si="80"/>
        <v>46</v>
      </c>
      <c r="L203" s="89">
        <v>462</v>
      </c>
      <c r="M203" s="94">
        <v>240</v>
      </c>
      <c r="N203" s="94"/>
      <c r="O203" s="93">
        <v>15</v>
      </c>
      <c r="P203" s="93">
        <v>9</v>
      </c>
      <c r="Q203" s="56"/>
      <c r="R203" s="55">
        <f t="shared" si="75"/>
        <v>702</v>
      </c>
      <c r="S203" s="55">
        <f t="shared" si="62"/>
        <v>24</v>
      </c>
      <c r="T203" s="57">
        <f t="shared" si="76"/>
        <v>70</v>
      </c>
      <c r="U203" s="88">
        <v>3.6</v>
      </c>
      <c r="V203" s="88">
        <v>4</v>
      </c>
      <c r="W203" s="100">
        <v>6.7</v>
      </c>
      <c r="X203" s="44"/>
      <c r="Y203" s="44"/>
      <c r="Z203" s="44"/>
      <c r="AA203" s="44"/>
      <c r="AB203" s="44"/>
      <c r="AC203" s="68">
        <f t="shared" si="65"/>
        <v>0</v>
      </c>
      <c r="AD203" s="33"/>
      <c r="AE203" s="20">
        <f t="shared" si="66"/>
        <v>0</v>
      </c>
      <c r="AF203" s="85">
        <f>T203+U203+V203+W203+X203+Y203+Z203+AA203+AB203</f>
        <v>84.3</v>
      </c>
      <c r="AG203" s="21">
        <f t="shared" si="77"/>
        <v>84.3</v>
      </c>
      <c r="AH203" s="82"/>
      <c r="AI203" s="78"/>
      <c r="AJ203" s="22">
        <f t="shared" si="81"/>
        <v>84.3</v>
      </c>
      <c r="AK203" s="23">
        <f t="shared" si="64"/>
        <v>19.379999999999995</v>
      </c>
      <c r="AL203" s="58"/>
      <c r="AM203" s="24">
        <f t="shared" si="82"/>
        <v>0</v>
      </c>
      <c r="AN203" s="25">
        <f t="shared" si="67"/>
        <v>103.67999999999999</v>
      </c>
      <c r="AO203" s="28">
        <f t="shared" si="68"/>
        <v>103.67999999999999</v>
      </c>
      <c r="AP203" s="79"/>
      <c r="AQ203" s="121">
        <v>80</v>
      </c>
      <c r="AR203" s="121">
        <v>100</v>
      </c>
      <c r="AS203" s="121">
        <v>0</v>
      </c>
      <c r="AT203" s="121">
        <v>20</v>
      </c>
      <c r="AU203" s="121">
        <v>60</v>
      </c>
      <c r="AV203" s="62">
        <f t="shared" si="69"/>
        <v>260</v>
      </c>
      <c r="AW203" s="64">
        <f t="shared" si="70"/>
        <v>247</v>
      </c>
      <c r="AX203" s="120">
        <v>6</v>
      </c>
      <c r="AY203" s="120">
        <v>16</v>
      </c>
      <c r="AZ203" s="120">
        <v>8</v>
      </c>
      <c r="BA203" s="120">
        <v>1</v>
      </c>
      <c r="BB203" s="81">
        <f t="shared" si="71"/>
        <v>31</v>
      </c>
      <c r="BC203" s="80">
        <f t="shared" si="72"/>
        <v>216</v>
      </c>
      <c r="BD203" s="36">
        <f t="shared" si="73"/>
        <v>103.67999999999999</v>
      </c>
      <c r="BE203" s="80">
        <f t="shared" si="74"/>
        <v>112.32000000000001</v>
      </c>
    </row>
    <row r="204" spans="1:57" ht="17.399999999999999">
      <c r="A204" s="217">
        <v>41916</v>
      </c>
      <c r="B204" s="201" t="str">
        <f t="shared" si="83"/>
        <v>17:00:00</v>
      </c>
      <c r="C204" s="27" t="s">
        <v>23</v>
      </c>
      <c r="D204" s="88">
        <v>434</v>
      </c>
      <c r="E204" s="88">
        <v>361</v>
      </c>
      <c r="F204" s="88">
        <v>570</v>
      </c>
      <c r="G204" s="88">
        <v>15</v>
      </c>
      <c r="H204" s="88">
        <v>13</v>
      </c>
      <c r="I204" s="89">
        <v>18</v>
      </c>
      <c r="J204" s="55">
        <f t="shared" si="79"/>
        <v>1365</v>
      </c>
      <c r="K204" s="55">
        <f t="shared" si="80"/>
        <v>46</v>
      </c>
      <c r="L204" s="89">
        <v>472</v>
      </c>
      <c r="M204" s="94">
        <v>241</v>
      </c>
      <c r="N204" s="94"/>
      <c r="O204" s="93">
        <v>15</v>
      </c>
      <c r="P204" s="93">
        <v>9</v>
      </c>
      <c r="Q204" s="56"/>
      <c r="R204" s="55">
        <f t="shared" si="75"/>
        <v>713</v>
      </c>
      <c r="S204" s="55">
        <f t="shared" si="62"/>
        <v>24</v>
      </c>
      <c r="T204" s="57">
        <f t="shared" si="76"/>
        <v>70</v>
      </c>
      <c r="U204" s="88">
        <v>3.72</v>
      </c>
      <c r="V204" s="88">
        <v>4.5</v>
      </c>
      <c r="W204" s="100">
        <v>6.9</v>
      </c>
      <c r="X204" s="44"/>
      <c r="Y204" s="44"/>
      <c r="Z204" s="44"/>
      <c r="AA204" s="44"/>
      <c r="AB204" s="44"/>
      <c r="AC204" s="68">
        <f t="shared" si="65"/>
        <v>0</v>
      </c>
      <c r="AD204" s="33"/>
      <c r="AE204" s="20">
        <f t="shared" si="66"/>
        <v>0</v>
      </c>
      <c r="AF204" s="85">
        <f>T204+U204+V204+W204+X204+Y204+Z204+AA204+AB204</f>
        <v>85.12</v>
      </c>
      <c r="AG204" s="21">
        <f>+AF204-AM204</f>
        <v>85.12</v>
      </c>
      <c r="AH204" s="82"/>
      <c r="AI204" s="78"/>
      <c r="AJ204" s="22">
        <f t="shared" si="81"/>
        <v>85.12</v>
      </c>
      <c r="AK204" s="23">
        <f t="shared" si="64"/>
        <v>18.559999999999988</v>
      </c>
      <c r="AL204" s="58"/>
      <c r="AM204" s="24">
        <f t="shared" si="82"/>
        <v>0</v>
      </c>
      <c r="AN204" s="25">
        <f t="shared" si="67"/>
        <v>103.67999999999999</v>
      </c>
      <c r="AO204" s="28">
        <f t="shared" si="68"/>
        <v>103.67999999999999</v>
      </c>
      <c r="AP204" s="79"/>
      <c r="AQ204" s="121">
        <v>80</v>
      </c>
      <c r="AR204" s="121">
        <v>100</v>
      </c>
      <c r="AS204" s="121">
        <v>0</v>
      </c>
      <c r="AT204" s="121">
        <v>20</v>
      </c>
      <c r="AU204" s="121">
        <v>60</v>
      </c>
      <c r="AV204" s="62">
        <f t="shared" si="69"/>
        <v>260</v>
      </c>
      <c r="AW204" s="64">
        <f t="shared" si="70"/>
        <v>247</v>
      </c>
      <c r="AX204" s="120">
        <v>6</v>
      </c>
      <c r="AY204" s="120">
        <v>16</v>
      </c>
      <c r="AZ204" s="120">
        <v>8</v>
      </c>
      <c r="BA204" s="120">
        <v>1</v>
      </c>
      <c r="BB204" s="81">
        <f t="shared" si="71"/>
        <v>31</v>
      </c>
      <c r="BC204" s="80">
        <f t="shared" si="72"/>
        <v>216</v>
      </c>
      <c r="BD204" s="36">
        <f t="shared" si="73"/>
        <v>103.67999999999999</v>
      </c>
      <c r="BE204" s="80">
        <f t="shared" si="74"/>
        <v>112.32000000000001</v>
      </c>
    </row>
    <row r="205" spans="1:57" ht="17.399999999999999">
      <c r="A205" s="217">
        <v>41916</v>
      </c>
      <c r="B205" s="201" t="str">
        <f t="shared" si="83"/>
        <v>17:30:00</v>
      </c>
      <c r="C205" s="27" t="s">
        <v>50</v>
      </c>
      <c r="D205" s="88">
        <v>444</v>
      </c>
      <c r="E205" s="88">
        <v>370</v>
      </c>
      <c r="F205" s="88">
        <v>570</v>
      </c>
      <c r="G205" s="88">
        <v>15</v>
      </c>
      <c r="H205" s="88">
        <v>13</v>
      </c>
      <c r="I205" s="89">
        <v>18</v>
      </c>
      <c r="J205" s="55">
        <f t="shared" si="79"/>
        <v>1384</v>
      </c>
      <c r="K205" s="55">
        <f t="shared" si="80"/>
        <v>46</v>
      </c>
      <c r="L205" s="89">
        <v>481</v>
      </c>
      <c r="M205" s="94">
        <v>242</v>
      </c>
      <c r="N205" s="94"/>
      <c r="O205" s="93">
        <v>16</v>
      </c>
      <c r="P205" s="93">
        <v>9</v>
      </c>
      <c r="Q205" s="56"/>
      <c r="R205" s="55">
        <f t="shared" si="75"/>
        <v>723</v>
      </c>
      <c r="S205" s="55">
        <f t="shared" si="62"/>
        <v>25</v>
      </c>
      <c r="T205" s="57">
        <f t="shared" si="76"/>
        <v>71</v>
      </c>
      <c r="U205" s="88">
        <v>3.72</v>
      </c>
      <c r="V205" s="89">
        <v>4.5</v>
      </c>
      <c r="W205" s="100">
        <v>6.9</v>
      </c>
      <c r="X205" s="44"/>
      <c r="Y205" s="44"/>
      <c r="Z205" s="44"/>
      <c r="AA205" s="44"/>
      <c r="AB205" s="44"/>
      <c r="AC205" s="68">
        <f t="shared" si="65"/>
        <v>0</v>
      </c>
      <c r="AD205" s="33"/>
      <c r="AE205" s="20">
        <f t="shared" si="66"/>
        <v>0</v>
      </c>
      <c r="AF205" s="85">
        <f>T205+U205+V205+W205+X205+Y205+Z205+AA205+AB205</f>
        <v>86.12</v>
      </c>
      <c r="AG205" s="21">
        <f t="shared" ref="AG205:AG215" si="84">+AF205-AM205</f>
        <v>86.12</v>
      </c>
      <c r="AH205" s="84"/>
      <c r="AI205" s="78"/>
      <c r="AJ205" s="22">
        <f t="shared" si="81"/>
        <v>86.12</v>
      </c>
      <c r="AK205" s="23">
        <f t="shared" si="64"/>
        <v>17.559999999999988</v>
      </c>
      <c r="AL205" s="58"/>
      <c r="AM205" s="24">
        <f t="shared" si="82"/>
        <v>0</v>
      </c>
      <c r="AN205" s="25">
        <f t="shared" si="67"/>
        <v>103.67999999999999</v>
      </c>
      <c r="AO205" s="28">
        <f t="shared" si="68"/>
        <v>103.67999999999999</v>
      </c>
      <c r="AP205" s="79"/>
      <c r="AQ205" s="121">
        <v>80</v>
      </c>
      <c r="AR205" s="121">
        <v>100</v>
      </c>
      <c r="AS205" s="121">
        <v>0</v>
      </c>
      <c r="AT205" s="121">
        <v>20</v>
      </c>
      <c r="AU205" s="121">
        <v>60</v>
      </c>
      <c r="AV205" s="62">
        <f t="shared" si="69"/>
        <v>260</v>
      </c>
      <c r="AW205" s="64">
        <f t="shared" si="70"/>
        <v>247</v>
      </c>
      <c r="AX205" s="120">
        <v>6</v>
      </c>
      <c r="AY205" s="120">
        <v>16</v>
      </c>
      <c r="AZ205" s="120">
        <v>8</v>
      </c>
      <c r="BA205" s="120">
        <v>1</v>
      </c>
      <c r="BB205" s="81">
        <f t="shared" si="71"/>
        <v>31</v>
      </c>
      <c r="BC205" s="80">
        <f t="shared" si="72"/>
        <v>216</v>
      </c>
      <c r="BD205" s="36">
        <f t="shared" si="73"/>
        <v>103.67999999999999</v>
      </c>
      <c r="BE205" s="80">
        <f t="shared" si="74"/>
        <v>112.32000000000001</v>
      </c>
    </row>
    <row r="206" spans="1:57" ht="17.399999999999999">
      <c r="A206" s="217">
        <v>41916</v>
      </c>
      <c r="B206" s="201" t="str">
        <f t="shared" si="83"/>
        <v>18:00:00</v>
      </c>
      <c r="C206" s="27" t="s">
        <v>24</v>
      </c>
      <c r="D206" s="88">
        <v>550</v>
      </c>
      <c r="E206" s="88">
        <v>453</v>
      </c>
      <c r="F206" s="88">
        <v>693</v>
      </c>
      <c r="G206" s="88">
        <v>18</v>
      </c>
      <c r="H206" s="88">
        <v>15</v>
      </c>
      <c r="I206" s="89">
        <v>22</v>
      </c>
      <c r="J206" s="55">
        <f t="shared" si="79"/>
        <v>1696</v>
      </c>
      <c r="K206" s="55">
        <f t="shared" si="80"/>
        <v>55</v>
      </c>
      <c r="L206" s="89">
        <v>539</v>
      </c>
      <c r="M206" s="94">
        <v>266</v>
      </c>
      <c r="N206" s="94"/>
      <c r="O206" s="93">
        <v>18</v>
      </c>
      <c r="P206" s="93">
        <v>9</v>
      </c>
      <c r="Q206" s="56"/>
      <c r="R206" s="55">
        <f t="shared" si="75"/>
        <v>805</v>
      </c>
      <c r="S206" s="55">
        <f t="shared" si="62"/>
        <v>27</v>
      </c>
      <c r="T206" s="57">
        <f t="shared" si="76"/>
        <v>82</v>
      </c>
      <c r="U206" s="97">
        <v>4.3</v>
      </c>
      <c r="V206" s="89">
        <v>5.5</v>
      </c>
      <c r="W206" s="100">
        <v>9.1999999999999993</v>
      </c>
      <c r="X206" s="44"/>
      <c r="Y206" s="44"/>
      <c r="Z206" s="44"/>
      <c r="AA206" s="44"/>
      <c r="AB206" s="44"/>
      <c r="AC206" s="68">
        <f t="shared" si="65"/>
        <v>0</v>
      </c>
      <c r="AD206" s="33"/>
      <c r="AE206" s="20">
        <f t="shared" si="66"/>
        <v>0</v>
      </c>
      <c r="AF206" s="85">
        <f t="shared" si="78"/>
        <v>101</v>
      </c>
      <c r="AG206" s="21">
        <f t="shared" si="84"/>
        <v>101</v>
      </c>
      <c r="AH206" s="84"/>
      <c r="AI206" s="78"/>
      <c r="AJ206" s="22">
        <f t="shared" si="81"/>
        <v>101</v>
      </c>
      <c r="AK206" s="23">
        <f t="shared" si="64"/>
        <v>2.6799999999999926</v>
      </c>
      <c r="AL206" s="58"/>
      <c r="AM206" s="24">
        <f t="shared" si="82"/>
        <v>0</v>
      </c>
      <c r="AN206" s="25">
        <f t="shared" si="67"/>
        <v>103.67999999999999</v>
      </c>
      <c r="AO206" s="28">
        <f t="shared" si="68"/>
        <v>103.67999999999999</v>
      </c>
      <c r="AP206" s="79"/>
      <c r="AQ206" s="121">
        <v>80</v>
      </c>
      <c r="AR206" s="121">
        <v>100</v>
      </c>
      <c r="AS206" s="121">
        <v>0</v>
      </c>
      <c r="AT206" s="121">
        <v>20</v>
      </c>
      <c r="AU206" s="121">
        <v>60</v>
      </c>
      <c r="AV206" s="62">
        <f t="shared" si="69"/>
        <v>260</v>
      </c>
      <c r="AW206" s="64">
        <f t="shared" si="70"/>
        <v>247</v>
      </c>
      <c r="AX206" s="120">
        <v>6</v>
      </c>
      <c r="AY206" s="120">
        <v>16</v>
      </c>
      <c r="AZ206" s="120">
        <v>8</v>
      </c>
      <c r="BA206" s="120">
        <v>1</v>
      </c>
      <c r="BB206" s="81">
        <f t="shared" si="71"/>
        <v>31</v>
      </c>
      <c r="BC206" s="80">
        <f t="shared" si="72"/>
        <v>216</v>
      </c>
      <c r="BD206" s="36">
        <f t="shared" si="73"/>
        <v>103.67999999999999</v>
      </c>
      <c r="BE206" s="80">
        <f t="shared" si="74"/>
        <v>112.32000000000001</v>
      </c>
    </row>
    <row r="207" spans="1:57" ht="17.399999999999999">
      <c r="A207" s="217">
        <v>41916</v>
      </c>
      <c r="B207" s="201" t="str">
        <f t="shared" si="83"/>
        <v>18:15:00</v>
      </c>
      <c r="C207" s="27" t="s">
        <v>35</v>
      </c>
      <c r="D207" s="88">
        <v>550</v>
      </c>
      <c r="E207" s="88">
        <v>453</v>
      </c>
      <c r="F207" s="88">
        <v>693</v>
      </c>
      <c r="G207" s="88">
        <v>18</v>
      </c>
      <c r="H207" s="88">
        <v>15</v>
      </c>
      <c r="I207" s="89">
        <v>22</v>
      </c>
      <c r="J207" s="55">
        <f>D207+E207+F207</f>
        <v>1696</v>
      </c>
      <c r="K207" s="55">
        <f>G207+H207+I207</f>
        <v>55</v>
      </c>
      <c r="L207" s="89">
        <v>539</v>
      </c>
      <c r="M207" s="94">
        <v>266</v>
      </c>
      <c r="N207" s="94"/>
      <c r="O207" s="93">
        <v>18</v>
      </c>
      <c r="P207" s="93">
        <v>9</v>
      </c>
      <c r="Q207" s="56"/>
      <c r="R207" s="55">
        <f t="shared" si="75"/>
        <v>805</v>
      </c>
      <c r="S207" s="55">
        <f t="shared" si="62"/>
        <v>27</v>
      </c>
      <c r="T207" s="57">
        <f t="shared" si="76"/>
        <v>82</v>
      </c>
      <c r="U207" s="97">
        <v>4.3</v>
      </c>
      <c r="V207" s="89">
        <v>5.5</v>
      </c>
      <c r="W207" s="100">
        <v>9.1999999999999993</v>
      </c>
      <c r="X207" s="44"/>
      <c r="Y207" s="44"/>
      <c r="Z207" s="44"/>
      <c r="AA207" s="44"/>
      <c r="AB207" s="44"/>
      <c r="AC207" s="68">
        <f t="shared" si="65"/>
        <v>0</v>
      </c>
      <c r="AD207" s="33"/>
      <c r="AE207" s="20">
        <f t="shared" si="66"/>
        <v>0</v>
      </c>
      <c r="AF207" s="85">
        <f t="shared" si="78"/>
        <v>101</v>
      </c>
      <c r="AG207" s="21">
        <f t="shared" si="84"/>
        <v>101</v>
      </c>
      <c r="AH207" s="84"/>
      <c r="AI207" s="78"/>
      <c r="AJ207" s="22">
        <f t="shared" si="81"/>
        <v>101</v>
      </c>
      <c r="AK207" s="23">
        <f t="shared" si="64"/>
        <v>2.6799999999999926</v>
      </c>
      <c r="AL207" s="58"/>
      <c r="AM207" s="24">
        <f t="shared" si="82"/>
        <v>0</v>
      </c>
      <c r="AN207" s="25">
        <f t="shared" si="67"/>
        <v>103.67999999999999</v>
      </c>
      <c r="AO207" s="28">
        <f t="shared" si="68"/>
        <v>103.67999999999999</v>
      </c>
      <c r="AP207" s="79"/>
      <c r="AQ207" s="121">
        <v>80</v>
      </c>
      <c r="AR207" s="121">
        <v>100</v>
      </c>
      <c r="AS207" s="121">
        <v>0</v>
      </c>
      <c r="AT207" s="121">
        <v>20</v>
      </c>
      <c r="AU207" s="121">
        <v>60</v>
      </c>
      <c r="AV207" s="62">
        <f t="shared" si="69"/>
        <v>260</v>
      </c>
      <c r="AW207" s="64">
        <f t="shared" si="70"/>
        <v>247</v>
      </c>
      <c r="AX207" s="120">
        <v>6</v>
      </c>
      <c r="AY207" s="120">
        <v>16</v>
      </c>
      <c r="AZ207" s="120">
        <v>8</v>
      </c>
      <c r="BA207" s="120">
        <v>1</v>
      </c>
      <c r="BB207" s="81">
        <f t="shared" si="71"/>
        <v>31</v>
      </c>
      <c r="BC207" s="80">
        <f t="shared" si="72"/>
        <v>216</v>
      </c>
      <c r="BD207" s="36">
        <f t="shared" si="73"/>
        <v>103.67999999999999</v>
      </c>
      <c r="BE207" s="80">
        <f t="shared" si="74"/>
        <v>112.32000000000001</v>
      </c>
    </row>
    <row r="208" spans="1:57" ht="17.399999999999999">
      <c r="A208" s="217">
        <v>41916</v>
      </c>
      <c r="B208" s="201" t="str">
        <f t="shared" si="83"/>
        <v>18:30:00</v>
      </c>
      <c r="C208" s="27" t="s">
        <v>36</v>
      </c>
      <c r="D208" s="88">
        <v>632</v>
      </c>
      <c r="E208" s="88">
        <v>514</v>
      </c>
      <c r="F208" s="88">
        <v>778</v>
      </c>
      <c r="G208" s="88">
        <v>21</v>
      </c>
      <c r="H208" s="88">
        <v>17</v>
      </c>
      <c r="I208" s="89">
        <v>25</v>
      </c>
      <c r="J208" s="55">
        <f t="shared" si="79"/>
        <v>1924</v>
      </c>
      <c r="K208" s="55">
        <f t="shared" si="80"/>
        <v>63</v>
      </c>
      <c r="L208" s="89">
        <v>607</v>
      </c>
      <c r="M208" s="94">
        <v>293</v>
      </c>
      <c r="N208" s="94"/>
      <c r="O208" s="93">
        <v>20</v>
      </c>
      <c r="P208" s="93">
        <v>10</v>
      </c>
      <c r="Q208" s="56"/>
      <c r="R208" s="55">
        <f t="shared" si="75"/>
        <v>900</v>
      </c>
      <c r="S208" s="55">
        <f t="shared" si="62"/>
        <v>30</v>
      </c>
      <c r="T208" s="57">
        <f t="shared" si="76"/>
        <v>93</v>
      </c>
      <c r="U208" s="97">
        <v>4.3</v>
      </c>
      <c r="V208" s="89">
        <v>7</v>
      </c>
      <c r="W208" s="100">
        <v>9.1999999999999993</v>
      </c>
      <c r="X208" s="44"/>
      <c r="Y208" s="44"/>
      <c r="Z208" s="44"/>
      <c r="AA208" s="44"/>
      <c r="AB208" s="44"/>
      <c r="AC208" s="68">
        <f t="shared" si="65"/>
        <v>0</v>
      </c>
      <c r="AD208" s="33"/>
      <c r="AE208" s="20">
        <f t="shared" si="66"/>
        <v>0</v>
      </c>
      <c r="AF208" s="85">
        <f t="shared" si="78"/>
        <v>113.5</v>
      </c>
      <c r="AG208" s="21">
        <f t="shared" si="84"/>
        <v>113.5</v>
      </c>
      <c r="AH208" s="84"/>
      <c r="AI208" s="78"/>
      <c r="AJ208" s="22">
        <f t="shared" si="81"/>
        <v>113.5</v>
      </c>
      <c r="AK208" s="23">
        <f t="shared" si="64"/>
        <v>-9.8200000000000074</v>
      </c>
      <c r="AL208" s="58"/>
      <c r="AM208" s="24">
        <f t="shared" si="82"/>
        <v>0</v>
      </c>
      <c r="AN208" s="25">
        <f t="shared" si="67"/>
        <v>103.67999999999999</v>
      </c>
      <c r="AO208" s="28">
        <f t="shared" si="68"/>
        <v>103.67999999999999</v>
      </c>
      <c r="AP208" s="79"/>
      <c r="AQ208" s="121">
        <v>80</v>
      </c>
      <c r="AR208" s="121">
        <v>100</v>
      </c>
      <c r="AS208" s="121">
        <v>0</v>
      </c>
      <c r="AT208" s="121">
        <v>20</v>
      </c>
      <c r="AU208" s="121">
        <v>60</v>
      </c>
      <c r="AV208" s="62">
        <f t="shared" si="69"/>
        <v>260</v>
      </c>
      <c r="AW208" s="64">
        <f t="shared" si="70"/>
        <v>247</v>
      </c>
      <c r="AX208" s="120">
        <v>6</v>
      </c>
      <c r="AY208" s="120">
        <v>16</v>
      </c>
      <c r="AZ208" s="120">
        <v>8</v>
      </c>
      <c r="BA208" s="120">
        <v>1</v>
      </c>
      <c r="BB208" s="81">
        <f t="shared" si="71"/>
        <v>31</v>
      </c>
      <c r="BC208" s="80">
        <f t="shared" si="72"/>
        <v>216</v>
      </c>
      <c r="BD208" s="36">
        <f t="shared" si="73"/>
        <v>103.67999999999999</v>
      </c>
      <c r="BE208" s="80">
        <f t="shared" si="74"/>
        <v>112.32000000000001</v>
      </c>
    </row>
    <row r="209" spans="1:57" ht="17.399999999999999">
      <c r="A209" s="217">
        <v>41916</v>
      </c>
      <c r="B209" s="201" t="str">
        <f t="shared" si="83"/>
        <v>18:45:00</v>
      </c>
      <c r="C209" s="27" t="s">
        <v>51</v>
      </c>
      <c r="D209" s="88">
        <v>632</v>
      </c>
      <c r="E209" s="88">
        <v>514</v>
      </c>
      <c r="F209" s="88">
        <v>778</v>
      </c>
      <c r="G209" s="88">
        <v>21</v>
      </c>
      <c r="H209" s="88">
        <v>17</v>
      </c>
      <c r="I209" s="89">
        <v>25</v>
      </c>
      <c r="J209" s="55">
        <f>D209+E209+F209</f>
        <v>1924</v>
      </c>
      <c r="K209" s="55">
        <f>G209+H209+I209</f>
        <v>63</v>
      </c>
      <c r="L209" s="89">
        <v>607</v>
      </c>
      <c r="M209" s="94">
        <v>293</v>
      </c>
      <c r="N209" s="94"/>
      <c r="O209" s="93">
        <v>20</v>
      </c>
      <c r="P209" s="93">
        <v>10</v>
      </c>
      <c r="Q209" s="56"/>
      <c r="R209" s="55">
        <f t="shared" si="75"/>
        <v>900</v>
      </c>
      <c r="S209" s="55">
        <f t="shared" si="62"/>
        <v>30</v>
      </c>
      <c r="T209" s="57">
        <f t="shared" si="76"/>
        <v>93</v>
      </c>
      <c r="U209" s="97">
        <v>4.3</v>
      </c>
      <c r="V209" s="89">
        <v>7</v>
      </c>
      <c r="W209" s="100">
        <v>9.1999999999999993</v>
      </c>
      <c r="X209" s="44"/>
      <c r="Y209" s="44"/>
      <c r="Z209" s="44"/>
      <c r="AA209" s="44"/>
      <c r="AB209" s="44"/>
      <c r="AC209" s="68">
        <f t="shared" si="65"/>
        <v>0</v>
      </c>
      <c r="AD209" s="33"/>
      <c r="AE209" s="20">
        <f t="shared" si="66"/>
        <v>0</v>
      </c>
      <c r="AF209" s="85">
        <f t="shared" si="78"/>
        <v>113.5</v>
      </c>
      <c r="AG209" s="21">
        <f t="shared" si="84"/>
        <v>113.5</v>
      </c>
      <c r="AH209" s="84"/>
      <c r="AI209" s="78"/>
      <c r="AJ209" s="22">
        <f t="shared" si="81"/>
        <v>113.5</v>
      </c>
      <c r="AK209" s="23">
        <f t="shared" si="64"/>
        <v>-9.8200000000000074</v>
      </c>
      <c r="AL209" s="58"/>
      <c r="AM209" s="24">
        <f t="shared" si="82"/>
        <v>0</v>
      </c>
      <c r="AN209" s="25">
        <f t="shared" si="67"/>
        <v>103.67999999999999</v>
      </c>
      <c r="AO209" s="28">
        <f t="shared" si="68"/>
        <v>103.67999999999999</v>
      </c>
      <c r="AP209" s="79"/>
      <c r="AQ209" s="121">
        <v>80</v>
      </c>
      <c r="AR209" s="121">
        <v>100</v>
      </c>
      <c r="AS209" s="121">
        <v>0</v>
      </c>
      <c r="AT209" s="121">
        <v>20</v>
      </c>
      <c r="AU209" s="121">
        <v>60</v>
      </c>
      <c r="AV209" s="62">
        <f t="shared" si="69"/>
        <v>260</v>
      </c>
      <c r="AW209" s="64">
        <f t="shared" si="70"/>
        <v>247</v>
      </c>
      <c r="AX209" s="120">
        <v>6</v>
      </c>
      <c r="AY209" s="120">
        <v>16</v>
      </c>
      <c r="AZ209" s="120">
        <v>8</v>
      </c>
      <c r="BA209" s="120">
        <v>1</v>
      </c>
      <c r="BB209" s="81">
        <f t="shared" si="71"/>
        <v>31</v>
      </c>
      <c r="BC209" s="80">
        <f t="shared" si="72"/>
        <v>216</v>
      </c>
      <c r="BD209" s="36">
        <f t="shared" si="73"/>
        <v>103.67999999999999</v>
      </c>
      <c r="BE209" s="80">
        <f t="shared" si="74"/>
        <v>112.32000000000001</v>
      </c>
    </row>
    <row r="210" spans="1:57" ht="17.399999999999999">
      <c r="A210" s="217">
        <v>41916</v>
      </c>
      <c r="B210" s="201" t="str">
        <f t="shared" si="83"/>
        <v>19:00:00</v>
      </c>
      <c r="C210" s="27" t="s">
        <v>25</v>
      </c>
      <c r="D210" s="88">
        <v>655</v>
      </c>
      <c r="E210" s="88">
        <v>529</v>
      </c>
      <c r="F210" s="88">
        <v>809</v>
      </c>
      <c r="G210" s="88">
        <v>22</v>
      </c>
      <c r="H210" s="88">
        <v>18</v>
      </c>
      <c r="I210" s="89">
        <v>26</v>
      </c>
      <c r="J210" s="55">
        <f t="shared" si="79"/>
        <v>1993</v>
      </c>
      <c r="K210" s="55">
        <f t="shared" si="80"/>
        <v>66</v>
      </c>
      <c r="L210" s="89">
        <v>624</v>
      </c>
      <c r="M210" s="94">
        <v>298</v>
      </c>
      <c r="N210" s="94"/>
      <c r="O210" s="93">
        <v>20</v>
      </c>
      <c r="P210" s="93">
        <v>10</v>
      </c>
      <c r="Q210" s="56"/>
      <c r="R210" s="55">
        <f t="shared" si="75"/>
        <v>922</v>
      </c>
      <c r="S210" s="55">
        <f t="shared" si="62"/>
        <v>30</v>
      </c>
      <c r="T210" s="57">
        <f t="shared" si="76"/>
        <v>96</v>
      </c>
      <c r="U210" s="88">
        <v>5.88</v>
      </c>
      <c r="V210" s="89">
        <v>7</v>
      </c>
      <c r="W210" s="100">
        <v>9.5</v>
      </c>
      <c r="X210" s="44"/>
      <c r="Y210" s="44"/>
      <c r="Z210" s="44"/>
      <c r="AA210" s="44"/>
      <c r="AB210" s="44"/>
      <c r="AC210" s="68">
        <f t="shared" si="65"/>
        <v>0</v>
      </c>
      <c r="AD210" s="33"/>
      <c r="AE210" s="20">
        <f t="shared" si="66"/>
        <v>0</v>
      </c>
      <c r="AF210" s="85">
        <f t="shared" si="78"/>
        <v>118.38</v>
      </c>
      <c r="AG210" s="21">
        <f t="shared" si="84"/>
        <v>118.38</v>
      </c>
      <c r="AH210" s="84"/>
      <c r="AI210" s="78"/>
      <c r="AJ210" s="22">
        <f t="shared" si="81"/>
        <v>118.38</v>
      </c>
      <c r="AK210" s="23">
        <f t="shared" si="64"/>
        <v>-14.700000000000003</v>
      </c>
      <c r="AL210" s="58"/>
      <c r="AM210" s="24">
        <f t="shared" si="82"/>
        <v>0</v>
      </c>
      <c r="AN210" s="25">
        <f t="shared" si="67"/>
        <v>103.67999999999999</v>
      </c>
      <c r="AO210" s="28">
        <f t="shared" si="68"/>
        <v>103.67999999999999</v>
      </c>
      <c r="AP210" s="79"/>
      <c r="AQ210" s="121">
        <v>80</v>
      </c>
      <c r="AR210" s="121">
        <v>100</v>
      </c>
      <c r="AS210" s="121">
        <v>0</v>
      </c>
      <c r="AT210" s="121">
        <v>20</v>
      </c>
      <c r="AU210" s="121">
        <v>60</v>
      </c>
      <c r="AV210" s="62">
        <f t="shared" si="69"/>
        <v>260</v>
      </c>
      <c r="AW210" s="64">
        <f t="shared" si="70"/>
        <v>247</v>
      </c>
      <c r="AX210" s="120">
        <v>6</v>
      </c>
      <c r="AY210" s="120">
        <v>16</v>
      </c>
      <c r="AZ210" s="120">
        <v>8</v>
      </c>
      <c r="BA210" s="120">
        <v>1</v>
      </c>
      <c r="BB210" s="81">
        <f t="shared" si="71"/>
        <v>31</v>
      </c>
      <c r="BC210" s="80">
        <f t="shared" si="72"/>
        <v>216</v>
      </c>
      <c r="BD210" s="36">
        <f t="shared" si="73"/>
        <v>103.67999999999999</v>
      </c>
      <c r="BE210" s="80">
        <f t="shared" si="74"/>
        <v>112.32000000000001</v>
      </c>
    </row>
    <row r="211" spans="1:57" ht="17.399999999999999">
      <c r="A211" s="217">
        <v>41916</v>
      </c>
      <c r="B211" s="201" t="str">
        <f t="shared" si="83"/>
        <v>19:15:00</v>
      </c>
      <c r="C211" s="27" t="s">
        <v>52</v>
      </c>
      <c r="D211" s="88">
        <v>655</v>
      </c>
      <c r="E211" s="88">
        <v>529</v>
      </c>
      <c r="F211" s="88">
        <v>809</v>
      </c>
      <c r="G211" s="88">
        <v>22</v>
      </c>
      <c r="H211" s="88">
        <v>18</v>
      </c>
      <c r="I211" s="89">
        <v>26</v>
      </c>
      <c r="J211" s="55">
        <f>D211+E211+F211</f>
        <v>1993</v>
      </c>
      <c r="K211" s="55">
        <f>G211+H211+I211</f>
        <v>66</v>
      </c>
      <c r="L211" s="89">
        <v>624</v>
      </c>
      <c r="M211" s="94">
        <v>298</v>
      </c>
      <c r="N211" s="94"/>
      <c r="O211" s="93">
        <v>20</v>
      </c>
      <c r="P211" s="93">
        <v>10</v>
      </c>
      <c r="Q211" s="56"/>
      <c r="R211" s="55">
        <f t="shared" si="75"/>
        <v>922</v>
      </c>
      <c r="S211" s="55">
        <f t="shared" si="62"/>
        <v>30</v>
      </c>
      <c r="T211" s="57">
        <f t="shared" si="76"/>
        <v>96</v>
      </c>
      <c r="U211" s="88">
        <v>5.88</v>
      </c>
      <c r="V211" s="89">
        <v>7</v>
      </c>
      <c r="W211" s="100">
        <v>9.5</v>
      </c>
      <c r="X211" s="44"/>
      <c r="Y211" s="44"/>
      <c r="Z211" s="44"/>
      <c r="AA211" s="44"/>
      <c r="AB211" s="44"/>
      <c r="AC211" s="68">
        <f t="shared" si="65"/>
        <v>0</v>
      </c>
      <c r="AD211" s="33"/>
      <c r="AE211" s="20">
        <f t="shared" si="66"/>
        <v>0</v>
      </c>
      <c r="AF211" s="85">
        <f t="shared" si="78"/>
        <v>118.38</v>
      </c>
      <c r="AG211" s="21">
        <f t="shared" si="84"/>
        <v>118.38</v>
      </c>
      <c r="AH211" s="84"/>
      <c r="AI211" s="78"/>
      <c r="AJ211" s="22">
        <f t="shared" si="81"/>
        <v>118.38</v>
      </c>
      <c r="AK211" s="23">
        <f t="shared" si="64"/>
        <v>-14.700000000000003</v>
      </c>
      <c r="AL211" s="58"/>
      <c r="AM211" s="24">
        <f t="shared" si="82"/>
        <v>0</v>
      </c>
      <c r="AN211" s="25">
        <f t="shared" si="67"/>
        <v>103.67999999999999</v>
      </c>
      <c r="AO211" s="28">
        <f t="shared" si="68"/>
        <v>103.67999999999999</v>
      </c>
      <c r="AP211" s="79"/>
      <c r="AQ211" s="121">
        <v>80</v>
      </c>
      <c r="AR211" s="121">
        <v>100</v>
      </c>
      <c r="AS211" s="121">
        <v>0</v>
      </c>
      <c r="AT211" s="121">
        <v>20</v>
      </c>
      <c r="AU211" s="121">
        <v>60</v>
      </c>
      <c r="AV211" s="62">
        <f t="shared" si="69"/>
        <v>260</v>
      </c>
      <c r="AW211" s="64">
        <f t="shared" si="70"/>
        <v>247</v>
      </c>
      <c r="AX211" s="120">
        <v>6</v>
      </c>
      <c r="AY211" s="120">
        <v>16</v>
      </c>
      <c r="AZ211" s="120">
        <v>8</v>
      </c>
      <c r="BA211" s="120">
        <v>1</v>
      </c>
      <c r="BB211" s="81">
        <f t="shared" si="71"/>
        <v>31</v>
      </c>
      <c r="BC211" s="80">
        <f t="shared" si="72"/>
        <v>216</v>
      </c>
      <c r="BD211" s="36">
        <f t="shared" si="73"/>
        <v>103.67999999999999</v>
      </c>
      <c r="BE211" s="80">
        <f t="shared" si="74"/>
        <v>112.32000000000001</v>
      </c>
    </row>
    <row r="212" spans="1:57" ht="17.399999999999999">
      <c r="A212" s="217">
        <v>41916</v>
      </c>
      <c r="B212" s="201" t="str">
        <f t="shared" si="83"/>
        <v>19:30:00</v>
      </c>
      <c r="C212" s="27" t="s">
        <v>37</v>
      </c>
      <c r="D212" s="88">
        <v>663</v>
      </c>
      <c r="E212" s="88">
        <v>530</v>
      </c>
      <c r="F212" s="88">
        <v>806</v>
      </c>
      <c r="G212" s="88">
        <v>22</v>
      </c>
      <c r="H212" s="88">
        <v>18</v>
      </c>
      <c r="I212" s="89">
        <v>26</v>
      </c>
      <c r="J212" s="55">
        <f t="shared" si="79"/>
        <v>1999</v>
      </c>
      <c r="K212" s="55">
        <f t="shared" si="80"/>
        <v>66</v>
      </c>
      <c r="L212" s="89">
        <v>631</v>
      </c>
      <c r="M212" s="94">
        <v>304</v>
      </c>
      <c r="N212" s="94"/>
      <c r="O212" s="93">
        <v>21</v>
      </c>
      <c r="P212" s="93">
        <v>11</v>
      </c>
      <c r="Q212" s="56"/>
      <c r="R212" s="55">
        <f t="shared" si="75"/>
        <v>935</v>
      </c>
      <c r="S212" s="55">
        <f t="shared" si="62"/>
        <v>32</v>
      </c>
      <c r="T212" s="57">
        <f t="shared" si="76"/>
        <v>98</v>
      </c>
      <c r="U212" s="88">
        <v>5.88</v>
      </c>
      <c r="V212" s="89">
        <v>7.3</v>
      </c>
      <c r="W212" s="100">
        <v>9.5</v>
      </c>
      <c r="X212" s="44"/>
      <c r="Y212" s="44"/>
      <c r="Z212" s="44"/>
      <c r="AA212" s="44"/>
      <c r="AB212" s="44"/>
      <c r="AC212" s="68">
        <f>SUM(X212:AB212)</f>
        <v>0</v>
      </c>
      <c r="AD212" s="33"/>
      <c r="AE212" s="20">
        <f>AC212+AD212</f>
        <v>0</v>
      </c>
      <c r="AF212" s="85">
        <f t="shared" si="78"/>
        <v>120.67999999999999</v>
      </c>
      <c r="AG212" s="21">
        <f t="shared" si="84"/>
        <v>120.67999999999999</v>
      </c>
      <c r="AH212" s="84"/>
      <c r="AI212" s="78"/>
      <c r="AJ212" s="22">
        <f t="shared" si="81"/>
        <v>120.67999999999999</v>
      </c>
      <c r="AK212" s="23">
        <f t="shared" si="64"/>
        <v>-17</v>
      </c>
      <c r="AL212" s="58"/>
      <c r="AM212" s="24">
        <f t="shared" si="82"/>
        <v>0</v>
      </c>
      <c r="AN212" s="25">
        <f t="shared" si="67"/>
        <v>103.67999999999999</v>
      </c>
      <c r="AO212" s="28">
        <f t="shared" si="68"/>
        <v>103.67999999999999</v>
      </c>
      <c r="AP212" s="79"/>
      <c r="AQ212" s="121">
        <v>80</v>
      </c>
      <c r="AR212" s="121">
        <v>100</v>
      </c>
      <c r="AS212" s="121">
        <v>0</v>
      </c>
      <c r="AT212" s="121">
        <v>20</v>
      </c>
      <c r="AU212" s="121">
        <v>60</v>
      </c>
      <c r="AV212" s="62">
        <f t="shared" si="69"/>
        <v>260</v>
      </c>
      <c r="AW212" s="64">
        <f t="shared" si="70"/>
        <v>247</v>
      </c>
      <c r="AX212" s="120">
        <v>6</v>
      </c>
      <c r="AY212" s="120">
        <v>16</v>
      </c>
      <c r="AZ212" s="120">
        <v>8</v>
      </c>
      <c r="BA212" s="120">
        <v>1</v>
      </c>
      <c r="BB212" s="81">
        <f t="shared" si="71"/>
        <v>31</v>
      </c>
      <c r="BC212" s="80">
        <f t="shared" si="72"/>
        <v>216</v>
      </c>
      <c r="BD212" s="36">
        <f t="shared" si="73"/>
        <v>103.67999999999999</v>
      </c>
      <c r="BE212" s="80">
        <f t="shared" si="74"/>
        <v>112.32000000000001</v>
      </c>
    </row>
    <row r="213" spans="1:57" ht="17.399999999999999">
      <c r="A213" s="217">
        <v>41916</v>
      </c>
      <c r="B213" s="201" t="str">
        <f t="shared" si="83"/>
        <v>19:45:00</v>
      </c>
      <c r="C213" s="27" t="s">
        <v>53</v>
      </c>
      <c r="D213" s="88">
        <v>663</v>
      </c>
      <c r="E213" s="88">
        <v>530</v>
      </c>
      <c r="F213" s="88">
        <v>806</v>
      </c>
      <c r="G213" s="88">
        <v>22</v>
      </c>
      <c r="H213" s="88">
        <v>18</v>
      </c>
      <c r="I213" s="89">
        <v>26</v>
      </c>
      <c r="J213" s="55">
        <f>D213+E213+F213</f>
        <v>1999</v>
      </c>
      <c r="K213" s="55">
        <f>G213+H213+I213</f>
        <v>66</v>
      </c>
      <c r="L213" s="89">
        <v>631</v>
      </c>
      <c r="M213" s="94">
        <v>304</v>
      </c>
      <c r="N213" s="94"/>
      <c r="O213" s="93">
        <v>21</v>
      </c>
      <c r="P213" s="93">
        <v>11</v>
      </c>
      <c r="Q213" s="56"/>
      <c r="R213" s="55">
        <f t="shared" si="75"/>
        <v>935</v>
      </c>
      <c r="S213" s="55">
        <f t="shared" si="62"/>
        <v>32</v>
      </c>
      <c r="T213" s="57">
        <f t="shared" si="76"/>
        <v>98</v>
      </c>
      <c r="U213" s="88">
        <v>5.88</v>
      </c>
      <c r="V213" s="89">
        <v>7.3</v>
      </c>
      <c r="W213" s="100">
        <v>9.5</v>
      </c>
      <c r="X213" s="44"/>
      <c r="Y213" s="44"/>
      <c r="Z213" s="44"/>
      <c r="AA213" s="44"/>
      <c r="AB213" s="44"/>
      <c r="AC213" s="68">
        <f>SUM(X213:AB213)</f>
        <v>0</v>
      </c>
      <c r="AD213" s="33"/>
      <c r="AE213" s="20">
        <f>AC213+AD213</f>
        <v>0</v>
      </c>
      <c r="AF213" s="85">
        <f t="shared" si="78"/>
        <v>120.67999999999999</v>
      </c>
      <c r="AG213" s="21">
        <f t="shared" si="84"/>
        <v>120.67999999999999</v>
      </c>
      <c r="AH213" s="84"/>
      <c r="AI213" s="78"/>
      <c r="AJ213" s="22">
        <f t="shared" si="81"/>
        <v>120.67999999999999</v>
      </c>
      <c r="AK213" s="23">
        <f t="shared" si="64"/>
        <v>-17</v>
      </c>
      <c r="AL213" s="58"/>
      <c r="AM213" s="24">
        <f t="shared" si="82"/>
        <v>0</v>
      </c>
      <c r="AN213" s="25">
        <f t="shared" si="67"/>
        <v>103.67999999999999</v>
      </c>
      <c r="AO213" s="28">
        <f t="shared" si="68"/>
        <v>103.67999999999999</v>
      </c>
      <c r="AP213" s="79"/>
      <c r="AQ213" s="121">
        <v>80</v>
      </c>
      <c r="AR213" s="121">
        <v>100</v>
      </c>
      <c r="AS213" s="121">
        <v>0</v>
      </c>
      <c r="AT213" s="121">
        <v>20</v>
      </c>
      <c r="AU213" s="121">
        <v>60</v>
      </c>
      <c r="AV213" s="62">
        <f t="shared" si="69"/>
        <v>260</v>
      </c>
      <c r="AW213" s="64">
        <f t="shared" si="70"/>
        <v>247</v>
      </c>
      <c r="AX213" s="120">
        <v>6</v>
      </c>
      <c r="AY213" s="120">
        <v>16</v>
      </c>
      <c r="AZ213" s="120">
        <v>8</v>
      </c>
      <c r="BA213" s="120">
        <v>1</v>
      </c>
      <c r="BB213" s="81">
        <f t="shared" si="71"/>
        <v>31</v>
      </c>
      <c r="BC213" s="80">
        <f t="shared" si="72"/>
        <v>216</v>
      </c>
      <c r="BD213" s="36">
        <f t="shared" si="73"/>
        <v>103.67999999999999</v>
      </c>
      <c r="BE213" s="80">
        <f t="shared" si="74"/>
        <v>112.32000000000001</v>
      </c>
    </row>
    <row r="214" spans="1:57" ht="17.399999999999999">
      <c r="A214" s="217">
        <v>41916</v>
      </c>
      <c r="B214" s="201" t="str">
        <f t="shared" si="83"/>
        <v>20:00:00</v>
      </c>
      <c r="C214" s="27" t="s">
        <v>26</v>
      </c>
      <c r="D214" s="88">
        <v>674</v>
      </c>
      <c r="E214" s="88">
        <v>534</v>
      </c>
      <c r="F214" s="88">
        <v>810</v>
      </c>
      <c r="G214" s="88">
        <v>22</v>
      </c>
      <c r="H214" s="88">
        <v>18</v>
      </c>
      <c r="I214" s="89">
        <v>26</v>
      </c>
      <c r="J214" s="55">
        <f t="shared" si="79"/>
        <v>2018</v>
      </c>
      <c r="K214" s="55">
        <f t="shared" si="80"/>
        <v>66</v>
      </c>
      <c r="L214" s="88">
        <v>639</v>
      </c>
      <c r="M214" s="94">
        <v>306</v>
      </c>
      <c r="N214" s="94"/>
      <c r="O214" s="93">
        <v>21</v>
      </c>
      <c r="P214" s="93">
        <v>11</v>
      </c>
      <c r="Q214" s="56"/>
      <c r="R214" s="55">
        <f>SUM(L214+M214+N214)</f>
        <v>945</v>
      </c>
      <c r="S214" s="55">
        <f t="shared" si="62"/>
        <v>32</v>
      </c>
      <c r="T214" s="57">
        <f t="shared" si="76"/>
        <v>98</v>
      </c>
      <c r="U214" s="88">
        <v>5.47</v>
      </c>
      <c r="V214" s="89">
        <v>7.3</v>
      </c>
      <c r="W214" s="100">
        <v>9.4</v>
      </c>
      <c r="X214" s="44"/>
      <c r="Y214" s="44"/>
      <c r="Z214" s="44"/>
      <c r="AA214" s="44"/>
      <c r="AB214" s="44"/>
      <c r="AC214" s="68">
        <f>SUM(X214:AB214)</f>
        <v>0</v>
      </c>
      <c r="AD214" s="33"/>
      <c r="AE214" s="20">
        <f>AC214+AD214</f>
        <v>0</v>
      </c>
      <c r="AF214" s="85">
        <f>T214+U214+V214+W214+X214+Y214+Z214+AA214+AB214</f>
        <v>120.17</v>
      </c>
      <c r="AG214" s="21">
        <f t="shared" si="84"/>
        <v>120.17</v>
      </c>
      <c r="AH214" s="84"/>
      <c r="AI214" s="78"/>
      <c r="AJ214" s="22">
        <f t="shared" si="81"/>
        <v>120.17</v>
      </c>
      <c r="AK214" s="23">
        <f t="shared" si="64"/>
        <v>-16.490000000000009</v>
      </c>
      <c r="AL214" s="58"/>
      <c r="AM214" s="24">
        <f t="shared" si="82"/>
        <v>0</v>
      </c>
      <c r="AN214" s="25">
        <f t="shared" si="67"/>
        <v>103.67999999999999</v>
      </c>
      <c r="AO214" s="28">
        <f t="shared" si="68"/>
        <v>103.67999999999999</v>
      </c>
      <c r="AP214" s="79"/>
      <c r="AQ214" s="121">
        <v>80</v>
      </c>
      <c r="AR214" s="121">
        <v>100</v>
      </c>
      <c r="AS214" s="121">
        <v>0</v>
      </c>
      <c r="AT214" s="121">
        <v>20</v>
      </c>
      <c r="AU214" s="121">
        <v>60</v>
      </c>
      <c r="AV214" s="62">
        <f t="shared" si="69"/>
        <v>260</v>
      </c>
      <c r="AW214" s="64">
        <f t="shared" si="70"/>
        <v>247</v>
      </c>
      <c r="AX214" s="120">
        <v>6</v>
      </c>
      <c r="AY214" s="120">
        <v>16</v>
      </c>
      <c r="AZ214" s="120">
        <v>8</v>
      </c>
      <c r="BA214" s="120">
        <v>1</v>
      </c>
      <c r="BB214" s="81">
        <f t="shared" si="71"/>
        <v>31</v>
      </c>
      <c r="BC214" s="80">
        <f t="shared" si="72"/>
        <v>216</v>
      </c>
      <c r="BD214" s="36">
        <f t="shared" si="73"/>
        <v>103.67999999999999</v>
      </c>
      <c r="BE214" s="80">
        <f t="shared" si="74"/>
        <v>112.32000000000001</v>
      </c>
    </row>
    <row r="215" spans="1:57" ht="17.399999999999999">
      <c r="A215" s="217">
        <v>41916</v>
      </c>
      <c r="B215" s="201" t="str">
        <f t="shared" si="83"/>
        <v>20:15:00</v>
      </c>
      <c r="C215" s="27" t="s">
        <v>54</v>
      </c>
      <c r="D215" s="88">
        <v>674</v>
      </c>
      <c r="E215" s="88">
        <v>534</v>
      </c>
      <c r="F215" s="88">
        <v>810</v>
      </c>
      <c r="G215" s="88">
        <v>22</v>
      </c>
      <c r="H215" s="88">
        <v>18</v>
      </c>
      <c r="I215" s="89">
        <v>26</v>
      </c>
      <c r="J215" s="55">
        <f>D215+E215+F215</f>
        <v>2018</v>
      </c>
      <c r="K215" s="55">
        <f>G215+H215+I215</f>
        <v>66</v>
      </c>
      <c r="L215" s="88">
        <v>639</v>
      </c>
      <c r="M215" s="94">
        <v>306</v>
      </c>
      <c r="N215" s="94"/>
      <c r="O215" s="93">
        <v>21</v>
      </c>
      <c r="P215" s="93">
        <v>11</v>
      </c>
      <c r="Q215" s="93"/>
      <c r="R215" s="55">
        <f>SUM(L215+M215+N215)</f>
        <v>945</v>
      </c>
      <c r="S215" s="55">
        <f t="shared" si="62"/>
        <v>32</v>
      </c>
      <c r="T215" s="57">
        <f t="shared" si="76"/>
        <v>98</v>
      </c>
      <c r="U215" s="88">
        <v>5.47</v>
      </c>
      <c r="V215" s="89">
        <v>7.3</v>
      </c>
      <c r="W215" s="100">
        <v>9.4</v>
      </c>
      <c r="X215" s="44"/>
      <c r="Y215" s="44"/>
      <c r="Z215" s="44"/>
      <c r="AA215" s="44"/>
      <c r="AB215" s="44"/>
      <c r="AC215" s="68">
        <f>SUM(X215:AB215)</f>
        <v>0</v>
      </c>
      <c r="AD215" s="33"/>
      <c r="AE215" s="20">
        <f>AC215+AD215</f>
        <v>0</v>
      </c>
      <c r="AF215" s="85">
        <f t="shared" si="78"/>
        <v>120.17</v>
      </c>
      <c r="AG215" s="21">
        <f t="shared" si="84"/>
        <v>120.17</v>
      </c>
      <c r="AH215" s="84"/>
      <c r="AI215" s="78"/>
      <c r="AJ215" s="22">
        <f t="shared" si="81"/>
        <v>120.17</v>
      </c>
      <c r="AK215" s="23">
        <f t="shared" si="64"/>
        <v>-16.490000000000009</v>
      </c>
      <c r="AL215" s="58"/>
      <c r="AM215" s="24">
        <f t="shared" si="82"/>
        <v>0</v>
      </c>
      <c r="AN215" s="25">
        <f t="shared" si="67"/>
        <v>103.67999999999999</v>
      </c>
      <c r="AO215" s="28">
        <f t="shared" si="68"/>
        <v>103.67999999999999</v>
      </c>
      <c r="AP215" s="79"/>
      <c r="AQ215" s="121">
        <v>80</v>
      </c>
      <c r="AR215" s="121">
        <v>100</v>
      </c>
      <c r="AS215" s="121">
        <v>0</v>
      </c>
      <c r="AT215" s="121">
        <v>20</v>
      </c>
      <c r="AU215" s="121">
        <v>60</v>
      </c>
      <c r="AV215" s="62">
        <f t="shared" si="69"/>
        <v>260</v>
      </c>
      <c r="AW215" s="64">
        <f t="shared" si="70"/>
        <v>247</v>
      </c>
      <c r="AX215" s="120">
        <v>6</v>
      </c>
      <c r="AY215" s="120">
        <v>16</v>
      </c>
      <c r="AZ215" s="120">
        <v>8</v>
      </c>
      <c r="BA215" s="120">
        <v>1</v>
      </c>
      <c r="BB215" s="81">
        <f t="shared" si="71"/>
        <v>31</v>
      </c>
      <c r="BC215" s="80">
        <f t="shared" si="72"/>
        <v>216</v>
      </c>
      <c r="BD215" s="36">
        <f t="shared" si="73"/>
        <v>103.67999999999999</v>
      </c>
      <c r="BE215" s="80">
        <f t="shared" si="74"/>
        <v>112.32000000000001</v>
      </c>
    </row>
    <row r="216" spans="1:57" ht="17.399999999999999">
      <c r="A216" s="217">
        <v>41916</v>
      </c>
      <c r="B216" s="201" t="str">
        <f t="shared" si="83"/>
        <v>20:30:00</v>
      </c>
      <c r="C216" s="27" t="s">
        <v>55</v>
      </c>
      <c r="D216" s="88">
        <v>675</v>
      </c>
      <c r="E216" s="88">
        <v>535</v>
      </c>
      <c r="F216" s="88">
        <v>812</v>
      </c>
      <c r="G216" s="88">
        <v>22</v>
      </c>
      <c r="H216" s="88">
        <v>18</v>
      </c>
      <c r="I216" s="89">
        <v>26</v>
      </c>
      <c r="J216" s="55">
        <f t="shared" si="79"/>
        <v>2022</v>
      </c>
      <c r="K216" s="55">
        <f t="shared" si="80"/>
        <v>66</v>
      </c>
      <c r="L216" s="88">
        <v>636</v>
      </c>
      <c r="M216" s="94">
        <v>309</v>
      </c>
      <c r="N216" s="94"/>
      <c r="O216" s="93">
        <v>21</v>
      </c>
      <c r="P216" s="93">
        <v>11</v>
      </c>
      <c r="Q216" s="56"/>
      <c r="R216" s="55">
        <f t="shared" si="75"/>
        <v>945</v>
      </c>
      <c r="S216" s="55">
        <f t="shared" ref="S216:S225" si="85">O216+P216+Q216</f>
        <v>32</v>
      </c>
      <c r="T216" s="57">
        <f t="shared" si="76"/>
        <v>98</v>
      </c>
      <c r="U216" s="88">
        <v>5.47</v>
      </c>
      <c r="V216" s="89">
        <v>7.3</v>
      </c>
      <c r="W216" s="100">
        <v>9.4</v>
      </c>
      <c r="X216" s="44"/>
      <c r="Y216" s="44"/>
      <c r="Z216" s="44"/>
      <c r="AA216" s="44"/>
      <c r="AB216" s="44"/>
      <c r="AC216" s="68">
        <f t="shared" si="65"/>
        <v>0</v>
      </c>
      <c r="AD216" s="33"/>
      <c r="AE216" s="20">
        <f t="shared" si="66"/>
        <v>0</v>
      </c>
      <c r="AF216" s="85">
        <f>T216+U216+V216+W216+X216+Y216+Z216+AA216+AB216</f>
        <v>120.17</v>
      </c>
      <c r="AG216" s="83">
        <f t="shared" si="77"/>
        <v>120.17</v>
      </c>
      <c r="AH216" s="84"/>
      <c r="AI216" s="78"/>
      <c r="AJ216" s="22">
        <f t="shared" si="81"/>
        <v>120.17</v>
      </c>
      <c r="AK216" s="23">
        <f t="shared" si="64"/>
        <v>-16.490000000000009</v>
      </c>
      <c r="AL216" s="58"/>
      <c r="AM216" s="24">
        <f t="shared" si="82"/>
        <v>0</v>
      </c>
      <c r="AN216" s="25">
        <f t="shared" si="67"/>
        <v>103.67999999999999</v>
      </c>
      <c r="AO216" s="28">
        <f t="shared" si="68"/>
        <v>103.67999999999999</v>
      </c>
      <c r="AP216" s="79"/>
      <c r="AQ216" s="121">
        <v>80</v>
      </c>
      <c r="AR216" s="121">
        <v>100</v>
      </c>
      <c r="AS216" s="121">
        <v>0</v>
      </c>
      <c r="AT216" s="121">
        <v>20</v>
      </c>
      <c r="AU216" s="121">
        <v>60</v>
      </c>
      <c r="AV216" s="62">
        <f t="shared" si="69"/>
        <v>260</v>
      </c>
      <c r="AW216" s="64">
        <f t="shared" si="70"/>
        <v>247</v>
      </c>
      <c r="AX216" s="120">
        <v>6</v>
      </c>
      <c r="AY216" s="120">
        <v>16</v>
      </c>
      <c r="AZ216" s="120">
        <v>8</v>
      </c>
      <c r="BA216" s="120">
        <v>1</v>
      </c>
      <c r="BB216" s="81">
        <f t="shared" si="71"/>
        <v>31</v>
      </c>
      <c r="BC216" s="80">
        <f t="shared" si="72"/>
        <v>216</v>
      </c>
      <c r="BD216" s="36">
        <f t="shared" si="73"/>
        <v>103.67999999999999</v>
      </c>
      <c r="BE216" s="80">
        <f t="shared" si="74"/>
        <v>112.32000000000001</v>
      </c>
    </row>
    <row r="217" spans="1:57" ht="17.399999999999999">
      <c r="A217" s="217">
        <v>41916</v>
      </c>
      <c r="B217" s="201" t="str">
        <f t="shared" si="83"/>
        <v>20:45:00</v>
      </c>
      <c r="C217" s="27" t="s">
        <v>56</v>
      </c>
      <c r="D217" s="88">
        <v>675</v>
      </c>
      <c r="E217" s="88">
        <v>535</v>
      </c>
      <c r="F217" s="88">
        <v>812</v>
      </c>
      <c r="G217" s="88">
        <v>22</v>
      </c>
      <c r="H217" s="88">
        <v>18</v>
      </c>
      <c r="I217" s="89">
        <v>26</v>
      </c>
      <c r="J217" s="55">
        <f>D217+E217+F217</f>
        <v>2022</v>
      </c>
      <c r="K217" s="55">
        <f>G217+H217+I217</f>
        <v>66</v>
      </c>
      <c r="L217" s="88">
        <v>636</v>
      </c>
      <c r="M217" s="94">
        <v>309</v>
      </c>
      <c r="N217" s="94"/>
      <c r="O217" s="93">
        <v>21</v>
      </c>
      <c r="P217" s="93">
        <v>11</v>
      </c>
      <c r="Q217" s="56"/>
      <c r="R217" s="55">
        <f t="shared" si="75"/>
        <v>945</v>
      </c>
      <c r="S217" s="55">
        <f t="shared" si="85"/>
        <v>32</v>
      </c>
      <c r="T217" s="57">
        <f t="shared" si="76"/>
        <v>98</v>
      </c>
      <c r="U217" s="88">
        <v>5.47</v>
      </c>
      <c r="V217" s="89">
        <v>7.3</v>
      </c>
      <c r="W217" s="100">
        <v>9.4</v>
      </c>
      <c r="X217" s="44"/>
      <c r="Y217" s="44"/>
      <c r="Z217" s="44"/>
      <c r="AA217" s="44"/>
      <c r="AB217" s="44"/>
      <c r="AC217" s="68">
        <f t="shared" si="65"/>
        <v>0</v>
      </c>
      <c r="AD217" s="33"/>
      <c r="AE217" s="20">
        <f t="shared" si="66"/>
        <v>0</v>
      </c>
      <c r="AF217" s="85">
        <f t="shared" si="78"/>
        <v>120.17</v>
      </c>
      <c r="AG217" s="83">
        <f t="shared" si="77"/>
        <v>120.17</v>
      </c>
      <c r="AH217" s="84"/>
      <c r="AI217" s="78"/>
      <c r="AJ217" s="22">
        <f t="shared" si="81"/>
        <v>120.17</v>
      </c>
      <c r="AK217" s="23">
        <f t="shared" si="64"/>
        <v>-16.490000000000009</v>
      </c>
      <c r="AL217" s="58"/>
      <c r="AM217" s="24">
        <f t="shared" si="82"/>
        <v>0</v>
      </c>
      <c r="AN217" s="25">
        <f t="shared" si="67"/>
        <v>103.67999999999999</v>
      </c>
      <c r="AO217" s="28">
        <f t="shared" si="68"/>
        <v>103.67999999999999</v>
      </c>
      <c r="AP217" s="79"/>
      <c r="AQ217" s="121">
        <v>80</v>
      </c>
      <c r="AR217" s="121">
        <v>100</v>
      </c>
      <c r="AS217" s="121">
        <v>0</v>
      </c>
      <c r="AT217" s="121">
        <v>20</v>
      </c>
      <c r="AU217" s="121">
        <v>60</v>
      </c>
      <c r="AV217" s="62">
        <f t="shared" si="69"/>
        <v>260</v>
      </c>
      <c r="AW217" s="64">
        <f t="shared" si="70"/>
        <v>247</v>
      </c>
      <c r="AX217" s="120">
        <v>6</v>
      </c>
      <c r="AY217" s="120">
        <v>16</v>
      </c>
      <c r="AZ217" s="120">
        <v>8</v>
      </c>
      <c r="BA217" s="120">
        <v>1</v>
      </c>
      <c r="BB217" s="81">
        <f t="shared" si="71"/>
        <v>31</v>
      </c>
      <c r="BC217" s="80">
        <f t="shared" si="72"/>
        <v>216</v>
      </c>
      <c r="BD217" s="36">
        <f t="shared" si="73"/>
        <v>103.67999999999999</v>
      </c>
      <c r="BE217" s="80">
        <f t="shared" si="74"/>
        <v>112.32000000000001</v>
      </c>
    </row>
    <row r="218" spans="1:57" ht="17.399999999999999">
      <c r="A218" s="217">
        <v>41916</v>
      </c>
      <c r="B218" s="201" t="str">
        <f t="shared" si="83"/>
        <v>21:00:00</v>
      </c>
      <c r="C218" s="27" t="s">
        <v>27</v>
      </c>
      <c r="D218" s="88">
        <v>685</v>
      </c>
      <c r="E218" s="88">
        <v>528</v>
      </c>
      <c r="F218" s="88">
        <v>798</v>
      </c>
      <c r="G218" s="88">
        <v>23</v>
      </c>
      <c r="H218" s="88">
        <v>18</v>
      </c>
      <c r="I218" s="89">
        <v>27</v>
      </c>
      <c r="J218" s="55">
        <f t="shared" si="79"/>
        <v>2011</v>
      </c>
      <c r="K218" s="55">
        <f t="shared" si="80"/>
        <v>68</v>
      </c>
      <c r="L218" s="88">
        <v>634</v>
      </c>
      <c r="M218" s="94">
        <v>312</v>
      </c>
      <c r="N218" s="94"/>
      <c r="O218" s="93">
        <v>21</v>
      </c>
      <c r="P218" s="93">
        <v>11</v>
      </c>
      <c r="Q218" s="56"/>
      <c r="R218" s="55">
        <f t="shared" si="75"/>
        <v>946</v>
      </c>
      <c r="S218" s="55">
        <f t="shared" si="85"/>
        <v>32</v>
      </c>
      <c r="T218" s="57">
        <f t="shared" si="76"/>
        <v>100</v>
      </c>
      <c r="U218" s="88">
        <v>5.88</v>
      </c>
      <c r="V218" s="89">
        <v>7</v>
      </c>
      <c r="W218" s="100">
        <v>10.1</v>
      </c>
      <c r="X218" s="44"/>
      <c r="Y218" s="44"/>
      <c r="Z218" s="44"/>
      <c r="AA218" s="44"/>
      <c r="AB218" s="44"/>
      <c r="AC218" s="68">
        <f t="shared" si="65"/>
        <v>0</v>
      </c>
      <c r="AD218" s="33"/>
      <c r="AE218" s="20">
        <f t="shared" si="66"/>
        <v>0</v>
      </c>
      <c r="AF218" s="85">
        <f t="shared" si="78"/>
        <v>122.97999999999999</v>
      </c>
      <c r="AG218" s="83">
        <f t="shared" si="77"/>
        <v>122.97999999999999</v>
      </c>
      <c r="AH218" s="84"/>
      <c r="AI218" s="78"/>
      <c r="AJ218" s="22">
        <f t="shared" si="81"/>
        <v>122.97999999999999</v>
      </c>
      <c r="AK218" s="23">
        <f t="shared" si="64"/>
        <v>-19.299999999999997</v>
      </c>
      <c r="AL218" s="58"/>
      <c r="AM218" s="24">
        <f t="shared" si="82"/>
        <v>0</v>
      </c>
      <c r="AN218" s="25">
        <f t="shared" si="67"/>
        <v>103.67999999999999</v>
      </c>
      <c r="AO218" s="28">
        <f t="shared" si="68"/>
        <v>103.67999999999999</v>
      </c>
      <c r="AP218" s="79"/>
      <c r="AQ218" s="121">
        <v>80</v>
      </c>
      <c r="AR218" s="121">
        <v>100</v>
      </c>
      <c r="AS218" s="121">
        <v>0</v>
      </c>
      <c r="AT218" s="121">
        <v>20</v>
      </c>
      <c r="AU218" s="121">
        <v>60</v>
      </c>
      <c r="AV218" s="62">
        <f t="shared" si="69"/>
        <v>260</v>
      </c>
      <c r="AW218" s="64">
        <f t="shared" si="70"/>
        <v>247</v>
      </c>
      <c r="AX218" s="120">
        <v>6</v>
      </c>
      <c r="AY218" s="120">
        <v>16</v>
      </c>
      <c r="AZ218" s="120">
        <v>8</v>
      </c>
      <c r="BA218" s="120">
        <v>1</v>
      </c>
      <c r="BB218" s="81">
        <f t="shared" si="71"/>
        <v>31</v>
      </c>
      <c r="BC218" s="80">
        <f t="shared" si="72"/>
        <v>216</v>
      </c>
      <c r="BD218" s="36">
        <f t="shared" si="73"/>
        <v>103.67999999999999</v>
      </c>
      <c r="BE218" s="80">
        <f t="shared" si="74"/>
        <v>112.32000000000001</v>
      </c>
    </row>
    <row r="219" spans="1:57" ht="17.399999999999999">
      <c r="A219" s="217">
        <v>41916</v>
      </c>
      <c r="B219" s="201" t="str">
        <f t="shared" si="83"/>
        <v>21:15:00</v>
      </c>
      <c r="C219" s="27" t="s">
        <v>57</v>
      </c>
      <c r="D219" s="88">
        <v>685</v>
      </c>
      <c r="E219" s="88">
        <v>528</v>
      </c>
      <c r="F219" s="88">
        <v>798</v>
      </c>
      <c r="G219" s="88">
        <v>23</v>
      </c>
      <c r="H219" s="88">
        <v>18</v>
      </c>
      <c r="I219" s="89">
        <v>27</v>
      </c>
      <c r="J219" s="55">
        <f>D219+E219+F219</f>
        <v>2011</v>
      </c>
      <c r="K219" s="55">
        <f>G219+H219+I219</f>
        <v>68</v>
      </c>
      <c r="L219" s="88">
        <v>634</v>
      </c>
      <c r="M219" s="94">
        <v>312</v>
      </c>
      <c r="N219" s="94"/>
      <c r="O219" s="93">
        <v>21</v>
      </c>
      <c r="P219" s="93">
        <v>11</v>
      </c>
      <c r="Q219" s="56"/>
      <c r="R219" s="55">
        <f t="shared" si="75"/>
        <v>946</v>
      </c>
      <c r="S219" s="55">
        <f t="shared" si="85"/>
        <v>32</v>
      </c>
      <c r="T219" s="57">
        <f t="shared" si="76"/>
        <v>100</v>
      </c>
      <c r="U219" s="88">
        <v>5.88</v>
      </c>
      <c r="V219" s="89">
        <v>7</v>
      </c>
      <c r="W219" s="100">
        <v>10.1</v>
      </c>
      <c r="X219" s="44"/>
      <c r="Y219" s="44"/>
      <c r="Z219" s="44"/>
      <c r="AA219" s="44"/>
      <c r="AB219" s="44"/>
      <c r="AC219" s="68">
        <f t="shared" si="65"/>
        <v>0</v>
      </c>
      <c r="AD219" s="33"/>
      <c r="AE219" s="20">
        <f t="shared" si="66"/>
        <v>0</v>
      </c>
      <c r="AF219" s="85">
        <f t="shared" si="78"/>
        <v>122.97999999999999</v>
      </c>
      <c r="AG219" s="83">
        <f t="shared" si="77"/>
        <v>122.97999999999999</v>
      </c>
      <c r="AH219" s="84"/>
      <c r="AI219" s="78"/>
      <c r="AJ219" s="22">
        <f t="shared" si="81"/>
        <v>122.97999999999999</v>
      </c>
      <c r="AK219" s="23">
        <f t="shared" si="64"/>
        <v>-19.299999999999997</v>
      </c>
      <c r="AL219" s="58"/>
      <c r="AM219" s="24">
        <f t="shared" si="82"/>
        <v>0</v>
      </c>
      <c r="AN219" s="25">
        <f t="shared" si="67"/>
        <v>103.67999999999999</v>
      </c>
      <c r="AO219" s="28">
        <f t="shared" si="68"/>
        <v>103.67999999999999</v>
      </c>
      <c r="AP219" s="79"/>
      <c r="AQ219" s="121">
        <v>80</v>
      </c>
      <c r="AR219" s="121">
        <v>100</v>
      </c>
      <c r="AS219" s="121">
        <v>0</v>
      </c>
      <c r="AT219" s="121">
        <v>20</v>
      </c>
      <c r="AU219" s="121">
        <v>60</v>
      </c>
      <c r="AV219" s="62">
        <f t="shared" si="69"/>
        <v>260</v>
      </c>
      <c r="AW219" s="64">
        <f t="shared" si="70"/>
        <v>247</v>
      </c>
      <c r="AX219" s="120">
        <v>6</v>
      </c>
      <c r="AY219" s="120">
        <v>16</v>
      </c>
      <c r="AZ219" s="120">
        <v>8</v>
      </c>
      <c r="BA219" s="120">
        <v>1</v>
      </c>
      <c r="BB219" s="81">
        <f t="shared" si="71"/>
        <v>31</v>
      </c>
      <c r="BC219" s="80">
        <f t="shared" si="72"/>
        <v>216</v>
      </c>
      <c r="BD219" s="36">
        <f t="shared" si="73"/>
        <v>103.67999999999999</v>
      </c>
      <c r="BE219" s="80">
        <f t="shared" si="74"/>
        <v>112.32000000000001</v>
      </c>
    </row>
    <row r="220" spans="1:57" ht="17.399999999999999">
      <c r="A220" s="217">
        <v>41916</v>
      </c>
      <c r="B220" s="201" t="str">
        <f t="shared" si="83"/>
        <v>21:30:00</v>
      </c>
      <c r="C220" s="27" t="s">
        <v>58</v>
      </c>
      <c r="D220" s="88">
        <v>665</v>
      </c>
      <c r="E220" s="88">
        <v>517</v>
      </c>
      <c r="F220" s="88">
        <v>783</v>
      </c>
      <c r="G220" s="88">
        <v>22</v>
      </c>
      <c r="H220" s="88">
        <v>18</v>
      </c>
      <c r="I220" s="89">
        <v>26</v>
      </c>
      <c r="J220" s="55">
        <f t="shared" si="79"/>
        <v>1965</v>
      </c>
      <c r="K220" s="55">
        <f t="shared" si="80"/>
        <v>66</v>
      </c>
      <c r="L220" s="88">
        <v>626</v>
      </c>
      <c r="M220" s="94">
        <v>306</v>
      </c>
      <c r="N220" s="94"/>
      <c r="O220" s="93">
        <v>20</v>
      </c>
      <c r="P220" s="93">
        <v>11</v>
      </c>
      <c r="Q220" s="56"/>
      <c r="R220" s="55">
        <f t="shared" si="75"/>
        <v>932</v>
      </c>
      <c r="S220" s="55">
        <f t="shared" si="85"/>
        <v>31</v>
      </c>
      <c r="T220" s="57">
        <f t="shared" si="76"/>
        <v>97</v>
      </c>
      <c r="U220" s="88">
        <v>5.88</v>
      </c>
      <c r="V220" s="89">
        <v>7</v>
      </c>
      <c r="W220" s="100">
        <v>10.1</v>
      </c>
      <c r="X220" s="44"/>
      <c r="Y220" s="44"/>
      <c r="Z220" s="44"/>
      <c r="AA220" s="44"/>
      <c r="AB220" s="44"/>
      <c r="AC220" s="68">
        <f t="shared" si="65"/>
        <v>0</v>
      </c>
      <c r="AD220" s="33"/>
      <c r="AE220" s="20">
        <f t="shared" si="66"/>
        <v>0</v>
      </c>
      <c r="AF220" s="85">
        <f t="shared" si="78"/>
        <v>119.97999999999999</v>
      </c>
      <c r="AG220" s="83">
        <f t="shared" si="77"/>
        <v>119.97999999999999</v>
      </c>
      <c r="AH220" s="84"/>
      <c r="AI220" s="78"/>
      <c r="AJ220" s="22">
        <f t="shared" si="81"/>
        <v>119.97999999999999</v>
      </c>
      <c r="AK220" s="23">
        <f t="shared" si="64"/>
        <v>-16.299999999999997</v>
      </c>
      <c r="AL220" s="58"/>
      <c r="AM220" s="24">
        <f t="shared" si="82"/>
        <v>0</v>
      </c>
      <c r="AN220" s="25">
        <f t="shared" si="67"/>
        <v>103.67999999999999</v>
      </c>
      <c r="AO220" s="28">
        <f t="shared" si="68"/>
        <v>103.67999999999999</v>
      </c>
      <c r="AP220" s="79"/>
      <c r="AQ220" s="121">
        <v>80</v>
      </c>
      <c r="AR220" s="121">
        <v>100</v>
      </c>
      <c r="AS220" s="121">
        <v>0</v>
      </c>
      <c r="AT220" s="121">
        <v>20</v>
      </c>
      <c r="AU220" s="121">
        <v>60</v>
      </c>
      <c r="AV220" s="62">
        <f t="shared" si="69"/>
        <v>260</v>
      </c>
      <c r="AW220" s="64">
        <f t="shared" si="70"/>
        <v>247</v>
      </c>
      <c r="AX220" s="120">
        <v>6</v>
      </c>
      <c r="AY220" s="120">
        <v>16</v>
      </c>
      <c r="AZ220" s="120">
        <v>8</v>
      </c>
      <c r="BA220" s="120">
        <v>1</v>
      </c>
      <c r="BB220" s="81">
        <f t="shared" si="71"/>
        <v>31</v>
      </c>
      <c r="BC220" s="80">
        <f t="shared" si="72"/>
        <v>216</v>
      </c>
      <c r="BD220" s="36">
        <f t="shared" si="73"/>
        <v>103.67999999999999</v>
      </c>
      <c r="BE220" s="80">
        <f t="shared" si="74"/>
        <v>112.32000000000001</v>
      </c>
    </row>
    <row r="221" spans="1:57" ht="17.399999999999999">
      <c r="A221" s="217">
        <v>41916</v>
      </c>
      <c r="B221" s="201" t="str">
        <f t="shared" si="83"/>
        <v>21:45:00</v>
      </c>
      <c r="C221" s="27" t="s">
        <v>59</v>
      </c>
      <c r="D221" s="88">
        <v>665</v>
      </c>
      <c r="E221" s="88">
        <v>517</v>
      </c>
      <c r="F221" s="88">
        <v>783</v>
      </c>
      <c r="G221" s="88">
        <v>22</v>
      </c>
      <c r="H221" s="88">
        <v>18</v>
      </c>
      <c r="I221" s="89">
        <v>26</v>
      </c>
      <c r="J221" s="55">
        <f>D221+E221+F221</f>
        <v>1965</v>
      </c>
      <c r="K221" s="55">
        <f>G221+H221+I221</f>
        <v>66</v>
      </c>
      <c r="L221" s="88">
        <v>626</v>
      </c>
      <c r="M221" s="94">
        <v>306</v>
      </c>
      <c r="N221" s="94"/>
      <c r="O221" s="93">
        <v>20</v>
      </c>
      <c r="P221" s="93">
        <v>11</v>
      </c>
      <c r="Q221" s="56"/>
      <c r="R221" s="55">
        <f t="shared" si="75"/>
        <v>932</v>
      </c>
      <c r="S221" s="55">
        <f t="shared" si="85"/>
        <v>31</v>
      </c>
      <c r="T221" s="57">
        <f t="shared" si="76"/>
        <v>97</v>
      </c>
      <c r="U221" s="88">
        <v>5.88</v>
      </c>
      <c r="V221" s="89">
        <v>7</v>
      </c>
      <c r="W221" s="100">
        <v>10.1</v>
      </c>
      <c r="X221" s="44"/>
      <c r="Y221" s="44"/>
      <c r="Z221" s="44"/>
      <c r="AA221" s="44"/>
      <c r="AB221" s="44"/>
      <c r="AC221" s="68">
        <f t="shared" si="65"/>
        <v>0</v>
      </c>
      <c r="AD221" s="33"/>
      <c r="AE221" s="20">
        <f t="shared" si="66"/>
        <v>0</v>
      </c>
      <c r="AF221" s="85">
        <f t="shared" si="78"/>
        <v>119.97999999999999</v>
      </c>
      <c r="AG221" s="83">
        <f t="shared" si="77"/>
        <v>119.97999999999999</v>
      </c>
      <c r="AH221" s="84"/>
      <c r="AI221" s="78"/>
      <c r="AJ221" s="22">
        <f t="shared" si="81"/>
        <v>119.97999999999999</v>
      </c>
      <c r="AK221" s="23">
        <f t="shared" si="64"/>
        <v>-16.299999999999997</v>
      </c>
      <c r="AL221" s="58"/>
      <c r="AM221" s="24">
        <f t="shared" si="82"/>
        <v>0</v>
      </c>
      <c r="AN221" s="25">
        <f t="shared" si="67"/>
        <v>103.67999999999999</v>
      </c>
      <c r="AO221" s="28">
        <f t="shared" si="68"/>
        <v>103.67999999999999</v>
      </c>
      <c r="AP221" s="79"/>
      <c r="AQ221" s="121">
        <v>80</v>
      </c>
      <c r="AR221" s="121">
        <v>100</v>
      </c>
      <c r="AS221" s="121">
        <v>0</v>
      </c>
      <c r="AT221" s="121">
        <v>20</v>
      </c>
      <c r="AU221" s="121">
        <v>60</v>
      </c>
      <c r="AV221" s="62">
        <f t="shared" si="69"/>
        <v>260</v>
      </c>
      <c r="AW221" s="64">
        <f t="shared" si="70"/>
        <v>247</v>
      </c>
      <c r="AX221" s="120">
        <v>6</v>
      </c>
      <c r="AY221" s="120">
        <v>16</v>
      </c>
      <c r="AZ221" s="120">
        <v>8</v>
      </c>
      <c r="BA221" s="120">
        <v>1</v>
      </c>
      <c r="BB221" s="81">
        <f t="shared" si="71"/>
        <v>31</v>
      </c>
      <c r="BC221" s="80">
        <f t="shared" si="72"/>
        <v>216</v>
      </c>
      <c r="BD221" s="36">
        <f t="shared" si="73"/>
        <v>103.67999999999999</v>
      </c>
      <c r="BE221" s="80">
        <f t="shared" si="74"/>
        <v>112.32000000000001</v>
      </c>
    </row>
    <row r="222" spans="1:57" ht="17.399999999999999">
      <c r="A222" s="217">
        <v>41916</v>
      </c>
      <c r="B222" s="201" t="str">
        <f t="shared" si="83"/>
        <v>22:00:00</v>
      </c>
      <c r="C222" s="27" t="s">
        <v>28</v>
      </c>
      <c r="D222" s="88">
        <v>642</v>
      </c>
      <c r="E222" s="88">
        <v>504</v>
      </c>
      <c r="F222" s="88">
        <v>744</v>
      </c>
      <c r="G222" s="88">
        <v>22</v>
      </c>
      <c r="H222" s="88">
        <v>17</v>
      </c>
      <c r="I222" s="89">
        <v>24</v>
      </c>
      <c r="J222" s="55">
        <f t="shared" si="79"/>
        <v>1890</v>
      </c>
      <c r="K222" s="55">
        <f t="shared" si="80"/>
        <v>63</v>
      </c>
      <c r="L222" s="88">
        <v>613</v>
      </c>
      <c r="M222" s="94">
        <v>307</v>
      </c>
      <c r="N222" s="94"/>
      <c r="O222" s="90">
        <v>20</v>
      </c>
      <c r="P222" s="93">
        <v>11</v>
      </c>
      <c r="Q222" s="56"/>
      <c r="R222" s="55">
        <f t="shared" si="75"/>
        <v>920</v>
      </c>
      <c r="S222" s="55">
        <f t="shared" si="85"/>
        <v>31</v>
      </c>
      <c r="T222" s="57">
        <f t="shared" si="76"/>
        <v>94</v>
      </c>
      <c r="U222" s="88">
        <v>5.48</v>
      </c>
      <c r="V222" s="89">
        <v>6.5</v>
      </c>
      <c r="W222" s="100">
        <v>9.1999999999999993</v>
      </c>
      <c r="X222" s="44"/>
      <c r="Y222" s="44"/>
      <c r="Z222" s="44"/>
      <c r="AA222" s="44"/>
      <c r="AB222" s="44"/>
      <c r="AC222" s="68">
        <f t="shared" si="65"/>
        <v>0</v>
      </c>
      <c r="AD222" s="33"/>
      <c r="AE222" s="20">
        <f t="shared" si="66"/>
        <v>0</v>
      </c>
      <c r="AF222" s="85">
        <f t="shared" si="78"/>
        <v>115.18</v>
      </c>
      <c r="AG222" s="83">
        <f t="shared" si="77"/>
        <v>115.18</v>
      </c>
      <c r="AH222" s="84"/>
      <c r="AI222" s="78"/>
      <c r="AJ222" s="22">
        <f t="shared" si="81"/>
        <v>115.18</v>
      </c>
      <c r="AK222" s="23">
        <f t="shared" si="64"/>
        <v>-11.500000000000014</v>
      </c>
      <c r="AL222" s="58"/>
      <c r="AM222" s="24">
        <f t="shared" si="82"/>
        <v>0</v>
      </c>
      <c r="AN222" s="25">
        <f t="shared" si="67"/>
        <v>103.67999999999999</v>
      </c>
      <c r="AO222" s="28">
        <f t="shared" si="68"/>
        <v>103.67999999999999</v>
      </c>
      <c r="AP222" s="79"/>
      <c r="AQ222" s="121">
        <v>80</v>
      </c>
      <c r="AR222" s="121">
        <v>100</v>
      </c>
      <c r="AS222" s="121">
        <v>0</v>
      </c>
      <c r="AT222" s="121">
        <v>20</v>
      </c>
      <c r="AU222" s="121">
        <v>60</v>
      </c>
      <c r="AV222" s="62">
        <f t="shared" si="69"/>
        <v>260</v>
      </c>
      <c r="AW222" s="64">
        <f t="shared" si="70"/>
        <v>247</v>
      </c>
      <c r="AX222" s="120">
        <v>6</v>
      </c>
      <c r="AY222" s="120">
        <v>16</v>
      </c>
      <c r="AZ222" s="120">
        <v>8</v>
      </c>
      <c r="BA222" s="120">
        <v>1</v>
      </c>
      <c r="BB222" s="81">
        <f t="shared" si="71"/>
        <v>31</v>
      </c>
      <c r="BC222" s="80">
        <f t="shared" si="72"/>
        <v>216</v>
      </c>
      <c r="BD222" s="36">
        <f t="shared" si="73"/>
        <v>103.67999999999999</v>
      </c>
      <c r="BE222" s="80">
        <f t="shared" si="74"/>
        <v>112.32000000000001</v>
      </c>
    </row>
    <row r="223" spans="1:57" ht="17.399999999999999">
      <c r="A223" s="217">
        <v>41916</v>
      </c>
      <c r="B223" s="201" t="str">
        <f t="shared" si="83"/>
        <v>22:30:00</v>
      </c>
      <c r="C223" s="215" t="s">
        <v>60</v>
      </c>
      <c r="D223" s="88">
        <v>607</v>
      </c>
      <c r="E223" s="88">
        <v>480</v>
      </c>
      <c r="F223" s="88">
        <v>715</v>
      </c>
      <c r="G223" s="88">
        <v>20</v>
      </c>
      <c r="H223" s="88">
        <v>17</v>
      </c>
      <c r="I223" s="89">
        <v>24</v>
      </c>
      <c r="J223" s="55">
        <f t="shared" si="79"/>
        <v>1802</v>
      </c>
      <c r="K223" s="55">
        <f t="shared" si="80"/>
        <v>61</v>
      </c>
      <c r="L223" s="88">
        <v>585</v>
      </c>
      <c r="M223" s="94">
        <v>296</v>
      </c>
      <c r="N223" s="94"/>
      <c r="O223" s="90">
        <v>19</v>
      </c>
      <c r="P223" s="93">
        <v>10</v>
      </c>
      <c r="Q223" s="56"/>
      <c r="R223" s="55">
        <f t="shared" si="75"/>
        <v>881</v>
      </c>
      <c r="S223" s="55">
        <f t="shared" si="85"/>
        <v>29</v>
      </c>
      <c r="T223" s="57">
        <f t="shared" si="76"/>
        <v>90</v>
      </c>
      <c r="U223" s="88">
        <v>5.48</v>
      </c>
      <c r="V223" s="89">
        <v>6.5</v>
      </c>
      <c r="W223" s="100">
        <v>9.1999999999999993</v>
      </c>
      <c r="X223" s="44"/>
      <c r="Y223" s="44"/>
      <c r="Z223" s="44"/>
      <c r="AA223" s="44"/>
      <c r="AB223" s="44"/>
      <c r="AC223" s="68">
        <f t="shared" si="65"/>
        <v>0</v>
      </c>
      <c r="AD223" s="33"/>
      <c r="AE223" s="20">
        <f t="shared" si="66"/>
        <v>0</v>
      </c>
      <c r="AF223" s="85">
        <f t="shared" si="78"/>
        <v>111.18</v>
      </c>
      <c r="AG223" s="83">
        <f t="shared" si="77"/>
        <v>111.18</v>
      </c>
      <c r="AH223" s="84"/>
      <c r="AI223" s="78"/>
      <c r="AJ223" s="22">
        <f t="shared" si="81"/>
        <v>111.18</v>
      </c>
      <c r="AK223" s="23">
        <f t="shared" si="64"/>
        <v>-7.5000000000000142</v>
      </c>
      <c r="AL223" s="58"/>
      <c r="AM223" s="24">
        <f t="shared" si="82"/>
        <v>0</v>
      </c>
      <c r="AN223" s="25">
        <f t="shared" si="67"/>
        <v>103.67999999999999</v>
      </c>
      <c r="AO223" s="28">
        <f t="shared" si="68"/>
        <v>103.67999999999999</v>
      </c>
      <c r="AP223" s="79"/>
      <c r="AQ223" s="121">
        <v>80</v>
      </c>
      <c r="AR223" s="121">
        <v>100</v>
      </c>
      <c r="AS223" s="121">
        <v>0</v>
      </c>
      <c r="AT223" s="121">
        <v>20</v>
      </c>
      <c r="AU223" s="121">
        <v>60</v>
      </c>
      <c r="AV223" s="62">
        <f t="shared" si="69"/>
        <v>260</v>
      </c>
      <c r="AW223" s="64">
        <f t="shared" si="70"/>
        <v>247</v>
      </c>
      <c r="AX223" s="120">
        <v>6</v>
      </c>
      <c r="AY223" s="120">
        <v>16</v>
      </c>
      <c r="AZ223" s="120">
        <v>8</v>
      </c>
      <c r="BA223" s="120">
        <v>1</v>
      </c>
      <c r="BB223" s="81">
        <f t="shared" si="71"/>
        <v>31</v>
      </c>
      <c r="BC223" s="80">
        <f t="shared" si="72"/>
        <v>216</v>
      </c>
      <c r="BD223" s="36">
        <f t="shared" si="73"/>
        <v>103.67999999999999</v>
      </c>
      <c r="BE223" s="80">
        <f t="shared" si="74"/>
        <v>112.32000000000001</v>
      </c>
    </row>
    <row r="224" spans="1:57" ht="17.399999999999999">
      <c r="A224" s="217">
        <v>41916</v>
      </c>
      <c r="B224" s="201" t="str">
        <f t="shared" si="83"/>
        <v>23:00:00</v>
      </c>
      <c r="C224" s="215" t="s">
        <v>29</v>
      </c>
      <c r="D224" s="88">
        <v>569</v>
      </c>
      <c r="E224" s="88">
        <v>457</v>
      </c>
      <c r="F224" s="88">
        <v>674</v>
      </c>
      <c r="G224" s="88">
        <v>19</v>
      </c>
      <c r="H224" s="88">
        <v>16</v>
      </c>
      <c r="I224" s="89">
        <v>22</v>
      </c>
      <c r="J224" s="55">
        <f t="shared" si="79"/>
        <v>1700</v>
      </c>
      <c r="K224" s="55">
        <f t="shared" si="80"/>
        <v>57</v>
      </c>
      <c r="L224" s="88">
        <v>526</v>
      </c>
      <c r="M224" s="94">
        <v>288</v>
      </c>
      <c r="N224" s="94"/>
      <c r="O224" s="90">
        <v>17</v>
      </c>
      <c r="P224" s="93">
        <v>10</v>
      </c>
      <c r="Q224" s="56"/>
      <c r="R224" s="55">
        <f t="shared" si="75"/>
        <v>814</v>
      </c>
      <c r="S224" s="55">
        <f t="shared" si="85"/>
        <v>27</v>
      </c>
      <c r="T224" s="57">
        <f t="shared" si="76"/>
        <v>84</v>
      </c>
      <c r="U224" s="88">
        <v>4.92</v>
      </c>
      <c r="V224" s="89">
        <v>6</v>
      </c>
      <c r="W224" s="88">
        <v>7.8</v>
      </c>
      <c r="X224" s="44"/>
      <c r="Y224" s="44"/>
      <c r="Z224" s="44"/>
      <c r="AA224" s="44"/>
      <c r="AB224" s="44"/>
      <c r="AC224" s="68">
        <f t="shared" si="65"/>
        <v>0</v>
      </c>
      <c r="AD224" s="33"/>
      <c r="AE224" s="20">
        <f t="shared" si="66"/>
        <v>0</v>
      </c>
      <c r="AF224" s="85">
        <f t="shared" si="78"/>
        <v>102.72</v>
      </c>
      <c r="AG224" s="83">
        <f t="shared" si="77"/>
        <v>102.72</v>
      </c>
      <c r="AH224" s="84"/>
      <c r="AI224" s="78"/>
      <c r="AJ224" s="22">
        <f t="shared" si="81"/>
        <v>102.72</v>
      </c>
      <c r="AK224" s="23">
        <f t="shared" si="64"/>
        <v>0.95999999999999375</v>
      </c>
      <c r="AL224" s="58"/>
      <c r="AM224" s="24">
        <f t="shared" si="82"/>
        <v>0</v>
      </c>
      <c r="AN224" s="25">
        <f t="shared" si="67"/>
        <v>103.67999999999999</v>
      </c>
      <c r="AO224" s="28">
        <f t="shared" si="68"/>
        <v>103.67999999999999</v>
      </c>
      <c r="AP224" s="79"/>
      <c r="AQ224" s="121">
        <v>80</v>
      </c>
      <c r="AR224" s="121">
        <v>100</v>
      </c>
      <c r="AS224" s="121">
        <v>0</v>
      </c>
      <c r="AT224" s="121">
        <v>20</v>
      </c>
      <c r="AU224" s="121">
        <v>60</v>
      </c>
      <c r="AV224" s="62">
        <f t="shared" si="69"/>
        <v>260</v>
      </c>
      <c r="AW224" s="64">
        <f t="shared" si="70"/>
        <v>247</v>
      </c>
      <c r="AX224" s="120">
        <v>6</v>
      </c>
      <c r="AY224" s="120">
        <v>16</v>
      </c>
      <c r="AZ224" s="120">
        <v>8</v>
      </c>
      <c r="BA224" s="120">
        <v>1</v>
      </c>
      <c r="BB224" s="81">
        <f t="shared" si="71"/>
        <v>31</v>
      </c>
      <c r="BC224" s="80">
        <f t="shared" si="72"/>
        <v>216</v>
      </c>
      <c r="BD224" s="36">
        <f t="shared" si="73"/>
        <v>103.67999999999999</v>
      </c>
      <c r="BE224" s="80">
        <f t="shared" si="74"/>
        <v>112.32000000000001</v>
      </c>
    </row>
    <row r="225" spans="1:57" ht="18" thickBot="1">
      <c r="A225" s="217">
        <v>41916</v>
      </c>
      <c r="B225" s="201" t="str">
        <f t="shared" si="83"/>
        <v>23:30:00</v>
      </c>
      <c r="C225" s="32" t="s">
        <v>61</v>
      </c>
      <c r="D225" s="88">
        <v>528</v>
      </c>
      <c r="E225" s="88">
        <v>423</v>
      </c>
      <c r="F225" s="88">
        <v>635</v>
      </c>
      <c r="G225" s="88">
        <v>18</v>
      </c>
      <c r="H225" s="88">
        <v>15</v>
      </c>
      <c r="I225" s="89">
        <v>21</v>
      </c>
      <c r="J225" s="55">
        <f t="shared" si="79"/>
        <v>1586</v>
      </c>
      <c r="K225" s="55">
        <f t="shared" si="80"/>
        <v>54</v>
      </c>
      <c r="L225" s="88">
        <v>517</v>
      </c>
      <c r="M225" s="94">
        <v>277</v>
      </c>
      <c r="N225" s="94"/>
      <c r="O225" s="90">
        <v>17</v>
      </c>
      <c r="P225" s="93">
        <v>9</v>
      </c>
      <c r="Q225" s="56"/>
      <c r="R225" s="55">
        <f t="shared" si="75"/>
        <v>794</v>
      </c>
      <c r="S225" s="55">
        <f t="shared" si="85"/>
        <v>26</v>
      </c>
      <c r="T225" s="57">
        <f t="shared" si="76"/>
        <v>80</v>
      </c>
      <c r="U225" s="88">
        <v>4.92</v>
      </c>
      <c r="V225" s="89">
        <v>6</v>
      </c>
      <c r="W225" s="88">
        <v>7.8</v>
      </c>
      <c r="X225" s="44"/>
      <c r="Y225" s="44"/>
      <c r="Z225" s="44"/>
      <c r="AA225" s="44"/>
      <c r="AB225" s="44"/>
      <c r="AC225" s="68">
        <f t="shared" si="65"/>
        <v>0</v>
      </c>
      <c r="AD225" s="33"/>
      <c r="AE225" s="20">
        <f t="shared" si="66"/>
        <v>0</v>
      </c>
      <c r="AF225" s="85">
        <f t="shared" si="78"/>
        <v>98.72</v>
      </c>
      <c r="AG225" s="83">
        <f t="shared" si="77"/>
        <v>98.72</v>
      </c>
      <c r="AH225" s="84"/>
      <c r="AI225" s="78"/>
      <c r="AJ225" s="22">
        <f t="shared" si="81"/>
        <v>98.72</v>
      </c>
      <c r="AK225" s="23">
        <f t="shared" si="64"/>
        <v>4.9599999999999937</v>
      </c>
      <c r="AL225" s="58"/>
      <c r="AM225" s="24">
        <f t="shared" si="82"/>
        <v>0</v>
      </c>
      <c r="AN225" s="25">
        <f t="shared" si="67"/>
        <v>103.67999999999999</v>
      </c>
      <c r="AO225" s="28">
        <f t="shared" si="68"/>
        <v>103.67999999999999</v>
      </c>
      <c r="AP225" s="79"/>
      <c r="AQ225" s="121">
        <v>80</v>
      </c>
      <c r="AR225" s="121">
        <v>100</v>
      </c>
      <c r="AS225" s="121">
        <v>0</v>
      </c>
      <c r="AT225" s="121">
        <v>20</v>
      </c>
      <c r="AU225" s="121">
        <v>60</v>
      </c>
      <c r="AV225" s="62">
        <f t="shared" si="69"/>
        <v>260</v>
      </c>
      <c r="AW225" s="64">
        <f t="shared" si="70"/>
        <v>247</v>
      </c>
      <c r="AX225" s="120">
        <v>6</v>
      </c>
      <c r="AY225" s="120">
        <v>16</v>
      </c>
      <c r="AZ225" s="120">
        <v>8</v>
      </c>
      <c r="BA225" s="120">
        <v>1</v>
      </c>
      <c r="BB225" s="81">
        <f t="shared" si="71"/>
        <v>31</v>
      </c>
      <c r="BC225" s="80">
        <f t="shared" si="72"/>
        <v>216</v>
      </c>
      <c r="BD225" s="36">
        <f t="shared" si="73"/>
        <v>103.67999999999999</v>
      </c>
      <c r="BE225" s="80">
        <f t="shared" si="74"/>
        <v>112.32000000000001</v>
      </c>
    </row>
    <row r="226" spans="1:57" ht="18" thickBot="1">
      <c r="A226" s="217">
        <v>41917</v>
      </c>
      <c r="B226" s="201" t="str">
        <f t="shared" si="83"/>
        <v>00:00:00</v>
      </c>
      <c r="C226" s="18" t="s">
        <v>85</v>
      </c>
      <c r="D226" s="44">
        <v>495</v>
      </c>
      <c r="E226" s="44">
        <v>403</v>
      </c>
      <c r="F226" s="45">
        <v>615</v>
      </c>
      <c r="G226" s="45">
        <v>17</v>
      </c>
      <c r="H226" s="86">
        <v>13</v>
      </c>
      <c r="I226" s="87">
        <v>21</v>
      </c>
      <c r="J226" s="48">
        <f>D226+E226+F226</f>
        <v>1513</v>
      </c>
      <c r="K226" s="48">
        <f>G226+H226+I226</f>
        <v>51</v>
      </c>
      <c r="L226" s="44">
        <v>503</v>
      </c>
      <c r="M226" s="19">
        <v>268</v>
      </c>
      <c r="N226" s="19"/>
      <c r="O226" s="45">
        <v>17</v>
      </c>
      <c r="P226" s="93">
        <v>9</v>
      </c>
      <c r="Q226" s="49"/>
      <c r="R226" s="48">
        <f>SUM(L226+M226+N226)</f>
        <v>771</v>
      </c>
      <c r="S226" s="48">
        <f>O226+P226+Q226</f>
        <v>26</v>
      </c>
      <c r="T226" s="50">
        <f>SUM(K226+S226)</f>
        <v>77</v>
      </c>
      <c r="U226" s="88">
        <v>4.4400000000000004</v>
      </c>
      <c r="V226" s="44">
        <v>4.5</v>
      </c>
      <c r="W226" s="99">
        <v>7.1</v>
      </c>
      <c r="X226" s="53"/>
      <c r="Y226" s="53"/>
      <c r="Z226" s="53"/>
      <c r="AA226" s="53"/>
      <c r="AB226" s="53"/>
      <c r="AC226" s="67">
        <f>SUM(X226:AB226)</f>
        <v>0</v>
      </c>
      <c r="AD226" s="139"/>
      <c r="AE226" s="20">
        <f>AC226+AD226</f>
        <v>0</v>
      </c>
      <c r="AF226" s="85">
        <f>T226+U226+V226+W226+X226+V225+Z226+AA226+AB226</f>
        <v>99.039999999999992</v>
      </c>
      <c r="AG226" s="21">
        <f>+AF226-AM226</f>
        <v>99.039999999999992</v>
      </c>
      <c r="AH226" s="82"/>
      <c r="AI226" s="51"/>
      <c r="AJ226" s="22">
        <f>AF226+AI226</f>
        <v>99.039999999999992</v>
      </c>
      <c r="AK226" s="23">
        <f>AO226-AF226</f>
        <v>4.6400000000000006</v>
      </c>
      <c r="AL226" s="54"/>
      <c r="AM226" s="24">
        <f>AE226</f>
        <v>0</v>
      </c>
      <c r="AN226" s="25">
        <f>BD226</f>
        <v>103.67999999999999</v>
      </c>
      <c r="AO226" s="26">
        <f>AM226+AN226</f>
        <v>103.67999999999999</v>
      </c>
      <c r="AP226" s="79"/>
      <c r="AQ226" s="121">
        <v>80</v>
      </c>
      <c r="AR226" s="121">
        <v>100</v>
      </c>
      <c r="AS226" s="121">
        <v>0</v>
      </c>
      <c r="AT226" s="121">
        <v>20</v>
      </c>
      <c r="AU226" s="121">
        <v>60</v>
      </c>
      <c r="AV226" s="62">
        <f>SUM(AQ226:AU226)</f>
        <v>260</v>
      </c>
      <c r="AW226" s="63">
        <f>AV226*0.95</f>
        <v>247</v>
      </c>
      <c r="AX226" s="120">
        <v>6</v>
      </c>
      <c r="AY226" s="120">
        <v>16</v>
      </c>
      <c r="AZ226" s="120">
        <v>8</v>
      </c>
      <c r="BA226" s="120">
        <v>1</v>
      </c>
      <c r="BB226" s="81">
        <f>SUM(AX226:BA226)</f>
        <v>31</v>
      </c>
      <c r="BC226" s="80">
        <f>AW226-BB226</f>
        <v>216</v>
      </c>
      <c r="BD226" s="36">
        <f>BC226*0.48</f>
        <v>103.67999999999999</v>
      </c>
      <c r="BE226" s="80">
        <f>BC226*0.52</f>
        <v>112.32000000000001</v>
      </c>
    </row>
    <row r="227" spans="1:57" ht="18" thickBot="1">
      <c r="A227" s="217">
        <v>41917</v>
      </c>
      <c r="B227" s="201" t="str">
        <f t="shared" si="83"/>
        <v>00:30:00</v>
      </c>
      <c r="C227" s="27" t="s">
        <v>38</v>
      </c>
      <c r="D227" s="88">
        <v>467</v>
      </c>
      <c r="E227" s="88">
        <v>389</v>
      </c>
      <c r="F227" s="88">
        <v>589</v>
      </c>
      <c r="G227" s="45">
        <v>16</v>
      </c>
      <c r="H227" s="86">
        <v>13</v>
      </c>
      <c r="I227" s="87">
        <v>20</v>
      </c>
      <c r="J227" s="48">
        <f t="shared" ref="J227:J281" si="86">D227+E227+F227</f>
        <v>1445</v>
      </c>
      <c r="K227" s="48">
        <f t="shared" ref="K227:K245" si="87">G227+H227+I227</f>
        <v>49</v>
      </c>
      <c r="L227" s="44">
        <v>490</v>
      </c>
      <c r="M227" s="94">
        <v>261</v>
      </c>
      <c r="N227" s="94"/>
      <c r="O227" s="45">
        <v>16</v>
      </c>
      <c r="P227" s="93">
        <v>9</v>
      </c>
      <c r="Q227" s="56"/>
      <c r="R227" s="48">
        <f t="shared" ref="R227:R281" si="88">SUM(L227+M227+N227)</f>
        <v>751</v>
      </c>
      <c r="S227" s="48">
        <f t="shared" ref="S227:S281" si="89">O227+P227+Q227</f>
        <v>25</v>
      </c>
      <c r="T227" s="50">
        <f>SUM(K227+S227)</f>
        <v>74</v>
      </c>
      <c r="U227" s="88">
        <v>4.4400000000000004</v>
      </c>
      <c r="V227" s="44">
        <v>4.5</v>
      </c>
      <c r="W227" s="99">
        <v>7.1</v>
      </c>
      <c r="X227" s="44"/>
      <c r="Y227" s="137"/>
      <c r="Z227" s="53"/>
      <c r="AA227" s="44"/>
      <c r="AB227" s="44"/>
      <c r="AC227" s="67">
        <f t="shared" ref="AC227:AC281" si="90">SUM(X227:AB227)</f>
        <v>0</v>
      </c>
      <c r="AD227" s="33"/>
      <c r="AE227" s="20">
        <f t="shared" ref="AE227:AE281" si="91">AC227+AD227</f>
        <v>0</v>
      </c>
      <c r="AF227" s="85">
        <f>T227+U227+V227+W227+X227+V226+Z227+AA227+AB227</f>
        <v>94.539999999999992</v>
      </c>
      <c r="AG227" s="21">
        <f>+AF227-AM227</f>
        <v>94.539999999999992</v>
      </c>
      <c r="AH227" s="82"/>
      <c r="AI227" s="78"/>
      <c r="AJ227" s="22">
        <f t="shared" ref="AJ227:AJ290" si="92">AF227+AI227</f>
        <v>94.539999999999992</v>
      </c>
      <c r="AK227" s="23">
        <f t="shared" ref="AK227:AK281" si="93">AO227-AF227</f>
        <v>9.14</v>
      </c>
      <c r="AL227" s="54"/>
      <c r="AM227" s="24">
        <f t="shared" ref="AM227:AM281" si="94">AE227</f>
        <v>0</v>
      </c>
      <c r="AN227" s="25">
        <f t="shared" ref="AN227:AN281" si="95">BD227</f>
        <v>103.67999999999999</v>
      </c>
      <c r="AO227" s="26">
        <f t="shared" ref="AO227:AO281" si="96">AM227+AN227</f>
        <v>103.67999999999999</v>
      </c>
      <c r="AP227" s="79"/>
      <c r="AQ227" s="121">
        <v>80</v>
      </c>
      <c r="AR227" s="121">
        <v>100</v>
      </c>
      <c r="AS227" s="121">
        <v>0</v>
      </c>
      <c r="AT227" s="121">
        <v>20</v>
      </c>
      <c r="AU227" s="121">
        <v>60</v>
      </c>
      <c r="AV227" s="62">
        <f t="shared" ref="AV227:AV261" si="97">SUM(AQ227:AU227)</f>
        <v>260</v>
      </c>
      <c r="AW227" s="63">
        <f t="shared" ref="AW227:AW281" si="98">AV227*0.95</f>
        <v>247</v>
      </c>
      <c r="AX227" s="120">
        <v>6</v>
      </c>
      <c r="AY227" s="120">
        <v>16</v>
      </c>
      <c r="AZ227" s="120">
        <v>8</v>
      </c>
      <c r="BA227" s="120">
        <v>1</v>
      </c>
      <c r="BB227" s="81">
        <f t="shared" ref="BB227:BB281" si="99">SUM(AX227:BA227)</f>
        <v>31</v>
      </c>
      <c r="BC227" s="80">
        <f t="shared" ref="BC227:BC281" si="100">AW227-BB227</f>
        <v>216</v>
      </c>
      <c r="BD227" s="36">
        <f t="shared" ref="BD227:BD240" si="101">BC227*0.48</f>
        <v>103.67999999999999</v>
      </c>
      <c r="BE227" s="80">
        <f t="shared" ref="BE227:BE281" si="102">BC227*0.52</f>
        <v>112.32000000000001</v>
      </c>
    </row>
    <row r="228" spans="1:57" ht="18" thickBot="1">
      <c r="A228" s="217">
        <v>41917</v>
      </c>
      <c r="B228" s="201" t="str">
        <f t="shared" si="83"/>
        <v>01:00:00</v>
      </c>
      <c r="C228" s="18" t="s">
        <v>7</v>
      </c>
      <c r="D228" s="88">
        <v>462</v>
      </c>
      <c r="E228" s="90">
        <v>383</v>
      </c>
      <c r="F228" s="90">
        <v>593</v>
      </c>
      <c r="G228" s="45">
        <v>16</v>
      </c>
      <c r="H228" s="88">
        <v>13</v>
      </c>
      <c r="I228" s="89">
        <v>20</v>
      </c>
      <c r="J228" s="48">
        <f t="shared" si="86"/>
        <v>1438</v>
      </c>
      <c r="K228" s="48">
        <f t="shared" si="87"/>
        <v>49</v>
      </c>
      <c r="L228" s="44">
        <v>487</v>
      </c>
      <c r="M228" s="94">
        <v>253</v>
      </c>
      <c r="N228" s="94"/>
      <c r="O228" s="45">
        <v>16</v>
      </c>
      <c r="P228" s="93">
        <v>9</v>
      </c>
      <c r="Q228" s="56"/>
      <c r="R228" s="48">
        <f t="shared" si="88"/>
        <v>740</v>
      </c>
      <c r="S228" s="48">
        <f t="shared" si="89"/>
        <v>25</v>
      </c>
      <c r="T228" s="50">
        <f t="shared" ref="T228:T281" si="103">SUM(K228+S228)</f>
        <v>74</v>
      </c>
      <c r="U228" s="88">
        <v>4.32</v>
      </c>
      <c r="V228" s="44">
        <v>4.5</v>
      </c>
      <c r="W228" s="88">
        <v>6.8</v>
      </c>
      <c r="X228" s="44"/>
      <c r="Y228" s="137"/>
      <c r="Z228" s="44"/>
      <c r="AA228" s="44"/>
      <c r="AB228" s="44"/>
      <c r="AC228" s="67">
        <f t="shared" si="90"/>
        <v>0</v>
      </c>
      <c r="AD228" s="33"/>
      <c r="AE228" s="20">
        <f t="shared" si="91"/>
        <v>0</v>
      </c>
      <c r="AF228" s="85">
        <f>T228+U228+V228+W228+X228+V227+Z228+AA228+AB228</f>
        <v>94.11999999999999</v>
      </c>
      <c r="AG228" s="21">
        <f>+AF228-AM228</f>
        <v>94.11999999999999</v>
      </c>
      <c r="AH228" s="82"/>
      <c r="AI228" s="78"/>
      <c r="AJ228" s="22">
        <f t="shared" si="92"/>
        <v>94.11999999999999</v>
      </c>
      <c r="AK228" s="23">
        <f t="shared" si="93"/>
        <v>9.5600000000000023</v>
      </c>
      <c r="AL228" s="58"/>
      <c r="AM228" s="24">
        <f t="shared" si="94"/>
        <v>0</v>
      </c>
      <c r="AN228" s="25">
        <f t="shared" si="95"/>
        <v>103.67999999999999</v>
      </c>
      <c r="AO228" s="26">
        <f t="shared" si="96"/>
        <v>103.67999999999999</v>
      </c>
      <c r="AP228" s="79"/>
      <c r="AQ228" s="121">
        <v>80</v>
      </c>
      <c r="AR228" s="121">
        <v>100</v>
      </c>
      <c r="AS228" s="121">
        <v>0</v>
      </c>
      <c r="AT228" s="121">
        <v>20</v>
      </c>
      <c r="AU228" s="121">
        <v>60</v>
      </c>
      <c r="AV228" s="62">
        <f t="shared" si="97"/>
        <v>260</v>
      </c>
      <c r="AW228" s="63">
        <f t="shared" si="98"/>
        <v>247</v>
      </c>
      <c r="AX228" s="120">
        <v>6</v>
      </c>
      <c r="AY228" s="120">
        <v>16</v>
      </c>
      <c r="AZ228" s="120">
        <v>8</v>
      </c>
      <c r="BA228" s="120">
        <v>1</v>
      </c>
      <c r="BB228" s="81">
        <f t="shared" si="99"/>
        <v>31</v>
      </c>
      <c r="BC228" s="80">
        <f t="shared" si="100"/>
        <v>216</v>
      </c>
      <c r="BD228" s="36">
        <f t="shared" si="101"/>
        <v>103.67999999999999</v>
      </c>
      <c r="BE228" s="80">
        <f t="shared" si="102"/>
        <v>112.32000000000001</v>
      </c>
    </row>
    <row r="229" spans="1:57" ht="18" thickBot="1">
      <c r="A229" s="217">
        <v>41917</v>
      </c>
      <c r="B229" s="201" t="str">
        <f t="shared" si="83"/>
        <v>01:30:00</v>
      </c>
      <c r="C229" s="18" t="s">
        <v>39</v>
      </c>
      <c r="D229" s="88">
        <v>453</v>
      </c>
      <c r="E229" s="88">
        <v>377</v>
      </c>
      <c r="F229" s="88">
        <v>577</v>
      </c>
      <c r="G229" s="45">
        <v>16</v>
      </c>
      <c r="H229" s="88">
        <v>13</v>
      </c>
      <c r="I229" s="89">
        <v>19</v>
      </c>
      <c r="J229" s="48">
        <f t="shared" si="86"/>
        <v>1407</v>
      </c>
      <c r="K229" s="48">
        <f t="shared" si="87"/>
        <v>48</v>
      </c>
      <c r="L229" s="44">
        <v>459</v>
      </c>
      <c r="M229" s="94">
        <v>250</v>
      </c>
      <c r="N229" s="94"/>
      <c r="O229" s="45">
        <v>15</v>
      </c>
      <c r="P229" s="93">
        <v>9</v>
      </c>
      <c r="Q229" s="56"/>
      <c r="R229" s="48">
        <f t="shared" si="88"/>
        <v>709</v>
      </c>
      <c r="S229" s="48">
        <f t="shared" si="89"/>
        <v>24</v>
      </c>
      <c r="T229" s="50">
        <f t="shared" si="103"/>
        <v>72</v>
      </c>
      <c r="U229" s="88">
        <v>4.32</v>
      </c>
      <c r="V229" s="44">
        <v>4.5</v>
      </c>
      <c r="W229" s="88">
        <v>6.8</v>
      </c>
      <c r="X229" s="44"/>
      <c r="Y229" s="137"/>
      <c r="Z229" s="44"/>
      <c r="AA229" s="44"/>
      <c r="AB229" s="44"/>
      <c r="AC229" s="67">
        <f t="shared" si="90"/>
        <v>0</v>
      </c>
      <c r="AD229" s="33"/>
      <c r="AE229" s="20">
        <f t="shared" si="91"/>
        <v>0</v>
      </c>
      <c r="AF229" s="85">
        <f>T229+U229+V229+W229+X229+V228+Z229+AA229+AB229</f>
        <v>92.11999999999999</v>
      </c>
      <c r="AG229" s="21">
        <f>+AF229-AM229</f>
        <v>92.11999999999999</v>
      </c>
      <c r="AH229" s="82"/>
      <c r="AI229" s="78"/>
      <c r="AJ229" s="22">
        <f t="shared" si="92"/>
        <v>92.11999999999999</v>
      </c>
      <c r="AK229" s="23">
        <f t="shared" si="93"/>
        <v>11.560000000000002</v>
      </c>
      <c r="AL229" s="58"/>
      <c r="AM229" s="24">
        <f t="shared" si="94"/>
        <v>0</v>
      </c>
      <c r="AN229" s="25">
        <f t="shared" si="95"/>
        <v>103.67999999999999</v>
      </c>
      <c r="AO229" s="26">
        <f t="shared" si="96"/>
        <v>103.67999999999999</v>
      </c>
      <c r="AP229" s="79"/>
      <c r="AQ229" s="121">
        <v>80</v>
      </c>
      <c r="AR229" s="121">
        <v>100</v>
      </c>
      <c r="AS229" s="121">
        <v>0</v>
      </c>
      <c r="AT229" s="121">
        <v>20</v>
      </c>
      <c r="AU229" s="121">
        <v>60</v>
      </c>
      <c r="AV229" s="62">
        <f t="shared" si="97"/>
        <v>260</v>
      </c>
      <c r="AW229" s="63">
        <f t="shared" si="98"/>
        <v>247</v>
      </c>
      <c r="AX229" s="120">
        <v>6</v>
      </c>
      <c r="AY229" s="120">
        <v>16</v>
      </c>
      <c r="AZ229" s="120">
        <v>8</v>
      </c>
      <c r="BA229" s="120">
        <v>1</v>
      </c>
      <c r="BB229" s="81">
        <f t="shared" si="99"/>
        <v>31</v>
      </c>
      <c r="BC229" s="80">
        <f t="shared" si="100"/>
        <v>216</v>
      </c>
      <c r="BD229" s="36">
        <f t="shared" si="101"/>
        <v>103.67999999999999</v>
      </c>
      <c r="BE229" s="80">
        <f t="shared" si="102"/>
        <v>112.32000000000001</v>
      </c>
    </row>
    <row r="230" spans="1:57" ht="18" thickBot="1">
      <c r="A230" s="217">
        <v>41917</v>
      </c>
      <c r="B230" s="201" t="str">
        <f t="shared" si="83"/>
        <v>02:00:00</v>
      </c>
      <c r="C230" s="27" t="s">
        <v>8</v>
      </c>
      <c r="D230" s="88">
        <v>452</v>
      </c>
      <c r="E230" s="88">
        <v>372</v>
      </c>
      <c r="F230" s="88">
        <v>570</v>
      </c>
      <c r="G230" s="45">
        <v>16</v>
      </c>
      <c r="H230" s="88">
        <v>13</v>
      </c>
      <c r="I230" s="89">
        <v>19</v>
      </c>
      <c r="J230" s="48">
        <f t="shared" si="86"/>
        <v>1394</v>
      </c>
      <c r="K230" s="48">
        <f t="shared" si="87"/>
        <v>48</v>
      </c>
      <c r="L230" s="44">
        <v>456</v>
      </c>
      <c r="M230" s="94">
        <v>246</v>
      </c>
      <c r="N230" s="94"/>
      <c r="O230" s="45">
        <v>15</v>
      </c>
      <c r="P230" s="93">
        <v>9</v>
      </c>
      <c r="Q230" s="56"/>
      <c r="R230" s="48">
        <f t="shared" si="88"/>
        <v>702</v>
      </c>
      <c r="S230" s="48">
        <f t="shared" si="89"/>
        <v>24</v>
      </c>
      <c r="T230" s="50">
        <f t="shared" si="103"/>
        <v>72</v>
      </c>
      <c r="U230" s="88">
        <v>4.2</v>
      </c>
      <c r="V230" s="44">
        <v>3.8</v>
      </c>
      <c r="W230" s="88">
        <v>6.4</v>
      </c>
      <c r="X230" s="44"/>
      <c r="Y230" s="137"/>
      <c r="Z230" s="44"/>
      <c r="AA230" s="44"/>
      <c r="AB230" s="44"/>
      <c r="AC230" s="67">
        <f t="shared" si="90"/>
        <v>0</v>
      </c>
      <c r="AD230" s="33"/>
      <c r="AE230" s="20">
        <f t="shared" si="91"/>
        <v>0</v>
      </c>
      <c r="AF230" s="85">
        <f>T230+U230+V230+W230+X230+V229+Z230+AA230+AB230</f>
        <v>90.9</v>
      </c>
      <c r="AG230" s="21">
        <f t="shared" ref="AG230:AG281" si="104">+AF230-AM230</f>
        <v>90.9</v>
      </c>
      <c r="AH230" s="82"/>
      <c r="AI230" s="78"/>
      <c r="AJ230" s="22">
        <f t="shared" si="92"/>
        <v>90.9</v>
      </c>
      <c r="AK230" s="23">
        <f t="shared" si="93"/>
        <v>12.779999999999987</v>
      </c>
      <c r="AL230" s="58"/>
      <c r="AM230" s="24">
        <f t="shared" si="94"/>
        <v>0</v>
      </c>
      <c r="AN230" s="25">
        <f t="shared" si="95"/>
        <v>103.67999999999999</v>
      </c>
      <c r="AO230" s="26">
        <f t="shared" si="96"/>
        <v>103.67999999999999</v>
      </c>
      <c r="AP230" s="79"/>
      <c r="AQ230" s="121">
        <v>80</v>
      </c>
      <c r="AR230" s="121">
        <v>100</v>
      </c>
      <c r="AS230" s="121">
        <v>0</v>
      </c>
      <c r="AT230" s="121">
        <v>20</v>
      </c>
      <c r="AU230" s="121">
        <v>60</v>
      </c>
      <c r="AV230" s="62">
        <f t="shared" si="97"/>
        <v>260</v>
      </c>
      <c r="AW230" s="63">
        <f t="shared" si="98"/>
        <v>247</v>
      </c>
      <c r="AX230" s="120">
        <v>6</v>
      </c>
      <c r="AY230" s="120">
        <v>16</v>
      </c>
      <c r="AZ230" s="120">
        <v>8</v>
      </c>
      <c r="BA230" s="120">
        <v>1</v>
      </c>
      <c r="BB230" s="81">
        <f t="shared" si="99"/>
        <v>31</v>
      </c>
      <c r="BC230" s="80">
        <f t="shared" si="100"/>
        <v>216</v>
      </c>
      <c r="BD230" s="36">
        <f t="shared" si="101"/>
        <v>103.67999999999999</v>
      </c>
      <c r="BE230" s="80">
        <f t="shared" si="102"/>
        <v>112.32000000000001</v>
      </c>
    </row>
    <row r="231" spans="1:57" ht="18" thickBot="1">
      <c r="A231" s="217">
        <v>41917</v>
      </c>
      <c r="B231" s="201" t="str">
        <f t="shared" si="83"/>
        <v>02:30:00</v>
      </c>
      <c r="C231" s="27" t="s">
        <v>40</v>
      </c>
      <c r="D231" s="88">
        <v>446</v>
      </c>
      <c r="E231" s="88">
        <v>369</v>
      </c>
      <c r="F231" s="88">
        <v>580</v>
      </c>
      <c r="G231" s="45">
        <v>15</v>
      </c>
      <c r="H231" s="88">
        <v>12</v>
      </c>
      <c r="I231" s="89">
        <v>19</v>
      </c>
      <c r="J231" s="48">
        <f t="shared" si="86"/>
        <v>1395</v>
      </c>
      <c r="K231" s="48">
        <f t="shared" si="87"/>
        <v>46</v>
      </c>
      <c r="L231" s="44">
        <v>455</v>
      </c>
      <c r="M231" s="94">
        <v>246</v>
      </c>
      <c r="N231" s="94"/>
      <c r="O231" s="45">
        <v>15</v>
      </c>
      <c r="P231" s="93">
        <v>9</v>
      </c>
      <c r="Q231" s="56"/>
      <c r="R231" s="48">
        <f t="shared" si="88"/>
        <v>701</v>
      </c>
      <c r="S231" s="48">
        <f t="shared" si="89"/>
        <v>24</v>
      </c>
      <c r="T231" s="50">
        <f t="shared" si="103"/>
        <v>70</v>
      </c>
      <c r="U231" s="88">
        <v>4.2</v>
      </c>
      <c r="V231" s="44">
        <v>3.8</v>
      </c>
      <c r="W231" s="88">
        <v>6.4</v>
      </c>
      <c r="X231" s="44"/>
      <c r="Y231" s="44"/>
      <c r="Z231" s="44"/>
      <c r="AA231" s="44"/>
      <c r="AB231" s="44"/>
      <c r="AC231" s="67">
        <f t="shared" si="90"/>
        <v>0</v>
      </c>
      <c r="AD231" s="33"/>
      <c r="AE231" s="20">
        <f t="shared" si="91"/>
        <v>0</v>
      </c>
      <c r="AF231" s="85">
        <f t="shared" ref="AF231:AF281" si="105">T231+U231+V231+W231+X231+Y231+Z231+AA231+AB231</f>
        <v>84.4</v>
      </c>
      <c r="AG231" s="21">
        <f t="shared" si="104"/>
        <v>84.4</v>
      </c>
      <c r="AH231" s="82"/>
      <c r="AI231" s="78"/>
      <c r="AJ231" s="22">
        <f t="shared" si="92"/>
        <v>84.4</v>
      </c>
      <c r="AK231" s="23">
        <f t="shared" si="93"/>
        <v>19.279999999999987</v>
      </c>
      <c r="AL231" s="58"/>
      <c r="AM231" s="24">
        <f t="shared" si="94"/>
        <v>0</v>
      </c>
      <c r="AN231" s="25">
        <f t="shared" si="95"/>
        <v>103.67999999999999</v>
      </c>
      <c r="AO231" s="26">
        <f t="shared" si="96"/>
        <v>103.67999999999999</v>
      </c>
      <c r="AP231" s="79"/>
      <c r="AQ231" s="121">
        <v>80</v>
      </c>
      <c r="AR231" s="121">
        <v>100</v>
      </c>
      <c r="AS231" s="121">
        <v>0</v>
      </c>
      <c r="AT231" s="121">
        <v>20</v>
      </c>
      <c r="AU231" s="121">
        <v>60</v>
      </c>
      <c r="AV231" s="62">
        <f t="shared" si="97"/>
        <v>260</v>
      </c>
      <c r="AW231" s="63">
        <f t="shared" si="98"/>
        <v>247</v>
      </c>
      <c r="AX231" s="120">
        <v>6</v>
      </c>
      <c r="AY231" s="120">
        <v>16</v>
      </c>
      <c r="AZ231" s="120">
        <v>8</v>
      </c>
      <c r="BA231" s="120">
        <v>1</v>
      </c>
      <c r="BB231" s="81">
        <f t="shared" si="99"/>
        <v>31</v>
      </c>
      <c r="BC231" s="80">
        <f t="shared" si="100"/>
        <v>216</v>
      </c>
      <c r="BD231" s="36">
        <f t="shared" si="101"/>
        <v>103.67999999999999</v>
      </c>
      <c r="BE231" s="80">
        <f t="shared" si="102"/>
        <v>112.32000000000001</v>
      </c>
    </row>
    <row r="232" spans="1:57" ht="18" thickBot="1">
      <c r="A232" s="217">
        <v>41917</v>
      </c>
      <c r="B232" s="201" t="str">
        <f t="shared" si="83"/>
        <v>03:00:00</v>
      </c>
      <c r="C232" s="27" t="s">
        <v>9</v>
      </c>
      <c r="D232" s="88">
        <v>441</v>
      </c>
      <c r="E232" s="88">
        <v>368</v>
      </c>
      <c r="F232" s="88">
        <v>576</v>
      </c>
      <c r="G232" s="45">
        <v>15</v>
      </c>
      <c r="H232" s="88">
        <v>12</v>
      </c>
      <c r="I232" s="89">
        <v>19</v>
      </c>
      <c r="J232" s="48">
        <f t="shared" si="86"/>
        <v>1385</v>
      </c>
      <c r="K232" s="48">
        <f t="shared" si="87"/>
        <v>46</v>
      </c>
      <c r="L232" s="44">
        <v>453</v>
      </c>
      <c r="M232" s="94">
        <v>247</v>
      </c>
      <c r="N232" s="94"/>
      <c r="O232" s="45">
        <v>15</v>
      </c>
      <c r="P232" s="93">
        <v>9</v>
      </c>
      <c r="Q232" s="56"/>
      <c r="R232" s="48">
        <f t="shared" si="88"/>
        <v>700</v>
      </c>
      <c r="S232" s="48">
        <f t="shared" si="89"/>
        <v>24</v>
      </c>
      <c r="T232" s="50">
        <f t="shared" si="103"/>
        <v>70</v>
      </c>
      <c r="U232" s="88">
        <v>4.2</v>
      </c>
      <c r="V232" s="44">
        <v>3.8</v>
      </c>
      <c r="W232" s="88">
        <v>6.3</v>
      </c>
      <c r="X232" s="44"/>
      <c r="Y232" s="44"/>
      <c r="Z232" s="44"/>
      <c r="AA232" s="44"/>
      <c r="AB232" s="44"/>
      <c r="AC232" s="67">
        <f t="shared" si="90"/>
        <v>0</v>
      </c>
      <c r="AD232" s="33"/>
      <c r="AE232" s="20">
        <f t="shared" si="91"/>
        <v>0</v>
      </c>
      <c r="AF232" s="85">
        <f t="shared" si="105"/>
        <v>84.3</v>
      </c>
      <c r="AG232" s="21">
        <f t="shared" si="104"/>
        <v>84.3</v>
      </c>
      <c r="AH232" s="82"/>
      <c r="AI232" s="78"/>
      <c r="AJ232" s="22">
        <f t="shared" si="92"/>
        <v>84.3</v>
      </c>
      <c r="AK232" s="23">
        <f t="shared" si="93"/>
        <v>19.379999999999995</v>
      </c>
      <c r="AL232" s="58"/>
      <c r="AM232" s="24">
        <f t="shared" si="94"/>
        <v>0</v>
      </c>
      <c r="AN232" s="25">
        <f t="shared" si="95"/>
        <v>103.67999999999999</v>
      </c>
      <c r="AO232" s="26">
        <f t="shared" si="96"/>
        <v>103.67999999999999</v>
      </c>
      <c r="AP232" s="79"/>
      <c r="AQ232" s="121">
        <v>80</v>
      </c>
      <c r="AR232" s="121">
        <v>100</v>
      </c>
      <c r="AS232" s="121">
        <v>0</v>
      </c>
      <c r="AT232" s="121">
        <v>20</v>
      </c>
      <c r="AU232" s="121">
        <v>60</v>
      </c>
      <c r="AV232" s="62">
        <f t="shared" si="97"/>
        <v>260</v>
      </c>
      <c r="AW232" s="63">
        <f t="shared" si="98"/>
        <v>247</v>
      </c>
      <c r="AX232" s="120">
        <v>6</v>
      </c>
      <c r="AY232" s="120">
        <v>16</v>
      </c>
      <c r="AZ232" s="120">
        <v>8</v>
      </c>
      <c r="BA232" s="120">
        <v>1</v>
      </c>
      <c r="BB232" s="81">
        <f t="shared" si="99"/>
        <v>31</v>
      </c>
      <c r="BC232" s="80">
        <f t="shared" si="100"/>
        <v>216</v>
      </c>
      <c r="BD232" s="36">
        <f t="shared" si="101"/>
        <v>103.67999999999999</v>
      </c>
      <c r="BE232" s="80">
        <f t="shared" si="102"/>
        <v>112.32000000000001</v>
      </c>
    </row>
    <row r="233" spans="1:57" ht="18" thickBot="1">
      <c r="A233" s="217">
        <v>41917</v>
      </c>
      <c r="B233" s="201" t="str">
        <f t="shared" si="83"/>
        <v>03:30:00</v>
      </c>
      <c r="C233" s="27" t="s">
        <v>41</v>
      </c>
      <c r="D233" s="88">
        <v>439</v>
      </c>
      <c r="E233" s="88">
        <v>366</v>
      </c>
      <c r="F233" s="88">
        <v>559</v>
      </c>
      <c r="G233" s="45">
        <v>15</v>
      </c>
      <c r="H233" s="88">
        <v>12</v>
      </c>
      <c r="I233" s="89">
        <v>19</v>
      </c>
      <c r="J233" s="48">
        <f t="shared" si="86"/>
        <v>1364</v>
      </c>
      <c r="K233" s="48">
        <f t="shared" si="87"/>
        <v>46</v>
      </c>
      <c r="L233" s="44">
        <v>452</v>
      </c>
      <c r="M233" s="94">
        <v>247</v>
      </c>
      <c r="N233" s="94"/>
      <c r="O233" s="45">
        <v>15</v>
      </c>
      <c r="P233" s="93">
        <v>9</v>
      </c>
      <c r="Q233" s="56"/>
      <c r="R233" s="48">
        <f t="shared" si="88"/>
        <v>699</v>
      </c>
      <c r="S233" s="48">
        <f t="shared" si="89"/>
        <v>24</v>
      </c>
      <c r="T233" s="50">
        <f t="shared" si="103"/>
        <v>70</v>
      </c>
      <c r="U233" s="88">
        <v>4.2</v>
      </c>
      <c r="V233" s="44">
        <v>3.8</v>
      </c>
      <c r="W233" s="88">
        <v>6.3</v>
      </c>
      <c r="X233" s="44"/>
      <c r="Y233" s="44"/>
      <c r="Z233" s="44"/>
      <c r="AA233" s="44"/>
      <c r="AB233" s="44"/>
      <c r="AC233" s="67">
        <f t="shared" si="90"/>
        <v>0</v>
      </c>
      <c r="AD233" s="33"/>
      <c r="AE233" s="20">
        <f t="shared" si="91"/>
        <v>0</v>
      </c>
      <c r="AF233" s="85">
        <f t="shared" si="105"/>
        <v>84.3</v>
      </c>
      <c r="AG233" s="21">
        <f t="shared" si="104"/>
        <v>84.3</v>
      </c>
      <c r="AH233" s="82"/>
      <c r="AI233" s="78"/>
      <c r="AJ233" s="22">
        <f t="shared" si="92"/>
        <v>84.3</v>
      </c>
      <c r="AK233" s="23">
        <f t="shared" si="93"/>
        <v>19.379999999999995</v>
      </c>
      <c r="AL233" s="58"/>
      <c r="AM233" s="24">
        <f t="shared" si="94"/>
        <v>0</v>
      </c>
      <c r="AN233" s="25">
        <f t="shared" si="95"/>
        <v>103.67999999999999</v>
      </c>
      <c r="AO233" s="26">
        <f t="shared" si="96"/>
        <v>103.67999999999999</v>
      </c>
      <c r="AP233" s="79"/>
      <c r="AQ233" s="121">
        <v>80</v>
      </c>
      <c r="AR233" s="121">
        <v>100</v>
      </c>
      <c r="AS233" s="121">
        <v>0</v>
      </c>
      <c r="AT233" s="121">
        <v>20</v>
      </c>
      <c r="AU233" s="121">
        <v>60</v>
      </c>
      <c r="AV233" s="62">
        <f t="shared" si="97"/>
        <v>260</v>
      </c>
      <c r="AW233" s="63">
        <f t="shared" si="98"/>
        <v>247</v>
      </c>
      <c r="AX233" s="120">
        <v>6</v>
      </c>
      <c r="AY233" s="120">
        <v>16</v>
      </c>
      <c r="AZ233" s="120">
        <v>8</v>
      </c>
      <c r="BA233" s="120">
        <v>1</v>
      </c>
      <c r="BB233" s="81">
        <f t="shared" si="99"/>
        <v>31</v>
      </c>
      <c r="BC233" s="80">
        <f t="shared" si="100"/>
        <v>216</v>
      </c>
      <c r="BD233" s="36">
        <f t="shared" si="101"/>
        <v>103.67999999999999</v>
      </c>
      <c r="BE233" s="80">
        <f t="shared" si="102"/>
        <v>112.32000000000001</v>
      </c>
    </row>
    <row r="234" spans="1:57" ht="18" thickBot="1">
      <c r="A234" s="217">
        <v>41917</v>
      </c>
      <c r="B234" s="201" t="str">
        <f t="shared" si="83"/>
        <v>04:00:00</v>
      </c>
      <c r="C234" s="27" t="s">
        <v>10</v>
      </c>
      <c r="D234" s="88">
        <v>433</v>
      </c>
      <c r="E234" s="88">
        <v>359</v>
      </c>
      <c r="F234" s="88">
        <v>570</v>
      </c>
      <c r="G234" s="45">
        <v>15</v>
      </c>
      <c r="H234" s="88">
        <v>12</v>
      </c>
      <c r="I234" s="89">
        <v>19</v>
      </c>
      <c r="J234" s="48">
        <f t="shared" si="86"/>
        <v>1362</v>
      </c>
      <c r="K234" s="48">
        <f t="shared" si="87"/>
        <v>46</v>
      </c>
      <c r="L234" s="44">
        <v>451</v>
      </c>
      <c r="M234" s="94">
        <v>247</v>
      </c>
      <c r="N234" s="94"/>
      <c r="O234" s="45">
        <v>15</v>
      </c>
      <c r="P234" s="93">
        <v>9</v>
      </c>
      <c r="Q234" s="56"/>
      <c r="R234" s="48">
        <f t="shared" si="88"/>
        <v>698</v>
      </c>
      <c r="S234" s="48">
        <f t="shared" si="89"/>
        <v>24</v>
      </c>
      <c r="T234" s="50">
        <f t="shared" si="103"/>
        <v>70</v>
      </c>
      <c r="U234" s="88">
        <v>4.08</v>
      </c>
      <c r="V234" s="44">
        <v>3.8</v>
      </c>
      <c r="W234" s="88">
        <v>6.3</v>
      </c>
      <c r="X234" s="44"/>
      <c r="Y234" s="44"/>
      <c r="Z234" s="44"/>
      <c r="AA234" s="44"/>
      <c r="AB234" s="44"/>
      <c r="AC234" s="67">
        <f t="shared" si="90"/>
        <v>0</v>
      </c>
      <c r="AD234" s="33"/>
      <c r="AE234" s="20">
        <f t="shared" si="91"/>
        <v>0</v>
      </c>
      <c r="AF234" s="85">
        <f>T234+U235+V234+W234+X234+Y234+Z234+AA234+AB234</f>
        <v>84.179999999999993</v>
      </c>
      <c r="AG234" s="21">
        <f t="shared" si="104"/>
        <v>84.179999999999993</v>
      </c>
      <c r="AH234" s="82"/>
      <c r="AI234" s="78"/>
      <c r="AJ234" s="22">
        <f t="shared" si="92"/>
        <v>84.179999999999993</v>
      </c>
      <c r="AK234" s="23">
        <f t="shared" si="93"/>
        <v>19.5</v>
      </c>
      <c r="AL234" s="58"/>
      <c r="AM234" s="24">
        <f t="shared" si="94"/>
        <v>0</v>
      </c>
      <c r="AN234" s="25">
        <f t="shared" si="95"/>
        <v>103.67999999999999</v>
      </c>
      <c r="AO234" s="26">
        <f t="shared" si="96"/>
        <v>103.67999999999999</v>
      </c>
      <c r="AP234" s="79"/>
      <c r="AQ234" s="121">
        <v>80</v>
      </c>
      <c r="AR234" s="121">
        <v>100</v>
      </c>
      <c r="AS234" s="121">
        <v>0</v>
      </c>
      <c r="AT234" s="121">
        <v>20</v>
      </c>
      <c r="AU234" s="121">
        <v>60</v>
      </c>
      <c r="AV234" s="62">
        <f t="shared" si="97"/>
        <v>260</v>
      </c>
      <c r="AW234" s="63">
        <f t="shared" si="98"/>
        <v>247</v>
      </c>
      <c r="AX234" s="120">
        <v>6</v>
      </c>
      <c r="AY234" s="120">
        <v>16</v>
      </c>
      <c r="AZ234" s="120">
        <v>8</v>
      </c>
      <c r="BA234" s="120">
        <v>1</v>
      </c>
      <c r="BB234" s="81">
        <f t="shared" si="99"/>
        <v>31</v>
      </c>
      <c r="BC234" s="80">
        <f t="shared" si="100"/>
        <v>216</v>
      </c>
      <c r="BD234" s="36">
        <f t="shared" si="101"/>
        <v>103.67999999999999</v>
      </c>
      <c r="BE234" s="80">
        <f t="shared" si="102"/>
        <v>112.32000000000001</v>
      </c>
    </row>
    <row r="235" spans="1:57" ht="18" thickBot="1">
      <c r="A235" s="217">
        <v>41917</v>
      </c>
      <c r="B235" s="201" t="str">
        <f t="shared" si="83"/>
        <v>04:30:00</v>
      </c>
      <c r="C235" s="27" t="s">
        <v>42</v>
      </c>
      <c r="D235" s="88">
        <v>438</v>
      </c>
      <c r="E235" s="88">
        <v>360</v>
      </c>
      <c r="F235" s="88">
        <v>569</v>
      </c>
      <c r="G235" s="45">
        <v>15</v>
      </c>
      <c r="H235" s="88">
        <v>12</v>
      </c>
      <c r="I235" s="89">
        <v>19</v>
      </c>
      <c r="J235" s="48">
        <f t="shared" si="86"/>
        <v>1367</v>
      </c>
      <c r="K235" s="48">
        <f t="shared" si="87"/>
        <v>46</v>
      </c>
      <c r="L235" s="44">
        <v>455</v>
      </c>
      <c r="M235" s="94">
        <v>258</v>
      </c>
      <c r="N235" s="94"/>
      <c r="O235" s="45">
        <v>15</v>
      </c>
      <c r="P235" s="93">
        <v>9</v>
      </c>
      <c r="Q235" s="56"/>
      <c r="R235" s="48">
        <f t="shared" si="88"/>
        <v>713</v>
      </c>
      <c r="S235" s="48">
        <f t="shared" si="89"/>
        <v>24</v>
      </c>
      <c r="T235" s="50">
        <f t="shared" si="103"/>
        <v>70</v>
      </c>
      <c r="U235" s="88">
        <v>4.08</v>
      </c>
      <c r="V235" s="44">
        <v>3.5</v>
      </c>
      <c r="W235" s="88">
        <v>6.3</v>
      </c>
      <c r="X235" s="44"/>
      <c r="Y235" s="44"/>
      <c r="Z235" s="44"/>
      <c r="AA235" s="44"/>
      <c r="AB235" s="44"/>
      <c r="AC235" s="67">
        <f t="shared" si="90"/>
        <v>0</v>
      </c>
      <c r="AD235" s="33"/>
      <c r="AE235" s="20">
        <f t="shared" si="91"/>
        <v>0</v>
      </c>
      <c r="AF235" s="85">
        <f>T235+U236+V235+W235+X235+Y235+Z235+AA235+AB235</f>
        <v>83.88</v>
      </c>
      <c r="AG235" s="21">
        <f t="shared" si="104"/>
        <v>83.88</v>
      </c>
      <c r="AH235" s="82"/>
      <c r="AI235" s="78"/>
      <c r="AJ235" s="22">
        <f t="shared" si="92"/>
        <v>83.88</v>
      </c>
      <c r="AK235" s="23">
        <f t="shared" si="93"/>
        <v>19.799999999999997</v>
      </c>
      <c r="AL235" s="58"/>
      <c r="AM235" s="24">
        <f t="shared" si="94"/>
        <v>0</v>
      </c>
      <c r="AN235" s="25">
        <f t="shared" si="95"/>
        <v>103.67999999999999</v>
      </c>
      <c r="AO235" s="26">
        <f t="shared" si="96"/>
        <v>103.67999999999999</v>
      </c>
      <c r="AP235" s="79"/>
      <c r="AQ235" s="121">
        <v>80</v>
      </c>
      <c r="AR235" s="121">
        <v>100</v>
      </c>
      <c r="AS235" s="121">
        <v>0</v>
      </c>
      <c r="AT235" s="121">
        <v>20</v>
      </c>
      <c r="AU235" s="121">
        <v>60</v>
      </c>
      <c r="AV235" s="62">
        <f t="shared" si="97"/>
        <v>260</v>
      </c>
      <c r="AW235" s="63">
        <f t="shared" si="98"/>
        <v>247</v>
      </c>
      <c r="AX235" s="120">
        <v>6</v>
      </c>
      <c r="AY235" s="120">
        <v>16</v>
      </c>
      <c r="AZ235" s="120">
        <v>8</v>
      </c>
      <c r="BA235" s="120">
        <v>1</v>
      </c>
      <c r="BB235" s="81">
        <f t="shared" si="99"/>
        <v>31</v>
      </c>
      <c r="BC235" s="80">
        <f t="shared" si="100"/>
        <v>216</v>
      </c>
      <c r="BD235" s="36">
        <f t="shared" si="101"/>
        <v>103.67999999999999</v>
      </c>
      <c r="BE235" s="80">
        <f t="shared" si="102"/>
        <v>112.32000000000001</v>
      </c>
    </row>
    <row r="236" spans="1:57" ht="18" thickBot="1">
      <c r="A236" s="217">
        <v>41917</v>
      </c>
      <c r="B236" s="201" t="str">
        <f t="shared" si="83"/>
        <v>05:00:00</v>
      </c>
      <c r="C236" s="27" t="s">
        <v>11</v>
      </c>
      <c r="D236" s="88">
        <v>433</v>
      </c>
      <c r="E236" s="88">
        <v>358</v>
      </c>
      <c r="F236" s="88">
        <v>558</v>
      </c>
      <c r="G236" s="45">
        <v>15</v>
      </c>
      <c r="H236" s="88">
        <v>12</v>
      </c>
      <c r="I236" s="89">
        <v>19</v>
      </c>
      <c r="J236" s="48">
        <f t="shared" si="86"/>
        <v>1349</v>
      </c>
      <c r="K236" s="48">
        <f t="shared" si="87"/>
        <v>46</v>
      </c>
      <c r="L236" s="89">
        <v>458</v>
      </c>
      <c r="M236" s="94">
        <v>263</v>
      </c>
      <c r="N236" s="94"/>
      <c r="O236" s="45">
        <v>15</v>
      </c>
      <c r="P236" s="93">
        <v>9</v>
      </c>
      <c r="Q236" s="56"/>
      <c r="R236" s="48">
        <f t="shared" si="88"/>
        <v>721</v>
      </c>
      <c r="S236" s="48">
        <f t="shared" si="89"/>
        <v>24</v>
      </c>
      <c r="T236" s="50">
        <f t="shared" si="103"/>
        <v>70</v>
      </c>
      <c r="U236" s="88">
        <v>4.08</v>
      </c>
      <c r="V236" s="44">
        <v>3.5</v>
      </c>
      <c r="W236" s="100">
        <v>6.7</v>
      </c>
      <c r="X236" s="44"/>
      <c r="Y236" s="44"/>
      <c r="Z236" s="44"/>
      <c r="AA236" s="44"/>
      <c r="AB236" s="44"/>
      <c r="AC236" s="67">
        <f t="shared" si="90"/>
        <v>0</v>
      </c>
      <c r="AD236" s="33"/>
      <c r="AE236" s="20">
        <f t="shared" si="91"/>
        <v>0</v>
      </c>
      <c r="AF236" s="85">
        <f>T236+U237+V236+W236+X236+Y236+Z236+AA236+AB236</f>
        <v>84.28</v>
      </c>
      <c r="AG236" s="21">
        <f t="shared" si="104"/>
        <v>84.28</v>
      </c>
      <c r="AH236" s="82"/>
      <c r="AI236" s="78"/>
      <c r="AJ236" s="22">
        <f t="shared" si="92"/>
        <v>84.28</v>
      </c>
      <c r="AK236" s="23">
        <f t="shared" si="93"/>
        <v>19.399999999999991</v>
      </c>
      <c r="AL236" s="58"/>
      <c r="AM236" s="24">
        <f t="shared" si="94"/>
        <v>0</v>
      </c>
      <c r="AN236" s="25">
        <f t="shared" si="95"/>
        <v>103.67999999999999</v>
      </c>
      <c r="AO236" s="26">
        <f t="shared" si="96"/>
        <v>103.67999999999999</v>
      </c>
      <c r="AP236" s="79"/>
      <c r="AQ236" s="121">
        <v>80</v>
      </c>
      <c r="AR236" s="121">
        <v>100</v>
      </c>
      <c r="AS236" s="121">
        <v>0</v>
      </c>
      <c r="AT236" s="121">
        <v>20</v>
      </c>
      <c r="AU236" s="121">
        <v>60</v>
      </c>
      <c r="AV236" s="62">
        <f t="shared" si="97"/>
        <v>260</v>
      </c>
      <c r="AW236" s="63">
        <f t="shared" si="98"/>
        <v>247</v>
      </c>
      <c r="AX236" s="120">
        <v>6</v>
      </c>
      <c r="AY236" s="120">
        <v>16</v>
      </c>
      <c r="AZ236" s="120">
        <v>8</v>
      </c>
      <c r="BA236" s="120">
        <v>1</v>
      </c>
      <c r="BB236" s="81">
        <f t="shared" si="99"/>
        <v>31</v>
      </c>
      <c r="BC236" s="80">
        <f t="shared" si="100"/>
        <v>216</v>
      </c>
      <c r="BD236" s="36">
        <f t="shared" si="101"/>
        <v>103.67999999999999</v>
      </c>
      <c r="BE236" s="80">
        <f t="shared" si="102"/>
        <v>112.32000000000001</v>
      </c>
    </row>
    <row r="237" spans="1:57" ht="18" thickBot="1">
      <c r="A237" s="217">
        <v>41917</v>
      </c>
      <c r="B237" s="201" t="str">
        <f t="shared" si="83"/>
        <v>05:30:00</v>
      </c>
      <c r="C237" s="27" t="s">
        <v>43</v>
      </c>
      <c r="D237" s="88">
        <v>435</v>
      </c>
      <c r="E237" s="88">
        <v>359</v>
      </c>
      <c r="F237" s="88">
        <v>565</v>
      </c>
      <c r="G237" s="45">
        <v>15</v>
      </c>
      <c r="H237" s="88">
        <v>12</v>
      </c>
      <c r="I237" s="89">
        <v>19</v>
      </c>
      <c r="J237" s="48">
        <f t="shared" si="86"/>
        <v>1359</v>
      </c>
      <c r="K237" s="48">
        <f t="shared" si="87"/>
        <v>46</v>
      </c>
      <c r="L237" s="89">
        <v>461</v>
      </c>
      <c r="M237" s="94">
        <v>266</v>
      </c>
      <c r="N237" s="94"/>
      <c r="O237" s="45">
        <v>15</v>
      </c>
      <c r="P237" s="93">
        <v>9</v>
      </c>
      <c r="Q237" s="45"/>
      <c r="R237" s="48">
        <f t="shared" si="88"/>
        <v>727</v>
      </c>
      <c r="S237" s="48">
        <f t="shared" si="89"/>
        <v>24</v>
      </c>
      <c r="T237" s="50">
        <f t="shared" si="103"/>
        <v>70</v>
      </c>
      <c r="U237" s="88">
        <v>4.08</v>
      </c>
      <c r="V237" s="44">
        <v>3.5</v>
      </c>
      <c r="W237" s="100">
        <v>6.7</v>
      </c>
      <c r="X237" s="44"/>
      <c r="Y237" s="44"/>
      <c r="Z237" s="44"/>
      <c r="AA237" s="44"/>
      <c r="AB237" s="44"/>
      <c r="AC237" s="67">
        <f t="shared" si="90"/>
        <v>0</v>
      </c>
      <c r="AD237" s="33"/>
      <c r="AE237" s="20">
        <f t="shared" si="91"/>
        <v>0</v>
      </c>
      <c r="AF237" s="85">
        <f t="shared" si="105"/>
        <v>84.28</v>
      </c>
      <c r="AG237" s="21">
        <f t="shared" si="104"/>
        <v>84.28</v>
      </c>
      <c r="AH237" s="82"/>
      <c r="AI237" s="78"/>
      <c r="AJ237" s="22">
        <f t="shared" si="92"/>
        <v>84.28</v>
      </c>
      <c r="AK237" s="23">
        <f t="shared" si="93"/>
        <v>17.239999999999995</v>
      </c>
      <c r="AL237" s="58"/>
      <c r="AM237" s="24">
        <f t="shared" si="94"/>
        <v>0</v>
      </c>
      <c r="AN237" s="25">
        <f t="shared" si="95"/>
        <v>101.52</v>
      </c>
      <c r="AO237" s="26">
        <f t="shared" si="96"/>
        <v>101.52</v>
      </c>
      <c r="AP237" s="79"/>
      <c r="AQ237" s="121">
        <v>80</v>
      </c>
      <c r="AR237" s="121">
        <v>100</v>
      </c>
      <c r="AS237" s="121">
        <v>0</v>
      </c>
      <c r="AT237" s="121">
        <v>20</v>
      </c>
      <c r="AU237" s="121">
        <v>60</v>
      </c>
      <c r="AV237" s="62">
        <f t="shared" si="97"/>
        <v>260</v>
      </c>
      <c r="AW237" s="63">
        <f t="shared" si="98"/>
        <v>247</v>
      </c>
      <c r="AX237" s="120">
        <v>6</v>
      </c>
      <c r="AY237" s="120">
        <v>16</v>
      </c>
      <c r="AZ237" s="120">
        <v>8</v>
      </c>
      <c r="BA237" s="120">
        <v>1</v>
      </c>
      <c r="BB237" s="81">
        <f t="shared" si="99"/>
        <v>31</v>
      </c>
      <c r="BC237" s="80">
        <f t="shared" si="100"/>
        <v>216</v>
      </c>
      <c r="BD237" s="36">
        <f>BC237*0.47</f>
        <v>101.52</v>
      </c>
      <c r="BE237" s="80">
        <f t="shared" si="102"/>
        <v>112.32000000000001</v>
      </c>
    </row>
    <row r="238" spans="1:57" ht="18" thickBot="1">
      <c r="A238" s="217">
        <v>41917</v>
      </c>
      <c r="B238" s="201" t="str">
        <f t="shared" si="83"/>
        <v>06:00:00</v>
      </c>
      <c r="C238" s="27" t="s">
        <v>12</v>
      </c>
      <c r="D238" s="88">
        <v>397</v>
      </c>
      <c r="E238" s="88">
        <v>314</v>
      </c>
      <c r="F238" s="88">
        <v>508</v>
      </c>
      <c r="G238" s="88">
        <v>13</v>
      </c>
      <c r="H238" s="88">
        <v>11</v>
      </c>
      <c r="I238" s="89">
        <v>17</v>
      </c>
      <c r="J238" s="48">
        <f t="shared" si="86"/>
        <v>1219</v>
      </c>
      <c r="K238" s="48">
        <f t="shared" si="87"/>
        <v>41</v>
      </c>
      <c r="L238" s="89">
        <v>432</v>
      </c>
      <c r="M238" s="94">
        <v>242</v>
      </c>
      <c r="N238" s="94"/>
      <c r="O238" s="93">
        <v>14</v>
      </c>
      <c r="P238" s="93">
        <v>9</v>
      </c>
      <c r="Q238" s="45"/>
      <c r="R238" s="48">
        <f t="shared" si="88"/>
        <v>674</v>
      </c>
      <c r="S238" s="48">
        <f t="shared" si="89"/>
        <v>23</v>
      </c>
      <c r="T238" s="50">
        <f t="shared" si="103"/>
        <v>64</v>
      </c>
      <c r="U238" s="88">
        <v>4</v>
      </c>
      <c r="V238" s="89">
        <v>3.5</v>
      </c>
      <c r="W238" s="100">
        <v>6</v>
      </c>
      <c r="X238" s="44"/>
      <c r="Y238" s="44"/>
      <c r="Z238" s="44"/>
      <c r="AA238" s="44"/>
      <c r="AB238" s="44"/>
      <c r="AC238" s="67">
        <f t="shared" si="90"/>
        <v>0</v>
      </c>
      <c r="AD238" s="33"/>
      <c r="AE238" s="20">
        <f t="shared" si="91"/>
        <v>0</v>
      </c>
      <c r="AF238" s="85">
        <f t="shared" si="105"/>
        <v>77.5</v>
      </c>
      <c r="AG238" s="21">
        <f t="shared" si="104"/>
        <v>77.5</v>
      </c>
      <c r="AH238" s="82"/>
      <c r="AI238" s="78"/>
      <c r="AJ238" s="22">
        <f t="shared" si="92"/>
        <v>77.5</v>
      </c>
      <c r="AK238" s="23">
        <f t="shared" si="93"/>
        <v>26.179999999999993</v>
      </c>
      <c r="AL238" s="58"/>
      <c r="AM238" s="24">
        <f t="shared" si="94"/>
        <v>0</v>
      </c>
      <c r="AN238" s="25">
        <f t="shared" si="95"/>
        <v>103.67999999999999</v>
      </c>
      <c r="AO238" s="26">
        <f t="shared" si="96"/>
        <v>103.67999999999999</v>
      </c>
      <c r="AP238" s="79"/>
      <c r="AQ238" s="121">
        <v>80</v>
      </c>
      <c r="AR238" s="121">
        <v>100</v>
      </c>
      <c r="AS238" s="121">
        <v>0</v>
      </c>
      <c r="AT238" s="121">
        <v>20</v>
      </c>
      <c r="AU238" s="121">
        <v>60</v>
      </c>
      <c r="AV238" s="62">
        <f t="shared" si="97"/>
        <v>260</v>
      </c>
      <c r="AW238" s="63">
        <f t="shared" si="98"/>
        <v>247</v>
      </c>
      <c r="AX238" s="120">
        <v>6</v>
      </c>
      <c r="AY238" s="120">
        <v>16</v>
      </c>
      <c r="AZ238" s="120">
        <v>8</v>
      </c>
      <c r="BA238" s="120">
        <v>1</v>
      </c>
      <c r="BB238" s="81">
        <f t="shared" si="99"/>
        <v>31</v>
      </c>
      <c r="BC238" s="80">
        <f t="shared" si="100"/>
        <v>216</v>
      </c>
      <c r="BD238" s="36">
        <f>BC238*0.48</f>
        <v>103.67999999999999</v>
      </c>
      <c r="BE238" s="80">
        <f t="shared" si="102"/>
        <v>112.32000000000001</v>
      </c>
    </row>
    <row r="239" spans="1:57" ht="18" thickBot="1">
      <c r="A239" s="217">
        <v>41917</v>
      </c>
      <c r="B239" s="201" t="str">
        <f t="shared" si="83"/>
        <v>06:30:00</v>
      </c>
      <c r="C239" s="27" t="s">
        <v>44</v>
      </c>
      <c r="D239" s="88">
        <v>388</v>
      </c>
      <c r="E239" s="88">
        <v>310</v>
      </c>
      <c r="F239" s="88">
        <v>518</v>
      </c>
      <c r="G239" s="88">
        <v>13</v>
      </c>
      <c r="H239" s="88">
        <v>11</v>
      </c>
      <c r="I239" s="89">
        <v>17</v>
      </c>
      <c r="J239" s="48">
        <f t="shared" si="86"/>
        <v>1216</v>
      </c>
      <c r="K239" s="48">
        <f t="shared" si="87"/>
        <v>41</v>
      </c>
      <c r="L239" s="89">
        <v>410</v>
      </c>
      <c r="M239" s="94">
        <v>238</v>
      </c>
      <c r="N239" s="94"/>
      <c r="O239" s="93">
        <v>13</v>
      </c>
      <c r="P239" s="93">
        <v>8</v>
      </c>
      <c r="Q239" s="45"/>
      <c r="R239" s="48">
        <f t="shared" si="88"/>
        <v>648</v>
      </c>
      <c r="S239" s="48">
        <f t="shared" si="89"/>
        <v>21</v>
      </c>
      <c r="T239" s="50">
        <f t="shared" si="103"/>
        <v>62</v>
      </c>
      <c r="U239" s="88">
        <v>4</v>
      </c>
      <c r="V239" s="89">
        <v>3.5</v>
      </c>
      <c r="W239" s="100">
        <v>6</v>
      </c>
      <c r="X239" s="44"/>
      <c r="Y239" s="44"/>
      <c r="Z239" s="44"/>
      <c r="AA239" s="44"/>
      <c r="AB239" s="44"/>
      <c r="AC239" s="67">
        <f t="shared" si="90"/>
        <v>0</v>
      </c>
      <c r="AD239" s="33"/>
      <c r="AE239" s="20">
        <f t="shared" si="91"/>
        <v>0</v>
      </c>
      <c r="AF239" s="85">
        <f t="shared" si="105"/>
        <v>75.5</v>
      </c>
      <c r="AG239" s="21">
        <f t="shared" si="104"/>
        <v>75.5</v>
      </c>
      <c r="AH239" s="82"/>
      <c r="AI239" s="78"/>
      <c r="AJ239" s="22">
        <f t="shared" si="92"/>
        <v>75.5</v>
      </c>
      <c r="AK239" s="23">
        <f t="shared" si="93"/>
        <v>28.179999999999993</v>
      </c>
      <c r="AL239" s="58"/>
      <c r="AM239" s="24">
        <f t="shared" si="94"/>
        <v>0</v>
      </c>
      <c r="AN239" s="25">
        <f t="shared" si="95"/>
        <v>103.67999999999999</v>
      </c>
      <c r="AO239" s="26">
        <f t="shared" si="96"/>
        <v>103.67999999999999</v>
      </c>
      <c r="AP239" s="79"/>
      <c r="AQ239" s="121">
        <v>80</v>
      </c>
      <c r="AR239" s="121">
        <v>100</v>
      </c>
      <c r="AS239" s="121">
        <v>0</v>
      </c>
      <c r="AT239" s="121">
        <v>20</v>
      </c>
      <c r="AU239" s="121">
        <v>60</v>
      </c>
      <c r="AV239" s="62">
        <f t="shared" si="97"/>
        <v>260</v>
      </c>
      <c r="AW239" s="63">
        <f t="shared" si="98"/>
        <v>247</v>
      </c>
      <c r="AX239" s="120">
        <v>6</v>
      </c>
      <c r="AY239" s="120">
        <v>16</v>
      </c>
      <c r="AZ239" s="120">
        <v>8</v>
      </c>
      <c r="BA239" s="120">
        <v>1</v>
      </c>
      <c r="BB239" s="81">
        <f t="shared" si="99"/>
        <v>31</v>
      </c>
      <c r="BC239" s="80">
        <f t="shared" si="100"/>
        <v>216</v>
      </c>
      <c r="BD239" s="36">
        <f t="shared" si="101"/>
        <v>103.67999999999999</v>
      </c>
      <c r="BE239" s="80">
        <f t="shared" si="102"/>
        <v>112.32000000000001</v>
      </c>
    </row>
    <row r="240" spans="1:57" ht="18" thickBot="1">
      <c r="A240" s="217">
        <v>41917</v>
      </c>
      <c r="B240" s="201" t="str">
        <f t="shared" si="83"/>
        <v>07:00:00</v>
      </c>
      <c r="C240" s="214" t="s">
        <v>13</v>
      </c>
      <c r="D240" s="88">
        <v>385</v>
      </c>
      <c r="E240" s="88">
        <v>315</v>
      </c>
      <c r="F240" s="88">
        <v>504</v>
      </c>
      <c r="G240" s="88">
        <v>13</v>
      </c>
      <c r="H240" s="88">
        <v>11</v>
      </c>
      <c r="I240" s="89">
        <v>17</v>
      </c>
      <c r="J240" s="48">
        <f t="shared" si="86"/>
        <v>1204</v>
      </c>
      <c r="K240" s="48">
        <f t="shared" si="87"/>
        <v>41</v>
      </c>
      <c r="L240" s="89">
        <v>436</v>
      </c>
      <c r="M240" s="94">
        <v>243</v>
      </c>
      <c r="N240" s="94"/>
      <c r="O240" s="93">
        <v>14</v>
      </c>
      <c r="P240" s="93">
        <v>9</v>
      </c>
      <c r="Q240" s="45"/>
      <c r="R240" s="48">
        <f t="shared" si="88"/>
        <v>679</v>
      </c>
      <c r="S240" s="48">
        <f t="shared" si="89"/>
        <v>23</v>
      </c>
      <c r="T240" s="50">
        <f t="shared" si="103"/>
        <v>64</v>
      </c>
      <c r="U240" s="101">
        <v>3.84</v>
      </c>
      <c r="V240" s="89">
        <v>3.5</v>
      </c>
      <c r="W240" s="100">
        <v>5.9</v>
      </c>
      <c r="X240" s="44"/>
      <c r="Y240" s="44"/>
      <c r="Z240" s="44"/>
      <c r="AA240" s="44"/>
      <c r="AB240" s="44"/>
      <c r="AC240" s="67">
        <f t="shared" si="90"/>
        <v>0</v>
      </c>
      <c r="AD240" s="33"/>
      <c r="AE240" s="20">
        <f t="shared" si="91"/>
        <v>0</v>
      </c>
      <c r="AF240" s="85">
        <f t="shared" si="105"/>
        <v>77.240000000000009</v>
      </c>
      <c r="AG240" s="21">
        <f t="shared" si="104"/>
        <v>77.240000000000009</v>
      </c>
      <c r="AH240" s="82"/>
      <c r="AI240" s="78"/>
      <c r="AJ240" s="22">
        <f t="shared" si="92"/>
        <v>77.240000000000009</v>
      </c>
      <c r="AK240" s="23">
        <f t="shared" si="93"/>
        <v>46.95999999999998</v>
      </c>
      <c r="AL240" s="58"/>
      <c r="AM240" s="24">
        <f t="shared" si="94"/>
        <v>0</v>
      </c>
      <c r="AN240" s="25">
        <f t="shared" si="95"/>
        <v>124.19999999999999</v>
      </c>
      <c r="AO240" s="26">
        <f t="shared" si="96"/>
        <v>124.19999999999999</v>
      </c>
      <c r="AP240" s="79"/>
      <c r="AQ240" s="121">
        <v>85</v>
      </c>
      <c r="AR240" s="121">
        <v>200</v>
      </c>
      <c r="AS240" s="121">
        <v>0</v>
      </c>
      <c r="AT240" s="121">
        <v>20</v>
      </c>
      <c r="AU240" s="121">
        <v>60</v>
      </c>
      <c r="AV240" s="62">
        <f>SUM(AQ240:AT240)</f>
        <v>305</v>
      </c>
      <c r="AW240" s="63">
        <f t="shared" si="98"/>
        <v>289.75</v>
      </c>
      <c r="AX240" s="120">
        <v>6</v>
      </c>
      <c r="AY240" s="120">
        <v>16</v>
      </c>
      <c r="AZ240" s="120">
        <v>8</v>
      </c>
      <c r="BA240" s="120">
        <v>1</v>
      </c>
      <c r="BB240" s="81">
        <f t="shared" si="99"/>
        <v>31</v>
      </c>
      <c r="BC240" s="80">
        <f t="shared" si="100"/>
        <v>258.75</v>
      </c>
      <c r="BD240" s="36">
        <f t="shared" si="101"/>
        <v>124.19999999999999</v>
      </c>
      <c r="BE240" s="80">
        <f t="shared" si="102"/>
        <v>134.55000000000001</v>
      </c>
    </row>
    <row r="241" spans="1:57" ht="18" thickBot="1">
      <c r="A241" s="217">
        <v>41917</v>
      </c>
      <c r="B241" s="201" t="str">
        <f t="shared" si="83"/>
        <v>07:30:00</v>
      </c>
      <c r="C241" s="27" t="s">
        <v>30</v>
      </c>
      <c r="D241" s="88">
        <v>380</v>
      </c>
      <c r="E241" s="88">
        <v>317</v>
      </c>
      <c r="F241" s="88">
        <v>528</v>
      </c>
      <c r="G241" s="88">
        <v>13</v>
      </c>
      <c r="H241" s="88">
        <v>11</v>
      </c>
      <c r="I241" s="89">
        <v>17</v>
      </c>
      <c r="J241" s="48">
        <f t="shared" si="86"/>
        <v>1225</v>
      </c>
      <c r="K241" s="48">
        <f t="shared" si="87"/>
        <v>41</v>
      </c>
      <c r="L241" s="88">
        <v>431</v>
      </c>
      <c r="M241" s="94">
        <v>240</v>
      </c>
      <c r="N241" s="94"/>
      <c r="O241" s="93">
        <v>14</v>
      </c>
      <c r="P241" s="93">
        <v>9</v>
      </c>
      <c r="Q241" s="45"/>
      <c r="R241" s="48">
        <f t="shared" si="88"/>
        <v>671</v>
      </c>
      <c r="S241" s="48">
        <f t="shared" si="89"/>
        <v>23</v>
      </c>
      <c r="T241" s="50">
        <f t="shared" si="103"/>
        <v>64</v>
      </c>
      <c r="U241" s="101">
        <v>3.84</v>
      </c>
      <c r="V241" s="89">
        <v>3.5</v>
      </c>
      <c r="W241" s="100">
        <v>5.9</v>
      </c>
      <c r="X241" s="44"/>
      <c r="Y241" s="44"/>
      <c r="Z241" s="44"/>
      <c r="AA241" s="44"/>
      <c r="AB241" s="44"/>
      <c r="AC241" s="67">
        <f t="shared" si="90"/>
        <v>0</v>
      </c>
      <c r="AD241" s="33"/>
      <c r="AE241" s="20">
        <f t="shared" si="91"/>
        <v>0</v>
      </c>
      <c r="AF241" s="85">
        <f t="shared" si="105"/>
        <v>77.240000000000009</v>
      </c>
      <c r="AG241" s="21">
        <f t="shared" si="104"/>
        <v>77.240000000000009</v>
      </c>
      <c r="AH241" s="82"/>
      <c r="AI241" s="78"/>
      <c r="AJ241" s="22">
        <f t="shared" si="92"/>
        <v>77.240000000000009</v>
      </c>
      <c r="AK241" s="23">
        <f t="shared" si="93"/>
        <v>70.222499999999997</v>
      </c>
      <c r="AL241" s="58"/>
      <c r="AM241" s="24">
        <f t="shared" si="94"/>
        <v>0</v>
      </c>
      <c r="AN241" s="25">
        <f t="shared" si="95"/>
        <v>147.46250000000001</v>
      </c>
      <c r="AO241" s="26">
        <f t="shared" si="96"/>
        <v>147.46250000000001</v>
      </c>
      <c r="AP241" s="79"/>
      <c r="AQ241" s="121">
        <v>85</v>
      </c>
      <c r="AR241" s="121">
        <v>200</v>
      </c>
      <c r="AS241" s="121">
        <v>0</v>
      </c>
      <c r="AT241" s="121">
        <v>20</v>
      </c>
      <c r="AU241" s="121">
        <v>60</v>
      </c>
      <c r="AV241" s="62">
        <f t="shared" si="97"/>
        <v>365</v>
      </c>
      <c r="AW241" s="63">
        <f t="shared" si="98"/>
        <v>346.75</v>
      </c>
      <c r="AX241" s="120">
        <v>8</v>
      </c>
      <c r="AY241" s="120">
        <v>16</v>
      </c>
      <c r="AZ241" s="120">
        <v>8</v>
      </c>
      <c r="BA241" s="120">
        <v>1</v>
      </c>
      <c r="BB241" s="81">
        <f t="shared" si="99"/>
        <v>33</v>
      </c>
      <c r="BC241" s="80">
        <f>AW241-BB241</f>
        <v>313.75</v>
      </c>
      <c r="BD241" s="36">
        <f t="shared" ref="BD241:BD281" si="106">BC241*0.47</f>
        <v>147.46250000000001</v>
      </c>
      <c r="BE241" s="80">
        <f t="shared" si="102"/>
        <v>163.15</v>
      </c>
    </row>
    <row r="242" spans="1:57" ht="18" thickBot="1">
      <c r="A242" s="217">
        <v>41917</v>
      </c>
      <c r="B242" s="201" t="str">
        <f t="shared" si="83"/>
        <v>08:00:00</v>
      </c>
      <c r="C242" s="27" t="s">
        <v>14</v>
      </c>
      <c r="D242" s="88">
        <v>372</v>
      </c>
      <c r="E242" s="88">
        <v>316</v>
      </c>
      <c r="F242" s="88">
        <v>520</v>
      </c>
      <c r="G242" s="88">
        <v>13</v>
      </c>
      <c r="H242" s="88">
        <v>11</v>
      </c>
      <c r="I242" s="89">
        <v>17</v>
      </c>
      <c r="J242" s="48">
        <f t="shared" si="86"/>
        <v>1208</v>
      </c>
      <c r="K242" s="48">
        <f t="shared" si="87"/>
        <v>41</v>
      </c>
      <c r="L242" s="88">
        <v>433</v>
      </c>
      <c r="M242" s="94">
        <v>241</v>
      </c>
      <c r="N242" s="94"/>
      <c r="O242" s="93">
        <v>14</v>
      </c>
      <c r="P242" s="93">
        <v>9</v>
      </c>
      <c r="Q242" s="45"/>
      <c r="R242" s="48">
        <f t="shared" si="88"/>
        <v>674</v>
      </c>
      <c r="S242" s="48">
        <f t="shared" si="89"/>
        <v>23</v>
      </c>
      <c r="T242" s="50">
        <f t="shared" si="103"/>
        <v>64</v>
      </c>
      <c r="U242" s="101">
        <v>3.84</v>
      </c>
      <c r="V242" s="89">
        <v>3.5</v>
      </c>
      <c r="W242" s="100">
        <v>5.5</v>
      </c>
      <c r="X242" s="60"/>
      <c r="Y242" s="44"/>
      <c r="Z242" s="44"/>
      <c r="AA242" s="44"/>
      <c r="AB242" s="44"/>
      <c r="AC242" s="67">
        <f t="shared" si="90"/>
        <v>0</v>
      </c>
      <c r="AD242" s="33"/>
      <c r="AE242" s="20">
        <f t="shared" si="91"/>
        <v>0</v>
      </c>
      <c r="AF242" s="85">
        <f t="shared" si="105"/>
        <v>76.84</v>
      </c>
      <c r="AG242" s="21">
        <f t="shared" si="104"/>
        <v>76.84</v>
      </c>
      <c r="AH242" s="82"/>
      <c r="AI242" s="78"/>
      <c r="AJ242" s="22">
        <f t="shared" si="92"/>
        <v>76.84</v>
      </c>
      <c r="AK242" s="23">
        <f t="shared" si="93"/>
        <v>70.622500000000002</v>
      </c>
      <c r="AL242" s="58"/>
      <c r="AM242" s="24">
        <f t="shared" si="94"/>
        <v>0</v>
      </c>
      <c r="AN242" s="25">
        <f t="shared" si="95"/>
        <v>147.46250000000001</v>
      </c>
      <c r="AO242" s="26">
        <f t="shared" si="96"/>
        <v>147.46250000000001</v>
      </c>
      <c r="AP242" s="79"/>
      <c r="AQ242" s="121">
        <v>85</v>
      </c>
      <c r="AR242" s="121">
        <v>200</v>
      </c>
      <c r="AS242" s="121">
        <v>0</v>
      </c>
      <c r="AT242" s="121">
        <v>20</v>
      </c>
      <c r="AU242" s="121">
        <v>60</v>
      </c>
      <c r="AV242" s="62">
        <f t="shared" si="97"/>
        <v>365</v>
      </c>
      <c r="AW242" s="63">
        <f t="shared" si="98"/>
        <v>346.75</v>
      </c>
      <c r="AX242" s="120">
        <v>8</v>
      </c>
      <c r="AY242" s="120">
        <v>16</v>
      </c>
      <c r="AZ242" s="120">
        <v>8</v>
      </c>
      <c r="BA242" s="120">
        <v>1</v>
      </c>
      <c r="BB242" s="81">
        <f t="shared" si="99"/>
        <v>33</v>
      </c>
      <c r="BC242" s="80">
        <f t="shared" si="100"/>
        <v>313.75</v>
      </c>
      <c r="BD242" s="36">
        <f t="shared" si="106"/>
        <v>147.46250000000001</v>
      </c>
      <c r="BE242" s="80">
        <f t="shared" si="102"/>
        <v>163.15</v>
      </c>
    </row>
    <row r="243" spans="1:57" ht="18" thickBot="1">
      <c r="A243" s="217">
        <v>41917</v>
      </c>
      <c r="B243" s="201" t="str">
        <f t="shared" si="83"/>
        <v>08:30:00</v>
      </c>
      <c r="C243" s="27" t="s">
        <v>31</v>
      </c>
      <c r="D243" s="88">
        <v>370</v>
      </c>
      <c r="E243" s="88">
        <v>312</v>
      </c>
      <c r="F243" s="88">
        <v>509</v>
      </c>
      <c r="G243" s="88">
        <v>13</v>
      </c>
      <c r="H243" s="88">
        <v>11</v>
      </c>
      <c r="I243" s="89">
        <v>17</v>
      </c>
      <c r="J243" s="48">
        <f t="shared" si="86"/>
        <v>1191</v>
      </c>
      <c r="K243" s="48">
        <f t="shared" si="87"/>
        <v>41</v>
      </c>
      <c r="L243" s="88">
        <v>430</v>
      </c>
      <c r="M243" s="94">
        <v>243</v>
      </c>
      <c r="N243" s="94"/>
      <c r="O243" s="93">
        <v>14</v>
      </c>
      <c r="P243" s="93">
        <v>9</v>
      </c>
      <c r="Q243" s="45"/>
      <c r="R243" s="48">
        <f t="shared" si="88"/>
        <v>673</v>
      </c>
      <c r="S243" s="48">
        <f t="shared" si="89"/>
        <v>23</v>
      </c>
      <c r="T243" s="50">
        <f t="shared" si="103"/>
        <v>64</v>
      </c>
      <c r="U243" s="101">
        <v>3.84</v>
      </c>
      <c r="V243" s="88">
        <v>3.5</v>
      </c>
      <c r="W243" s="100">
        <v>5.5</v>
      </c>
      <c r="X243" s="44"/>
      <c r="Y243" s="44"/>
      <c r="Z243" s="44"/>
      <c r="AA243" s="44"/>
      <c r="AB243" s="44"/>
      <c r="AC243" s="67">
        <f t="shared" si="90"/>
        <v>0</v>
      </c>
      <c r="AD243" s="33"/>
      <c r="AE243" s="20">
        <f t="shared" si="91"/>
        <v>0</v>
      </c>
      <c r="AF243" s="85">
        <f t="shared" si="105"/>
        <v>76.84</v>
      </c>
      <c r="AG243" s="21">
        <f t="shared" si="104"/>
        <v>76.84</v>
      </c>
      <c r="AH243" s="82"/>
      <c r="AI243" s="78"/>
      <c r="AJ243" s="22">
        <f t="shared" si="92"/>
        <v>76.84</v>
      </c>
      <c r="AK243" s="23">
        <f t="shared" si="93"/>
        <v>70.622500000000002</v>
      </c>
      <c r="AL243" s="58"/>
      <c r="AM243" s="24">
        <f t="shared" si="94"/>
        <v>0</v>
      </c>
      <c r="AN243" s="25">
        <f t="shared" si="95"/>
        <v>147.46250000000001</v>
      </c>
      <c r="AO243" s="26">
        <f t="shared" si="96"/>
        <v>147.46250000000001</v>
      </c>
      <c r="AP243" s="79"/>
      <c r="AQ243" s="121">
        <v>85</v>
      </c>
      <c r="AR243" s="121">
        <v>200</v>
      </c>
      <c r="AS243" s="121">
        <v>0</v>
      </c>
      <c r="AT243" s="121">
        <v>20</v>
      </c>
      <c r="AU243" s="121">
        <v>60</v>
      </c>
      <c r="AV243" s="62">
        <f t="shared" si="97"/>
        <v>365</v>
      </c>
      <c r="AW243" s="63">
        <f t="shared" si="98"/>
        <v>346.75</v>
      </c>
      <c r="AX243" s="120">
        <v>8</v>
      </c>
      <c r="AY243" s="120">
        <v>16</v>
      </c>
      <c r="AZ243" s="120">
        <v>8</v>
      </c>
      <c r="BA243" s="120">
        <v>1</v>
      </c>
      <c r="BB243" s="81">
        <f t="shared" si="99"/>
        <v>33</v>
      </c>
      <c r="BC243" s="80">
        <f t="shared" si="100"/>
        <v>313.75</v>
      </c>
      <c r="BD243" s="36">
        <f t="shared" si="106"/>
        <v>147.46250000000001</v>
      </c>
      <c r="BE243" s="80">
        <f t="shared" si="102"/>
        <v>163.15</v>
      </c>
    </row>
    <row r="244" spans="1:57" ht="18" thickBot="1">
      <c r="A244" s="217">
        <v>41917</v>
      </c>
      <c r="B244" s="201" t="str">
        <f t="shared" si="83"/>
        <v>09:00:00</v>
      </c>
      <c r="C244" s="27" t="s">
        <v>15</v>
      </c>
      <c r="D244" s="88">
        <v>362</v>
      </c>
      <c r="E244" s="88">
        <v>315</v>
      </c>
      <c r="F244" s="88">
        <v>524</v>
      </c>
      <c r="G244" s="88">
        <v>12</v>
      </c>
      <c r="H244" s="88">
        <v>11</v>
      </c>
      <c r="I244" s="89">
        <v>17</v>
      </c>
      <c r="J244" s="48">
        <f t="shared" si="86"/>
        <v>1201</v>
      </c>
      <c r="K244" s="48">
        <f t="shared" si="87"/>
        <v>40</v>
      </c>
      <c r="L244" s="88">
        <v>423</v>
      </c>
      <c r="M244" s="94">
        <v>258</v>
      </c>
      <c r="N244" s="94"/>
      <c r="O244" s="93">
        <v>14</v>
      </c>
      <c r="P244" s="93">
        <v>9</v>
      </c>
      <c r="Q244" s="45"/>
      <c r="R244" s="48">
        <f t="shared" si="88"/>
        <v>681</v>
      </c>
      <c r="S244" s="48">
        <f t="shared" si="89"/>
        <v>23</v>
      </c>
      <c r="T244" s="50">
        <f t="shared" si="103"/>
        <v>63</v>
      </c>
      <c r="U244" s="101">
        <v>3.82</v>
      </c>
      <c r="V244" s="88">
        <v>2.5</v>
      </c>
      <c r="W244" s="88">
        <v>5.5</v>
      </c>
      <c r="X244" s="44"/>
      <c r="Y244" s="44"/>
      <c r="Z244" s="44"/>
      <c r="AA244" s="44"/>
      <c r="AB244" s="44"/>
      <c r="AC244" s="67">
        <f t="shared" si="90"/>
        <v>0</v>
      </c>
      <c r="AD244" s="33"/>
      <c r="AE244" s="20">
        <f t="shared" si="91"/>
        <v>0</v>
      </c>
      <c r="AF244" s="85">
        <f t="shared" si="105"/>
        <v>74.819999999999993</v>
      </c>
      <c r="AG244" s="21">
        <f t="shared" si="104"/>
        <v>74.819999999999993</v>
      </c>
      <c r="AH244" s="82"/>
      <c r="AI244" s="78"/>
      <c r="AJ244" s="22">
        <f t="shared" si="92"/>
        <v>74.819999999999993</v>
      </c>
      <c r="AK244" s="23">
        <f t="shared" si="93"/>
        <v>73.58250000000001</v>
      </c>
      <c r="AL244" s="58"/>
      <c r="AM244" s="24">
        <f t="shared" si="94"/>
        <v>0</v>
      </c>
      <c r="AN244" s="25">
        <f t="shared" si="95"/>
        <v>148.4025</v>
      </c>
      <c r="AO244" s="26">
        <f t="shared" si="96"/>
        <v>148.4025</v>
      </c>
      <c r="AP244" s="79"/>
      <c r="AQ244" s="121">
        <v>85</v>
      </c>
      <c r="AR244" s="121">
        <v>200</v>
      </c>
      <c r="AS244" s="121">
        <v>0</v>
      </c>
      <c r="AT244" s="121">
        <v>20</v>
      </c>
      <c r="AU244" s="121">
        <v>60</v>
      </c>
      <c r="AV244" s="62">
        <f t="shared" si="97"/>
        <v>365</v>
      </c>
      <c r="AW244" s="63">
        <f t="shared" si="98"/>
        <v>346.75</v>
      </c>
      <c r="AX244" s="120">
        <v>6</v>
      </c>
      <c r="AY244" s="120">
        <v>16</v>
      </c>
      <c r="AZ244" s="120">
        <v>8</v>
      </c>
      <c r="BA244" s="120">
        <v>1</v>
      </c>
      <c r="BB244" s="81">
        <f t="shared" si="99"/>
        <v>31</v>
      </c>
      <c r="BC244" s="80">
        <f t="shared" si="100"/>
        <v>315.75</v>
      </c>
      <c r="BD244" s="36">
        <f t="shared" si="106"/>
        <v>148.4025</v>
      </c>
      <c r="BE244" s="80">
        <f t="shared" si="102"/>
        <v>164.19</v>
      </c>
    </row>
    <row r="245" spans="1:57" ht="18" thickBot="1">
      <c r="A245" s="217">
        <v>41917</v>
      </c>
      <c r="B245" s="201" t="str">
        <f t="shared" si="83"/>
        <v>09:30:00</v>
      </c>
      <c r="C245" s="27" t="s">
        <v>32</v>
      </c>
      <c r="D245" s="88">
        <v>365</v>
      </c>
      <c r="E245" s="88">
        <v>323</v>
      </c>
      <c r="F245" s="88">
        <v>529</v>
      </c>
      <c r="G245" s="88">
        <v>13</v>
      </c>
      <c r="H245" s="88">
        <v>11</v>
      </c>
      <c r="I245" s="89">
        <v>17</v>
      </c>
      <c r="J245" s="48">
        <f t="shared" si="86"/>
        <v>1217</v>
      </c>
      <c r="K245" s="48">
        <f t="shared" si="87"/>
        <v>41</v>
      </c>
      <c r="L245" s="88">
        <v>431</v>
      </c>
      <c r="M245" s="94">
        <v>257</v>
      </c>
      <c r="N245" s="94"/>
      <c r="O245" s="93">
        <v>14</v>
      </c>
      <c r="P245" s="93">
        <v>9</v>
      </c>
      <c r="Q245" s="45"/>
      <c r="R245" s="48">
        <f t="shared" si="88"/>
        <v>688</v>
      </c>
      <c r="S245" s="48">
        <f t="shared" si="89"/>
        <v>23</v>
      </c>
      <c r="T245" s="50">
        <f t="shared" si="103"/>
        <v>64</v>
      </c>
      <c r="U245" s="101">
        <v>3.82</v>
      </c>
      <c r="V245" s="88">
        <v>2.5</v>
      </c>
      <c r="W245" s="88">
        <v>5.5</v>
      </c>
      <c r="X245" s="44"/>
      <c r="Y245" s="44"/>
      <c r="Z245" s="44"/>
      <c r="AA245" s="44"/>
      <c r="AB245" s="44"/>
      <c r="AC245" s="67">
        <f t="shared" si="90"/>
        <v>0</v>
      </c>
      <c r="AD245" s="33"/>
      <c r="AE245" s="20">
        <f t="shared" si="91"/>
        <v>0</v>
      </c>
      <c r="AF245" s="85">
        <f t="shared" si="105"/>
        <v>75.819999999999993</v>
      </c>
      <c r="AG245" s="21">
        <f t="shared" si="104"/>
        <v>75.819999999999993</v>
      </c>
      <c r="AH245" s="82"/>
      <c r="AI245" s="78"/>
      <c r="AJ245" s="22">
        <f t="shared" si="92"/>
        <v>75.819999999999993</v>
      </c>
      <c r="AK245" s="23">
        <f t="shared" si="93"/>
        <v>72.58250000000001</v>
      </c>
      <c r="AL245" s="58"/>
      <c r="AM245" s="24">
        <f t="shared" si="94"/>
        <v>0</v>
      </c>
      <c r="AN245" s="25">
        <f t="shared" si="95"/>
        <v>148.4025</v>
      </c>
      <c r="AO245" s="26">
        <f t="shared" si="96"/>
        <v>148.4025</v>
      </c>
      <c r="AP245" s="79"/>
      <c r="AQ245" s="121">
        <v>85</v>
      </c>
      <c r="AR245" s="121">
        <v>200</v>
      </c>
      <c r="AS245" s="121">
        <v>0</v>
      </c>
      <c r="AT245" s="121">
        <v>20</v>
      </c>
      <c r="AU245" s="121">
        <v>60</v>
      </c>
      <c r="AV245" s="62">
        <f t="shared" si="97"/>
        <v>365</v>
      </c>
      <c r="AW245" s="63">
        <f t="shared" si="98"/>
        <v>346.75</v>
      </c>
      <c r="AX245" s="120">
        <v>6</v>
      </c>
      <c r="AY245" s="120">
        <v>16</v>
      </c>
      <c r="AZ245" s="120">
        <v>8</v>
      </c>
      <c r="BA245" s="120">
        <v>1</v>
      </c>
      <c r="BB245" s="81">
        <f t="shared" si="99"/>
        <v>31</v>
      </c>
      <c r="BC245" s="80">
        <f t="shared" si="100"/>
        <v>315.75</v>
      </c>
      <c r="BD245" s="36">
        <f t="shared" si="106"/>
        <v>148.4025</v>
      </c>
      <c r="BE245" s="80">
        <f t="shared" si="102"/>
        <v>164.19</v>
      </c>
    </row>
    <row r="246" spans="1:57" ht="18" thickBot="1">
      <c r="A246" s="217">
        <v>41917</v>
      </c>
      <c r="B246" s="201" t="str">
        <f t="shared" si="83"/>
        <v>10:00:00</v>
      </c>
      <c r="C246" s="27" t="s">
        <v>16</v>
      </c>
      <c r="D246" s="88">
        <v>374</v>
      </c>
      <c r="E246" s="88">
        <v>324</v>
      </c>
      <c r="F246" s="88">
        <v>541</v>
      </c>
      <c r="G246" s="88">
        <v>13</v>
      </c>
      <c r="H246" s="102">
        <v>12</v>
      </c>
      <c r="I246" s="89">
        <v>18</v>
      </c>
      <c r="J246" s="48">
        <f t="shared" si="86"/>
        <v>1239</v>
      </c>
      <c r="K246" s="48">
        <f>G246+G247+I246</f>
        <v>44</v>
      </c>
      <c r="L246" s="88">
        <v>434</v>
      </c>
      <c r="M246" s="94">
        <v>256</v>
      </c>
      <c r="N246" s="94"/>
      <c r="O246" s="93">
        <v>14</v>
      </c>
      <c r="P246" s="93">
        <v>9</v>
      </c>
      <c r="Q246" s="45"/>
      <c r="R246" s="48">
        <f t="shared" si="88"/>
        <v>690</v>
      </c>
      <c r="S246" s="48">
        <f t="shared" si="89"/>
        <v>23</v>
      </c>
      <c r="T246" s="50">
        <f t="shared" si="103"/>
        <v>67</v>
      </c>
      <c r="U246" s="101">
        <v>3.72</v>
      </c>
      <c r="V246" s="88">
        <v>2.5</v>
      </c>
      <c r="W246" s="88">
        <v>5.2</v>
      </c>
      <c r="X246" s="44"/>
      <c r="Y246" s="44"/>
      <c r="Z246" s="44"/>
      <c r="AA246" s="44"/>
      <c r="AB246" s="44"/>
      <c r="AC246" s="67">
        <f t="shared" si="90"/>
        <v>0</v>
      </c>
      <c r="AD246" s="33"/>
      <c r="AE246" s="20">
        <f t="shared" si="91"/>
        <v>0</v>
      </c>
      <c r="AF246" s="85">
        <f t="shared" si="105"/>
        <v>78.42</v>
      </c>
      <c r="AG246" s="21">
        <f t="shared" si="104"/>
        <v>78.42</v>
      </c>
      <c r="AH246" s="82"/>
      <c r="AI246" s="78"/>
      <c r="AJ246" s="22">
        <f t="shared" si="92"/>
        <v>78.42</v>
      </c>
      <c r="AK246" s="23">
        <f t="shared" si="93"/>
        <v>69.982500000000002</v>
      </c>
      <c r="AL246" s="58"/>
      <c r="AM246" s="24">
        <f t="shared" si="94"/>
        <v>0</v>
      </c>
      <c r="AN246" s="25">
        <f t="shared" si="95"/>
        <v>148.4025</v>
      </c>
      <c r="AO246" s="26">
        <f t="shared" si="96"/>
        <v>148.4025</v>
      </c>
      <c r="AP246" s="79"/>
      <c r="AQ246" s="121">
        <v>85</v>
      </c>
      <c r="AR246" s="121">
        <v>200</v>
      </c>
      <c r="AS246" s="121">
        <v>0</v>
      </c>
      <c r="AT246" s="121">
        <v>20</v>
      </c>
      <c r="AU246" s="121">
        <v>60</v>
      </c>
      <c r="AV246" s="62">
        <f t="shared" si="97"/>
        <v>365</v>
      </c>
      <c r="AW246" s="63">
        <f t="shared" si="98"/>
        <v>346.75</v>
      </c>
      <c r="AX246" s="120">
        <v>6</v>
      </c>
      <c r="AY246" s="120">
        <v>16</v>
      </c>
      <c r="AZ246" s="120">
        <v>8</v>
      </c>
      <c r="BA246" s="120">
        <v>1</v>
      </c>
      <c r="BB246" s="81">
        <f t="shared" si="99"/>
        <v>31</v>
      </c>
      <c r="BC246" s="80">
        <f t="shared" si="100"/>
        <v>315.75</v>
      </c>
      <c r="BD246" s="36">
        <f t="shared" si="106"/>
        <v>148.4025</v>
      </c>
      <c r="BE246" s="80">
        <f t="shared" si="102"/>
        <v>164.19</v>
      </c>
    </row>
    <row r="247" spans="1:57" ht="18" thickBot="1">
      <c r="A247" s="217">
        <v>41917</v>
      </c>
      <c r="B247" s="201" t="str">
        <f t="shared" si="83"/>
        <v>10:30:00</v>
      </c>
      <c r="C247" s="27" t="s">
        <v>45</v>
      </c>
      <c r="D247" s="88">
        <v>375</v>
      </c>
      <c r="E247" s="88">
        <v>329</v>
      </c>
      <c r="F247" s="88">
        <v>524</v>
      </c>
      <c r="G247" s="88">
        <v>13</v>
      </c>
      <c r="H247" s="88">
        <v>12</v>
      </c>
      <c r="I247" s="89">
        <v>17</v>
      </c>
      <c r="J247" s="48">
        <f t="shared" si="86"/>
        <v>1228</v>
      </c>
      <c r="K247" s="48">
        <f t="shared" ref="K247:K281" si="107">G247+G248+I247</f>
        <v>43</v>
      </c>
      <c r="L247" s="88">
        <v>437</v>
      </c>
      <c r="M247" s="94">
        <v>259</v>
      </c>
      <c r="N247" s="94"/>
      <c r="O247" s="90">
        <v>14</v>
      </c>
      <c r="P247" s="93">
        <v>9</v>
      </c>
      <c r="Q247" s="45"/>
      <c r="R247" s="48">
        <f t="shared" si="88"/>
        <v>696</v>
      </c>
      <c r="S247" s="48">
        <f t="shared" si="89"/>
        <v>23</v>
      </c>
      <c r="T247" s="50">
        <f t="shared" si="103"/>
        <v>66</v>
      </c>
      <c r="U247" s="101">
        <v>3.72</v>
      </c>
      <c r="V247" s="88">
        <v>2.5</v>
      </c>
      <c r="W247" s="88">
        <v>5.2</v>
      </c>
      <c r="X247" s="44"/>
      <c r="Y247" s="44"/>
      <c r="Z247" s="44"/>
      <c r="AA247" s="44"/>
      <c r="AB247" s="44"/>
      <c r="AC247" s="67">
        <f t="shared" si="90"/>
        <v>0</v>
      </c>
      <c r="AD247" s="33"/>
      <c r="AE247" s="20">
        <f t="shared" si="91"/>
        <v>0</v>
      </c>
      <c r="AF247" s="85">
        <f t="shared" si="105"/>
        <v>77.42</v>
      </c>
      <c r="AG247" s="21">
        <f t="shared" si="104"/>
        <v>77.42</v>
      </c>
      <c r="AH247" s="82"/>
      <c r="AI247" s="78"/>
      <c r="AJ247" s="22">
        <f t="shared" si="92"/>
        <v>77.42</v>
      </c>
      <c r="AK247" s="23">
        <f t="shared" si="93"/>
        <v>70.982500000000002</v>
      </c>
      <c r="AL247" s="58"/>
      <c r="AM247" s="24">
        <f t="shared" si="94"/>
        <v>0</v>
      </c>
      <c r="AN247" s="25">
        <f t="shared" si="95"/>
        <v>148.4025</v>
      </c>
      <c r="AO247" s="26">
        <f t="shared" si="96"/>
        <v>148.4025</v>
      </c>
      <c r="AP247" s="79"/>
      <c r="AQ247" s="121">
        <v>85</v>
      </c>
      <c r="AR247" s="121">
        <v>200</v>
      </c>
      <c r="AS247" s="121">
        <v>0</v>
      </c>
      <c r="AT247" s="121">
        <v>20</v>
      </c>
      <c r="AU247" s="121">
        <v>60</v>
      </c>
      <c r="AV247" s="62">
        <f t="shared" si="97"/>
        <v>365</v>
      </c>
      <c r="AW247" s="63">
        <f t="shared" si="98"/>
        <v>346.75</v>
      </c>
      <c r="AX247" s="120">
        <v>6</v>
      </c>
      <c r="AY247" s="120">
        <v>16</v>
      </c>
      <c r="AZ247" s="120">
        <v>8</v>
      </c>
      <c r="BA247" s="120">
        <v>1</v>
      </c>
      <c r="BB247" s="81">
        <f t="shared" si="99"/>
        <v>31</v>
      </c>
      <c r="BC247" s="80">
        <f t="shared" si="100"/>
        <v>315.75</v>
      </c>
      <c r="BD247" s="36">
        <f t="shared" si="106"/>
        <v>148.4025</v>
      </c>
      <c r="BE247" s="80">
        <f t="shared" si="102"/>
        <v>164.19</v>
      </c>
    </row>
    <row r="248" spans="1:57" ht="18" thickBot="1">
      <c r="A248" s="217">
        <v>41917</v>
      </c>
      <c r="B248" s="201" t="str">
        <f t="shared" si="83"/>
        <v>11:00:00</v>
      </c>
      <c r="C248" s="27" t="s">
        <v>17</v>
      </c>
      <c r="D248" s="88">
        <v>377</v>
      </c>
      <c r="E248" s="88">
        <v>342</v>
      </c>
      <c r="F248" s="88">
        <v>0</v>
      </c>
      <c r="G248" s="88">
        <v>13</v>
      </c>
      <c r="H248" s="88">
        <v>12</v>
      </c>
      <c r="I248" s="89">
        <v>0</v>
      </c>
      <c r="J248" s="48">
        <f t="shared" si="86"/>
        <v>719</v>
      </c>
      <c r="K248" s="48">
        <f t="shared" si="107"/>
        <v>41</v>
      </c>
      <c r="L248" s="88">
        <v>440</v>
      </c>
      <c r="M248" s="94">
        <v>262</v>
      </c>
      <c r="N248" s="94"/>
      <c r="O248" s="90">
        <v>14</v>
      </c>
      <c r="P248" s="93">
        <v>10</v>
      </c>
      <c r="Q248" s="45"/>
      <c r="R248" s="48">
        <f t="shared" si="88"/>
        <v>702</v>
      </c>
      <c r="S248" s="48">
        <f t="shared" si="89"/>
        <v>24</v>
      </c>
      <c r="T248" s="50">
        <f t="shared" si="103"/>
        <v>65</v>
      </c>
      <c r="U248" s="101">
        <v>3.6</v>
      </c>
      <c r="V248" s="88">
        <v>2.8</v>
      </c>
      <c r="W248" s="88">
        <v>5.6</v>
      </c>
      <c r="X248" s="44"/>
      <c r="Y248" s="44"/>
      <c r="Z248" s="44"/>
      <c r="AA248" s="44"/>
      <c r="AB248" s="44"/>
      <c r="AC248" s="67">
        <f t="shared" si="90"/>
        <v>0</v>
      </c>
      <c r="AD248" s="33"/>
      <c r="AE248" s="20">
        <f t="shared" si="91"/>
        <v>0</v>
      </c>
      <c r="AF248" s="85">
        <f t="shared" si="105"/>
        <v>76.999999999999986</v>
      </c>
      <c r="AG248" s="21">
        <f t="shared" si="104"/>
        <v>76.999999999999986</v>
      </c>
      <c r="AH248" s="82"/>
      <c r="AI248" s="78"/>
      <c r="AJ248" s="22">
        <f t="shared" si="92"/>
        <v>76.999999999999986</v>
      </c>
      <c r="AK248" s="23">
        <f t="shared" si="93"/>
        <v>71.402500000000018</v>
      </c>
      <c r="AL248" s="58"/>
      <c r="AM248" s="24">
        <f t="shared" si="94"/>
        <v>0</v>
      </c>
      <c r="AN248" s="25">
        <f t="shared" si="95"/>
        <v>148.4025</v>
      </c>
      <c r="AO248" s="26">
        <f t="shared" si="96"/>
        <v>148.4025</v>
      </c>
      <c r="AP248" s="79"/>
      <c r="AQ248" s="121">
        <v>85</v>
      </c>
      <c r="AR248" s="121">
        <v>200</v>
      </c>
      <c r="AS248" s="121">
        <v>0</v>
      </c>
      <c r="AT248" s="121">
        <v>20</v>
      </c>
      <c r="AU248" s="121">
        <v>60</v>
      </c>
      <c r="AV248" s="62">
        <f t="shared" si="97"/>
        <v>365</v>
      </c>
      <c r="AW248" s="63">
        <f t="shared" si="98"/>
        <v>346.75</v>
      </c>
      <c r="AX248" s="120">
        <v>6</v>
      </c>
      <c r="AY248" s="120">
        <v>16</v>
      </c>
      <c r="AZ248" s="120">
        <v>8</v>
      </c>
      <c r="BA248" s="120">
        <v>1</v>
      </c>
      <c r="BB248" s="81">
        <f t="shared" si="99"/>
        <v>31</v>
      </c>
      <c r="BC248" s="80">
        <f t="shared" si="100"/>
        <v>315.75</v>
      </c>
      <c r="BD248" s="36">
        <f t="shared" si="106"/>
        <v>148.4025</v>
      </c>
      <c r="BE248" s="80">
        <f t="shared" si="102"/>
        <v>164.19</v>
      </c>
    </row>
    <row r="249" spans="1:57" ht="18" thickBot="1">
      <c r="A249" s="217">
        <v>41917</v>
      </c>
      <c r="B249" s="201" t="str">
        <f t="shared" si="83"/>
        <v>11:30:00</v>
      </c>
      <c r="C249" s="27" t="s">
        <v>46</v>
      </c>
      <c r="D249" s="88">
        <v>852</v>
      </c>
      <c r="E249" s="88">
        <v>346</v>
      </c>
      <c r="F249" s="88">
        <v>0</v>
      </c>
      <c r="G249" s="88">
        <v>28</v>
      </c>
      <c r="H249" s="88">
        <v>12</v>
      </c>
      <c r="I249" s="89">
        <v>0</v>
      </c>
      <c r="J249" s="48">
        <f t="shared" si="86"/>
        <v>1198</v>
      </c>
      <c r="K249" s="48">
        <f t="shared" si="107"/>
        <v>49</v>
      </c>
      <c r="L249" s="88">
        <v>439</v>
      </c>
      <c r="M249" s="94">
        <v>265</v>
      </c>
      <c r="N249" s="94"/>
      <c r="O249" s="90">
        <v>14</v>
      </c>
      <c r="P249" s="93">
        <v>10</v>
      </c>
      <c r="Q249" s="45"/>
      <c r="R249" s="48">
        <f t="shared" si="88"/>
        <v>704</v>
      </c>
      <c r="S249" s="48">
        <f t="shared" si="89"/>
        <v>24</v>
      </c>
      <c r="T249" s="50">
        <f t="shared" si="103"/>
        <v>73</v>
      </c>
      <c r="U249" s="101">
        <v>3.6</v>
      </c>
      <c r="V249" s="88">
        <v>2.8</v>
      </c>
      <c r="W249" s="88">
        <v>5.6</v>
      </c>
      <c r="X249" s="44"/>
      <c r="Y249" s="44"/>
      <c r="Z249" s="44"/>
      <c r="AA249" s="44"/>
      <c r="AB249" s="44"/>
      <c r="AC249" s="67">
        <f t="shared" si="90"/>
        <v>0</v>
      </c>
      <c r="AD249" s="33"/>
      <c r="AE249" s="20">
        <f t="shared" si="91"/>
        <v>0</v>
      </c>
      <c r="AF249" s="85">
        <f t="shared" si="105"/>
        <v>84.999999999999986</v>
      </c>
      <c r="AG249" s="21">
        <f t="shared" si="104"/>
        <v>84.999999999999986</v>
      </c>
      <c r="AH249" s="82"/>
      <c r="AI249" s="78"/>
      <c r="AJ249" s="22">
        <f t="shared" si="92"/>
        <v>84.999999999999986</v>
      </c>
      <c r="AK249" s="23">
        <f t="shared" si="93"/>
        <v>63.402500000000018</v>
      </c>
      <c r="AL249" s="58"/>
      <c r="AM249" s="24">
        <f t="shared" si="94"/>
        <v>0</v>
      </c>
      <c r="AN249" s="25">
        <f t="shared" si="95"/>
        <v>148.4025</v>
      </c>
      <c r="AO249" s="26">
        <f t="shared" si="96"/>
        <v>148.4025</v>
      </c>
      <c r="AP249" s="79"/>
      <c r="AQ249" s="121">
        <v>85</v>
      </c>
      <c r="AR249" s="121">
        <v>200</v>
      </c>
      <c r="AS249" s="121">
        <v>0</v>
      </c>
      <c r="AT249" s="121">
        <v>20</v>
      </c>
      <c r="AU249" s="121">
        <v>60</v>
      </c>
      <c r="AV249" s="62">
        <f t="shared" si="97"/>
        <v>365</v>
      </c>
      <c r="AW249" s="63">
        <f t="shared" si="98"/>
        <v>346.75</v>
      </c>
      <c r="AX249" s="120">
        <v>6</v>
      </c>
      <c r="AY249" s="120">
        <v>16</v>
      </c>
      <c r="AZ249" s="120">
        <v>8</v>
      </c>
      <c r="BA249" s="120">
        <v>1</v>
      </c>
      <c r="BB249" s="81">
        <f t="shared" si="99"/>
        <v>31</v>
      </c>
      <c r="BC249" s="80">
        <f t="shared" si="100"/>
        <v>315.75</v>
      </c>
      <c r="BD249" s="36">
        <f t="shared" si="106"/>
        <v>148.4025</v>
      </c>
      <c r="BE249" s="80">
        <f t="shared" si="102"/>
        <v>164.19</v>
      </c>
    </row>
    <row r="250" spans="1:57" ht="18" thickBot="1">
      <c r="A250" s="217">
        <v>41917</v>
      </c>
      <c r="B250" s="201" t="str">
        <f t="shared" si="83"/>
        <v>12:00:00</v>
      </c>
      <c r="C250" s="27" t="s">
        <v>18</v>
      </c>
      <c r="D250" s="88">
        <v>913</v>
      </c>
      <c r="E250" s="88">
        <v>351</v>
      </c>
      <c r="F250" s="92">
        <v>0</v>
      </c>
      <c r="G250" s="88">
        <v>21</v>
      </c>
      <c r="H250" s="88">
        <v>12</v>
      </c>
      <c r="I250" s="89">
        <v>0</v>
      </c>
      <c r="J250" s="48">
        <f t="shared" si="86"/>
        <v>1264</v>
      </c>
      <c r="K250" s="48">
        <f t="shared" si="107"/>
        <v>35</v>
      </c>
      <c r="L250" s="88">
        <v>446</v>
      </c>
      <c r="M250" s="94">
        <v>269</v>
      </c>
      <c r="N250" s="94"/>
      <c r="O250" s="90">
        <v>14</v>
      </c>
      <c r="P250" s="93">
        <v>10</v>
      </c>
      <c r="Q250" s="56"/>
      <c r="R250" s="48">
        <f t="shared" si="88"/>
        <v>715</v>
      </c>
      <c r="S250" s="48">
        <f t="shared" si="89"/>
        <v>24</v>
      </c>
      <c r="T250" s="50">
        <f t="shared" si="103"/>
        <v>59</v>
      </c>
      <c r="U250" s="101">
        <v>2.96</v>
      </c>
      <c r="V250" s="88">
        <v>2.8</v>
      </c>
      <c r="W250" s="88">
        <v>6.4</v>
      </c>
      <c r="X250" s="44"/>
      <c r="Y250" s="44"/>
      <c r="Z250" s="44"/>
      <c r="AA250" s="44"/>
      <c r="AB250" s="44"/>
      <c r="AC250" s="67">
        <f t="shared" si="90"/>
        <v>0</v>
      </c>
      <c r="AD250" s="33"/>
      <c r="AE250" s="20">
        <f t="shared" si="91"/>
        <v>0</v>
      </c>
      <c r="AF250" s="85">
        <f t="shared" si="105"/>
        <v>71.160000000000011</v>
      </c>
      <c r="AG250" s="21">
        <f t="shared" si="104"/>
        <v>71.160000000000011</v>
      </c>
      <c r="AH250" s="82"/>
      <c r="AI250" s="78"/>
      <c r="AJ250" s="22">
        <f t="shared" si="92"/>
        <v>71.160000000000011</v>
      </c>
      <c r="AK250" s="23">
        <f t="shared" si="93"/>
        <v>77.242499999999993</v>
      </c>
      <c r="AL250" s="58"/>
      <c r="AM250" s="24">
        <f t="shared" si="94"/>
        <v>0</v>
      </c>
      <c r="AN250" s="25">
        <f t="shared" si="95"/>
        <v>148.4025</v>
      </c>
      <c r="AO250" s="26">
        <f t="shared" si="96"/>
        <v>148.4025</v>
      </c>
      <c r="AP250" s="79"/>
      <c r="AQ250" s="121">
        <v>85</v>
      </c>
      <c r="AR250" s="121">
        <v>200</v>
      </c>
      <c r="AS250" s="121">
        <v>0</v>
      </c>
      <c r="AT250" s="121">
        <v>20</v>
      </c>
      <c r="AU250" s="121">
        <v>60</v>
      </c>
      <c r="AV250" s="62">
        <f t="shared" si="97"/>
        <v>365</v>
      </c>
      <c r="AW250" s="63">
        <f t="shared" si="98"/>
        <v>346.75</v>
      </c>
      <c r="AX250" s="120">
        <v>6</v>
      </c>
      <c r="AY250" s="120">
        <v>16</v>
      </c>
      <c r="AZ250" s="120">
        <v>8</v>
      </c>
      <c r="BA250" s="120">
        <v>1</v>
      </c>
      <c r="BB250" s="81">
        <f t="shared" si="99"/>
        <v>31</v>
      </c>
      <c r="BC250" s="80">
        <f t="shared" si="100"/>
        <v>315.75</v>
      </c>
      <c r="BD250" s="36">
        <f t="shared" si="106"/>
        <v>148.4025</v>
      </c>
      <c r="BE250" s="80">
        <f t="shared" si="102"/>
        <v>164.19</v>
      </c>
    </row>
    <row r="251" spans="1:57" ht="18" thickBot="1">
      <c r="A251" s="217">
        <v>41917</v>
      </c>
      <c r="B251" s="201" t="str">
        <f t="shared" si="83"/>
        <v>12:30:00</v>
      </c>
      <c r="C251" s="27" t="s">
        <v>47</v>
      </c>
      <c r="D251" s="88">
        <v>391</v>
      </c>
      <c r="E251" s="88">
        <v>350</v>
      </c>
      <c r="F251" s="92">
        <v>477</v>
      </c>
      <c r="G251" s="88">
        <v>14</v>
      </c>
      <c r="H251" s="88">
        <v>13</v>
      </c>
      <c r="I251" s="89">
        <v>15</v>
      </c>
      <c r="J251" s="48">
        <f t="shared" si="86"/>
        <v>1218</v>
      </c>
      <c r="K251" s="48">
        <f t="shared" si="107"/>
        <v>43</v>
      </c>
      <c r="L251" s="89">
        <v>470</v>
      </c>
      <c r="M251" s="94">
        <v>271</v>
      </c>
      <c r="N251" s="94"/>
      <c r="O251" s="90">
        <v>15</v>
      </c>
      <c r="P251" s="93">
        <v>10</v>
      </c>
      <c r="Q251" s="56"/>
      <c r="R251" s="48">
        <f t="shared" si="88"/>
        <v>741</v>
      </c>
      <c r="S251" s="48">
        <f t="shared" si="89"/>
        <v>25</v>
      </c>
      <c r="T251" s="50">
        <f t="shared" si="103"/>
        <v>68</v>
      </c>
      <c r="U251" s="101">
        <v>2.96</v>
      </c>
      <c r="V251" s="88">
        <v>4</v>
      </c>
      <c r="W251" s="88">
        <v>6.4</v>
      </c>
      <c r="X251" s="44"/>
      <c r="Y251" s="44"/>
      <c r="Z251" s="44"/>
      <c r="AA251" s="44"/>
      <c r="AB251" s="44"/>
      <c r="AC251" s="67">
        <f t="shared" si="90"/>
        <v>0</v>
      </c>
      <c r="AD251" s="33"/>
      <c r="AE251" s="20">
        <f t="shared" si="91"/>
        <v>0</v>
      </c>
      <c r="AF251" s="85">
        <f t="shared" si="105"/>
        <v>81.36</v>
      </c>
      <c r="AG251" s="21">
        <f t="shared" si="104"/>
        <v>81.36</v>
      </c>
      <c r="AH251" s="82"/>
      <c r="AI251" s="78"/>
      <c r="AJ251" s="22">
        <f t="shared" si="92"/>
        <v>81.36</v>
      </c>
      <c r="AK251" s="23">
        <f t="shared" si="93"/>
        <v>67.042500000000004</v>
      </c>
      <c r="AL251" s="58"/>
      <c r="AM251" s="24">
        <f t="shared" si="94"/>
        <v>0</v>
      </c>
      <c r="AN251" s="25">
        <f t="shared" si="95"/>
        <v>148.4025</v>
      </c>
      <c r="AO251" s="26">
        <f t="shared" si="96"/>
        <v>148.4025</v>
      </c>
      <c r="AP251" s="79"/>
      <c r="AQ251" s="121">
        <v>85</v>
      </c>
      <c r="AR251" s="121">
        <v>200</v>
      </c>
      <c r="AS251" s="121">
        <v>0</v>
      </c>
      <c r="AT251" s="121">
        <v>20</v>
      </c>
      <c r="AU251" s="121">
        <v>60</v>
      </c>
      <c r="AV251" s="62">
        <f t="shared" si="97"/>
        <v>365</v>
      </c>
      <c r="AW251" s="63">
        <f t="shared" si="98"/>
        <v>346.75</v>
      </c>
      <c r="AX251" s="120">
        <v>6</v>
      </c>
      <c r="AY251" s="120">
        <v>16</v>
      </c>
      <c r="AZ251" s="120">
        <v>8</v>
      </c>
      <c r="BA251" s="120">
        <v>1</v>
      </c>
      <c r="BB251" s="81">
        <f t="shared" si="99"/>
        <v>31</v>
      </c>
      <c r="BC251" s="80">
        <f t="shared" si="100"/>
        <v>315.75</v>
      </c>
      <c r="BD251" s="36">
        <f t="shared" si="106"/>
        <v>148.4025</v>
      </c>
      <c r="BE251" s="80">
        <f t="shared" si="102"/>
        <v>164.19</v>
      </c>
    </row>
    <row r="252" spans="1:57" ht="18" thickBot="1">
      <c r="A252" s="217">
        <v>41917</v>
      </c>
      <c r="B252" s="201" t="str">
        <f t="shared" si="83"/>
        <v>13:00:00</v>
      </c>
      <c r="C252" s="27" t="s">
        <v>19</v>
      </c>
      <c r="D252" s="88">
        <v>402</v>
      </c>
      <c r="E252" s="88">
        <v>353</v>
      </c>
      <c r="F252" s="92">
        <v>526</v>
      </c>
      <c r="G252" s="88">
        <v>14</v>
      </c>
      <c r="H252" s="88">
        <v>13</v>
      </c>
      <c r="I252" s="89">
        <v>17</v>
      </c>
      <c r="J252" s="48">
        <f t="shared" si="86"/>
        <v>1281</v>
      </c>
      <c r="K252" s="48">
        <f t="shared" si="107"/>
        <v>45</v>
      </c>
      <c r="L252" s="89">
        <v>498</v>
      </c>
      <c r="M252" s="94">
        <v>273</v>
      </c>
      <c r="N252" s="94"/>
      <c r="O252" s="90">
        <v>16</v>
      </c>
      <c r="P252" s="93">
        <v>10</v>
      </c>
      <c r="Q252" s="56"/>
      <c r="R252" s="48">
        <f t="shared" si="88"/>
        <v>771</v>
      </c>
      <c r="S252" s="48">
        <f t="shared" si="89"/>
        <v>26</v>
      </c>
      <c r="T252" s="50">
        <f t="shared" si="103"/>
        <v>71</v>
      </c>
      <c r="U252" s="101">
        <v>3.33</v>
      </c>
      <c r="V252" s="88">
        <v>4</v>
      </c>
      <c r="W252" s="88">
        <v>6.6</v>
      </c>
      <c r="X252" s="44"/>
      <c r="Y252" s="44"/>
      <c r="Z252" s="44"/>
      <c r="AA252" s="44"/>
      <c r="AB252" s="44"/>
      <c r="AC252" s="67">
        <f t="shared" si="90"/>
        <v>0</v>
      </c>
      <c r="AD252" s="33"/>
      <c r="AE252" s="20">
        <f t="shared" si="91"/>
        <v>0</v>
      </c>
      <c r="AF252" s="85">
        <f t="shared" si="105"/>
        <v>84.929999999999993</v>
      </c>
      <c r="AG252" s="21">
        <f t="shared" si="104"/>
        <v>84.929999999999993</v>
      </c>
      <c r="AH252" s="82"/>
      <c r="AI252" s="78"/>
      <c r="AJ252" s="22">
        <f t="shared" si="92"/>
        <v>84.929999999999993</v>
      </c>
      <c r="AK252" s="23">
        <f t="shared" si="93"/>
        <v>63.472500000000011</v>
      </c>
      <c r="AL252" s="58"/>
      <c r="AM252" s="24">
        <f t="shared" si="94"/>
        <v>0</v>
      </c>
      <c r="AN252" s="25">
        <f t="shared" si="95"/>
        <v>148.4025</v>
      </c>
      <c r="AO252" s="26">
        <f t="shared" si="96"/>
        <v>148.4025</v>
      </c>
      <c r="AP252" s="79"/>
      <c r="AQ252" s="121">
        <v>85</v>
      </c>
      <c r="AR252" s="121">
        <v>200</v>
      </c>
      <c r="AS252" s="121">
        <v>0</v>
      </c>
      <c r="AT252" s="121">
        <v>20</v>
      </c>
      <c r="AU252" s="121">
        <v>60</v>
      </c>
      <c r="AV252" s="62">
        <f t="shared" si="97"/>
        <v>365</v>
      </c>
      <c r="AW252" s="63">
        <f t="shared" si="98"/>
        <v>346.75</v>
      </c>
      <c r="AX252" s="120">
        <v>6</v>
      </c>
      <c r="AY252" s="120">
        <v>16</v>
      </c>
      <c r="AZ252" s="120">
        <v>8</v>
      </c>
      <c r="BA252" s="120">
        <v>1</v>
      </c>
      <c r="BB252" s="81">
        <f t="shared" si="99"/>
        <v>31</v>
      </c>
      <c r="BC252" s="80">
        <f t="shared" si="100"/>
        <v>315.75</v>
      </c>
      <c r="BD252" s="36">
        <f t="shared" si="106"/>
        <v>148.4025</v>
      </c>
      <c r="BE252" s="80">
        <f t="shared" si="102"/>
        <v>164.19</v>
      </c>
    </row>
    <row r="253" spans="1:57" ht="18" thickBot="1">
      <c r="A253" s="217">
        <v>41917</v>
      </c>
      <c r="B253" s="201" t="str">
        <f t="shared" si="83"/>
        <v>13:30:00</v>
      </c>
      <c r="C253" s="27" t="s">
        <v>48</v>
      </c>
      <c r="D253" s="88">
        <v>414</v>
      </c>
      <c r="E253" s="88">
        <v>356</v>
      </c>
      <c r="F253" s="92">
        <v>554</v>
      </c>
      <c r="G253" s="88">
        <v>14</v>
      </c>
      <c r="H253" s="88">
        <v>13</v>
      </c>
      <c r="I253" s="89">
        <v>18</v>
      </c>
      <c r="J253" s="48">
        <f t="shared" si="86"/>
        <v>1324</v>
      </c>
      <c r="K253" s="48">
        <f t="shared" si="107"/>
        <v>46</v>
      </c>
      <c r="L253" s="89">
        <v>517</v>
      </c>
      <c r="M253" s="94">
        <v>274</v>
      </c>
      <c r="N253" s="94"/>
      <c r="O253" s="90">
        <v>17</v>
      </c>
      <c r="P253" s="93">
        <v>10</v>
      </c>
      <c r="Q253" s="56"/>
      <c r="R253" s="48">
        <f t="shared" si="88"/>
        <v>791</v>
      </c>
      <c r="S253" s="48">
        <f t="shared" si="89"/>
        <v>27</v>
      </c>
      <c r="T253" s="50">
        <f t="shared" si="103"/>
        <v>73</v>
      </c>
      <c r="U253" s="101">
        <v>3.33</v>
      </c>
      <c r="V253" s="88">
        <v>4</v>
      </c>
      <c r="W253" s="88">
        <v>6.6</v>
      </c>
      <c r="X253" s="44"/>
      <c r="Y253" s="44"/>
      <c r="Z253" s="44"/>
      <c r="AA253" s="44"/>
      <c r="AB253" s="44"/>
      <c r="AC253" s="67">
        <f t="shared" si="90"/>
        <v>0</v>
      </c>
      <c r="AD253" s="33"/>
      <c r="AE253" s="20">
        <f t="shared" si="91"/>
        <v>0</v>
      </c>
      <c r="AF253" s="85">
        <f t="shared" si="105"/>
        <v>86.929999999999993</v>
      </c>
      <c r="AG253" s="21">
        <f t="shared" si="104"/>
        <v>86.929999999999993</v>
      </c>
      <c r="AH253" s="82"/>
      <c r="AI253" s="78"/>
      <c r="AJ253" s="22">
        <f t="shared" si="92"/>
        <v>86.929999999999993</v>
      </c>
      <c r="AK253" s="23">
        <f t="shared" si="93"/>
        <v>61.472500000000011</v>
      </c>
      <c r="AL253" s="58"/>
      <c r="AM253" s="24">
        <f t="shared" si="94"/>
        <v>0</v>
      </c>
      <c r="AN253" s="25">
        <f t="shared" si="95"/>
        <v>148.4025</v>
      </c>
      <c r="AO253" s="26">
        <f t="shared" si="96"/>
        <v>148.4025</v>
      </c>
      <c r="AP253" s="79"/>
      <c r="AQ253" s="121">
        <v>85</v>
      </c>
      <c r="AR253" s="121">
        <v>200</v>
      </c>
      <c r="AS253" s="121">
        <v>0</v>
      </c>
      <c r="AT253" s="121">
        <v>20</v>
      </c>
      <c r="AU253" s="121">
        <v>60</v>
      </c>
      <c r="AV253" s="62">
        <f t="shared" si="97"/>
        <v>365</v>
      </c>
      <c r="AW253" s="63">
        <f t="shared" si="98"/>
        <v>346.75</v>
      </c>
      <c r="AX253" s="120">
        <v>6</v>
      </c>
      <c r="AY253" s="120">
        <v>16</v>
      </c>
      <c r="AZ253" s="120">
        <v>8</v>
      </c>
      <c r="BA253" s="120">
        <v>1</v>
      </c>
      <c r="BB253" s="81">
        <f t="shared" si="99"/>
        <v>31</v>
      </c>
      <c r="BC253" s="80">
        <f t="shared" si="100"/>
        <v>315.75</v>
      </c>
      <c r="BD253" s="36">
        <f t="shared" si="106"/>
        <v>148.4025</v>
      </c>
      <c r="BE253" s="80">
        <f t="shared" si="102"/>
        <v>164.19</v>
      </c>
    </row>
    <row r="254" spans="1:57" ht="18" thickBot="1">
      <c r="A254" s="217">
        <v>41917</v>
      </c>
      <c r="B254" s="201" t="str">
        <f t="shared" si="83"/>
        <v>14:00:00</v>
      </c>
      <c r="C254" s="27" t="s">
        <v>20</v>
      </c>
      <c r="D254" s="88">
        <v>415</v>
      </c>
      <c r="E254" s="88">
        <v>360</v>
      </c>
      <c r="F254" s="92">
        <v>536</v>
      </c>
      <c r="G254" s="88">
        <v>14</v>
      </c>
      <c r="H254" s="88">
        <v>13</v>
      </c>
      <c r="I254" s="89">
        <v>18</v>
      </c>
      <c r="J254" s="48">
        <f t="shared" si="86"/>
        <v>1311</v>
      </c>
      <c r="K254" s="48">
        <f t="shared" si="107"/>
        <v>46</v>
      </c>
      <c r="L254" s="89">
        <v>557</v>
      </c>
      <c r="M254" s="94">
        <v>276</v>
      </c>
      <c r="N254" s="94"/>
      <c r="O254" s="90">
        <v>18</v>
      </c>
      <c r="P254" s="93">
        <v>10</v>
      </c>
      <c r="Q254" s="56"/>
      <c r="R254" s="48">
        <f t="shared" si="88"/>
        <v>833</v>
      </c>
      <c r="S254" s="48">
        <f t="shared" si="89"/>
        <v>28</v>
      </c>
      <c r="T254" s="50">
        <f t="shared" si="103"/>
        <v>74</v>
      </c>
      <c r="U254" s="101">
        <v>3.36</v>
      </c>
      <c r="V254" s="88">
        <v>4</v>
      </c>
      <c r="W254" s="100">
        <v>6.5</v>
      </c>
      <c r="X254" s="44"/>
      <c r="Y254" s="44"/>
      <c r="Z254" s="44"/>
      <c r="AA254" s="44"/>
      <c r="AB254" s="44"/>
      <c r="AC254" s="67">
        <f t="shared" si="90"/>
        <v>0</v>
      </c>
      <c r="AD254" s="33"/>
      <c r="AE254" s="20">
        <f t="shared" si="91"/>
        <v>0</v>
      </c>
      <c r="AF254" s="85">
        <f t="shared" si="105"/>
        <v>87.86</v>
      </c>
      <c r="AG254" s="21">
        <f t="shared" si="104"/>
        <v>87.86</v>
      </c>
      <c r="AH254" s="82"/>
      <c r="AI254" s="78"/>
      <c r="AJ254" s="22">
        <f t="shared" si="92"/>
        <v>87.86</v>
      </c>
      <c r="AK254" s="23">
        <f t="shared" si="93"/>
        <v>60.542500000000004</v>
      </c>
      <c r="AL254" s="58"/>
      <c r="AM254" s="24">
        <f t="shared" si="94"/>
        <v>0</v>
      </c>
      <c r="AN254" s="25">
        <f t="shared" si="95"/>
        <v>148.4025</v>
      </c>
      <c r="AO254" s="26">
        <f t="shared" si="96"/>
        <v>148.4025</v>
      </c>
      <c r="AP254" s="79"/>
      <c r="AQ254" s="121">
        <v>85</v>
      </c>
      <c r="AR254" s="121">
        <v>200</v>
      </c>
      <c r="AS254" s="121">
        <v>0</v>
      </c>
      <c r="AT254" s="121">
        <v>20</v>
      </c>
      <c r="AU254" s="121">
        <v>60</v>
      </c>
      <c r="AV254" s="62">
        <f t="shared" si="97"/>
        <v>365</v>
      </c>
      <c r="AW254" s="63">
        <f t="shared" si="98"/>
        <v>346.75</v>
      </c>
      <c r="AX254" s="120">
        <v>6</v>
      </c>
      <c r="AY254" s="120">
        <v>16</v>
      </c>
      <c r="AZ254" s="120">
        <v>8</v>
      </c>
      <c r="BA254" s="120">
        <v>1</v>
      </c>
      <c r="BB254" s="81">
        <f t="shared" si="99"/>
        <v>31</v>
      </c>
      <c r="BC254" s="80">
        <f t="shared" si="100"/>
        <v>315.75</v>
      </c>
      <c r="BD254" s="36">
        <f t="shared" si="106"/>
        <v>148.4025</v>
      </c>
      <c r="BE254" s="80">
        <f t="shared" si="102"/>
        <v>164.19</v>
      </c>
    </row>
    <row r="255" spans="1:57" ht="18" thickBot="1">
      <c r="A255" s="217">
        <v>41917</v>
      </c>
      <c r="B255" s="201" t="str">
        <f t="shared" si="83"/>
        <v>14:30:00</v>
      </c>
      <c r="C255" s="27" t="s">
        <v>33</v>
      </c>
      <c r="D255" s="88">
        <v>401</v>
      </c>
      <c r="E255" s="88">
        <v>360</v>
      </c>
      <c r="F255" s="92">
        <v>563</v>
      </c>
      <c r="G255" s="88">
        <v>14</v>
      </c>
      <c r="H255" s="88">
        <v>13</v>
      </c>
      <c r="I255" s="89">
        <v>19</v>
      </c>
      <c r="J255" s="48">
        <f t="shared" si="86"/>
        <v>1324</v>
      </c>
      <c r="K255" s="48">
        <f t="shared" si="107"/>
        <v>47</v>
      </c>
      <c r="L255" s="89">
        <v>535</v>
      </c>
      <c r="M255" s="94">
        <v>275</v>
      </c>
      <c r="N255" s="94"/>
      <c r="O255" s="90">
        <v>17</v>
      </c>
      <c r="P255" s="93">
        <v>10</v>
      </c>
      <c r="Q255" s="56"/>
      <c r="R255" s="48">
        <f t="shared" si="88"/>
        <v>810</v>
      </c>
      <c r="S255" s="48">
        <f t="shared" si="89"/>
        <v>27</v>
      </c>
      <c r="T255" s="50">
        <f t="shared" si="103"/>
        <v>74</v>
      </c>
      <c r="U255" s="101">
        <v>3.36</v>
      </c>
      <c r="V255" s="88">
        <v>4</v>
      </c>
      <c r="W255" s="100">
        <v>6.5</v>
      </c>
      <c r="X255" s="44"/>
      <c r="Y255" s="44"/>
      <c r="Z255" s="44"/>
      <c r="AA255" s="44"/>
      <c r="AB255" s="44"/>
      <c r="AC255" s="67">
        <f t="shared" si="90"/>
        <v>0</v>
      </c>
      <c r="AD255" s="33"/>
      <c r="AE255" s="20">
        <f t="shared" si="91"/>
        <v>0</v>
      </c>
      <c r="AF255" s="85">
        <f t="shared" si="105"/>
        <v>87.86</v>
      </c>
      <c r="AG255" s="21">
        <f t="shared" si="104"/>
        <v>87.86</v>
      </c>
      <c r="AH255" s="82"/>
      <c r="AI255" s="78"/>
      <c r="AJ255" s="22">
        <f t="shared" si="92"/>
        <v>87.86</v>
      </c>
      <c r="AK255" s="23">
        <f t="shared" si="93"/>
        <v>60.542500000000004</v>
      </c>
      <c r="AL255" s="58"/>
      <c r="AM255" s="24">
        <f t="shared" si="94"/>
        <v>0</v>
      </c>
      <c r="AN255" s="25">
        <f t="shared" si="95"/>
        <v>148.4025</v>
      </c>
      <c r="AO255" s="26">
        <f t="shared" si="96"/>
        <v>148.4025</v>
      </c>
      <c r="AP255" s="79"/>
      <c r="AQ255" s="121">
        <v>85</v>
      </c>
      <c r="AR255" s="121">
        <v>200</v>
      </c>
      <c r="AS255" s="121">
        <v>0</v>
      </c>
      <c r="AT255" s="121">
        <v>20</v>
      </c>
      <c r="AU255" s="121">
        <v>60</v>
      </c>
      <c r="AV255" s="62">
        <f t="shared" si="97"/>
        <v>365</v>
      </c>
      <c r="AW255" s="63">
        <f t="shared" si="98"/>
        <v>346.75</v>
      </c>
      <c r="AX255" s="120">
        <v>6</v>
      </c>
      <c r="AY255" s="120">
        <v>16</v>
      </c>
      <c r="AZ255" s="120">
        <v>8</v>
      </c>
      <c r="BA255" s="120">
        <v>1</v>
      </c>
      <c r="BB255" s="81">
        <f t="shared" si="99"/>
        <v>31</v>
      </c>
      <c r="BC255" s="80">
        <f t="shared" si="100"/>
        <v>315.75</v>
      </c>
      <c r="BD255" s="36">
        <f t="shared" si="106"/>
        <v>148.4025</v>
      </c>
      <c r="BE255" s="80">
        <f t="shared" si="102"/>
        <v>164.19</v>
      </c>
    </row>
    <row r="256" spans="1:57" ht="18" thickBot="1">
      <c r="A256" s="217">
        <v>41917</v>
      </c>
      <c r="B256" s="201" t="str">
        <f t="shared" si="83"/>
        <v>15:00:00</v>
      </c>
      <c r="C256" s="27" t="s">
        <v>21</v>
      </c>
      <c r="D256" s="88">
        <v>410</v>
      </c>
      <c r="E256" s="88">
        <v>363</v>
      </c>
      <c r="F256" s="92">
        <v>541</v>
      </c>
      <c r="G256" s="88">
        <v>14</v>
      </c>
      <c r="H256" s="88">
        <v>13</v>
      </c>
      <c r="I256" s="89">
        <v>18</v>
      </c>
      <c r="J256" s="48">
        <f t="shared" si="86"/>
        <v>1314</v>
      </c>
      <c r="K256" s="48">
        <f t="shared" si="107"/>
        <v>46</v>
      </c>
      <c r="L256" s="89">
        <v>514</v>
      </c>
      <c r="M256" s="94">
        <v>276</v>
      </c>
      <c r="N256" s="94"/>
      <c r="O256" s="90">
        <v>17</v>
      </c>
      <c r="P256" s="93">
        <v>10</v>
      </c>
      <c r="Q256" s="56"/>
      <c r="R256" s="48">
        <f t="shared" si="88"/>
        <v>790</v>
      </c>
      <c r="S256" s="48">
        <f t="shared" si="89"/>
        <v>27</v>
      </c>
      <c r="T256" s="50">
        <f t="shared" si="103"/>
        <v>73</v>
      </c>
      <c r="U256" s="101">
        <v>3.37</v>
      </c>
      <c r="V256" s="88">
        <v>4</v>
      </c>
      <c r="W256" s="100">
        <v>6.4</v>
      </c>
      <c r="X256" s="44"/>
      <c r="Y256" s="44"/>
      <c r="Z256" s="44"/>
      <c r="AA256" s="44"/>
      <c r="AB256" s="44"/>
      <c r="AC256" s="67">
        <f t="shared" si="90"/>
        <v>0</v>
      </c>
      <c r="AD256" s="33"/>
      <c r="AE256" s="20">
        <f t="shared" si="91"/>
        <v>0</v>
      </c>
      <c r="AF256" s="85">
        <f t="shared" si="105"/>
        <v>86.77000000000001</v>
      </c>
      <c r="AG256" s="21">
        <f t="shared" si="104"/>
        <v>86.77000000000001</v>
      </c>
      <c r="AH256" s="82"/>
      <c r="AI256" s="78"/>
      <c r="AJ256" s="22">
        <f t="shared" si="92"/>
        <v>86.77000000000001</v>
      </c>
      <c r="AK256" s="23">
        <f t="shared" si="93"/>
        <v>61.632499999999993</v>
      </c>
      <c r="AL256" s="58"/>
      <c r="AM256" s="24">
        <f t="shared" si="94"/>
        <v>0</v>
      </c>
      <c r="AN256" s="25">
        <f t="shared" si="95"/>
        <v>148.4025</v>
      </c>
      <c r="AO256" s="26">
        <f t="shared" si="96"/>
        <v>148.4025</v>
      </c>
      <c r="AP256" s="79"/>
      <c r="AQ256" s="121">
        <v>85</v>
      </c>
      <c r="AR256" s="121">
        <v>200</v>
      </c>
      <c r="AS256" s="121">
        <v>0</v>
      </c>
      <c r="AT256" s="121">
        <v>20</v>
      </c>
      <c r="AU256" s="121">
        <v>60</v>
      </c>
      <c r="AV256" s="62">
        <f t="shared" si="97"/>
        <v>365</v>
      </c>
      <c r="AW256" s="63">
        <f t="shared" si="98"/>
        <v>346.75</v>
      </c>
      <c r="AX256" s="120">
        <v>6</v>
      </c>
      <c r="AY256" s="120">
        <v>16</v>
      </c>
      <c r="AZ256" s="120">
        <v>8</v>
      </c>
      <c r="BA256" s="120">
        <v>1</v>
      </c>
      <c r="BB256" s="81">
        <f t="shared" si="99"/>
        <v>31</v>
      </c>
      <c r="BC256" s="80">
        <f t="shared" si="100"/>
        <v>315.75</v>
      </c>
      <c r="BD256" s="36">
        <f t="shared" si="106"/>
        <v>148.4025</v>
      </c>
      <c r="BE256" s="80">
        <f t="shared" si="102"/>
        <v>164.19</v>
      </c>
    </row>
    <row r="257" spans="1:57" ht="18" thickBot="1">
      <c r="A257" s="217">
        <v>41917</v>
      </c>
      <c r="B257" s="201" t="str">
        <f t="shared" si="83"/>
        <v>15:30:00</v>
      </c>
      <c r="C257" s="27" t="s">
        <v>34</v>
      </c>
      <c r="D257" s="88">
        <v>410</v>
      </c>
      <c r="E257" s="88">
        <v>356</v>
      </c>
      <c r="F257" s="92">
        <v>571</v>
      </c>
      <c r="G257" s="88">
        <v>14</v>
      </c>
      <c r="H257" s="88">
        <v>15</v>
      </c>
      <c r="I257" s="89">
        <v>19</v>
      </c>
      <c r="J257" s="48">
        <f t="shared" si="86"/>
        <v>1337</v>
      </c>
      <c r="K257" s="48">
        <f t="shared" si="107"/>
        <v>47</v>
      </c>
      <c r="L257" s="96">
        <v>484</v>
      </c>
      <c r="M257" s="96">
        <v>277</v>
      </c>
      <c r="N257" s="96"/>
      <c r="O257" s="90">
        <v>16</v>
      </c>
      <c r="P257" s="93">
        <v>10</v>
      </c>
      <c r="Q257" s="56"/>
      <c r="R257" s="48">
        <f t="shared" si="88"/>
        <v>761</v>
      </c>
      <c r="S257" s="48">
        <f t="shared" si="89"/>
        <v>26</v>
      </c>
      <c r="T257" s="50">
        <f t="shared" si="103"/>
        <v>73</v>
      </c>
      <c r="U257" s="101">
        <v>3.37</v>
      </c>
      <c r="V257" s="88">
        <v>4</v>
      </c>
      <c r="W257" s="100">
        <v>6.4</v>
      </c>
      <c r="X257" s="44"/>
      <c r="Y257" s="44"/>
      <c r="Z257" s="44"/>
      <c r="AA257" s="44"/>
      <c r="AB257" s="44"/>
      <c r="AC257" s="67">
        <f t="shared" si="90"/>
        <v>0</v>
      </c>
      <c r="AD257" s="33"/>
      <c r="AE257" s="20">
        <f t="shared" si="91"/>
        <v>0</v>
      </c>
      <c r="AF257" s="85">
        <f t="shared" si="105"/>
        <v>86.77000000000001</v>
      </c>
      <c r="AG257" s="21">
        <f t="shared" si="104"/>
        <v>86.77000000000001</v>
      </c>
      <c r="AH257" s="82"/>
      <c r="AI257" s="78"/>
      <c r="AJ257" s="22">
        <f t="shared" si="92"/>
        <v>86.77000000000001</v>
      </c>
      <c r="AK257" s="23">
        <f t="shared" si="93"/>
        <v>61.632499999999993</v>
      </c>
      <c r="AL257" s="58"/>
      <c r="AM257" s="24">
        <f t="shared" si="94"/>
        <v>0</v>
      </c>
      <c r="AN257" s="25">
        <f t="shared" si="95"/>
        <v>148.4025</v>
      </c>
      <c r="AO257" s="26">
        <f t="shared" si="96"/>
        <v>148.4025</v>
      </c>
      <c r="AP257" s="79"/>
      <c r="AQ257" s="121">
        <v>85</v>
      </c>
      <c r="AR257" s="121">
        <v>200</v>
      </c>
      <c r="AS257" s="121">
        <v>0</v>
      </c>
      <c r="AT257" s="121">
        <v>20</v>
      </c>
      <c r="AU257" s="121">
        <v>60</v>
      </c>
      <c r="AV257" s="62">
        <f t="shared" si="97"/>
        <v>365</v>
      </c>
      <c r="AW257" s="63">
        <f t="shared" si="98"/>
        <v>346.75</v>
      </c>
      <c r="AX257" s="120">
        <v>6</v>
      </c>
      <c r="AY257" s="120">
        <v>16</v>
      </c>
      <c r="AZ257" s="120">
        <v>8</v>
      </c>
      <c r="BA257" s="120">
        <v>1</v>
      </c>
      <c r="BB257" s="81">
        <f t="shared" si="99"/>
        <v>31</v>
      </c>
      <c r="BC257" s="80">
        <f t="shared" si="100"/>
        <v>315.75</v>
      </c>
      <c r="BD257" s="36">
        <f t="shared" si="106"/>
        <v>148.4025</v>
      </c>
      <c r="BE257" s="80">
        <f t="shared" si="102"/>
        <v>164.19</v>
      </c>
    </row>
    <row r="258" spans="1:57" ht="18" thickBot="1">
      <c r="A258" s="217">
        <v>41917</v>
      </c>
      <c r="B258" s="201" t="str">
        <f t="shared" ref="B258:B321" si="108">LEFT(C258,2) &amp; ":" &amp; RIGHT(C258,2) &amp; ":00"</f>
        <v>16:00:00</v>
      </c>
      <c r="C258" s="27" t="s">
        <v>22</v>
      </c>
      <c r="D258" s="88">
        <v>407</v>
      </c>
      <c r="E258" s="88">
        <v>352</v>
      </c>
      <c r="F258" s="92">
        <v>545</v>
      </c>
      <c r="G258" s="88">
        <v>14</v>
      </c>
      <c r="H258" s="88">
        <v>12</v>
      </c>
      <c r="I258" s="89">
        <v>18</v>
      </c>
      <c r="J258" s="48">
        <f t="shared" si="86"/>
        <v>1304</v>
      </c>
      <c r="K258" s="48">
        <f t="shared" si="107"/>
        <v>46</v>
      </c>
      <c r="L258" s="89">
        <v>454</v>
      </c>
      <c r="M258" s="94">
        <v>275</v>
      </c>
      <c r="N258" s="94"/>
      <c r="O258" s="90">
        <v>15</v>
      </c>
      <c r="P258" s="93">
        <v>10</v>
      </c>
      <c r="Q258" s="56"/>
      <c r="R258" s="48">
        <f t="shared" si="88"/>
        <v>729</v>
      </c>
      <c r="S258" s="48">
        <f t="shared" si="89"/>
        <v>25</v>
      </c>
      <c r="T258" s="50">
        <f t="shared" si="103"/>
        <v>71</v>
      </c>
      <c r="U258" s="101">
        <v>3.48</v>
      </c>
      <c r="V258" s="88">
        <v>4</v>
      </c>
      <c r="W258" s="100">
        <v>6.7</v>
      </c>
      <c r="X258" s="44"/>
      <c r="Y258" s="44"/>
      <c r="Z258" s="44"/>
      <c r="AA258" s="44"/>
      <c r="AB258" s="44"/>
      <c r="AC258" s="67">
        <f t="shared" si="90"/>
        <v>0</v>
      </c>
      <c r="AD258" s="33"/>
      <c r="AE258" s="20">
        <f t="shared" si="91"/>
        <v>0</v>
      </c>
      <c r="AF258" s="85">
        <f t="shared" si="105"/>
        <v>85.18</v>
      </c>
      <c r="AG258" s="21">
        <f t="shared" si="104"/>
        <v>85.18</v>
      </c>
      <c r="AH258" s="82"/>
      <c r="AI258" s="78"/>
      <c r="AJ258" s="22">
        <f t="shared" si="92"/>
        <v>85.18</v>
      </c>
      <c r="AK258" s="23">
        <f t="shared" si="93"/>
        <v>63.222499999999997</v>
      </c>
      <c r="AL258" s="58"/>
      <c r="AM258" s="24">
        <f t="shared" si="94"/>
        <v>0</v>
      </c>
      <c r="AN258" s="25">
        <f t="shared" si="95"/>
        <v>148.4025</v>
      </c>
      <c r="AO258" s="26">
        <f t="shared" si="96"/>
        <v>148.4025</v>
      </c>
      <c r="AP258" s="79"/>
      <c r="AQ258" s="121">
        <v>85</v>
      </c>
      <c r="AR258" s="121">
        <v>200</v>
      </c>
      <c r="AS258" s="121">
        <v>0</v>
      </c>
      <c r="AT258" s="121">
        <v>20</v>
      </c>
      <c r="AU258" s="121">
        <v>60</v>
      </c>
      <c r="AV258" s="62">
        <f t="shared" si="97"/>
        <v>365</v>
      </c>
      <c r="AW258" s="63">
        <f t="shared" si="98"/>
        <v>346.75</v>
      </c>
      <c r="AX258" s="120">
        <v>6</v>
      </c>
      <c r="AY258" s="120">
        <v>16</v>
      </c>
      <c r="AZ258" s="120">
        <v>8</v>
      </c>
      <c r="BA258" s="120">
        <v>1</v>
      </c>
      <c r="BB258" s="81">
        <f t="shared" si="99"/>
        <v>31</v>
      </c>
      <c r="BC258" s="80">
        <f t="shared" si="100"/>
        <v>315.75</v>
      </c>
      <c r="BD258" s="36">
        <f t="shared" si="106"/>
        <v>148.4025</v>
      </c>
      <c r="BE258" s="80">
        <f t="shared" si="102"/>
        <v>164.19</v>
      </c>
    </row>
    <row r="259" spans="1:57" ht="18" thickBot="1">
      <c r="A259" s="217">
        <v>41917</v>
      </c>
      <c r="B259" s="201" t="str">
        <f t="shared" si="108"/>
        <v>16:30:00</v>
      </c>
      <c r="C259" s="27" t="s">
        <v>49</v>
      </c>
      <c r="D259" s="88">
        <v>400</v>
      </c>
      <c r="E259" s="88">
        <v>352</v>
      </c>
      <c r="F259" s="88">
        <v>552</v>
      </c>
      <c r="G259" s="88">
        <v>14</v>
      </c>
      <c r="H259" s="88">
        <v>13</v>
      </c>
      <c r="I259" s="89">
        <v>18</v>
      </c>
      <c r="J259" s="48">
        <f t="shared" si="86"/>
        <v>1304</v>
      </c>
      <c r="K259" s="48">
        <f t="shared" si="107"/>
        <v>46</v>
      </c>
      <c r="L259" s="89">
        <v>456</v>
      </c>
      <c r="M259" s="94">
        <v>268</v>
      </c>
      <c r="N259" s="94"/>
      <c r="O259" s="90">
        <v>15</v>
      </c>
      <c r="P259" s="93">
        <v>10</v>
      </c>
      <c r="Q259" s="56"/>
      <c r="R259" s="48">
        <f t="shared" si="88"/>
        <v>724</v>
      </c>
      <c r="S259" s="48">
        <f t="shared" si="89"/>
        <v>25</v>
      </c>
      <c r="T259" s="50">
        <f t="shared" si="103"/>
        <v>71</v>
      </c>
      <c r="U259" s="101">
        <v>3.48</v>
      </c>
      <c r="V259" s="88">
        <v>4</v>
      </c>
      <c r="W259" s="100">
        <v>6.7</v>
      </c>
      <c r="X259" s="44"/>
      <c r="Y259" s="44"/>
      <c r="Z259" s="44"/>
      <c r="AA259" s="44"/>
      <c r="AB259" s="44"/>
      <c r="AC259" s="67">
        <f t="shared" si="90"/>
        <v>0</v>
      </c>
      <c r="AD259" s="33"/>
      <c r="AE259" s="20">
        <f t="shared" si="91"/>
        <v>0</v>
      </c>
      <c r="AF259" s="85">
        <f t="shared" si="105"/>
        <v>85.18</v>
      </c>
      <c r="AG259" s="21">
        <f t="shared" si="104"/>
        <v>85.18</v>
      </c>
      <c r="AH259" s="82"/>
      <c r="AI259" s="78"/>
      <c r="AJ259" s="22">
        <f t="shared" si="92"/>
        <v>85.18</v>
      </c>
      <c r="AK259" s="23">
        <f t="shared" si="93"/>
        <v>63.222499999999997</v>
      </c>
      <c r="AL259" s="58"/>
      <c r="AM259" s="24">
        <f t="shared" si="94"/>
        <v>0</v>
      </c>
      <c r="AN259" s="25">
        <f t="shared" si="95"/>
        <v>148.4025</v>
      </c>
      <c r="AO259" s="26">
        <f t="shared" si="96"/>
        <v>148.4025</v>
      </c>
      <c r="AP259" s="79"/>
      <c r="AQ259" s="121">
        <v>85</v>
      </c>
      <c r="AR259" s="121">
        <v>200</v>
      </c>
      <c r="AS259" s="121">
        <v>0</v>
      </c>
      <c r="AT259" s="121">
        <v>20</v>
      </c>
      <c r="AU259" s="121">
        <v>60</v>
      </c>
      <c r="AV259" s="62">
        <f t="shared" si="97"/>
        <v>365</v>
      </c>
      <c r="AW259" s="63">
        <f t="shared" si="98"/>
        <v>346.75</v>
      </c>
      <c r="AX259" s="120">
        <v>6</v>
      </c>
      <c r="AY259" s="120">
        <v>16</v>
      </c>
      <c r="AZ259" s="120">
        <v>8</v>
      </c>
      <c r="BA259" s="120">
        <v>1</v>
      </c>
      <c r="BB259" s="81">
        <f t="shared" si="99"/>
        <v>31</v>
      </c>
      <c r="BC259" s="80">
        <f t="shared" si="100"/>
        <v>315.75</v>
      </c>
      <c r="BD259" s="36">
        <f t="shared" si="106"/>
        <v>148.4025</v>
      </c>
      <c r="BE259" s="80">
        <f t="shared" si="102"/>
        <v>164.19</v>
      </c>
    </row>
    <row r="260" spans="1:57" ht="18" thickBot="1">
      <c r="A260" s="217">
        <v>41917</v>
      </c>
      <c r="B260" s="201" t="str">
        <f t="shared" si="108"/>
        <v>17:00:00</v>
      </c>
      <c r="C260" s="27" t="s">
        <v>23</v>
      </c>
      <c r="D260" s="88">
        <v>404</v>
      </c>
      <c r="E260" s="88">
        <v>349</v>
      </c>
      <c r="F260" s="88">
        <v>544</v>
      </c>
      <c r="G260" s="88">
        <v>14</v>
      </c>
      <c r="H260" s="88">
        <v>12</v>
      </c>
      <c r="I260" s="89">
        <v>18</v>
      </c>
      <c r="J260" s="48">
        <f t="shared" si="86"/>
        <v>1297</v>
      </c>
      <c r="K260" s="48">
        <f t="shared" si="107"/>
        <v>46</v>
      </c>
      <c r="L260" s="89">
        <v>448</v>
      </c>
      <c r="M260" s="94">
        <v>269</v>
      </c>
      <c r="N260" s="94"/>
      <c r="O260" s="90">
        <v>14</v>
      </c>
      <c r="P260" s="93">
        <v>10</v>
      </c>
      <c r="Q260" s="56"/>
      <c r="R260" s="48">
        <f t="shared" si="88"/>
        <v>717</v>
      </c>
      <c r="S260" s="48">
        <f t="shared" si="89"/>
        <v>24</v>
      </c>
      <c r="T260" s="50">
        <f t="shared" si="103"/>
        <v>70</v>
      </c>
      <c r="U260" s="101">
        <v>3.48</v>
      </c>
      <c r="V260" s="89">
        <v>4</v>
      </c>
      <c r="W260" s="100">
        <v>6.7</v>
      </c>
      <c r="X260" s="44"/>
      <c r="Y260" s="44"/>
      <c r="Z260" s="44"/>
      <c r="AA260" s="44"/>
      <c r="AB260" s="44"/>
      <c r="AC260" s="67">
        <f t="shared" si="90"/>
        <v>0</v>
      </c>
      <c r="AD260" s="33"/>
      <c r="AE260" s="20">
        <f t="shared" si="91"/>
        <v>0</v>
      </c>
      <c r="AF260" s="85">
        <f t="shared" si="105"/>
        <v>84.18</v>
      </c>
      <c r="AG260" s="21">
        <f t="shared" si="104"/>
        <v>84.18</v>
      </c>
      <c r="AH260" s="82"/>
      <c r="AI260" s="78"/>
      <c r="AJ260" s="22">
        <f t="shared" si="92"/>
        <v>84.18</v>
      </c>
      <c r="AK260" s="23">
        <f t="shared" si="93"/>
        <v>64.222499999999997</v>
      </c>
      <c r="AL260" s="58"/>
      <c r="AM260" s="24">
        <f t="shared" si="94"/>
        <v>0</v>
      </c>
      <c r="AN260" s="25">
        <f t="shared" si="95"/>
        <v>148.4025</v>
      </c>
      <c r="AO260" s="26">
        <f t="shared" si="96"/>
        <v>148.4025</v>
      </c>
      <c r="AP260" s="79"/>
      <c r="AQ260" s="121">
        <v>85</v>
      </c>
      <c r="AR260" s="121">
        <v>200</v>
      </c>
      <c r="AS260" s="121">
        <v>0</v>
      </c>
      <c r="AT260" s="121">
        <v>20</v>
      </c>
      <c r="AU260" s="121">
        <v>60</v>
      </c>
      <c r="AV260" s="62">
        <f t="shared" si="97"/>
        <v>365</v>
      </c>
      <c r="AW260" s="63">
        <f t="shared" si="98"/>
        <v>346.75</v>
      </c>
      <c r="AX260" s="120">
        <v>6</v>
      </c>
      <c r="AY260" s="120">
        <v>16</v>
      </c>
      <c r="AZ260" s="120">
        <v>8</v>
      </c>
      <c r="BA260" s="120">
        <v>1</v>
      </c>
      <c r="BB260" s="81">
        <f t="shared" si="99"/>
        <v>31</v>
      </c>
      <c r="BC260" s="80">
        <f t="shared" si="100"/>
        <v>315.75</v>
      </c>
      <c r="BD260" s="36">
        <f t="shared" si="106"/>
        <v>148.4025</v>
      </c>
      <c r="BE260" s="80">
        <f t="shared" si="102"/>
        <v>164.19</v>
      </c>
    </row>
    <row r="261" spans="1:57" ht="18" thickBot="1">
      <c r="A261" s="217">
        <v>41917</v>
      </c>
      <c r="B261" s="201" t="str">
        <f t="shared" si="108"/>
        <v>17:30:00</v>
      </c>
      <c r="C261" s="27" t="s">
        <v>50</v>
      </c>
      <c r="D261" s="88">
        <v>410</v>
      </c>
      <c r="E261" s="88">
        <v>355</v>
      </c>
      <c r="F261" s="88">
        <v>559</v>
      </c>
      <c r="G261" s="88">
        <v>14</v>
      </c>
      <c r="H261" s="88">
        <v>12</v>
      </c>
      <c r="I261" s="89">
        <v>18</v>
      </c>
      <c r="J261" s="48">
        <f t="shared" si="86"/>
        <v>1324</v>
      </c>
      <c r="K261" s="48">
        <f t="shared" si="107"/>
        <v>48</v>
      </c>
      <c r="L261" s="89">
        <v>453</v>
      </c>
      <c r="M261" s="94">
        <v>275</v>
      </c>
      <c r="N261" s="94"/>
      <c r="O261" s="93">
        <v>15</v>
      </c>
      <c r="P261" s="93">
        <v>10</v>
      </c>
      <c r="Q261" s="56"/>
      <c r="R261" s="48">
        <f t="shared" si="88"/>
        <v>728</v>
      </c>
      <c r="S261" s="48">
        <f t="shared" si="89"/>
        <v>25</v>
      </c>
      <c r="T261" s="50">
        <f t="shared" si="103"/>
        <v>73</v>
      </c>
      <c r="U261" s="101">
        <v>3.48</v>
      </c>
      <c r="V261" s="89">
        <v>5</v>
      </c>
      <c r="W261" s="100">
        <v>6.7</v>
      </c>
      <c r="X261" s="44"/>
      <c r="Y261" s="44"/>
      <c r="Z261" s="44"/>
      <c r="AA261" s="44"/>
      <c r="AB261" s="44"/>
      <c r="AC261" s="67">
        <f t="shared" si="90"/>
        <v>0</v>
      </c>
      <c r="AD261" s="33"/>
      <c r="AE261" s="20">
        <f t="shared" si="91"/>
        <v>0</v>
      </c>
      <c r="AF261" s="85">
        <f t="shared" si="105"/>
        <v>88.18</v>
      </c>
      <c r="AG261" s="21">
        <f t="shared" si="104"/>
        <v>88.18</v>
      </c>
      <c r="AH261" s="84"/>
      <c r="AI261" s="78"/>
      <c r="AJ261" s="22">
        <f t="shared" si="92"/>
        <v>88.18</v>
      </c>
      <c r="AK261" s="23">
        <f t="shared" si="93"/>
        <v>62.102499999999992</v>
      </c>
      <c r="AL261" s="58"/>
      <c r="AM261" s="24">
        <f t="shared" si="94"/>
        <v>0</v>
      </c>
      <c r="AN261" s="25">
        <f t="shared" si="95"/>
        <v>150.2825</v>
      </c>
      <c r="AO261" s="26">
        <f t="shared" si="96"/>
        <v>150.2825</v>
      </c>
      <c r="AP261" s="79"/>
      <c r="AQ261" s="121">
        <v>85</v>
      </c>
      <c r="AR261" s="121">
        <v>200</v>
      </c>
      <c r="AS261" s="121">
        <v>0</v>
      </c>
      <c r="AT261" s="121">
        <v>20</v>
      </c>
      <c r="AU261" s="121">
        <v>60</v>
      </c>
      <c r="AV261" s="62">
        <f t="shared" si="97"/>
        <v>365</v>
      </c>
      <c r="AW261" s="63">
        <f t="shared" si="98"/>
        <v>346.75</v>
      </c>
      <c r="AX261" s="120">
        <v>6</v>
      </c>
      <c r="AY261" s="120">
        <v>13</v>
      </c>
      <c r="AZ261" s="120">
        <v>7</v>
      </c>
      <c r="BA261" s="120">
        <v>1</v>
      </c>
      <c r="BB261" s="81">
        <f t="shared" si="99"/>
        <v>27</v>
      </c>
      <c r="BC261" s="80">
        <f t="shared" si="100"/>
        <v>319.75</v>
      </c>
      <c r="BD261" s="36">
        <f t="shared" si="106"/>
        <v>150.2825</v>
      </c>
      <c r="BE261" s="80">
        <f t="shared" si="102"/>
        <v>166.27</v>
      </c>
    </row>
    <row r="262" spans="1:57" ht="18" thickBot="1">
      <c r="A262" s="217">
        <v>41917</v>
      </c>
      <c r="B262" s="201" t="str">
        <f t="shared" si="108"/>
        <v>18:00:00</v>
      </c>
      <c r="C262" s="27" t="s">
        <v>24</v>
      </c>
      <c r="D262" s="88">
        <v>483</v>
      </c>
      <c r="E262" s="88">
        <v>410</v>
      </c>
      <c r="F262" s="88">
        <v>548</v>
      </c>
      <c r="G262" s="88">
        <v>16</v>
      </c>
      <c r="H262" s="88">
        <v>14</v>
      </c>
      <c r="I262" s="89">
        <v>20</v>
      </c>
      <c r="J262" s="48">
        <f t="shared" si="86"/>
        <v>1441</v>
      </c>
      <c r="K262" s="48">
        <f t="shared" si="107"/>
        <v>52</v>
      </c>
      <c r="L262" s="89">
        <v>510</v>
      </c>
      <c r="M262" s="94">
        <v>305</v>
      </c>
      <c r="N262" s="94"/>
      <c r="O262" s="93">
        <v>17</v>
      </c>
      <c r="P262" s="93">
        <v>11</v>
      </c>
      <c r="Q262" s="56"/>
      <c r="R262" s="48">
        <f t="shared" si="88"/>
        <v>815</v>
      </c>
      <c r="S262" s="48">
        <f t="shared" si="89"/>
        <v>28</v>
      </c>
      <c r="T262" s="50">
        <f t="shared" si="103"/>
        <v>80</v>
      </c>
      <c r="U262" s="101">
        <v>3.85</v>
      </c>
      <c r="V262" s="89">
        <v>6</v>
      </c>
      <c r="W262" s="100">
        <v>8.6</v>
      </c>
      <c r="X262" s="44"/>
      <c r="Y262" s="44"/>
      <c r="Z262" s="44"/>
      <c r="AA262" s="44"/>
      <c r="AB262" s="44"/>
      <c r="AC262" s="67">
        <f t="shared" si="90"/>
        <v>0</v>
      </c>
      <c r="AD262" s="33"/>
      <c r="AE262" s="20">
        <f t="shared" si="91"/>
        <v>0</v>
      </c>
      <c r="AF262" s="85">
        <f t="shared" si="105"/>
        <v>98.449999999999989</v>
      </c>
      <c r="AG262" s="21">
        <f t="shared" si="104"/>
        <v>98.449999999999989</v>
      </c>
      <c r="AH262" s="84"/>
      <c r="AI262" s="78"/>
      <c r="AJ262" s="22">
        <f t="shared" si="92"/>
        <v>98.449999999999989</v>
      </c>
      <c r="AK262" s="23">
        <f t="shared" si="93"/>
        <v>51.83250000000001</v>
      </c>
      <c r="AL262" s="58"/>
      <c r="AM262" s="24">
        <f t="shared" si="94"/>
        <v>0</v>
      </c>
      <c r="AN262" s="25">
        <f t="shared" si="95"/>
        <v>150.2825</v>
      </c>
      <c r="AO262" s="26">
        <f t="shared" si="96"/>
        <v>150.2825</v>
      </c>
      <c r="AP262" s="79"/>
      <c r="AQ262" s="121">
        <v>85</v>
      </c>
      <c r="AR262" s="121">
        <v>200</v>
      </c>
      <c r="AS262" s="121">
        <v>0</v>
      </c>
      <c r="AT262" s="121">
        <v>20</v>
      </c>
      <c r="AU262" s="121">
        <v>60</v>
      </c>
      <c r="AV262" s="62">
        <f t="shared" ref="AV262:AV281" si="109">SUM(AQ262:AU262)</f>
        <v>365</v>
      </c>
      <c r="AW262" s="63">
        <f t="shared" si="98"/>
        <v>346.75</v>
      </c>
      <c r="AX262" s="120">
        <v>6</v>
      </c>
      <c r="AY262" s="120">
        <v>13</v>
      </c>
      <c r="AZ262" s="120">
        <v>7</v>
      </c>
      <c r="BA262" s="120">
        <v>1</v>
      </c>
      <c r="BB262" s="81">
        <f t="shared" si="99"/>
        <v>27</v>
      </c>
      <c r="BC262" s="80">
        <f t="shared" si="100"/>
        <v>319.75</v>
      </c>
      <c r="BD262" s="36">
        <f t="shared" si="106"/>
        <v>150.2825</v>
      </c>
      <c r="BE262" s="80">
        <f t="shared" si="102"/>
        <v>166.27</v>
      </c>
    </row>
    <row r="263" spans="1:57" ht="18" thickBot="1">
      <c r="A263" s="217">
        <v>41917</v>
      </c>
      <c r="B263" s="201" t="str">
        <f t="shared" si="108"/>
        <v>18:15:00</v>
      </c>
      <c r="C263" s="27" t="s">
        <v>35</v>
      </c>
      <c r="D263" s="88">
        <v>483</v>
      </c>
      <c r="E263" s="88">
        <v>410</v>
      </c>
      <c r="F263" s="88">
        <v>548</v>
      </c>
      <c r="G263" s="88">
        <v>16</v>
      </c>
      <c r="H263" s="88">
        <v>14</v>
      </c>
      <c r="I263" s="89">
        <v>20</v>
      </c>
      <c r="J263" s="48">
        <f>D263+E263+F263</f>
        <v>1441</v>
      </c>
      <c r="K263" s="48">
        <f>G263+G264+I263</f>
        <v>56</v>
      </c>
      <c r="L263" s="89">
        <v>510</v>
      </c>
      <c r="M263" s="94">
        <v>305</v>
      </c>
      <c r="N263" s="94"/>
      <c r="O263" s="93">
        <v>17</v>
      </c>
      <c r="P263" s="93">
        <v>11</v>
      </c>
      <c r="Q263" s="56"/>
      <c r="R263" s="48">
        <f t="shared" si="88"/>
        <v>815</v>
      </c>
      <c r="S263" s="48">
        <f t="shared" si="89"/>
        <v>28</v>
      </c>
      <c r="T263" s="50">
        <f t="shared" si="103"/>
        <v>84</v>
      </c>
      <c r="U263" s="101">
        <v>3.85</v>
      </c>
      <c r="V263" s="89">
        <v>6</v>
      </c>
      <c r="W263" s="100">
        <v>8.6</v>
      </c>
      <c r="X263" s="44"/>
      <c r="Y263" s="44"/>
      <c r="Z263" s="44"/>
      <c r="AA263" s="44"/>
      <c r="AB263" s="44"/>
      <c r="AC263" s="67">
        <f t="shared" si="90"/>
        <v>0</v>
      </c>
      <c r="AD263" s="33"/>
      <c r="AE263" s="20">
        <f t="shared" si="91"/>
        <v>0</v>
      </c>
      <c r="AF263" s="85">
        <f t="shared" si="105"/>
        <v>102.44999999999999</v>
      </c>
      <c r="AG263" s="21">
        <f t="shared" si="104"/>
        <v>102.44999999999999</v>
      </c>
      <c r="AH263" s="84"/>
      <c r="AI263" s="78"/>
      <c r="AJ263" s="22">
        <f t="shared" si="92"/>
        <v>102.44999999999999</v>
      </c>
      <c r="AK263" s="23">
        <f t="shared" si="93"/>
        <v>47.83250000000001</v>
      </c>
      <c r="AL263" s="58"/>
      <c r="AM263" s="24">
        <f t="shared" si="94"/>
        <v>0</v>
      </c>
      <c r="AN263" s="25">
        <f t="shared" si="95"/>
        <v>150.2825</v>
      </c>
      <c r="AO263" s="26">
        <f t="shared" si="96"/>
        <v>150.2825</v>
      </c>
      <c r="AP263" s="79"/>
      <c r="AQ263" s="121">
        <v>85</v>
      </c>
      <c r="AR263" s="121">
        <v>200</v>
      </c>
      <c r="AS263" s="121">
        <v>0</v>
      </c>
      <c r="AT263" s="121">
        <v>20</v>
      </c>
      <c r="AU263" s="121">
        <v>60</v>
      </c>
      <c r="AV263" s="62">
        <f t="shared" si="109"/>
        <v>365</v>
      </c>
      <c r="AW263" s="63">
        <f t="shared" si="98"/>
        <v>346.75</v>
      </c>
      <c r="AX263" s="120">
        <v>6</v>
      </c>
      <c r="AY263" s="120">
        <v>13</v>
      </c>
      <c r="AZ263" s="120">
        <v>7</v>
      </c>
      <c r="BA263" s="120">
        <v>1</v>
      </c>
      <c r="BB263" s="81">
        <f t="shared" si="99"/>
        <v>27</v>
      </c>
      <c r="BC263" s="80">
        <f t="shared" si="100"/>
        <v>319.75</v>
      </c>
      <c r="BD263" s="36">
        <f t="shared" si="106"/>
        <v>150.2825</v>
      </c>
      <c r="BE263" s="80">
        <f t="shared" si="102"/>
        <v>166.27</v>
      </c>
    </row>
    <row r="264" spans="1:57" ht="18" thickBot="1">
      <c r="A264" s="217">
        <v>41917</v>
      </c>
      <c r="B264" s="201" t="str">
        <f t="shared" si="108"/>
        <v>18:30:00</v>
      </c>
      <c r="C264" s="27" t="s">
        <v>36</v>
      </c>
      <c r="D264" s="88">
        <v>624</v>
      </c>
      <c r="E264" s="88">
        <v>530</v>
      </c>
      <c r="F264" s="88">
        <v>582</v>
      </c>
      <c r="G264" s="88">
        <v>20</v>
      </c>
      <c r="H264" s="88">
        <v>17</v>
      </c>
      <c r="I264" s="89">
        <v>25</v>
      </c>
      <c r="J264" s="48">
        <f>D264+E264+F264</f>
        <v>1736</v>
      </c>
      <c r="K264" s="48"/>
      <c r="L264" s="94">
        <v>598</v>
      </c>
      <c r="M264" s="94">
        <v>345</v>
      </c>
      <c r="N264" s="94"/>
      <c r="O264" s="93">
        <v>19</v>
      </c>
      <c r="P264" s="93">
        <v>12</v>
      </c>
      <c r="Q264" s="56"/>
      <c r="R264" s="48">
        <f t="shared" si="88"/>
        <v>943</v>
      </c>
      <c r="S264" s="48">
        <f t="shared" si="89"/>
        <v>31</v>
      </c>
      <c r="T264" s="50">
        <f t="shared" si="103"/>
        <v>31</v>
      </c>
      <c r="U264" s="101">
        <v>3.85</v>
      </c>
      <c r="V264" s="89">
        <v>6.5</v>
      </c>
      <c r="W264" s="100">
        <v>8.6</v>
      </c>
      <c r="X264" s="44"/>
      <c r="Y264" s="44"/>
      <c r="Z264" s="44"/>
      <c r="AA264" s="44"/>
      <c r="AB264" s="44"/>
      <c r="AC264" s="67">
        <f t="shared" si="90"/>
        <v>0</v>
      </c>
      <c r="AD264" s="33"/>
      <c r="AE264" s="20">
        <f t="shared" si="91"/>
        <v>0</v>
      </c>
      <c r="AF264" s="85">
        <f t="shared" si="105"/>
        <v>49.95</v>
      </c>
      <c r="AG264" s="21">
        <f t="shared" si="104"/>
        <v>49.95</v>
      </c>
      <c r="AH264" s="84"/>
      <c r="AI264" s="78"/>
      <c r="AJ264" s="22">
        <f t="shared" si="92"/>
        <v>49.95</v>
      </c>
      <c r="AK264" s="23">
        <f t="shared" si="93"/>
        <v>100.3325</v>
      </c>
      <c r="AL264" s="58"/>
      <c r="AM264" s="24">
        <f t="shared" si="94"/>
        <v>0</v>
      </c>
      <c r="AN264" s="25">
        <f t="shared" si="95"/>
        <v>150.2825</v>
      </c>
      <c r="AO264" s="26">
        <f t="shared" si="96"/>
        <v>150.2825</v>
      </c>
      <c r="AP264" s="79"/>
      <c r="AQ264" s="121">
        <v>85</v>
      </c>
      <c r="AR264" s="121">
        <v>200</v>
      </c>
      <c r="AS264" s="121">
        <v>0</v>
      </c>
      <c r="AT264" s="121">
        <v>20</v>
      </c>
      <c r="AU264" s="121">
        <v>60</v>
      </c>
      <c r="AV264" s="62">
        <f t="shared" si="109"/>
        <v>365</v>
      </c>
      <c r="AW264" s="63">
        <f t="shared" si="98"/>
        <v>346.75</v>
      </c>
      <c r="AX264" s="120">
        <v>6</v>
      </c>
      <c r="AY264" s="120">
        <v>13</v>
      </c>
      <c r="AZ264" s="120">
        <v>7</v>
      </c>
      <c r="BA264" s="120">
        <v>1</v>
      </c>
      <c r="BB264" s="81">
        <f t="shared" si="99"/>
        <v>27</v>
      </c>
      <c r="BC264" s="80">
        <f t="shared" si="100"/>
        <v>319.75</v>
      </c>
      <c r="BD264" s="36">
        <f t="shared" si="106"/>
        <v>150.2825</v>
      </c>
      <c r="BE264" s="80">
        <f t="shared" si="102"/>
        <v>166.27</v>
      </c>
    </row>
    <row r="265" spans="1:57" ht="18" thickBot="1">
      <c r="A265" s="217">
        <v>41917</v>
      </c>
      <c r="B265" s="201" t="str">
        <f t="shared" si="108"/>
        <v>18:45:00</v>
      </c>
      <c r="C265" s="27" t="s">
        <v>51</v>
      </c>
      <c r="D265" s="88">
        <v>624</v>
      </c>
      <c r="E265" s="88">
        <v>530</v>
      </c>
      <c r="F265" s="88">
        <v>582</v>
      </c>
      <c r="G265" s="88">
        <v>20</v>
      </c>
      <c r="H265" s="88">
        <v>17</v>
      </c>
      <c r="I265" s="89">
        <v>25</v>
      </c>
      <c r="J265" s="48">
        <f>D265+E265+F265</f>
        <v>1736</v>
      </c>
      <c r="K265" s="48">
        <f t="shared" si="107"/>
        <v>66</v>
      </c>
      <c r="L265" s="94">
        <v>598</v>
      </c>
      <c r="M265" s="94">
        <v>345</v>
      </c>
      <c r="N265" s="94"/>
      <c r="O265" s="93">
        <v>19</v>
      </c>
      <c r="P265" s="93">
        <v>12</v>
      </c>
      <c r="Q265" s="56"/>
      <c r="R265" s="48">
        <f t="shared" si="88"/>
        <v>943</v>
      </c>
      <c r="S265" s="48">
        <f t="shared" si="89"/>
        <v>31</v>
      </c>
      <c r="T265" s="50">
        <f t="shared" si="103"/>
        <v>97</v>
      </c>
      <c r="U265" s="101">
        <v>3.85</v>
      </c>
      <c r="V265" s="89">
        <v>6.5</v>
      </c>
      <c r="W265" s="100">
        <v>8.6</v>
      </c>
      <c r="X265" s="44"/>
      <c r="Y265" s="44"/>
      <c r="Z265" s="44"/>
      <c r="AA265" s="44"/>
      <c r="AB265" s="44"/>
      <c r="AC265" s="67">
        <f t="shared" si="90"/>
        <v>0</v>
      </c>
      <c r="AD265" s="33"/>
      <c r="AE265" s="20">
        <f t="shared" si="91"/>
        <v>0</v>
      </c>
      <c r="AF265" s="85">
        <f t="shared" si="105"/>
        <v>115.94999999999999</v>
      </c>
      <c r="AG265" s="21">
        <f t="shared" si="104"/>
        <v>115.94999999999999</v>
      </c>
      <c r="AH265" s="84"/>
      <c r="AI265" s="78"/>
      <c r="AJ265" s="22">
        <f t="shared" si="92"/>
        <v>115.94999999999999</v>
      </c>
      <c r="AK265" s="23">
        <f t="shared" si="93"/>
        <v>34.33250000000001</v>
      </c>
      <c r="AL265" s="58"/>
      <c r="AM265" s="24">
        <f t="shared" si="94"/>
        <v>0</v>
      </c>
      <c r="AN265" s="25">
        <f t="shared" si="95"/>
        <v>150.2825</v>
      </c>
      <c r="AO265" s="26">
        <f t="shared" si="96"/>
        <v>150.2825</v>
      </c>
      <c r="AP265" s="79"/>
      <c r="AQ265" s="121">
        <v>85</v>
      </c>
      <c r="AR265" s="121">
        <v>200</v>
      </c>
      <c r="AS265" s="121">
        <v>0</v>
      </c>
      <c r="AT265" s="121">
        <v>20</v>
      </c>
      <c r="AU265" s="121">
        <v>60</v>
      </c>
      <c r="AV265" s="62">
        <f t="shared" si="109"/>
        <v>365</v>
      </c>
      <c r="AW265" s="63">
        <f t="shared" si="98"/>
        <v>346.75</v>
      </c>
      <c r="AX265" s="120">
        <v>6</v>
      </c>
      <c r="AY265" s="120">
        <v>13</v>
      </c>
      <c r="AZ265" s="120">
        <v>7</v>
      </c>
      <c r="BA265" s="120">
        <v>1</v>
      </c>
      <c r="BB265" s="81">
        <f t="shared" si="99"/>
        <v>27</v>
      </c>
      <c r="BC265" s="80">
        <f t="shared" si="100"/>
        <v>319.75</v>
      </c>
      <c r="BD265" s="36">
        <f t="shared" si="106"/>
        <v>150.2825</v>
      </c>
      <c r="BE265" s="80">
        <f t="shared" si="102"/>
        <v>166.27</v>
      </c>
    </row>
    <row r="266" spans="1:57" ht="18" thickBot="1">
      <c r="A266" s="217">
        <v>41917</v>
      </c>
      <c r="B266" s="201" t="str">
        <f t="shared" si="108"/>
        <v>19:00:00</v>
      </c>
      <c r="C266" s="27" t="s">
        <v>25</v>
      </c>
      <c r="D266" s="88">
        <v>642</v>
      </c>
      <c r="E266" s="88">
        <v>525</v>
      </c>
      <c r="F266" s="88">
        <v>780</v>
      </c>
      <c r="G266" s="88">
        <v>21</v>
      </c>
      <c r="H266" s="88">
        <v>17</v>
      </c>
      <c r="I266" s="89">
        <v>24</v>
      </c>
      <c r="J266" s="48">
        <f t="shared" si="86"/>
        <v>1947</v>
      </c>
      <c r="K266" s="48">
        <f t="shared" si="107"/>
        <v>66</v>
      </c>
      <c r="L266" s="88">
        <v>612</v>
      </c>
      <c r="M266" s="88">
        <v>342</v>
      </c>
      <c r="N266" s="94"/>
      <c r="O266" s="93">
        <v>20</v>
      </c>
      <c r="P266" s="93">
        <v>12</v>
      </c>
      <c r="Q266" s="56"/>
      <c r="R266" s="48">
        <f t="shared" si="88"/>
        <v>954</v>
      </c>
      <c r="S266" s="48">
        <f t="shared" si="89"/>
        <v>32</v>
      </c>
      <c r="T266" s="50">
        <f t="shared" si="103"/>
        <v>98</v>
      </c>
      <c r="U266" s="101">
        <v>5.4</v>
      </c>
      <c r="V266" s="89">
        <v>7.5</v>
      </c>
      <c r="W266" s="100">
        <v>11.1</v>
      </c>
      <c r="X266" s="44"/>
      <c r="Y266" s="44"/>
      <c r="Z266" s="44"/>
      <c r="AA266" s="44"/>
      <c r="AB266" s="44"/>
      <c r="AC266" s="67">
        <f t="shared" si="90"/>
        <v>0</v>
      </c>
      <c r="AD266" s="33"/>
      <c r="AE266" s="20">
        <f t="shared" si="91"/>
        <v>0</v>
      </c>
      <c r="AF266" s="85">
        <f t="shared" si="105"/>
        <v>122</v>
      </c>
      <c r="AG266" s="21">
        <f t="shared" si="104"/>
        <v>122</v>
      </c>
      <c r="AH266" s="84"/>
      <c r="AI266" s="78"/>
      <c r="AJ266" s="22">
        <f t="shared" si="92"/>
        <v>122</v>
      </c>
      <c r="AK266" s="23">
        <f t="shared" si="93"/>
        <v>28.282499999999999</v>
      </c>
      <c r="AL266" s="58"/>
      <c r="AM266" s="24">
        <f t="shared" si="94"/>
        <v>0</v>
      </c>
      <c r="AN266" s="25">
        <f t="shared" si="95"/>
        <v>150.2825</v>
      </c>
      <c r="AO266" s="26">
        <f t="shared" si="96"/>
        <v>150.2825</v>
      </c>
      <c r="AP266" s="79"/>
      <c r="AQ266" s="121">
        <v>85</v>
      </c>
      <c r="AR266" s="121">
        <v>200</v>
      </c>
      <c r="AS266" s="121">
        <v>0</v>
      </c>
      <c r="AT266" s="121">
        <v>20</v>
      </c>
      <c r="AU266" s="121">
        <v>60</v>
      </c>
      <c r="AV266" s="62">
        <f t="shared" si="109"/>
        <v>365</v>
      </c>
      <c r="AW266" s="63">
        <f t="shared" si="98"/>
        <v>346.75</v>
      </c>
      <c r="AX266" s="120">
        <v>6</v>
      </c>
      <c r="AY266" s="120">
        <v>13</v>
      </c>
      <c r="AZ266" s="120">
        <v>7</v>
      </c>
      <c r="BA266" s="120">
        <v>1</v>
      </c>
      <c r="BB266" s="81">
        <f t="shared" si="99"/>
        <v>27</v>
      </c>
      <c r="BC266" s="80">
        <f t="shared" si="100"/>
        <v>319.75</v>
      </c>
      <c r="BD266" s="36">
        <f t="shared" si="106"/>
        <v>150.2825</v>
      </c>
      <c r="BE266" s="80">
        <f t="shared" si="102"/>
        <v>166.27</v>
      </c>
    </row>
    <row r="267" spans="1:57" ht="18" thickBot="1">
      <c r="A267" s="217">
        <v>41917</v>
      </c>
      <c r="B267" s="201" t="str">
        <f t="shared" si="108"/>
        <v>19:15:00</v>
      </c>
      <c r="C267" s="27" t="s">
        <v>52</v>
      </c>
      <c r="D267" s="88">
        <v>642</v>
      </c>
      <c r="E267" s="88">
        <v>525</v>
      </c>
      <c r="F267" s="88">
        <v>780</v>
      </c>
      <c r="G267" s="88">
        <v>21</v>
      </c>
      <c r="H267" s="88">
        <v>17</v>
      </c>
      <c r="I267" s="89">
        <v>24</v>
      </c>
      <c r="J267" s="48">
        <f>D267+E267+F267</f>
        <v>1947</v>
      </c>
      <c r="K267" s="48">
        <f t="shared" si="107"/>
        <v>67</v>
      </c>
      <c r="L267" s="88">
        <v>612</v>
      </c>
      <c r="M267" s="88">
        <v>342</v>
      </c>
      <c r="N267" s="94"/>
      <c r="O267" s="93">
        <v>20</v>
      </c>
      <c r="P267" s="93">
        <v>12</v>
      </c>
      <c r="Q267" s="56"/>
      <c r="R267" s="48">
        <f t="shared" si="88"/>
        <v>954</v>
      </c>
      <c r="S267" s="48">
        <f t="shared" si="89"/>
        <v>32</v>
      </c>
      <c r="T267" s="50">
        <f t="shared" si="103"/>
        <v>99</v>
      </c>
      <c r="U267" s="101">
        <v>5.4</v>
      </c>
      <c r="V267" s="89">
        <v>7.5</v>
      </c>
      <c r="W267" s="100">
        <v>11.1</v>
      </c>
      <c r="X267" s="44"/>
      <c r="Y267" s="44"/>
      <c r="Z267" s="44"/>
      <c r="AA267" s="44"/>
      <c r="AB267" s="44"/>
      <c r="AC267" s="67">
        <f t="shared" si="90"/>
        <v>0</v>
      </c>
      <c r="AD267" s="33"/>
      <c r="AE267" s="20">
        <f t="shared" si="91"/>
        <v>0</v>
      </c>
      <c r="AF267" s="85">
        <f t="shared" si="105"/>
        <v>123</v>
      </c>
      <c r="AG267" s="21">
        <f t="shared" si="104"/>
        <v>123</v>
      </c>
      <c r="AH267" s="84"/>
      <c r="AI267" s="78"/>
      <c r="AJ267" s="22">
        <f t="shared" si="92"/>
        <v>123</v>
      </c>
      <c r="AK267" s="23">
        <f t="shared" si="93"/>
        <v>27.282499999999999</v>
      </c>
      <c r="AL267" s="58"/>
      <c r="AM267" s="24">
        <f t="shared" si="94"/>
        <v>0</v>
      </c>
      <c r="AN267" s="25">
        <f t="shared" si="95"/>
        <v>150.2825</v>
      </c>
      <c r="AO267" s="26">
        <f t="shared" si="96"/>
        <v>150.2825</v>
      </c>
      <c r="AP267" s="79"/>
      <c r="AQ267" s="121">
        <v>85</v>
      </c>
      <c r="AR267" s="121">
        <v>200</v>
      </c>
      <c r="AS267" s="121">
        <v>0</v>
      </c>
      <c r="AT267" s="121">
        <v>20</v>
      </c>
      <c r="AU267" s="121">
        <v>60</v>
      </c>
      <c r="AV267" s="62">
        <f t="shared" si="109"/>
        <v>365</v>
      </c>
      <c r="AW267" s="63">
        <f t="shared" si="98"/>
        <v>346.75</v>
      </c>
      <c r="AX267" s="120">
        <v>6</v>
      </c>
      <c r="AY267" s="120">
        <v>13</v>
      </c>
      <c r="AZ267" s="120">
        <v>7</v>
      </c>
      <c r="BA267" s="120">
        <v>1</v>
      </c>
      <c r="BB267" s="81">
        <f t="shared" si="99"/>
        <v>27</v>
      </c>
      <c r="BC267" s="80">
        <f t="shared" si="100"/>
        <v>319.75</v>
      </c>
      <c r="BD267" s="36">
        <f t="shared" si="106"/>
        <v>150.2825</v>
      </c>
      <c r="BE267" s="80">
        <f t="shared" si="102"/>
        <v>166.27</v>
      </c>
    </row>
    <row r="268" spans="1:57" ht="18" thickBot="1">
      <c r="A268" s="217">
        <v>41917</v>
      </c>
      <c r="B268" s="201" t="str">
        <f t="shared" si="108"/>
        <v>19:30:00</v>
      </c>
      <c r="C268" s="27" t="s">
        <v>37</v>
      </c>
      <c r="D268" s="88">
        <v>660</v>
      </c>
      <c r="E268" s="88">
        <v>538</v>
      </c>
      <c r="F268" s="88">
        <v>800</v>
      </c>
      <c r="G268" s="88">
        <v>22</v>
      </c>
      <c r="H268" s="88">
        <v>18</v>
      </c>
      <c r="I268" s="89">
        <v>26</v>
      </c>
      <c r="J268" s="48">
        <f>D268+E268+F268</f>
        <v>1998</v>
      </c>
      <c r="K268" s="48">
        <f>G268+G269+I268</f>
        <v>70</v>
      </c>
      <c r="L268" s="88">
        <v>623</v>
      </c>
      <c r="M268" s="88">
        <v>355</v>
      </c>
      <c r="N268" s="94"/>
      <c r="O268" s="93">
        <v>20</v>
      </c>
      <c r="P268" s="93">
        <v>12</v>
      </c>
      <c r="Q268" s="56"/>
      <c r="R268" s="48">
        <f t="shared" si="88"/>
        <v>978</v>
      </c>
      <c r="S268" s="48">
        <f t="shared" si="89"/>
        <v>32</v>
      </c>
      <c r="T268" s="50">
        <f t="shared" si="103"/>
        <v>102</v>
      </c>
      <c r="U268" s="101">
        <v>5.4</v>
      </c>
      <c r="V268" s="89">
        <v>7.5</v>
      </c>
      <c r="W268" s="100">
        <v>11.1</v>
      </c>
      <c r="X268" s="44"/>
      <c r="Y268" s="44"/>
      <c r="Z268" s="44"/>
      <c r="AA268" s="44"/>
      <c r="AB268" s="44"/>
      <c r="AC268" s="67">
        <f t="shared" si="90"/>
        <v>0</v>
      </c>
      <c r="AD268" s="33"/>
      <c r="AE268" s="20">
        <f t="shared" si="91"/>
        <v>0</v>
      </c>
      <c r="AF268" s="85">
        <f t="shared" si="105"/>
        <v>126</v>
      </c>
      <c r="AG268" s="21">
        <f t="shared" si="104"/>
        <v>126</v>
      </c>
      <c r="AH268" s="84"/>
      <c r="AI268" s="78"/>
      <c r="AJ268" s="22">
        <f t="shared" si="92"/>
        <v>126</v>
      </c>
      <c r="AK268" s="23">
        <f t="shared" si="93"/>
        <v>24.282499999999999</v>
      </c>
      <c r="AL268" s="58"/>
      <c r="AM268" s="24">
        <f t="shared" si="94"/>
        <v>0</v>
      </c>
      <c r="AN268" s="25">
        <f t="shared" si="95"/>
        <v>150.2825</v>
      </c>
      <c r="AO268" s="26">
        <f t="shared" si="96"/>
        <v>150.2825</v>
      </c>
      <c r="AP268" s="79"/>
      <c r="AQ268" s="121">
        <v>85</v>
      </c>
      <c r="AR268" s="121">
        <v>200</v>
      </c>
      <c r="AS268" s="121">
        <v>0</v>
      </c>
      <c r="AT268" s="121">
        <v>20</v>
      </c>
      <c r="AU268" s="121">
        <v>60</v>
      </c>
      <c r="AV268" s="62">
        <f t="shared" si="109"/>
        <v>365</v>
      </c>
      <c r="AW268" s="63">
        <f t="shared" si="98"/>
        <v>346.75</v>
      </c>
      <c r="AX268" s="120">
        <v>6</v>
      </c>
      <c r="AY268" s="120">
        <v>13</v>
      </c>
      <c r="AZ268" s="120">
        <v>7</v>
      </c>
      <c r="BA268" s="120">
        <v>1</v>
      </c>
      <c r="BB268" s="81">
        <f t="shared" si="99"/>
        <v>27</v>
      </c>
      <c r="BC268" s="80">
        <f t="shared" si="100"/>
        <v>319.75</v>
      </c>
      <c r="BD268" s="36">
        <f t="shared" si="106"/>
        <v>150.2825</v>
      </c>
      <c r="BE268" s="80">
        <f t="shared" si="102"/>
        <v>166.27</v>
      </c>
    </row>
    <row r="269" spans="1:57" ht="18" thickBot="1">
      <c r="A269" s="217">
        <v>41917</v>
      </c>
      <c r="B269" s="201" t="str">
        <f t="shared" si="108"/>
        <v>19:45:00</v>
      </c>
      <c r="C269" s="27" t="s">
        <v>53</v>
      </c>
      <c r="D269" s="88">
        <v>660</v>
      </c>
      <c r="E269" s="88">
        <v>538</v>
      </c>
      <c r="F269" s="88">
        <v>800</v>
      </c>
      <c r="G269" s="88">
        <v>22</v>
      </c>
      <c r="H269" s="88">
        <v>18</v>
      </c>
      <c r="I269" s="89">
        <v>26</v>
      </c>
      <c r="J269" s="48">
        <f>D269+E269+F269</f>
        <v>1998</v>
      </c>
      <c r="K269" s="48">
        <f t="shared" si="107"/>
        <v>71</v>
      </c>
      <c r="L269" s="88">
        <v>623</v>
      </c>
      <c r="M269" s="88">
        <v>355</v>
      </c>
      <c r="N269" s="94"/>
      <c r="O269" s="93">
        <v>20</v>
      </c>
      <c r="P269" s="93">
        <v>12</v>
      </c>
      <c r="Q269" s="56"/>
      <c r="R269" s="48">
        <f t="shared" si="88"/>
        <v>978</v>
      </c>
      <c r="S269" s="48">
        <f t="shared" si="89"/>
        <v>32</v>
      </c>
      <c r="T269" s="50">
        <f t="shared" si="103"/>
        <v>103</v>
      </c>
      <c r="U269" s="101">
        <v>5.4</v>
      </c>
      <c r="V269" s="89">
        <v>7.5</v>
      </c>
      <c r="W269" s="100">
        <v>11.1</v>
      </c>
      <c r="X269" s="44"/>
      <c r="Y269" s="44"/>
      <c r="Z269" s="44"/>
      <c r="AA269" s="44"/>
      <c r="AB269" s="44"/>
      <c r="AC269" s="67">
        <f t="shared" si="90"/>
        <v>0</v>
      </c>
      <c r="AD269" s="33"/>
      <c r="AE269" s="20">
        <f t="shared" si="91"/>
        <v>0</v>
      </c>
      <c r="AF269" s="85">
        <f t="shared" si="105"/>
        <v>127</v>
      </c>
      <c r="AG269" s="21">
        <f t="shared" si="104"/>
        <v>127</v>
      </c>
      <c r="AH269" s="84"/>
      <c r="AI269" s="78"/>
      <c r="AJ269" s="22">
        <f t="shared" si="92"/>
        <v>127</v>
      </c>
      <c r="AK269" s="23">
        <f t="shared" si="93"/>
        <v>23.282499999999999</v>
      </c>
      <c r="AL269" s="58"/>
      <c r="AM269" s="24">
        <f t="shared" si="94"/>
        <v>0</v>
      </c>
      <c r="AN269" s="25">
        <f t="shared" si="95"/>
        <v>150.2825</v>
      </c>
      <c r="AO269" s="26">
        <f t="shared" si="96"/>
        <v>150.2825</v>
      </c>
      <c r="AP269" s="79"/>
      <c r="AQ269" s="121">
        <v>85</v>
      </c>
      <c r="AR269" s="121">
        <v>200</v>
      </c>
      <c r="AS269" s="121">
        <v>0</v>
      </c>
      <c r="AT269" s="121">
        <v>20</v>
      </c>
      <c r="AU269" s="121">
        <v>60</v>
      </c>
      <c r="AV269" s="62">
        <f t="shared" si="109"/>
        <v>365</v>
      </c>
      <c r="AW269" s="63">
        <f t="shared" si="98"/>
        <v>346.75</v>
      </c>
      <c r="AX269" s="120">
        <v>6</v>
      </c>
      <c r="AY269" s="120">
        <v>13</v>
      </c>
      <c r="AZ269" s="120">
        <v>7</v>
      </c>
      <c r="BA269" s="120">
        <v>1</v>
      </c>
      <c r="BB269" s="81">
        <f t="shared" si="99"/>
        <v>27</v>
      </c>
      <c r="BC269" s="80">
        <f t="shared" si="100"/>
        <v>319.75</v>
      </c>
      <c r="BD269" s="36">
        <f t="shared" si="106"/>
        <v>150.2825</v>
      </c>
      <c r="BE269" s="80">
        <f t="shared" si="102"/>
        <v>166.27</v>
      </c>
    </row>
    <row r="270" spans="1:57" ht="18" thickBot="1">
      <c r="A270" s="217">
        <v>41917</v>
      </c>
      <c r="B270" s="201" t="str">
        <f t="shared" si="108"/>
        <v>20:00:00</v>
      </c>
      <c r="C270" s="27" t="s">
        <v>26</v>
      </c>
      <c r="D270" s="88">
        <v>683</v>
      </c>
      <c r="E270" s="88">
        <v>544</v>
      </c>
      <c r="F270" s="88">
        <v>789</v>
      </c>
      <c r="G270" s="88">
        <v>23</v>
      </c>
      <c r="H270" s="88">
        <v>19</v>
      </c>
      <c r="I270" s="89">
        <v>26</v>
      </c>
      <c r="J270" s="48">
        <f t="shared" si="86"/>
        <v>2016</v>
      </c>
      <c r="K270" s="48">
        <f t="shared" si="107"/>
        <v>72</v>
      </c>
      <c r="L270" s="88">
        <v>631</v>
      </c>
      <c r="M270" s="94">
        <v>354</v>
      </c>
      <c r="N270" s="94"/>
      <c r="O270" s="93">
        <v>21</v>
      </c>
      <c r="P270" s="93">
        <v>12</v>
      </c>
      <c r="Q270" s="56"/>
      <c r="R270" s="48">
        <f t="shared" si="88"/>
        <v>985</v>
      </c>
      <c r="S270" s="48">
        <f t="shared" si="89"/>
        <v>33</v>
      </c>
      <c r="T270" s="50">
        <f t="shared" si="103"/>
        <v>105</v>
      </c>
      <c r="U270" s="101">
        <v>5.52</v>
      </c>
      <c r="V270" s="89">
        <v>7.5</v>
      </c>
      <c r="W270" s="100">
        <v>11</v>
      </c>
      <c r="X270" s="44"/>
      <c r="Y270" s="44"/>
      <c r="Z270" s="44"/>
      <c r="AA270" s="44"/>
      <c r="AB270" s="44"/>
      <c r="AC270" s="67">
        <f t="shared" si="90"/>
        <v>0</v>
      </c>
      <c r="AD270" s="33"/>
      <c r="AE270" s="20">
        <f t="shared" si="91"/>
        <v>0</v>
      </c>
      <c r="AF270" s="85">
        <f t="shared" si="105"/>
        <v>129.01999999999998</v>
      </c>
      <c r="AG270" s="21">
        <f t="shared" si="104"/>
        <v>129.01999999999998</v>
      </c>
      <c r="AH270" s="84"/>
      <c r="AI270" s="78"/>
      <c r="AJ270" s="22">
        <f t="shared" si="92"/>
        <v>129.01999999999998</v>
      </c>
      <c r="AK270" s="23">
        <f t="shared" si="93"/>
        <v>21.262500000000017</v>
      </c>
      <c r="AL270" s="58"/>
      <c r="AM270" s="24">
        <f t="shared" si="94"/>
        <v>0</v>
      </c>
      <c r="AN270" s="25">
        <f t="shared" si="95"/>
        <v>150.2825</v>
      </c>
      <c r="AO270" s="26">
        <f t="shared" si="96"/>
        <v>150.2825</v>
      </c>
      <c r="AP270" s="79"/>
      <c r="AQ270" s="121">
        <v>85</v>
      </c>
      <c r="AR270" s="121">
        <v>200</v>
      </c>
      <c r="AS270" s="121">
        <v>0</v>
      </c>
      <c r="AT270" s="121">
        <v>20</v>
      </c>
      <c r="AU270" s="121">
        <v>60</v>
      </c>
      <c r="AV270" s="62">
        <f t="shared" si="109"/>
        <v>365</v>
      </c>
      <c r="AW270" s="63">
        <f t="shared" si="98"/>
        <v>346.75</v>
      </c>
      <c r="AX270" s="120">
        <v>6</v>
      </c>
      <c r="AY270" s="120">
        <v>13</v>
      </c>
      <c r="AZ270" s="120">
        <v>7</v>
      </c>
      <c r="BA270" s="120">
        <v>1</v>
      </c>
      <c r="BB270" s="81">
        <f t="shared" si="99"/>
        <v>27</v>
      </c>
      <c r="BC270" s="80">
        <f t="shared" si="100"/>
        <v>319.75</v>
      </c>
      <c r="BD270" s="36">
        <f t="shared" si="106"/>
        <v>150.2825</v>
      </c>
      <c r="BE270" s="80">
        <f t="shared" si="102"/>
        <v>166.27</v>
      </c>
    </row>
    <row r="271" spans="1:57" ht="18" thickBot="1">
      <c r="A271" s="217">
        <v>41917</v>
      </c>
      <c r="B271" s="201" t="str">
        <f t="shared" si="108"/>
        <v>20:15:00</v>
      </c>
      <c r="C271" s="27" t="s">
        <v>54</v>
      </c>
      <c r="D271" s="88">
        <v>683</v>
      </c>
      <c r="E271" s="88">
        <v>544</v>
      </c>
      <c r="F271" s="88">
        <v>789</v>
      </c>
      <c r="G271" s="88">
        <v>23</v>
      </c>
      <c r="H271" s="88">
        <v>19</v>
      </c>
      <c r="I271" s="89">
        <v>26</v>
      </c>
      <c r="J271" s="48">
        <f>D271+E271+F271</f>
        <v>2016</v>
      </c>
      <c r="K271" s="48">
        <f>G271+G272+I271</f>
        <v>72</v>
      </c>
      <c r="L271" s="88">
        <v>631</v>
      </c>
      <c r="M271" s="94">
        <v>354</v>
      </c>
      <c r="N271" s="94"/>
      <c r="O271" s="93">
        <v>21</v>
      </c>
      <c r="P271" s="93">
        <v>12</v>
      </c>
      <c r="Q271" s="56"/>
      <c r="R271" s="48">
        <f t="shared" si="88"/>
        <v>985</v>
      </c>
      <c r="S271" s="48">
        <f t="shared" si="89"/>
        <v>33</v>
      </c>
      <c r="T271" s="50">
        <f t="shared" si="103"/>
        <v>105</v>
      </c>
      <c r="U271" s="101">
        <v>5.52</v>
      </c>
      <c r="V271" s="89">
        <v>7.5</v>
      </c>
      <c r="W271" s="100">
        <v>11</v>
      </c>
      <c r="X271" s="44"/>
      <c r="Y271" s="44"/>
      <c r="Z271" s="44"/>
      <c r="AA271" s="44"/>
      <c r="AB271" s="44"/>
      <c r="AC271" s="67">
        <f t="shared" si="90"/>
        <v>0</v>
      </c>
      <c r="AD271" s="33"/>
      <c r="AE271" s="20">
        <f t="shared" si="91"/>
        <v>0</v>
      </c>
      <c r="AF271" s="85">
        <f t="shared" si="105"/>
        <v>129.01999999999998</v>
      </c>
      <c r="AG271" s="21">
        <f t="shared" si="104"/>
        <v>129.01999999999998</v>
      </c>
      <c r="AH271" s="84"/>
      <c r="AI271" s="78"/>
      <c r="AJ271" s="22">
        <f t="shared" si="92"/>
        <v>129.01999999999998</v>
      </c>
      <c r="AK271" s="23">
        <f t="shared" si="93"/>
        <v>21.262500000000017</v>
      </c>
      <c r="AL271" s="58"/>
      <c r="AM271" s="24">
        <f t="shared" si="94"/>
        <v>0</v>
      </c>
      <c r="AN271" s="25">
        <f t="shared" si="95"/>
        <v>150.2825</v>
      </c>
      <c r="AO271" s="26">
        <f t="shared" si="96"/>
        <v>150.2825</v>
      </c>
      <c r="AP271" s="79"/>
      <c r="AQ271" s="121">
        <v>85</v>
      </c>
      <c r="AR271" s="121">
        <v>200</v>
      </c>
      <c r="AS271" s="121">
        <v>0</v>
      </c>
      <c r="AT271" s="121">
        <v>20</v>
      </c>
      <c r="AU271" s="121">
        <v>60</v>
      </c>
      <c r="AV271" s="62">
        <f t="shared" si="109"/>
        <v>365</v>
      </c>
      <c r="AW271" s="63">
        <f t="shared" si="98"/>
        <v>346.75</v>
      </c>
      <c r="AX271" s="120">
        <v>6</v>
      </c>
      <c r="AY271" s="120">
        <v>13</v>
      </c>
      <c r="AZ271" s="120">
        <v>7</v>
      </c>
      <c r="BA271" s="120">
        <v>1</v>
      </c>
      <c r="BB271" s="81">
        <f t="shared" si="99"/>
        <v>27</v>
      </c>
      <c r="BC271" s="80">
        <f t="shared" si="100"/>
        <v>319.75</v>
      </c>
      <c r="BD271" s="36">
        <f t="shared" si="106"/>
        <v>150.2825</v>
      </c>
      <c r="BE271" s="80">
        <f t="shared" si="102"/>
        <v>166.27</v>
      </c>
    </row>
    <row r="272" spans="1:57" ht="18" thickBot="1">
      <c r="A272" s="217">
        <v>41917</v>
      </c>
      <c r="B272" s="201" t="str">
        <f t="shared" si="108"/>
        <v>20:30:00</v>
      </c>
      <c r="C272" s="27" t="s">
        <v>55</v>
      </c>
      <c r="D272" s="88">
        <v>688</v>
      </c>
      <c r="E272" s="88">
        <v>554</v>
      </c>
      <c r="F272" s="88">
        <v>811</v>
      </c>
      <c r="G272" s="88">
        <v>23</v>
      </c>
      <c r="H272" s="88">
        <v>19</v>
      </c>
      <c r="I272" s="89">
        <v>26</v>
      </c>
      <c r="J272" s="48">
        <f t="shared" si="86"/>
        <v>2053</v>
      </c>
      <c r="K272" s="48">
        <f t="shared" si="107"/>
        <v>72</v>
      </c>
      <c r="L272" s="88">
        <v>638</v>
      </c>
      <c r="M272" s="94">
        <v>333</v>
      </c>
      <c r="N272" s="94"/>
      <c r="O272" s="93">
        <v>21</v>
      </c>
      <c r="P272" s="93">
        <v>12</v>
      </c>
      <c r="Q272" s="56"/>
      <c r="R272" s="48">
        <f t="shared" si="88"/>
        <v>971</v>
      </c>
      <c r="S272" s="48">
        <f t="shared" si="89"/>
        <v>33</v>
      </c>
      <c r="T272" s="50">
        <f t="shared" si="103"/>
        <v>105</v>
      </c>
      <c r="U272" s="101">
        <v>5.52</v>
      </c>
      <c r="V272" s="89">
        <v>7.5</v>
      </c>
      <c r="W272" s="100">
        <v>11</v>
      </c>
      <c r="X272" s="44"/>
      <c r="Y272" s="44"/>
      <c r="Z272" s="44"/>
      <c r="AA272" s="44"/>
      <c r="AB272" s="44"/>
      <c r="AC272" s="67">
        <f t="shared" si="90"/>
        <v>0</v>
      </c>
      <c r="AD272" s="33"/>
      <c r="AE272" s="20">
        <f t="shared" si="91"/>
        <v>0</v>
      </c>
      <c r="AF272" s="85">
        <f t="shared" si="105"/>
        <v>129.01999999999998</v>
      </c>
      <c r="AG272" s="21">
        <f t="shared" si="104"/>
        <v>129.01999999999998</v>
      </c>
      <c r="AH272" s="84"/>
      <c r="AI272" s="78"/>
      <c r="AJ272" s="22">
        <f t="shared" si="92"/>
        <v>129.01999999999998</v>
      </c>
      <c r="AK272" s="23">
        <f t="shared" si="93"/>
        <v>21.262500000000017</v>
      </c>
      <c r="AL272" s="58"/>
      <c r="AM272" s="24">
        <f t="shared" si="94"/>
        <v>0</v>
      </c>
      <c r="AN272" s="25">
        <f t="shared" si="95"/>
        <v>150.2825</v>
      </c>
      <c r="AO272" s="26">
        <f t="shared" si="96"/>
        <v>150.2825</v>
      </c>
      <c r="AP272" s="79"/>
      <c r="AQ272" s="121">
        <v>85</v>
      </c>
      <c r="AR272" s="121">
        <v>200</v>
      </c>
      <c r="AS272" s="121">
        <v>0</v>
      </c>
      <c r="AT272" s="121">
        <v>20</v>
      </c>
      <c r="AU272" s="121">
        <v>60</v>
      </c>
      <c r="AV272" s="62">
        <f t="shared" si="109"/>
        <v>365</v>
      </c>
      <c r="AW272" s="63">
        <f t="shared" si="98"/>
        <v>346.75</v>
      </c>
      <c r="AX272" s="120">
        <v>6</v>
      </c>
      <c r="AY272" s="120">
        <v>13</v>
      </c>
      <c r="AZ272" s="120">
        <v>7</v>
      </c>
      <c r="BA272" s="120">
        <v>1</v>
      </c>
      <c r="BB272" s="81">
        <f t="shared" si="99"/>
        <v>27</v>
      </c>
      <c r="BC272" s="80">
        <f t="shared" si="100"/>
        <v>319.75</v>
      </c>
      <c r="BD272" s="36">
        <f t="shared" si="106"/>
        <v>150.2825</v>
      </c>
      <c r="BE272" s="80">
        <f t="shared" si="102"/>
        <v>166.27</v>
      </c>
    </row>
    <row r="273" spans="1:57" ht="18" thickBot="1">
      <c r="A273" s="217">
        <v>41917</v>
      </c>
      <c r="B273" s="201" t="str">
        <f t="shared" si="108"/>
        <v>20:45:00</v>
      </c>
      <c r="C273" s="27" t="s">
        <v>56</v>
      </c>
      <c r="D273" s="88">
        <v>688</v>
      </c>
      <c r="E273" s="88">
        <v>554</v>
      </c>
      <c r="F273" s="88">
        <v>811</v>
      </c>
      <c r="G273" s="88">
        <v>23</v>
      </c>
      <c r="H273" s="88">
        <v>19</v>
      </c>
      <c r="I273" s="89">
        <v>26</v>
      </c>
      <c r="J273" s="48">
        <f>D273+E273+F273</f>
        <v>2053</v>
      </c>
      <c r="K273" s="48">
        <f>G273+G274+I273</f>
        <v>72</v>
      </c>
      <c r="L273" s="88">
        <v>638</v>
      </c>
      <c r="M273" s="94">
        <v>333</v>
      </c>
      <c r="N273" s="94"/>
      <c r="O273" s="93">
        <v>21</v>
      </c>
      <c r="P273" s="93">
        <v>12</v>
      </c>
      <c r="Q273" s="56"/>
      <c r="R273" s="48">
        <f t="shared" si="88"/>
        <v>971</v>
      </c>
      <c r="S273" s="48">
        <f t="shared" si="89"/>
        <v>33</v>
      </c>
      <c r="T273" s="50">
        <f t="shared" si="103"/>
        <v>105</v>
      </c>
      <c r="U273" s="101">
        <v>5.52</v>
      </c>
      <c r="V273" s="89">
        <v>7.5</v>
      </c>
      <c r="W273" s="100">
        <v>11</v>
      </c>
      <c r="X273" s="44"/>
      <c r="Y273" s="44"/>
      <c r="Z273" s="44"/>
      <c r="AA273" s="44"/>
      <c r="AB273" s="44"/>
      <c r="AC273" s="67">
        <f t="shared" si="90"/>
        <v>0</v>
      </c>
      <c r="AD273" s="33"/>
      <c r="AE273" s="20">
        <f t="shared" si="91"/>
        <v>0</v>
      </c>
      <c r="AF273" s="85">
        <f t="shared" si="105"/>
        <v>129.01999999999998</v>
      </c>
      <c r="AG273" s="21">
        <f t="shared" si="104"/>
        <v>129.01999999999998</v>
      </c>
      <c r="AH273" s="84"/>
      <c r="AI273" s="78"/>
      <c r="AJ273" s="22">
        <f t="shared" si="92"/>
        <v>129.01999999999998</v>
      </c>
      <c r="AK273" s="23">
        <f t="shared" si="93"/>
        <v>21.262500000000017</v>
      </c>
      <c r="AL273" s="58"/>
      <c r="AM273" s="24">
        <f t="shared" si="94"/>
        <v>0</v>
      </c>
      <c r="AN273" s="25">
        <f t="shared" si="95"/>
        <v>150.2825</v>
      </c>
      <c r="AO273" s="26">
        <f t="shared" si="96"/>
        <v>150.2825</v>
      </c>
      <c r="AP273" s="79"/>
      <c r="AQ273" s="121">
        <v>85</v>
      </c>
      <c r="AR273" s="121">
        <v>200</v>
      </c>
      <c r="AS273" s="121">
        <v>0</v>
      </c>
      <c r="AT273" s="121">
        <v>20</v>
      </c>
      <c r="AU273" s="121">
        <v>60</v>
      </c>
      <c r="AV273" s="62">
        <f t="shared" si="109"/>
        <v>365</v>
      </c>
      <c r="AW273" s="63">
        <f t="shared" si="98"/>
        <v>346.75</v>
      </c>
      <c r="AX273" s="120">
        <v>6</v>
      </c>
      <c r="AY273" s="120">
        <v>13</v>
      </c>
      <c r="AZ273" s="120">
        <v>7</v>
      </c>
      <c r="BA273" s="120">
        <v>1</v>
      </c>
      <c r="BB273" s="81">
        <f t="shared" si="99"/>
        <v>27</v>
      </c>
      <c r="BC273" s="80">
        <f t="shared" si="100"/>
        <v>319.75</v>
      </c>
      <c r="BD273" s="36">
        <f t="shared" si="106"/>
        <v>150.2825</v>
      </c>
      <c r="BE273" s="80">
        <f t="shared" si="102"/>
        <v>166.27</v>
      </c>
    </row>
    <row r="274" spans="1:57" ht="18" thickBot="1">
      <c r="A274" s="217">
        <v>41917</v>
      </c>
      <c r="B274" s="201" t="str">
        <f t="shared" si="108"/>
        <v>21:00:00</v>
      </c>
      <c r="C274" s="27" t="s">
        <v>27</v>
      </c>
      <c r="D274" s="88">
        <v>685</v>
      </c>
      <c r="E274" s="88">
        <v>550</v>
      </c>
      <c r="F274" s="88">
        <v>814</v>
      </c>
      <c r="G274" s="88">
        <v>23</v>
      </c>
      <c r="H274" s="88">
        <v>19</v>
      </c>
      <c r="I274" s="89">
        <v>26</v>
      </c>
      <c r="J274" s="48">
        <f t="shared" si="86"/>
        <v>2049</v>
      </c>
      <c r="K274" s="48">
        <f t="shared" si="107"/>
        <v>72</v>
      </c>
      <c r="L274" s="88">
        <v>627</v>
      </c>
      <c r="M274" s="94">
        <v>336</v>
      </c>
      <c r="N274" s="94"/>
      <c r="O274" s="93">
        <v>20</v>
      </c>
      <c r="P274" s="93">
        <v>12</v>
      </c>
      <c r="Q274" s="56"/>
      <c r="R274" s="48">
        <f t="shared" si="88"/>
        <v>963</v>
      </c>
      <c r="S274" s="48">
        <f t="shared" si="89"/>
        <v>32</v>
      </c>
      <c r="T274" s="50">
        <f t="shared" si="103"/>
        <v>104</v>
      </c>
      <c r="U274" s="101">
        <v>5.49</v>
      </c>
      <c r="V274" s="89">
        <v>7.3</v>
      </c>
      <c r="W274" s="100">
        <v>10.7</v>
      </c>
      <c r="X274" s="44"/>
      <c r="Y274" s="44"/>
      <c r="Z274" s="44"/>
      <c r="AA274" s="44"/>
      <c r="AB274" s="44"/>
      <c r="AC274" s="67">
        <f t="shared" si="90"/>
        <v>0</v>
      </c>
      <c r="AD274" s="33"/>
      <c r="AE274" s="20">
        <f t="shared" si="91"/>
        <v>0</v>
      </c>
      <c r="AF274" s="85">
        <f t="shared" si="105"/>
        <v>127.49</v>
      </c>
      <c r="AG274" s="21">
        <f t="shared" si="104"/>
        <v>127.49</v>
      </c>
      <c r="AH274" s="84"/>
      <c r="AI274" s="78"/>
      <c r="AJ274" s="22">
        <f t="shared" si="92"/>
        <v>127.49</v>
      </c>
      <c r="AK274" s="23">
        <f t="shared" si="93"/>
        <v>22.792500000000004</v>
      </c>
      <c r="AL274" s="58"/>
      <c r="AM274" s="24">
        <f t="shared" si="94"/>
        <v>0</v>
      </c>
      <c r="AN274" s="25">
        <f t="shared" si="95"/>
        <v>150.2825</v>
      </c>
      <c r="AO274" s="26">
        <f t="shared" si="96"/>
        <v>150.2825</v>
      </c>
      <c r="AP274" s="79"/>
      <c r="AQ274" s="121">
        <v>85</v>
      </c>
      <c r="AR274" s="121">
        <v>200</v>
      </c>
      <c r="AS274" s="121">
        <v>0</v>
      </c>
      <c r="AT274" s="121">
        <v>20</v>
      </c>
      <c r="AU274" s="121">
        <v>60</v>
      </c>
      <c r="AV274" s="62">
        <f t="shared" si="109"/>
        <v>365</v>
      </c>
      <c r="AW274" s="63">
        <f t="shared" si="98"/>
        <v>346.75</v>
      </c>
      <c r="AX274" s="120">
        <v>6</v>
      </c>
      <c r="AY274" s="120">
        <v>13</v>
      </c>
      <c r="AZ274" s="120">
        <v>7</v>
      </c>
      <c r="BA274" s="120">
        <v>1</v>
      </c>
      <c r="BB274" s="81">
        <f t="shared" si="99"/>
        <v>27</v>
      </c>
      <c r="BC274" s="80">
        <f t="shared" si="100"/>
        <v>319.75</v>
      </c>
      <c r="BD274" s="36">
        <f t="shared" si="106"/>
        <v>150.2825</v>
      </c>
      <c r="BE274" s="80">
        <f t="shared" si="102"/>
        <v>166.27</v>
      </c>
    </row>
    <row r="275" spans="1:57" ht="18" thickBot="1">
      <c r="A275" s="217">
        <v>41917</v>
      </c>
      <c r="B275" s="201" t="str">
        <f t="shared" si="108"/>
        <v>21:15:00</v>
      </c>
      <c r="C275" s="27" t="s">
        <v>57</v>
      </c>
      <c r="D275" s="88">
        <v>685</v>
      </c>
      <c r="E275" s="88">
        <v>550</v>
      </c>
      <c r="F275" s="88">
        <v>814</v>
      </c>
      <c r="G275" s="88">
        <v>23</v>
      </c>
      <c r="H275" s="88">
        <v>19</v>
      </c>
      <c r="I275" s="89">
        <v>26</v>
      </c>
      <c r="J275" s="48">
        <f>D275+E275+F275</f>
        <v>2049</v>
      </c>
      <c r="K275" s="48">
        <f t="shared" si="107"/>
        <v>71</v>
      </c>
      <c r="L275" s="88">
        <v>627</v>
      </c>
      <c r="M275" s="94">
        <v>336</v>
      </c>
      <c r="N275" s="94"/>
      <c r="O275" s="93">
        <v>20</v>
      </c>
      <c r="P275" s="93">
        <v>12</v>
      </c>
      <c r="Q275" s="56"/>
      <c r="R275" s="48">
        <f t="shared" si="88"/>
        <v>963</v>
      </c>
      <c r="S275" s="48">
        <f t="shared" si="89"/>
        <v>32</v>
      </c>
      <c r="T275" s="50">
        <f t="shared" si="103"/>
        <v>103</v>
      </c>
      <c r="U275" s="101">
        <v>5.49</v>
      </c>
      <c r="V275" s="89">
        <v>7.3</v>
      </c>
      <c r="W275" s="100">
        <v>10.7</v>
      </c>
      <c r="X275" s="44"/>
      <c r="Y275" s="44"/>
      <c r="Z275" s="44"/>
      <c r="AA275" s="44"/>
      <c r="AB275" s="44"/>
      <c r="AC275" s="67">
        <f t="shared" si="90"/>
        <v>0</v>
      </c>
      <c r="AD275" s="33"/>
      <c r="AE275" s="20">
        <f t="shared" si="91"/>
        <v>0</v>
      </c>
      <c r="AF275" s="85">
        <f t="shared" si="105"/>
        <v>126.49</v>
      </c>
      <c r="AG275" s="21">
        <f t="shared" si="104"/>
        <v>126.49</v>
      </c>
      <c r="AH275" s="84"/>
      <c r="AI275" s="78"/>
      <c r="AJ275" s="22">
        <f t="shared" si="92"/>
        <v>126.49</v>
      </c>
      <c r="AK275" s="23">
        <f t="shared" si="93"/>
        <v>23.792500000000004</v>
      </c>
      <c r="AL275" s="58"/>
      <c r="AM275" s="24">
        <f t="shared" si="94"/>
        <v>0</v>
      </c>
      <c r="AN275" s="25">
        <f t="shared" si="95"/>
        <v>150.2825</v>
      </c>
      <c r="AO275" s="26">
        <f t="shared" si="96"/>
        <v>150.2825</v>
      </c>
      <c r="AP275" s="79"/>
      <c r="AQ275" s="121">
        <v>85</v>
      </c>
      <c r="AR275" s="121">
        <v>200</v>
      </c>
      <c r="AS275" s="121">
        <v>0</v>
      </c>
      <c r="AT275" s="121">
        <v>20</v>
      </c>
      <c r="AU275" s="121">
        <v>60</v>
      </c>
      <c r="AV275" s="62">
        <f t="shared" si="109"/>
        <v>365</v>
      </c>
      <c r="AW275" s="63">
        <f t="shared" si="98"/>
        <v>346.75</v>
      </c>
      <c r="AX275" s="120">
        <v>6</v>
      </c>
      <c r="AY275" s="120">
        <v>13</v>
      </c>
      <c r="AZ275" s="120">
        <v>7</v>
      </c>
      <c r="BA275" s="120">
        <v>1</v>
      </c>
      <c r="BB275" s="81">
        <f t="shared" si="99"/>
        <v>27</v>
      </c>
      <c r="BC275" s="80">
        <f t="shared" si="100"/>
        <v>319.75</v>
      </c>
      <c r="BD275" s="36">
        <f t="shared" si="106"/>
        <v>150.2825</v>
      </c>
      <c r="BE275" s="80">
        <f t="shared" si="102"/>
        <v>166.27</v>
      </c>
    </row>
    <row r="276" spans="1:57" ht="18" thickBot="1">
      <c r="A276" s="217">
        <v>41917</v>
      </c>
      <c r="B276" s="201" t="str">
        <f t="shared" si="108"/>
        <v>21:30:00</v>
      </c>
      <c r="C276" s="27" t="s">
        <v>58</v>
      </c>
      <c r="D276" s="88">
        <v>665</v>
      </c>
      <c r="E276" s="44">
        <v>549</v>
      </c>
      <c r="F276" s="88">
        <v>789</v>
      </c>
      <c r="G276" s="88">
        <v>22</v>
      </c>
      <c r="H276" s="88">
        <v>18</v>
      </c>
      <c r="I276" s="89">
        <v>25</v>
      </c>
      <c r="J276" s="48">
        <f t="shared" si="86"/>
        <v>2003</v>
      </c>
      <c r="K276" s="48">
        <f t="shared" si="107"/>
        <v>69</v>
      </c>
      <c r="L276" s="88">
        <v>610</v>
      </c>
      <c r="M276" s="94">
        <v>324</v>
      </c>
      <c r="N276" s="94"/>
      <c r="O276" s="93">
        <v>20</v>
      </c>
      <c r="P276" s="93">
        <v>12</v>
      </c>
      <c r="Q276" s="56"/>
      <c r="R276" s="48">
        <f t="shared" si="88"/>
        <v>934</v>
      </c>
      <c r="S276" s="48">
        <f t="shared" si="89"/>
        <v>32</v>
      </c>
      <c r="T276" s="50">
        <f t="shared" si="103"/>
        <v>101</v>
      </c>
      <c r="U276" s="101">
        <v>5.49</v>
      </c>
      <c r="V276" s="89">
        <v>7</v>
      </c>
      <c r="W276" s="100">
        <v>10.7</v>
      </c>
      <c r="X276" s="44"/>
      <c r="Y276" s="44"/>
      <c r="Z276" s="44"/>
      <c r="AA276" s="44"/>
      <c r="AB276" s="44"/>
      <c r="AC276" s="67">
        <f t="shared" si="90"/>
        <v>0</v>
      </c>
      <c r="AD276" s="33"/>
      <c r="AE276" s="20">
        <f t="shared" si="91"/>
        <v>0</v>
      </c>
      <c r="AF276" s="85">
        <f t="shared" si="105"/>
        <v>124.19</v>
      </c>
      <c r="AG276" s="21">
        <f t="shared" si="104"/>
        <v>124.19</v>
      </c>
      <c r="AH276" s="84"/>
      <c r="AI276" s="78"/>
      <c r="AJ276" s="22">
        <f t="shared" si="92"/>
        <v>124.19</v>
      </c>
      <c r="AK276" s="23">
        <f t="shared" si="93"/>
        <v>26.092500000000001</v>
      </c>
      <c r="AL276" s="58"/>
      <c r="AM276" s="24">
        <f t="shared" si="94"/>
        <v>0</v>
      </c>
      <c r="AN276" s="25">
        <f t="shared" si="95"/>
        <v>150.2825</v>
      </c>
      <c r="AO276" s="26">
        <f t="shared" si="96"/>
        <v>150.2825</v>
      </c>
      <c r="AP276" s="79"/>
      <c r="AQ276" s="121">
        <v>85</v>
      </c>
      <c r="AR276" s="121">
        <v>200</v>
      </c>
      <c r="AS276" s="121">
        <v>0</v>
      </c>
      <c r="AT276" s="121">
        <v>20</v>
      </c>
      <c r="AU276" s="121">
        <v>60</v>
      </c>
      <c r="AV276" s="62">
        <f t="shared" si="109"/>
        <v>365</v>
      </c>
      <c r="AW276" s="63">
        <f t="shared" si="98"/>
        <v>346.75</v>
      </c>
      <c r="AX276" s="120">
        <v>6</v>
      </c>
      <c r="AY276" s="120">
        <v>13</v>
      </c>
      <c r="AZ276" s="120">
        <v>7</v>
      </c>
      <c r="BA276" s="120">
        <v>1</v>
      </c>
      <c r="BB276" s="81">
        <f t="shared" si="99"/>
        <v>27</v>
      </c>
      <c r="BC276" s="80">
        <f t="shared" si="100"/>
        <v>319.75</v>
      </c>
      <c r="BD276" s="36">
        <f t="shared" si="106"/>
        <v>150.2825</v>
      </c>
      <c r="BE276" s="80">
        <f t="shared" si="102"/>
        <v>166.27</v>
      </c>
    </row>
    <row r="277" spans="1:57" ht="18" thickBot="1">
      <c r="A277" s="217">
        <v>41917</v>
      </c>
      <c r="B277" s="201" t="str">
        <f t="shared" si="108"/>
        <v>21:45:00</v>
      </c>
      <c r="C277" s="27" t="s">
        <v>59</v>
      </c>
      <c r="D277" s="88">
        <v>665</v>
      </c>
      <c r="E277" s="44">
        <v>549</v>
      </c>
      <c r="F277" s="88">
        <v>789</v>
      </c>
      <c r="G277" s="88">
        <v>22</v>
      </c>
      <c r="H277" s="88">
        <v>18</v>
      </c>
      <c r="I277" s="89">
        <v>25</v>
      </c>
      <c r="J277" s="48">
        <f>D277+E277+F277</f>
        <v>2003</v>
      </c>
      <c r="K277" s="48">
        <f t="shared" si="107"/>
        <v>68</v>
      </c>
      <c r="L277" s="88">
        <v>610</v>
      </c>
      <c r="M277" s="94">
        <v>324</v>
      </c>
      <c r="N277" s="94"/>
      <c r="O277" s="93">
        <v>20</v>
      </c>
      <c r="P277" s="93">
        <v>12</v>
      </c>
      <c r="Q277" s="56"/>
      <c r="R277" s="48">
        <f t="shared" si="88"/>
        <v>934</v>
      </c>
      <c r="S277" s="48">
        <f t="shared" si="89"/>
        <v>32</v>
      </c>
      <c r="T277" s="50">
        <f t="shared" si="103"/>
        <v>100</v>
      </c>
      <c r="U277" s="101">
        <v>5.49</v>
      </c>
      <c r="V277" s="89">
        <v>7</v>
      </c>
      <c r="W277" s="100">
        <v>10.7</v>
      </c>
      <c r="X277" s="44"/>
      <c r="Y277" s="44"/>
      <c r="Z277" s="44"/>
      <c r="AA277" s="44"/>
      <c r="AB277" s="44"/>
      <c r="AC277" s="67">
        <f t="shared" si="90"/>
        <v>0</v>
      </c>
      <c r="AD277" s="33"/>
      <c r="AE277" s="20">
        <f t="shared" si="91"/>
        <v>0</v>
      </c>
      <c r="AF277" s="85">
        <f t="shared" si="105"/>
        <v>123.19</v>
      </c>
      <c r="AG277" s="21">
        <f t="shared" si="104"/>
        <v>123.19</v>
      </c>
      <c r="AH277" s="84"/>
      <c r="AI277" s="78"/>
      <c r="AJ277" s="22">
        <f t="shared" si="92"/>
        <v>123.19</v>
      </c>
      <c r="AK277" s="23">
        <f t="shared" si="93"/>
        <v>27.092500000000001</v>
      </c>
      <c r="AL277" s="58"/>
      <c r="AM277" s="24">
        <f t="shared" si="94"/>
        <v>0</v>
      </c>
      <c r="AN277" s="25">
        <f t="shared" si="95"/>
        <v>150.2825</v>
      </c>
      <c r="AO277" s="26">
        <f t="shared" si="96"/>
        <v>150.2825</v>
      </c>
      <c r="AP277" s="79"/>
      <c r="AQ277" s="121">
        <v>85</v>
      </c>
      <c r="AR277" s="121">
        <v>200</v>
      </c>
      <c r="AS277" s="121">
        <v>0</v>
      </c>
      <c r="AT277" s="121">
        <v>20</v>
      </c>
      <c r="AU277" s="121">
        <v>60</v>
      </c>
      <c r="AV277" s="62">
        <f t="shared" si="109"/>
        <v>365</v>
      </c>
      <c r="AW277" s="63">
        <f t="shared" si="98"/>
        <v>346.75</v>
      </c>
      <c r="AX277" s="120">
        <v>6</v>
      </c>
      <c r="AY277" s="120">
        <v>13</v>
      </c>
      <c r="AZ277" s="120">
        <v>7</v>
      </c>
      <c r="BA277" s="120">
        <v>1</v>
      </c>
      <c r="BB277" s="81">
        <f t="shared" si="99"/>
        <v>27</v>
      </c>
      <c r="BC277" s="80">
        <f t="shared" si="100"/>
        <v>319.75</v>
      </c>
      <c r="BD277" s="36">
        <f t="shared" si="106"/>
        <v>150.2825</v>
      </c>
      <c r="BE277" s="80">
        <f t="shared" si="102"/>
        <v>166.27</v>
      </c>
    </row>
    <row r="278" spans="1:57" ht="18" thickBot="1">
      <c r="A278" s="217">
        <v>41917</v>
      </c>
      <c r="B278" s="201" t="str">
        <f t="shared" si="108"/>
        <v>22:00:00</v>
      </c>
      <c r="C278" s="27" t="s">
        <v>28</v>
      </c>
      <c r="D278" s="88">
        <v>620</v>
      </c>
      <c r="E278" s="88">
        <v>493</v>
      </c>
      <c r="F278" s="88">
        <v>752</v>
      </c>
      <c r="G278" s="88">
        <v>21</v>
      </c>
      <c r="H278" s="88">
        <v>17</v>
      </c>
      <c r="I278" s="89">
        <v>24</v>
      </c>
      <c r="J278" s="48">
        <f t="shared" si="86"/>
        <v>1865</v>
      </c>
      <c r="K278" s="48">
        <f t="shared" si="107"/>
        <v>66</v>
      </c>
      <c r="L278" s="88">
        <v>596</v>
      </c>
      <c r="M278" s="94">
        <v>320</v>
      </c>
      <c r="N278" s="94"/>
      <c r="O278" s="90">
        <v>19</v>
      </c>
      <c r="P278" s="93">
        <v>12</v>
      </c>
      <c r="Q278" s="56"/>
      <c r="R278" s="48">
        <f t="shared" si="88"/>
        <v>916</v>
      </c>
      <c r="S278" s="48">
        <f t="shared" si="89"/>
        <v>31</v>
      </c>
      <c r="T278" s="50">
        <f t="shared" si="103"/>
        <v>97</v>
      </c>
      <c r="U278" s="101">
        <v>4.8499999999999996</v>
      </c>
      <c r="V278" s="88">
        <v>7</v>
      </c>
      <c r="W278" s="88">
        <v>10</v>
      </c>
      <c r="X278" s="44"/>
      <c r="Y278" s="44"/>
      <c r="Z278" s="44"/>
      <c r="AA278" s="44"/>
      <c r="AB278" s="44"/>
      <c r="AC278" s="67">
        <f t="shared" si="90"/>
        <v>0</v>
      </c>
      <c r="AD278" s="33"/>
      <c r="AE278" s="20">
        <f t="shared" si="91"/>
        <v>0</v>
      </c>
      <c r="AF278" s="85">
        <f t="shared" si="105"/>
        <v>118.85</v>
      </c>
      <c r="AG278" s="21">
        <f t="shared" si="104"/>
        <v>118.85</v>
      </c>
      <c r="AH278" s="84"/>
      <c r="AI278" s="78"/>
      <c r="AJ278" s="22">
        <f t="shared" si="92"/>
        <v>118.85</v>
      </c>
      <c r="AK278" s="23">
        <f t="shared" si="93"/>
        <v>31.432500000000005</v>
      </c>
      <c r="AL278" s="58"/>
      <c r="AM278" s="24">
        <f t="shared" si="94"/>
        <v>0</v>
      </c>
      <c r="AN278" s="25">
        <f t="shared" si="95"/>
        <v>150.2825</v>
      </c>
      <c r="AO278" s="26">
        <f t="shared" si="96"/>
        <v>150.2825</v>
      </c>
      <c r="AP278" s="79"/>
      <c r="AQ278" s="121">
        <v>85</v>
      </c>
      <c r="AR278" s="121">
        <v>200</v>
      </c>
      <c r="AS278" s="121">
        <v>0</v>
      </c>
      <c r="AT278" s="121">
        <v>20</v>
      </c>
      <c r="AU278" s="121">
        <v>60</v>
      </c>
      <c r="AV278" s="62">
        <f t="shared" si="109"/>
        <v>365</v>
      </c>
      <c r="AW278" s="63">
        <f t="shared" si="98"/>
        <v>346.75</v>
      </c>
      <c r="AX278" s="120">
        <v>6</v>
      </c>
      <c r="AY278" s="120">
        <v>13</v>
      </c>
      <c r="AZ278" s="120">
        <v>7</v>
      </c>
      <c r="BA278" s="120">
        <v>1</v>
      </c>
      <c r="BB278" s="81">
        <f t="shared" si="99"/>
        <v>27</v>
      </c>
      <c r="BC278" s="80">
        <f t="shared" si="100"/>
        <v>319.75</v>
      </c>
      <c r="BD278" s="36">
        <f t="shared" si="106"/>
        <v>150.2825</v>
      </c>
      <c r="BE278" s="80">
        <f t="shared" si="102"/>
        <v>166.27</v>
      </c>
    </row>
    <row r="279" spans="1:57" ht="18" thickBot="1">
      <c r="A279" s="217">
        <v>41917</v>
      </c>
      <c r="B279" s="201" t="str">
        <f t="shared" si="108"/>
        <v>22:30:00</v>
      </c>
      <c r="C279" s="215" t="s">
        <v>60</v>
      </c>
      <c r="D279" s="88">
        <v>595</v>
      </c>
      <c r="E279" s="88">
        <v>488</v>
      </c>
      <c r="F279" s="88">
        <v>709</v>
      </c>
      <c r="G279" s="88">
        <v>21</v>
      </c>
      <c r="H279" s="88">
        <v>17</v>
      </c>
      <c r="I279" s="89">
        <v>23</v>
      </c>
      <c r="J279" s="48">
        <f t="shared" si="86"/>
        <v>1792</v>
      </c>
      <c r="K279" s="48">
        <f t="shared" si="107"/>
        <v>64</v>
      </c>
      <c r="L279" s="88">
        <v>560</v>
      </c>
      <c r="M279" s="94">
        <v>315</v>
      </c>
      <c r="N279" s="94"/>
      <c r="O279" s="90">
        <v>18</v>
      </c>
      <c r="P279" s="93">
        <v>11</v>
      </c>
      <c r="Q279" s="56"/>
      <c r="R279" s="48">
        <f t="shared" si="88"/>
        <v>875</v>
      </c>
      <c r="S279" s="48">
        <f t="shared" si="89"/>
        <v>29</v>
      </c>
      <c r="T279" s="50">
        <f t="shared" si="103"/>
        <v>93</v>
      </c>
      <c r="U279" s="101">
        <v>4.8499999999999996</v>
      </c>
      <c r="V279" s="88">
        <v>6.5</v>
      </c>
      <c r="W279" s="88">
        <v>10</v>
      </c>
      <c r="X279" s="44"/>
      <c r="Y279" s="44"/>
      <c r="Z279" s="44"/>
      <c r="AA279" s="44"/>
      <c r="AB279" s="44"/>
      <c r="AC279" s="67">
        <f t="shared" si="90"/>
        <v>0</v>
      </c>
      <c r="AD279" s="33"/>
      <c r="AE279" s="20">
        <f t="shared" si="91"/>
        <v>0</v>
      </c>
      <c r="AF279" s="85">
        <f t="shared" si="105"/>
        <v>114.35</v>
      </c>
      <c r="AG279" s="21">
        <f t="shared" si="104"/>
        <v>114.35</v>
      </c>
      <c r="AH279" s="84"/>
      <c r="AI279" s="78"/>
      <c r="AJ279" s="22">
        <f t="shared" si="92"/>
        <v>114.35</v>
      </c>
      <c r="AK279" s="23">
        <f t="shared" si="93"/>
        <v>35.932500000000005</v>
      </c>
      <c r="AL279" s="58"/>
      <c r="AM279" s="24">
        <f t="shared" si="94"/>
        <v>0</v>
      </c>
      <c r="AN279" s="25">
        <f t="shared" si="95"/>
        <v>150.2825</v>
      </c>
      <c r="AO279" s="26">
        <f t="shared" si="96"/>
        <v>150.2825</v>
      </c>
      <c r="AP279" s="79"/>
      <c r="AQ279" s="121">
        <v>85</v>
      </c>
      <c r="AR279" s="121">
        <v>200</v>
      </c>
      <c r="AS279" s="121">
        <v>0</v>
      </c>
      <c r="AT279" s="121">
        <v>20</v>
      </c>
      <c r="AU279" s="121">
        <v>60</v>
      </c>
      <c r="AV279" s="62">
        <f t="shared" si="109"/>
        <v>365</v>
      </c>
      <c r="AW279" s="63">
        <f t="shared" si="98"/>
        <v>346.75</v>
      </c>
      <c r="AX279" s="120">
        <v>6</v>
      </c>
      <c r="AY279" s="120">
        <v>13</v>
      </c>
      <c r="AZ279" s="120">
        <v>7</v>
      </c>
      <c r="BA279" s="120">
        <v>1</v>
      </c>
      <c r="BB279" s="81">
        <f t="shared" si="99"/>
        <v>27</v>
      </c>
      <c r="BC279" s="80">
        <f t="shared" si="100"/>
        <v>319.75</v>
      </c>
      <c r="BD279" s="36">
        <f t="shared" si="106"/>
        <v>150.2825</v>
      </c>
      <c r="BE279" s="80">
        <f t="shared" si="102"/>
        <v>166.27</v>
      </c>
    </row>
    <row r="280" spans="1:57" ht="18" thickBot="1">
      <c r="A280" s="217">
        <v>41917</v>
      </c>
      <c r="B280" s="201" t="str">
        <f t="shared" si="108"/>
        <v>23:00:00</v>
      </c>
      <c r="C280" s="215" t="s">
        <v>29</v>
      </c>
      <c r="D280" s="88">
        <v>563</v>
      </c>
      <c r="E280" s="88">
        <v>465</v>
      </c>
      <c r="F280" s="88">
        <v>665</v>
      </c>
      <c r="G280" s="88">
        <v>20</v>
      </c>
      <c r="H280" s="88">
        <v>16</v>
      </c>
      <c r="I280" s="89">
        <v>22</v>
      </c>
      <c r="J280" s="48">
        <f t="shared" si="86"/>
        <v>1693</v>
      </c>
      <c r="K280" s="48">
        <f t="shared" si="107"/>
        <v>60</v>
      </c>
      <c r="L280" s="88">
        <v>524</v>
      </c>
      <c r="M280" s="94">
        <v>304</v>
      </c>
      <c r="N280" s="94"/>
      <c r="O280" s="90">
        <v>17</v>
      </c>
      <c r="P280" s="93">
        <v>11</v>
      </c>
      <c r="Q280" s="56"/>
      <c r="R280" s="48">
        <f t="shared" si="88"/>
        <v>828</v>
      </c>
      <c r="S280" s="48">
        <f t="shared" si="89"/>
        <v>28</v>
      </c>
      <c r="T280" s="50">
        <f t="shared" si="103"/>
        <v>88</v>
      </c>
      <c r="U280" s="101">
        <v>4.29</v>
      </c>
      <c r="V280" s="88">
        <v>6.5</v>
      </c>
      <c r="W280" s="88">
        <v>8.9</v>
      </c>
      <c r="X280" s="44"/>
      <c r="Y280" s="44"/>
      <c r="Z280" s="44"/>
      <c r="AA280" s="44"/>
      <c r="AB280" s="44"/>
      <c r="AC280" s="67">
        <f t="shared" si="90"/>
        <v>0</v>
      </c>
      <c r="AD280" s="33"/>
      <c r="AE280" s="20">
        <f t="shared" si="91"/>
        <v>0</v>
      </c>
      <c r="AF280" s="85">
        <f t="shared" si="105"/>
        <v>107.69000000000001</v>
      </c>
      <c r="AG280" s="21">
        <f t="shared" si="104"/>
        <v>107.69000000000001</v>
      </c>
      <c r="AH280" s="84"/>
      <c r="AI280" s="78"/>
      <c r="AJ280" s="22">
        <f t="shared" si="92"/>
        <v>107.69000000000001</v>
      </c>
      <c r="AK280" s="23">
        <f t="shared" si="93"/>
        <v>42.592499999999987</v>
      </c>
      <c r="AL280" s="58"/>
      <c r="AM280" s="24">
        <f t="shared" si="94"/>
        <v>0</v>
      </c>
      <c r="AN280" s="25">
        <f t="shared" si="95"/>
        <v>150.2825</v>
      </c>
      <c r="AO280" s="26">
        <f t="shared" si="96"/>
        <v>150.2825</v>
      </c>
      <c r="AP280" s="79"/>
      <c r="AQ280" s="121">
        <v>85</v>
      </c>
      <c r="AR280" s="121">
        <v>200</v>
      </c>
      <c r="AS280" s="121">
        <v>0</v>
      </c>
      <c r="AT280" s="121">
        <v>20</v>
      </c>
      <c r="AU280" s="121">
        <v>60</v>
      </c>
      <c r="AV280" s="62">
        <f t="shared" si="109"/>
        <v>365</v>
      </c>
      <c r="AW280" s="63">
        <f t="shared" si="98"/>
        <v>346.75</v>
      </c>
      <c r="AX280" s="120">
        <v>6</v>
      </c>
      <c r="AY280" s="120">
        <v>13</v>
      </c>
      <c r="AZ280" s="120">
        <v>7</v>
      </c>
      <c r="BA280" s="120">
        <v>1</v>
      </c>
      <c r="BB280" s="81">
        <f t="shared" si="99"/>
        <v>27</v>
      </c>
      <c r="BC280" s="80">
        <f t="shared" si="100"/>
        <v>319.75</v>
      </c>
      <c r="BD280" s="36">
        <f t="shared" si="106"/>
        <v>150.2825</v>
      </c>
      <c r="BE280" s="80">
        <f t="shared" si="102"/>
        <v>166.27</v>
      </c>
    </row>
    <row r="281" spans="1:57" ht="18" thickBot="1">
      <c r="A281" s="217">
        <v>41917</v>
      </c>
      <c r="B281" s="201" t="str">
        <f t="shared" si="108"/>
        <v>23:30:00</v>
      </c>
      <c r="C281" s="32" t="s">
        <v>61</v>
      </c>
      <c r="D281" s="88">
        <v>535</v>
      </c>
      <c r="E281" s="88">
        <v>435</v>
      </c>
      <c r="F281" s="88">
        <v>635</v>
      </c>
      <c r="G281" s="88">
        <v>18</v>
      </c>
      <c r="H281" s="88">
        <v>15</v>
      </c>
      <c r="I281" s="89">
        <v>21</v>
      </c>
      <c r="J281" s="48">
        <f t="shared" si="86"/>
        <v>1605</v>
      </c>
      <c r="K281" s="48">
        <f t="shared" si="107"/>
        <v>56</v>
      </c>
      <c r="L281" s="88">
        <v>499</v>
      </c>
      <c r="M281" s="94">
        <v>289</v>
      </c>
      <c r="N281" s="94"/>
      <c r="O281" s="90">
        <v>16</v>
      </c>
      <c r="P281" s="93">
        <v>10</v>
      </c>
      <c r="Q281" s="56"/>
      <c r="R281" s="48">
        <f t="shared" si="88"/>
        <v>788</v>
      </c>
      <c r="S281" s="48">
        <f t="shared" si="89"/>
        <v>26</v>
      </c>
      <c r="T281" s="50">
        <f t="shared" si="103"/>
        <v>82</v>
      </c>
      <c r="U281" s="101">
        <v>4.29</v>
      </c>
      <c r="V281" s="88">
        <v>6</v>
      </c>
      <c r="W281" s="88">
        <v>8.9</v>
      </c>
      <c r="X281" s="44"/>
      <c r="Y281" s="44"/>
      <c r="Z281" s="44"/>
      <c r="AA281" s="44"/>
      <c r="AB281" s="44"/>
      <c r="AC281" s="67">
        <f t="shared" si="90"/>
        <v>0</v>
      </c>
      <c r="AD281" s="33"/>
      <c r="AE281" s="20">
        <f t="shared" si="91"/>
        <v>0</v>
      </c>
      <c r="AF281" s="85">
        <f t="shared" si="105"/>
        <v>101.19000000000001</v>
      </c>
      <c r="AG281" s="21">
        <f t="shared" si="104"/>
        <v>101.19000000000001</v>
      </c>
      <c r="AH281" s="84"/>
      <c r="AI281" s="78"/>
      <c r="AJ281" s="22">
        <f t="shared" si="92"/>
        <v>101.19000000000001</v>
      </c>
      <c r="AK281" s="23">
        <f t="shared" si="93"/>
        <v>49.092499999999987</v>
      </c>
      <c r="AL281" s="58"/>
      <c r="AM281" s="24">
        <f t="shared" si="94"/>
        <v>0</v>
      </c>
      <c r="AN281" s="25">
        <f t="shared" si="95"/>
        <v>150.2825</v>
      </c>
      <c r="AO281" s="26">
        <f t="shared" si="96"/>
        <v>150.2825</v>
      </c>
      <c r="AP281" s="79"/>
      <c r="AQ281" s="121">
        <v>85</v>
      </c>
      <c r="AR281" s="121">
        <v>200</v>
      </c>
      <c r="AS281" s="121">
        <v>0</v>
      </c>
      <c r="AT281" s="121">
        <v>20</v>
      </c>
      <c r="AU281" s="121">
        <v>60</v>
      </c>
      <c r="AV281" s="62">
        <f t="shared" si="109"/>
        <v>365</v>
      </c>
      <c r="AW281" s="63">
        <f t="shared" si="98"/>
        <v>346.75</v>
      </c>
      <c r="AX281" s="120">
        <v>6</v>
      </c>
      <c r="AY281" s="120">
        <v>13</v>
      </c>
      <c r="AZ281" s="120">
        <v>7</v>
      </c>
      <c r="BA281" s="120">
        <v>1</v>
      </c>
      <c r="BB281" s="81">
        <f t="shared" si="99"/>
        <v>27</v>
      </c>
      <c r="BC281" s="80">
        <f t="shared" si="100"/>
        <v>319.75</v>
      </c>
      <c r="BD281" s="36">
        <f t="shared" si="106"/>
        <v>150.2825</v>
      </c>
      <c r="BE281" s="80">
        <f t="shared" si="102"/>
        <v>166.27</v>
      </c>
    </row>
    <row r="282" spans="1:57" ht="18" thickBot="1">
      <c r="A282" s="217">
        <v>41918</v>
      </c>
      <c r="B282" s="201" t="str">
        <f t="shared" si="108"/>
        <v>00:00:00</v>
      </c>
      <c r="C282" s="18" t="s">
        <v>85</v>
      </c>
      <c r="D282" s="44">
        <v>491</v>
      </c>
      <c r="E282" s="44">
        <v>411</v>
      </c>
      <c r="F282" s="45">
        <v>615</v>
      </c>
      <c r="G282" s="45">
        <v>17</v>
      </c>
      <c r="H282" s="86">
        <v>14</v>
      </c>
      <c r="I282" s="87">
        <v>20</v>
      </c>
      <c r="J282" s="48">
        <f>D282+E282+F282</f>
        <v>1517</v>
      </c>
      <c r="K282" s="48">
        <f>G282+H282+I282</f>
        <v>51</v>
      </c>
      <c r="L282" s="44">
        <v>478</v>
      </c>
      <c r="M282" s="19">
        <v>284</v>
      </c>
      <c r="N282" s="19"/>
      <c r="O282" s="45">
        <v>15</v>
      </c>
      <c r="P282" s="93">
        <v>10</v>
      </c>
      <c r="Q282" s="49"/>
      <c r="R282" s="48">
        <f>SUM(L282+M282+N282)</f>
        <v>762</v>
      </c>
      <c r="S282" s="48">
        <f>O282+P282+Q282</f>
        <v>25</v>
      </c>
      <c r="T282" s="50">
        <f>SUM(K282+S282)</f>
        <v>76</v>
      </c>
      <c r="U282" s="97">
        <v>4.08</v>
      </c>
      <c r="V282" s="44">
        <v>4.5</v>
      </c>
      <c r="W282" s="99">
        <v>7.7</v>
      </c>
      <c r="X282" s="53"/>
      <c r="Y282" s="53"/>
      <c r="Z282" s="53"/>
      <c r="AA282" s="53"/>
      <c r="AB282" s="53"/>
      <c r="AC282" s="67">
        <f>SUM(X282:AB282)</f>
        <v>0</v>
      </c>
      <c r="AD282" s="51"/>
      <c r="AE282" s="20">
        <f>AC282+AD282</f>
        <v>0</v>
      </c>
      <c r="AF282" s="85">
        <f>T282+U282+V282+W282+X282+V281+Z282+AA282+AB282</f>
        <v>98.28</v>
      </c>
      <c r="AG282" s="21">
        <f>+AF282-AM282</f>
        <v>98.28</v>
      </c>
      <c r="AH282" s="82"/>
      <c r="AI282" s="51"/>
      <c r="AJ282" s="22">
        <f t="shared" si="92"/>
        <v>98.28</v>
      </c>
      <c r="AK282" s="23">
        <v>0</v>
      </c>
      <c r="AL282" s="54"/>
      <c r="AM282" s="24">
        <f>AE282</f>
        <v>0</v>
      </c>
      <c r="AN282" s="25">
        <f>BD282</f>
        <v>151.19999999999999</v>
      </c>
      <c r="AO282" s="26">
        <f>AM282+AN282</f>
        <v>151.19999999999999</v>
      </c>
      <c r="AP282" s="79"/>
      <c r="AQ282" s="121">
        <v>80</v>
      </c>
      <c r="AR282" s="121">
        <v>200</v>
      </c>
      <c r="AS282" s="121">
        <v>0</v>
      </c>
      <c r="AT282" s="121">
        <v>20</v>
      </c>
      <c r="AU282" s="121">
        <v>60</v>
      </c>
      <c r="AV282" s="62">
        <f>SUM(AQ282:AU282)</f>
        <v>360</v>
      </c>
      <c r="AW282" s="63">
        <f>AV282*0.95</f>
        <v>342</v>
      </c>
      <c r="AX282" s="120">
        <v>6</v>
      </c>
      <c r="AY282" s="120">
        <v>13</v>
      </c>
      <c r="AZ282" s="120">
        <v>7</v>
      </c>
      <c r="BA282" s="120">
        <v>1</v>
      </c>
      <c r="BB282" s="81">
        <f>SUM(AX282:BA282)</f>
        <v>27</v>
      </c>
      <c r="BC282" s="80">
        <f>AW282-BB282</f>
        <v>315</v>
      </c>
      <c r="BD282" s="36">
        <f>BC282*0.48</f>
        <v>151.19999999999999</v>
      </c>
      <c r="BE282" s="80">
        <f>BC282*0.52</f>
        <v>163.80000000000001</v>
      </c>
    </row>
    <row r="283" spans="1:57" ht="18" thickBot="1">
      <c r="A283" s="217">
        <v>41918</v>
      </c>
      <c r="B283" s="201" t="str">
        <f t="shared" si="108"/>
        <v>00:30:00</v>
      </c>
      <c r="C283" s="27" t="s">
        <v>38</v>
      </c>
      <c r="D283" s="88">
        <v>466</v>
      </c>
      <c r="E283" s="88">
        <v>392</v>
      </c>
      <c r="F283" s="88">
        <v>574</v>
      </c>
      <c r="G283" s="45">
        <v>16</v>
      </c>
      <c r="H283" s="88">
        <v>14</v>
      </c>
      <c r="I283" s="88">
        <v>18</v>
      </c>
      <c r="J283" s="48">
        <f t="shared" ref="J283:J337" si="110">D283+E283+F283</f>
        <v>1432</v>
      </c>
      <c r="K283" s="48">
        <f t="shared" ref="K283:K337" si="111">G283+H283+I283</f>
        <v>48</v>
      </c>
      <c r="L283" s="89">
        <v>467</v>
      </c>
      <c r="M283" s="94">
        <v>271</v>
      </c>
      <c r="N283" s="94"/>
      <c r="O283" s="45">
        <v>15</v>
      </c>
      <c r="P283" s="93">
        <v>10</v>
      </c>
      <c r="Q283" s="56"/>
      <c r="R283" s="48">
        <f t="shared" ref="R283:R337" si="112">SUM(L283+M283+N283)</f>
        <v>738</v>
      </c>
      <c r="S283" s="48">
        <f t="shared" ref="S283:S337" si="113">O283+P283+Q283</f>
        <v>25</v>
      </c>
      <c r="T283" s="50">
        <f t="shared" ref="T283:T337" si="114">SUM(K283+S283)</f>
        <v>73</v>
      </c>
      <c r="U283" s="97">
        <v>4.08</v>
      </c>
      <c r="V283" s="44">
        <v>4.5</v>
      </c>
      <c r="W283" s="99">
        <v>7.7</v>
      </c>
      <c r="X283" s="44"/>
      <c r="Z283" s="53"/>
      <c r="AA283" s="44"/>
      <c r="AB283" s="44"/>
      <c r="AC283" s="67">
        <f t="shared" ref="AC283:AC337" si="115">SUM(X283:AB283)</f>
        <v>0</v>
      </c>
      <c r="AD283" s="33"/>
      <c r="AE283" s="20">
        <f t="shared" ref="AE283:AE337" si="116">AC283+AD283</f>
        <v>0</v>
      </c>
      <c r="AF283" s="85">
        <f t="shared" ref="AF283:AF337" si="117">T283+U283+V283+W283+X283+V282+Z283+AA283+AB283</f>
        <v>93.78</v>
      </c>
      <c r="AG283" s="21">
        <f t="shared" ref="AG283:AG337" si="118">+AF283-AM283</f>
        <v>93.78</v>
      </c>
      <c r="AH283" s="82"/>
      <c r="AI283" s="78"/>
      <c r="AJ283" s="22">
        <f t="shared" si="92"/>
        <v>93.78</v>
      </c>
      <c r="AK283" s="23">
        <v>0</v>
      </c>
      <c r="AL283" s="54"/>
      <c r="AM283" s="24">
        <f>AE283</f>
        <v>0</v>
      </c>
      <c r="AN283" s="25">
        <f>BD283</f>
        <v>151.19999999999999</v>
      </c>
      <c r="AO283" s="26">
        <f>AM283+AN283</f>
        <v>151.19999999999999</v>
      </c>
      <c r="AP283" s="79"/>
      <c r="AQ283" s="121">
        <v>80</v>
      </c>
      <c r="AR283" s="121">
        <v>200</v>
      </c>
      <c r="AS283" s="121">
        <v>0</v>
      </c>
      <c r="AT283" s="121">
        <v>20</v>
      </c>
      <c r="AU283" s="121">
        <v>60</v>
      </c>
      <c r="AV283" s="62">
        <f t="shared" ref="AV283:AV295" si="119">SUM(AQ283:AU283)</f>
        <v>360</v>
      </c>
      <c r="AW283" s="63">
        <f t="shared" ref="AW283:AW346" si="120">AV283*0.95</f>
        <v>342</v>
      </c>
      <c r="AX283" s="120">
        <v>6</v>
      </c>
      <c r="AY283" s="120">
        <v>13</v>
      </c>
      <c r="AZ283" s="120">
        <v>7</v>
      </c>
      <c r="BA283" s="120">
        <v>1</v>
      </c>
      <c r="BB283" s="81">
        <f t="shared" ref="BB283:BB337" si="121">SUM(AX283:BA283)</f>
        <v>27</v>
      </c>
      <c r="BC283" s="80">
        <f t="shared" ref="BC283:BC337" si="122">AW283-BB283</f>
        <v>315</v>
      </c>
      <c r="BD283" s="36">
        <f t="shared" ref="BD283:BD337" si="123">BC283*0.48</f>
        <v>151.19999999999999</v>
      </c>
      <c r="BE283" s="80">
        <f t="shared" ref="BE283:BE337" si="124">BC283*0.52</f>
        <v>163.80000000000001</v>
      </c>
    </row>
    <row r="284" spans="1:57" ht="18" thickBot="1">
      <c r="A284" s="217">
        <v>41918</v>
      </c>
      <c r="B284" s="201" t="str">
        <f t="shared" si="108"/>
        <v>01:00:00</v>
      </c>
      <c r="C284" s="18" t="s">
        <v>7</v>
      </c>
      <c r="D284" s="88">
        <v>453</v>
      </c>
      <c r="E284" s="90">
        <v>381</v>
      </c>
      <c r="F284" s="90">
        <v>572</v>
      </c>
      <c r="G284" s="45">
        <v>15</v>
      </c>
      <c r="H284" s="88">
        <v>13</v>
      </c>
      <c r="I284" s="88">
        <v>18</v>
      </c>
      <c r="J284" s="48">
        <f t="shared" si="110"/>
        <v>1406</v>
      </c>
      <c r="K284" s="48">
        <f t="shared" si="111"/>
        <v>46</v>
      </c>
      <c r="L284" s="89">
        <v>463</v>
      </c>
      <c r="M284" s="94">
        <v>275</v>
      </c>
      <c r="N284" s="94"/>
      <c r="O284" s="45">
        <v>15</v>
      </c>
      <c r="P284" s="93">
        <v>10</v>
      </c>
      <c r="Q284" s="56"/>
      <c r="R284" s="48">
        <f t="shared" si="112"/>
        <v>738</v>
      </c>
      <c r="S284" s="48">
        <f t="shared" si="113"/>
        <v>25</v>
      </c>
      <c r="T284" s="50">
        <f t="shared" si="114"/>
        <v>71</v>
      </c>
      <c r="U284" s="97">
        <v>3.91</v>
      </c>
      <c r="V284" s="44">
        <v>4.5</v>
      </c>
      <c r="W284" s="99">
        <v>7.3</v>
      </c>
      <c r="X284" s="44"/>
      <c r="Z284" s="44"/>
      <c r="AA284" s="44"/>
      <c r="AB284" s="44"/>
      <c r="AC284" s="67">
        <f t="shared" si="115"/>
        <v>0</v>
      </c>
      <c r="AD284" s="33"/>
      <c r="AE284" s="20">
        <f t="shared" si="116"/>
        <v>0</v>
      </c>
      <c r="AF284" s="85">
        <f t="shared" si="117"/>
        <v>91.21</v>
      </c>
      <c r="AG284" s="21">
        <f t="shared" si="118"/>
        <v>91.21</v>
      </c>
      <c r="AH284" s="82"/>
      <c r="AI284" s="78"/>
      <c r="AJ284" s="22">
        <f t="shared" si="92"/>
        <v>91.21</v>
      </c>
      <c r="AK284" s="23">
        <v>0</v>
      </c>
      <c r="AL284" s="58"/>
      <c r="AM284" s="24">
        <f>AE284</f>
        <v>0</v>
      </c>
      <c r="AN284" s="25">
        <f>BD284</f>
        <v>151.19999999999999</v>
      </c>
      <c r="AO284" s="26">
        <f>AM284+AN284</f>
        <v>151.19999999999999</v>
      </c>
      <c r="AP284" s="79"/>
      <c r="AQ284" s="121">
        <v>80</v>
      </c>
      <c r="AR284" s="121">
        <v>200</v>
      </c>
      <c r="AS284" s="121">
        <v>0</v>
      </c>
      <c r="AT284" s="121">
        <v>20</v>
      </c>
      <c r="AU284" s="121">
        <v>60</v>
      </c>
      <c r="AV284" s="62">
        <f t="shared" si="119"/>
        <v>360</v>
      </c>
      <c r="AW284" s="63">
        <f t="shared" si="120"/>
        <v>342</v>
      </c>
      <c r="AX284" s="120">
        <v>6</v>
      </c>
      <c r="AY284" s="120">
        <v>13</v>
      </c>
      <c r="AZ284" s="120">
        <v>7</v>
      </c>
      <c r="BA284" s="120">
        <v>1</v>
      </c>
      <c r="BB284" s="81">
        <f t="shared" si="121"/>
        <v>27</v>
      </c>
      <c r="BC284" s="80">
        <f t="shared" si="122"/>
        <v>315</v>
      </c>
      <c r="BD284" s="36">
        <f t="shared" si="123"/>
        <v>151.19999999999999</v>
      </c>
      <c r="BE284" s="80">
        <f t="shared" si="124"/>
        <v>163.80000000000001</v>
      </c>
    </row>
    <row r="285" spans="1:57" ht="18" thickBot="1">
      <c r="A285" s="217">
        <v>41918</v>
      </c>
      <c r="B285" s="201" t="str">
        <f t="shared" si="108"/>
        <v>01:30:00</v>
      </c>
      <c r="C285" s="18" t="s">
        <v>39</v>
      </c>
      <c r="D285" s="88">
        <v>450</v>
      </c>
      <c r="E285" s="88">
        <v>372</v>
      </c>
      <c r="F285" s="88">
        <v>565</v>
      </c>
      <c r="G285" s="88">
        <v>15</v>
      </c>
      <c r="H285" s="88">
        <v>13</v>
      </c>
      <c r="I285" s="88">
        <v>18</v>
      </c>
      <c r="J285" s="48">
        <f t="shared" si="110"/>
        <v>1387</v>
      </c>
      <c r="K285" s="48">
        <f t="shared" si="111"/>
        <v>46</v>
      </c>
      <c r="L285" s="89">
        <v>466</v>
      </c>
      <c r="M285" s="94">
        <v>276</v>
      </c>
      <c r="N285" s="94"/>
      <c r="O285" s="45">
        <v>15</v>
      </c>
      <c r="P285" s="93">
        <v>10</v>
      </c>
      <c r="Q285" s="56"/>
      <c r="R285" s="48">
        <f t="shared" si="112"/>
        <v>742</v>
      </c>
      <c r="S285" s="48">
        <f t="shared" si="113"/>
        <v>25</v>
      </c>
      <c r="T285" s="50">
        <f t="shared" si="114"/>
        <v>71</v>
      </c>
      <c r="U285" s="97">
        <v>3.91</v>
      </c>
      <c r="V285" s="44">
        <v>4.5</v>
      </c>
      <c r="W285" s="99">
        <v>7.3</v>
      </c>
      <c r="X285" s="44"/>
      <c r="Z285" s="44"/>
      <c r="AA285" s="44"/>
      <c r="AB285" s="44"/>
      <c r="AC285" s="67">
        <f t="shared" si="115"/>
        <v>0</v>
      </c>
      <c r="AD285" s="33"/>
      <c r="AE285" s="20">
        <f t="shared" si="116"/>
        <v>0</v>
      </c>
      <c r="AF285" s="85">
        <f t="shared" si="117"/>
        <v>91.21</v>
      </c>
      <c r="AG285" s="21">
        <f t="shared" si="118"/>
        <v>91.21</v>
      </c>
      <c r="AH285" s="82"/>
      <c r="AI285" s="78"/>
      <c r="AJ285" s="22">
        <f t="shared" si="92"/>
        <v>91.21</v>
      </c>
      <c r="AK285" s="23">
        <v>0</v>
      </c>
      <c r="AL285" s="58"/>
      <c r="AM285" s="24">
        <f>AE285</f>
        <v>0</v>
      </c>
      <c r="AN285" s="25">
        <f>BD285</f>
        <v>151.19999999999999</v>
      </c>
      <c r="AO285" s="26">
        <f>AM285+AN285</f>
        <v>151.19999999999999</v>
      </c>
      <c r="AP285" s="79"/>
      <c r="AQ285" s="121">
        <v>80</v>
      </c>
      <c r="AR285" s="121">
        <v>200</v>
      </c>
      <c r="AS285" s="121">
        <v>0</v>
      </c>
      <c r="AT285" s="121">
        <v>20</v>
      </c>
      <c r="AU285" s="121">
        <v>60</v>
      </c>
      <c r="AV285" s="62">
        <f t="shared" si="119"/>
        <v>360</v>
      </c>
      <c r="AW285" s="63">
        <f t="shared" si="120"/>
        <v>342</v>
      </c>
      <c r="AX285" s="120">
        <v>6</v>
      </c>
      <c r="AY285" s="120">
        <v>13</v>
      </c>
      <c r="AZ285" s="120">
        <v>7</v>
      </c>
      <c r="BA285" s="120">
        <v>1</v>
      </c>
      <c r="BB285" s="81">
        <f t="shared" si="121"/>
        <v>27</v>
      </c>
      <c r="BC285" s="80">
        <f t="shared" si="122"/>
        <v>315</v>
      </c>
      <c r="BD285" s="36">
        <f t="shared" si="123"/>
        <v>151.19999999999999</v>
      </c>
      <c r="BE285" s="80">
        <f t="shared" si="124"/>
        <v>163.80000000000001</v>
      </c>
    </row>
    <row r="286" spans="1:57" ht="18" thickBot="1">
      <c r="A286" s="217">
        <v>41918</v>
      </c>
      <c r="B286" s="201" t="str">
        <f t="shared" si="108"/>
        <v>02:00:00</v>
      </c>
      <c r="C286" s="27" t="s">
        <v>8</v>
      </c>
      <c r="D286" s="88">
        <v>440</v>
      </c>
      <c r="E286" s="88">
        <v>365</v>
      </c>
      <c r="F286" s="88">
        <v>561</v>
      </c>
      <c r="G286" s="88">
        <v>15</v>
      </c>
      <c r="H286" s="88">
        <v>13</v>
      </c>
      <c r="I286" s="88">
        <v>18</v>
      </c>
      <c r="J286" s="48">
        <f t="shared" si="110"/>
        <v>1366</v>
      </c>
      <c r="K286" s="48">
        <f t="shared" si="111"/>
        <v>46</v>
      </c>
      <c r="L286" s="89">
        <v>458</v>
      </c>
      <c r="M286" s="94">
        <v>273</v>
      </c>
      <c r="N286" s="94"/>
      <c r="O286" s="45">
        <v>15</v>
      </c>
      <c r="P286" s="93">
        <v>10</v>
      </c>
      <c r="Q286" s="56"/>
      <c r="R286" s="48">
        <f t="shared" si="112"/>
        <v>731</v>
      </c>
      <c r="S286" s="48">
        <f t="shared" si="113"/>
        <v>25</v>
      </c>
      <c r="T286" s="50">
        <f t="shared" si="114"/>
        <v>71</v>
      </c>
      <c r="U286" s="97">
        <v>3.88</v>
      </c>
      <c r="V286" s="98">
        <v>4</v>
      </c>
      <c r="W286" s="99">
        <v>7.1</v>
      </c>
      <c r="X286" s="44"/>
      <c r="Z286" s="44"/>
      <c r="AA286" s="44"/>
      <c r="AB286" s="44"/>
      <c r="AC286" s="67">
        <f t="shared" si="115"/>
        <v>0</v>
      </c>
      <c r="AD286" s="33"/>
      <c r="AE286" s="20">
        <f t="shared" si="116"/>
        <v>0</v>
      </c>
      <c r="AF286" s="85">
        <f t="shared" si="117"/>
        <v>90.47999999999999</v>
      </c>
      <c r="AG286" s="21">
        <f t="shared" si="118"/>
        <v>90.47999999999999</v>
      </c>
      <c r="AH286" s="82"/>
      <c r="AI286" s="78"/>
      <c r="AJ286" s="22">
        <f t="shared" si="92"/>
        <v>90.47999999999999</v>
      </c>
      <c r="AK286" s="23">
        <v>0</v>
      </c>
      <c r="AL286" s="58"/>
      <c r="AM286" s="24">
        <f>AE286</f>
        <v>0</v>
      </c>
      <c r="AN286" s="25">
        <f>BD286</f>
        <v>151.19999999999999</v>
      </c>
      <c r="AO286" s="26">
        <f>AM286+AN286</f>
        <v>151.19999999999999</v>
      </c>
      <c r="AP286" s="79"/>
      <c r="AQ286" s="121">
        <v>80</v>
      </c>
      <c r="AR286" s="121">
        <v>200</v>
      </c>
      <c r="AS286" s="121">
        <v>0</v>
      </c>
      <c r="AT286" s="121">
        <v>20</v>
      </c>
      <c r="AU286" s="121">
        <v>60</v>
      </c>
      <c r="AV286" s="62">
        <f t="shared" si="119"/>
        <v>360</v>
      </c>
      <c r="AW286" s="63">
        <f t="shared" si="120"/>
        <v>342</v>
      </c>
      <c r="AX286" s="120">
        <v>6</v>
      </c>
      <c r="AY286" s="120">
        <v>13</v>
      </c>
      <c r="AZ286" s="120">
        <v>7</v>
      </c>
      <c r="BA286" s="120">
        <v>1</v>
      </c>
      <c r="BB286" s="81">
        <f t="shared" si="121"/>
        <v>27</v>
      </c>
      <c r="BC286" s="80">
        <f t="shared" si="122"/>
        <v>315</v>
      </c>
      <c r="BD286" s="36">
        <f t="shared" si="123"/>
        <v>151.19999999999999</v>
      </c>
      <c r="BE286" s="80">
        <f t="shared" si="124"/>
        <v>163.80000000000001</v>
      </c>
    </row>
    <row r="287" spans="1:57" ht="18" thickBot="1">
      <c r="A287" s="217">
        <v>41918</v>
      </c>
      <c r="B287" s="201" t="str">
        <f t="shared" si="108"/>
        <v>02:30:00</v>
      </c>
      <c r="C287" s="27" t="s">
        <v>40</v>
      </c>
      <c r="D287" s="88">
        <v>435</v>
      </c>
      <c r="E287" s="88">
        <v>360</v>
      </c>
      <c r="F287" s="88">
        <v>560</v>
      </c>
      <c r="G287" s="88">
        <v>15</v>
      </c>
      <c r="H287" s="88">
        <v>13</v>
      </c>
      <c r="I287" s="88">
        <v>18</v>
      </c>
      <c r="J287" s="48">
        <f t="shared" si="110"/>
        <v>1355</v>
      </c>
      <c r="K287" s="48">
        <f t="shared" si="111"/>
        <v>46</v>
      </c>
      <c r="L287" s="89">
        <v>462</v>
      </c>
      <c r="M287" s="94">
        <v>276</v>
      </c>
      <c r="N287" s="94"/>
      <c r="O287" s="45">
        <v>15</v>
      </c>
      <c r="P287" s="93">
        <v>10</v>
      </c>
      <c r="Q287" s="56"/>
      <c r="R287" s="48">
        <f t="shared" si="112"/>
        <v>738</v>
      </c>
      <c r="S287" s="48">
        <f t="shared" si="113"/>
        <v>25</v>
      </c>
      <c r="T287" s="50">
        <f t="shared" si="114"/>
        <v>71</v>
      </c>
      <c r="U287" s="97">
        <v>3.88</v>
      </c>
      <c r="V287" s="98">
        <v>4</v>
      </c>
      <c r="W287" s="99">
        <v>7.1</v>
      </c>
      <c r="X287" s="44"/>
      <c r="Y287" s="44"/>
      <c r="Z287" s="44"/>
      <c r="AA287" s="44"/>
      <c r="AB287" s="44"/>
      <c r="AC287" s="67">
        <f t="shared" si="115"/>
        <v>0</v>
      </c>
      <c r="AD287" s="33"/>
      <c r="AE287" s="20">
        <f t="shared" si="116"/>
        <v>0</v>
      </c>
      <c r="AF287" s="85">
        <f t="shared" si="117"/>
        <v>89.97999999999999</v>
      </c>
      <c r="AG287" s="21">
        <f t="shared" si="118"/>
        <v>89.97999999999999</v>
      </c>
      <c r="AH287" s="82"/>
      <c r="AI287" s="78"/>
      <c r="AJ287" s="22">
        <f t="shared" si="92"/>
        <v>89.97999999999999</v>
      </c>
      <c r="AK287" s="23">
        <v>0</v>
      </c>
      <c r="AL287" s="58"/>
      <c r="AM287" s="24">
        <f t="shared" ref="AM287:AM335" si="125">AE287</f>
        <v>0</v>
      </c>
      <c r="AN287" s="25">
        <f t="shared" ref="AN287:AN335" si="126">BD287</f>
        <v>151.19999999999999</v>
      </c>
      <c r="AO287" s="26">
        <f t="shared" ref="AO287:AO335" si="127">AM287+AN287</f>
        <v>151.19999999999999</v>
      </c>
      <c r="AP287" s="79"/>
      <c r="AQ287" s="121">
        <v>80</v>
      </c>
      <c r="AR287" s="121">
        <v>200</v>
      </c>
      <c r="AS287" s="121">
        <v>0</v>
      </c>
      <c r="AT287" s="121">
        <v>20</v>
      </c>
      <c r="AU287" s="121">
        <v>60</v>
      </c>
      <c r="AV287" s="62">
        <f t="shared" si="119"/>
        <v>360</v>
      </c>
      <c r="AW287" s="63">
        <f t="shared" si="120"/>
        <v>342</v>
      </c>
      <c r="AX287" s="120">
        <v>6</v>
      </c>
      <c r="AY287" s="120">
        <v>13</v>
      </c>
      <c r="AZ287" s="120">
        <v>7</v>
      </c>
      <c r="BA287" s="120">
        <v>1</v>
      </c>
      <c r="BB287" s="81">
        <f t="shared" si="121"/>
        <v>27</v>
      </c>
      <c r="BC287" s="80">
        <f t="shared" si="122"/>
        <v>315</v>
      </c>
      <c r="BD287" s="36">
        <f t="shared" si="123"/>
        <v>151.19999999999999</v>
      </c>
      <c r="BE287" s="80">
        <f t="shared" si="124"/>
        <v>163.80000000000001</v>
      </c>
    </row>
    <row r="288" spans="1:57" ht="18" thickBot="1">
      <c r="A288" s="217">
        <v>41918</v>
      </c>
      <c r="B288" s="201" t="str">
        <f t="shared" si="108"/>
        <v>03:00:00</v>
      </c>
      <c r="C288" s="27" t="s">
        <v>9</v>
      </c>
      <c r="D288" s="88">
        <v>421</v>
      </c>
      <c r="E288" s="88">
        <v>351</v>
      </c>
      <c r="F288" s="88">
        <v>554</v>
      </c>
      <c r="G288" s="88">
        <v>14</v>
      </c>
      <c r="H288" s="88">
        <v>12</v>
      </c>
      <c r="I288" s="88">
        <v>18</v>
      </c>
      <c r="J288" s="48">
        <f t="shared" si="110"/>
        <v>1326</v>
      </c>
      <c r="K288" s="48">
        <f t="shared" si="111"/>
        <v>44</v>
      </c>
      <c r="L288" s="89">
        <v>466</v>
      </c>
      <c r="M288" s="94">
        <v>278</v>
      </c>
      <c r="N288" s="94"/>
      <c r="O288" s="45">
        <v>15</v>
      </c>
      <c r="P288" s="93">
        <v>10</v>
      </c>
      <c r="Q288" s="56"/>
      <c r="R288" s="48">
        <f t="shared" si="112"/>
        <v>744</v>
      </c>
      <c r="S288" s="48">
        <f t="shared" si="113"/>
        <v>25</v>
      </c>
      <c r="T288" s="50">
        <f t="shared" si="114"/>
        <v>69</v>
      </c>
      <c r="U288" s="97">
        <v>3.6</v>
      </c>
      <c r="V288" s="98">
        <v>4</v>
      </c>
      <c r="W288" s="99">
        <v>6.9</v>
      </c>
      <c r="X288" s="44"/>
      <c r="Y288" s="44"/>
      <c r="Z288" s="44"/>
      <c r="AA288" s="44"/>
      <c r="AB288" s="44"/>
      <c r="AC288" s="67">
        <f t="shared" si="115"/>
        <v>0</v>
      </c>
      <c r="AD288" s="33"/>
      <c r="AE288" s="20">
        <f t="shared" si="116"/>
        <v>0</v>
      </c>
      <c r="AF288" s="85">
        <f t="shared" si="117"/>
        <v>87.5</v>
      </c>
      <c r="AG288" s="21">
        <f t="shared" si="118"/>
        <v>87.5</v>
      </c>
      <c r="AH288" s="82"/>
      <c r="AI288" s="78"/>
      <c r="AJ288" s="22">
        <f t="shared" si="92"/>
        <v>87.5</v>
      </c>
      <c r="AK288" s="23">
        <v>0</v>
      </c>
      <c r="AL288" s="58"/>
      <c r="AM288" s="24">
        <f t="shared" si="125"/>
        <v>0</v>
      </c>
      <c r="AN288" s="25">
        <f t="shared" si="126"/>
        <v>151.19999999999999</v>
      </c>
      <c r="AO288" s="26">
        <f t="shared" si="127"/>
        <v>151.19999999999999</v>
      </c>
      <c r="AP288" s="79"/>
      <c r="AQ288" s="121">
        <v>80</v>
      </c>
      <c r="AR288" s="121">
        <v>200</v>
      </c>
      <c r="AS288" s="121">
        <v>0</v>
      </c>
      <c r="AT288" s="121">
        <v>20</v>
      </c>
      <c r="AU288" s="121">
        <v>60</v>
      </c>
      <c r="AV288" s="62">
        <f t="shared" si="119"/>
        <v>360</v>
      </c>
      <c r="AW288" s="63">
        <f t="shared" si="120"/>
        <v>342</v>
      </c>
      <c r="AX288" s="120">
        <v>6</v>
      </c>
      <c r="AY288" s="120">
        <v>13</v>
      </c>
      <c r="AZ288" s="120">
        <v>7</v>
      </c>
      <c r="BA288" s="120">
        <v>1</v>
      </c>
      <c r="BB288" s="81">
        <f t="shared" si="121"/>
        <v>27</v>
      </c>
      <c r="BC288" s="80">
        <f t="shared" si="122"/>
        <v>315</v>
      </c>
      <c r="BD288" s="36">
        <f t="shared" si="123"/>
        <v>151.19999999999999</v>
      </c>
      <c r="BE288" s="80">
        <f t="shared" si="124"/>
        <v>163.80000000000001</v>
      </c>
    </row>
    <row r="289" spans="1:57" ht="18" thickBot="1">
      <c r="A289" s="217">
        <v>41918</v>
      </c>
      <c r="B289" s="201" t="str">
        <f t="shared" si="108"/>
        <v>03:30:00</v>
      </c>
      <c r="C289" s="27" t="s">
        <v>41</v>
      </c>
      <c r="D289" s="88">
        <v>418</v>
      </c>
      <c r="E289" s="88">
        <v>353</v>
      </c>
      <c r="F289" s="88">
        <v>553</v>
      </c>
      <c r="G289" s="88">
        <v>14</v>
      </c>
      <c r="H289" s="88">
        <v>12</v>
      </c>
      <c r="I289" s="88">
        <v>18</v>
      </c>
      <c r="J289" s="48">
        <f t="shared" si="110"/>
        <v>1324</v>
      </c>
      <c r="K289" s="48">
        <f t="shared" si="111"/>
        <v>44</v>
      </c>
      <c r="L289" s="89">
        <v>470</v>
      </c>
      <c r="M289" s="94">
        <v>281</v>
      </c>
      <c r="N289" s="94"/>
      <c r="O289" s="45">
        <v>15</v>
      </c>
      <c r="P289" s="93">
        <v>10</v>
      </c>
      <c r="Q289" s="56"/>
      <c r="R289" s="48">
        <f t="shared" si="112"/>
        <v>751</v>
      </c>
      <c r="S289" s="48">
        <f t="shared" si="113"/>
        <v>25</v>
      </c>
      <c r="T289" s="50">
        <f t="shared" si="114"/>
        <v>69</v>
      </c>
      <c r="U289" s="97">
        <v>3.6</v>
      </c>
      <c r="V289" s="98">
        <v>4</v>
      </c>
      <c r="W289" s="99">
        <v>6.9</v>
      </c>
      <c r="X289" s="44"/>
      <c r="Y289" s="44"/>
      <c r="Z289" s="44"/>
      <c r="AA289" s="44"/>
      <c r="AB289" s="44"/>
      <c r="AC289" s="67">
        <f t="shared" si="115"/>
        <v>0</v>
      </c>
      <c r="AD289" s="33"/>
      <c r="AE289" s="20">
        <f t="shared" si="116"/>
        <v>0</v>
      </c>
      <c r="AF289" s="85">
        <f t="shared" si="117"/>
        <v>87.5</v>
      </c>
      <c r="AG289" s="21">
        <f t="shared" si="118"/>
        <v>87.5</v>
      </c>
      <c r="AH289" s="82"/>
      <c r="AI289" s="78"/>
      <c r="AJ289" s="22">
        <f t="shared" si="92"/>
        <v>87.5</v>
      </c>
      <c r="AK289" s="23">
        <v>0</v>
      </c>
      <c r="AL289" s="58"/>
      <c r="AM289" s="24">
        <f t="shared" si="125"/>
        <v>0</v>
      </c>
      <c r="AN289" s="25">
        <f t="shared" si="126"/>
        <v>151.19999999999999</v>
      </c>
      <c r="AO289" s="26">
        <f t="shared" si="127"/>
        <v>151.19999999999999</v>
      </c>
      <c r="AP289" s="79"/>
      <c r="AQ289" s="121">
        <v>80</v>
      </c>
      <c r="AR289" s="121">
        <v>200</v>
      </c>
      <c r="AS289" s="121">
        <v>0</v>
      </c>
      <c r="AT289" s="121">
        <v>20</v>
      </c>
      <c r="AU289" s="121">
        <v>60</v>
      </c>
      <c r="AV289" s="62">
        <f t="shared" si="119"/>
        <v>360</v>
      </c>
      <c r="AW289" s="63">
        <f t="shared" si="120"/>
        <v>342</v>
      </c>
      <c r="AX289" s="120">
        <v>6</v>
      </c>
      <c r="AY289" s="120">
        <v>13</v>
      </c>
      <c r="AZ289" s="120">
        <v>7</v>
      </c>
      <c r="BA289" s="120">
        <v>1</v>
      </c>
      <c r="BB289" s="81">
        <f t="shared" si="121"/>
        <v>27</v>
      </c>
      <c r="BC289" s="80">
        <f t="shared" si="122"/>
        <v>315</v>
      </c>
      <c r="BD289" s="36">
        <f t="shared" si="123"/>
        <v>151.19999999999999</v>
      </c>
      <c r="BE289" s="80">
        <f t="shared" si="124"/>
        <v>163.80000000000001</v>
      </c>
    </row>
    <row r="290" spans="1:57" ht="18" thickBot="1">
      <c r="A290" s="217">
        <v>41918</v>
      </c>
      <c r="B290" s="201" t="str">
        <f t="shared" si="108"/>
        <v>04:00:00</v>
      </c>
      <c r="C290" s="27" t="s">
        <v>10</v>
      </c>
      <c r="D290" s="88">
        <v>415</v>
      </c>
      <c r="E290" s="88">
        <v>354</v>
      </c>
      <c r="F290" s="88">
        <v>551</v>
      </c>
      <c r="G290" s="88">
        <v>14</v>
      </c>
      <c r="H290" s="88">
        <v>12</v>
      </c>
      <c r="I290" s="88">
        <v>18</v>
      </c>
      <c r="J290" s="48">
        <f t="shared" si="110"/>
        <v>1320</v>
      </c>
      <c r="K290" s="48">
        <f t="shared" si="111"/>
        <v>44</v>
      </c>
      <c r="L290" s="89">
        <v>474</v>
      </c>
      <c r="M290" s="94">
        <v>283</v>
      </c>
      <c r="N290" s="94"/>
      <c r="O290" s="45">
        <v>15</v>
      </c>
      <c r="P290" s="93">
        <v>11</v>
      </c>
      <c r="Q290" s="56"/>
      <c r="R290" s="48">
        <f t="shared" si="112"/>
        <v>757</v>
      </c>
      <c r="S290" s="48">
        <f t="shared" si="113"/>
        <v>26</v>
      </c>
      <c r="T290" s="50">
        <f t="shared" si="114"/>
        <v>70</v>
      </c>
      <c r="U290" s="97">
        <v>3.6</v>
      </c>
      <c r="V290" s="98">
        <v>3.8</v>
      </c>
      <c r="W290" s="88">
        <v>7</v>
      </c>
      <c r="X290" s="44"/>
      <c r="Y290" s="44"/>
      <c r="Z290" s="44"/>
      <c r="AA290" s="44"/>
      <c r="AB290" s="44"/>
      <c r="AC290" s="67">
        <f t="shared" si="115"/>
        <v>0</v>
      </c>
      <c r="AD290" s="33"/>
      <c r="AE290" s="20">
        <f t="shared" si="116"/>
        <v>0</v>
      </c>
      <c r="AF290" s="85">
        <f t="shared" si="117"/>
        <v>88.399999999999991</v>
      </c>
      <c r="AG290" s="21">
        <f t="shared" si="118"/>
        <v>88.399999999999991</v>
      </c>
      <c r="AH290" s="82"/>
      <c r="AI290" s="78"/>
      <c r="AJ290" s="22">
        <f t="shared" si="92"/>
        <v>88.399999999999991</v>
      </c>
      <c r="AK290" s="23">
        <v>0</v>
      </c>
      <c r="AL290" s="58"/>
      <c r="AM290" s="24">
        <f t="shared" si="125"/>
        <v>0</v>
      </c>
      <c r="AN290" s="25">
        <f t="shared" si="126"/>
        <v>151.19999999999999</v>
      </c>
      <c r="AO290" s="26">
        <f t="shared" si="127"/>
        <v>151.19999999999999</v>
      </c>
      <c r="AP290" s="79"/>
      <c r="AQ290" s="121">
        <v>80</v>
      </c>
      <c r="AR290" s="121">
        <v>200</v>
      </c>
      <c r="AS290" s="121">
        <v>0</v>
      </c>
      <c r="AT290" s="121">
        <v>20</v>
      </c>
      <c r="AU290" s="121">
        <v>60</v>
      </c>
      <c r="AV290" s="62">
        <f t="shared" si="119"/>
        <v>360</v>
      </c>
      <c r="AW290" s="63">
        <f t="shared" si="120"/>
        <v>342</v>
      </c>
      <c r="AX290" s="120">
        <v>6</v>
      </c>
      <c r="AY290" s="120">
        <v>13</v>
      </c>
      <c r="AZ290" s="120">
        <v>7</v>
      </c>
      <c r="BA290" s="120">
        <v>1</v>
      </c>
      <c r="BB290" s="81">
        <f t="shared" si="121"/>
        <v>27</v>
      </c>
      <c r="BC290" s="80">
        <f t="shared" si="122"/>
        <v>315</v>
      </c>
      <c r="BD290" s="36">
        <f t="shared" si="123"/>
        <v>151.19999999999999</v>
      </c>
      <c r="BE290" s="80">
        <f t="shared" si="124"/>
        <v>163.80000000000001</v>
      </c>
    </row>
    <row r="291" spans="1:57" ht="18" thickBot="1">
      <c r="A291" s="217">
        <v>41918</v>
      </c>
      <c r="B291" s="201" t="str">
        <f t="shared" si="108"/>
        <v>04:30:00</v>
      </c>
      <c r="C291" s="27" t="s">
        <v>42</v>
      </c>
      <c r="D291" s="88">
        <v>421</v>
      </c>
      <c r="E291" s="88">
        <v>353</v>
      </c>
      <c r="F291" s="88">
        <v>553</v>
      </c>
      <c r="G291" s="88">
        <v>14</v>
      </c>
      <c r="H291" s="88">
        <v>12</v>
      </c>
      <c r="I291" s="88">
        <v>18</v>
      </c>
      <c r="J291" s="48">
        <f t="shared" si="110"/>
        <v>1327</v>
      </c>
      <c r="K291" s="48">
        <f t="shared" si="111"/>
        <v>44</v>
      </c>
      <c r="L291" s="89">
        <v>476</v>
      </c>
      <c r="M291" s="94">
        <v>284</v>
      </c>
      <c r="N291" s="94"/>
      <c r="O291" s="45">
        <v>15</v>
      </c>
      <c r="P291" s="93">
        <v>11</v>
      </c>
      <c r="Q291" s="56"/>
      <c r="R291" s="48">
        <f t="shared" si="112"/>
        <v>760</v>
      </c>
      <c r="S291" s="48">
        <f t="shared" si="113"/>
        <v>26</v>
      </c>
      <c r="T291" s="50">
        <f t="shared" si="114"/>
        <v>70</v>
      </c>
      <c r="U291" s="97">
        <v>3.6</v>
      </c>
      <c r="V291" s="98">
        <v>3.8</v>
      </c>
      <c r="W291" s="88">
        <v>7</v>
      </c>
      <c r="X291" s="44"/>
      <c r="Y291" s="44"/>
      <c r="Z291" s="44"/>
      <c r="AA291" s="44"/>
      <c r="AB291" s="44"/>
      <c r="AC291" s="67">
        <f t="shared" si="115"/>
        <v>0</v>
      </c>
      <c r="AD291" s="33"/>
      <c r="AE291" s="20">
        <f t="shared" si="116"/>
        <v>0</v>
      </c>
      <c r="AF291" s="85">
        <f t="shared" si="117"/>
        <v>88.199999999999989</v>
      </c>
      <c r="AG291" s="21">
        <f t="shared" si="118"/>
        <v>88.199999999999989</v>
      </c>
      <c r="AH291" s="82"/>
      <c r="AI291" s="78"/>
      <c r="AJ291" s="22">
        <f t="shared" ref="AJ291:AJ354" si="128">AF291+AI291</f>
        <v>88.199999999999989</v>
      </c>
      <c r="AK291" s="23">
        <v>0</v>
      </c>
      <c r="AL291" s="58"/>
      <c r="AM291" s="24">
        <f t="shared" si="125"/>
        <v>0</v>
      </c>
      <c r="AN291" s="25">
        <f t="shared" si="126"/>
        <v>151.19999999999999</v>
      </c>
      <c r="AO291" s="26">
        <f t="shared" si="127"/>
        <v>151.19999999999999</v>
      </c>
      <c r="AP291" s="79"/>
      <c r="AQ291" s="121">
        <v>80</v>
      </c>
      <c r="AR291" s="121">
        <v>200</v>
      </c>
      <c r="AS291" s="121">
        <v>0</v>
      </c>
      <c r="AT291" s="121">
        <v>20</v>
      </c>
      <c r="AU291" s="121">
        <v>60</v>
      </c>
      <c r="AV291" s="62">
        <f t="shared" si="119"/>
        <v>360</v>
      </c>
      <c r="AW291" s="63">
        <f t="shared" si="120"/>
        <v>342</v>
      </c>
      <c r="AX291" s="120">
        <v>6</v>
      </c>
      <c r="AY291" s="120">
        <v>13</v>
      </c>
      <c r="AZ291" s="120">
        <v>7</v>
      </c>
      <c r="BA291" s="120">
        <v>1</v>
      </c>
      <c r="BB291" s="81">
        <f t="shared" si="121"/>
        <v>27</v>
      </c>
      <c r="BC291" s="80">
        <f t="shared" si="122"/>
        <v>315</v>
      </c>
      <c r="BD291" s="36">
        <f t="shared" si="123"/>
        <v>151.19999999999999</v>
      </c>
      <c r="BE291" s="80">
        <f t="shared" si="124"/>
        <v>163.80000000000001</v>
      </c>
    </row>
    <row r="292" spans="1:57" ht="18" thickBot="1">
      <c r="A292" s="217">
        <v>41918</v>
      </c>
      <c r="B292" s="201" t="str">
        <f t="shared" si="108"/>
        <v>05:00:00</v>
      </c>
      <c r="C292" s="27" t="s">
        <v>11</v>
      </c>
      <c r="D292" s="88">
        <v>448</v>
      </c>
      <c r="E292" s="88">
        <v>369</v>
      </c>
      <c r="F292" s="88">
        <v>586</v>
      </c>
      <c r="G292" s="88">
        <v>15</v>
      </c>
      <c r="H292" s="88">
        <v>13</v>
      </c>
      <c r="I292" s="88">
        <v>19</v>
      </c>
      <c r="J292" s="48">
        <f t="shared" si="110"/>
        <v>1403</v>
      </c>
      <c r="K292" s="48">
        <f t="shared" si="111"/>
        <v>47</v>
      </c>
      <c r="L292" s="89">
        <v>482</v>
      </c>
      <c r="M292" s="94">
        <v>286</v>
      </c>
      <c r="N292" s="94"/>
      <c r="O292" s="45">
        <v>16</v>
      </c>
      <c r="P292" s="93">
        <v>11</v>
      </c>
      <c r="Q292" s="56"/>
      <c r="R292" s="48">
        <f t="shared" si="112"/>
        <v>768</v>
      </c>
      <c r="S292" s="48">
        <f t="shared" si="113"/>
        <v>27</v>
      </c>
      <c r="T292" s="50">
        <f t="shared" si="114"/>
        <v>74</v>
      </c>
      <c r="U292" s="97">
        <v>3.66</v>
      </c>
      <c r="V292" s="98">
        <v>4.5</v>
      </c>
      <c r="W292" s="100">
        <v>7.6</v>
      </c>
      <c r="X292" s="44"/>
      <c r="Y292" s="44"/>
      <c r="Z292" s="44"/>
      <c r="AA292" s="44"/>
      <c r="AB292" s="44"/>
      <c r="AC292" s="67">
        <f t="shared" si="115"/>
        <v>0</v>
      </c>
      <c r="AD292" s="33"/>
      <c r="AE292" s="20">
        <f t="shared" si="116"/>
        <v>0</v>
      </c>
      <c r="AF292" s="85">
        <f t="shared" si="117"/>
        <v>93.559999999999988</v>
      </c>
      <c r="AG292" s="21">
        <f t="shared" si="118"/>
        <v>93.559999999999988</v>
      </c>
      <c r="AH292" s="82"/>
      <c r="AI292" s="78"/>
      <c r="AJ292" s="22">
        <f t="shared" si="128"/>
        <v>93.559999999999988</v>
      </c>
      <c r="AK292" s="23">
        <v>0</v>
      </c>
      <c r="AL292" s="58"/>
      <c r="AM292" s="24">
        <f t="shared" si="125"/>
        <v>0</v>
      </c>
      <c r="AN292" s="25">
        <f t="shared" si="126"/>
        <v>151.19999999999999</v>
      </c>
      <c r="AO292" s="26">
        <f t="shared" si="127"/>
        <v>151.19999999999999</v>
      </c>
      <c r="AP292" s="79"/>
      <c r="AQ292" s="121">
        <v>80</v>
      </c>
      <c r="AR292" s="121">
        <v>200</v>
      </c>
      <c r="AS292" s="121">
        <v>0</v>
      </c>
      <c r="AT292" s="121">
        <v>20</v>
      </c>
      <c r="AU292" s="121">
        <v>60</v>
      </c>
      <c r="AV292" s="62">
        <f t="shared" si="119"/>
        <v>360</v>
      </c>
      <c r="AW292" s="63">
        <f t="shared" si="120"/>
        <v>342</v>
      </c>
      <c r="AX292" s="120">
        <v>6</v>
      </c>
      <c r="AY292" s="120">
        <v>13</v>
      </c>
      <c r="AZ292" s="120">
        <v>7</v>
      </c>
      <c r="BA292" s="120">
        <v>1</v>
      </c>
      <c r="BB292" s="81">
        <f t="shared" si="121"/>
        <v>27</v>
      </c>
      <c r="BC292" s="80">
        <f t="shared" si="122"/>
        <v>315</v>
      </c>
      <c r="BD292" s="36">
        <f t="shared" si="123"/>
        <v>151.19999999999999</v>
      </c>
      <c r="BE292" s="80">
        <f t="shared" si="124"/>
        <v>163.80000000000001</v>
      </c>
    </row>
    <row r="293" spans="1:57" ht="18" thickBot="1">
      <c r="A293" s="217">
        <v>41918</v>
      </c>
      <c r="B293" s="201" t="str">
        <f t="shared" si="108"/>
        <v>05:30:00</v>
      </c>
      <c r="C293" s="27" t="s">
        <v>43</v>
      </c>
      <c r="D293" s="129">
        <v>450</v>
      </c>
      <c r="E293" s="88">
        <v>374</v>
      </c>
      <c r="F293" s="92">
        <v>584</v>
      </c>
      <c r="G293" s="88">
        <v>15</v>
      </c>
      <c r="H293" s="88">
        <v>13</v>
      </c>
      <c r="I293" s="88">
        <v>19</v>
      </c>
      <c r="J293" s="48">
        <f t="shared" si="110"/>
        <v>1408</v>
      </c>
      <c r="K293" s="48">
        <f t="shared" si="111"/>
        <v>47</v>
      </c>
      <c r="L293" s="89">
        <v>484</v>
      </c>
      <c r="M293" s="94">
        <v>284</v>
      </c>
      <c r="N293" s="94"/>
      <c r="O293" s="45">
        <v>16</v>
      </c>
      <c r="P293" s="93">
        <v>11</v>
      </c>
      <c r="Q293" s="45"/>
      <c r="R293" s="48">
        <f t="shared" si="112"/>
        <v>768</v>
      </c>
      <c r="S293" s="48">
        <f t="shared" si="113"/>
        <v>27</v>
      </c>
      <c r="T293" s="50">
        <f t="shared" si="114"/>
        <v>74</v>
      </c>
      <c r="U293" s="97">
        <v>3.66</v>
      </c>
      <c r="V293" s="98">
        <v>4.5</v>
      </c>
      <c r="W293" s="100">
        <v>7.6</v>
      </c>
      <c r="X293" s="44"/>
      <c r="Y293" s="44"/>
      <c r="Z293" s="44"/>
      <c r="AA293" s="44"/>
      <c r="AB293" s="44"/>
      <c r="AC293" s="67">
        <f t="shared" si="115"/>
        <v>0</v>
      </c>
      <c r="AD293" s="33"/>
      <c r="AE293" s="20">
        <f t="shared" si="116"/>
        <v>0</v>
      </c>
      <c r="AF293" s="85">
        <f t="shared" si="117"/>
        <v>94.259999999999991</v>
      </c>
      <c r="AG293" s="21">
        <f t="shared" si="118"/>
        <v>94.259999999999991</v>
      </c>
      <c r="AH293" s="82"/>
      <c r="AI293" s="78"/>
      <c r="AJ293" s="22">
        <f t="shared" si="128"/>
        <v>94.259999999999991</v>
      </c>
      <c r="AK293" s="23">
        <v>0</v>
      </c>
      <c r="AL293" s="58"/>
      <c r="AM293" s="24">
        <f t="shared" si="125"/>
        <v>0</v>
      </c>
      <c r="AN293" s="25">
        <f t="shared" si="126"/>
        <v>151.19999999999999</v>
      </c>
      <c r="AO293" s="26">
        <f t="shared" si="127"/>
        <v>151.19999999999999</v>
      </c>
      <c r="AP293" s="79"/>
      <c r="AQ293" s="121">
        <v>80</v>
      </c>
      <c r="AR293" s="121">
        <v>200</v>
      </c>
      <c r="AS293" s="121">
        <v>0</v>
      </c>
      <c r="AT293" s="121">
        <v>20</v>
      </c>
      <c r="AU293" s="121">
        <v>60</v>
      </c>
      <c r="AV293" s="62">
        <f t="shared" si="119"/>
        <v>360</v>
      </c>
      <c r="AW293" s="63">
        <f t="shared" si="120"/>
        <v>342</v>
      </c>
      <c r="AX293" s="120">
        <v>6</v>
      </c>
      <c r="AY293" s="120">
        <v>13</v>
      </c>
      <c r="AZ293" s="120">
        <v>7</v>
      </c>
      <c r="BA293" s="120">
        <v>1</v>
      </c>
      <c r="BB293" s="81">
        <f t="shared" si="121"/>
        <v>27</v>
      </c>
      <c r="BC293" s="80">
        <f t="shared" si="122"/>
        <v>315</v>
      </c>
      <c r="BD293" s="36">
        <f t="shared" si="123"/>
        <v>151.19999999999999</v>
      </c>
      <c r="BE293" s="80">
        <f t="shared" si="124"/>
        <v>163.80000000000001</v>
      </c>
    </row>
    <row r="294" spans="1:57" ht="18" thickBot="1">
      <c r="A294" s="217">
        <v>41918</v>
      </c>
      <c r="B294" s="201" t="str">
        <f t="shared" si="108"/>
        <v>06:00:00</v>
      </c>
      <c r="C294" s="27" t="s">
        <v>12</v>
      </c>
      <c r="D294" s="88">
        <v>439</v>
      </c>
      <c r="E294" s="88">
        <v>353</v>
      </c>
      <c r="F294" s="88">
        <v>562</v>
      </c>
      <c r="G294" s="88">
        <v>14</v>
      </c>
      <c r="H294" s="88">
        <v>12</v>
      </c>
      <c r="I294" s="89">
        <v>18</v>
      </c>
      <c r="J294" s="48">
        <f t="shared" si="110"/>
        <v>1354</v>
      </c>
      <c r="K294" s="48">
        <f t="shared" si="111"/>
        <v>44</v>
      </c>
      <c r="L294" s="89">
        <v>457</v>
      </c>
      <c r="M294" s="94">
        <v>288</v>
      </c>
      <c r="N294" s="94"/>
      <c r="O294" s="93">
        <v>15</v>
      </c>
      <c r="P294" s="93">
        <v>11</v>
      </c>
      <c r="Q294" s="45"/>
      <c r="R294" s="48">
        <f t="shared" si="112"/>
        <v>745</v>
      </c>
      <c r="S294" s="48">
        <f t="shared" si="113"/>
        <v>26</v>
      </c>
      <c r="T294" s="50">
        <f t="shared" si="114"/>
        <v>70</v>
      </c>
      <c r="U294" s="88">
        <v>3.56</v>
      </c>
      <c r="V294" s="98">
        <v>4</v>
      </c>
      <c r="W294" s="100">
        <v>7</v>
      </c>
      <c r="X294" s="44"/>
      <c r="Y294" s="44"/>
      <c r="Z294" s="44"/>
      <c r="AA294" s="44"/>
      <c r="AB294" s="44"/>
      <c r="AC294" s="67">
        <f t="shared" si="115"/>
        <v>0</v>
      </c>
      <c r="AD294" s="33"/>
      <c r="AE294" s="20">
        <f t="shared" si="116"/>
        <v>0</v>
      </c>
      <c r="AF294" s="85">
        <f t="shared" si="117"/>
        <v>89.06</v>
      </c>
      <c r="AG294" s="21">
        <f t="shared" si="118"/>
        <v>89.06</v>
      </c>
      <c r="AH294" s="82"/>
      <c r="AI294" s="78"/>
      <c r="AJ294" s="22">
        <f t="shared" si="128"/>
        <v>89.06</v>
      </c>
      <c r="AK294" s="23">
        <v>0</v>
      </c>
      <c r="AL294" s="58"/>
      <c r="AM294" s="24">
        <f t="shared" si="125"/>
        <v>0</v>
      </c>
      <c r="AN294" s="25">
        <f t="shared" si="126"/>
        <v>151.19999999999999</v>
      </c>
      <c r="AO294" s="26">
        <f t="shared" si="127"/>
        <v>151.19999999999999</v>
      </c>
      <c r="AP294" s="79"/>
      <c r="AQ294" s="121">
        <v>80</v>
      </c>
      <c r="AR294" s="121">
        <v>200</v>
      </c>
      <c r="AS294" s="121">
        <v>0</v>
      </c>
      <c r="AT294" s="121">
        <v>20</v>
      </c>
      <c r="AU294" s="121">
        <v>60</v>
      </c>
      <c r="AV294" s="62">
        <f t="shared" si="119"/>
        <v>360</v>
      </c>
      <c r="AW294" s="63">
        <f t="shared" si="120"/>
        <v>342</v>
      </c>
      <c r="AX294" s="120">
        <v>6</v>
      </c>
      <c r="AY294" s="120">
        <v>13</v>
      </c>
      <c r="AZ294" s="120">
        <v>7</v>
      </c>
      <c r="BA294" s="120">
        <v>1</v>
      </c>
      <c r="BB294" s="81">
        <f t="shared" si="121"/>
        <v>27</v>
      </c>
      <c r="BC294" s="80">
        <f t="shared" si="122"/>
        <v>315</v>
      </c>
      <c r="BD294" s="36">
        <f t="shared" si="123"/>
        <v>151.19999999999999</v>
      </c>
      <c r="BE294" s="80">
        <f t="shared" si="124"/>
        <v>163.80000000000001</v>
      </c>
    </row>
    <row r="295" spans="1:57" ht="17.399999999999999">
      <c r="A295" s="217">
        <v>41918</v>
      </c>
      <c r="B295" s="201" t="str">
        <f t="shared" si="108"/>
        <v>06:30:00</v>
      </c>
      <c r="C295" s="27" t="s">
        <v>44</v>
      </c>
      <c r="D295" s="88">
        <v>418</v>
      </c>
      <c r="E295" s="88">
        <v>361</v>
      </c>
      <c r="F295" s="88">
        <v>540</v>
      </c>
      <c r="G295" s="88">
        <v>14</v>
      </c>
      <c r="H295" s="88">
        <v>12</v>
      </c>
      <c r="I295" s="89">
        <v>18</v>
      </c>
      <c r="J295" s="48">
        <f t="shared" si="110"/>
        <v>1319</v>
      </c>
      <c r="K295" s="48">
        <f t="shared" si="111"/>
        <v>44</v>
      </c>
      <c r="L295" s="89">
        <v>472</v>
      </c>
      <c r="M295" s="94">
        <v>308</v>
      </c>
      <c r="N295" s="94"/>
      <c r="O295" s="93">
        <v>15</v>
      </c>
      <c r="P295" s="93">
        <v>11</v>
      </c>
      <c r="Q295" s="45"/>
      <c r="R295" s="48">
        <f t="shared" si="112"/>
        <v>780</v>
      </c>
      <c r="S295" s="48">
        <f t="shared" si="113"/>
        <v>26</v>
      </c>
      <c r="T295" s="50">
        <f t="shared" si="114"/>
        <v>70</v>
      </c>
      <c r="U295" s="88">
        <v>3.56</v>
      </c>
      <c r="V295" s="98">
        <v>3.5</v>
      </c>
      <c r="W295" s="100">
        <v>7</v>
      </c>
      <c r="X295" s="44"/>
      <c r="Y295" s="44"/>
      <c r="Z295" s="44"/>
      <c r="AA295" s="44"/>
      <c r="AB295" s="44"/>
      <c r="AC295" s="67">
        <f t="shared" si="115"/>
        <v>0</v>
      </c>
      <c r="AD295" s="33"/>
      <c r="AE295" s="20">
        <f t="shared" si="116"/>
        <v>0</v>
      </c>
      <c r="AF295" s="85">
        <f t="shared" si="117"/>
        <v>88.06</v>
      </c>
      <c r="AG295" s="21">
        <f>+AF295-AM295</f>
        <v>88.06</v>
      </c>
      <c r="AH295" s="82"/>
      <c r="AI295" s="78"/>
      <c r="AJ295" s="22">
        <f t="shared" si="128"/>
        <v>88.06</v>
      </c>
      <c r="AK295" s="23">
        <v>0</v>
      </c>
      <c r="AL295" s="58"/>
      <c r="AM295" s="24">
        <f t="shared" si="125"/>
        <v>0</v>
      </c>
      <c r="AN295" s="25">
        <f t="shared" si="126"/>
        <v>151.19999999999999</v>
      </c>
      <c r="AO295" s="26">
        <f t="shared" si="127"/>
        <v>151.19999999999999</v>
      </c>
      <c r="AP295" s="79"/>
      <c r="AQ295" s="121">
        <v>80</v>
      </c>
      <c r="AR295" s="121">
        <v>200</v>
      </c>
      <c r="AS295" s="121">
        <v>0</v>
      </c>
      <c r="AT295" s="121">
        <v>20</v>
      </c>
      <c r="AU295" s="121">
        <v>60</v>
      </c>
      <c r="AV295" s="62">
        <f t="shared" si="119"/>
        <v>360</v>
      </c>
      <c r="AW295" s="63">
        <f t="shared" si="120"/>
        <v>342</v>
      </c>
      <c r="AX295" s="120">
        <v>6</v>
      </c>
      <c r="AY295" s="120">
        <v>13</v>
      </c>
      <c r="AZ295" s="120">
        <v>7</v>
      </c>
      <c r="BA295" s="120">
        <v>1</v>
      </c>
      <c r="BB295" s="81">
        <f t="shared" si="121"/>
        <v>27</v>
      </c>
      <c r="BC295" s="80">
        <f t="shared" si="122"/>
        <v>315</v>
      </c>
      <c r="BD295" s="36">
        <f t="shared" si="123"/>
        <v>151.19999999999999</v>
      </c>
      <c r="BE295" s="80">
        <f t="shared" si="124"/>
        <v>163.80000000000001</v>
      </c>
    </row>
    <row r="296" spans="1:57" ht="17.399999999999999">
      <c r="A296" s="217">
        <v>41918</v>
      </c>
      <c r="B296" s="201" t="str">
        <f t="shared" si="108"/>
        <v>07:00:00</v>
      </c>
      <c r="C296" s="214" t="s">
        <v>13</v>
      </c>
      <c r="D296" s="88">
        <v>403</v>
      </c>
      <c r="E296" s="88">
        <v>384</v>
      </c>
      <c r="F296" s="88">
        <v>558</v>
      </c>
      <c r="G296" s="88">
        <v>14</v>
      </c>
      <c r="H296" s="88">
        <v>14</v>
      </c>
      <c r="I296" s="89">
        <v>18</v>
      </c>
      <c r="J296" s="48">
        <f t="shared" si="110"/>
        <v>1345</v>
      </c>
      <c r="K296" s="48">
        <f t="shared" si="111"/>
        <v>46</v>
      </c>
      <c r="L296" s="89">
        <v>425</v>
      </c>
      <c r="M296" s="94">
        <v>348</v>
      </c>
      <c r="N296" s="94"/>
      <c r="O296" s="93">
        <v>14</v>
      </c>
      <c r="P296" s="93">
        <v>12</v>
      </c>
      <c r="Q296" s="45"/>
      <c r="R296" s="48">
        <f t="shared" si="112"/>
        <v>773</v>
      </c>
      <c r="S296" s="48">
        <f t="shared" si="113"/>
        <v>26</v>
      </c>
      <c r="T296" s="50">
        <f t="shared" si="114"/>
        <v>72</v>
      </c>
      <c r="U296" s="89">
        <v>3.36</v>
      </c>
      <c r="V296" s="98">
        <v>3.5</v>
      </c>
      <c r="W296" s="100">
        <v>6</v>
      </c>
      <c r="X296" s="44"/>
      <c r="Y296" s="44"/>
      <c r="Z296" s="44"/>
      <c r="AA296" s="44"/>
      <c r="AB296" s="44"/>
      <c r="AC296" s="67">
        <f t="shared" si="115"/>
        <v>0</v>
      </c>
      <c r="AD296" s="33"/>
      <c r="AE296" s="20">
        <f t="shared" si="116"/>
        <v>0</v>
      </c>
      <c r="AF296" s="85">
        <f t="shared" si="117"/>
        <v>88.36</v>
      </c>
      <c r="AG296" s="21">
        <f>+AF296-AM296</f>
        <v>88.36</v>
      </c>
      <c r="AH296" s="82"/>
      <c r="AI296" s="78"/>
      <c r="AJ296" s="22">
        <f t="shared" si="128"/>
        <v>88.36</v>
      </c>
      <c r="AK296" s="23">
        <v>0</v>
      </c>
      <c r="AL296" s="58"/>
      <c r="AM296" s="24">
        <f t="shared" si="125"/>
        <v>0</v>
      </c>
      <c r="AN296" s="25">
        <f t="shared" si="126"/>
        <v>149.28</v>
      </c>
      <c r="AO296" s="26">
        <f t="shared" si="127"/>
        <v>149.28</v>
      </c>
      <c r="AP296" s="79"/>
      <c r="AQ296" s="121">
        <v>80</v>
      </c>
      <c r="AR296" s="121">
        <v>200</v>
      </c>
      <c r="AS296" s="121">
        <v>0</v>
      </c>
      <c r="AT296" s="121">
        <v>20</v>
      </c>
      <c r="AU296" s="121">
        <v>60</v>
      </c>
      <c r="AV296" s="62">
        <f t="shared" ref="AV296:AV337" si="129">SUM(AQ296:AU296)</f>
        <v>360</v>
      </c>
      <c r="AW296" s="64">
        <f t="shared" si="120"/>
        <v>342</v>
      </c>
      <c r="AX296" s="120">
        <v>6</v>
      </c>
      <c r="AY296" s="120">
        <v>16</v>
      </c>
      <c r="AZ296" s="120">
        <v>8</v>
      </c>
      <c r="BA296" s="120">
        <v>1</v>
      </c>
      <c r="BB296" s="81">
        <f t="shared" si="121"/>
        <v>31</v>
      </c>
      <c r="BC296" s="80">
        <f t="shared" si="122"/>
        <v>311</v>
      </c>
      <c r="BD296" s="36">
        <f t="shared" si="123"/>
        <v>149.28</v>
      </c>
      <c r="BE296" s="80">
        <f t="shared" si="124"/>
        <v>161.72</v>
      </c>
    </row>
    <row r="297" spans="1:57" ht="17.399999999999999">
      <c r="A297" s="217">
        <v>41918</v>
      </c>
      <c r="B297" s="201" t="str">
        <f t="shared" si="108"/>
        <v>07:30:00</v>
      </c>
      <c r="C297" s="27" t="s">
        <v>30</v>
      </c>
      <c r="D297" s="88">
        <v>438</v>
      </c>
      <c r="E297" s="88">
        <v>457</v>
      </c>
      <c r="F297" s="88">
        <v>597</v>
      </c>
      <c r="G297" s="88">
        <v>15</v>
      </c>
      <c r="H297" s="88">
        <v>16</v>
      </c>
      <c r="I297" s="89">
        <v>19</v>
      </c>
      <c r="J297" s="48">
        <f t="shared" si="110"/>
        <v>1492</v>
      </c>
      <c r="K297" s="48">
        <f t="shared" si="111"/>
        <v>50</v>
      </c>
      <c r="L297" s="89">
        <v>439</v>
      </c>
      <c r="M297" s="94">
        <v>406</v>
      </c>
      <c r="N297" s="94"/>
      <c r="O297" s="93">
        <v>14</v>
      </c>
      <c r="P297" s="93">
        <v>14</v>
      </c>
      <c r="Q297" s="45"/>
      <c r="R297" s="48">
        <f t="shared" si="112"/>
        <v>845</v>
      </c>
      <c r="S297" s="48">
        <f t="shared" si="113"/>
        <v>28</v>
      </c>
      <c r="T297" s="50">
        <f t="shared" si="114"/>
        <v>78</v>
      </c>
      <c r="U297" s="89">
        <v>3.36</v>
      </c>
      <c r="V297" s="98">
        <v>3.5</v>
      </c>
      <c r="W297" s="100">
        <v>6</v>
      </c>
      <c r="X297" s="44"/>
      <c r="Y297" s="44"/>
      <c r="Z297" s="44"/>
      <c r="AA297" s="44"/>
      <c r="AB297" s="44"/>
      <c r="AC297" s="67">
        <f t="shared" si="115"/>
        <v>0</v>
      </c>
      <c r="AD297" s="33"/>
      <c r="AE297" s="20">
        <f t="shared" si="116"/>
        <v>0</v>
      </c>
      <c r="AF297" s="85">
        <f t="shared" si="117"/>
        <v>94.36</v>
      </c>
      <c r="AG297" s="21">
        <f>+AF297-AM297</f>
        <v>94.36</v>
      </c>
      <c r="AH297" s="82"/>
      <c r="AI297" s="78"/>
      <c r="AJ297" s="22">
        <f t="shared" si="128"/>
        <v>94.36</v>
      </c>
      <c r="AK297" s="23">
        <v>0</v>
      </c>
      <c r="AL297" s="58"/>
      <c r="AM297" s="24">
        <f t="shared" si="125"/>
        <v>0</v>
      </c>
      <c r="AN297" s="25">
        <f t="shared" si="126"/>
        <v>149.28</v>
      </c>
      <c r="AO297" s="26">
        <f t="shared" si="127"/>
        <v>149.28</v>
      </c>
      <c r="AP297" s="79"/>
      <c r="AQ297" s="121">
        <v>80</v>
      </c>
      <c r="AR297" s="121">
        <v>200</v>
      </c>
      <c r="AS297" s="121">
        <v>0</v>
      </c>
      <c r="AT297" s="121">
        <v>20</v>
      </c>
      <c r="AU297" s="121">
        <v>60</v>
      </c>
      <c r="AV297" s="62">
        <f t="shared" si="129"/>
        <v>360</v>
      </c>
      <c r="AW297" s="64">
        <f t="shared" si="120"/>
        <v>342</v>
      </c>
      <c r="AX297" s="120">
        <v>6</v>
      </c>
      <c r="AY297" s="120">
        <v>16</v>
      </c>
      <c r="AZ297" s="120">
        <v>8</v>
      </c>
      <c r="BA297" s="120">
        <v>1</v>
      </c>
      <c r="BB297" s="81">
        <f t="shared" si="121"/>
        <v>31</v>
      </c>
      <c r="BC297" s="80">
        <f t="shared" si="122"/>
        <v>311</v>
      </c>
      <c r="BD297" s="36">
        <f t="shared" si="123"/>
        <v>149.28</v>
      </c>
      <c r="BE297" s="80">
        <f t="shared" si="124"/>
        <v>161.72</v>
      </c>
    </row>
    <row r="298" spans="1:57" ht="17.399999999999999">
      <c r="A298" s="217">
        <v>41918</v>
      </c>
      <c r="B298" s="201" t="str">
        <f t="shared" si="108"/>
        <v>08:00:00</v>
      </c>
      <c r="C298" s="27" t="s">
        <v>14</v>
      </c>
      <c r="D298" s="88">
        <v>490</v>
      </c>
      <c r="E298" s="88">
        <v>513</v>
      </c>
      <c r="F298" s="88">
        <v>663</v>
      </c>
      <c r="G298" s="88">
        <v>16</v>
      </c>
      <c r="H298" s="88">
        <v>18</v>
      </c>
      <c r="I298" s="89">
        <v>21</v>
      </c>
      <c r="J298" s="48">
        <f t="shared" si="110"/>
        <v>1666</v>
      </c>
      <c r="K298" s="48">
        <f t="shared" si="111"/>
        <v>55</v>
      </c>
      <c r="L298" s="88">
        <v>483</v>
      </c>
      <c r="M298" s="94">
        <v>488</v>
      </c>
      <c r="N298" s="94"/>
      <c r="O298" s="90">
        <v>16</v>
      </c>
      <c r="P298" s="93">
        <v>17</v>
      </c>
      <c r="Q298" s="45"/>
      <c r="R298" s="48">
        <f t="shared" si="112"/>
        <v>971</v>
      </c>
      <c r="S298" s="48">
        <f t="shared" si="113"/>
        <v>33</v>
      </c>
      <c r="T298" s="50">
        <f t="shared" si="114"/>
        <v>88</v>
      </c>
      <c r="U298" s="89">
        <v>3.72</v>
      </c>
      <c r="V298" s="98">
        <v>3.5</v>
      </c>
      <c r="W298" s="100">
        <v>6.4</v>
      </c>
      <c r="X298" s="60"/>
      <c r="Y298" s="44"/>
      <c r="Z298" s="44"/>
      <c r="AA298" s="44"/>
      <c r="AB298" s="44"/>
      <c r="AC298" s="67">
        <f t="shared" si="115"/>
        <v>0</v>
      </c>
      <c r="AD298" s="33"/>
      <c r="AE298" s="20">
        <f t="shared" si="116"/>
        <v>0</v>
      </c>
      <c r="AF298" s="85">
        <f t="shared" si="117"/>
        <v>105.12</v>
      </c>
      <c r="AG298" s="21">
        <f>+AF298-AM298</f>
        <v>105.12</v>
      </c>
      <c r="AH298" s="82"/>
      <c r="AI298" s="78"/>
      <c r="AJ298" s="22">
        <f t="shared" si="128"/>
        <v>105.12</v>
      </c>
      <c r="AK298" s="23">
        <v>0</v>
      </c>
      <c r="AL298" s="58"/>
      <c r="AM298" s="24">
        <f t="shared" si="125"/>
        <v>0</v>
      </c>
      <c r="AN298" s="25">
        <f t="shared" si="126"/>
        <v>149.28</v>
      </c>
      <c r="AO298" s="26">
        <f t="shared" si="127"/>
        <v>149.28</v>
      </c>
      <c r="AP298" s="79"/>
      <c r="AQ298" s="121">
        <v>80</v>
      </c>
      <c r="AR298" s="121">
        <v>200</v>
      </c>
      <c r="AS298" s="121">
        <v>0</v>
      </c>
      <c r="AT298" s="121">
        <v>20</v>
      </c>
      <c r="AU298" s="121">
        <v>60</v>
      </c>
      <c r="AV298" s="62">
        <f t="shared" si="129"/>
        <v>360</v>
      </c>
      <c r="AW298" s="64">
        <f t="shared" si="120"/>
        <v>342</v>
      </c>
      <c r="AX298" s="120">
        <v>6</v>
      </c>
      <c r="AY298" s="120">
        <v>16</v>
      </c>
      <c r="AZ298" s="120">
        <v>8</v>
      </c>
      <c r="BA298" s="120">
        <v>1</v>
      </c>
      <c r="BB298" s="81">
        <f t="shared" si="121"/>
        <v>31</v>
      </c>
      <c r="BC298" s="80">
        <f t="shared" si="122"/>
        <v>311</v>
      </c>
      <c r="BD298" s="36">
        <f t="shared" si="123"/>
        <v>149.28</v>
      </c>
      <c r="BE298" s="80">
        <f t="shared" si="124"/>
        <v>161.72</v>
      </c>
    </row>
    <row r="299" spans="1:57" ht="17.399999999999999">
      <c r="A299" s="217">
        <v>41918</v>
      </c>
      <c r="B299" s="201" t="str">
        <f t="shared" si="108"/>
        <v>08:30:00</v>
      </c>
      <c r="C299" s="27" t="s">
        <v>31</v>
      </c>
      <c r="D299" s="88">
        <v>528</v>
      </c>
      <c r="E299" s="88">
        <v>573</v>
      </c>
      <c r="F299" s="88">
        <v>688</v>
      </c>
      <c r="G299" s="88">
        <v>18</v>
      </c>
      <c r="H299" s="88">
        <v>20</v>
      </c>
      <c r="I299" s="89">
        <v>22</v>
      </c>
      <c r="J299" s="48">
        <f t="shared" si="110"/>
        <v>1789</v>
      </c>
      <c r="K299" s="48">
        <f t="shared" si="111"/>
        <v>60</v>
      </c>
      <c r="L299" s="88">
        <v>502</v>
      </c>
      <c r="M299" s="94">
        <v>514</v>
      </c>
      <c r="N299" s="94"/>
      <c r="O299" s="90">
        <v>16</v>
      </c>
      <c r="P299" s="93">
        <v>18</v>
      </c>
      <c r="Q299" s="45"/>
      <c r="R299" s="48">
        <f t="shared" si="112"/>
        <v>1016</v>
      </c>
      <c r="S299" s="48">
        <f t="shared" si="113"/>
        <v>34</v>
      </c>
      <c r="T299" s="50">
        <f t="shared" si="114"/>
        <v>94</v>
      </c>
      <c r="U299" s="89">
        <v>3.72</v>
      </c>
      <c r="V299" s="98">
        <v>3.5</v>
      </c>
      <c r="W299" s="100">
        <v>6.4</v>
      </c>
      <c r="X299" s="44"/>
      <c r="Y299" s="44"/>
      <c r="Z299" s="44"/>
      <c r="AA299" s="44"/>
      <c r="AB299" s="44"/>
      <c r="AC299" s="67">
        <f t="shared" si="115"/>
        <v>0</v>
      </c>
      <c r="AD299" s="33"/>
      <c r="AE299" s="20">
        <f t="shared" si="116"/>
        <v>0</v>
      </c>
      <c r="AF299" s="85">
        <f t="shared" si="117"/>
        <v>111.12</v>
      </c>
      <c r="AG299" s="21">
        <f t="shared" si="118"/>
        <v>111.12</v>
      </c>
      <c r="AH299" s="82"/>
      <c r="AI299" s="78"/>
      <c r="AJ299" s="22">
        <f t="shared" si="128"/>
        <v>111.12</v>
      </c>
      <c r="AK299" s="23">
        <v>0</v>
      </c>
      <c r="AL299" s="58"/>
      <c r="AM299" s="24">
        <f t="shared" si="125"/>
        <v>0</v>
      </c>
      <c r="AN299" s="25">
        <f t="shared" si="126"/>
        <v>149.28</v>
      </c>
      <c r="AO299" s="26">
        <f t="shared" si="127"/>
        <v>149.28</v>
      </c>
      <c r="AP299" s="79"/>
      <c r="AQ299" s="121">
        <v>80</v>
      </c>
      <c r="AR299" s="121">
        <v>200</v>
      </c>
      <c r="AS299" s="121">
        <v>0</v>
      </c>
      <c r="AT299" s="121">
        <v>20</v>
      </c>
      <c r="AU299" s="121">
        <v>60</v>
      </c>
      <c r="AV299" s="62">
        <f t="shared" si="129"/>
        <v>360</v>
      </c>
      <c r="AW299" s="64">
        <f t="shared" si="120"/>
        <v>342</v>
      </c>
      <c r="AX299" s="120">
        <v>6</v>
      </c>
      <c r="AY299" s="120">
        <v>16</v>
      </c>
      <c r="AZ299" s="120">
        <v>8</v>
      </c>
      <c r="BA299" s="120">
        <v>1</v>
      </c>
      <c r="BB299" s="81">
        <f t="shared" si="121"/>
        <v>31</v>
      </c>
      <c r="BC299" s="80">
        <f t="shared" si="122"/>
        <v>311</v>
      </c>
      <c r="BD299" s="36">
        <f t="shared" si="123"/>
        <v>149.28</v>
      </c>
      <c r="BE299" s="80">
        <f t="shared" si="124"/>
        <v>161.72</v>
      </c>
    </row>
    <row r="300" spans="1:57" ht="17.399999999999999">
      <c r="A300" s="217">
        <v>41918</v>
      </c>
      <c r="B300" s="201" t="str">
        <f t="shared" si="108"/>
        <v>09:00:00</v>
      </c>
      <c r="C300" s="27" t="s">
        <v>15</v>
      </c>
      <c r="D300" s="88">
        <v>552</v>
      </c>
      <c r="E300" s="88">
        <v>599</v>
      </c>
      <c r="F300" s="88">
        <v>732</v>
      </c>
      <c r="G300" s="88">
        <v>18</v>
      </c>
      <c r="H300" s="88">
        <v>21</v>
      </c>
      <c r="I300" s="89">
        <v>24</v>
      </c>
      <c r="J300" s="48">
        <f t="shared" si="110"/>
        <v>1883</v>
      </c>
      <c r="K300" s="48">
        <f t="shared" si="111"/>
        <v>63</v>
      </c>
      <c r="L300" s="88">
        <v>508</v>
      </c>
      <c r="M300" s="94">
        <v>533</v>
      </c>
      <c r="N300" s="94"/>
      <c r="O300" s="90">
        <v>16</v>
      </c>
      <c r="P300" s="93">
        <v>18</v>
      </c>
      <c r="Q300" s="45"/>
      <c r="R300" s="48">
        <f t="shared" si="112"/>
        <v>1041</v>
      </c>
      <c r="S300" s="48">
        <f t="shared" si="113"/>
        <v>34</v>
      </c>
      <c r="T300" s="50">
        <f t="shared" si="114"/>
        <v>97</v>
      </c>
      <c r="U300" s="89">
        <v>3.91</v>
      </c>
      <c r="V300" s="88">
        <v>3.5</v>
      </c>
      <c r="W300" s="88">
        <v>7</v>
      </c>
      <c r="X300" s="44"/>
      <c r="Y300" s="44"/>
      <c r="Z300" s="44"/>
      <c r="AA300" s="44"/>
      <c r="AB300" s="44"/>
      <c r="AC300" s="67">
        <f t="shared" si="115"/>
        <v>0</v>
      </c>
      <c r="AD300" s="33"/>
      <c r="AE300" s="20">
        <f t="shared" si="116"/>
        <v>0</v>
      </c>
      <c r="AF300" s="85">
        <f t="shared" si="117"/>
        <v>114.91</v>
      </c>
      <c r="AG300" s="21">
        <f t="shared" si="118"/>
        <v>114.91</v>
      </c>
      <c r="AH300" s="82"/>
      <c r="AI300" s="78"/>
      <c r="AJ300" s="22">
        <f t="shared" si="128"/>
        <v>114.91</v>
      </c>
      <c r="AK300" s="23">
        <v>0</v>
      </c>
      <c r="AL300" s="58"/>
      <c r="AM300" s="24">
        <f t="shared" si="125"/>
        <v>0</v>
      </c>
      <c r="AN300" s="25">
        <f t="shared" si="126"/>
        <v>149.28</v>
      </c>
      <c r="AO300" s="26">
        <f t="shared" si="127"/>
        <v>149.28</v>
      </c>
      <c r="AP300" s="79"/>
      <c r="AQ300" s="121">
        <v>80</v>
      </c>
      <c r="AR300" s="121">
        <v>200</v>
      </c>
      <c r="AS300" s="121">
        <v>0</v>
      </c>
      <c r="AT300" s="121">
        <v>20</v>
      </c>
      <c r="AU300" s="121">
        <v>60</v>
      </c>
      <c r="AV300" s="62">
        <f t="shared" si="129"/>
        <v>360</v>
      </c>
      <c r="AW300" s="64">
        <f t="shared" si="120"/>
        <v>342</v>
      </c>
      <c r="AX300" s="120">
        <v>6</v>
      </c>
      <c r="AY300" s="120">
        <v>16</v>
      </c>
      <c r="AZ300" s="120">
        <v>8</v>
      </c>
      <c r="BA300" s="120">
        <v>1</v>
      </c>
      <c r="BB300" s="81">
        <f t="shared" si="121"/>
        <v>31</v>
      </c>
      <c r="BC300" s="80">
        <f t="shared" si="122"/>
        <v>311</v>
      </c>
      <c r="BD300" s="36">
        <f t="shared" si="123"/>
        <v>149.28</v>
      </c>
      <c r="BE300" s="80">
        <f t="shared" si="124"/>
        <v>161.72</v>
      </c>
    </row>
    <row r="301" spans="1:57" ht="17.399999999999999">
      <c r="A301" s="217">
        <v>41918</v>
      </c>
      <c r="B301" s="201" t="str">
        <f t="shared" si="108"/>
        <v>09:30:00</v>
      </c>
      <c r="C301" s="27" t="s">
        <v>32</v>
      </c>
      <c r="D301" s="88">
        <v>556</v>
      </c>
      <c r="E301" s="88">
        <v>609</v>
      </c>
      <c r="F301" s="88">
        <v>723</v>
      </c>
      <c r="G301" s="88">
        <v>19</v>
      </c>
      <c r="H301" s="88">
        <v>21</v>
      </c>
      <c r="I301" s="89">
        <v>23</v>
      </c>
      <c r="J301" s="48">
        <f t="shared" si="110"/>
        <v>1888</v>
      </c>
      <c r="K301" s="48">
        <f t="shared" si="111"/>
        <v>63</v>
      </c>
      <c r="L301" s="88">
        <v>521</v>
      </c>
      <c r="M301" s="94">
        <v>529</v>
      </c>
      <c r="N301" s="94"/>
      <c r="O301" s="90">
        <v>17</v>
      </c>
      <c r="P301" s="93">
        <v>18</v>
      </c>
      <c r="Q301" s="45"/>
      <c r="R301" s="48">
        <f t="shared" si="112"/>
        <v>1050</v>
      </c>
      <c r="S301" s="48">
        <f t="shared" si="113"/>
        <v>35</v>
      </c>
      <c r="T301" s="50">
        <f t="shared" si="114"/>
        <v>98</v>
      </c>
      <c r="U301" s="89">
        <v>3.91</v>
      </c>
      <c r="V301" s="88">
        <v>3.8</v>
      </c>
      <c r="W301" s="88">
        <v>7</v>
      </c>
      <c r="X301" s="44"/>
      <c r="Y301" s="44"/>
      <c r="Z301" s="44"/>
      <c r="AA301" s="44"/>
      <c r="AB301" s="44"/>
      <c r="AC301" s="67">
        <f t="shared" si="115"/>
        <v>0</v>
      </c>
      <c r="AD301" s="33"/>
      <c r="AE301" s="20">
        <f t="shared" si="116"/>
        <v>0</v>
      </c>
      <c r="AF301" s="85">
        <f t="shared" si="117"/>
        <v>116.21</v>
      </c>
      <c r="AG301" s="21">
        <f t="shared" si="118"/>
        <v>116.21</v>
      </c>
      <c r="AH301" s="82"/>
      <c r="AI301" s="78"/>
      <c r="AJ301" s="22">
        <f t="shared" si="128"/>
        <v>116.21</v>
      </c>
      <c r="AK301" s="23">
        <v>0</v>
      </c>
      <c r="AL301" s="58"/>
      <c r="AM301" s="24">
        <f t="shared" si="125"/>
        <v>0</v>
      </c>
      <c r="AN301" s="25">
        <f t="shared" si="126"/>
        <v>149.28</v>
      </c>
      <c r="AO301" s="26">
        <f t="shared" si="127"/>
        <v>149.28</v>
      </c>
      <c r="AP301" s="79"/>
      <c r="AQ301" s="121">
        <v>80</v>
      </c>
      <c r="AR301" s="121">
        <v>200</v>
      </c>
      <c r="AS301" s="121">
        <v>0</v>
      </c>
      <c r="AT301" s="121">
        <v>20</v>
      </c>
      <c r="AU301" s="121">
        <v>60</v>
      </c>
      <c r="AV301" s="62">
        <f t="shared" si="129"/>
        <v>360</v>
      </c>
      <c r="AW301" s="64">
        <f t="shared" si="120"/>
        <v>342</v>
      </c>
      <c r="AX301" s="120">
        <v>6</v>
      </c>
      <c r="AY301" s="120">
        <v>16</v>
      </c>
      <c r="AZ301" s="120">
        <v>8</v>
      </c>
      <c r="BA301" s="120">
        <v>1</v>
      </c>
      <c r="BB301" s="81">
        <f t="shared" si="121"/>
        <v>31</v>
      </c>
      <c r="BC301" s="80">
        <f t="shared" si="122"/>
        <v>311</v>
      </c>
      <c r="BD301" s="36">
        <f t="shared" si="123"/>
        <v>149.28</v>
      </c>
      <c r="BE301" s="80">
        <f t="shared" si="124"/>
        <v>161.72</v>
      </c>
    </row>
    <row r="302" spans="1:57" ht="17.399999999999999">
      <c r="A302" s="217">
        <v>41918</v>
      </c>
      <c r="B302" s="201" t="str">
        <f t="shared" si="108"/>
        <v>10:00:00</v>
      </c>
      <c r="C302" s="27" t="s">
        <v>16</v>
      </c>
      <c r="D302" s="88">
        <v>555</v>
      </c>
      <c r="E302" s="88">
        <v>619</v>
      </c>
      <c r="F302" s="88">
        <v>751</v>
      </c>
      <c r="G302" s="88">
        <v>19</v>
      </c>
      <c r="H302" s="88">
        <v>21</v>
      </c>
      <c r="I302" s="89">
        <v>25</v>
      </c>
      <c r="J302" s="48">
        <f t="shared" si="110"/>
        <v>1925</v>
      </c>
      <c r="K302" s="48">
        <f t="shared" si="111"/>
        <v>65</v>
      </c>
      <c r="L302" s="88">
        <v>524</v>
      </c>
      <c r="M302" s="94">
        <v>531</v>
      </c>
      <c r="N302" s="94"/>
      <c r="O302" s="90">
        <v>17</v>
      </c>
      <c r="P302" s="93">
        <v>18</v>
      </c>
      <c r="Q302" s="45"/>
      <c r="R302" s="48">
        <f t="shared" si="112"/>
        <v>1055</v>
      </c>
      <c r="S302" s="48">
        <f t="shared" si="113"/>
        <v>35</v>
      </c>
      <c r="T302" s="50">
        <f t="shared" si="114"/>
        <v>100</v>
      </c>
      <c r="U302" s="89">
        <v>3.78</v>
      </c>
      <c r="V302" s="88">
        <v>3.8</v>
      </c>
      <c r="W302" s="88">
        <v>7</v>
      </c>
      <c r="X302" s="44"/>
      <c r="Y302" s="44"/>
      <c r="Z302" s="44"/>
      <c r="AA302" s="44"/>
      <c r="AB302" s="44"/>
      <c r="AC302" s="67">
        <f t="shared" si="115"/>
        <v>0</v>
      </c>
      <c r="AD302" s="33"/>
      <c r="AE302" s="20">
        <f t="shared" si="116"/>
        <v>0</v>
      </c>
      <c r="AF302" s="85">
        <f t="shared" si="117"/>
        <v>118.38</v>
      </c>
      <c r="AG302" s="21">
        <f t="shared" si="118"/>
        <v>118.38</v>
      </c>
      <c r="AH302" s="82"/>
      <c r="AI302" s="78"/>
      <c r="AJ302" s="22">
        <f t="shared" si="128"/>
        <v>118.38</v>
      </c>
      <c r="AK302" s="23">
        <v>0</v>
      </c>
      <c r="AL302" s="58"/>
      <c r="AM302" s="24">
        <f t="shared" si="125"/>
        <v>0</v>
      </c>
      <c r="AN302" s="25">
        <f t="shared" si="126"/>
        <v>149.28</v>
      </c>
      <c r="AO302" s="26">
        <f t="shared" si="127"/>
        <v>149.28</v>
      </c>
      <c r="AP302" s="79"/>
      <c r="AQ302" s="121">
        <v>80</v>
      </c>
      <c r="AR302" s="121">
        <v>200</v>
      </c>
      <c r="AS302" s="121">
        <v>0</v>
      </c>
      <c r="AT302" s="121">
        <v>20</v>
      </c>
      <c r="AU302" s="121">
        <v>60</v>
      </c>
      <c r="AV302" s="62">
        <f t="shared" si="129"/>
        <v>360</v>
      </c>
      <c r="AW302" s="64">
        <f t="shared" si="120"/>
        <v>342</v>
      </c>
      <c r="AX302" s="120">
        <v>6</v>
      </c>
      <c r="AY302" s="120">
        <v>16</v>
      </c>
      <c r="AZ302" s="120">
        <v>8</v>
      </c>
      <c r="BA302" s="120">
        <v>1</v>
      </c>
      <c r="BB302" s="81">
        <f t="shared" si="121"/>
        <v>31</v>
      </c>
      <c r="BC302" s="80">
        <f t="shared" si="122"/>
        <v>311</v>
      </c>
      <c r="BD302" s="36">
        <f t="shared" si="123"/>
        <v>149.28</v>
      </c>
      <c r="BE302" s="80">
        <f t="shared" si="124"/>
        <v>161.72</v>
      </c>
    </row>
    <row r="303" spans="1:57" ht="17.399999999999999">
      <c r="A303" s="217">
        <v>41918</v>
      </c>
      <c r="B303" s="201" t="str">
        <f t="shared" si="108"/>
        <v>10:30:00</v>
      </c>
      <c r="C303" s="27" t="s">
        <v>45</v>
      </c>
      <c r="D303" s="88">
        <v>569</v>
      </c>
      <c r="E303" s="88">
        <v>627</v>
      </c>
      <c r="F303" s="88">
        <v>772</v>
      </c>
      <c r="G303" s="88">
        <v>19</v>
      </c>
      <c r="H303" s="88">
        <v>21</v>
      </c>
      <c r="I303" s="89">
        <v>25</v>
      </c>
      <c r="J303" s="48">
        <f t="shared" si="110"/>
        <v>1968</v>
      </c>
      <c r="K303" s="48">
        <f t="shared" si="111"/>
        <v>65</v>
      </c>
      <c r="L303" s="88">
        <v>540</v>
      </c>
      <c r="M303" s="94">
        <v>551</v>
      </c>
      <c r="N303" s="94"/>
      <c r="O303" s="90">
        <v>18</v>
      </c>
      <c r="P303" s="93">
        <v>19</v>
      </c>
      <c r="Q303" s="45"/>
      <c r="R303" s="48">
        <f t="shared" si="112"/>
        <v>1091</v>
      </c>
      <c r="S303" s="48">
        <f t="shared" si="113"/>
        <v>37</v>
      </c>
      <c r="T303" s="50">
        <f t="shared" si="114"/>
        <v>102</v>
      </c>
      <c r="U303" s="89">
        <v>3.78</v>
      </c>
      <c r="V303" s="88">
        <v>3.8</v>
      </c>
      <c r="W303" s="88">
        <v>7</v>
      </c>
      <c r="X303" s="44"/>
      <c r="Y303" s="44"/>
      <c r="Z303" s="44"/>
      <c r="AA303" s="44"/>
      <c r="AB303" s="44"/>
      <c r="AC303" s="67">
        <f t="shared" si="115"/>
        <v>0</v>
      </c>
      <c r="AD303" s="33"/>
      <c r="AE303" s="20">
        <f t="shared" si="116"/>
        <v>0</v>
      </c>
      <c r="AF303" s="85">
        <f t="shared" si="117"/>
        <v>120.38</v>
      </c>
      <c r="AG303" s="21">
        <f t="shared" si="118"/>
        <v>120.38</v>
      </c>
      <c r="AH303" s="82"/>
      <c r="AI303" s="78"/>
      <c r="AJ303" s="22">
        <f t="shared" si="128"/>
        <v>120.38</v>
      </c>
      <c r="AK303" s="23">
        <v>0</v>
      </c>
      <c r="AL303" s="58"/>
      <c r="AM303" s="24">
        <f t="shared" si="125"/>
        <v>0</v>
      </c>
      <c r="AN303" s="25">
        <f t="shared" si="126"/>
        <v>149.28</v>
      </c>
      <c r="AO303" s="26">
        <f t="shared" si="127"/>
        <v>149.28</v>
      </c>
      <c r="AP303" s="79"/>
      <c r="AQ303" s="121">
        <v>80</v>
      </c>
      <c r="AR303" s="121">
        <v>200</v>
      </c>
      <c r="AS303" s="121">
        <v>0</v>
      </c>
      <c r="AT303" s="121">
        <v>20</v>
      </c>
      <c r="AU303" s="121">
        <v>60</v>
      </c>
      <c r="AV303" s="62">
        <f t="shared" si="129"/>
        <v>360</v>
      </c>
      <c r="AW303" s="64">
        <f t="shared" si="120"/>
        <v>342</v>
      </c>
      <c r="AX303" s="120">
        <v>6</v>
      </c>
      <c r="AY303" s="120">
        <v>16</v>
      </c>
      <c r="AZ303" s="120">
        <v>8</v>
      </c>
      <c r="BA303" s="120">
        <v>1</v>
      </c>
      <c r="BB303" s="81">
        <f t="shared" si="121"/>
        <v>31</v>
      </c>
      <c r="BC303" s="80">
        <f t="shared" si="122"/>
        <v>311</v>
      </c>
      <c r="BD303" s="36">
        <f t="shared" si="123"/>
        <v>149.28</v>
      </c>
      <c r="BE303" s="80">
        <f t="shared" si="124"/>
        <v>161.72</v>
      </c>
    </row>
    <row r="304" spans="1:57" ht="17.399999999999999">
      <c r="A304" s="217">
        <v>41918</v>
      </c>
      <c r="B304" s="201" t="str">
        <f t="shared" si="108"/>
        <v>11:00:00</v>
      </c>
      <c r="C304" s="27" t="s">
        <v>17</v>
      </c>
      <c r="D304" s="88">
        <v>569</v>
      </c>
      <c r="E304" s="88">
        <v>625</v>
      </c>
      <c r="F304" s="88">
        <v>760</v>
      </c>
      <c r="G304" s="88">
        <v>19</v>
      </c>
      <c r="H304" s="88">
        <v>21</v>
      </c>
      <c r="I304" s="89">
        <v>25</v>
      </c>
      <c r="J304" s="48">
        <f t="shared" si="110"/>
        <v>1954</v>
      </c>
      <c r="K304" s="48">
        <f t="shared" si="111"/>
        <v>65</v>
      </c>
      <c r="L304" s="88">
        <v>518</v>
      </c>
      <c r="M304" s="94">
        <v>544</v>
      </c>
      <c r="N304" s="94"/>
      <c r="O304" s="90">
        <v>17</v>
      </c>
      <c r="P304" s="93">
        <v>19</v>
      </c>
      <c r="Q304" s="45"/>
      <c r="R304" s="48">
        <f t="shared" si="112"/>
        <v>1062</v>
      </c>
      <c r="S304" s="48">
        <f t="shared" si="113"/>
        <v>36</v>
      </c>
      <c r="T304" s="50">
        <f t="shared" si="114"/>
        <v>101</v>
      </c>
      <c r="U304" s="89">
        <v>4.08</v>
      </c>
      <c r="V304" s="88">
        <v>3.8</v>
      </c>
      <c r="W304" s="88">
        <v>7.6</v>
      </c>
      <c r="X304" s="44"/>
      <c r="Y304" s="44"/>
      <c r="Z304" s="44"/>
      <c r="AA304" s="44"/>
      <c r="AB304" s="44"/>
      <c r="AC304" s="67">
        <f t="shared" si="115"/>
        <v>0</v>
      </c>
      <c r="AD304" s="33"/>
      <c r="AE304" s="20">
        <f t="shared" si="116"/>
        <v>0</v>
      </c>
      <c r="AF304" s="85">
        <f t="shared" si="117"/>
        <v>120.27999999999999</v>
      </c>
      <c r="AG304" s="21">
        <f t="shared" si="118"/>
        <v>120.27999999999999</v>
      </c>
      <c r="AH304" s="82"/>
      <c r="AI304" s="78"/>
      <c r="AJ304" s="22">
        <f t="shared" si="128"/>
        <v>120.27999999999999</v>
      </c>
      <c r="AK304" s="23">
        <v>0</v>
      </c>
      <c r="AL304" s="58"/>
      <c r="AM304" s="24">
        <f t="shared" si="125"/>
        <v>0</v>
      </c>
      <c r="AN304" s="25">
        <f t="shared" si="126"/>
        <v>149.28</v>
      </c>
      <c r="AO304" s="26">
        <f t="shared" si="127"/>
        <v>149.28</v>
      </c>
      <c r="AP304" s="79"/>
      <c r="AQ304" s="121">
        <v>80</v>
      </c>
      <c r="AR304" s="121">
        <v>200</v>
      </c>
      <c r="AS304" s="121">
        <v>0</v>
      </c>
      <c r="AT304" s="121">
        <v>20</v>
      </c>
      <c r="AU304" s="121">
        <v>60</v>
      </c>
      <c r="AV304" s="62">
        <f t="shared" si="129"/>
        <v>360</v>
      </c>
      <c r="AW304" s="64">
        <f t="shared" si="120"/>
        <v>342</v>
      </c>
      <c r="AX304" s="120">
        <v>6</v>
      </c>
      <c r="AY304" s="120">
        <v>16</v>
      </c>
      <c r="AZ304" s="120">
        <v>8</v>
      </c>
      <c r="BA304" s="120">
        <v>1</v>
      </c>
      <c r="BB304" s="81">
        <f t="shared" si="121"/>
        <v>31</v>
      </c>
      <c r="BC304" s="80">
        <f t="shared" si="122"/>
        <v>311</v>
      </c>
      <c r="BD304" s="36">
        <f t="shared" si="123"/>
        <v>149.28</v>
      </c>
      <c r="BE304" s="80">
        <f t="shared" si="124"/>
        <v>161.72</v>
      </c>
    </row>
    <row r="305" spans="1:57" ht="17.399999999999999">
      <c r="A305" s="217">
        <v>41918</v>
      </c>
      <c r="B305" s="201" t="str">
        <f t="shared" si="108"/>
        <v>11:30:00</v>
      </c>
      <c r="C305" s="27" t="s">
        <v>46</v>
      </c>
      <c r="D305" s="88">
        <v>571</v>
      </c>
      <c r="E305" s="88">
        <v>633</v>
      </c>
      <c r="F305" s="88">
        <v>755</v>
      </c>
      <c r="G305" s="88">
        <v>19</v>
      </c>
      <c r="H305" s="88">
        <v>22</v>
      </c>
      <c r="I305" s="89">
        <v>25</v>
      </c>
      <c r="J305" s="48">
        <f t="shared" si="110"/>
        <v>1959</v>
      </c>
      <c r="K305" s="48">
        <f t="shared" si="111"/>
        <v>66</v>
      </c>
      <c r="L305" s="88">
        <v>528</v>
      </c>
      <c r="M305" s="94">
        <v>534</v>
      </c>
      <c r="N305" s="94"/>
      <c r="O305" s="90">
        <v>17</v>
      </c>
      <c r="P305" s="93">
        <v>18</v>
      </c>
      <c r="Q305" s="45"/>
      <c r="R305" s="48">
        <f t="shared" si="112"/>
        <v>1062</v>
      </c>
      <c r="S305" s="48">
        <f t="shared" si="113"/>
        <v>35</v>
      </c>
      <c r="T305" s="50">
        <f t="shared" si="114"/>
        <v>101</v>
      </c>
      <c r="U305" s="89">
        <v>4.08</v>
      </c>
      <c r="V305" s="88">
        <v>3.8</v>
      </c>
      <c r="W305" s="88">
        <v>7.6</v>
      </c>
      <c r="X305" s="44"/>
      <c r="Y305" s="44"/>
      <c r="Z305" s="44"/>
      <c r="AA305" s="44"/>
      <c r="AB305" s="44"/>
      <c r="AC305" s="67">
        <f t="shared" si="115"/>
        <v>0</v>
      </c>
      <c r="AD305" s="33"/>
      <c r="AE305" s="20">
        <f t="shared" si="116"/>
        <v>0</v>
      </c>
      <c r="AF305" s="85">
        <f t="shared" si="117"/>
        <v>120.27999999999999</v>
      </c>
      <c r="AG305" s="21">
        <f t="shared" si="118"/>
        <v>120.27999999999999</v>
      </c>
      <c r="AH305" s="82"/>
      <c r="AI305" s="78"/>
      <c r="AJ305" s="22">
        <f t="shared" si="128"/>
        <v>120.27999999999999</v>
      </c>
      <c r="AK305" s="23">
        <v>0</v>
      </c>
      <c r="AL305" s="58"/>
      <c r="AM305" s="24">
        <f t="shared" si="125"/>
        <v>0</v>
      </c>
      <c r="AN305" s="25">
        <f t="shared" si="126"/>
        <v>149.28</v>
      </c>
      <c r="AO305" s="26">
        <f t="shared" si="127"/>
        <v>149.28</v>
      </c>
      <c r="AP305" s="79"/>
      <c r="AQ305" s="121">
        <v>80</v>
      </c>
      <c r="AR305" s="121">
        <v>200</v>
      </c>
      <c r="AS305" s="121">
        <v>0</v>
      </c>
      <c r="AT305" s="121">
        <v>20</v>
      </c>
      <c r="AU305" s="121">
        <v>60</v>
      </c>
      <c r="AV305" s="62">
        <f t="shared" si="129"/>
        <v>360</v>
      </c>
      <c r="AW305" s="64">
        <f t="shared" si="120"/>
        <v>342</v>
      </c>
      <c r="AX305" s="120">
        <v>6</v>
      </c>
      <c r="AY305" s="120">
        <v>16</v>
      </c>
      <c r="AZ305" s="120">
        <v>8</v>
      </c>
      <c r="BA305" s="120">
        <v>1</v>
      </c>
      <c r="BB305" s="81">
        <f t="shared" si="121"/>
        <v>31</v>
      </c>
      <c r="BC305" s="80">
        <f t="shared" si="122"/>
        <v>311</v>
      </c>
      <c r="BD305" s="36">
        <f t="shared" si="123"/>
        <v>149.28</v>
      </c>
      <c r="BE305" s="80">
        <f t="shared" si="124"/>
        <v>161.72</v>
      </c>
    </row>
    <row r="306" spans="1:57" ht="17.399999999999999">
      <c r="A306" s="217">
        <v>41918</v>
      </c>
      <c r="B306" s="201" t="str">
        <f t="shared" si="108"/>
        <v>12:00:00</v>
      </c>
      <c r="C306" s="27" t="s">
        <v>18</v>
      </c>
      <c r="D306" s="88">
        <v>576</v>
      </c>
      <c r="E306" s="88">
        <v>624</v>
      </c>
      <c r="F306" s="92">
        <v>754</v>
      </c>
      <c r="G306" s="88">
        <v>19</v>
      </c>
      <c r="H306" s="88">
        <v>21</v>
      </c>
      <c r="I306" s="89">
        <v>25</v>
      </c>
      <c r="J306" s="48">
        <f t="shared" si="110"/>
        <v>1954</v>
      </c>
      <c r="K306" s="48">
        <f t="shared" si="111"/>
        <v>65</v>
      </c>
      <c r="L306" s="88">
        <v>536</v>
      </c>
      <c r="M306" s="94">
        <v>532</v>
      </c>
      <c r="N306" s="94"/>
      <c r="O306" s="90">
        <v>17</v>
      </c>
      <c r="P306" s="93">
        <v>18</v>
      </c>
      <c r="Q306" s="56"/>
      <c r="R306" s="48">
        <f t="shared" si="112"/>
        <v>1068</v>
      </c>
      <c r="S306" s="48">
        <f t="shared" si="113"/>
        <v>35</v>
      </c>
      <c r="T306" s="50">
        <f t="shared" si="114"/>
        <v>100</v>
      </c>
      <c r="U306" s="89">
        <v>4.16</v>
      </c>
      <c r="V306" s="88">
        <v>3.8</v>
      </c>
      <c r="W306" s="88">
        <v>7.5</v>
      </c>
      <c r="X306" s="44"/>
      <c r="Y306" s="44"/>
      <c r="Z306" s="44"/>
      <c r="AA306" s="44"/>
      <c r="AB306" s="44"/>
      <c r="AC306" s="67">
        <f t="shared" si="115"/>
        <v>0</v>
      </c>
      <c r="AD306" s="33"/>
      <c r="AE306" s="20">
        <f t="shared" si="116"/>
        <v>0</v>
      </c>
      <c r="AF306" s="85">
        <f t="shared" si="117"/>
        <v>119.25999999999999</v>
      </c>
      <c r="AG306" s="21">
        <f t="shared" si="118"/>
        <v>119.25999999999999</v>
      </c>
      <c r="AH306" s="82"/>
      <c r="AI306" s="78"/>
      <c r="AJ306" s="22">
        <f t="shared" si="128"/>
        <v>119.25999999999999</v>
      </c>
      <c r="AK306" s="23">
        <v>0</v>
      </c>
      <c r="AL306" s="58"/>
      <c r="AM306" s="24">
        <f t="shared" si="125"/>
        <v>0</v>
      </c>
      <c r="AN306" s="25">
        <f t="shared" si="126"/>
        <v>149.28</v>
      </c>
      <c r="AO306" s="26">
        <f t="shared" si="127"/>
        <v>149.28</v>
      </c>
      <c r="AP306" s="79"/>
      <c r="AQ306" s="121">
        <v>80</v>
      </c>
      <c r="AR306" s="121">
        <v>200</v>
      </c>
      <c r="AS306" s="121">
        <v>0</v>
      </c>
      <c r="AT306" s="121">
        <v>20</v>
      </c>
      <c r="AU306" s="121">
        <v>60</v>
      </c>
      <c r="AV306" s="62">
        <f t="shared" si="129"/>
        <v>360</v>
      </c>
      <c r="AW306" s="64">
        <f t="shared" si="120"/>
        <v>342</v>
      </c>
      <c r="AX306" s="120">
        <v>6</v>
      </c>
      <c r="AY306" s="120">
        <v>16</v>
      </c>
      <c r="AZ306" s="120">
        <v>8</v>
      </c>
      <c r="BA306" s="120">
        <v>1</v>
      </c>
      <c r="BB306" s="81">
        <f t="shared" si="121"/>
        <v>31</v>
      </c>
      <c r="BC306" s="80">
        <f t="shared" si="122"/>
        <v>311</v>
      </c>
      <c r="BD306" s="36">
        <f t="shared" si="123"/>
        <v>149.28</v>
      </c>
      <c r="BE306" s="80">
        <f t="shared" si="124"/>
        <v>161.72</v>
      </c>
    </row>
    <row r="307" spans="1:57" ht="17.399999999999999">
      <c r="A307" s="217">
        <v>41918</v>
      </c>
      <c r="B307" s="201" t="str">
        <f t="shared" si="108"/>
        <v>12:30:00</v>
      </c>
      <c r="C307" s="27" t="s">
        <v>47</v>
      </c>
      <c r="D307" s="88">
        <v>555</v>
      </c>
      <c r="E307" s="88">
        <v>588</v>
      </c>
      <c r="F307" s="92">
        <v>778</v>
      </c>
      <c r="G307" s="88">
        <v>19</v>
      </c>
      <c r="H307" s="88">
        <v>20</v>
      </c>
      <c r="I307" s="89">
        <v>26</v>
      </c>
      <c r="J307" s="48">
        <f t="shared" si="110"/>
        <v>1921</v>
      </c>
      <c r="K307" s="48">
        <f t="shared" si="111"/>
        <v>65</v>
      </c>
      <c r="L307" s="89">
        <v>520</v>
      </c>
      <c r="M307" s="94">
        <v>523</v>
      </c>
      <c r="N307" s="94"/>
      <c r="O307" s="90">
        <v>17</v>
      </c>
      <c r="P307" s="93">
        <v>18</v>
      </c>
      <c r="Q307" s="56"/>
      <c r="R307" s="48">
        <f t="shared" si="112"/>
        <v>1043</v>
      </c>
      <c r="S307" s="48">
        <f t="shared" si="113"/>
        <v>35</v>
      </c>
      <c r="T307" s="50">
        <f t="shared" si="114"/>
        <v>100</v>
      </c>
      <c r="U307" s="89">
        <v>4.16</v>
      </c>
      <c r="V307" s="88">
        <v>3.8</v>
      </c>
      <c r="W307" s="88">
        <v>7.5</v>
      </c>
      <c r="X307" s="44"/>
      <c r="Y307" s="44"/>
      <c r="Z307" s="44"/>
      <c r="AA307" s="44"/>
      <c r="AB307" s="44"/>
      <c r="AC307" s="67">
        <f t="shared" si="115"/>
        <v>0</v>
      </c>
      <c r="AD307" s="33"/>
      <c r="AE307" s="20">
        <f t="shared" si="116"/>
        <v>0</v>
      </c>
      <c r="AF307" s="85">
        <f t="shared" si="117"/>
        <v>119.25999999999999</v>
      </c>
      <c r="AG307" s="21">
        <f t="shared" si="118"/>
        <v>119.25999999999999</v>
      </c>
      <c r="AH307" s="82"/>
      <c r="AI307" s="78"/>
      <c r="AJ307" s="22">
        <f t="shared" si="128"/>
        <v>119.25999999999999</v>
      </c>
      <c r="AK307" s="23">
        <v>0</v>
      </c>
      <c r="AL307" s="58"/>
      <c r="AM307" s="24">
        <f t="shared" si="125"/>
        <v>0</v>
      </c>
      <c r="AN307" s="25">
        <f t="shared" si="126"/>
        <v>149.28</v>
      </c>
      <c r="AO307" s="26">
        <f t="shared" si="127"/>
        <v>149.28</v>
      </c>
      <c r="AP307" s="79"/>
      <c r="AQ307" s="121">
        <v>80</v>
      </c>
      <c r="AR307" s="121">
        <v>200</v>
      </c>
      <c r="AS307" s="121">
        <v>0</v>
      </c>
      <c r="AT307" s="121">
        <v>20</v>
      </c>
      <c r="AU307" s="121">
        <v>60</v>
      </c>
      <c r="AV307" s="62">
        <f t="shared" si="129"/>
        <v>360</v>
      </c>
      <c r="AW307" s="64">
        <f t="shared" si="120"/>
        <v>342</v>
      </c>
      <c r="AX307" s="120">
        <v>6</v>
      </c>
      <c r="AY307" s="120">
        <v>16</v>
      </c>
      <c r="AZ307" s="120">
        <v>8</v>
      </c>
      <c r="BA307" s="120">
        <v>1</v>
      </c>
      <c r="BB307" s="81">
        <f t="shared" si="121"/>
        <v>31</v>
      </c>
      <c r="BC307" s="80">
        <f t="shared" si="122"/>
        <v>311</v>
      </c>
      <c r="BD307" s="36">
        <f t="shared" si="123"/>
        <v>149.28</v>
      </c>
      <c r="BE307" s="80">
        <f t="shared" si="124"/>
        <v>161.72</v>
      </c>
    </row>
    <row r="308" spans="1:57" ht="17.399999999999999">
      <c r="A308" s="217">
        <v>41918</v>
      </c>
      <c r="B308" s="201" t="str">
        <f t="shared" si="108"/>
        <v>13:00:00</v>
      </c>
      <c r="C308" s="27" t="s">
        <v>19</v>
      </c>
      <c r="D308" s="88">
        <v>543</v>
      </c>
      <c r="E308" s="88">
        <v>563</v>
      </c>
      <c r="F308" s="92">
        <v>764</v>
      </c>
      <c r="G308" s="88">
        <v>19</v>
      </c>
      <c r="H308" s="88">
        <v>19</v>
      </c>
      <c r="I308" s="89">
        <v>25</v>
      </c>
      <c r="J308" s="48">
        <f t="shared" si="110"/>
        <v>1870</v>
      </c>
      <c r="K308" s="48">
        <f t="shared" si="111"/>
        <v>63</v>
      </c>
      <c r="L308" s="89">
        <v>536</v>
      </c>
      <c r="M308" s="94">
        <v>552</v>
      </c>
      <c r="N308" s="94"/>
      <c r="O308" s="90">
        <v>17</v>
      </c>
      <c r="P308" s="93">
        <v>19</v>
      </c>
      <c r="Q308" s="56"/>
      <c r="R308" s="48">
        <f t="shared" si="112"/>
        <v>1088</v>
      </c>
      <c r="S308" s="48">
        <f t="shared" si="113"/>
        <v>36</v>
      </c>
      <c r="T308" s="50">
        <f t="shared" si="114"/>
        <v>99</v>
      </c>
      <c r="U308" s="89">
        <v>3.96</v>
      </c>
      <c r="V308" s="88">
        <v>3.8</v>
      </c>
      <c r="W308" s="100">
        <v>7.4</v>
      </c>
      <c r="X308" s="44"/>
      <c r="Y308" s="44"/>
      <c r="Z308" s="44"/>
      <c r="AA308" s="44"/>
      <c r="AB308" s="44"/>
      <c r="AC308" s="67">
        <f t="shared" si="115"/>
        <v>0</v>
      </c>
      <c r="AD308" s="33"/>
      <c r="AE308" s="20">
        <f t="shared" si="116"/>
        <v>0</v>
      </c>
      <c r="AF308" s="85">
        <f t="shared" si="117"/>
        <v>117.96</v>
      </c>
      <c r="AG308" s="21">
        <f t="shared" si="118"/>
        <v>117.96</v>
      </c>
      <c r="AH308" s="82"/>
      <c r="AI308" s="78"/>
      <c r="AJ308" s="22">
        <f t="shared" si="128"/>
        <v>117.96</v>
      </c>
      <c r="AK308" s="23">
        <v>0</v>
      </c>
      <c r="AL308" s="58"/>
      <c r="AM308" s="24">
        <f t="shared" si="125"/>
        <v>0</v>
      </c>
      <c r="AN308" s="25">
        <f t="shared" si="126"/>
        <v>149.28</v>
      </c>
      <c r="AO308" s="26">
        <f t="shared" si="127"/>
        <v>149.28</v>
      </c>
      <c r="AP308" s="79"/>
      <c r="AQ308" s="121">
        <v>80</v>
      </c>
      <c r="AR308" s="121">
        <v>200</v>
      </c>
      <c r="AS308" s="121">
        <v>0</v>
      </c>
      <c r="AT308" s="121">
        <v>20</v>
      </c>
      <c r="AU308" s="121">
        <v>60</v>
      </c>
      <c r="AV308" s="62">
        <f t="shared" si="129"/>
        <v>360</v>
      </c>
      <c r="AW308" s="64">
        <f t="shared" si="120"/>
        <v>342</v>
      </c>
      <c r="AX308" s="120">
        <v>6</v>
      </c>
      <c r="AY308" s="120">
        <v>16</v>
      </c>
      <c r="AZ308" s="120">
        <v>8</v>
      </c>
      <c r="BA308" s="120">
        <v>1</v>
      </c>
      <c r="BB308" s="81">
        <f t="shared" si="121"/>
        <v>31</v>
      </c>
      <c r="BC308" s="80">
        <f t="shared" si="122"/>
        <v>311</v>
      </c>
      <c r="BD308" s="36">
        <f t="shared" si="123"/>
        <v>149.28</v>
      </c>
      <c r="BE308" s="80">
        <f t="shared" si="124"/>
        <v>161.72</v>
      </c>
    </row>
    <row r="309" spans="1:57" ht="17.399999999999999">
      <c r="A309" s="217">
        <v>41918</v>
      </c>
      <c r="B309" s="201" t="str">
        <f t="shared" si="108"/>
        <v>13:30:00</v>
      </c>
      <c r="C309" s="27" t="s">
        <v>48</v>
      </c>
      <c r="D309" s="88">
        <v>546</v>
      </c>
      <c r="E309" s="88">
        <v>558</v>
      </c>
      <c r="F309" s="92">
        <v>759</v>
      </c>
      <c r="G309" s="88">
        <v>19</v>
      </c>
      <c r="H309" s="88">
        <v>19</v>
      </c>
      <c r="I309" s="89">
        <v>25</v>
      </c>
      <c r="J309" s="48">
        <f t="shared" si="110"/>
        <v>1863</v>
      </c>
      <c r="K309" s="48">
        <f t="shared" si="111"/>
        <v>63</v>
      </c>
      <c r="L309" s="89">
        <v>523</v>
      </c>
      <c r="M309" s="94">
        <v>556</v>
      </c>
      <c r="N309" s="94"/>
      <c r="O309" s="90">
        <v>17</v>
      </c>
      <c r="P309" s="93">
        <v>19</v>
      </c>
      <c r="Q309" s="56"/>
      <c r="R309" s="48">
        <f t="shared" si="112"/>
        <v>1079</v>
      </c>
      <c r="S309" s="48">
        <f t="shared" si="113"/>
        <v>36</v>
      </c>
      <c r="T309" s="50">
        <f t="shared" si="114"/>
        <v>99</v>
      </c>
      <c r="U309" s="89">
        <v>3.96</v>
      </c>
      <c r="V309" s="88">
        <v>3.8</v>
      </c>
      <c r="W309" s="100">
        <v>7.4</v>
      </c>
      <c r="X309" s="44"/>
      <c r="Y309" s="44"/>
      <c r="Z309" s="44"/>
      <c r="AA309" s="44"/>
      <c r="AB309" s="44"/>
      <c r="AC309" s="67">
        <f t="shared" si="115"/>
        <v>0</v>
      </c>
      <c r="AD309" s="33"/>
      <c r="AE309" s="20">
        <f t="shared" si="116"/>
        <v>0</v>
      </c>
      <c r="AF309" s="85">
        <f t="shared" si="117"/>
        <v>117.96</v>
      </c>
      <c r="AG309" s="21">
        <f t="shared" si="118"/>
        <v>117.96</v>
      </c>
      <c r="AH309" s="82"/>
      <c r="AI309" s="78"/>
      <c r="AJ309" s="22">
        <f t="shared" si="128"/>
        <v>117.96</v>
      </c>
      <c r="AK309" s="23">
        <v>0</v>
      </c>
      <c r="AL309" s="58"/>
      <c r="AM309" s="24">
        <f t="shared" si="125"/>
        <v>0</v>
      </c>
      <c r="AN309" s="25">
        <f t="shared" si="126"/>
        <v>149.28</v>
      </c>
      <c r="AO309" s="26">
        <f t="shared" si="127"/>
        <v>149.28</v>
      </c>
      <c r="AP309" s="79"/>
      <c r="AQ309" s="121">
        <v>80</v>
      </c>
      <c r="AR309" s="121">
        <v>200</v>
      </c>
      <c r="AS309" s="121">
        <v>0</v>
      </c>
      <c r="AT309" s="121">
        <v>20</v>
      </c>
      <c r="AU309" s="121">
        <v>60</v>
      </c>
      <c r="AV309" s="62">
        <f t="shared" si="129"/>
        <v>360</v>
      </c>
      <c r="AW309" s="64">
        <f t="shared" si="120"/>
        <v>342</v>
      </c>
      <c r="AX309" s="120">
        <v>6</v>
      </c>
      <c r="AY309" s="120">
        <v>16</v>
      </c>
      <c r="AZ309" s="120">
        <v>8</v>
      </c>
      <c r="BA309" s="120">
        <v>1</v>
      </c>
      <c r="BB309" s="81">
        <f t="shared" si="121"/>
        <v>31</v>
      </c>
      <c r="BC309" s="80">
        <f t="shared" si="122"/>
        <v>311</v>
      </c>
      <c r="BD309" s="36">
        <f t="shared" si="123"/>
        <v>149.28</v>
      </c>
      <c r="BE309" s="80">
        <f t="shared" si="124"/>
        <v>161.72</v>
      </c>
    </row>
    <row r="310" spans="1:57" ht="17.399999999999999">
      <c r="A310" s="217">
        <v>41918</v>
      </c>
      <c r="B310" s="201" t="str">
        <f t="shared" si="108"/>
        <v>14:00:00</v>
      </c>
      <c r="C310" s="27" t="s">
        <v>20</v>
      </c>
      <c r="D310" s="88">
        <v>551</v>
      </c>
      <c r="E310" s="88">
        <v>556</v>
      </c>
      <c r="F310" s="92">
        <v>754</v>
      </c>
      <c r="G310" s="88">
        <v>18</v>
      </c>
      <c r="H310" s="88">
        <v>19</v>
      </c>
      <c r="I310" s="89">
        <v>25</v>
      </c>
      <c r="J310" s="48">
        <f t="shared" si="110"/>
        <v>1861</v>
      </c>
      <c r="K310" s="48">
        <f t="shared" si="111"/>
        <v>62</v>
      </c>
      <c r="L310" s="89">
        <v>526</v>
      </c>
      <c r="M310" s="94">
        <v>539</v>
      </c>
      <c r="N310" s="94"/>
      <c r="O310" s="90">
        <v>17</v>
      </c>
      <c r="P310" s="93">
        <v>18</v>
      </c>
      <c r="Q310" s="56"/>
      <c r="R310" s="48">
        <f t="shared" si="112"/>
        <v>1065</v>
      </c>
      <c r="S310" s="48">
        <f t="shared" si="113"/>
        <v>35</v>
      </c>
      <c r="T310" s="50">
        <f t="shared" si="114"/>
        <v>97</v>
      </c>
      <c r="U310" s="89">
        <v>3.84</v>
      </c>
      <c r="V310" s="89">
        <v>3.8</v>
      </c>
      <c r="W310" s="100">
        <v>7.5</v>
      </c>
      <c r="X310" s="44"/>
      <c r="Y310" s="44"/>
      <c r="Z310" s="44"/>
      <c r="AA310" s="44"/>
      <c r="AB310" s="44"/>
      <c r="AC310" s="67">
        <f t="shared" si="115"/>
        <v>0</v>
      </c>
      <c r="AD310" s="33"/>
      <c r="AE310" s="20">
        <f t="shared" si="116"/>
        <v>0</v>
      </c>
      <c r="AF310" s="85">
        <f t="shared" si="117"/>
        <v>115.94</v>
      </c>
      <c r="AG310" s="21">
        <f t="shared" si="118"/>
        <v>115.94</v>
      </c>
      <c r="AH310" s="82"/>
      <c r="AI310" s="78"/>
      <c r="AJ310" s="22">
        <f t="shared" si="128"/>
        <v>115.94</v>
      </c>
      <c r="AK310" s="23">
        <v>0</v>
      </c>
      <c r="AL310" s="58"/>
      <c r="AM310" s="24">
        <f t="shared" si="125"/>
        <v>0</v>
      </c>
      <c r="AN310" s="25">
        <f t="shared" si="126"/>
        <v>149.28</v>
      </c>
      <c r="AO310" s="26">
        <f t="shared" si="127"/>
        <v>149.28</v>
      </c>
      <c r="AP310" s="79"/>
      <c r="AQ310" s="121">
        <v>80</v>
      </c>
      <c r="AR310" s="121">
        <v>200</v>
      </c>
      <c r="AS310" s="121">
        <v>0</v>
      </c>
      <c r="AT310" s="121">
        <v>20</v>
      </c>
      <c r="AU310" s="121">
        <v>60</v>
      </c>
      <c r="AV310" s="62">
        <f t="shared" si="129"/>
        <v>360</v>
      </c>
      <c r="AW310" s="64">
        <f t="shared" si="120"/>
        <v>342</v>
      </c>
      <c r="AX310" s="120">
        <v>6</v>
      </c>
      <c r="AY310" s="120">
        <v>16</v>
      </c>
      <c r="AZ310" s="120">
        <v>8</v>
      </c>
      <c r="BA310" s="120">
        <v>1</v>
      </c>
      <c r="BB310" s="81">
        <f t="shared" si="121"/>
        <v>31</v>
      </c>
      <c r="BC310" s="80">
        <f t="shared" si="122"/>
        <v>311</v>
      </c>
      <c r="BD310" s="36">
        <f t="shared" si="123"/>
        <v>149.28</v>
      </c>
      <c r="BE310" s="80">
        <f t="shared" si="124"/>
        <v>161.72</v>
      </c>
    </row>
    <row r="311" spans="1:57" ht="17.399999999999999">
      <c r="A311" s="217">
        <v>41918</v>
      </c>
      <c r="B311" s="201" t="str">
        <f t="shared" si="108"/>
        <v>14:30:00</v>
      </c>
      <c r="C311" s="27" t="s">
        <v>33</v>
      </c>
      <c r="D311" s="88">
        <v>566</v>
      </c>
      <c r="E311" s="88">
        <v>574</v>
      </c>
      <c r="F311" s="92">
        <v>745</v>
      </c>
      <c r="G311" s="88">
        <v>19</v>
      </c>
      <c r="H311" s="88">
        <v>20</v>
      </c>
      <c r="I311" s="89">
        <v>24</v>
      </c>
      <c r="J311" s="48">
        <f t="shared" si="110"/>
        <v>1885</v>
      </c>
      <c r="K311" s="48">
        <f t="shared" si="111"/>
        <v>63</v>
      </c>
      <c r="L311" s="89">
        <v>547</v>
      </c>
      <c r="M311" s="94">
        <v>523</v>
      </c>
      <c r="N311" s="94"/>
      <c r="O311" s="90">
        <v>18</v>
      </c>
      <c r="P311" s="93">
        <v>18</v>
      </c>
      <c r="Q311" s="56"/>
      <c r="R311" s="48">
        <f t="shared" si="112"/>
        <v>1070</v>
      </c>
      <c r="S311" s="48">
        <f t="shared" si="113"/>
        <v>36</v>
      </c>
      <c r="T311" s="50">
        <f t="shared" si="114"/>
        <v>99</v>
      </c>
      <c r="U311" s="89">
        <v>3.84</v>
      </c>
      <c r="V311" s="89">
        <v>4</v>
      </c>
      <c r="W311" s="100">
        <v>7.5</v>
      </c>
      <c r="X311" s="44"/>
      <c r="Y311" s="44"/>
      <c r="Z311" s="44"/>
      <c r="AA311" s="44"/>
      <c r="AB311" s="44"/>
      <c r="AC311" s="67">
        <f t="shared" si="115"/>
        <v>0</v>
      </c>
      <c r="AD311" s="33"/>
      <c r="AE311" s="20">
        <f t="shared" si="116"/>
        <v>0</v>
      </c>
      <c r="AF311" s="85">
        <f t="shared" si="117"/>
        <v>118.14</v>
      </c>
      <c r="AG311" s="21">
        <f t="shared" si="118"/>
        <v>118.14</v>
      </c>
      <c r="AH311" s="82"/>
      <c r="AI311" s="78"/>
      <c r="AJ311" s="22">
        <f t="shared" si="128"/>
        <v>118.14</v>
      </c>
      <c r="AK311" s="23">
        <v>0</v>
      </c>
      <c r="AL311" s="58"/>
      <c r="AM311" s="24">
        <f t="shared" si="125"/>
        <v>0</v>
      </c>
      <c r="AN311" s="25">
        <f t="shared" si="126"/>
        <v>149.28</v>
      </c>
      <c r="AO311" s="26">
        <f t="shared" si="127"/>
        <v>149.28</v>
      </c>
      <c r="AP311" s="79"/>
      <c r="AQ311" s="121">
        <v>80</v>
      </c>
      <c r="AR311" s="121">
        <v>200</v>
      </c>
      <c r="AS311" s="121">
        <v>0</v>
      </c>
      <c r="AT311" s="121">
        <v>20</v>
      </c>
      <c r="AU311" s="121">
        <v>60</v>
      </c>
      <c r="AV311" s="62">
        <f t="shared" si="129"/>
        <v>360</v>
      </c>
      <c r="AW311" s="64">
        <f t="shared" si="120"/>
        <v>342</v>
      </c>
      <c r="AX311" s="120">
        <v>6</v>
      </c>
      <c r="AY311" s="120">
        <v>16</v>
      </c>
      <c r="AZ311" s="120">
        <v>8</v>
      </c>
      <c r="BA311" s="120">
        <v>1</v>
      </c>
      <c r="BB311" s="81">
        <f t="shared" si="121"/>
        <v>31</v>
      </c>
      <c r="BC311" s="80">
        <f t="shared" si="122"/>
        <v>311</v>
      </c>
      <c r="BD311" s="36">
        <f t="shared" si="123"/>
        <v>149.28</v>
      </c>
      <c r="BE311" s="80">
        <f t="shared" si="124"/>
        <v>161.72</v>
      </c>
    </row>
    <row r="312" spans="1:57" ht="17.399999999999999">
      <c r="A312" s="217">
        <v>41918</v>
      </c>
      <c r="B312" s="201" t="str">
        <f t="shared" si="108"/>
        <v>15:00:00</v>
      </c>
      <c r="C312" s="27" t="s">
        <v>21</v>
      </c>
      <c r="D312" s="88">
        <v>599</v>
      </c>
      <c r="E312" s="88">
        <v>624</v>
      </c>
      <c r="F312" s="92">
        <v>808</v>
      </c>
      <c r="G312" s="88">
        <v>20</v>
      </c>
      <c r="H312" s="88">
        <v>21</v>
      </c>
      <c r="I312" s="89">
        <v>26</v>
      </c>
      <c r="J312" s="48">
        <f t="shared" si="110"/>
        <v>2031</v>
      </c>
      <c r="K312" s="48">
        <f t="shared" si="111"/>
        <v>67</v>
      </c>
      <c r="L312" s="89">
        <v>557</v>
      </c>
      <c r="M312" s="94">
        <v>539</v>
      </c>
      <c r="N312" s="94"/>
      <c r="O312" s="93">
        <v>18</v>
      </c>
      <c r="P312" s="93">
        <v>18</v>
      </c>
      <c r="Q312" s="56"/>
      <c r="R312" s="48">
        <f t="shared" si="112"/>
        <v>1096</v>
      </c>
      <c r="S312" s="48">
        <f t="shared" si="113"/>
        <v>36</v>
      </c>
      <c r="T312" s="50">
        <f t="shared" si="114"/>
        <v>103</v>
      </c>
      <c r="U312" s="101">
        <v>4.1100000000000003</v>
      </c>
      <c r="V312" s="89">
        <v>4</v>
      </c>
      <c r="W312" s="100">
        <v>7.8</v>
      </c>
      <c r="X312" s="44"/>
      <c r="Y312" s="44"/>
      <c r="Z312" s="44"/>
      <c r="AA312" s="44"/>
      <c r="AB312" s="44"/>
      <c r="AC312" s="67">
        <f t="shared" si="115"/>
        <v>0</v>
      </c>
      <c r="AD312" s="33"/>
      <c r="AE312" s="20">
        <f t="shared" si="116"/>
        <v>0</v>
      </c>
      <c r="AF312" s="85">
        <f t="shared" si="117"/>
        <v>122.91</v>
      </c>
      <c r="AG312" s="21">
        <f t="shared" si="118"/>
        <v>122.91</v>
      </c>
      <c r="AH312" s="82"/>
      <c r="AI312" s="78"/>
      <c r="AJ312" s="22">
        <f t="shared" si="128"/>
        <v>122.91</v>
      </c>
      <c r="AK312" s="23">
        <v>0</v>
      </c>
      <c r="AL312" s="58"/>
      <c r="AM312" s="24">
        <f t="shared" si="125"/>
        <v>0</v>
      </c>
      <c r="AN312" s="25">
        <f t="shared" si="126"/>
        <v>149.28</v>
      </c>
      <c r="AO312" s="26">
        <f t="shared" si="127"/>
        <v>149.28</v>
      </c>
      <c r="AP312" s="79"/>
      <c r="AQ312" s="121">
        <v>80</v>
      </c>
      <c r="AR312" s="121">
        <v>200</v>
      </c>
      <c r="AS312" s="121">
        <v>0</v>
      </c>
      <c r="AT312" s="121">
        <v>20</v>
      </c>
      <c r="AU312" s="121">
        <v>60</v>
      </c>
      <c r="AV312" s="62">
        <f t="shared" si="129"/>
        <v>360</v>
      </c>
      <c r="AW312" s="64">
        <f t="shared" si="120"/>
        <v>342</v>
      </c>
      <c r="AX312" s="120">
        <v>6</v>
      </c>
      <c r="AY312" s="120">
        <v>16</v>
      </c>
      <c r="AZ312" s="120">
        <v>8</v>
      </c>
      <c r="BA312" s="120">
        <v>1</v>
      </c>
      <c r="BB312" s="81">
        <f t="shared" si="121"/>
        <v>31</v>
      </c>
      <c r="BC312" s="80">
        <f t="shared" si="122"/>
        <v>311</v>
      </c>
      <c r="BD312" s="36">
        <f t="shared" si="123"/>
        <v>149.28</v>
      </c>
      <c r="BE312" s="80">
        <f t="shared" si="124"/>
        <v>161.72</v>
      </c>
    </row>
    <row r="313" spans="1:57" ht="17.399999999999999">
      <c r="A313" s="217">
        <v>41918</v>
      </c>
      <c r="B313" s="201" t="str">
        <f t="shared" si="108"/>
        <v>15:30:00</v>
      </c>
      <c r="C313" s="27" t="s">
        <v>34</v>
      </c>
      <c r="D313" s="88">
        <v>600</v>
      </c>
      <c r="E313" s="88">
        <v>638</v>
      </c>
      <c r="F313" s="92">
        <v>820</v>
      </c>
      <c r="G313" s="88">
        <v>20</v>
      </c>
      <c r="H313" s="88">
        <v>22</v>
      </c>
      <c r="I313" s="89">
        <v>27</v>
      </c>
      <c r="J313" s="48">
        <f t="shared" si="110"/>
        <v>2058</v>
      </c>
      <c r="K313" s="48">
        <f t="shared" si="111"/>
        <v>69</v>
      </c>
      <c r="L313" s="96">
        <v>552</v>
      </c>
      <c r="M313" s="96">
        <v>546</v>
      </c>
      <c r="N313" s="96"/>
      <c r="O313" s="93">
        <v>18</v>
      </c>
      <c r="P313" s="93">
        <v>19</v>
      </c>
      <c r="Q313" s="56"/>
      <c r="R313" s="48">
        <f t="shared" si="112"/>
        <v>1098</v>
      </c>
      <c r="S313" s="48">
        <f t="shared" si="113"/>
        <v>37</v>
      </c>
      <c r="T313" s="50">
        <f t="shared" si="114"/>
        <v>106</v>
      </c>
      <c r="U313" s="101">
        <v>4.1100000000000003</v>
      </c>
      <c r="V313" s="89">
        <v>4.5</v>
      </c>
      <c r="W313" s="100">
        <v>7.8</v>
      </c>
      <c r="X313" s="44"/>
      <c r="Y313" s="44"/>
      <c r="Z313" s="44"/>
      <c r="AA313" s="44"/>
      <c r="AB313" s="44"/>
      <c r="AC313" s="67">
        <f t="shared" si="115"/>
        <v>0</v>
      </c>
      <c r="AD313" s="33"/>
      <c r="AE313" s="20">
        <f t="shared" si="116"/>
        <v>0</v>
      </c>
      <c r="AF313" s="85">
        <f t="shared" si="117"/>
        <v>126.41</v>
      </c>
      <c r="AG313" s="21">
        <f t="shared" si="118"/>
        <v>126.41</v>
      </c>
      <c r="AH313" s="82"/>
      <c r="AI313" s="78"/>
      <c r="AJ313" s="22">
        <f t="shared" si="128"/>
        <v>126.41</v>
      </c>
      <c r="AK313" s="23">
        <v>0</v>
      </c>
      <c r="AL313" s="58"/>
      <c r="AM313" s="24">
        <f t="shared" si="125"/>
        <v>0</v>
      </c>
      <c r="AN313" s="25">
        <f t="shared" si="126"/>
        <v>149.28</v>
      </c>
      <c r="AO313" s="26">
        <f t="shared" si="127"/>
        <v>149.28</v>
      </c>
      <c r="AP313" s="79"/>
      <c r="AQ313" s="121">
        <v>80</v>
      </c>
      <c r="AR313" s="121">
        <v>200</v>
      </c>
      <c r="AS313" s="121">
        <v>0</v>
      </c>
      <c r="AT313" s="121">
        <v>20</v>
      </c>
      <c r="AU313" s="121">
        <v>60</v>
      </c>
      <c r="AV313" s="62">
        <f t="shared" si="129"/>
        <v>360</v>
      </c>
      <c r="AW313" s="64">
        <f t="shared" si="120"/>
        <v>342</v>
      </c>
      <c r="AX313" s="120">
        <v>6</v>
      </c>
      <c r="AY313" s="120">
        <v>16</v>
      </c>
      <c r="AZ313" s="120">
        <v>8</v>
      </c>
      <c r="BA313" s="120">
        <v>1</v>
      </c>
      <c r="BB313" s="81">
        <f t="shared" si="121"/>
        <v>31</v>
      </c>
      <c r="BC313" s="80">
        <f t="shared" si="122"/>
        <v>311</v>
      </c>
      <c r="BD313" s="36">
        <f t="shared" si="123"/>
        <v>149.28</v>
      </c>
      <c r="BE313" s="80">
        <f t="shared" si="124"/>
        <v>161.72</v>
      </c>
    </row>
    <row r="314" spans="1:57" ht="17.399999999999999">
      <c r="A314" s="217">
        <v>41918</v>
      </c>
      <c r="B314" s="201" t="str">
        <f t="shared" si="108"/>
        <v>16:00:00</v>
      </c>
      <c r="C314" s="27" t="s">
        <v>22</v>
      </c>
      <c r="D314" s="88">
        <v>607</v>
      </c>
      <c r="E314" s="88">
        <v>630</v>
      </c>
      <c r="F314" s="92">
        <v>800</v>
      </c>
      <c r="G314" s="88">
        <v>20</v>
      </c>
      <c r="H314" s="88">
        <v>22</v>
      </c>
      <c r="I314" s="89">
        <v>26</v>
      </c>
      <c r="J314" s="48">
        <f t="shared" si="110"/>
        <v>2037</v>
      </c>
      <c r="K314" s="48">
        <f t="shared" si="111"/>
        <v>68</v>
      </c>
      <c r="L314" s="89">
        <v>563</v>
      </c>
      <c r="M314" s="94">
        <v>539</v>
      </c>
      <c r="N314" s="94"/>
      <c r="O314" s="93">
        <v>18</v>
      </c>
      <c r="P314" s="93">
        <v>18</v>
      </c>
      <c r="Q314" s="56"/>
      <c r="R314" s="48">
        <f t="shared" si="112"/>
        <v>1102</v>
      </c>
      <c r="S314" s="48">
        <f t="shared" si="113"/>
        <v>36</v>
      </c>
      <c r="T314" s="50">
        <f t="shared" si="114"/>
        <v>104</v>
      </c>
      <c r="U314" s="101">
        <v>4.08</v>
      </c>
      <c r="V314" s="89">
        <v>4.5</v>
      </c>
      <c r="W314" s="100">
        <v>8.6999999999999993</v>
      </c>
      <c r="X314" s="44"/>
      <c r="Y314" s="44"/>
      <c r="Z314" s="44"/>
      <c r="AA314" s="44"/>
      <c r="AB314" s="44"/>
      <c r="AC314" s="67">
        <f t="shared" si="115"/>
        <v>0</v>
      </c>
      <c r="AD314" s="33"/>
      <c r="AE314" s="20">
        <f t="shared" si="116"/>
        <v>0</v>
      </c>
      <c r="AF314" s="85">
        <f t="shared" si="117"/>
        <v>125.78</v>
      </c>
      <c r="AG314" s="21">
        <f t="shared" si="118"/>
        <v>125.78</v>
      </c>
      <c r="AH314" s="82"/>
      <c r="AI314" s="78"/>
      <c r="AJ314" s="22">
        <f t="shared" si="128"/>
        <v>125.78</v>
      </c>
      <c r="AK314" s="23">
        <v>0</v>
      </c>
      <c r="AL314" s="58"/>
      <c r="AM314" s="24">
        <f t="shared" si="125"/>
        <v>0</v>
      </c>
      <c r="AN314" s="25">
        <f t="shared" si="126"/>
        <v>149.28</v>
      </c>
      <c r="AO314" s="26">
        <f t="shared" si="127"/>
        <v>149.28</v>
      </c>
      <c r="AP314" s="79"/>
      <c r="AQ314" s="121">
        <v>80</v>
      </c>
      <c r="AR314" s="121">
        <v>200</v>
      </c>
      <c r="AS314" s="121">
        <v>0</v>
      </c>
      <c r="AT314" s="121">
        <v>20</v>
      </c>
      <c r="AU314" s="121">
        <v>60</v>
      </c>
      <c r="AV314" s="62">
        <f t="shared" si="129"/>
        <v>360</v>
      </c>
      <c r="AW314" s="64">
        <f t="shared" si="120"/>
        <v>342</v>
      </c>
      <c r="AX314" s="120">
        <v>6</v>
      </c>
      <c r="AY314" s="120">
        <v>16</v>
      </c>
      <c r="AZ314" s="120">
        <v>8</v>
      </c>
      <c r="BA314" s="120">
        <v>1</v>
      </c>
      <c r="BB314" s="81">
        <f t="shared" si="121"/>
        <v>31</v>
      </c>
      <c r="BC314" s="80">
        <f t="shared" si="122"/>
        <v>311</v>
      </c>
      <c r="BD314" s="36">
        <f t="shared" si="123"/>
        <v>149.28</v>
      </c>
      <c r="BE314" s="80">
        <f t="shared" si="124"/>
        <v>161.72</v>
      </c>
    </row>
    <row r="315" spans="1:57" ht="17.399999999999999">
      <c r="A315" s="217">
        <v>41918</v>
      </c>
      <c r="B315" s="201" t="str">
        <f t="shared" si="108"/>
        <v>16:30:00</v>
      </c>
      <c r="C315" s="27" t="s">
        <v>49</v>
      </c>
      <c r="D315" s="88">
        <v>613</v>
      </c>
      <c r="E315" s="88">
        <v>629</v>
      </c>
      <c r="F315" s="88">
        <v>825</v>
      </c>
      <c r="G315" s="88">
        <v>21</v>
      </c>
      <c r="H315" s="88">
        <v>22</v>
      </c>
      <c r="I315" s="89">
        <v>27</v>
      </c>
      <c r="J315" s="48">
        <f t="shared" si="110"/>
        <v>2067</v>
      </c>
      <c r="K315" s="48">
        <f t="shared" si="111"/>
        <v>70</v>
      </c>
      <c r="L315" s="89">
        <v>536</v>
      </c>
      <c r="M315" s="94">
        <v>527</v>
      </c>
      <c r="N315" s="94"/>
      <c r="O315" s="93">
        <v>17</v>
      </c>
      <c r="P315" s="93">
        <v>18</v>
      </c>
      <c r="Q315" s="56"/>
      <c r="R315" s="48">
        <f t="shared" si="112"/>
        <v>1063</v>
      </c>
      <c r="S315" s="48">
        <f t="shared" si="113"/>
        <v>35</v>
      </c>
      <c r="T315" s="50">
        <f t="shared" si="114"/>
        <v>105</v>
      </c>
      <c r="U315" s="101">
        <v>4.08</v>
      </c>
      <c r="V315" s="89">
        <v>4.5</v>
      </c>
      <c r="W315" s="100">
        <v>8.6999999999999993</v>
      </c>
      <c r="X315" s="44"/>
      <c r="Y315" s="44"/>
      <c r="Z315" s="44"/>
      <c r="AA315" s="44"/>
      <c r="AB315" s="44"/>
      <c r="AC315" s="67">
        <f t="shared" si="115"/>
        <v>0</v>
      </c>
      <c r="AD315" s="33"/>
      <c r="AE315" s="20">
        <f t="shared" si="116"/>
        <v>0</v>
      </c>
      <c r="AF315" s="85">
        <f t="shared" si="117"/>
        <v>126.78</v>
      </c>
      <c r="AG315" s="21">
        <f t="shared" si="118"/>
        <v>126.78</v>
      </c>
      <c r="AH315" s="82"/>
      <c r="AI315" s="78"/>
      <c r="AJ315" s="22">
        <f t="shared" si="128"/>
        <v>126.78</v>
      </c>
      <c r="AK315" s="23">
        <v>0</v>
      </c>
      <c r="AL315" s="58"/>
      <c r="AM315" s="24">
        <f t="shared" si="125"/>
        <v>0</v>
      </c>
      <c r="AN315" s="25">
        <f t="shared" si="126"/>
        <v>149.28</v>
      </c>
      <c r="AO315" s="26">
        <f t="shared" si="127"/>
        <v>149.28</v>
      </c>
      <c r="AP315" s="79"/>
      <c r="AQ315" s="121">
        <v>80</v>
      </c>
      <c r="AR315" s="121">
        <v>200</v>
      </c>
      <c r="AS315" s="121">
        <v>0</v>
      </c>
      <c r="AT315" s="121">
        <v>20</v>
      </c>
      <c r="AU315" s="121">
        <v>60</v>
      </c>
      <c r="AV315" s="62">
        <f t="shared" si="129"/>
        <v>360</v>
      </c>
      <c r="AW315" s="64">
        <f t="shared" si="120"/>
        <v>342</v>
      </c>
      <c r="AX315" s="120">
        <v>6</v>
      </c>
      <c r="AY315" s="120">
        <v>16</v>
      </c>
      <c r="AZ315" s="120">
        <v>8</v>
      </c>
      <c r="BA315" s="120">
        <v>1</v>
      </c>
      <c r="BB315" s="81">
        <f t="shared" si="121"/>
        <v>31</v>
      </c>
      <c r="BC315" s="80">
        <f t="shared" si="122"/>
        <v>311</v>
      </c>
      <c r="BD315" s="36">
        <f t="shared" si="123"/>
        <v>149.28</v>
      </c>
      <c r="BE315" s="80">
        <f t="shared" si="124"/>
        <v>161.72</v>
      </c>
    </row>
    <row r="316" spans="1:57" ht="17.399999999999999">
      <c r="A316" s="217">
        <v>41918</v>
      </c>
      <c r="B316" s="201" t="str">
        <f t="shared" si="108"/>
        <v>17:00:00</v>
      </c>
      <c r="C316" s="27" t="s">
        <v>23</v>
      </c>
      <c r="D316" s="88">
        <v>597</v>
      </c>
      <c r="E316" s="88">
        <v>612</v>
      </c>
      <c r="F316" s="88">
        <v>799</v>
      </c>
      <c r="G316" s="88">
        <v>21</v>
      </c>
      <c r="H316" s="88">
        <v>22</v>
      </c>
      <c r="I316" s="89">
        <v>27</v>
      </c>
      <c r="J316" s="48">
        <f t="shared" si="110"/>
        <v>2008</v>
      </c>
      <c r="K316" s="48">
        <f t="shared" si="111"/>
        <v>70</v>
      </c>
      <c r="L316" s="89">
        <v>528</v>
      </c>
      <c r="M316" s="94">
        <v>515</v>
      </c>
      <c r="N316" s="94"/>
      <c r="O316" s="93">
        <v>18</v>
      </c>
      <c r="P316" s="93">
        <v>18</v>
      </c>
      <c r="Q316" s="56"/>
      <c r="R316" s="48">
        <f t="shared" si="112"/>
        <v>1043</v>
      </c>
      <c r="S316" s="48">
        <f t="shared" si="113"/>
        <v>36</v>
      </c>
      <c r="T316" s="50">
        <f t="shared" si="114"/>
        <v>106</v>
      </c>
      <c r="U316" s="101">
        <v>4.08</v>
      </c>
      <c r="V316" s="89">
        <v>4.5</v>
      </c>
      <c r="W316" s="100">
        <v>8.4</v>
      </c>
      <c r="X316" s="44"/>
      <c r="Y316" s="44"/>
      <c r="Z316" s="44"/>
      <c r="AA316" s="44"/>
      <c r="AB316" s="44"/>
      <c r="AC316" s="67">
        <f t="shared" si="115"/>
        <v>0</v>
      </c>
      <c r="AD316" s="33"/>
      <c r="AE316" s="20">
        <f t="shared" si="116"/>
        <v>0</v>
      </c>
      <c r="AF316" s="85">
        <f t="shared" si="117"/>
        <v>127.48</v>
      </c>
      <c r="AG316" s="21">
        <f t="shared" si="118"/>
        <v>127.48</v>
      </c>
      <c r="AH316" s="82"/>
      <c r="AI316" s="78"/>
      <c r="AJ316" s="22">
        <f t="shared" si="128"/>
        <v>127.48</v>
      </c>
      <c r="AK316" s="23">
        <v>0</v>
      </c>
      <c r="AL316" s="58"/>
      <c r="AM316" s="24">
        <f t="shared" si="125"/>
        <v>0</v>
      </c>
      <c r="AN316" s="25">
        <f t="shared" si="126"/>
        <v>149.28</v>
      </c>
      <c r="AO316" s="26">
        <f t="shared" si="127"/>
        <v>149.28</v>
      </c>
      <c r="AP316" s="79"/>
      <c r="AQ316" s="121">
        <v>80</v>
      </c>
      <c r="AR316" s="121">
        <v>200</v>
      </c>
      <c r="AS316" s="121">
        <v>0</v>
      </c>
      <c r="AT316" s="121">
        <v>20</v>
      </c>
      <c r="AU316" s="121">
        <v>60</v>
      </c>
      <c r="AV316" s="62">
        <f t="shared" si="129"/>
        <v>360</v>
      </c>
      <c r="AW316" s="64">
        <f t="shared" si="120"/>
        <v>342</v>
      </c>
      <c r="AX316" s="120">
        <v>6</v>
      </c>
      <c r="AY316" s="120">
        <v>16</v>
      </c>
      <c r="AZ316" s="120">
        <v>8</v>
      </c>
      <c r="BA316" s="120">
        <v>1</v>
      </c>
      <c r="BB316" s="81">
        <f t="shared" si="121"/>
        <v>31</v>
      </c>
      <c r="BC316" s="80">
        <f t="shared" si="122"/>
        <v>311</v>
      </c>
      <c r="BD316" s="36">
        <f t="shared" si="123"/>
        <v>149.28</v>
      </c>
      <c r="BE316" s="80">
        <f t="shared" si="124"/>
        <v>161.72</v>
      </c>
    </row>
    <row r="317" spans="1:57" ht="17.399999999999999">
      <c r="A317" s="217">
        <v>41918</v>
      </c>
      <c r="B317" s="201" t="str">
        <f t="shared" si="108"/>
        <v>17:30:00</v>
      </c>
      <c r="C317" s="27" t="s">
        <v>50</v>
      </c>
      <c r="D317" s="88">
        <v>592</v>
      </c>
      <c r="E317" s="88">
        <v>587</v>
      </c>
      <c r="F317" s="88">
        <v>780</v>
      </c>
      <c r="G317" s="88">
        <v>20</v>
      </c>
      <c r="H317" s="88">
        <v>20</v>
      </c>
      <c r="I317" s="89">
        <v>25</v>
      </c>
      <c r="J317" s="48">
        <f t="shared" si="110"/>
        <v>1959</v>
      </c>
      <c r="K317" s="48">
        <f t="shared" si="111"/>
        <v>65</v>
      </c>
      <c r="L317" s="88">
        <v>532</v>
      </c>
      <c r="M317" s="88">
        <v>498</v>
      </c>
      <c r="N317" s="94"/>
      <c r="O317" s="93">
        <v>18</v>
      </c>
      <c r="P317" s="93">
        <v>17</v>
      </c>
      <c r="Q317" s="56"/>
      <c r="R317" s="48">
        <f t="shared" si="112"/>
        <v>1030</v>
      </c>
      <c r="S317" s="48">
        <f t="shared" si="113"/>
        <v>35</v>
      </c>
      <c r="T317" s="50">
        <f t="shared" si="114"/>
        <v>100</v>
      </c>
      <c r="U317" s="101">
        <v>4.08</v>
      </c>
      <c r="V317" s="89">
        <v>4.5</v>
      </c>
      <c r="W317" s="100">
        <v>8.4</v>
      </c>
      <c r="X317" s="44"/>
      <c r="Y317" s="44"/>
      <c r="Z317" s="44"/>
      <c r="AA317" s="44"/>
      <c r="AB317" s="44"/>
      <c r="AC317" s="67">
        <f t="shared" si="115"/>
        <v>0</v>
      </c>
      <c r="AD317" s="33"/>
      <c r="AE317" s="20">
        <f t="shared" si="116"/>
        <v>0</v>
      </c>
      <c r="AF317" s="85">
        <f t="shared" si="117"/>
        <v>121.48</v>
      </c>
      <c r="AG317" s="21">
        <f t="shared" si="118"/>
        <v>121.48</v>
      </c>
      <c r="AH317" s="84"/>
      <c r="AI317" s="78"/>
      <c r="AJ317" s="22">
        <f t="shared" si="128"/>
        <v>121.48</v>
      </c>
      <c r="AK317" s="23">
        <v>0</v>
      </c>
      <c r="AL317" s="58"/>
      <c r="AM317" s="24">
        <f t="shared" si="125"/>
        <v>0</v>
      </c>
      <c r="AN317" s="25">
        <f t="shared" si="126"/>
        <v>149.28</v>
      </c>
      <c r="AO317" s="26">
        <f t="shared" si="127"/>
        <v>149.28</v>
      </c>
      <c r="AP317" s="79"/>
      <c r="AQ317" s="121">
        <v>80</v>
      </c>
      <c r="AR317" s="121">
        <v>200</v>
      </c>
      <c r="AS317" s="121">
        <v>0</v>
      </c>
      <c r="AT317" s="121">
        <v>20</v>
      </c>
      <c r="AU317" s="121">
        <v>60</v>
      </c>
      <c r="AV317" s="62">
        <f t="shared" si="129"/>
        <v>360</v>
      </c>
      <c r="AW317" s="64">
        <f t="shared" si="120"/>
        <v>342</v>
      </c>
      <c r="AX317" s="120">
        <v>6</v>
      </c>
      <c r="AY317" s="120">
        <v>16</v>
      </c>
      <c r="AZ317" s="120">
        <v>8</v>
      </c>
      <c r="BA317" s="120">
        <v>1</v>
      </c>
      <c r="BB317" s="81">
        <f t="shared" si="121"/>
        <v>31</v>
      </c>
      <c r="BC317" s="80">
        <f t="shared" si="122"/>
        <v>311</v>
      </c>
      <c r="BD317" s="36">
        <f t="shared" si="123"/>
        <v>149.28</v>
      </c>
      <c r="BE317" s="80">
        <f t="shared" si="124"/>
        <v>161.72</v>
      </c>
    </row>
    <row r="318" spans="1:57" ht="17.399999999999999">
      <c r="A318" s="217">
        <v>41918</v>
      </c>
      <c r="B318" s="201" t="str">
        <f t="shared" si="108"/>
        <v>18:00:00</v>
      </c>
      <c r="C318" s="27" t="s">
        <v>24</v>
      </c>
      <c r="D318" s="88">
        <v>644</v>
      </c>
      <c r="E318" s="88">
        <v>599</v>
      </c>
      <c r="F318" s="88">
        <v>821</v>
      </c>
      <c r="G318" s="88">
        <v>21</v>
      </c>
      <c r="H318" s="88">
        <v>20</v>
      </c>
      <c r="I318" s="89">
        <v>27</v>
      </c>
      <c r="J318" s="48">
        <f t="shared" si="110"/>
        <v>2064</v>
      </c>
      <c r="K318" s="48">
        <f t="shared" si="111"/>
        <v>68</v>
      </c>
      <c r="L318" s="89">
        <v>582</v>
      </c>
      <c r="M318" s="94">
        <v>530</v>
      </c>
      <c r="N318" s="94"/>
      <c r="O318" s="93">
        <v>19</v>
      </c>
      <c r="P318" s="93">
        <v>18</v>
      </c>
      <c r="Q318" s="56"/>
      <c r="R318" s="48">
        <f t="shared" si="112"/>
        <v>1112</v>
      </c>
      <c r="S318" s="48">
        <f t="shared" si="113"/>
        <v>37</v>
      </c>
      <c r="T318" s="50">
        <f t="shared" si="114"/>
        <v>105</v>
      </c>
      <c r="U318" s="101">
        <v>4.54</v>
      </c>
      <c r="V318" s="89">
        <v>6.5</v>
      </c>
      <c r="W318" s="100">
        <v>10</v>
      </c>
      <c r="X318" s="44"/>
      <c r="Y318" s="44"/>
      <c r="Z318" s="44"/>
      <c r="AA318" s="44"/>
      <c r="AB318" s="44"/>
      <c r="AC318" s="67">
        <f t="shared" si="115"/>
        <v>0</v>
      </c>
      <c r="AD318" s="33"/>
      <c r="AE318" s="20">
        <f t="shared" si="116"/>
        <v>0</v>
      </c>
      <c r="AF318" s="85">
        <f t="shared" si="117"/>
        <v>130.54000000000002</v>
      </c>
      <c r="AG318" s="21">
        <f t="shared" si="118"/>
        <v>130.54000000000002</v>
      </c>
      <c r="AH318" s="84"/>
      <c r="AI318" s="78"/>
      <c r="AJ318" s="22">
        <f t="shared" si="128"/>
        <v>130.54000000000002</v>
      </c>
      <c r="AK318" s="23">
        <v>0</v>
      </c>
      <c r="AL318" s="58"/>
      <c r="AM318" s="24">
        <f t="shared" si="125"/>
        <v>0</v>
      </c>
      <c r="AN318" s="25">
        <f t="shared" si="126"/>
        <v>149.28</v>
      </c>
      <c r="AO318" s="26">
        <f t="shared" si="127"/>
        <v>149.28</v>
      </c>
      <c r="AP318" s="79"/>
      <c r="AQ318" s="121">
        <v>80</v>
      </c>
      <c r="AR318" s="121">
        <v>200</v>
      </c>
      <c r="AS318" s="121">
        <v>0</v>
      </c>
      <c r="AT318" s="121">
        <v>20</v>
      </c>
      <c r="AU318" s="121">
        <v>60</v>
      </c>
      <c r="AV318" s="62">
        <f t="shared" si="129"/>
        <v>360</v>
      </c>
      <c r="AW318" s="64">
        <f t="shared" si="120"/>
        <v>342</v>
      </c>
      <c r="AX318" s="120">
        <v>6</v>
      </c>
      <c r="AY318" s="120">
        <v>16</v>
      </c>
      <c r="AZ318" s="120">
        <v>8</v>
      </c>
      <c r="BA318" s="120">
        <v>1</v>
      </c>
      <c r="BB318" s="81">
        <f t="shared" si="121"/>
        <v>31</v>
      </c>
      <c r="BC318" s="80">
        <f t="shared" si="122"/>
        <v>311</v>
      </c>
      <c r="BD318" s="36">
        <f t="shared" si="123"/>
        <v>149.28</v>
      </c>
      <c r="BE318" s="80">
        <f t="shared" si="124"/>
        <v>161.72</v>
      </c>
    </row>
    <row r="319" spans="1:57" ht="17.399999999999999">
      <c r="A319" s="217">
        <v>41918</v>
      </c>
      <c r="B319" s="201" t="str">
        <f t="shared" si="108"/>
        <v>18:15:00</v>
      </c>
      <c r="C319" s="27" t="s">
        <v>35</v>
      </c>
      <c r="D319" s="88">
        <v>716</v>
      </c>
      <c r="E319" s="88">
        <v>640</v>
      </c>
      <c r="F319" s="88">
        <v>916</v>
      </c>
      <c r="G319" s="88">
        <v>24</v>
      </c>
      <c r="H319" s="88">
        <v>21</v>
      </c>
      <c r="I319" s="89">
        <v>28</v>
      </c>
      <c r="J319" s="48">
        <f t="shared" si="110"/>
        <v>2272</v>
      </c>
      <c r="K319" s="48">
        <f t="shared" si="111"/>
        <v>73</v>
      </c>
      <c r="L319" s="89">
        <v>631</v>
      </c>
      <c r="M319" s="94">
        <v>528</v>
      </c>
      <c r="N319" s="94"/>
      <c r="O319" s="93">
        <v>21</v>
      </c>
      <c r="P319" s="93">
        <v>19</v>
      </c>
      <c r="Q319" s="56"/>
      <c r="R319" s="48">
        <f t="shared" si="112"/>
        <v>1159</v>
      </c>
      <c r="S319" s="48">
        <f t="shared" si="113"/>
        <v>40</v>
      </c>
      <c r="T319" s="50">
        <f t="shared" si="114"/>
        <v>113</v>
      </c>
      <c r="U319" s="101">
        <v>4.54</v>
      </c>
      <c r="V319" s="89">
        <v>6.5</v>
      </c>
      <c r="W319" s="100">
        <v>10</v>
      </c>
      <c r="X319" s="44"/>
      <c r="Y319" s="44"/>
      <c r="Z319" s="44"/>
      <c r="AA319" s="44"/>
      <c r="AB319" s="44"/>
      <c r="AC319" s="67">
        <f t="shared" si="115"/>
        <v>0</v>
      </c>
      <c r="AD319" s="33"/>
      <c r="AE319" s="20">
        <f t="shared" si="116"/>
        <v>0</v>
      </c>
      <c r="AF319" s="85">
        <f t="shared" si="117"/>
        <v>140.54000000000002</v>
      </c>
      <c r="AG319" s="21">
        <f t="shared" si="118"/>
        <v>140.54000000000002</v>
      </c>
      <c r="AH319" s="84"/>
      <c r="AI319" s="78"/>
      <c r="AJ319" s="22">
        <f t="shared" si="128"/>
        <v>140.54000000000002</v>
      </c>
      <c r="AK319" s="23">
        <v>0</v>
      </c>
      <c r="AL319" s="58"/>
      <c r="AM319" s="24">
        <f t="shared" si="125"/>
        <v>0</v>
      </c>
      <c r="AN319" s="25">
        <f t="shared" si="126"/>
        <v>149.28</v>
      </c>
      <c r="AO319" s="26">
        <f t="shared" si="127"/>
        <v>149.28</v>
      </c>
      <c r="AP319" s="79"/>
      <c r="AQ319" s="121">
        <v>80</v>
      </c>
      <c r="AR319" s="121">
        <v>200</v>
      </c>
      <c r="AS319" s="121">
        <v>0</v>
      </c>
      <c r="AT319" s="121">
        <v>20</v>
      </c>
      <c r="AU319" s="121">
        <v>60</v>
      </c>
      <c r="AV319" s="62">
        <f t="shared" si="129"/>
        <v>360</v>
      </c>
      <c r="AW319" s="64">
        <f t="shared" si="120"/>
        <v>342</v>
      </c>
      <c r="AX319" s="120">
        <v>6</v>
      </c>
      <c r="AY319" s="120">
        <v>16</v>
      </c>
      <c r="AZ319" s="120">
        <v>8</v>
      </c>
      <c r="BA319" s="120">
        <v>1</v>
      </c>
      <c r="BB319" s="81">
        <f t="shared" si="121"/>
        <v>31</v>
      </c>
      <c r="BC319" s="80">
        <f t="shared" si="122"/>
        <v>311</v>
      </c>
      <c r="BD319" s="36">
        <f t="shared" si="123"/>
        <v>149.28</v>
      </c>
      <c r="BE319" s="80">
        <f t="shared" si="124"/>
        <v>161.72</v>
      </c>
    </row>
    <row r="320" spans="1:57" ht="17.399999999999999">
      <c r="A320" s="217">
        <v>41918</v>
      </c>
      <c r="B320" s="201" t="str">
        <f t="shared" si="108"/>
        <v>18:30:00</v>
      </c>
      <c r="C320" s="27" t="s">
        <v>36</v>
      </c>
      <c r="D320" s="88">
        <v>643</v>
      </c>
      <c r="E320" s="88">
        <v>633</v>
      </c>
      <c r="F320" s="88">
        <v>877</v>
      </c>
      <c r="G320" s="88">
        <v>24</v>
      </c>
      <c r="H320" s="88">
        <v>21</v>
      </c>
      <c r="I320" s="89">
        <v>28</v>
      </c>
      <c r="J320" s="48">
        <f t="shared" si="110"/>
        <v>2153</v>
      </c>
      <c r="K320" s="48">
        <f t="shared" si="111"/>
        <v>73</v>
      </c>
      <c r="L320" s="89">
        <v>639</v>
      </c>
      <c r="M320" s="94">
        <v>510</v>
      </c>
      <c r="N320" s="94"/>
      <c r="O320" s="93">
        <v>21</v>
      </c>
      <c r="P320" s="93">
        <v>18</v>
      </c>
      <c r="Q320" s="56"/>
      <c r="R320" s="48">
        <f t="shared" si="112"/>
        <v>1149</v>
      </c>
      <c r="S320" s="48">
        <f t="shared" si="113"/>
        <v>39</v>
      </c>
      <c r="T320" s="50">
        <f t="shared" si="114"/>
        <v>112</v>
      </c>
      <c r="U320" s="101">
        <v>4.54</v>
      </c>
      <c r="V320" s="89">
        <v>7.6</v>
      </c>
      <c r="W320" s="100">
        <v>10</v>
      </c>
      <c r="X320" s="44"/>
      <c r="Y320" s="44"/>
      <c r="Z320" s="44"/>
      <c r="AA320" s="44"/>
      <c r="AB320" s="44"/>
      <c r="AC320" s="67">
        <f t="shared" si="115"/>
        <v>0</v>
      </c>
      <c r="AD320" s="33"/>
      <c r="AE320" s="20">
        <f t="shared" si="116"/>
        <v>0</v>
      </c>
      <c r="AF320" s="85">
        <f t="shared" si="117"/>
        <v>140.63999999999999</v>
      </c>
      <c r="AG320" s="21">
        <f t="shared" si="118"/>
        <v>140.63999999999999</v>
      </c>
      <c r="AH320" s="84"/>
      <c r="AI320" s="78"/>
      <c r="AJ320" s="22">
        <f t="shared" si="128"/>
        <v>140.63999999999999</v>
      </c>
      <c r="AK320" s="23">
        <v>0</v>
      </c>
      <c r="AL320" s="58"/>
      <c r="AM320" s="24">
        <f t="shared" si="125"/>
        <v>0</v>
      </c>
      <c r="AN320" s="25">
        <f t="shared" si="126"/>
        <v>149.28</v>
      </c>
      <c r="AO320" s="26">
        <f t="shared" si="127"/>
        <v>149.28</v>
      </c>
      <c r="AP320" s="79"/>
      <c r="AQ320" s="121">
        <v>80</v>
      </c>
      <c r="AR320" s="121">
        <v>200</v>
      </c>
      <c r="AS320" s="121">
        <v>0</v>
      </c>
      <c r="AT320" s="121">
        <v>20</v>
      </c>
      <c r="AU320" s="121">
        <v>60</v>
      </c>
      <c r="AV320" s="62">
        <f t="shared" si="129"/>
        <v>360</v>
      </c>
      <c r="AW320" s="64">
        <f t="shared" si="120"/>
        <v>342</v>
      </c>
      <c r="AX320" s="120">
        <v>6</v>
      </c>
      <c r="AY320" s="120">
        <v>16</v>
      </c>
      <c r="AZ320" s="120">
        <v>8</v>
      </c>
      <c r="BA320" s="120">
        <v>1</v>
      </c>
      <c r="BB320" s="81">
        <f t="shared" si="121"/>
        <v>31</v>
      </c>
      <c r="BC320" s="80">
        <f t="shared" si="122"/>
        <v>311</v>
      </c>
      <c r="BD320" s="36">
        <f t="shared" si="123"/>
        <v>149.28</v>
      </c>
      <c r="BE320" s="80">
        <f t="shared" si="124"/>
        <v>161.72</v>
      </c>
    </row>
    <row r="321" spans="1:57" ht="17.399999999999999">
      <c r="A321" s="217">
        <v>41918</v>
      </c>
      <c r="B321" s="201" t="str">
        <f t="shared" si="108"/>
        <v>18:45:00</v>
      </c>
      <c r="C321" s="27" t="s">
        <v>51</v>
      </c>
      <c r="D321" s="88">
        <v>641</v>
      </c>
      <c r="E321" s="88">
        <v>632</v>
      </c>
      <c r="F321" s="88">
        <v>867</v>
      </c>
      <c r="G321" s="88">
        <v>24</v>
      </c>
      <c r="H321" s="88">
        <v>21</v>
      </c>
      <c r="I321" s="89">
        <v>28</v>
      </c>
      <c r="J321" s="48">
        <f t="shared" si="110"/>
        <v>2140</v>
      </c>
      <c r="K321" s="48">
        <f t="shared" si="111"/>
        <v>73</v>
      </c>
      <c r="L321" s="89">
        <v>654</v>
      </c>
      <c r="M321" s="94">
        <v>508</v>
      </c>
      <c r="N321" s="94"/>
      <c r="O321" s="93">
        <v>22</v>
      </c>
      <c r="P321" s="93">
        <v>18</v>
      </c>
      <c r="Q321" s="56"/>
      <c r="R321" s="48">
        <f t="shared" si="112"/>
        <v>1162</v>
      </c>
      <c r="S321" s="48">
        <f t="shared" si="113"/>
        <v>40</v>
      </c>
      <c r="T321" s="50">
        <f t="shared" si="114"/>
        <v>113</v>
      </c>
      <c r="U321" s="101">
        <v>4.54</v>
      </c>
      <c r="V321" s="89">
        <v>7.6</v>
      </c>
      <c r="W321" s="100">
        <v>10</v>
      </c>
      <c r="X321" s="44"/>
      <c r="Y321" s="44"/>
      <c r="Z321" s="44"/>
      <c r="AA321" s="44"/>
      <c r="AB321" s="44"/>
      <c r="AC321" s="67">
        <f t="shared" si="115"/>
        <v>0</v>
      </c>
      <c r="AD321" s="33"/>
      <c r="AE321" s="20">
        <f t="shared" si="116"/>
        <v>0</v>
      </c>
      <c r="AF321" s="85">
        <f t="shared" si="117"/>
        <v>142.73999999999998</v>
      </c>
      <c r="AG321" s="21">
        <f t="shared" si="118"/>
        <v>142.73999999999998</v>
      </c>
      <c r="AH321" s="84"/>
      <c r="AI321" s="78"/>
      <c r="AJ321" s="22">
        <f t="shared" si="128"/>
        <v>142.73999999999998</v>
      </c>
      <c r="AK321" s="23">
        <v>0</v>
      </c>
      <c r="AL321" s="58"/>
      <c r="AM321" s="24">
        <f t="shared" si="125"/>
        <v>0</v>
      </c>
      <c r="AN321" s="25">
        <f t="shared" si="126"/>
        <v>149.28</v>
      </c>
      <c r="AO321" s="26">
        <f t="shared" si="127"/>
        <v>149.28</v>
      </c>
      <c r="AP321" s="79"/>
      <c r="AQ321" s="121">
        <v>80</v>
      </c>
      <c r="AR321" s="121">
        <v>200</v>
      </c>
      <c r="AS321" s="121">
        <v>0</v>
      </c>
      <c r="AT321" s="121">
        <v>20</v>
      </c>
      <c r="AU321" s="121">
        <v>60</v>
      </c>
      <c r="AV321" s="62">
        <f t="shared" si="129"/>
        <v>360</v>
      </c>
      <c r="AW321" s="64">
        <f t="shared" si="120"/>
        <v>342</v>
      </c>
      <c r="AX321" s="120">
        <v>6</v>
      </c>
      <c r="AY321" s="120">
        <v>16</v>
      </c>
      <c r="AZ321" s="120">
        <v>8</v>
      </c>
      <c r="BA321" s="120">
        <v>1</v>
      </c>
      <c r="BB321" s="81">
        <f t="shared" si="121"/>
        <v>31</v>
      </c>
      <c r="BC321" s="80">
        <f t="shared" si="122"/>
        <v>311</v>
      </c>
      <c r="BD321" s="36">
        <f t="shared" si="123"/>
        <v>149.28</v>
      </c>
      <c r="BE321" s="80">
        <f t="shared" si="124"/>
        <v>161.72</v>
      </c>
    </row>
    <row r="322" spans="1:57" ht="17.399999999999999">
      <c r="A322" s="217">
        <v>41918</v>
      </c>
      <c r="B322" s="201" t="str">
        <f t="shared" ref="B322:B385" si="130">LEFT(C322,2) &amp; ":" &amp; RIGHT(C322,2) &amp; ":00"</f>
        <v>19:00:00</v>
      </c>
      <c r="C322" s="27" t="s">
        <v>25</v>
      </c>
      <c r="D322" s="88">
        <v>641</v>
      </c>
      <c r="E322" s="88">
        <v>620</v>
      </c>
      <c r="F322" s="88">
        <v>854</v>
      </c>
      <c r="G322" s="88">
        <v>21</v>
      </c>
      <c r="H322" s="88">
        <v>21</v>
      </c>
      <c r="I322" s="89">
        <v>18</v>
      </c>
      <c r="J322" s="48">
        <f t="shared" si="110"/>
        <v>2115</v>
      </c>
      <c r="K322" s="48">
        <f t="shared" si="111"/>
        <v>60</v>
      </c>
      <c r="L322" s="88">
        <v>653</v>
      </c>
      <c r="M322" s="88">
        <v>492</v>
      </c>
      <c r="N322" s="94"/>
      <c r="O322" s="93">
        <v>22</v>
      </c>
      <c r="P322" s="93">
        <v>17</v>
      </c>
      <c r="Q322" s="56"/>
      <c r="R322" s="48">
        <f t="shared" si="112"/>
        <v>1145</v>
      </c>
      <c r="S322" s="48">
        <f t="shared" si="113"/>
        <v>39</v>
      </c>
      <c r="T322" s="50">
        <f t="shared" si="114"/>
        <v>99</v>
      </c>
      <c r="U322" s="101">
        <v>5.76</v>
      </c>
      <c r="V322" s="89">
        <v>7.5</v>
      </c>
      <c r="W322" s="100">
        <v>11</v>
      </c>
      <c r="X322" s="44"/>
      <c r="Y322" s="44"/>
      <c r="Z322" s="44"/>
      <c r="AA322" s="44"/>
      <c r="AB322" s="44"/>
      <c r="AC322" s="67">
        <f t="shared" si="115"/>
        <v>0</v>
      </c>
      <c r="AD322" s="33"/>
      <c r="AE322" s="20">
        <f t="shared" si="116"/>
        <v>0</v>
      </c>
      <c r="AF322" s="85">
        <f t="shared" si="117"/>
        <v>130.86000000000001</v>
      </c>
      <c r="AG322" s="21">
        <f t="shared" si="118"/>
        <v>130.86000000000001</v>
      </c>
      <c r="AH322" s="84"/>
      <c r="AI322" s="78"/>
      <c r="AJ322" s="22">
        <f t="shared" si="128"/>
        <v>130.86000000000001</v>
      </c>
      <c r="AK322" s="23">
        <v>0</v>
      </c>
      <c r="AL322" s="58"/>
      <c r="AM322" s="24">
        <f t="shared" si="125"/>
        <v>0</v>
      </c>
      <c r="AN322" s="25">
        <f t="shared" si="126"/>
        <v>149.28</v>
      </c>
      <c r="AO322" s="26">
        <f t="shared" si="127"/>
        <v>149.28</v>
      </c>
      <c r="AP322" s="79"/>
      <c r="AQ322" s="121">
        <v>80</v>
      </c>
      <c r="AR322" s="121">
        <v>200</v>
      </c>
      <c r="AS322" s="121">
        <v>0</v>
      </c>
      <c r="AT322" s="121">
        <v>20</v>
      </c>
      <c r="AU322" s="121">
        <v>60</v>
      </c>
      <c r="AV322" s="62">
        <f t="shared" si="129"/>
        <v>360</v>
      </c>
      <c r="AW322" s="64">
        <f t="shared" si="120"/>
        <v>342</v>
      </c>
      <c r="AX322" s="120">
        <v>6</v>
      </c>
      <c r="AY322" s="120">
        <v>16</v>
      </c>
      <c r="AZ322" s="120">
        <v>8</v>
      </c>
      <c r="BA322" s="120">
        <v>1</v>
      </c>
      <c r="BB322" s="81">
        <f t="shared" si="121"/>
        <v>31</v>
      </c>
      <c r="BC322" s="80">
        <f t="shared" si="122"/>
        <v>311</v>
      </c>
      <c r="BD322" s="36">
        <f t="shared" si="123"/>
        <v>149.28</v>
      </c>
      <c r="BE322" s="80">
        <f t="shared" si="124"/>
        <v>161.72</v>
      </c>
    </row>
    <row r="323" spans="1:57" ht="17.399999999999999">
      <c r="A323" s="217">
        <v>41918</v>
      </c>
      <c r="B323" s="201" t="str">
        <f t="shared" si="130"/>
        <v>19:15:00</v>
      </c>
      <c r="C323" s="27" t="s">
        <v>52</v>
      </c>
      <c r="D323" s="88">
        <v>723</v>
      </c>
      <c r="E323" s="88">
        <v>602</v>
      </c>
      <c r="F323" s="88">
        <v>875</v>
      </c>
      <c r="G323" s="88">
        <v>21</v>
      </c>
      <c r="H323" s="88">
        <v>21</v>
      </c>
      <c r="I323" s="89">
        <v>18</v>
      </c>
      <c r="J323" s="48">
        <f t="shared" si="110"/>
        <v>2200</v>
      </c>
      <c r="K323" s="48">
        <f t="shared" si="111"/>
        <v>60</v>
      </c>
      <c r="L323" s="88">
        <v>653</v>
      </c>
      <c r="M323" s="88">
        <v>492</v>
      </c>
      <c r="N323" s="94"/>
      <c r="O323" s="93">
        <v>22</v>
      </c>
      <c r="P323" s="93">
        <v>17</v>
      </c>
      <c r="Q323" s="56"/>
      <c r="R323" s="48">
        <f t="shared" si="112"/>
        <v>1145</v>
      </c>
      <c r="S323" s="48">
        <f t="shared" si="113"/>
        <v>39</v>
      </c>
      <c r="T323" s="50">
        <f t="shared" si="114"/>
        <v>99</v>
      </c>
      <c r="U323" s="101">
        <v>5.76</v>
      </c>
      <c r="V323" s="89">
        <v>7.5</v>
      </c>
      <c r="W323" s="100">
        <v>11</v>
      </c>
      <c r="X323" s="44"/>
      <c r="Y323" s="44"/>
      <c r="Z323" s="44"/>
      <c r="AA323" s="44"/>
      <c r="AB323" s="44"/>
      <c r="AC323" s="67">
        <f t="shared" si="115"/>
        <v>0</v>
      </c>
      <c r="AD323" s="33"/>
      <c r="AE323" s="20">
        <f t="shared" si="116"/>
        <v>0</v>
      </c>
      <c r="AF323" s="85">
        <f t="shared" si="117"/>
        <v>130.76</v>
      </c>
      <c r="AG323" s="21">
        <f t="shared" si="118"/>
        <v>130.76</v>
      </c>
      <c r="AH323" s="84"/>
      <c r="AI323" s="78"/>
      <c r="AJ323" s="22">
        <f t="shared" si="128"/>
        <v>130.76</v>
      </c>
      <c r="AK323" s="23">
        <v>0</v>
      </c>
      <c r="AL323" s="58"/>
      <c r="AM323" s="24">
        <f t="shared" si="125"/>
        <v>0</v>
      </c>
      <c r="AN323" s="25">
        <f t="shared" si="126"/>
        <v>149.28</v>
      </c>
      <c r="AO323" s="26">
        <f t="shared" si="127"/>
        <v>149.28</v>
      </c>
      <c r="AP323" s="79"/>
      <c r="AQ323" s="121">
        <v>80</v>
      </c>
      <c r="AR323" s="121">
        <v>200</v>
      </c>
      <c r="AS323" s="121">
        <v>0</v>
      </c>
      <c r="AT323" s="121">
        <v>20</v>
      </c>
      <c r="AU323" s="121">
        <v>60</v>
      </c>
      <c r="AV323" s="62">
        <f t="shared" si="129"/>
        <v>360</v>
      </c>
      <c r="AW323" s="64">
        <f t="shared" si="120"/>
        <v>342</v>
      </c>
      <c r="AX323" s="120">
        <v>6</v>
      </c>
      <c r="AY323" s="120">
        <v>16</v>
      </c>
      <c r="AZ323" s="120">
        <v>8</v>
      </c>
      <c r="BA323" s="120">
        <v>1</v>
      </c>
      <c r="BB323" s="81">
        <f t="shared" si="121"/>
        <v>31</v>
      </c>
      <c r="BC323" s="80">
        <f t="shared" si="122"/>
        <v>311</v>
      </c>
      <c r="BD323" s="36">
        <f t="shared" si="123"/>
        <v>149.28</v>
      </c>
      <c r="BE323" s="80">
        <f t="shared" si="124"/>
        <v>161.72</v>
      </c>
    </row>
    <row r="324" spans="1:57" ht="17.399999999999999">
      <c r="A324" s="217">
        <v>41918</v>
      </c>
      <c r="B324" s="201" t="str">
        <f t="shared" si="130"/>
        <v>19:30:00</v>
      </c>
      <c r="C324" s="27" t="s">
        <v>37</v>
      </c>
      <c r="D324" s="88">
        <v>729</v>
      </c>
      <c r="E324" s="88">
        <v>611</v>
      </c>
      <c r="F324" s="88">
        <v>884</v>
      </c>
      <c r="G324" s="88">
        <v>24</v>
      </c>
      <c r="H324" s="88">
        <v>21</v>
      </c>
      <c r="I324" s="89">
        <v>28</v>
      </c>
      <c r="J324" s="48">
        <f t="shared" si="110"/>
        <v>2224</v>
      </c>
      <c r="K324" s="48">
        <f t="shared" si="111"/>
        <v>73</v>
      </c>
      <c r="L324" s="88">
        <v>667</v>
      </c>
      <c r="M324" s="88">
        <v>495</v>
      </c>
      <c r="N324" s="94"/>
      <c r="O324" s="93">
        <v>22</v>
      </c>
      <c r="P324" s="93">
        <v>17</v>
      </c>
      <c r="Q324" s="56"/>
      <c r="R324" s="48">
        <f t="shared" si="112"/>
        <v>1162</v>
      </c>
      <c r="S324" s="48">
        <f t="shared" si="113"/>
        <v>39</v>
      </c>
      <c r="T324" s="50">
        <f t="shared" si="114"/>
        <v>112</v>
      </c>
      <c r="U324" s="101">
        <v>5.76</v>
      </c>
      <c r="V324" s="89">
        <v>7.5</v>
      </c>
      <c r="W324" s="100">
        <v>11</v>
      </c>
      <c r="X324" s="44"/>
      <c r="Y324" s="44"/>
      <c r="Z324" s="44"/>
      <c r="AA324" s="44"/>
      <c r="AB324" s="44"/>
      <c r="AC324" s="67">
        <f t="shared" si="115"/>
        <v>0</v>
      </c>
      <c r="AD324" s="33"/>
      <c r="AE324" s="20">
        <f t="shared" si="116"/>
        <v>0</v>
      </c>
      <c r="AF324" s="85">
        <f t="shared" si="117"/>
        <v>143.76</v>
      </c>
      <c r="AG324" s="21">
        <f t="shared" si="118"/>
        <v>143.76</v>
      </c>
      <c r="AH324" s="84"/>
      <c r="AI324" s="78"/>
      <c r="AJ324" s="22">
        <f t="shared" si="128"/>
        <v>143.76</v>
      </c>
      <c r="AK324" s="23">
        <v>0</v>
      </c>
      <c r="AL324" s="58"/>
      <c r="AM324" s="24">
        <f t="shared" si="125"/>
        <v>0</v>
      </c>
      <c r="AN324" s="25">
        <f t="shared" si="126"/>
        <v>149.28</v>
      </c>
      <c r="AO324" s="26">
        <f t="shared" si="127"/>
        <v>149.28</v>
      </c>
      <c r="AP324" s="79"/>
      <c r="AQ324" s="121">
        <v>80</v>
      </c>
      <c r="AR324" s="121">
        <v>200</v>
      </c>
      <c r="AS324" s="121">
        <v>0</v>
      </c>
      <c r="AT324" s="121">
        <v>20</v>
      </c>
      <c r="AU324" s="121">
        <v>60</v>
      </c>
      <c r="AV324" s="62">
        <f t="shared" si="129"/>
        <v>360</v>
      </c>
      <c r="AW324" s="64">
        <f t="shared" si="120"/>
        <v>342</v>
      </c>
      <c r="AX324" s="120">
        <v>6</v>
      </c>
      <c r="AY324" s="120">
        <v>16</v>
      </c>
      <c r="AZ324" s="120">
        <v>8</v>
      </c>
      <c r="BA324" s="120">
        <v>1</v>
      </c>
      <c r="BB324" s="81">
        <f t="shared" si="121"/>
        <v>31</v>
      </c>
      <c r="BC324" s="80">
        <f t="shared" si="122"/>
        <v>311</v>
      </c>
      <c r="BD324" s="36">
        <f t="shared" si="123"/>
        <v>149.28</v>
      </c>
      <c r="BE324" s="80">
        <f t="shared" si="124"/>
        <v>161.72</v>
      </c>
    </row>
    <row r="325" spans="1:57" ht="17.399999999999999">
      <c r="A325" s="217">
        <v>41918</v>
      </c>
      <c r="B325" s="201" t="str">
        <f t="shared" si="130"/>
        <v>19:45:00</v>
      </c>
      <c r="C325" s="27" t="s">
        <v>53</v>
      </c>
      <c r="D325" s="88">
        <v>729</v>
      </c>
      <c r="E325" s="88">
        <v>611</v>
      </c>
      <c r="F325" s="88">
        <v>884</v>
      </c>
      <c r="G325" s="88">
        <v>24</v>
      </c>
      <c r="H325" s="88">
        <v>21</v>
      </c>
      <c r="I325" s="89">
        <v>28</v>
      </c>
      <c r="J325" s="48">
        <f>D325+E325+F325</f>
        <v>2224</v>
      </c>
      <c r="K325" s="48">
        <f>G325+H325+I325</f>
        <v>73</v>
      </c>
      <c r="L325" s="88">
        <v>667</v>
      </c>
      <c r="M325" s="88">
        <v>495</v>
      </c>
      <c r="N325" s="94"/>
      <c r="O325" s="93">
        <v>22</v>
      </c>
      <c r="P325" s="93">
        <v>17</v>
      </c>
      <c r="Q325" s="56"/>
      <c r="R325" s="48">
        <f t="shared" si="112"/>
        <v>1162</v>
      </c>
      <c r="S325" s="48">
        <f t="shared" si="113"/>
        <v>39</v>
      </c>
      <c r="T325" s="50">
        <f t="shared" si="114"/>
        <v>112</v>
      </c>
      <c r="U325" s="101">
        <v>5.76</v>
      </c>
      <c r="V325" s="89">
        <v>7.5</v>
      </c>
      <c r="W325" s="100">
        <v>11</v>
      </c>
      <c r="X325" s="44"/>
      <c r="Y325" s="44"/>
      <c r="Z325" s="44"/>
      <c r="AA325" s="44"/>
      <c r="AB325" s="44"/>
      <c r="AC325" s="67">
        <f t="shared" si="115"/>
        <v>0</v>
      </c>
      <c r="AD325" s="33"/>
      <c r="AE325" s="20">
        <f t="shared" si="116"/>
        <v>0</v>
      </c>
      <c r="AF325" s="85">
        <f t="shared" si="117"/>
        <v>143.76</v>
      </c>
      <c r="AG325" s="21">
        <f t="shared" si="118"/>
        <v>143.76</v>
      </c>
      <c r="AH325" s="84"/>
      <c r="AI325" s="78"/>
      <c r="AJ325" s="22">
        <f t="shared" si="128"/>
        <v>143.76</v>
      </c>
      <c r="AK325" s="23">
        <v>0</v>
      </c>
      <c r="AL325" s="58"/>
      <c r="AM325" s="24">
        <f t="shared" si="125"/>
        <v>0</v>
      </c>
      <c r="AN325" s="25">
        <f t="shared" si="126"/>
        <v>149.28</v>
      </c>
      <c r="AO325" s="26">
        <f t="shared" si="127"/>
        <v>149.28</v>
      </c>
      <c r="AP325" s="79"/>
      <c r="AQ325" s="121">
        <v>80</v>
      </c>
      <c r="AR325" s="121">
        <v>200</v>
      </c>
      <c r="AS325" s="121">
        <v>0</v>
      </c>
      <c r="AT325" s="121">
        <v>20</v>
      </c>
      <c r="AU325" s="121">
        <v>60</v>
      </c>
      <c r="AV325" s="62">
        <f t="shared" si="129"/>
        <v>360</v>
      </c>
      <c r="AW325" s="64">
        <f t="shared" si="120"/>
        <v>342</v>
      </c>
      <c r="AX325" s="120">
        <v>6</v>
      </c>
      <c r="AY325" s="120">
        <v>16</v>
      </c>
      <c r="AZ325" s="120">
        <v>8</v>
      </c>
      <c r="BA325" s="120">
        <v>1</v>
      </c>
      <c r="BB325" s="81">
        <f t="shared" si="121"/>
        <v>31</v>
      </c>
      <c r="BC325" s="80">
        <f t="shared" si="122"/>
        <v>311</v>
      </c>
      <c r="BD325" s="36">
        <f t="shared" si="123"/>
        <v>149.28</v>
      </c>
      <c r="BE325" s="80">
        <f t="shared" si="124"/>
        <v>161.72</v>
      </c>
    </row>
    <row r="326" spans="1:57" ht="17.399999999999999">
      <c r="A326" s="217">
        <v>41918</v>
      </c>
      <c r="B326" s="201" t="str">
        <f t="shared" si="130"/>
        <v>20:00:00</v>
      </c>
      <c r="C326" s="27" t="s">
        <v>26</v>
      </c>
      <c r="D326" s="88">
        <v>722</v>
      </c>
      <c r="E326" s="88">
        <v>601</v>
      </c>
      <c r="F326" s="88">
        <v>864</v>
      </c>
      <c r="G326" s="88">
        <v>24</v>
      </c>
      <c r="H326" s="88">
        <v>21</v>
      </c>
      <c r="I326" s="89">
        <v>28</v>
      </c>
      <c r="J326" s="48">
        <f t="shared" si="110"/>
        <v>2187</v>
      </c>
      <c r="K326" s="48">
        <f t="shared" si="111"/>
        <v>73</v>
      </c>
      <c r="L326" s="88">
        <v>664</v>
      </c>
      <c r="M326" s="88">
        <v>492</v>
      </c>
      <c r="N326" s="94"/>
      <c r="O326" s="93">
        <v>22</v>
      </c>
      <c r="P326" s="93">
        <v>17</v>
      </c>
      <c r="Q326" s="56"/>
      <c r="R326" s="48">
        <f t="shared" si="112"/>
        <v>1156</v>
      </c>
      <c r="S326" s="48">
        <f t="shared" si="113"/>
        <v>39</v>
      </c>
      <c r="T326" s="50">
        <f t="shared" si="114"/>
        <v>112</v>
      </c>
      <c r="U326" s="101">
        <v>5.76</v>
      </c>
      <c r="V326" s="89">
        <v>7.5</v>
      </c>
      <c r="W326" s="100">
        <v>11.9</v>
      </c>
      <c r="X326" s="44"/>
      <c r="Y326" s="44"/>
      <c r="Z326" s="44"/>
      <c r="AA326" s="44"/>
      <c r="AB326" s="44"/>
      <c r="AC326" s="67">
        <f t="shared" si="115"/>
        <v>0</v>
      </c>
      <c r="AD326" s="33"/>
      <c r="AE326" s="20">
        <f t="shared" si="116"/>
        <v>0</v>
      </c>
      <c r="AF326" s="85">
        <f t="shared" si="117"/>
        <v>144.66</v>
      </c>
      <c r="AG326" s="21">
        <f t="shared" si="118"/>
        <v>144.66</v>
      </c>
      <c r="AH326" s="84"/>
      <c r="AI326" s="78"/>
      <c r="AJ326" s="22">
        <f t="shared" si="128"/>
        <v>144.66</v>
      </c>
      <c r="AK326" s="23">
        <v>0</v>
      </c>
      <c r="AL326" s="58"/>
      <c r="AM326" s="24">
        <f t="shared" si="125"/>
        <v>0</v>
      </c>
      <c r="AN326" s="25">
        <f t="shared" si="126"/>
        <v>149.28</v>
      </c>
      <c r="AO326" s="26">
        <f t="shared" si="127"/>
        <v>149.28</v>
      </c>
      <c r="AP326" s="79"/>
      <c r="AQ326" s="121">
        <v>80</v>
      </c>
      <c r="AR326" s="121">
        <v>200</v>
      </c>
      <c r="AS326" s="121">
        <v>0</v>
      </c>
      <c r="AT326" s="121">
        <v>20</v>
      </c>
      <c r="AU326" s="121">
        <v>60</v>
      </c>
      <c r="AV326" s="62">
        <f t="shared" si="129"/>
        <v>360</v>
      </c>
      <c r="AW326" s="64">
        <f t="shared" si="120"/>
        <v>342</v>
      </c>
      <c r="AX326" s="120">
        <v>6</v>
      </c>
      <c r="AY326" s="120">
        <v>16</v>
      </c>
      <c r="AZ326" s="120">
        <v>8</v>
      </c>
      <c r="BA326" s="120">
        <v>1</v>
      </c>
      <c r="BB326" s="81">
        <f t="shared" si="121"/>
        <v>31</v>
      </c>
      <c r="BC326" s="80">
        <f t="shared" si="122"/>
        <v>311</v>
      </c>
      <c r="BD326" s="36">
        <f t="shared" si="123"/>
        <v>149.28</v>
      </c>
      <c r="BE326" s="80">
        <f t="shared" si="124"/>
        <v>161.72</v>
      </c>
    </row>
    <row r="327" spans="1:57" ht="17.399999999999999">
      <c r="A327" s="217">
        <v>41918</v>
      </c>
      <c r="B327" s="201" t="str">
        <f t="shared" si="130"/>
        <v>20:15:00</v>
      </c>
      <c r="C327" s="27" t="s">
        <v>54</v>
      </c>
      <c r="D327" s="88">
        <v>722</v>
      </c>
      <c r="E327" s="88">
        <v>601</v>
      </c>
      <c r="F327" s="88">
        <v>864</v>
      </c>
      <c r="G327" s="88">
        <v>24</v>
      </c>
      <c r="H327" s="88">
        <v>21</v>
      </c>
      <c r="I327" s="89">
        <v>28</v>
      </c>
      <c r="J327" s="48">
        <f>D327+E327+F327</f>
        <v>2187</v>
      </c>
      <c r="K327" s="48">
        <f>G327+H327+I327</f>
        <v>73</v>
      </c>
      <c r="L327" s="88">
        <v>664</v>
      </c>
      <c r="M327" s="88">
        <v>492</v>
      </c>
      <c r="N327" s="94"/>
      <c r="O327" s="93">
        <v>22</v>
      </c>
      <c r="P327" s="93">
        <v>17</v>
      </c>
      <c r="Q327" s="56"/>
      <c r="R327" s="48">
        <f t="shared" si="112"/>
        <v>1156</v>
      </c>
      <c r="S327" s="48">
        <f t="shared" si="113"/>
        <v>39</v>
      </c>
      <c r="T327" s="50">
        <f t="shared" si="114"/>
        <v>112</v>
      </c>
      <c r="U327" s="101">
        <v>5.76</v>
      </c>
      <c r="V327" s="89">
        <v>7.5</v>
      </c>
      <c r="W327" s="100">
        <v>11.9</v>
      </c>
      <c r="X327" s="44"/>
      <c r="Y327" s="44"/>
      <c r="Z327" s="44"/>
      <c r="AA327" s="44"/>
      <c r="AB327" s="44"/>
      <c r="AC327" s="67">
        <f t="shared" si="115"/>
        <v>0</v>
      </c>
      <c r="AD327" s="33"/>
      <c r="AE327" s="20">
        <f t="shared" si="116"/>
        <v>0</v>
      </c>
      <c r="AF327" s="85">
        <f t="shared" si="117"/>
        <v>144.66</v>
      </c>
      <c r="AG327" s="21">
        <f t="shared" si="118"/>
        <v>144.66</v>
      </c>
      <c r="AH327" s="84"/>
      <c r="AI327" s="78"/>
      <c r="AJ327" s="22">
        <f t="shared" si="128"/>
        <v>144.66</v>
      </c>
      <c r="AK327" s="23">
        <v>0</v>
      </c>
      <c r="AL327" s="58"/>
      <c r="AM327" s="24">
        <f t="shared" si="125"/>
        <v>0</v>
      </c>
      <c r="AN327" s="25">
        <f t="shared" si="126"/>
        <v>149.28</v>
      </c>
      <c r="AO327" s="26">
        <f t="shared" si="127"/>
        <v>149.28</v>
      </c>
      <c r="AP327" s="79"/>
      <c r="AQ327" s="121">
        <v>80</v>
      </c>
      <c r="AR327" s="121">
        <v>200</v>
      </c>
      <c r="AS327" s="121">
        <v>0</v>
      </c>
      <c r="AT327" s="121">
        <v>20</v>
      </c>
      <c r="AU327" s="121">
        <v>60</v>
      </c>
      <c r="AV327" s="62">
        <f t="shared" si="129"/>
        <v>360</v>
      </c>
      <c r="AW327" s="64">
        <f t="shared" si="120"/>
        <v>342</v>
      </c>
      <c r="AX327" s="120">
        <v>6</v>
      </c>
      <c r="AY327" s="120">
        <v>16</v>
      </c>
      <c r="AZ327" s="120">
        <v>8</v>
      </c>
      <c r="BA327" s="120">
        <v>1</v>
      </c>
      <c r="BB327" s="81">
        <f t="shared" si="121"/>
        <v>31</v>
      </c>
      <c r="BC327" s="80">
        <f t="shared" si="122"/>
        <v>311</v>
      </c>
      <c r="BD327" s="36">
        <f t="shared" si="123"/>
        <v>149.28</v>
      </c>
      <c r="BE327" s="80">
        <f t="shared" si="124"/>
        <v>161.72</v>
      </c>
    </row>
    <row r="328" spans="1:57" ht="17.399999999999999">
      <c r="A328" s="217">
        <v>41918</v>
      </c>
      <c r="B328" s="201" t="str">
        <f t="shared" si="130"/>
        <v>20:30:00</v>
      </c>
      <c r="C328" s="27" t="s">
        <v>55</v>
      </c>
      <c r="D328" s="88">
        <v>737</v>
      </c>
      <c r="E328" s="88">
        <v>590</v>
      </c>
      <c r="F328" s="88">
        <v>891</v>
      </c>
      <c r="G328" s="88">
        <v>25</v>
      </c>
      <c r="H328" s="88">
        <v>21</v>
      </c>
      <c r="I328" s="89">
        <v>29</v>
      </c>
      <c r="J328" s="48">
        <f t="shared" si="110"/>
        <v>2218</v>
      </c>
      <c r="K328" s="48">
        <f t="shared" si="111"/>
        <v>75</v>
      </c>
      <c r="L328" s="88">
        <v>558</v>
      </c>
      <c r="M328" s="88">
        <v>492</v>
      </c>
      <c r="N328" s="94"/>
      <c r="O328" s="93">
        <v>22</v>
      </c>
      <c r="P328" s="93">
        <v>17</v>
      </c>
      <c r="Q328" s="56"/>
      <c r="R328" s="48">
        <f t="shared" si="112"/>
        <v>1050</v>
      </c>
      <c r="S328" s="48">
        <f t="shared" si="113"/>
        <v>39</v>
      </c>
      <c r="T328" s="50">
        <f t="shared" si="114"/>
        <v>114</v>
      </c>
      <c r="U328" s="101">
        <v>5.76</v>
      </c>
      <c r="V328" s="89">
        <v>7</v>
      </c>
      <c r="W328" s="100">
        <v>11.9</v>
      </c>
      <c r="X328" s="44"/>
      <c r="Y328" s="44"/>
      <c r="Z328" s="44"/>
      <c r="AA328" s="44"/>
      <c r="AB328" s="44"/>
      <c r="AC328" s="67">
        <f t="shared" si="115"/>
        <v>0</v>
      </c>
      <c r="AD328" s="33"/>
      <c r="AE328" s="20">
        <f t="shared" si="116"/>
        <v>0</v>
      </c>
      <c r="AF328" s="85">
        <f t="shared" si="117"/>
        <v>146.16</v>
      </c>
      <c r="AG328" s="21">
        <f t="shared" si="118"/>
        <v>146.16</v>
      </c>
      <c r="AH328" s="84"/>
      <c r="AI328" s="78"/>
      <c r="AJ328" s="22">
        <f t="shared" si="128"/>
        <v>146.16</v>
      </c>
      <c r="AK328" s="23">
        <v>0</v>
      </c>
      <c r="AL328" s="58"/>
      <c r="AM328" s="24">
        <f t="shared" si="125"/>
        <v>0</v>
      </c>
      <c r="AN328" s="25">
        <f t="shared" si="126"/>
        <v>149.28</v>
      </c>
      <c r="AO328" s="26">
        <f t="shared" si="127"/>
        <v>149.28</v>
      </c>
      <c r="AP328" s="79"/>
      <c r="AQ328" s="121">
        <v>80</v>
      </c>
      <c r="AR328" s="121">
        <v>200</v>
      </c>
      <c r="AS328" s="121">
        <v>0</v>
      </c>
      <c r="AT328" s="121">
        <v>20</v>
      </c>
      <c r="AU328" s="121">
        <v>60</v>
      </c>
      <c r="AV328" s="62">
        <f t="shared" si="129"/>
        <v>360</v>
      </c>
      <c r="AW328" s="64">
        <f t="shared" si="120"/>
        <v>342</v>
      </c>
      <c r="AX328" s="120">
        <v>6</v>
      </c>
      <c r="AY328" s="120">
        <v>16</v>
      </c>
      <c r="AZ328" s="120">
        <v>8</v>
      </c>
      <c r="BA328" s="120">
        <v>1</v>
      </c>
      <c r="BB328" s="81">
        <f t="shared" si="121"/>
        <v>31</v>
      </c>
      <c r="BC328" s="80">
        <f t="shared" si="122"/>
        <v>311</v>
      </c>
      <c r="BD328" s="36">
        <f t="shared" si="123"/>
        <v>149.28</v>
      </c>
      <c r="BE328" s="80">
        <f t="shared" si="124"/>
        <v>161.72</v>
      </c>
    </row>
    <row r="329" spans="1:57" ht="17.399999999999999">
      <c r="A329" s="217">
        <v>41918</v>
      </c>
      <c r="B329" s="201" t="str">
        <f t="shared" si="130"/>
        <v>20:45:00</v>
      </c>
      <c r="C329" s="27" t="s">
        <v>56</v>
      </c>
      <c r="D329" s="88">
        <v>737</v>
      </c>
      <c r="E329" s="88">
        <v>590</v>
      </c>
      <c r="F329" s="88">
        <v>891</v>
      </c>
      <c r="G329" s="88">
        <v>25</v>
      </c>
      <c r="H329" s="88">
        <v>21</v>
      </c>
      <c r="I329" s="89">
        <v>29</v>
      </c>
      <c r="J329" s="48">
        <f>D329+E329+F329</f>
        <v>2218</v>
      </c>
      <c r="K329" s="48">
        <f>G329+H329+I329</f>
        <v>75</v>
      </c>
      <c r="L329" s="88">
        <v>558</v>
      </c>
      <c r="M329" s="88">
        <v>492</v>
      </c>
      <c r="N329" s="94"/>
      <c r="O329" s="93">
        <v>22</v>
      </c>
      <c r="P329" s="93">
        <v>17</v>
      </c>
      <c r="Q329" s="56"/>
      <c r="R329" s="48">
        <f t="shared" si="112"/>
        <v>1050</v>
      </c>
      <c r="S329" s="48">
        <f t="shared" si="113"/>
        <v>39</v>
      </c>
      <c r="T329" s="50">
        <f t="shared" si="114"/>
        <v>114</v>
      </c>
      <c r="U329" s="101">
        <v>5.76</v>
      </c>
      <c r="V329" s="89">
        <v>7</v>
      </c>
      <c r="W329" s="100">
        <v>11.9</v>
      </c>
      <c r="X329" s="44"/>
      <c r="Y329" s="44"/>
      <c r="Z329" s="44"/>
      <c r="AA329" s="44"/>
      <c r="AB329" s="44"/>
      <c r="AC329" s="67">
        <f t="shared" si="115"/>
        <v>0</v>
      </c>
      <c r="AD329" s="33"/>
      <c r="AE329" s="20">
        <f t="shared" si="116"/>
        <v>0</v>
      </c>
      <c r="AF329" s="85">
        <f t="shared" si="117"/>
        <v>145.66</v>
      </c>
      <c r="AG329" s="21">
        <f t="shared" si="118"/>
        <v>145.66</v>
      </c>
      <c r="AH329" s="84"/>
      <c r="AI329" s="78"/>
      <c r="AJ329" s="22">
        <f t="shared" si="128"/>
        <v>145.66</v>
      </c>
      <c r="AK329" s="23">
        <v>0</v>
      </c>
      <c r="AL329" s="58"/>
      <c r="AM329" s="24">
        <f t="shared" si="125"/>
        <v>0</v>
      </c>
      <c r="AN329" s="25">
        <f t="shared" si="126"/>
        <v>149.28</v>
      </c>
      <c r="AO329" s="26">
        <f t="shared" si="127"/>
        <v>149.28</v>
      </c>
      <c r="AP329" s="79"/>
      <c r="AQ329" s="121">
        <v>80</v>
      </c>
      <c r="AR329" s="121">
        <v>200</v>
      </c>
      <c r="AS329" s="121">
        <v>0</v>
      </c>
      <c r="AT329" s="121">
        <v>20</v>
      </c>
      <c r="AU329" s="121">
        <v>60</v>
      </c>
      <c r="AV329" s="62">
        <f t="shared" si="129"/>
        <v>360</v>
      </c>
      <c r="AW329" s="64">
        <f t="shared" si="120"/>
        <v>342</v>
      </c>
      <c r="AX329" s="120">
        <v>6</v>
      </c>
      <c r="AY329" s="120">
        <v>16</v>
      </c>
      <c r="AZ329" s="120">
        <v>8</v>
      </c>
      <c r="BA329" s="120">
        <v>1</v>
      </c>
      <c r="BB329" s="81">
        <f t="shared" si="121"/>
        <v>31</v>
      </c>
      <c r="BC329" s="80">
        <f t="shared" si="122"/>
        <v>311</v>
      </c>
      <c r="BD329" s="36">
        <f t="shared" si="123"/>
        <v>149.28</v>
      </c>
      <c r="BE329" s="80">
        <f t="shared" si="124"/>
        <v>161.72</v>
      </c>
    </row>
    <row r="330" spans="1:57" ht="17.399999999999999">
      <c r="A330" s="217">
        <v>41918</v>
      </c>
      <c r="B330" s="201" t="str">
        <f t="shared" si="130"/>
        <v>21:00:00</v>
      </c>
      <c r="C330" s="27" t="s">
        <v>27</v>
      </c>
      <c r="D330" s="88">
        <v>714</v>
      </c>
      <c r="E330" s="88">
        <v>588</v>
      </c>
      <c r="F330" s="88">
        <v>860</v>
      </c>
      <c r="G330" s="88">
        <v>24</v>
      </c>
      <c r="H330" s="88">
        <v>21</v>
      </c>
      <c r="I330" s="89">
        <v>28</v>
      </c>
      <c r="J330" s="48">
        <f t="shared" si="110"/>
        <v>2162</v>
      </c>
      <c r="K330" s="48">
        <f t="shared" si="111"/>
        <v>73</v>
      </c>
      <c r="L330" s="88">
        <v>650</v>
      </c>
      <c r="M330" s="94">
        <v>498</v>
      </c>
      <c r="N330" s="94"/>
      <c r="O330" s="93">
        <v>21</v>
      </c>
      <c r="P330" s="93">
        <v>17</v>
      </c>
      <c r="Q330" s="56"/>
      <c r="R330" s="48">
        <f t="shared" si="112"/>
        <v>1148</v>
      </c>
      <c r="S330" s="48">
        <f t="shared" si="113"/>
        <v>38</v>
      </c>
      <c r="T330" s="50">
        <f t="shared" si="114"/>
        <v>111</v>
      </c>
      <c r="U330" s="101">
        <v>5.64</v>
      </c>
      <c r="V330" s="89">
        <v>7</v>
      </c>
      <c r="W330" s="100">
        <v>11.1</v>
      </c>
      <c r="X330" s="44"/>
      <c r="Y330" s="44"/>
      <c r="Z330" s="44"/>
      <c r="AA330" s="44"/>
      <c r="AB330" s="44"/>
      <c r="AC330" s="67">
        <f t="shared" si="115"/>
        <v>0</v>
      </c>
      <c r="AD330" s="33"/>
      <c r="AE330" s="20">
        <f t="shared" si="116"/>
        <v>0</v>
      </c>
      <c r="AF330" s="85">
        <f t="shared" si="117"/>
        <v>141.74</v>
      </c>
      <c r="AG330" s="21">
        <f t="shared" si="118"/>
        <v>141.74</v>
      </c>
      <c r="AH330" s="84"/>
      <c r="AI330" s="78"/>
      <c r="AJ330" s="22">
        <f t="shared" si="128"/>
        <v>141.74</v>
      </c>
      <c r="AK330" s="23">
        <v>0</v>
      </c>
      <c r="AL330" s="58"/>
      <c r="AM330" s="24">
        <f t="shared" si="125"/>
        <v>0</v>
      </c>
      <c r="AN330" s="25">
        <f t="shared" si="126"/>
        <v>149.28</v>
      </c>
      <c r="AO330" s="26">
        <f t="shared" si="127"/>
        <v>149.28</v>
      </c>
      <c r="AP330" s="79"/>
      <c r="AQ330" s="121">
        <v>80</v>
      </c>
      <c r="AR330" s="121">
        <v>200</v>
      </c>
      <c r="AS330" s="121">
        <v>0</v>
      </c>
      <c r="AT330" s="121">
        <v>20</v>
      </c>
      <c r="AU330" s="121">
        <v>60</v>
      </c>
      <c r="AV330" s="62">
        <f t="shared" si="129"/>
        <v>360</v>
      </c>
      <c r="AW330" s="64">
        <f t="shared" si="120"/>
        <v>342</v>
      </c>
      <c r="AX330" s="120">
        <v>6</v>
      </c>
      <c r="AY330" s="120">
        <v>16</v>
      </c>
      <c r="AZ330" s="120">
        <v>8</v>
      </c>
      <c r="BA330" s="120">
        <v>1</v>
      </c>
      <c r="BB330" s="81">
        <f t="shared" si="121"/>
        <v>31</v>
      </c>
      <c r="BC330" s="80">
        <f t="shared" si="122"/>
        <v>311</v>
      </c>
      <c r="BD330" s="36">
        <f t="shared" si="123"/>
        <v>149.28</v>
      </c>
      <c r="BE330" s="80">
        <f t="shared" si="124"/>
        <v>161.72</v>
      </c>
    </row>
    <row r="331" spans="1:57" ht="17.399999999999999">
      <c r="A331" s="217">
        <v>41918</v>
      </c>
      <c r="B331" s="201" t="str">
        <f t="shared" si="130"/>
        <v>21:15:00</v>
      </c>
      <c r="C331" s="27" t="s">
        <v>57</v>
      </c>
      <c r="D331" s="88">
        <v>714</v>
      </c>
      <c r="E331" s="88">
        <v>588</v>
      </c>
      <c r="F331" s="88">
        <v>860</v>
      </c>
      <c r="G331" s="88">
        <v>24</v>
      </c>
      <c r="H331" s="88">
        <v>21</v>
      </c>
      <c r="I331" s="89">
        <v>28</v>
      </c>
      <c r="J331" s="48">
        <f t="shared" si="110"/>
        <v>2162</v>
      </c>
      <c r="K331" s="48">
        <f t="shared" si="111"/>
        <v>73</v>
      </c>
      <c r="L331" s="88">
        <v>650</v>
      </c>
      <c r="M331" s="94">
        <v>498</v>
      </c>
      <c r="N331" s="94"/>
      <c r="O331" s="93">
        <v>21</v>
      </c>
      <c r="P331" s="93">
        <v>17</v>
      </c>
      <c r="Q331" s="56"/>
      <c r="R331" s="48">
        <f t="shared" si="112"/>
        <v>1148</v>
      </c>
      <c r="S331" s="48">
        <f t="shared" si="113"/>
        <v>38</v>
      </c>
      <c r="T331" s="50">
        <f t="shared" si="114"/>
        <v>111</v>
      </c>
      <c r="U331" s="101">
        <v>5.64</v>
      </c>
      <c r="V331" s="89">
        <v>7</v>
      </c>
      <c r="W331" s="100">
        <v>11.1</v>
      </c>
      <c r="X331" s="44"/>
      <c r="Y331" s="44"/>
      <c r="Z331" s="44"/>
      <c r="AA331" s="44"/>
      <c r="AB331" s="44"/>
      <c r="AC331" s="67">
        <f t="shared" si="115"/>
        <v>0</v>
      </c>
      <c r="AD331" s="33"/>
      <c r="AE331" s="20">
        <f t="shared" si="116"/>
        <v>0</v>
      </c>
      <c r="AF331" s="85">
        <f t="shared" si="117"/>
        <v>141.74</v>
      </c>
      <c r="AG331" s="21">
        <f t="shared" si="118"/>
        <v>141.74</v>
      </c>
      <c r="AH331" s="84"/>
      <c r="AI331" s="78"/>
      <c r="AJ331" s="22">
        <f t="shared" si="128"/>
        <v>141.74</v>
      </c>
      <c r="AK331" s="23">
        <v>0</v>
      </c>
      <c r="AL331" s="58"/>
      <c r="AM331" s="24">
        <f t="shared" si="125"/>
        <v>0</v>
      </c>
      <c r="AN331" s="25">
        <f t="shared" si="126"/>
        <v>149.28</v>
      </c>
      <c r="AO331" s="26">
        <f t="shared" si="127"/>
        <v>149.28</v>
      </c>
      <c r="AP331" s="79"/>
      <c r="AQ331" s="121">
        <v>80</v>
      </c>
      <c r="AR331" s="121">
        <v>200</v>
      </c>
      <c r="AS331" s="121">
        <v>0</v>
      </c>
      <c r="AT331" s="121">
        <v>20</v>
      </c>
      <c r="AU331" s="121">
        <v>60</v>
      </c>
      <c r="AV331" s="62">
        <f t="shared" si="129"/>
        <v>360</v>
      </c>
      <c r="AW331" s="64">
        <f t="shared" si="120"/>
        <v>342</v>
      </c>
      <c r="AX331" s="120">
        <v>6</v>
      </c>
      <c r="AY331" s="120">
        <v>16</v>
      </c>
      <c r="AZ331" s="120">
        <v>8</v>
      </c>
      <c r="BA331" s="120">
        <v>1</v>
      </c>
      <c r="BB331" s="81">
        <f t="shared" si="121"/>
        <v>31</v>
      </c>
      <c r="BC331" s="80">
        <f t="shared" si="122"/>
        <v>311</v>
      </c>
      <c r="BD331" s="36">
        <f t="shared" si="123"/>
        <v>149.28</v>
      </c>
      <c r="BE331" s="80">
        <f t="shared" si="124"/>
        <v>161.72</v>
      </c>
    </row>
    <row r="332" spans="1:57" ht="17.399999999999999">
      <c r="A332" s="217">
        <v>41918</v>
      </c>
      <c r="B332" s="201" t="str">
        <f t="shared" si="130"/>
        <v>21:30:00</v>
      </c>
      <c r="C332" s="27" t="s">
        <v>58</v>
      </c>
      <c r="D332" s="88">
        <v>688</v>
      </c>
      <c r="E332" s="88">
        <v>564</v>
      </c>
      <c r="F332" s="88">
        <v>860</v>
      </c>
      <c r="G332" s="88">
        <v>24</v>
      </c>
      <c r="H332" s="88">
        <v>20</v>
      </c>
      <c r="I332" s="89">
        <v>28</v>
      </c>
      <c r="J332" s="48">
        <f t="shared" si="110"/>
        <v>2112</v>
      </c>
      <c r="K332" s="48">
        <f t="shared" si="111"/>
        <v>72</v>
      </c>
      <c r="L332" s="88">
        <v>636</v>
      </c>
      <c r="M332" s="94">
        <v>481</v>
      </c>
      <c r="N332" s="94"/>
      <c r="O332" s="93">
        <v>21</v>
      </c>
      <c r="P332" s="93">
        <v>17</v>
      </c>
      <c r="Q332" s="56"/>
      <c r="R332" s="48">
        <f t="shared" si="112"/>
        <v>1117</v>
      </c>
      <c r="S332" s="48">
        <f t="shared" si="113"/>
        <v>38</v>
      </c>
      <c r="T332" s="50">
        <f t="shared" si="114"/>
        <v>110</v>
      </c>
      <c r="U332" s="101">
        <v>5.64</v>
      </c>
      <c r="V332" s="89">
        <v>7</v>
      </c>
      <c r="W332" s="100">
        <v>11.1</v>
      </c>
      <c r="X332" s="44"/>
      <c r="Y332" s="44"/>
      <c r="Z332" s="44"/>
      <c r="AA332" s="44"/>
      <c r="AB332" s="44"/>
      <c r="AC332" s="67">
        <f t="shared" si="115"/>
        <v>0</v>
      </c>
      <c r="AD332" s="33"/>
      <c r="AE332" s="20">
        <f t="shared" si="116"/>
        <v>0</v>
      </c>
      <c r="AF332" s="85">
        <f t="shared" si="117"/>
        <v>140.74</v>
      </c>
      <c r="AG332" s="21">
        <f t="shared" si="118"/>
        <v>140.74</v>
      </c>
      <c r="AH332" s="84"/>
      <c r="AI332" s="78"/>
      <c r="AJ332" s="22">
        <f t="shared" si="128"/>
        <v>140.74</v>
      </c>
      <c r="AK332" s="23">
        <v>0</v>
      </c>
      <c r="AL332" s="58"/>
      <c r="AM332" s="24">
        <f t="shared" si="125"/>
        <v>0</v>
      </c>
      <c r="AN332" s="25">
        <f t="shared" si="126"/>
        <v>149.28</v>
      </c>
      <c r="AO332" s="26">
        <f t="shared" si="127"/>
        <v>149.28</v>
      </c>
      <c r="AP332" s="79"/>
      <c r="AQ332" s="121">
        <v>80</v>
      </c>
      <c r="AR332" s="121">
        <v>200</v>
      </c>
      <c r="AS332" s="121">
        <v>0</v>
      </c>
      <c r="AT332" s="121">
        <v>20</v>
      </c>
      <c r="AU332" s="121">
        <v>60</v>
      </c>
      <c r="AV332" s="62">
        <f t="shared" si="129"/>
        <v>360</v>
      </c>
      <c r="AW332" s="64">
        <f t="shared" si="120"/>
        <v>342</v>
      </c>
      <c r="AX332" s="120">
        <v>6</v>
      </c>
      <c r="AY332" s="120">
        <v>16</v>
      </c>
      <c r="AZ332" s="120">
        <v>8</v>
      </c>
      <c r="BA332" s="120">
        <v>1</v>
      </c>
      <c r="BB332" s="81">
        <f t="shared" si="121"/>
        <v>31</v>
      </c>
      <c r="BC332" s="80">
        <f t="shared" si="122"/>
        <v>311</v>
      </c>
      <c r="BD332" s="36">
        <f t="shared" si="123"/>
        <v>149.28</v>
      </c>
      <c r="BE332" s="80">
        <f t="shared" si="124"/>
        <v>161.72</v>
      </c>
    </row>
    <row r="333" spans="1:57" ht="17.399999999999999">
      <c r="A333" s="217">
        <v>41918</v>
      </c>
      <c r="B333" s="201" t="str">
        <f t="shared" si="130"/>
        <v>21:45:00</v>
      </c>
      <c r="C333" s="27" t="s">
        <v>59</v>
      </c>
      <c r="D333" s="88">
        <v>688</v>
      </c>
      <c r="E333" s="88">
        <v>564</v>
      </c>
      <c r="F333" s="88">
        <v>860</v>
      </c>
      <c r="G333" s="88">
        <v>24</v>
      </c>
      <c r="H333" s="88">
        <v>20</v>
      </c>
      <c r="I333" s="89">
        <v>28</v>
      </c>
      <c r="J333" s="48">
        <f>D333+E333+F333</f>
        <v>2112</v>
      </c>
      <c r="K333" s="48">
        <f>G333+H333+I333</f>
        <v>72</v>
      </c>
      <c r="L333" s="88">
        <v>636</v>
      </c>
      <c r="M333" s="94">
        <v>481</v>
      </c>
      <c r="N333" s="94"/>
      <c r="O333" s="93">
        <v>21</v>
      </c>
      <c r="P333" s="93">
        <v>17</v>
      </c>
      <c r="Q333" s="56"/>
      <c r="R333" s="48">
        <f t="shared" si="112"/>
        <v>1117</v>
      </c>
      <c r="S333" s="48">
        <f t="shared" si="113"/>
        <v>38</v>
      </c>
      <c r="T333" s="50">
        <f t="shared" si="114"/>
        <v>110</v>
      </c>
      <c r="U333" s="101">
        <v>5.64</v>
      </c>
      <c r="V333" s="89">
        <v>7</v>
      </c>
      <c r="W333" s="100">
        <v>11.1</v>
      </c>
      <c r="X333" s="44"/>
      <c r="Y333" s="44"/>
      <c r="Z333" s="44"/>
      <c r="AA333" s="44"/>
      <c r="AB333" s="44"/>
      <c r="AC333" s="67">
        <f t="shared" si="115"/>
        <v>0</v>
      </c>
      <c r="AD333" s="33"/>
      <c r="AE333" s="20">
        <f t="shared" si="116"/>
        <v>0</v>
      </c>
      <c r="AF333" s="85">
        <f t="shared" si="117"/>
        <v>140.74</v>
      </c>
      <c r="AG333" s="21">
        <f t="shared" si="118"/>
        <v>140.74</v>
      </c>
      <c r="AH333" s="84"/>
      <c r="AI333" s="78"/>
      <c r="AJ333" s="22">
        <f t="shared" si="128"/>
        <v>140.74</v>
      </c>
      <c r="AK333" s="23">
        <v>0</v>
      </c>
      <c r="AL333" s="58"/>
      <c r="AM333" s="24">
        <f t="shared" si="125"/>
        <v>0</v>
      </c>
      <c r="AN333" s="25">
        <f t="shared" si="126"/>
        <v>149.28</v>
      </c>
      <c r="AO333" s="26">
        <f t="shared" si="127"/>
        <v>149.28</v>
      </c>
      <c r="AP333" s="79"/>
      <c r="AQ333" s="121">
        <v>80</v>
      </c>
      <c r="AR333" s="121">
        <v>200</v>
      </c>
      <c r="AS333" s="121">
        <v>0</v>
      </c>
      <c r="AT333" s="121">
        <v>20</v>
      </c>
      <c r="AU333" s="121">
        <v>60</v>
      </c>
      <c r="AV333" s="62">
        <f t="shared" si="129"/>
        <v>360</v>
      </c>
      <c r="AW333" s="64">
        <f t="shared" si="120"/>
        <v>342</v>
      </c>
      <c r="AX333" s="120">
        <v>6</v>
      </c>
      <c r="AY333" s="120">
        <v>16</v>
      </c>
      <c r="AZ333" s="120">
        <v>8</v>
      </c>
      <c r="BA333" s="120">
        <v>1</v>
      </c>
      <c r="BB333" s="81">
        <f t="shared" si="121"/>
        <v>31</v>
      </c>
      <c r="BC333" s="80">
        <f t="shared" si="122"/>
        <v>311</v>
      </c>
      <c r="BD333" s="36">
        <f t="shared" si="123"/>
        <v>149.28</v>
      </c>
      <c r="BE333" s="80">
        <f t="shared" si="124"/>
        <v>161.72</v>
      </c>
    </row>
    <row r="334" spans="1:57" ht="17.399999999999999">
      <c r="A334" s="217">
        <v>41918</v>
      </c>
      <c r="B334" s="201" t="str">
        <f t="shared" si="130"/>
        <v>22:00:00</v>
      </c>
      <c r="C334" s="27" t="s">
        <v>28</v>
      </c>
      <c r="D334" s="88">
        <v>666</v>
      </c>
      <c r="E334" s="88">
        <v>537</v>
      </c>
      <c r="F334" s="88">
        <v>822</v>
      </c>
      <c r="G334" s="88">
        <v>23</v>
      </c>
      <c r="H334" s="88">
        <v>19</v>
      </c>
      <c r="I334" s="89">
        <v>27</v>
      </c>
      <c r="J334" s="48">
        <f t="shared" si="110"/>
        <v>2025</v>
      </c>
      <c r="K334" s="48">
        <f t="shared" si="111"/>
        <v>69</v>
      </c>
      <c r="L334" s="88">
        <v>601</v>
      </c>
      <c r="M334" s="94">
        <v>460</v>
      </c>
      <c r="N334" s="94"/>
      <c r="O334" s="90">
        <v>20</v>
      </c>
      <c r="P334" s="93">
        <v>17</v>
      </c>
      <c r="Q334" s="56"/>
      <c r="R334" s="48">
        <f t="shared" si="112"/>
        <v>1061</v>
      </c>
      <c r="S334" s="48">
        <f t="shared" si="113"/>
        <v>37</v>
      </c>
      <c r="T334" s="50">
        <f t="shared" si="114"/>
        <v>106</v>
      </c>
      <c r="U334" s="88">
        <v>5.22</v>
      </c>
      <c r="V334" s="88">
        <v>4</v>
      </c>
      <c r="W334" s="88">
        <v>9.8000000000000007</v>
      </c>
      <c r="X334" s="44"/>
      <c r="Y334" s="44"/>
      <c r="Z334" s="44"/>
      <c r="AA334" s="44"/>
      <c r="AB334" s="44"/>
      <c r="AC334" s="67">
        <f t="shared" si="115"/>
        <v>0</v>
      </c>
      <c r="AD334" s="33"/>
      <c r="AE334" s="20">
        <f t="shared" si="116"/>
        <v>0</v>
      </c>
      <c r="AF334" s="85">
        <f t="shared" si="117"/>
        <v>132.01999999999998</v>
      </c>
      <c r="AG334" s="21">
        <f t="shared" si="118"/>
        <v>132.01999999999998</v>
      </c>
      <c r="AH334" s="84"/>
      <c r="AI334" s="78"/>
      <c r="AJ334" s="22">
        <f t="shared" si="128"/>
        <v>132.01999999999998</v>
      </c>
      <c r="AK334" s="23">
        <v>0</v>
      </c>
      <c r="AL334" s="58"/>
      <c r="AM334" s="24">
        <f t="shared" si="125"/>
        <v>0</v>
      </c>
      <c r="AN334" s="25">
        <f t="shared" si="126"/>
        <v>149.28</v>
      </c>
      <c r="AO334" s="26">
        <f t="shared" si="127"/>
        <v>149.28</v>
      </c>
      <c r="AP334" s="79"/>
      <c r="AQ334" s="121">
        <v>80</v>
      </c>
      <c r="AR334" s="121">
        <v>200</v>
      </c>
      <c r="AS334" s="121">
        <v>0</v>
      </c>
      <c r="AT334" s="121">
        <v>20</v>
      </c>
      <c r="AU334" s="121">
        <v>60</v>
      </c>
      <c r="AV334" s="62">
        <f t="shared" si="129"/>
        <v>360</v>
      </c>
      <c r="AW334" s="64">
        <f t="shared" si="120"/>
        <v>342</v>
      </c>
      <c r="AX334" s="120">
        <v>6</v>
      </c>
      <c r="AY334" s="120">
        <v>16</v>
      </c>
      <c r="AZ334" s="120">
        <v>8</v>
      </c>
      <c r="BA334" s="120">
        <v>1</v>
      </c>
      <c r="BB334" s="81">
        <f t="shared" si="121"/>
        <v>31</v>
      </c>
      <c r="BC334" s="80">
        <f t="shared" si="122"/>
        <v>311</v>
      </c>
      <c r="BD334" s="36">
        <f t="shared" si="123"/>
        <v>149.28</v>
      </c>
      <c r="BE334" s="80">
        <f t="shared" si="124"/>
        <v>161.72</v>
      </c>
    </row>
    <row r="335" spans="1:57" ht="17.399999999999999">
      <c r="A335" s="217">
        <v>41918</v>
      </c>
      <c r="B335" s="201" t="str">
        <f t="shared" si="130"/>
        <v>22:30:00</v>
      </c>
      <c r="C335" s="215" t="s">
        <v>60</v>
      </c>
      <c r="D335" s="88">
        <v>634</v>
      </c>
      <c r="E335" s="88">
        <v>513</v>
      </c>
      <c r="F335" s="88">
        <v>771</v>
      </c>
      <c r="G335" s="88">
        <v>22</v>
      </c>
      <c r="H335" s="88">
        <v>18</v>
      </c>
      <c r="I335" s="89">
        <v>26</v>
      </c>
      <c r="J335" s="48">
        <f t="shared" si="110"/>
        <v>1918</v>
      </c>
      <c r="K335" s="48">
        <f t="shared" si="111"/>
        <v>66</v>
      </c>
      <c r="L335" s="88">
        <v>597</v>
      </c>
      <c r="M335" s="94">
        <v>449</v>
      </c>
      <c r="N335" s="94"/>
      <c r="O335" s="90">
        <v>20</v>
      </c>
      <c r="P335" s="93">
        <v>17</v>
      </c>
      <c r="Q335" s="56"/>
      <c r="R335" s="48">
        <f t="shared" si="112"/>
        <v>1046</v>
      </c>
      <c r="S335" s="48">
        <f t="shared" si="113"/>
        <v>37</v>
      </c>
      <c r="T335" s="50">
        <f t="shared" si="114"/>
        <v>103</v>
      </c>
      <c r="U335" s="88">
        <v>5.22</v>
      </c>
      <c r="V335" s="88">
        <v>4</v>
      </c>
      <c r="W335" s="88">
        <v>9.8000000000000007</v>
      </c>
      <c r="X335" s="44"/>
      <c r="Y335" s="44"/>
      <c r="Z335" s="44"/>
      <c r="AA335" s="44"/>
      <c r="AB335" s="44"/>
      <c r="AC335" s="67">
        <f t="shared" si="115"/>
        <v>0</v>
      </c>
      <c r="AD335" s="33"/>
      <c r="AE335" s="20">
        <f t="shared" si="116"/>
        <v>0</v>
      </c>
      <c r="AF335" s="85">
        <f t="shared" si="117"/>
        <v>126.02</v>
      </c>
      <c r="AG335" s="21">
        <f t="shared" si="118"/>
        <v>126.02</v>
      </c>
      <c r="AH335" s="84"/>
      <c r="AI335" s="78"/>
      <c r="AJ335" s="22">
        <f t="shared" si="128"/>
        <v>126.02</v>
      </c>
      <c r="AK335" s="23">
        <v>0</v>
      </c>
      <c r="AL335" s="58"/>
      <c r="AM335" s="24">
        <f t="shared" si="125"/>
        <v>0</v>
      </c>
      <c r="AN335" s="25">
        <f t="shared" si="126"/>
        <v>149.28</v>
      </c>
      <c r="AO335" s="26">
        <f t="shared" si="127"/>
        <v>149.28</v>
      </c>
      <c r="AP335" s="79"/>
      <c r="AQ335" s="121">
        <v>80</v>
      </c>
      <c r="AR335" s="121">
        <v>200</v>
      </c>
      <c r="AS335" s="121">
        <v>0</v>
      </c>
      <c r="AT335" s="121">
        <v>20</v>
      </c>
      <c r="AU335" s="121">
        <v>60</v>
      </c>
      <c r="AV335" s="62">
        <f t="shared" si="129"/>
        <v>360</v>
      </c>
      <c r="AW335" s="64">
        <f t="shared" si="120"/>
        <v>342</v>
      </c>
      <c r="AX335" s="120">
        <v>6</v>
      </c>
      <c r="AY335" s="120">
        <v>16</v>
      </c>
      <c r="AZ335" s="120">
        <v>8</v>
      </c>
      <c r="BA335" s="120">
        <v>1</v>
      </c>
      <c r="BB335" s="81">
        <f t="shared" si="121"/>
        <v>31</v>
      </c>
      <c r="BC335" s="80">
        <f t="shared" si="122"/>
        <v>311</v>
      </c>
      <c r="BD335" s="36">
        <f t="shared" si="123"/>
        <v>149.28</v>
      </c>
      <c r="BE335" s="80">
        <f t="shared" si="124"/>
        <v>161.72</v>
      </c>
    </row>
    <row r="336" spans="1:57" ht="17.399999999999999">
      <c r="A336" s="217">
        <v>41918</v>
      </c>
      <c r="B336" s="201" t="str">
        <f t="shared" si="130"/>
        <v>23:00:00</v>
      </c>
      <c r="C336" s="215" t="s">
        <v>29</v>
      </c>
      <c r="D336" s="88">
        <v>582</v>
      </c>
      <c r="E336" s="88">
        <v>470</v>
      </c>
      <c r="F336" s="88">
        <v>727</v>
      </c>
      <c r="G336" s="88">
        <v>20</v>
      </c>
      <c r="H336" s="88">
        <v>17</v>
      </c>
      <c r="I336" s="89">
        <v>24</v>
      </c>
      <c r="J336" s="48">
        <f t="shared" si="110"/>
        <v>1779</v>
      </c>
      <c r="K336" s="48">
        <f t="shared" si="111"/>
        <v>61</v>
      </c>
      <c r="L336" s="88">
        <v>565</v>
      </c>
      <c r="M336" s="94">
        <v>421</v>
      </c>
      <c r="N336" s="94"/>
      <c r="O336" s="90">
        <v>19</v>
      </c>
      <c r="P336" s="93">
        <v>14</v>
      </c>
      <c r="Q336" s="56"/>
      <c r="R336" s="48">
        <f t="shared" si="112"/>
        <v>986</v>
      </c>
      <c r="S336" s="48">
        <f t="shared" si="113"/>
        <v>33</v>
      </c>
      <c r="T336" s="50">
        <f t="shared" si="114"/>
        <v>94</v>
      </c>
      <c r="U336" s="88">
        <v>4.67</v>
      </c>
      <c r="V336" s="88">
        <v>3.5</v>
      </c>
      <c r="W336" s="88">
        <v>8.9</v>
      </c>
      <c r="X336" s="44"/>
      <c r="Y336" s="44"/>
      <c r="Z336" s="44"/>
      <c r="AA336" s="44"/>
      <c r="AB336" s="44"/>
      <c r="AC336" s="67">
        <f t="shared" si="115"/>
        <v>0</v>
      </c>
      <c r="AD336" s="33"/>
      <c r="AE336" s="20">
        <f t="shared" si="116"/>
        <v>0</v>
      </c>
      <c r="AF336" s="85">
        <f t="shared" si="117"/>
        <v>115.07000000000001</v>
      </c>
      <c r="AG336" s="21">
        <f t="shared" si="118"/>
        <v>115.07000000000001</v>
      </c>
      <c r="AH336" s="84"/>
      <c r="AI336" s="78"/>
      <c r="AJ336" s="22">
        <f t="shared" si="128"/>
        <v>115.07000000000001</v>
      </c>
      <c r="AK336" s="23">
        <v>0</v>
      </c>
      <c r="AL336" s="58"/>
      <c r="AM336" s="24">
        <f>AE336</f>
        <v>0</v>
      </c>
      <c r="AN336" s="25">
        <f>BD336</f>
        <v>149.28</v>
      </c>
      <c r="AO336" s="26">
        <f>AM336+AN336</f>
        <v>149.28</v>
      </c>
      <c r="AP336" s="79"/>
      <c r="AQ336" s="121">
        <v>80</v>
      </c>
      <c r="AR336" s="121">
        <v>200</v>
      </c>
      <c r="AS336" s="121">
        <v>0</v>
      </c>
      <c r="AT336" s="121">
        <v>20</v>
      </c>
      <c r="AU336" s="121">
        <v>60</v>
      </c>
      <c r="AV336" s="62">
        <f t="shared" si="129"/>
        <v>360</v>
      </c>
      <c r="AW336" s="64">
        <f t="shared" si="120"/>
        <v>342</v>
      </c>
      <c r="AX336" s="120">
        <v>6</v>
      </c>
      <c r="AY336" s="120">
        <v>16</v>
      </c>
      <c r="AZ336" s="120">
        <v>8</v>
      </c>
      <c r="BA336" s="120">
        <v>1</v>
      </c>
      <c r="BB336" s="81">
        <f t="shared" si="121"/>
        <v>31</v>
      </c>
      <c r="BC336" s="80">
        <f t="shared" si="122"/>
        <v>311</v>
      </c>
      <c r="BD336" s="36">
        <f t="shared" si="123"/>
        <v>149.28</v>
      </c>
      <c r="BE336" s="80">
        <f t="shared" si="124"/>
        <v>161.72</v>
      </c>
    </row>
    <row r="337" spans="1:57" ht="17.399999999999999">
      <c r="A337" s="217">
        <v>41918</v>
      </c>
      <c r="B337" s="201" t="str">
        <f t="shared" si="130"/>
        <v>23:30:00</v>
      </c>
      <c r="C337" s="32" t="s">
        <v>61</v>
      </c>
      <c r="D337" s="88">
        <v>549</v>
      </c>
      <c r="E337" s="88">
        <v>450</v>
      </c>
      <c r="F337" s="88">
        <v>686</v>
      </c>
      <c r="G337" s="88">
        <v>19</v>
      </c>
      <c r="H337" s="88">
        <v>16</v>
      </c>
      <c r="I337" s="89">
        <v>23</v>
      </c>
      <c r="J337" s="48">
        <f t="shared" si="110"/>
        <v>1685</v>
      </c>
      <c r="K337" s="48">
        <f t="shared" si="111"/>
        <v>58</v>
      </c>
      <c r="L337" s="88">
        <v>540</v>
      </c>
      <c r="M337" s="94">
        <v>418</v>
      </c>
      <c r="N337" s="94"/>
      <c r="O337" s="90">
        <v>18</v>
      </c>
      <c r="P337" s="93">
        <v>14</v>
      </c>
      <c r="Q337" s="56"/>
      <c r="R337" s="48">
        <f t="shared" si="112"/>
        <v>958</v>
      </c>
      <c r="S337" s="48">
        <f t="shared" si="113"/>
        <v>32</v>
      </c>
      <c r="T337" s="50">
        <f t="shared" si="114"/>
        <v>90</v>
      </c>
      <c r="U337" s="88">
        <v>4.67</v>
      </c>
      <c r="V337" s="88">
        <v>3.5</v>
      </c>
      <c r="W337" s="88">
        <v>8.9</v>
      </c>
      <c r="X337" s="44"/>
      <c r="Y337" s="44"/>
      <c r="Z337" s="44"/>
      <c r="AA337" s="44"/>
      <c r="AB337" s="44"/>
      <c r="AC337" s="67">
        <f t="shared" si="115"/>
        <v>0</v>
      </c>
      <c r="AD337" s="33"/>
      <c r="AE337" s="20">
        <f t="shared" si="116"/>
        <v>0</v>
      </c>
      <c r="AF337" s="85">
        <f t="shared" si="117"/>
        <v>110.57000000000001</v>
      </c>
      <c r="AG337" s="21">
        <f t="shared" si="118"/>
        <v>110.57000000000001</v>
      </c>
      <c r="AH337" s="84"/>
      <c r="AI337" s="78"/>
      <c r="AJ337" s="22">
        <f t="shared" si="128"/>
        <v>110.57000000000001</v>
      </c>
      <c r="AK337" s="23">
        <v>0</v>
      </c>
      <c r="AL337" s="58"/>
      <c r="AM337" s="24">
        <f>AE337</f>
        <v>0</v>
      </c>
      <c r="AN337" s="25">
        <f>BD337</f>
        <v>149.28</v>
      </c>
      <c r="AO337" s="26">
        <f>AM337+AN337</f>
        <v>149.28</v>
      </c>
      <c r="AP337" s="79"/>
      <c r="AQ337" s="121">
        <v>80</v>
      </c>
      <c r="AR337" s="121">
        <v>200</v>
      </c>
      <c r="AS337" s="121">
        <v>0</v>
      </c>
      <c r="AT337" s="121">
        <v>20</v>
      </c>
      <c r="AU337" s="121">
        <v>60</v>
      </c>
      <c r="AV337" s="62">
        <f t="shared" si="129"/>
        <v>360</v>
      </c>
      <c r="AW337" s="64">
        <f t="shared" si="120"/>
        <v>342</v>
      </c>
      <c r="AX337" s="120">
        <v>6</v>
      </c>
      <c r="AY337" s="120">
        <v>16</v>
      </c>
      <c r="AZ337" s="120">
        <v>8</v>
      </c>
      <c r="BA337" s="120">
        <v>1</v>
      </c>
      <c r="BB337" s="81">
        <f t="shared" si="121"/>
        <v>31</v>
      </c>
      <c r="BC337" s="80">
        <f t="shared" si="122"/>
        <v>311</v>
      </c>
      <c r="BD337" s="36">
        <f t="shared" si="123"/>
        <v>149.28</v>
      </c>
      <c r="BE337" s="80">
        <f t="shared" si="124"/>
        <v>161.72</v>
      </c>
    </row>
    <row r="338" spans="1:57" ht="17.399999999999999">
      <c r="A338" s="217">
        <v>41919</v>
      </c>
      <c r="B338" s="201" t="str">
        <f t="shared" si="130"/>
        <v>00:00:00</v>
      </c>
      <c r="C338" s="18" t="s">
        <v>85</v>
      </c>
      <c r="D338" s="44">
        <v>534</v>
      </c>
      <c r="E338" s="44">
        <v>436</v>
      </c>
      <c r="F338" s="44">
        <v>669</v>
      </c>
      <c r="G338" s="44">
        <v>18</v>
      </c>
      <c r="H338" s="44">
        <v>15</v>
      </c>
      <c r="I338" s="87">
        <v>23</v>
      </c>
      <c r="J338" s="48">
        <f>D338+E338+F338</f>
        <v>1639</v>
      </c>
      <c r="K338" s="48">
        <f>G338+H338+I338</f>
        <v>56</v>
      </c>
      <c r="L338" s="89">
        <v>505</v>
      </c>
      <c r="M338" s="94">
        <v>412</v>
      </c>
      <c r="N338" s="94"/>
      <c r="O338" s="94">
        <v>17</v>
      </c>
      <c r="P338" s="45">
        <v>14</v>
      </c>
      <c r="Q338" s="49"/>
      <c r="R338" s="48">
        <f>SUM(L338+M338+O338)</f>
        <v>934</v>
      </c>
      <c r="S338" s="55">
        <f>O338+P338+Q338</f>
        <v>31</v>
      </c>
      <c r="T338" s="57">
        <f>SUM(K338+S338)</f>
        <v>87</v>
      </c>
      <c r="U338" s="101">
        <v>4.2</v>
      </c>
      <c r="V338" s="44">
        <v>3.5</v>
      </c>
      <c r="W338" s="99">
        <v>7.3</v>
      </c>
      <c r="X338" s="53"/>
      <c r="Y338" s="53"/>
      <c r="Z338" s="53"/>
      <c r="AA338" s="53"/>
      <c r="AB338" s="53"/>
      <c r="AC338" s="67">
        <f>SUM(X338:AB338)</f>
        <v>0</v>
      </c>
      <c r="AD338" s="51"/>
      <c r="AE338" s="20">
        <f>AC338+AD338</f>
        <v>0</v>
      </c>
      <c r="AF338" s="85">
        <f>T338+U338+V338+W338+X338+V337+Z338+AA338+AB338</f>
        <v>105.5</v>
      </c>
      <c r="AG338" s="21">
        <f>+AF338-AM338</f>
        <v>105.5</v>
      </c>
      <c r="AH338" s="82"/>
      <c r="AI338" s="51"/>
      <c r="AJ338" s="22">
        <f t="shared" si="128"/>
        <v>105.5</v>
      </c>
      <c r="AK338" s="23"/>
      <c r="AL338" s="54"/>
      <c r="AM338" s="24">
        <f>AE338</f>
        <v>0</v>
      </c>
      <c r="AN338" s="25">
        <f>BD338</f>
        <v>149.28</v>
      </c>
      <c r="AO338" s="26">
        <f>AM338+AN338</f>
        <v>149.28</v>
      </c>
      <c r="AP338" s="79"/>
      <c r="AQ338" s="121">
        <v>80</v>
      </c>
      <c r="AR338" s="121">
        <v>200</v>
      </c>
      <c r="AS338" s="121">
        <v>0</v>
      </c>
      <c r="AT338" s="121">
        <v>20</v>
      </c>
      <c r="AU338" s="121">
        <v>60</v>
      </c>
      <c r="AV338" s="62">
        <f t="shared" ref="AV338:AV353" si="131">SUM(AQ338:AU338)</f>
        <v>360</v>
      </c>
      <c r="AW338" s="64">
        <f t="shared" si="120"/>
        <v>342</v>
      </c>
      <c r="AX338" s="120">
        <v>6</v>
      </c>
      <c r="AY338" s="120">
        <v>16</v>
      </c>
      <c r="AZ338" s="120">
        <v>8</v>
      </c>
      <c r="BA338" s="120">
        <v>1</v>
      </c>
      <c r="BB338" s="81">
        <f>SUM(AX338:BA338)</f>
        <v>31</v>
      </c>
      <c r="BC338" s="80">
        <f>AW338-BB338</f>
        <v>311</v>
      </c>
      <c r="BD338" s="36">
        <f>BC338*0.48</f>
        <v>149.28</v>
      </c>
      <c r="BE338" s="80">
        <f>BC338*0.52</f>
        <v>161.72</v>
      </c>
    </row>
    <row r="339" spans="1:57" ht="17.399999999999999">
      <c r="A339" s="217">
        <v>41919</v>
      </c>
      <c r="B339" s="201" t="str">
        <f t="shared" si="130"/>
        <v>00:30:00</v>
      </c>
      <c r="C339" s="27" t="s">
        <v>38</v>
      </c>
      <c r="D339" s="88">
        <v>519</v>
      </c>
      <c r="E339" s="88">
        <v>429</v>
      </c>
      <c r="F339" s="88">
        <v>643</v>
      </c>
      <c r="G339" s="88">
        <v>18</v>
      </c>
      <c r="H339" s="88">
        <v>15</v>
      </c>
      <c r="I339" s="89">
        <v>22</v>
      </c>
      <c r="J339" s="48">
        <f t="shared" ref="J339:J393" si="132">D339+E339+F339</f>
        <v>1591</v>
      </c>
      <c r="K339" s="48">
        <f t="shared" ref="K339:K393" si="133">G339+H339+I339</f>
        <v>55</v>
      </c>
      <c r="L339" s="89">
        <v>503</v>
      </c>
      <c r="M339" s="94">
        <v>418</v>
      </c>
      <c r="N339" s="94"/>
      <c r="O339" s="94">
        <v>17</v>
      </c>
      <c r="P339" s="45">
        <v>14</v>
      </c>
      <c r="Q339" s="56"/>
      <c r="R339" s="48">
        <f t="shared" ref="R339:R393" si="134">SUM(L339+M339+O339)</f>
        <v>938</v>
      </c>
      <c r="S339" s="55">
        <f t="shared" ref="S339:S393" si="135">O339+P339+Q339</f>
        <v>31</v>
      </c>
      <c r="T339" s="57">
        <f t="shared" ref="T339:T393" si="136">SUM(K339+S339)</f>
        <v>86</v>
      </c>
      <c r="U339" s="101">
        <v>4.2</v>
      </c>
      <c r="V339" s="44">
        <v>3.5</v>
      </c>
      <c r="W339" s="99">
        <v>7.3</v>
      </c>
      <c r="X339" s="44"/>
      <c r="Y339" s="137"/>
      <c r="Z339" s="53"/>
      <c r="AA339" s="44"/>
      <c r="AB339" s="44"/>
      <c r="AC339" s="67">
        <f t="shared" ref="AC339:AC393" si="137">SUM(X339:AB339)</f>
        <v>0</v>
      </c>
      <c r="AD339" s="51"/>
      <c r="AE339" s="20">
        <f t="shared" ref="AE339:AE393" si="138">AC339+AD339</f>
        <v>0</v>
      </c>
      <c r="AF339" s="85">
        <f t="shared" ref="AF339:AF393" si="139">T339+U339+V339+W339+X339+V338+Z339+AA339+AB339</f>
        <v>104.5</v>
      </c>
      <c r="AG339" s="21">
        <f t="shared" ref="AG339:AG393" si="140">+AF339-AM339</f>
        <v>104.5</v>
      </c>
      <c r="AH339" s="82"/>
      <c r="AI339" s="78"/>
      <c r="AJ339" s="22">
        <f t="shared" si="128"/>
        <v>104.5</v>
      </c>
      <c r="AK339" s="23"/>
      <c r="AL339" s="54"/>
      <c r="AM339" s="24">
        <f t="shared" ref="AM339:AM393" si="141">AE339</f>
        <v>0</v>
      </c>
      <c r="AN339" s="25">
        <f t="shared" ref="AN339:AN393" si="142">BD339</f>
        <v>149.28</v>
      </c>
      <c r="AO339" s="26">
        <f t="shared" ref="AO339:AO393" si="143">AM339+AN339</f>
        <v>149.28</v>
      </c>
      <c r="AP339" s="79"/>
      <c r="AQ339" s="121">
        <v>80</v>
      </c>
      <c r="AR339" s="121">
        <v>200</v>
      </c>
      <c r="AS339" s="121">
        <v>0</v>
      </c>
      <c r="AT339" s="121">
        <v>20</v>
      </c>
      <c r="AU339" s="121">
        <v>60</v>
      </c>
      <c r="AV339" s="62">
        <f t="shared" si="131"/>
        <v>360</v>
      </c>
      <c r="AW339" s="64">
        <f t="shared" si="120"/>
        <v>342</v>
      </c>
      <c r="AX339" s="120">
        <v>6</v>
      </c>
      <c r="AY339" s="120">
        <v>16</v>
      </c>
      <c r="AZ339" s="120">
        <v>8</v>
      </c>
      <c r="BA339" s="120">
        <v>1</v>
      </c>
      <c r="BB339" s="81">
        <f t="shared" ref="BB339:BB393" si="144">SUM(AX339:BA339)</f>
        <v>31</v>
      </c>
      <c r="BC339" s="80">
        <f t="shared" ref="BC339:BC393" si="145">AW339-BB339</f>
        <v>311</v>
      </c>
      <c r="BD339" s="36">
        <f t="shared" ref="BD339:BD393" si="146">BC339*0.48</f>
        <v>149.28</v>
      </c>
      <c r="BE339" s="80">
        <f t="shared" ref="BE339:BE393" si="147">BC339*0.52</f>
        <v>161.72</v>
      </c>
    </row>
    <row r="340" spans="1:57" ht="17.399999999999999">
      <c r="A340" s="217">
        <v>41919</v>
      </c>
      <c r="B340" s="201" t="str">
        <f t="shared" si="130"/>
        <v>01:00:00</v>
      </c>
      <c r="C340" s="18" t="s">
        <v>7</v>
      </c>
      <c r="D340" s="88">
        <v>487</v>
      </c>
      <c r="E340" s="90">
        <v>410</v>
      </c>
      <c r="F340" s="90">
        <v>635</v>
      </c>
      <c r="G340" s="88">
        <v>17</v>
      </c>
      <c r="H340" s="88">
        <v>14</v>
      </c>
      <c r="I340" s="89">
        <v>21</v>
      </c>
      <c r="J340" s="48">
        <f t="shared" si="132"/>
        <v>1532</v>
      </c>
      <c r="K340" s="48">
        <f t="shared" si="133"/>
        <v>52</v>
      </c>
      <c r="L340" s="89">
        <v>492</v>
      </c>
      <c r="M340" s="94">
        <v>404</v>
      </c>
      <c r="N340" s="94"/>
      <c r="O340" s="94">
        <v>17</v>
      </c>
      <c r="P340" s="45">
        <v>14</v>
      </c>
      <c r="R340" s="48">
        <f t="shared" si="134"/>
        <v>913</v>
      </c>
      <c r="S340" s="55">
        <f t="shared" si="135"/>
        <v>31</v>
      </c>
      <c r="T340" s="57">
        <f t="shared" si="136"/>
        <v>83</v>
      </c>
      <c r="U340" s="101">
        <v>3.8</v>
      </c>
      <c r="V340" s="44">
        <v>3</v>
      </c>
      <c r="W340" s="88">
        <v>7.1</v>
      </c>
      <c r="X340" s="44"/>
      <c r="Y340" s="137"/>
      <c r="Z340" s="44"/>
      <c r="AA340" s="44"/>
      <c r="AB340" s="44"/>
      <c r="AC340" s="67">
        <f t="shared" si="137"/>
        <v>0</v>
      </c>
      <c r="AD340" s="51"/>
      <c r="AE340" s="20">
        <f t="shared" si="138"/>
        <v>0</v>
      </c>
      <c r="AF340" s="85">
        <f t="shared" si="139"/>
        <v>100.39999999999999</v>
      </c>
      <c r="AG340" s="21">
        <f t="shared" si="140"/>
        <v>100.39999999999999</v>
      </c>
      <c r="AH340" s="82"/>
      <c r="AI340" s="78"/>
      <c r="AJ340" s="22">
        <f t="shared" si="128"/>
        <v>100.39999999999999</v>
      </c>
      <c r="AK340" s="23"/>
      <c r="AL340" s="58"/>
      <c r="AM340" s="24">
        <f t="shared" si="141"/>
        <v>0</v>
      </c>
      <c r="AN340" s="25">
        <f t="shared" si="142"/>
        <v>149.28</v>
      </c>
      <c r="AO340" s="26">
        <f t="shared" si="143"/>
        <v>149.28</v>
      </c>
      <c r="AP340" s="79"/>
      <c r="AQ340" s="121">
        <v>80</v>
      </c>
      <c r="AR340" s="121">
        <v>200</v>
      </c>
      <c r="AS340" s="121">
        <v>0</v>
      </c>
      <c r="AT340" s="121">
        <v>20</v>
      </c>
      <c r="AU340" s="121">
        <v>60</v>
      </c>
      <c r="AV340" s="62">
        <f t="shared" si="131"/>
        <v>360</v>
      </c>
      <c r="AW340" s="64">
        <f t="shared" si="120"/>
        <v>342</v>
      </c>
      <c r="AX340" s="120">
        <v>6</v>
      </c>
      <c r="AY340" s="120">
        <v>16</v>
      </c>
      <c r="AZ340" s="120">
        <v>8</v>
      </c>
      <c r="BA340" s="120">
        <v>1</v>
      </c>
      <c r="BB340" s="81">
        <f t="shared" si="144"/>
        <v>31</v>
      </c>
      <c r="BC340" s="80">
        <f t="shared" si="145"/>
        <v>311</v>
      </c>
      <c r="BD340" s="36">
        <f t="shared" si="146"/>
        <v>149.28</v>
      </c>
      <c r="BE340" s="80">
        <f t="shared" si="147"/>
        <v>161.72</v>
      </c>
    </row>
    <row r="341" spans="1:57" ht="17.399999999999999">
      <c r="A341" s="217">
        <v>41919</v>
      </c>
      <c r="B341" s="201" t="str">
        <f t="shared" si="130"/>
        <v>01:30:00</v>
      </c>
      <c r="C341" s="18" t="s">
        <v>39</v>
      </c>
      <c r="D341" s="88">
        <v>485</v>
      </c>
      <c r="E341" s="88">
        <v>405</v>
      </c>
      <c r="F341" s="88">
        <v>629</v>
      </c>
      <c r="G341" s="88">
        <v>17</v>
      </c>
      <c r="H341" s="88">
        <v>14</v>
      </c>
      <c r="I341" s="89">
        <v>21</v>
      </c>
      <c r="J341" s="48">
        <f t="shared" si="132"/>
        <v>1519</v>
      </c>
      <c r="K341" s="48">
        <f t="shared" si="133"/>
        <v>52</v>
      </c>
      <c r="L341" s="89">
        <v>480</v>
      </c>
      <c r="M341" s="94">
        <v>402</v>
      </c>
      <c r="N341" s="94"/>
      <c r="O341" s="94">
        <v>16</v>
      </c>
      <c r="P341" s="45">
        <v>14</v>
      </c>
      <c r="Q341" s="56"/>
      <c r="R341" s="48">
        <f t="shared" si="134"/>
        <v>898</v>
      </c>
      <c r="S341" s="55">
        <f t="shared" si="135"/>
        <v>30</v>
      </c>
      <c r="T341" s="57">
        <f t="shared" si="136"/>
        <v>82</v>
      </c>
      <c r="U341" s="101">
        <v>3.8</v>
      </c>
      <c r="V341" s="44">
        <v>3</v>
      </c>
      <c r="W341" s="88">
        <v>7.1</v>
      </c>
      <c r="X341" s="44"/>
      <c r="Y341" s="137"/>
      <c r="Z341" s="44"/>
      <c r="AA341" s="44"/>
      <c r="AB341" s="44"/>
      <c r="AC341" s="67">
        <f t="shared" si="137"/>
        <v>0</v>
      </c>
      <c r="AD341" s="51"/>
      <c r="AE341" s="20">
        <f t="shared" si="138"/>
        <v>0</v>
      </c>
      <c r="AF341" s="85">
        <f t="shared" si="139"/>
        <v>98.899999999999991</v>
      </c>
      <c r="AG341" s="21">
        <f t="shared" si="140"/>
        <v>98.899999999999991</v>
      </c>
      <c r="AH341" s="82"/>
      <c r="AI341" s="78"/>
      <c r="AJ341" s="22">
        <f t="shared" si="128"/>
        <v>98.899999999999991</v>
      </c>
      <c r="AK341" s="23"/>
      <c r="AL341" s="58"/>
      <c r="AM341" s="24">
        <f t="shared" si="141"/>
        <v>0</v>
      </c>
      <c r="AN341" s="25">
        <f t="shared" si="142"/>
        <v>149.28</v>
      </c>
      <c r="AO341" s="26">
        <f t="shared" si="143"/>
        <v>149.28</v>
      </c>
      <c r="AP341" s="79"/>
      <c r="AQ341" s="121">
        <v>80</v>
      </c>
      <c r="AR341" s="121">
        <v>200</v>
      </c>
      <c r="AS341" s="121">
        <v>0</v>
      </c>
      <c r="AT341" s="121">
        <v>20</v>
      </c>
      <c r="AU341" s="121">
        <v>60</v>
      </c>
      <c r="AV341" s="62">
        <f t="shared" si="131"/>
        <v>360</v>
      </c>
      <c r="AW341" s="64">
        <f t="shared" si="120"/>
        <v>342</v>
      </c>
      <c r="AX341" s="120">
        <v>6</v>
      </c>
      <c r="AY341" s="120">
        <v>16</v>
      </c>
      <c r="AZ341" s="120">
        <v>8</v>
      </c>
      <c r="BA341" s="120">
        <v>1</v>
      </c>
      <c r="BB341" s="81">
        <f t="shared" si="144"/>
        <v>31</v>
      </c>
      <c r="BC341" s="80">
        <f t="shared" si="145"/>
        <v>311</v>
      </c>
      <c r="BD341" s="36">
        <f t="shared" si="146"/>
        <v>149.28</v>
      </c>
      <c r="BE341" s="80">
        <f t="shared" si="147"/>
        <v>161.72</v>
      </c>
    </row>
    <row r="342" spans="1:57" ht="17.399999999999999">
      <c r="A342" s="217">
        <v>41919</v>
      </c>
      <c r="B342" s="201" t="str">
        <f t="shared" si="130"/>
        <v>02:00:00</v>
      </c>
      <c r="C342" s="27" t="s">
        <v>8</v>
      </c>
      <c r="D342" s="88">
        <v>480</v>
      </c>
      <c r="E342" s="88">
        <v>397</v>
      </c>
      <c r="F342" s="88">
        <v>614</v>
      </c>
      <c r="G342" s="88">
        <v>16</v>
      </c>
      <c r="H342" s="88">
        <v>14</v>
      </c>
      <c r="I342" s="89">
        <v>20</v>
      </c>
      <c r="J342" s="48">
        <f t="shared" si="132"/>
        <v>1491</v>
      </c>
      <c r="K342" s="48">
        <f t="shared" si="133"/>
        <v>50</v>
      </c>
      <c r="L342" s="89">
        <v>472</v>
      </c>
      <c r="M342" s="94">
        <v>399</v>
      </c>
      <c r="N342" s="94"/>
      <c r="O342" s="93">
        <v>16</v>
      </c>
      <c r="P342" s="45">
        <v>14</v>
      </c>
      <c r="Q342" s="56"/>
      <c r="R342" s="48">
        <f t="shared" si="134"/>
        <v>887</v>
      </c>
      <c r="S342" s="55">
        <f t="shared" si="135"/>
        <v>30</v>
      </c>
      <c r="T342" s="57">
        <f t="shared" si="136"/>
        <v>80</v>
      </c>
      <c r="U342" s="101">
        <v>2.16</v>
      </c>
      <c r="V342" s="44">
        <v>3</v>
      </c>
      <c r="W342" s="100">
        <v>7.1</v>
      </c>
      <c r="X342" s="44"/>
      <c r="Y342" s="137"/>
      <c r="Z342" s="44"/>
      <c r="AA342" s="44"/>
      <c r="AB342" s="44"/>
      <c r="AC342" s="67">
        <f t="shared" si="137"/>
        <v>0</v>
      </c>
      <c r="AD342" s="51"/>
      <c r="AE342" s="20">
        <f t="shared" si="138"/>
        <v>0</v>
      </c>
      <c r="AF342" s="85">
        <f t="shared" si="139"/>
        <v>95.259999999999991</v>
      </c>
      <c r="AG342" s="21">
        <f t="shared" si="140"/>
        <v>95.259999999999991</v>
      </c>
      <c r="AH342" s="82"/>
      <c r="AI342" s="78"/>
      <c r="AJ342" s="22">
        <f t="shared" si="128"/>
        <v>95.259999999999991</v>
      </c>
      <c r="AK342" s="23"/>
      <c r="AL342" s="58"/>
      <c r="AM342" s="24">
        <f t="shared" si="141"/>
        <v>0</v>
      </c>
      <c r="AN342" s="25">
        <f t="shared" si="142"/>
        <v>149.28</v>
      </c>
      <c r="AO342" s="26">
        <f t="shared" si="143"/>
        <v>149.28</v>
      </c>
      <c r="AP342" s="79"/>
      <c r="AQ342" s="121">
        <v>80</v>
      </c>
      <c r="AR342" s="121">
        <v>200</v>
      </c>
      <c r="AS342" s="121">
        <v>0</v>
      </c>
      <c r="AT342" s="121">
        <v>20</v>
      </c>
      <c r="AU342" s="121">
        <v>60</v>
      </c>
      <c r="AV342" s="62">
        <f t="shared" si="131"/>
        <v>360</v>
      </c>
      <c r="AW342" s="64">
        <f t="shared" si="120"/>
        <v>342</v>
      </c>
      <c r="AX342" s="120">
        <v>6</v>
      </c>
      <c r="AY342" s="120">
        <v>16</v>
      </c>
      <c r="AZ342" s="120">
        <v>8</v>
      </c>
      <c r="BA342" s="120">
        <v>1</v>
      </c>
      <c r="BB342" s="81">
        <f t="shared" si="144"/>
        <v>31</v>
      </c>
      <c r="BC342" s="80">
        <f t="shared" si="145"/>
        <v>311</v>
      </c>
      <c r="BD342" s="36">
        <f t="shared" si="146"/>
        <v>149.28</v>
      </c>
      <c r="BE342" s="80">
        <f t="shared" si="147"/>
        <v>161.72</v>
      </c>
    </row>
    <row r="343" spans="1:57" ht="17.399999999999999">
      <c r="A343" s="217">
        <v>41919</v>
      </c>
      <c r="B343" s="201" t="str">
        <f t="shared" si="130"/>
        <v>02:30:00</v>
      </c>
      <c r="C343" s="27" t="s">
        <v>40</v>
      </c>
      <c r="D343" s="88">
        <v>479</v>
      </c>
      <c r="E343" s="88">
        <v>395</v>
      </c>
      <c r="F343" s="88">
        <v>619</v>
      </c>
      <c r="G343" s="88">
        <v>16</v>
      </c>
      <c r="H343" s="88">
        <v>14</v>
      </c>
      <c r="I343" s="89">
        <v>20</v>
      </c>
      <c r="J343" s="48">
        <f t="shared" si="132"/>
        <v>1493</v>
      </c>
      <c r="K343" s="48">
        <f t="shared" si="133"/>
        <v>50</v>
      </c>
      <c r="L343" s="89">
        <v>469</v>
      </c>
      <c r="M343" s="94">
        <v>398</v>
      </c>
      <c r="N343" s="94"/>
      <c r="O343" s="93">
        <v>16</v>
      </c>
      <c r="P343" s="45">
        <v>14</v>
      </c>
      <c r="Q343" s="56"/>
      <c r="R343" s="48">
        <f t="shared" si="134"/>
        <v>883</v>
      </c>
      <c r="S343" s="55">
        <f t="shared" si="135"/>
        <v>30</v>
      </c>
      <c r="T343" s="57">
        <f t="shared" si="136"/>
        <v>80</v>
      </c>
      <c r="U343" s="101">
        <v>2.16</v>
      </c>
      <c r="V343" s="44">
        <v>3</v>
      </c>
      <c r="W343" s="100">
        <v>7.1</v>
      </c>
      <c r="X343" s="44"/>
      <c r="Y343" s="44"/>
      <c r="Z343" s="44"/>
      <c r="AA343" s="44"/>
      <c r="AB343" s="44"/>
      <c r="AC343" s="67">
        <f t="shared" si="137"/>
        <v>0</v>
      </c>
      <c r="AD343" s="51"/>
      <c r="AE343" s="20">
        <f t="shared" si="138"/>
        <v>0</v>
      </c>
      <c r="AF343" s="85">
        <f t="shared" si="139"/>
        <v>95.259999999999991</v>
      </c>
      <c r="AG343" s="21">
        <f t="shared" si="140"/>
        <v>95.259999999999991</v>
      </c>
      <c r="AH343" s="82"/>
      <c r="AI343" s="78"/>
      <c r="AJ343" s="22">
        <f t="shared" si="128"/>
        <v>95.259999999999991</v>
      </c>
      <c r="AK343" s="23"/>
      <c r="AL343" s="58"/>
      <c r="AM343" s="24">
        <f t="shared" si="141"/>
        <v>0</v>
      </c>
      <c r="AN343" s="25">
        <f t="shared" si="142"/>
        <v>149.28</v>
      </c>
      <c r="AO343" s="26">
        <f t="shared" si="143"/>
        <v>149.28</v>
      </c>
      <c r="AP343" s="79"/>
      <c r="AQ343" s="121">
        <v>80</v>
      </c>
      <c r="AR343" s="121">
        <v>200</v>
      </c>
      <c r="AS343" s="121">
        <v>0</v>
      </c>
      <c r="AT343" s="121">
        <v>20</v>
      </c>
      <c r="AU343" s="121">
        <v>60</v>
      </c>
      <c r="AV343" s="62">
        <f t="shared" si="131"/>
        <v>360</v>
      </c>
      <c r="AW343" s="64">
        <f t="shared" si="120"/>
        <v>342</v>
      </c>
      <c r="AX343" s="120">
        <v>6</v>
      </c>
      <c r="AY343" s="120">
        <v>16</v>
      </c>
      <c r="AZ343" s="120">
        <v>8</v>
      </c>
      <c r="BA343" s="120">
        <v>1</v>
      </c>
      <c r="BB343" s="81">
        <f t="shared" si="144"/>
        <v>31</v>
      </c>
      <c r="BC343" s="80">
        <f t="shared" si="145"/>
        <v>311</v>
      </c>
      <c r="BD343" s="36">
        <f t="shared" si="146"/>
        <v>149.28</v>
      </c>
      <c r="BE343" s="80">
        <f t="shared" si="147"/>
        <v>161.72</v>
      </c>
    </row>
    <row r="344" spans="1:57" ht="17.399999999999999">
      <c r="A344" s="217">
        <v>41919</v>
      </c>
      <c r="B344" s="201" t="str">
        <f t="shared" si="130"/>
        <v>03:00:00</v>
      </c>
      <c r="C344" s="27" t="s">
        <v>9</v>
      </c>
      <c r="D344" s="88">
        <v>475</v>
      </c>
      <c r="E344" s="88">
        <v>392</v>
      </c>
      <c r="F344" s="88">
        <v>619</v>
      </c>
      <c r="G344" s="88">
        <v>16</v>
      </c>
      <c r="H344" s="88">
        <v>14</v>
      </c>
      <c r="I344" s="89">
        <v>20</v>
      </c>
      <c r="J344" s="48">
        <f t="shared" si="132"/>
        <v>1486</v>
      </c>
      <c r="K344" s="48">
        <f t="shared" si="133"/>
        <v>50</v>
      </c>
      <c r="L344" s="89">
        <v>465</v>
      </c>
      <c r="M344" s="94">
        <v>397</v>
      </c>
      <c r="N344" s="94"/>
      <c r="O344" s="93">
        <v>15</v>
      </c>
      <c r="P344" s="45">
        <v>14</v>
      </c>
      <c r="Q344" s="56"/>
      <c r="R344" s="48">
        <f t="shared" si="134"/>
        <v>877</v>
      </c>
      <c r="S344" s="55">
        <f t="shared" si="135"/>
        <v>29</v>
      </c>
      <c r="T344" s="57">
        <f t="shared" si="136"/>
        <v>79</v>
      </c>
      <c r="U344" s="101">
        <v>3.12</v>
      </c>
      <c r="V344" s="44">
        <v>3</v>
      </c>
      <c r="W344" s="100">
        <v>7</v>
      </c>
      <c r="X344" s="44"/>
      <c r="Y344" s="44"/>
      <c r="Z344" s="44"/>
      <c r="AA344" s="44"/>
      <c r="AB344" s="44"/>
      <c r="AC344" s="67">
        <f t="shared" si="137"/>
        <v>0</v>
      </c>
      <c r="AD344" s="51"/>
      <c r="AE344" s="20">
        <f t="shared" si="138"/>
        <v>0</v>
      </c>
      <c r="AF344" s="85">
        <f t="shared" si="139"/>
        <v>95.12</v>
      </c>
      <c r="AG344" s="21">
        <f t="shared" si="140"/>
        <v>95.12</v>
      </c>
      <c r="AH344" s="82"/>
      <c r="AI344" s="78"/>
      <c r="AJ344" s="22">
        <f t="shared" si="128"/>
        <v>95.12</v>
      </c>
      <c r="AK344" s="23"/>
      <c r="AL344" s="58"/>
      <c r="AM344" s="24">
        <f t="shared" si="141"/>
        <v>0</v>
      </c>
      <c r="AN344" s="25">
        <f t="shared" si="142"/>
        <v>149.28</v>
      </c>
      <c r="AO344" s="26">
        <f t="shared" si="143"/>
        <v>149.28</v>
      </c>
      <c r="AP344" s="79"/>
      <c r="AQ344" s="121">
        <v>80</v>
      </c>
      <c r="AR344" s="121">
        <v>200</v>
      </c>
      <c r="AS344" s="121">
        <v>0</v>
      </c>
      <c r="AT344" s="121">
        <v>20</v>
      </c>
      <c r="AU344" s="121">
        <v>60</v>
      </c>
      <c r="AV344" s="62">
        <f t="shared" si="131"/>
        <v>360</v>
      </c>
      <c r="AW344" s="64">
        <f t="shared" si="120"/>
        <v>342</v>
      </c>
      <c r="AX344" s="120">
        <v>6</v>
      </c>
      <c r="AY344" s="120">
        <v>16</v>
      </c>
      <c r="AZ344" s="120">
        <v>8</v>
      </c>
      <c r="BA344" s="120">
        <v>1</v>
      </c>
      <c r="BB344" s="81">
        <f t="shared" si="144"/>
        <v>31</v>
      </c>
      <c r="BC344" s="80">
        <f t="shared" si="145"/>
        <v>311</v>
      </c>
      <c r="BD344" s="36">
        <f t="shared" si="146"/>
        <v>149.28</v>
      </c>
      <c r="BE344" s="80">
        <f t="shared" si="147"/>
        <v>161.72</v>
      </c>
    </row>
    <row r="345" spans="1:57" ht="17.399999999999999">
      <c r="A345" s="217">
        <v>41919</v>
      </c>
      <c r="B345" s="201" t="str">
        <f t="shared" si="130"/>
        <v>03:30:00</v>
      </c>
      <c r="C345" s="27" t="s">
        <v>41</v>
      </c>
      <c r="D345" s="88">
        <v>472</v>
      </c>
      <c r="E345" s="88">
        <v>390</v>
      </c>
      <c r="F345" s="88">
        <v>618</v>
      </c>
      <c r="G345" s="88">
        <v>16</v>
      </c>
      <c r="H345" s="88">
        <v>14</v>
      </c>
      <c r="I345" s="89">
        <v>20</v>
      </c>
      <c r="J345" s="48">
        <f t="shared" si="132"/>
        <v>1480</v>
      </c>
      <c r="K345" s="48">
        <f t="shared" si="133"/>
        <v>50</v>
      </c>
      <c r="L345" s="88">
        <v>463</v>
      </c>
      <c r="M345" s="94">
        <v>395</v>
      </c>
      <c r="N345" s="94"/>
      <c r="O345" s="93">
        <v>15</v>
      </c>
      <c r="P345" s="45">
        <v>14</v>
      </c>
      <c r="Q345" s="56"/>
      <c r="R345" s="48">
        <f t="shared" si="134"/>
        <v>873</v>
      </c>
      <c r="S345" s="55">
        <f t="shared" si="135"/>
        <v>29</v>
      </c>
      <c r="T345" s="57">
        <f t="shared" si="136"/>
        <v>79</v>
      </c>
      <c r="U345" s="101">
        <v>3.12</v>
      </c>
      <c r="V345" s="44">
        <v>3</v>
      </c>
      <c r="W345" s="100">
        <v>7</v>
      </c>
      <c r="X345" s="44"/>
      <c r="Y345" s="44"/>
      <c r="Z345" s="44"/>
      <c r="AA345" s="44"/>
      <c r="AB345" s="44"/>
      <c r="AC345" s="67">
        <f t="shared" si="137"/>
        <v>0</v>
      </c>
      <c r="AD345" s="51"/>
      <c r="AE345" s="20">
        <f t="shared" si="138"/>
        <v>0</v>
      </c>
      <c r="AF345" s="85">
        <f t="shared" si="139"/>
        <v>95.12</v>
      </c>
      <c r="AG345" s="21">
        <f t="shared" si="140"/>
        <v>95.12</v>
      </c>
      <c r="AH345" s="82"/>
      <c r="AI345" s="78"/>
      <c r="AJ345" s="22">
        <f t="shared" si="128"/>
        <v>95.12</v>
      </c>
      <c r="AK345" s="23"/>
      <c r="AL345" s="58"/>
      <c r="AM345" s="24">
        <f t="shared" si="141"/>
        <v>0</v>
      </c>
      <c r="AN345" s="25">
        <f t="shared" si="142"/>
        <v>149.28</v>
      </c>
      <c r="AO345" s="26">
        <f t="shared" si="143"/>
        <v>149.28</v>
      </c>
      <c r="AP345" s="79"/>
      <c r="AQ345" s="121">
        <v>80</v>
      </c>
      <c r="AR345" s="121">
        <v>200</v>
      </c>
      <c r="AS345" s="121">
        <v>0</v>
      </c>
      <c r="AT345" s="121">
        <v>20</v>
      </c>
      <c r="AU345" s="121">
        <v>60</v>
      </c>
      <c r="AV345" s="62">
        <f t="shared" si="131"/>
        <v>360</v>
      </c>
      <c r="AW345" s="64">
        <f t="shared" si="120"/>
        <v>342</v>
      </c>
      <c r="AX345" s="120">
        <v>6</v>
      </c>
      <c r="AY345" s="120">
        <v>16</v>
      </c>
      <c r="AZ345" s="120">
        <v>8</v>
      </c>
      <c r="BA345" s="120">
        <v>1</v>
      </c>
      <c r="BB345" s="81">
        <f t="shared" si="144"/>
        <v>31</v>
      </c>
      <c r="BC345" s="80">
        <f t="shared" si="145"/>
        <v>311</v>
      </c>
      <c r="BD345" s="36">
        <f t="shared" si="146"/>
        <v>149.28</v>
      </c>
      <c r="BE345" s="80">
        <f t="shared" si="147"/>
        <v>161.72</v>
      </c>
    </row>
    <row r="346" spans="1:57" ht="17.399999999999999">
      <c r="A346" s="217">
        <v>41919</v>
      </c>
      <c r="B346" s="201" t="str">
        <f t="shared" si="130"/>
        <v>04:00:00</v>
      </c>
      <c r="C346" s="27" t="s">
        <v>10</v>
      </c>
      <c r="D346" s="88">
        <v>467</v>
      </c>
      <c r="E346" s="88">
        <v>385</v>
      </c>
      <c r="F346" s="88">
        <v>617</v>
      </c>
      <c r="G346" s="88">
        <v>16</v>
      </c>
      <c r="H346" s="88">
        <v>14</v>
      </c>
      <c r="I346" s="89">
        <v>20</v>
      </c>
      <c r="J346" s="48">
        <f t="shared" si="132"/>
        <v>1469</v>
      </c>
      <c r="K346" s="48">
        <f t="shared" si="133"/>
        <v>50</v>
      </c>
      <c r="L346" s="88">
        <v>462</v>
      </c>
      <c r="M346" s="94">
        <v>393</v>
      </c>
      <c r="N346" s="94"/>
      <c r="O346" s="93">
        <v>15</v>
      </c>
      <c r="P346" s="45">
        <v>14</v>
      </c>
      <c r="Q346" s="56"/>
      <c r="R346" s="48">
        <f t="shared" si="134"/>
        <v>870</v>
      </c>
      <c r="S346" s="55">
        <f t="shared" si="135"/>
        <v>29</v>
      </c>
      <c r="T346" s="57">
        <f t="shared" si="136"/>
        <v>79</v>
      </c>
      <c r="U346" s="101">
        <v>3.24</v>
      </c>
      <c r="V346" s="44">
        <v>3</v>
      </c>
      <c r="W346" s="100">
        <v>7</v>
      </c>
      <c r="X346" s="44"/>
      <c r="Y346" s="44"/>
      <c r="Z346" s="44"/>
      <c r="AA346" s="44"/>
      <c r="AB346" s="44"/>
      <c r="AC346" s="67">
        <f t="shared" si="137"/>
        <v>0</v>
      </c>
      <c r="AD346" s="51"/>
      <c r="AE346" s="20">
        <f t="shared" si="138"/>
        <v>0</v>
      </c>
      <c r="AF346" s="85">
        <f t="shared" si="139"/>
        <v>95.24</v>
      </c>
      <c r="AG346" s="21">
        <f t="shared" si="140"/>
        <v>95.24</v>
      </c>
      <c r="AH346" s="82"/>
      <c r="AI346" s="78"/>
      <c r="AJ346" s="22">
        <f t="shared" si="128"/>
        <v>95.24</v>
      </c>
      <c r="AK346" s="23"/>
      <c r="AL346" s="58"/>
      <c r="AM346" s="24">
        <f t="shared" si="141"/>
        <v>0</v>
      </c>
      <c r="AN346" s="25">
        <f t="shared" si="142"/>
        <v>149.28</v>
      </c>
      <c r="AO346" s="26">
        <f t="shared" si="143"/>
        <v>149.28</v>
      </c>
      <c r="AP346" s="79"/>
      <c r="AQ346" s="121">
        <v>80</v>
      </c>
      <c r="AR346" s="121">
        <v>200</v>
      </c>
      <c r="AS346" s="121">
        <v>0</v>
      </c>
      <c r="AT346" s="121">
        <v>20</v>
      </c>
      <c r="AU346" s="121">
        <v>60</v>
      </c>
      <c r="AV346" s="62">
        <f t="shared" si="131"/>
        <v>360</v>
      </c>
      <c r="AW346" s="64">
        <f t="shared" si="120"/>
        <v>342</v>
      </c>
      <c r="AX346" s="120">
        <v>6</v>
      </c>
      <c r="AY346" s="120">
        <v>16</v>
      </c>
      <c r="AZ346" s="120">
        <v>8</v>
      </c>
      <c r="BA346" s="120">
        <v>1</v>
      </c>
      <c r="BB346" s="81">
        <f t="shared" si="144"/>
        <v>31</v>
      </c>
      <c r="BC346" s="80">
        <f t="shared" si="145"/>
        <v>311</v>
      </c>
      <c r="BD346" s="36">
        <f t="shared" si="146"/>
        <v>149.28</v>
      </c>
      <c r="BE346" s="80">
        <f t="shared" si="147"/>
        <v>161.72</v>
      </c>
    </row>
    <row r="347" spans="1:57" ht="17.399999999999999">
      <c r="A347" s="217">
        <v>41919</v>
      </c>
      <c r="B347" s="201" t="str">
        <f t="shared" si="130"/>
        <v>04:30:00</v>
      </c>
      <c r="C347" s="27" t="s">
        <v>42</v>
      </c>
      <c r="D347" s="88">
        <v>461</v>
      </c>
      <c r="E347" s="88">
        <v>383</v>
      </c>
      <c r="F347" s="88">
        <v>617</v>
      </c>
      <c r="G347" s="88">
        <v>16</v>
      </c>
      <c r="H347" s="88">
        <v>13</v>
      </c>
      <c r="I347" s="89">
        <v>20</v>
      </c>
      <c r="J347" s="48">
        <f t="shared" si="132"/>
        <v>1461</v>
      </c>
      <c r="K347" s="48">
        <f t="shared" si="133"/>
        <v>49</v>
      </c>
      <c r="L347" s="88">
        <v>475</v>
      </c>
      <c r="M347" s="94">
        <v>402</v>
      </c>
      <c r="N347" s="94"/>
      <c r="O347" s="93">
        <v>16</v>
      </c>
      <c r="P347" s="45">
        <v>14</v>
      </c>
      <c r="Q347" s="56"/>
      <c r="R347" s="48">
        <f t="shared" si="134"/>
        <v>893</v>
      </c>
      <c r="S347" s="55">
        <f t="shared" si="135"/>
        <v>30</v>
      </c>
      <c r="T347" s="57">
        <f t="shared" si="136"/>
        <v>79</v>
      </c>
      <c r="U347" s="101">
        <v>3.24</v>
      </c>
      <c r="V347" s="44">
        <v>3</v>
      </c>
      <c r="W347" s="100">
        <v>7</v>
      </c>
      <c r="X347" s="44"/>
      <c r="Y347" s="44"/>
      <c r="Z347" s="44"/>
      <c r="AA347" s="44"/>
      <c r="AB347" s="44"/>
      <c r="AC347" s="67">
        <f t="shared" si="137"/>
        <v>0</v>
      </c>
      <c r="AD347" s="51"/>
      <c r="AE347" s="20">
        <f t="shared" si="138"/>
        <v>0</v>
      </c>
      <c r="AF347" s="85">
        <f t="shared" si="139"/>
        <v>95.24</v>
      </c>
      <c r="AG347" s="21">
        <f t="shared" si="140"/>
        <v>95.24</v>
      </c>
      <c r="AH347" s="82"/>
      <c r="AI347" s="78"/>
      <c r="AJ347" s="22">
        <f t="shared" si="128"/>
        <v>95.24</v>
      </c>
      <c r="AK347" s="23"/>
      <c r="AL347" s="58"/>
      <c r="AM347" s="24">
        <f t="shared" si="141"/>
        <v>0</v>
      </c>
      <c r="AN347" s="25">
        <f t="shared" si="142"/>
        <v>149.28</v>
      </c>
      <c r="AO347" s="26">
        <f t="shared" si="143"/>
        <v>149.28</v>
      </c>
      <c r="AP347" s="79"/>
      <c r="AQ347" s="121">
        <v>80</v>
      </c>
      <c r="AR347" s="121">
        <v>200</v>
      </c>
      <c r="AS347" s="121">
        <v>0</v>
      </c>
      <c r="AT347" s="121">
        <v>20</v>
      </c>
      <c r="AU347" s="121">
        <v>60</v>
      </c>
      <c r="AV347" s="62">
        <f t="shared" si="131"/>
        <v>360</v>
      </c>
      <c r="AW347" s="64">
        <f t="shared" ref="AW347:AW393" si="148">AV347*0.95</f>
        <v>342</v>
      </c>
      <c r="AX347" s="120">
        <v>6</v>
      </c>
      <c r="AY347" s="120">
        <v>16</v>
      </c>
      <c r="AZ347" s="120">
        <v>8</v>
      </c>
      <c r="BA347" s="120">
        <v>1</v>
      </c>
      <c r="BB347" s="81">
        <f t="shared" si="144"/>
        <v>31</v>
      </c>
      <c r="BC347" s="80">
        <f t="shared" si="145"/>
        <v>311</v>
      </c>
      <c r="BD347" s="36">
        <f t="shared" si="146"/>
        <v>149.28</v>
      </c>
      <c r="BE347" s="80">
        <f t="shared" si="147"/>
        <v>161.72</v>
      </c>
    </row>
    <row r="348" spans="1:57" ht="17.399999999999999">
      <c r="A348" s="217">
        <v>41919</v>
      </c>
      <c r="B348" s="201" t="str">
        <f t="shared" si="130"/>
        <v>05:00:00</v>
      </c>
      <c r="C348" s="27" t="s">
        <v>11</v>
      </c>
      <c r="D348" s="88">
        <v>479</v>
      </c>
      <c r="E348" s="88">
        <v>389</v>
      </c>
      <c r="F348" s="88">
        <v>617</v>
      </c>
      <c r="G348" s="88">
        <v>16</v>
      </c>
      <c r="H348" s="88">
        <v>14</v>
      </c>
      <c r="I348" s="89">
        <v>21</v>
      </c>
      <c r="J348" s="48">
        <f t="shared" si="132"/>
        <v>1485</v>
      </c>
      <c r="K348" s="48">
        <f t="shared" si="133"/>
        <v>51</v>
      </c>
      <c r="L348" s="88">
        <v>490</v>
      </c>
      <c r="M348" s="94">
        <v>415</v>
      </c>
      <c r="N348" s="94"/>
      <c r="O348" s="93">
        <v>16</v>
      </c>
      <c r="P348" s="45">
        <v>15</v>
      </c>
      <c r="Q348" s="56"/>
      <c r="R348" s="48">
        <f t="shared" si="134"/>
        <v>921</v>
      </c>
      <c r="S348" s="55">
        <f t="shared" si="135"/>
        <v>31</v>
      </c>
      <c r="T348" s="57">
        <f t="shared" si="136"/>
        <v>82</v>
      </c>
      <c r="U348" s="101">
        <v>3.26</v>
      </c>
      <c r="V348" s="44">
        <v>3</v>
      </c>
      <c r="W348" s="100">
        <v>7.5</v>
      </c>
      <c r="X348" s="44"/>
      <c r="Y348" s="44"/>
      <c r="Z348" s="44"/>
      <c r="AA348" s="44"/>
      <c r="AB348" s="44"/>
      <c r="AC348" s="67">
        <f t="shared" si="137"/>
        <v>0</v>
      </c>
      <c r="AD348" s="51"/>
      <c r="AE348" s="20">
        <f t="shared" si="138"/>
        <v>0</v>
      </c>
      <c r="AF348" s="85">
        <f t="shared" si="139"/>
        <v>98.76</v>
      </c>
      <c r="AG348" s="21">
        <f t="shared" si="140"/>
        <v>98.76</v>
      </c>
      <c r="AH348" s="82"/>
      <c r="AI348" s="78"/>
      <c r="AJ348" s="22">
        <f t="shared" si="128"/>
        <v>98.76</v>
      </c>
      <c r="AK348" s="23"/>
      <c r="AL348" s="58"/>
      <c r="AM348" s="24">
        <f t="shared" si="141"/>
        <v>0</v>
      </c>
      <c r="AN348" s="25">
        <f t="shared" si="142"/>
        <v>149.28</v>
      </c>
      <c r="AO348" s="26">
        <f t="shared" si="143"/>
        <v>149.28</v>
      </c>
      <c r="AP348" s="79"/>
      <c r="AQ348" s="121">
        <v>80</v>
      </c>
      <c r="AR348" s="121">
        <v>200</v>
      </c>
      <c r="AS348" s="121">
        <v>0</v>
      </c>
      <c r="AT348" s="121">
        <v>20</v>
      </c>
      <c r="AU348" s="121">
        <v>60</v>
      </c>
      <c r="AV348" s="62">
        <f t="shared" si="131"/>
        <v>360</v>
      </c>
      <c r="AW348" s="64">
        <f t="shared" si="148"/>
        <v>342</v>
      </c>
      <c r="AX348" s="120">
        <v>6</v>
      </c>
      <c r="AY348" s="120">
        <v>16</v>
      </c>
      <c r="AZ348" s="120">
        <v>8</v>
      </c>
      <c r="BA348" s="120">
        <v>1</v>
      </c>
      <c r="BB348" s="81">
        <f t="shared" si="144"/>
        <v>31</v>
      </c>
      <c r="BC348" s="80">
        <f t="shared" si="145"/>
        <v>311</v>
      </c>
      <c r="BD348" s="36">
        <f t="shared" si="146"/>
        <v>149.28</v>
      </c>
      <c r="BE348" s="80">
        <f t="shared" si="147"/>
        <v>161.72</v>
      </c>
    </row>
    <row r="349" spans="1:57" ht="17.399999999999999">
      <c r="A349" s="217">
        <v>41919</v>
      </c>
      <c r="B349" s="201" t="str">
        <f t="shared" si="130"/>
        <v>05:30:00</v>
      </c>
      <c r="C349" s="27" t="s">
        <v>43</v>
      </c>
      <c r="D349" s="95">
        <v>497</v>
      </c>
      <c r="E349" s="95">
        <v>404</v>
      </c>
      <c r="F349" s="95">
        <v>662</v>
      </c>
      <c r="G349" s="88">
        <v>17</v>
      </c>
      <c r="H349" s="88">
        <v>14</v>
      </c>
      <c r="I349" s="89">
        <v>21</v>
      </c>
      <c r="J349" s="48">
        <f t="shared" si="132"/>
        <v>1563</v>
      </c>
      <c r="K349" s="48">
        <f t="shared" si="133"/>
        <v>52</v>
      </c>
      <c r="L349" s="88">
        <v>466</v>
      </c>
      <c r="M349" s="94">
        <v>410</v>
      </c>
      <c r="N349" s="94"/>
      <c r="O349" s="93">
        <v>15</v>
      </c>
      <c r="P349" s="45">
        <v>14</v>
      </c>
      <c r="Q349" s="45"/>
      <c r="R349" s="48">
        <f t="shared" si="134"/>
        <v>891</v>
      </c>
      <c r="S349" s="55">
        <f t="shared" si="135"/>
        <v>29</v>
      </c>
      <c r="T349" s="57">
        <f t="shared" si="136"/>
        <v>81</v>
      </c>
      <c r="U349" s="101">
        <v>3.26</v>
      </c>
      <c r="V349" s="44">
        <v>3</v>
      </c>
      <c r="W349" s="100">
        <v>7.5</v>
      </c>
      <c r="X349" s="44"/>
      <c r="Y349" s="44"/>
      <c r="Z349" s="44"/>
      <c r="AA349" s="44"/>
      <c r="AB349" s="44"/>
      <c r="AC349" s="67">
        <f t="shared" si="137"/>
        <v>0</v>
      </c>
      <c r="AD349" s="51"/>
      <c r="AE349" s="20">
        <f t="shared" si="138"/>
        <v>0</v>
      </c>
      <c r="AF349" s="85">
        <f t="shared" si="139"/>
        <v>97.76</v>
      </c>
      <c r="AG349" s="21">
        <f t="shared" si="140"/>
        <v>97.76</v>
      </c>
      <c r="AH349" s="82"/>
      <c r="AI349" s="78"/>
      <c r="AJ349" s="22">
        <f t="shared" si="128"/>
        <v>97.76</v>
      </c>
      <c r="AK349" s="23"/>
      <c r="AL349" s="58"/>
      <c r="AM349" s="24">
        <f t="shared" si="141"/>
        <v>0</v>
      </c>
      <c r="AN349" s="25">
        <f t="shared" si="142"/>
        <v>149.28</v>
      </c>
      <c r="AO349" s="26">
        <f t="shared" si="143"/>
        <v>149.28</v>
      </c>
      <c r="AP349" s="79"/>
      <c r="AQ349" s="121">
        <v>80</v>
      </c>
      <c r="AR349" s="121">
        <v>200</v>
      </c>
      <c r="AS349" s="121">
        <v>0</v>
      </c>
      <c r="AT349" s="121">
        <v>20</v>
      </c>
      <c r="AU349" s="121">
        <v>60</v>
      </c>
      <c r="AV349" s="62">
        <f t="shared" si="131"/>
        <v>360</v>
      </c>
      <c r="AW349" s="64">
        <f t="shared" si="148"/>
        <v>342</v>
      </c>
      <c r="AX349" s="120">
        <v>6</v>
      </c>
      <c r="AY349" s="120">
        <v>16</v>
      </c>
      <c r="AZ349" s="120">
        <v>8</v>
      </c>
      <c r="BA349" s="120">
        <v>1</v>
      </c>
      <c r="BB349" s="81">
        <f t="shared" si="144"/>
        <v>31</v>
      </c>
      <c r="BC349" s="80">
        <f t="shared" si="145"/>
        <v>311</v>
      </c>
      <c r="BD349" s="36">
        <f t="shared" si="146"/>
        <v>149.28</v>
      </c>
      <c r="BE349" s="80">
        <f t="shared" si="147"/>
        <v>161.72</v>
      </c>
    </row>
    <row r="350" spans="1:57" ht="17.399999999999999">
      <c r="A350" s="217">
        <v>41919</v>
      </c>
      <c r="B350" s="201" t="str">
        <f t="shared" si="130"/>
        <v>06:00:00</v>
      </c>
      <c r="C350" s="27" t="s">
        <v>12</v>
      </c>
      <c r="D350" s="88">
        <v>449</v>
      </c>
      <c r="E350" s="88">
        <v>353</v>
      </c>
      <c r="F350" s="88">
        <v>606</v>
      </c>
      <c r="G350" s="88">
        <v>15</v>
      </c>
      <c r="H350" s="88">
        <v>13</v>
      </c>
      <c r="I350" s="89">
        <v>20</v>
      </c>
      <c r="J350" s="48">
        <f t="shared" si="132"/>
        <v>1408</v>
      </c>
      <c r="K350" s="48">
        <f t="shared" si="133"/>
        <v>48</v>
      </c>
      <c r="L350" s="88">
        <v>431</v>
      </c>
      <c r="M350" s="94">
        <v>402</v>
      </c>
      <c r="N350" s="94"/>
      <c r="O350" s="93">
        <v>14</v>
      </c>
      <c r="P350" s="45">
        <v>14</v>
      </c>
      <c r="Q350" s="45"/>
      <c r="R350" s="48">
        <f t="shared" si="134"/>
        <v>847</v>
      </c>
      <c r="S350" s="55">
        <f t="shared" si="135"/>
        <v>28</v>
      </c>
      <c r="T350" s="57">
        <f t="shared" si="136"/>
        <v>76</v>
      </c>
      <c r="U350" s="101">
        <v>3.36</v>
      </c>
      <c r="V350" s="89">
        <v>3</v>
      </c>
      <c r="W350" s="100">
        <v>7.2</v>
      </c>
      <c r="X350" s="44"/>
      <c r="Y350" s="44"/>
      <c r="Z350" s="44"/>
      <c r="AA350" s="44"/>
      <c r="AB350" s="44"/>
      <c r="AC350" s="67">
        <f t="shared" si="137"/>
        <v>0</v>
      </c>
      <c r="AD350" s="51"/>
      <c r="AE350" s="20">
        <f t="shared" si="138"/>
        <v>0</v>
      </c>
      <c r="AF350" s="85">
        <f t="shared" si="139"/>
        <v>92.56</v>
      </c>
      <c r="AG350" s="21">
        <f t="shared" si="140"/>
        <v>92.56</v>
      </c>
      <c r="AH350" s="82"/>
      <c r="AI350" s="78"/>
      <c r="AJ350" s="22">
        <f t="shared" si="128"/>
        <v>92.56</v>
      </c>
      <c r="AK350" s="23"/>
      <c r="AL350" s="58"/>
      <c r="AM350" s="24">
        <f t="shared" si="141"/>
        <v>0</v>
      </c>
      <c r="AN350" s="25">
        <f t="shared" si="142"/>
        <v>149.28</v>
      </c>
      <c r="AO350" s="26">
        <f t="shared" si="143"/>
        <v>149.28</v>
      </c>
      <c r="AP350" s="79"/>
      <c r="AQ350" s="121">
        <v>80</v>
      </c>
      <c r="AR350" s="121">
        <v>200</v>
      </c>
      <c r="AS350" s="121">
        <v>0</v>
      </c>
      <c r="AT350" s="121">
        <v>20</v>
      </c>
      <c r="AU350" s="121">
        <v>60</v>
      </c>
      <c r="AV350" s="62">
        <f t="shared" si="131"/>
        <v>360</v>
      </c>
      <c r="AW350" s="64">
        <f t="shared" si="148"/>
        <v>342</v>
      </c>
      <c r="AX350" s="120">
        <v>6</v>
      </c>
      <c r="AY350" s="120">
        <v>16</v>
      </c>
      <c r="AZ350" s="120">
        <v>8</v>
      </c>
      <c r="BA350" s="120">
        <v>1</v>
      </c>
      <c r="BB350" s="81">
        <f t="shared" si="144"/>
        <v>31</v>
      </c>
      <c r="BC350" s="80">
        <f t="shared" si="145"/>
        <v>311</v>
      </c>
      <c r="BD350" s="36">
        <f t="shared" si="146"/>
        <v>149.28</v>
      </c>
      <c r="BE350" s="80">
        <f t="shared" si="147"/>
        <v>161.72</v>
      </c>
    </row>
    <row r="351" spans="1:57" ht="17.399999999999999">
      <c r="A351" s="217">
        <v>41919</v>
      </c>
      <c r="B351" s="201" t="str">
        <f t="shared" si="130"/>
        <v>06:30:00</v>
      </c>
      <c r="C351" s="27" t="s">
        <v>44</v>
      </c>
      <c r="D351" s="88">
        <v>425</v>
      </c>
      <c r="E351" s="88">
        <v>375</v>
      </c>
      <c r="F351" s="88">
        <v>613</v>
      </c>
      <c r="G351" s="88">
        <v>14</v>
      </c>
      <c r="H351" s="88">
        <v>13</v>
      </c>
      <c r="I351" s="89">
        <v>20</v>
      </c>
      <c r="J351" s="48">
        <f t="shared" si="132"/>
        <v>1413</v>
      </c>
      <c r="K351" s="48">
        <f t="shared" si="133"/>
        <v>47</v>
      </c>
      <c r="L351" s="88">
        <v>438</v>
      </c>
      <c r="M351" s="94">
        <v>414</v>
      </c>
      <c r="N351" s="94"/>
      <c r="O351" s="93">
        <v>14</v>
      </c>
      <c r="P351" s="45">
        <v>15</v>
      </c>
      <c r="Q351" s="45"/>
      <c r="R351" s="48">
        <f t="shared" si="134"/>
        <v>866</v>
      </c>
      <c r="S351" s="55">
        <f t="shared" si="135"/>
        <v>29</v>
      </c>
      <c r="T351" s="57">
        <f t="shared" si="136"/>
        <v>76</v>
      </c>
      <c r="U351" s="101">
        <v>3.36</v>
      </c>
      <c r="V351" s="88">
        <v>2.5</v>
      </c>
      <c r="W351" s="100">
        <v>7.2</v>
      </c>
      <c r="X351" s="44"/>
      <c r="Y351" s="44"/>
      <c r="Z351" s="44"/>
      <c r="AA351" s="44"/>
      <c r="AB351" s="44"/>
      <c r="AC351" s="67">
        <f t="shared" si="137"/>
        <v>0</v>
      </c>
      <c r="AD351" s="51"/>
      <c r="AE351" s="20">
        <f t="shared" si="138"/>
        <v>0</v>
      </c>
      <c r="AF351" s="85">
        <f t="shared" si="139"/>
        <v>92.06</v>
      </c>
      <c r="AG351" s="21">
        <f t="shared" si="140"/>
        <v>92.06</v>
      </c>
      <c r="AH351" s="82"/>
      <c r="AI351" s="78"/>
      <c r="AJ351" s="22">
        <f t="shared" si="128"/>
        <v>92.06</v>
      </c>
      <c r="AK351" s="23"/>
      <c r="AL351" s="58"/>
      <c r="AM351" s="24">
        <f t="shared" si="141"/>
        <v>0</v>
      </c>
      <c r="AN351" s="25">
        <f t="shared" si="142"/>
        <v>149.28</v>
      </c>
      <c r="AO351" s="26">
        <f t="shared" si="143"/>
        <v>149.28</v>
      </c>
      <c r="AP351" s="79"/>
      <c r="AQ351" s="121">
        <v>80</v>
      </c>
      <c r="AR351" s="121">
        <v>200</v>
      </c>
      <c r="AS351" s="121">
        <v>0</v>
      </c>
      <c r="AT351" s="121">
        <v>20</v>
      </c>
      <c r="AU351" s="121">
        <v>60</v>
      </c>
      <c r="AV351" s="62">
        <f t="shared" si="131"/>
        <v>360</v>
      </c>
      <c r="AW351" s="64">
        <f t="shared" si="148"/>
        <v>342</v>
      </c>
      <c r="AX351" s="120">
        <v>6</v>
      </c>
      <c r="AY351" s="120">
        <v>16</v>
      </c>
      <c r="AZ351" s="120">
        <v>8</v>
      </c>
      <c r="BA351" s="120">
        <v>1</v>
      </c>
      <c r="BB351" s="81">
        <f t="shared" si="144"/>
        <v>31</v>
      </c>
      <c r="BC351" s="80">
        <f t="shared" si="145"/>
        <v>311</v>
      </c>
      <c r="BD351" s="36">
        <f t="shared" si="146"/>
        <v>149.28</v>
      </c>
      <c r="BE351" s="80">
        <f t="shared" si="147"/>
        <v>161.72</v>
      </c>
    </row>
    <row r="352" spans="1:57" ht="17.399999999999999">
      <c r="A352" s="217">
        <v>41919</v>
      </c>
      <c r="B352" s="201" t="str">
        <f t="shared" si="130"/>
        <v>07:00:00</v>
      </c>
      <c r="C352" s="214" t="s">
        <v>13</v>
      </c>
      <c r="D352" s="88">
        <v>432</v>
      </c>
      <c r="E352" s="88">
        <v>410</v>
      </c>
      <c r="F352" s="88">
        <v>597</v>
      </c>
      <c r="G352" s="88">
        <v>14</v>
      </c>
      <c r="H352" s="88">
        <v>14</v>
      </c>
      <c r="I352" s="89">
        <v>19</v>
      </c>
      <c r="J352" s="48">
        <f t="shared" si="132"/>
        <v>1439</v>
      </c>
      <c r="K352" s="48">
        <f t="shared" si="133"/>
        <v>47</v>
      </c>
      <c r="L352" s="89">
        <v>446</v>
      </c>
      <c r="M352" s="94">
        <v>424</v>
      </c>
      <c r="N352" s="94"/>
      <c r="O352" s="93">
        <v>14</v>
      </c>
      <c r="P352" s="93">
        <v>15</v>
      </c>
      <c r="Q352" s="45"/>
      <c r="R352" s="48">
        <f t="shared" si="134"/>
        <v>884</v>
      </c>
      <c r="S352" s="55">
        <f t="shared" si="135"/>
        <v>29</v>
      </c>
      <c r="T352" s="57">
        <f t="shared" si="136"/>
        <v>76</v>
      </c>
      <c r="U352" s="101">
        <v>3.36</v>
      </c>
      <c r="V352" s="88">
        <v>2.5</v>
      </c>
      <c r="W352" s="100">
        <v>6.3</v>
      </c>
      <c r="X352" s="44"/>
      <c r="Y352" s="44"/>
      <c r="Z352" s="44"/>
      <c r="AA352" s="44"/>
      <c r="AB352" s="44"/>
      <c r="AC352" s="67">
        <f t="shared" si="137"/>
        <v>0</v>
      </c>
      <c r="AD352" s="51"/>
      <c r="AE352" s="20">
        <f t="shared" si="138"/>
        <v>0</v>
      </c>
      <c r="AF352" s="85">
        <f t="shared" si="139"/>
        <v>90.66</v>
      </c>
      <c r="AG352" s="21">
        <f t="shared" si="140"/>
        <v>90.66</v>
      </c>
      <c r="AH352" s="82"/>
      <c r="AI352" s="78"/>
      <c r="AJ352" s="22">
        <f t="shared" si="128"/>
        <v>90.66</v>
      </c>
      <c r="AK352" s="23"/>
      <c r="AL352" s="58"/>
      <c r="AM352" s="24">
        <f t="shared" si="141"/>
        <v>0</v>
      </c>
      <c r="AN352" s="25">
        <f t="shared" si="142"/>
        <v>149.28</v>
      </c>
      <c r="AO352" s="26">
        <f t="shared" si="143"/>
        <v>149.28</v>
      </c>
      <c r="AP352" s="79"/>
      <c r="AQ352" s="121">
        <v>80</v>
      </c>
      <c r="AR352" s="121">
        <v>200</v>
      </c>
      <c r="AS352" s="121">
        <v>0</v>
      </c>
      <c r="AT352" s="121">
        <v>20</v>
      </c>
      <c r="AU352" s="121">
        <v>60</v>
      </c>
      <c r="AV352" s="62">
        <f t="shared" si="131"/>
        <v>360</v>
      </c>
      <c r="AW352" s="64">
        <f t="shared" si="148"/>
        <v>342</v>
      </c>
      <c r="AX352" s="120">
        <v>6</v>
      </c>
      <c r="AY352" s="120">
        <v>16</v>
      </c>
      <c r="AZ352" s="120">
        <v>8</v>
      </c>
      <c r="BA352" s="120">
        <v>1</v>
      </c>
      <c r="BB352" s="81">
        <f t="shared" si="144"/>
        <v>31</v>
      </c>
      <c r="BC352" s="80">
        <f t="shared" si="145"/>
        <v>311</v>
      </c>
      <c r="BD352" s="36">
        <f t="shared" si="146"/>
        <v>149.28</v>
      </c>
      <c r="BE352" s="80">
        <f t="shared" si="147"/>
        <v>161.72</v>
      </c>
    </row>
    <row r="353" spans="1:57" ht="17.399999999999999">
      <c r="A353" s="217">
        <v>41919</v>
      </c>
      <c r="B353" s="201" t="str">
        <f t="shared" si="130"/>
        <v>07:30:00</v>
      </c>
      <c r="C353" s="27" t="s">
        <v>30</v>
      </c>
      <c r="D353" s="88">
        <v>465</v>
      </c>
      <c r="E353" s="88">
        <v>476</v>
      </c>
      <c r="F353" s="88">
        <v>654</v>
      </c>
      <c r="G353" s="88">
        <v>16</v>
      </c>
      <c r="H353" s="88">
        <v>17</v>
      </c>
      <c r="I353" s="89">
        <v>21</v>
      </c>
      <c r="J353" s="48">
        <f t="shared" si="132"/>
        <v>1595</v>
      </c>
      <c r="K353" s="48">
        <f t="shared" si="133"/>
        <v>54</v>
      </c>
      <c r="L353" s="89">
        <v>455</v>
      </c>
      <c r="M353" s="94">
        <v>448</v>
      </c>
      <c r="N353" s="94"/>
      <c r="O353" s="93">
        <v>14</v>
      </c>
      <c r="P353" s="93">
        <v>15</v>
      </c>
      <c r="Q353" s="45"/>
      <c r="R353" s="48">
        <f t="shared" si="134"/>
        <v>917</v>
      </c>
      <c r="S353" s="55">
        <f t="shared" si="135"/>
        <v>29</v>
      </c>
      <c r="T353" s="57">
        <f t="shared" si="136"/>
        <v>83</v>
      </c>
      <c r="U353" s="101">
        <v>3.36</v>
      </c>
      <c r="V353" s="88">
        <v>2.5</v>
      </c>
      <c r="W353" s="100">
        <v>6.3</v>
      </c>
      <c r="X353" s="44"/>
      <c r="Y353" s="44"/>
      <c r="Z353" s="44"/>
      <c r="AA353" s="44"/>
      <c r="AB353" s="44"/>
      <c r="AC353" s="67">
        <f t="shared" si="137"/>
        <v>0</v>
      </c>
      <c r="AD353" s="51"/>
      <c r="AE353" s="20">
        <f t="shared" si="138"/>
        <v>0</v>
      </c>
      <c r="AF353" s="85">
        <f t="shared" si="139"/>
        <v>97.66</v>
      </c>
      <c r="AG353" s="21">
        <f t="shared" si="140"/>
        <v>97.66</v>
      </c>
      <c r="AH353" s="82"/>
      <c r="AI353" s="78"/>
      <c r="AJ353" s="22">
        <f t="shared" si="128"/>
        <v>97.66</v>
      </c>
      <c r="AK353" s="23"/>
      <c r="AL353" s="58"/>
      <c r="AM353" s="24">
        <f t="shared" si="141"/>
        <v>0</v>
      </c>
      <c r="AN353" s="25">
        <f t="shared" si="142"/>
        <v>149.28</v>
      </c>
      <c r="AO353" s="26">
        <f t="shared" si="143"/>
        <v>149.28</v>
      </c>
      <c r="AP353" s="79"/>
      <c r="AQ353" s="121">
        <v>80</v>
      </c>
      <c r="AR353" s="121">
        <v>200</v>
      </c>
      <c r="AS353" s="121">
        <v>0</v>
      </c>
      <c r="AT353" s="121">
        <v>20</v>
      </c>
      <c r="AU353" s="121">
        <v>60</v>
      </c>
      <c r="AV353" s="62">
        <f t="shared" si="131"/>
        <v>360</v>
      </c>
      <c r="AW353" s="64">
        <f t="shared" si="148"/>
        <v>342</v>
      </c>
      <c r="AX353" s="120">
        <v>6</v>
      </c>
      <c r="AY353" s="120">
        <v>16</v>
      </c>
      <c r="AZ353" s="120">
        <v>8</v>
      </c>
      <c r="BA353" s="120">
        <v>1</v>
      </c>
      <c r="BB353" s="81">
        <f t="shared" si="144"/>
        <v>31</v>
      </c>
      <c r="BC353" s="80">
        <f t="shared" si="145"/>
        <v>311</v>
      </c>
      <c r="BD353" s="36">
        <f t="shared" si="146"/>
        <v>149.28</v>
      </c>
      <c r="BE353" s="80">
        <f t="shared" si="147"/>
        <v>161.72</v>
      </c>
    </row>
    <row r="354" spans="1:57" ht="17.399999999999999">
      <c r="A354" s="217">
        <v>41919</v>
      </c>
      <c r="B354" s="201" t="str">
        <f t="shared" si="130"/>
        <v>08:00:00</v>
      </c>
      <c r="C354" s="27" t="s">
        <v>14</v>
      </c>
      <c r="D354" s="88">
        <v>510</v>
      </c>
      <c r="E354" s="88">
        <v>537</v>
      </c>
      <c r="F354" s="88">
        <v>690</v>
      </c>
      <c r="G354" s="88">
        <v>17</v>
      </c>
      <c r="H354" s="88">
        <v>18</v>
      </c>
      <c r="I354" s="89">
        <v>23</v>
      </c>
      <c r="J354" s="48">
        <f t="shared" si="132"/>
        <v>1737</v>
      </c>
      <c r="K354" s="48">
        <f t="shared" si="133"/>
        <v>58</v>
      </c>
      <c r="L354" s="88">
        <v>486</v>
      </c>
      <c r="M354" s="94">
        <v>512</v>
      </c>
      <c r="N354" s="94"/>
      <c r="O354" s="93">
        <v>16</v>
      </c>
      <c r="P354" s="93">
        <v>18</v>
      </c>
      <c r="Q354" s="45"/>
      <c r="R354" s="48">
        <f t="shared" si="134"/>
        <v>1014</v>
      </c>
      <c r="S354" s="55">
        <f t="shared" si="135"/>
        <v>34</v>
      </c>
      <c r="T354" s="57">
        <f t="shared" si="136"/>
        <v>92</v>
      </c>
      <c r="U354" s="101">
        <v>3.6</v>
      </c>
      <c r="V354" s="88">
        <v>2.5</v>
      </c>
      <c r="W354" s="100">
        <v>6.6</v>
      </c>
      <c r="X354" s="60"/>
      <c r="Y354" s="44"/>
      <c r="Z354" s="44"/>
      <c r="AA354" s="44"/>
      <c r="AB354" s="44"/>
      <c r="AC354" s="67">
        <f t="shared" si="137"/>
        <v>0</v>
      </c>
      <c r="AD354" s="51"/>
      <c r="AE354" s="20">
        <f t="shared" si="138"/>
        <v>0</v>
      </c>
      <c r="AF354" s="85">
        <f t="shared" si="139"/>
        <v>107.19999999999999</v>
      </c>
      <c r="AG354" s="21">
        <f t="shared" si="140"/>
        <v>107.19999999999999</v>
      </c>
      <c r="AH354" s="82"/>
      <c r="AI354" s="78"/>
      <c r="AJ354" s="22">
        <f t="shared" si="128"/>
        <v>107.19999999999999</v>
      </c>
      <c r="AK354" s="23"/>
      <c r="AL354" s="58"/>
      <c r="AM354" s="24">
        <f t="shared" si="141"/>
        <v>0</v>
      </c>
      <c r="AN354" s="25">
        <f t="shared" si="142"/>
        <v>149.28</v>
      </c>
      <c r="AO354" s="26">
        <f t="shared" si="143"/>
        <v>149.28</v>
      </c>
      <c r="AP354" s="79"/>
      <c r="AQ354" s="121">
        <v>80</v>
      </c>
      <c r="AR354" s="121">
        <v>200</v>
      </c>
      <c r="AS354" s="121">
        <v>0</v>
      </c>
      <c r="AT354" s="121">
        <v>20</v>
      </c>
      <c r="AU354" s="121">
        <v>60</v>
      </c>
      <c r="AV354" s="62">
        <f t="shared" ref="AV354:AV393" si="149">SUM(AQ354:AU354)</f>
        <v>360</v>
      </c>
      <c r="AW354" s="64">
        <f t="shared" si="148"/>
        <v>342</v>
      </c>
      <c r="AX354" s="120">
        <v>6</v>
      </c>
      <c r="AY354" s="120">
        <v>16</v>
      </c>
      <c r="AZ354" s="120">
        <v>8</v>
      </c>
      <c r="BA354" s="120">
        <v>1</v>
      </c>
      <c r="BB354" s="81">
        <f t="shared" si="144"/>
        <v>31</v>
      </c>
      <c r="BC354" s="80">
        <f t="shared" si="145"/>
        <v>311</v>
      </c>
      <c r="BD354" s="36">
        <f t="shared" si="146"/>
        <v>149.28</v>
      </c>
      <c r="BE354" s="80">
        <f t="shared" si="147"/>
        <v>161.72</v>
      </c>
    </row>
    <row r="355" spans="1:57" ht="17.399999999999999">
      <c r="A355" s="217">
        <v>41919</v>
      </c>
      <c r="B355" s="201" t="str">
        <f t="shared" si="130"/>
        <v>08:30:00</v>
      </c>
      <c r="C355" s="27" t="s">
        <v>31</v>
      </c>
      <c r="D355" s="88">
        <v>546</v>
      </c>
      <c r="E355" s="88">
        <v>588</v>
      </c>
      <c r="F355" s="88">
        <v>739</v>
      </c>
      <c r="G355" s="88">
        <v>18</v>
      </c>
      <c r="H355" s="88">
        <v>20</v>
      </c>
      <c r="I355" s="89">
        <v>24</v>
      </c>
      <c r="J355" s="48">
        <f t="shared" si="132"/>
        <v>1873</v>
      </c>
      <c r="K355" s="48">
        <f t="shared" si="133"/>
        <v>62</v>
      </c>
      <c r="L355" s="88">
        <v>518</v>
      </c>
      <c r="M355" s="94">
        <v>542</v>
      </c>
      <c r="N355" s="94"/>
      <c r="O355" s="93">
        <v>17</v>
      </c>
      <c r="P355" s="93">
        <v>19</v>
      </c>
      <c r="Q355" s="45"/>
      <c r="R355" s="48">
        <f t="shared" si="134"/>
        <v>1077</v>
      </c>
      <c r="S355" s="55">
        <f t="shared" si="135"/>
        <v>36</v>
      </c>
      <c r="T355" s="57">
        <f t="shared" si="136"/>
        <v>98</v>
      </c>
      <c r="U355" s="101">
        <v>3.6</v>
      </c>
      <c r="V355" s="88">
        <v>2.5</v>
      </c>
      <c r="W355" s="100">
        <v>6.6</v>
      </c>
      <c r="X355" s="44"/>
      <c r="Y355" s="44"/>
      <c r="Z355" s="44"/>
      <c r="AA355" s="44"/>
      <c r="AB355" s="44"/>
      <c r="AC355" s="67">
        <f t="shared" si="137"/>
        <v>0</v>
      </c>
      <c r="AD355" s="51"/>
      <c r="AE355" s="20">
        <f t="shared" si="138"/>
        <v>0</v>
      </c>
      <c r="AF355" s="85">
        <f t="shared" si="139"/>
        <v>113.19999999999999</v>
      </c>
      <c r="AG355" s="21">
        <f t="shared" si="140"/>
        <v>113.19999999999999</v>
      </c>
      <c r="AH355" s="82"/>
      <c r="AI355" s="78"/>
      <c r="AJ355" s="22">
        <f t="shared" ref="AJ355:AJ393" si="150">AF355+AI355</f>
        <v>113.19999999999999</v>
      </c>
      <c r="AK355" s="23"/>
      <c r="AL355" s="58"/>
      <c r="AM355" s="24">
        <f t="shared" si="141"/>
        <v>0</v>
      </c>
      <c r="AN355" s="25">
        <f t="shared" si="142"/>
        <v>149.28</v>
      </c>
      <c r="AO355" s="26">
        <f t="shared" si="143"/>
        <v>149.28</v>
      </c>
      <c r="AP355" s="79"/>
      <c r="AQ355" s="121">
        <v>80</v>
      </c>
      <c r="AR355" s="121">
        <v>200</v>
      </c>
      <c r="AS355" s="121">
        <v>0</v>
      </c>
      <c r="AT355" s="121">
        <v>20</v>
      </c>
      <c r="AU355" s="121">
        <v>60</v>
      </c>
      <c r="AV355" s="62">
        <f t="shared" si="149"/>
        <v>360</v>
      </c>
      <c r="AW355" s="64">
        <f t="shared" si="148"/>
        <v>342</v>
      </c>
      <c r="AX355" s="120">
        <v>6</v>
      </c>
      <c r="AY355" s="120">
        <v>16</v>
      </c>
      <c r="AZ355" s="120">
        <v>8</v>
      </c>
      <c r="BA355" s="120">
        <v>1</v>
      </c>
      <c r="BB355" s="81">
        <f t="shared" si="144"/>
        <v>31</v>
      </c>
      <c r="BC355" s="80">
        <f t="shared" si="145"/>
        <v>311</v>
      </c>
      <c r="BD355" s="36">
        <f t="shared" si="146"/>
        <v>149.28</v>
      </c>
      <c r="BE355" s="80">
        <f t="shared" si="147"/>
        <v>161.72</v>
      </c>
    </row>
    <row r="356" spans="1:57" ht="17.399999999999999">
      <c r="A356" s="217">
        <v>41919</v>
      </c>
      <c r="B356" s="201" t="str">
        <f t="shared" si="130"/>
        <v>09:00:00</v>
      </c>
      <c r="C356" s="27" t="s">
        <v>15</v>
      </c>
      <c r="D356" s="88">
        <v>557</v>
      </c>
      <c r="E356" s="88">
        <v>610</v>
      </c>
      <c r="F356" s="88">
        <v>738</v>
      </c>
      <c r="G356" s="88">
        <v>19</v>
      </c>
      <c r="H356" s="88">
        <v>21</v>
      </c>
      <c r="I356" s="89">
        <v>24</v>
      </c>
      <c r="J356" s="48">
        <f t="shared" si="132"/>
        <v>1905</v>
      </c>
      <c r="K356" s="48">
        <f t="shared" si="133"/>
        <v>64</v>
      </c>
      <c r="L356" s="88">
        <v>515</v>
      </c>
      <c r="M356" s="94">
        <v>567</v>
      </c>
      <c r="N356" s="94"/>
      <c r="O356" s="93">
        <v>17</v>
      </c>
      <c r="P356" s="93">
        <v>19</v>
      </c>
      <c r="Q356" s="45"/>
      <c r="R356" s="48">
        <f t="shared" si="134"/>
        <v>1099</v>
      </c>
      <c r="S356" s="55">
        <f t="shared" si="135"/>
        <v>36</v>
      </c>
      <c r="T356" s="57">
        <f t="shared" si="136"/>
        <v>100</v>
      </c>
      <c r="U356" s="101">
        <v>4.08</v>
      </c>
      <c r="V356" s="88">
        <v>3</v>
      </c>
      <c r="W356" s="100">
        <v>7.3</v>
      </c>
      <c r="X356" s="44"/>
      <c r="Y356" s="44"/>
      <c r="Z356" s="44"/>
      <c r="AA356" s="44"/>
      <c r="AB356" s="44"/>
      <c r="AC356" s="67">
        <f t="shared" si="137"/>
        <v>0</v>
      </c>
      <c r="AD356" s="51"/>
      <c r="AE356" s="20">
        <f t="shared" si="138"/>
        <v>0</v>
      </c>
      <c r="AF356" s="85">
        <f t="shared" si="139"/>
        <v>116.88</v>
      </c>
      <c r="AG356" s="21">
        <f t="shared" si="140"/>
        <v>116.88</v>
      </c>
      <c r="AH356" s="82"/>
      <c r="AI356" s="78"/>
      <c r="AJ356" s="22">
        <f t="shared" si="150"/>
        <v>116.88</v>
      </c>
      <c r="AK356" s="23"/>
      <c r="AL356" s="58"/>
      <c r="AM356" s="24">
        <f t="shared" si="141"/>
        <v>0</v>
      </c>
      <c r="AN356" s="25">
        <f t="shared" si="142"/>
        <v>149.28</v>
      </c>
      <c r="AO356" s="26">
        <f t="shared" si="143"/>
        <v>149.28</v>
      </c>
      <c r="AP356" s="79"/>
      <c r="AQ356" s="121">
        <v>80</v>
      </c>
      <c r="AR356" s="121">
        <v>200</v>
      </c>
      <c r="AS356" s="121">
        <v>0</v>
      </c>
      <c r="AT356" s="121">
        <v>20</v>
      </c>
      <c r="AU356" s="121">
        <v>60</v>
      </c>
      <c r="AV356" s="62">
        <f t="shared" si="149"/>
        <v>360</v>
      </c>
      <c r="AW356" s="64">
        <f t="shared" si="148"/>
        <v>342</v>
      </c>
      <c r="AX356" s="120">
        <v>6</v>
      </c>
      <c r="AY356" s="120">
        <v>16</v>
      </c>
      <c r="AZ356" s="120">
        <v>8</v>
      </c>
      <c r="BA356" s="120">
        <v>1</v>
      </c>
      <c r="BB356" s="81">
        <f t="shared" si="144"/>
        <v>31</v>
      </c>
      <c r="BC356" s="80">
        <f t="shared" si="145"/>
        <v>311</v>
      </c>
      <c r="BD356" s="36">
        <f t="shared" si="146"/>
        <v>149.28</v>
      </c>
      <c r="BE356" s="80">
        <f t="shared" si="147"/>
        <v>161.72</v>
      </c>
    </row>
    <row r="357" spans="1:57" ht="17.399999999999999">
      <c r="A357" s="217">
        <v>41919</v>
      </c>
      <c r="B357" s="201" t="str">
        <f t="shared" si="130"/>
        <v>09:30:00</v>
      </c>
      <c r="C357" s="27" t="s">
        <v>32</v>
      </c>
      <c r="D357" s="88">
        <v>556</v>
      </c>
      <c r="E357" s="88">
        <v>619</v>
      </c>
      <c r="F357" s="88">
        <v>758</v>
      </c>
      <c r="G357" s="88">
        <v>19</v>
      </c>
      <c r="H357" s="88">
        <v>21</v>
      </c>
      <c r="I357" s="89">
        <v>24</v>
      </c>
      <c r="J357" s="48">
        <f t="shared" si="132"/>
        <v>1933</v>
      </c>
      <c r="K357" s="48">
        <f t="shared" si="133"/>
        <v>64</v>
      </c>
      <c r="L357" s="88">
        <v>533</v>
      </c>
      <c r="M357" s="94">
        <v>563</v>
      </c>
      <c r="N357" s="94"/>
      <c r="O357" s="93">
        <v>18</v>
      </c>
      <c r="P357" s="93">
        <v>19</v>
      </c>
      <c r="Q357" s="45"/>
      <c r="R357" s="48">
        <f t="shared" si="134"/>
        <v>1114</v>
      </c>
      <c r="S357" s="55">
        <f t="shared" si="135"/>
        <v>37</v>
      </c>
      <c r="T357" s="57">
        <f t="shared" si="136"/>
        <v>101</v>
      </c>
      <c r="U357" s="101">
        <v>4.08</v>
      </c>
      <c r="V357" s="88">
        <v>3</v>
      </c>
      <c r="W357" s="100">
        <v>7.3</v>
      </c>
      <c r="X357" s="44"/>
      <c r="Y357" s="44"/>
      <c r="Z357" s="44"/>
      <c r="AA357" s="44"/>
      <c r="AB357" s="44"/>
      <c r="AC357" s="67">
        <f t="shared" si="137"/>
        <v>0</v>
      </c>
      <c r="AD357" s="51"/>
      <c r="AE357" s="20">
        <f t="shared" si="138"/>
        <v>0</v>
      </c>
      <c r="AF357" s="85">
        <f t="shared" si="139"/>
        <v>118.38</v>
      </c>
      <c r="AG357" s="21">
        <f t="shared" si="140"/>
        <v>118.38</v>
      </c>
      <c r="AH357" s="82"/>
      <c r="AI357" s="78"/>
      <c r="AJ357" s="22">
        <f t="shared" si="150"/>
        <v>118.38</v>
      </c>
      <c r="AK357" s="23"/>
      <c r="AL357" s="58"/>
      <c r="AM357" s="24">
        <f t="shared" si="141"/>
        <v>0</v>
      </c>
      <c r="AN357" s="25">
        <f t="shared" si="142"/>
        <v>149.28</v>
      </c>
      <c r="AO357" s="26">
        <f t="shared" si="143"/>
        <v>149.28</v>
      </c>
      <c r="AP357" s="79"/>
      <c r="AQ357" s="121">
        <v>80</v>
      </c>
      <c r="AR357" s="121">
        <v>200</v>
      </c>
      <c r="AS357" s="121">
        <v>0</v>
      </c>
      <c r="AT357" s="121">
        <v>20</v>
      </c>
      <c r="AU357" s="121">
        <v>60</v>
      </c>
      <c r="AV357" s="62">
        <f t="shared" si="149"/>
        <v>360</v>
      </c>
      <c r="AW357" s="64">
        <f t="shared" si="148"/>
        <v>342</v>
      </c>
      <c r="AX357" s="120">
        <v>6</v>
      </c>
      <c r="AY357" s="120">
        <v>16</v>
      </c>
      <c r="AZ357" s="120">
        <v>8</v>
      </c>
      <c r="BA357" s="120">
        <v>1</v>
      </c>
      <c r="BB357" s="81">
        <f t="shared" si="144"/>
        <v>31</v>
      </c>
      <c r="BC357" s="80">
        <f t="shared" si="145"/>
        <v>311</v>
      </c>
      <c r="BD357" s="36">
        <f t="shared" si="146"/>
        <v>149.28</v>
      </c>
      <c r="BE357" s="80">
        <f t="shared" si="147"/>
        <v>161.72</v>
      </c>
    </row>
    <row r="358" spans="1:57" ht="17.399999999999999">
      <c r="A358" s="217">
        <v>41919</v>
      </c>
      <c r="B358" s="201" t="str">
        <f t="shared" si="130"/>
        <v>10:00:00</v>
      </c>
      <c r="C358" s="27" t="s">
        <v>16</v>
      </c>
      <c r="D358" s="88">
        <v>566</v>
      </c>
      <c r="E358" s="88">
        <v>617</v>
      </c>
      <c r="F358" s="88">
        <v>764</v>
      </c>
      <c r="G358" s="88">
        <v>19</v>
      </c>
      <c r="H358" s="88">
        <v>21</v>
      </c>
      <c r="I358" s="89">
        <v>24</v>
      </c>
      <c r="J358" s="48">
        <f t="shared" si="132"/>
        <v>1947</v>
      </c>
      <c r="K358" s="48">
        <f t="shared" si="133"/>
        <v>64</v>
      </c>
      <c r="L358" s="88">
        <v>548</v>
      </c>
      <c r="M358" s="94">
        <v>569</v>
      </c>
      <c r="N358" s="94"/>
      <c r="O358" s="93">
        <v>18</v>
      </c>
      <c r="P358" s="93">
        <v>19</v>
      </c>
      <c r="Q358" s="45"/>
      <c r="R358" s="48">
        <f>SUM(L358+M358+O358)</f>
        <v>1135</v>
      </c>
      <c r="S358" s="55">
        <f>O358+P358+Q358</f>
        <v>37</v>
      </c>
      <c r="T358" s="57">
        <f t="shared" si="136"/>
        <v>101</v>
      </c>
      <c r="U358" s="101">
        <v>4.32</v>
      </c>
      <c r="V358" s="88">
        <v>3</v>
      </c>
      <c r="W358" s="100">
        <v>7.3</v>
      </c>
      <c r="X358" s="44"/>
      <c r="Y358" s="44"/>
      <c r="Z358" s="44"/>
      <c r="AA358" s="44"/>
      <c r="AB358" s="44"/>
      <c r="AC358" s="67">
        <f t="shared" si="137"/>
        <v>0</v>
      </c>
      <c r="AD358" s="51"/>
      <c r="AE358" s="20">
        <f t="shared" si="138"/>
        <v>0</v>
      </c>
      <c r="AF358" s="85">
        <f t="shared" si="139"/>
        <v>118.61999999999999</v>
      </c>
      <c r="AG358" s="21">
        <f t="shared" si="140"/>
        <v>118.61999999999999</v>
      </c>
      <c r="AH358" s="82"/>
      <c r="AI358" s="78"/>
      <c r="AJ358" s="22">
        <f t="shared" si="150"/>
        <v>118.61999999999999</v>
      </c>
      <c r="AK358" s="23"/>
      <c r="AL358" s="58"/>
      <c r="AM358" s="24">
        <f t="shared" si="141"/>
        <v>0</v>
      </c>
      <c r="AN358" s="25">
        <f t="shared" si="142"/>
        <v>149.28</v>
      </c>
      <c r="AO358" s="26">
        <f t="shared" si="143"/>
        <v>149.28</v>
      </c>
      <c r="AP358" s="79"/>
      <c r="AQ358" s="121">
        <v>80</v>
      </c>
      <c r="AR358" s="121">
        <v>200</v>
      </c>
      <c r="AS358" s="121">
        <v>0</v>
      </c>
      <c r="AT358" s="121">
        <v>20</v>
      </c>
      <c r="AU358" s="121">
        <v>60</v>
      </c>
      <c r="AV358" s="62">
        <f t="shared" si="149"/>
        <v>360</v>
      </c>
      <c r="AW358" s="64">
        <f t="shared" si="148"/>
        <v>342</v>
      </c>
      <c r="AX358" s="120">
        <v>6</v>
      </c>
      <c r="AY358" s="120">
        <v>16</v>
      </c>
      <c r="AZ358" s="120">
        <v>8</v>
      </c>
      <c r="BA358" s="120">
        <v>1</v>
      </c>
      <c r="BB358" s="81">
        <f t="shared" si="144"/>
        <v>31</v>
      </c>
      <c r="BC358" s="80">
        <f t="shared" si="145"/>
        <v>311</v>
      </c>
      <c r="BD358" s="36">
        <f t="shared" si="146"/>
        <v>149.28</v>
      </c>
      <c r="BE358" s="80">
        <f t="shared" si="147"/>
        <v>161.72</v>
      </c>
    </row>
    <row r="359" spans="1:57" ht="17.399999999999999">
      <c r="A359" s="217">
        <v>41919</v>
      </c>
      <c r="B359" s="201" t="str">
        <f t="shared" si="130"/>
        <v>10:30:00</v>
      </c>
      <c r="C359" s="27" t="s">
        <v>45</v>
      </c>
      <c r="D359" s="88">
        <v>565</v>
      </c>
      <c r="E359" s="88">
        <v>625</v>
      </c>
      <c r="F359" s="88">
        <v>756</v>
      </c>
      <c r="G359" s="88">
        <v>19</v>
      </c>
      <c r="H359" s="88">
        <v>21</v>
      </c>
      <c r="I359" s="89">
        <v>24</v>
      </c>
      <c r="J359" s="48">
        <f t="shared" si="132"/>
        <v>1946</v>
      </c>
      <c r="K359" s="48">
        <f t="shared" si="133"/>
        <v>64</v>
      </c>
      <c r="L359" s="88">
        <v>551</v>
      </c>
      <c r="M359" s="94">
        <v>566</v>
      </c>
      <c r="N359" s="94"/>
      <c r="O359" s="93">
        <v>18</v>
      </c>
      <c r="P359" s="93">
        <v>19</v>
      </c>
      <c r="Q359" s="45"/>
      <c r="R359" s="48">
        <f>SUM(L359+M359+O359)</f>
        <v>1135</v>
      </c>
      <c r="S359" s="55">
        <f>O359+P359+Q359</f>
        <v>37</v>
      </c>
      <c r="T359" s="57">
        <f t="shared" si="136"/>
        <v>101</v>
      </c>
      <c r="U359" s="101">
        <v>4.32</v>
      </c>
      <c r="V359" s="88">
        <v>3.2</v>
      </c>
      <c r="W359" s="100">
        <v>7.3</v>
      </c>
      <c r="X359" s="44"/>
      <c r="Y359" s="44"/>
      <c r="Z359" s="44"/>
      <c r="AA359" s="44"/>
      <c r="AB359" s="44"/>
      <c r="AC359" s="67">
        <f t="shared" si="137"/>
        <v>0</v>
      </c>
      <c r="AD359" s="51"/>
      <c r="AE359" s="20">
        <f t="shared" si="138"/>
        <v>0</v>
      </c>
      <c r="AF359" s="85">
        <f t="shared" si="139"/>
        <v>118.82</v>
      </c>
      <c r="AG359" s="21">
        <f t="shared" si="140"/>
        <v>118.82</v>
      </c>
      <c r="AH359" s="82"/>
      <c r="AI359" s="78"/>
      <c r="AJ359" s="22">
        <f t="shared" si="150"/>
        <v>118.82</v>
      </c>
      <c r="AK359" s="23"/>
      <c r="AL359" s="58"/>
      <c r="AM359" s="24">
        <f t="shared" si="141"/>
        <v>0</v>
      </c>
      <c r="AN359" s="25">
        <f t="shared" si="142"/>
        <v>149.28</v>
      </c>
      <c r="AO359" s="26">
        <f t="shared" si="143"/>
        <v>149.28</v>
      </c>
      <c r="AP359" s="79"/>
      <c r="AQ359" s="121">
        <v>80</v>
      </c>
      <c r="AR359" s="121">
        <v>200</v>
      </c>
      <c r="AS359" s="121">
        <v>0</v>
      </c>
      <c r="AT359" s="121">
        <v>20</v>
      </c>
      <c r="AU359" s="121">
        <v>60</v>
      </c>
      <c r="AV359" s="62">
        <f t="shared" si="149"/>
        <v>360</v>
      </c>
      <c r="AW359" s="64">
        <f t="shared" si="148"/>
        <v>342</v>
      </c>
      <c r="AX359" s="120">
        <v>6</v>
      </c>
      <c r="AY359" s="120">
        <v>16</v>
      </c>
      <c r="AZ359" s="120">
        <v>8</v>
      </c>
      <c r="BA359" s="120">
        <v>1</v>
      </c>
      <c r="BB359" s="81">
        <f t="shared" si="144"/>
        <v>31</v>
      </c>
      <c r="BC359" s="80">
        <f t="shared" si="145"/>
        <v>311</v>
      </c>
      <c r="BD359" s="36">
        <f t="shared" si="146"/>
        <v>149.28</v>
      </c>
      <c r="BE359" s="80">
        <f t="shared" si="147"/>
        <v>161.72</v>
      </c>
    </row>
    <row r="360" spans="1:57" ht="17.399999999999999">
      <c r="A360" s="217">
        <v>41919</v>
      </c>
      <c r="B360" s="201" t="str">
        <f t="shared" si="130"/>
        <v>11:00:00</v>
      </c>
      <c r="C360" s="27" t="s">
        <v>17</v>
      </c>
      <c r="D360" s="88">
        <v>575</v>
      </c>
      <c r="E360" s="88">
        <v>624</v>
      </c>
      <c r="F360" s="88">
        <v>784</v>
      </c>
      <c r="G360" s="88">
        <v>19</v>
      </c>
      <c r="H360" s="88">
        <v>21</v>
      </c>
      <c r="I360" s="89">
        <v>26</v>
      </c>
      <c r="J360" s="48">
        <f t="shared" si="132"/>
        <v>1983</v>
      </c>
      <c r="K360" s="48">
        <f t="shared" si="133"/>
        <v>66</v>
      </c>
      <c r="L360" s="88">
        <v>544</v>
      </c>
      <c r="M360" s="94">
        <v>579</v>
      </c>
      <c r="N360" s="94"/>
      <c r="O360" s="93">
        <v>18</v>
      </c>
      <c r="P360" s="93">
        <v>19</v>
      </c>
      <c r="Q360" s="45"/>
      <c r="R360" s="48">
        <f t="shared" si="134"/>
        <v>1141</v>
      </c>
      <c r="S360" s="55">
        <f t="shared" si="135"/>
        <v>37</v>
      </c>
      <c r="T360" s="57">
        <f t="shared" si="136"/>
        <v>103</v>
      </c>
      <c r="U360" s="101">
        <v>4.32</v>
      </c>
      <c r="V360" s="88">
        <v>3.2</v>
      </c>
      <c r="W360" s="88">
        <v>7.4</v>
      </c>
      <c r="X360" s="44"/>
      <c r="Y360" s="44"/>
      <c r="Z360" s="44"/>
      <c r="AA360" s="44"/>
      <c r="AB360" s="44"/>
      <c r="AC360" s="67">
        <f t="shared" si="137"/>
        <v>0</v>
      </c>
      <c r="AD360" s="51"/>
      <c r="AE360" s="20">
        <f t="shared" si="138"/>
        <v>0</v>
      </c>
      <c r="AF360" s="85">
        <f t="shared" si="139"/>
        <v>121.12</v>
      </c>
      <c r="AG360" s="21">
        <f t="shared" si="140"/>
        <v>121.12</v>
      </c>
      <c r="AH360" s="82"/>
      <c r="AI360" s="78"/>
      <c r="AJ360" s="22">
        <f t="shared" si="150"/>
        <v>121.12</v>
      </c>
      <c r="AK360" s="23"/>
      <c r="AL360" s="58"/>
      <c r="AM360" s="24">
        <f t="shared" si="141"/>
        <v>0</v>
      </c>
      <c r="AN360" s="25">
        <f t="shared" si="142"/>
        <v>149.28</v>
      </c>
      <c r="AO360" s="26">
        <f t="shared" si="143"/>
        <v>149.28</v>
      </c>
      <c r="AP360" s="79"/>
      <c r="AQ360" s="121">
        <v>80</v>
      </c>
      <c r="AR360" s="121">
        <v>200</v>
      </c>
      <c r="AS360" s="121">
        <v>0</v>
      </c>
      <c r="AT360" s="121">
        <v>20</v>
      </c>
      <c r="AU360" s="121">
        <v>60</v>
      </c>
      <c r="AV360" s="62">
        <f t="shared" si="149"/>
        <v>360</v>
      </c>
      <c r="AW360" s="64">
        <f t="shared" si="148"/>
        <v>342</v>
      </c>
      <c r="AX360" s="120">
        <v>6</v>
      </c>
      <c r="AY360" s="120">
        <v>16</v>
      </c>
      <c r="AZ360" s="120">
        <v>8</v>
      </c>
      <c r="BA360" s="120">
        <v>1</v>
      </c>
      <c r="BB360" s="81">
        <f t="shared" si="144"/>
        <v>31</v>
      </c>
      <c r="BC360" s="80">
        <f t="shared" si="145"/>
        <v>311</v>
      </c>
      <c r="BD360" s="36">
        <f t="shared" si="146"/>
        <v>149.28</v>
      </c>
      <c r="BE360" s="80">
        <f t="shared" si="147"/>
        <v>161.72</v>
      </c>
    </row>
    <row r="361" spans="1:57" ht="17.399999999999999">
      <c r="A361" s="217">
        <v>41919</v>
      </c>
      <c r="B361" s="201" t="str">
        <f t="shared" si="130"/>
        <v>11:30:00</v>
      </c>
      <c r="C361" s="27" t="s">
        <v>46</v>
      </c>
      <c r="D361" s="88">
        <v>574</v>
      </c>
      <c r="E361" s="88">
        <v>632</v>
      </c>
      <c r="F361" s="88">
        <v>797</v>
      </c>
      <c r="G361" s="88">
        <v>19</v>
      </c>
      <c r="H361" s="88">
        <v>21</v>
      </c>
      <c r="I361" s="89">
        <v>26</v>
      </c>
      <c r="J361" s="48">
        <f t="shared" si="132"/>
        <v>2003</v>
      </c>
      <c r="K361" s="48">
        <f t="shared" si="133"/>
        <v>66</v>
      </c>
      <c r="L361" s="88">
        <v>545</v>
      </c>
      <c r="M361" s="136">
        <v>576</v>
      </c>
      <c r="N361" s="94"/>
      <c r="O361" s="93">
        <v>18</v>
      </c>
      <c r="P361" s="93">
        <v>19</v>
      </c>
      <c r="Q361" s="45"/>
      <c r="R361" s="48">
        <f t="shared" si="134"/>
        <v>1139</v>
      </c>
      <c r="S361" s="55">
        <f t="shared" si="135"/>
        <v>37</v>
      </c>
      <c r="T361" s="57">
        <f t="shared" si="136"/>
        <v>103</v>
      </c>
      <c r="U361" s="101">
        <v>4.32</v>
      </c>
      <c r="V361" s="88">
        <v>3</v>
      </c>
      <c r="W361" s="88">
        <v>7.4</v>
      </c>
      <c r="X361" s="44"/>
      <c r="Y361" s="44"/>
      <c r="Z361" s="44"/>
      <c r="AA361" s="44"/>
      <c r="AB361" s="44"/>
      <c r="AC361" s="67">
        <f t="shared" si="137"/>
        <v>0</v>
      </c>
      <c r="AD361" s="51"/>
      <c r="AE361" s="20">
        <f t="shared" si="138"/>
        <v>0</v>
      </c>
      <c r="AF361" s="85">
        <f t="shared" si="139"/>
        <v>120.92</v>
      </c>
      <c r="AG361" s="21">
        <f t="shared" si="140"/>
        <v>120.92</v>
      </c>
      <c r="AH361" s="82"/>
      <c r="AI361" s="78"/>
      <c r="AJ361" s="22">
        <f t="shared" si="150"/>
        <v>120.92</v>
      </c>
      <c r="AK361" s="23"/>
      <c r="AL361" s="58"/>
      <c r="AM361" s="24">
        <f t="shared" si="141"/>
        <v>0</v>
      </c>
      <c r="AN361" s="25">
        <f t="shared" si="142"/>
        <v>149.28</v>
      </c>
      <c r="AO361" s="26">
        <f t="shared" si="143"/>
        <v>149.28</v>
      </c>
      <c r="AP361" s="79"/>
      <c r="AQ361" s="121">
        <v>80</v>
      </c>
      <c r="AR361" s="121">
        <v>200</v>
      </c>
      <c r="AS361" s="121">
        <v>0</v>
      </c>
      <c r="AT361" s="121">
        <v>20</v>
      </c>
      <c r="AU361" s="121">
        <v>60</v>
      </c>
      <c r="AV361" s="62">
        <f t="shared" si="149"/>
        <v>360</v>
      </c>
      <c r="AW361" s="64">
        <f t="shared" si="148"/>
        <v>342</v>
      </c>
      <c r="AX361" s="120">
        <v>6</v>
      </c>
      <c r="AY361" s="120">
        <v>16</v>
      </c>
      <c r="AZ361" s="120">
        <v>8</v>
      </c>
      <c r="BA361" s="120">
        <v>1</v>
      </c>
      <c r="BB361" s="81">
        <f t="shared" si="144"/>
        <v>31</v>
      </c>
      <c r="BC361" s="80">
        <f t="shared" si="145"/>
        <v>311</v>
      </c>
      <c r="BD361" s="36">
        <f t="shared" si="146"/>
        <v>149.28</v>
      </c>
      <c r="BE361" s="80">
        <f t="shared" si="147"/>
        <v>161.72</v>
      </c>
    </row>
    <row r="362" spans="1:57" ht="17.399999999999999">
      <c r="A362" s="217">
        <v>41919</v>
      </c>
      <c r="B362" s="201" t="str">
        <f t="shared" si="130"/>
        <v>12:00:00</v>
      </c>
      <c r="C362" s="27" t="s">
        <v>18</v>
      </c>
      <c r="D362" s="88">
        <v>563</v>
      </c>
      <c r="E362" s="88">
        <v>623</v>
      </c>
      <c r="F362" s="92">
        <v>770</v>
      </c>
      <c r="G362" s="88">
        <v>19</v>
      </c>
      <c r="H362" s="88">
        <v>21</v>
      </c>
      <c r="I362" s="89">
        <v>25</v>
      </c>
      <c r="J362" s="48">
        <f t="shared" si="132"/>
        <v>1956</v>
      </c>
      <c r="K362" s="48">
        <f t="shared" si="133"/>
        <v>65</v>
      </c>
      <c r="L362" s="89">
        <v>549</v>
      </c>
      <c r="M362" s="94">
        <v>588</v>
      </c>
      <c r="N362" s="94"/>
      <c r="O362" s="93">
        <v>18</v>
      </c>
      <c r="P362" s="93">
        <v>19</v>
      </c>
      <c r="Q362" s="56"/>
      <c r="R362" s="48">
        <f>SUM(L362+M362+O362)</f>
        <v>1155</v>
      </c>
      <c r="S362" s="55">
        <f>O362+P362+Q362</f>
        <v>37</v>
      </c>
      <c r="T362" s="57">
        <f t="shared" si="136"/>
        <v>102</v>
      </c>
      <c r="U362" s="101">
        <v>4.2</v>
      </c>
      <c r="V362" s="88">
        <v>3</v>
      </c>
      <c r="W362" s="88">
        <v>7.4</v>
      </c>
      <c r="X362" s="44"/>
      <c r="Y362" s="44"/>
      <c r="Z362" s="44"/>
      <c r="AA362" s="44"/>
      <c r="AB362" s="44"/>
      <c r="AC362" s="67">
        <f t="shared" si="137"/>
        <v>0</v>
      </c>
      <c r="AD362" s="51"/>
      <c r="AE362" s="20">
        <f t="shared" si="138"/>
        <v>0</v>
      </c>
      <c r="AF362" s="85">
        <f t="shared" si="139"/>
        <v>119.60000000000001</v>
      </c>
      <c r="AG362" s="21">
        <f t="shared" si="140"/>
        <v>119.60000000000001</v>
      </c>
      <c r="AH362" s="82"/>
      <c r="AI362" s="78"/>
      <c r="AJ362" s="22">
        <f t="shared" si="150"/>
        <v>119.60000000000001</v>
      </c>
      <c r="AK362" s="23"/>
      <c r="AL362" s="58"/>
      <c r="AM362" s="24">
        <f t="shared" si="141"/>
        <v>0</v>
      </c>
      <c r="AN362" s="25">
        <f t="shared" si="142"/>
        <v>149.28</v>
      </c>
      <c r="AO362" s="26">
        <f t="shared" si="143"/>
        <v>149.28</v>
      </c>
      <c r="AP362" s="79"/>
      <c r="AQ362" s="121">
        <v>80</v>
      </c>
      <c r="AR362" s="121">
        <v>200</v>
      </c>
      <c r="AS362" s="121">
        <v>0</v>
      </c>
      <c r="AT362" s="121">
        <v>20</v>
      </c>
      <c r="AU362" s="121">
        <v>60</v>
      </c>
      <c r="AV362" s="62">
        <f t="shared" si="149"/>
        <v>360</v>
      </c>
      <c r="AW362" s="64">
        <f t="shared" si="148"/>
        <v>342</v>
      </c>
      <c r="AX362" s="120">
        <v>6</v>
      </c>
      <c r="AY362" s="120">
        <v>16</v>
      </c>
      <c r="AZ362" s="120">
        <v>8</v>
      </c>
      <c r="BA362" s="120">
        <v>1</v>
      </c>
      <c r="BB362" s="81">
        <f t="shared" si="144"/>
        <v>31</v>
      </c>
      <c r="BC362" s="80">
        <f t="shared" si="145"/>
        <v>311</v>
      </c>
      <c r="BD362" s="36">
        <f t="shared" si="146"/>
        <v>149.28</v>
      </c>
      <c r="BE362" s="80">
        <f t="shared" si="147"/>
        <v>161.72</v>
      </c>
    </row>
    <row r="363" spans="1:57" ht="17.399999999999999">
      <c r="A363" s="217">
        <v>41919</v>
      </c>
      <c r="B363" s="201" t="str">
        <f t="shared" si="130"/>
        <v>12:30:00</v>
      </c>
      <c r="C363" s="27" t="s">
        <v>47</v>
      </c>
      <c r="D363" s="88">
        <v>557</v>
      </c>
      <c r="E363" s="88">
        <v>596</v>
      </c>
      <c r="F363" s="92">
        <v>771</v>
      </c>
      <c r="G363" s="88">
        <v>19</v>
      </c>
      <c r="H363" s="88">
        <v>20</v>
      </c>
      <c r="I363" s="89">
        <v>25</v>
      </c>
      <c r="J363" s="48">
        <f t="shared" si="132"/>
        <v>1924</v>
      </c>
      <c r="K363" s="48">
        <f t="shared" si="133"/>
        <v>64</v>
      </c>
      <c r="L363" s="89">
        <v>543</v>
      </c>
      <c r="M363" s="94">
        <v>562</v>
      </c>
      <c r="N363" s="94"/>
      <c r="O363" s="93">
        <v>18</v>
      </c>
      <c r="P363" s="93">
        <v>19</v>
      </c>
      <c r="Q363" s="56"/>
      <c r="R363" s="48">
        <f>SUM(L363+M363+O363)</f>
        <v>1123</v>
      </c>
      <c r="S363" s="55">
        <f>O363+P363+Q363</f>
        <v>37</v>
      </c>
      <c r="T363" s="57">
        <f t="shared" si="136"/>
        <v>101</v>
      </c>
      <c r="U363" s="101">
        <v>4.2</v>
      </c>
      <c r="V363" s="88">
        <v>3</v>
      </c>
      <c r="W363" s="88">
        <v>7.4</v>
      </c>
      <c r="X363" s="44"/>
      <c r="Y363" s="44"/>
      <c r="Z363" s="44"/>
      <c r="AA363" s="44"/>
      <c r="AB363" s="44"/>
      <c r="AC363" s="67">
        <f t="shared" si="137"/>
        <v>0</v>
      </c>
      <c r="AD363" s="51"/>
      <c r="AE363" s="20">
        <f t="shared" si="138"/>
        <v>0</v>
      </c>
      <c r="AF363" s="85">
        <f t="shared" si="139"/>
        <v>118.60000000000001</v>
      </c>
      <c r="AG363" s="21">
        <f t="shared" si="140"/>
        <v>118.60000000000001</v>
      </c>
      <c r="AH363" s="82"/>
      <c r="AI363" s="78"/>
      <c r="AJ363" s="22">
        <f t="shared" si="150"/>
        <v>118.60000000000001</v>
      </c>
      <c r="AK363" s="23"/>
      <c r="AL363" s="58"/>
      <c r="AM363" s="24">
        <f t="shared" si="141"/>
        <v>0</v>
      </c>
      <c r="AN363" s="25">
        <f t="shared" si="142"/>
        <v>149.28</v>
      </c>
      <c r="AO363" s="26">
        <f t="shared" si="143"/>
        <v>149.28</v>
      </c>
      <c r="AP363" s="79"/>
      <c r="AQ363" s="121">
        <v>80</v>
      </c>
      <c r="AR363" s="121">
        <v>200</v>
      </c>
      <c r="AS363" s="121">
        <v>0</v>
      </c>
      <c r="AT363" s="121">
        <v>20</v>
      </c>
      <c r="AU363" s="121">
        <v>60</v>
      </c>
      <c r="AV363" s="62">
        <f t="shared" si="149"/>
        <v>360</v>
      </c>
      <c r="AW363" s="64">
        <f t="shared" si="148"/>
        <v>342</v>
      </c>
      <c r="AX363" s="120">
        <v>6</v>
      </c>
      <c r="AY363" s="120">
        <v>16</v>
      </c>
      <c r="AZ363" s="120">
        <v>8</v>
      </c>
      <c r="BA363" s="120">
        <v>1</v>
      </c>
      <c r="BB363" s="81">
        <f t="shared" si="144"/>
        <v>31</v>
      </c>
      <c r="BC363" s="80">
        <f t="shared" si="145"/>
        <v>311</v>
      </c>
      <c r="BD363" s="36">
        <f t="shared" si="146"/>
        <v>149.28</v>
      </c>
      <c r="BE363" s="80">
        <f t="shared" si="147"/>
        <v>161.72</v>
      </c>
    </row>
    <row r="364" spans="1:57" ht="17.399999999999999">
      <c r="A364" s="217">
        <v>41919</v>
      </c>
      <c r="B364" s="201" t="str">
        <f t="shared" si="130"/>
        <v>13:00:00</v>
      </c>
      <c r="C364" s="27" t="s">
        <v>19</v>
      </c>
      <c r="D364" s="88">
        <v>543</v>
      </c>
      <c r="E364" s="88">
        <v>574</v>
      </c>
      <c r="F364" s="92">
        <v>733</v>
      </c>
      <c r="G364" s="88">
        <v>18</v>
      </c>
      <c r="H364" s="88">
        <v>19</v>
      </c>
      <c r="I364" s="89">
        <v>24</v>
      </c>
      <c r="J364" s="48">
        <f t="shared" si="132"/>
        <v>1850</v>
      </c>
      <c r="K364" s="48">
        <f t="shared" si="133"/>
        <v>61</v>
      </c>
      <c r="L364" s="89">
        <v>537</v>
      </c>
      <c r="M364" s="94">
        <v>564</v>
      </c>
      <c r="N364" s="94"/>
      <c r="O364" s="93">
        <v>18</v>
      </c>
      <c r="P364" s="93">
        <v>19</v>
      </c>
      <c r="Q364" s="56"/>
      <c r="R364" s="48">
        <f t="shared" si="134"/>
        <v>1119</v>
      </c>
      <c r="S364" s="55">
        <f t="shared" si="135"/>
        <v>37</v>
      </c>
      <c r="T364" s="57">
        <f t="shared" si="136"/>
        <v>98</v>
      </c>
      <c r="U364" s="101">
        <v>4.08</v>
      </c>
      <c r="V364" s="89">
        <v>3.5</v>
      </c>
      <c r="W364" s="100">
        <v>7.3</v>
      </c>
      <c r="X364" s="44"/>
      <c r="Y364" s="44"/>
      <c r="Z364" s="44"/>
      <c r="AA364" s="44"/>
      <c r="AB364" s="44"/>
      <c r="AC364" s="67">
        <f t="shared" si="137"/>
        <v>0</v>
      </c>
      <c r="AD364" s="51"/>
      <c r="AE364" s="20">
        <f t="shared" si="138"/>
        <v>0</v>
      </c>
      <c r="AF364" s="85">
        <f t="shared" si="139"/>
        <v>115.88</v>
      </c>
      <c r="AG364" s="21">
        <f t="shared" si="140"/>
        <v>115.88</v>
      </c>
      <c r="AH364" s="82"/>
      <c r="AI364" s="78"/>
      <c r="AJ364" s="22">
        <f t="shared" si="150"/>
        <v>115.88</v>
      </c>
      <c r="AK364" s="23"/>
      <c r="AL364" s="58"/>
      <c r="AM364" s="24">
        <f t="shared" si="141"/>
        <v>0</v>
      </c>
      <c r="AN364" s="25">
        <f t="shared" si="142"/>
        <v>149.28</v>
      </c>
      <c r="AO364" s="26">
        <f t="shared" si="143"/>
        <v>149.28</v>
      </c>
      <c r="AP364" s="79"/>
      <c r="AQ364" s="121">
        <v>80</v>
      </c>
      <c r="AR364" s="121">
        <v>200</v>
      </c>
      <c r="AS364" s="121">
        <v>0</v>
      </c>
      <c r="AT364" s="121">
        <v>20</v>
      </c>
      <c r="AU364" s="121">
        <v>60</v>
      </c>
      <c r="AV364" s="62">
        <f t="shared" si="149"/>
        <v>360</v>
      </c>
      <c r="AW364" s="64">
        <f t="shared" si="148"/>
        <v>342</v>
      </c>
      <c r="AX364" s="120">
        <v>6</v>
      </c>
      <c r="AY364" s="120">
        <v>16</v>
      </c>
      <c r="AZ364" s="120">
        <v>8</v>
      </c>
      <c r="BA364" s="120">
        <v>1</v>
      </c>
      <c r="BB364" s="81">
        <f t="shared" si="144"/>
        <v>31</v>
      </c>
      <c r="BC364" s="80">
        <f t="shared" si="145"/>
        <v>311</v>
      </c>
      <c r="BD364" s="36">
        <f t="shared" si="146"/>
        <v>149.28</v>
      </c>
      <c r="BE364" s="80">
        <f t="shared" si="147"/>
        <v>161.72</v>
      </c>
    </row>
    <row r="365" spans="1:57" ht="17.399999999999999">
      <c r="A365" s="217">
        <v>41919</v>
      </c>
      <c r="B365" s="201" t="str">
        <f t="shared" si="130"/>
        <v>13:30:00</v>
      </c>
      <c r="C365" s="27" t="s">
        <v>48</v>
      </c>
      <c r="D365" s="88">
        <v>544</v>
      </c>
      <c r="E365" s="88">
        <v>565</v>
      </c>
      <c r="F365" s="92">
        <v>710</v>
      </c>
      <c r="G365" s="88">
        <v>18</v>
      </c>
      <c r="H365" s="88">
        <v>19</v>
      </c>
      <c r="I365" s="89">
        <v>24</v>
      </c>
      <c r="J365" s="48">
        <f t="shared" si="132"/>
        <v>1819</v>
      </c>
      <c r="K365" s="48">
        <f t="shared" si="133"/>
        <v>61</v>
      </c>
      <c r="L365" s="89">
        <v>527</v>
      </c>
      <c r="M365" s="94">
        <v>577</v>
      </c>
      <c r="N365" s="94"/>
      <c r="O365" s="93">
        <v>17</v>
      </c>
      <c r="P365" s="93">
        <v>19</v>
      </c>
      <c r="Q365" s="56"/>
      <c r="R365" s="48">
        <f t="shared" si="134"/>
        <v>1121</v>
      </c>
      <c r="S365" s="55">
        <f t="shared" si="135"/>
        <v>36</v>
      </c>
      <c r="T365" s="57">
        <f t="shared" si="136"/>
        <v>97</v>
      </c>
      <c r="U365" s="101">
        <v>4.08</v>
      </c>
      <c r="V365" s="89">
        <v>3.5</v>
      </c>
      <c r="W365" s="100">
        <v>7.3</v>
      </c>
      <c r="X365" s="44"/>
      <c r="Y365" s="44"/>
      <c r="Z365" s="44"/>
      <c r="AA365" s="44"/>
      <c r="AB365" s="44"/>
      <c r="AC365" s="67">
        <f t="shared" si="137"/>
        <v>0</v>
      </c>
      <c r="AD365" s="51"/>
      <c r="AE365" s="20">
        <f t="shared" si="138"/>
        <v>0</v>
      </c>
      <c r="AF365" s="85">
        <f t="shared" si="139"/>
        <v>115.38</v>
      </c>
      <c r="AG365" s="21">
        <f t="shared" si="140"/>
        <v>115.38</v>
      </c>
      <c r="AH365" s="82"/>
      <c r="AI365" s="78"/>
      <c r="AJ365" s="22">
        <f t="shared" si="150"/>
        <v>115.38</v>
      </c>
      <c r="AK365" s="23"/>
      <c r="AL365" s="58"/>
      <c r="AM365" s="24">
        <f t="shared" si="141"/>
        <v>0</v>
      </c>
      <c r="AN365" s="25">
        <f t="shared" si="142"/>
        <v>149.28</v>
      </c>
      <c r="AO365" s="26">
        <f t="shared" si="143"/>
        <v>149.28</v>
      </c>
      <c r="AP365" s="79"/>
      <c r="AQ365" s="121">
        <v>80</v>
      </c>
      <c r="AR365" s="121">
        <v>200</v>
      </c>
      <c r="AS365" s="121">
        <v>0</v>
      </c>
      <c r="AT365" s="121">
        <v>20</v>
      </c>
      <c r="AU365" s="121">
        <v>60</v>
      </c>
      <c r="AV365" s="62">
        <f t="shared" si="149"/>
        <v>360</v>
      </c>
      <c r="AW365" s="64">
        <f t="shared" si="148"/>
        <v>342</v>
      </c>
      <c r="AX365" s="120">
        <v>6</v>
      </c>
      <c r="AY365" s="120">
        <v>16</v>
      </c>
      <c r="AZ365" s="120">
        <v>8</v>
      </c>
      <c r="BA365" s="120">
        <v>1</v>
      </c>
      <c r="BB365" s="81">
        <f t="shared" si="144"/>
        <v>31</v>
      </c>
      <c r="BC365" s="80">
        <f t="shared" si="145"/>
        <v>311</v>
      </c>
      <c r="BD365" s="36">
        <f t="shared" si="146"/>
        <v>149.28</v>
      </c>
      <c r="BE365" s="80">
        <f t="shared" si="147"/>
        <v>161.72</v>
      </c>
    </row>
    <row r="366" spans="1:57" ht="17.399999999999999">
      <c r="A366" s="217">
        <v>41919</v>
      </c>
      <c r="B366" s="201" t="str">
        <f t="shared" si="130"/>
        <v>14:00:00</v>
      </c>
      <c r="C366" s="27" t="s">
        <v>20</v>
      </c>
      <c r="D366" s="88">
        <v>557</v>
      </c>
      <c r="E366" s="88">
        <v>563</v>
      </c>
      <c r="F366" s="92">
        <v>723</v>
      </c>
      <c r="G366" s="88">
        <v>19</v>
      </c>
      <c r="H366" s="88">
        <v>19</v>
      </c>
      <c r="I366" s="89">
        <v>24</v>
      </c>
      <c r="J366" s="48">
        <f t="shared" si="132"/>
        <v>1843</v>
      </c>
      <c r="K366" s="48">
        <f t="shared" si="133"/>
        <v>62</v>
      </c>
      <c r="L366" s="89">
        <v>522</v>
      </c>
      <c r="M366" s="94">
        <v>567</v>
      </c>
      <c r="N366" s="94"/>
      <c r="O366" s="93">
        <v>17</v>
      </c>
      <c r="P366" s="93">
        <v>19</v>
      </c>
      <c r="Q366" s="56"/>
      <c r="R366" s="48">
        <f t="shared" si="134"/>
        <v>1106</v>
      </c>
      <c r="S366" s="55">
        <f t="shared" si="135"/>
        <v>36</v>
      </c>
      <c r="T366" s="57">
        <f t="shared" si="136"/>
        <v>98</v>
      </c>
      <c r="U366" s="101">
        <v>4.08</v>
      </c>
      <c r="V366" s="89">
        <v>4</v>
      </c>
      <c r="W366" s="100">
        <v>7.6</v>
      </c>
      <c r="X366" s="44"/>
      <c r="Y366" s="44"/>
      <c r="Z366" s="44"/>
      <c r="AA366" s="44"/>
      <c r="AB366" s="44"/>
      <c r="AC366" s="67">
        <f t="shared" si="137"/>
        <v>0</v>
      </c>
      <c r="AD366" s="51"/>
      <c r="AE366" s="20">
        <f t="shared" si="138"/>
        <v>0</v>
      </c>
      <c r="AF366" s="85">
        <f t="shared" si="139"/>
        <v>117.17999999999999</v>
      </c>
      <c r="AG366" s="21">
        <f t="shared" si="140"/>
        <v>117.17999999999999</v>
      </c>
      <c r="AH366" s="82"/>
      <c r="AI366" s="78"/>
      <c r="AJ366" s="22">
        <f t="shared" si="150"/>
        <v>117.17999999999999</v>
      </c>
      <c r="AK366" s="23"/>
      <c r="AL366" s="58"/>
      <c r="AM366" s="24">
        <f t="shared" si="141"/>
        <v>0</v>
      </c>
      <c r="AN366" s="25">
        <f t="shared" si="142"/>
        <v>149.28</v>
      </c>
      <c r="AO366" s="26">
        <f t="shared" si="143"/>
        <v>149.28</v>
      </c>
      <c r="AP366" s="79"/>
      <c r="AQ366" s="121">
        <v>80</v>
      </c>
      <c r="AR366" s="121">
        <v>200</v>
      </c>
      <c r="AS366" s="121">
        <v>0</v>
      </c>
      <c r="AT366" s="121">
        <v>20</v>
      </c>
      <c r="AU366" s="121">
        <v>60</v>
      </c>
      <c r="AV366" s="62">
        <f t="shared" si="149"/>
        <v>360</v>
      </c>
      <c r="AW366" s="64">
        <f t="shared" si="148"/>
        <v>342</v>
      </c>
      <c r="AX366" s="120">
        <v>6</v>
      </c>
      <c r="AY366" s="120">
        <v>16</v>
      </c>
      <c r="AZ366" s="120">
        <v>8</v>
      </c>
      <c r="BA366" s="120">
        <v>1</v>
      </c>
      <c r="BB366" s="81">
        <f t="shared" si="144"/>
        <v>31</v>
      </c>
      <c r="BC366" s="80">
        <f t="shared" si="145"/>
        <v>311</v>
      </c>
      <c r="BD366" s="36">
        <f t="shared" si="146"/>
        <v>149.28</v>
      </c>
      <c r="BE366" s="80">
        <f t="shared" si="147"/>
        <v>161.72</v>
      </c>
    </row>
    <row r="367" spans="1:57" ht="17.399999999999999">
      <c r="A367" s="217">
        <v>41919</v>
      </c>
      <c r="B367" s="201" t="str">
        <f t="shared" si="130"/>
        <v>14:30:00</v>
      </c>
      <c r="C367" s="27" t="s">
        <v>33</v>
      </c>
      <c r="D367" s="88">
        <v>582</v>
      </c>
      <c r="E367" s="88">
        <v>597</v>
      </c>
      <c r="F367" s="92">
        <v>778</v>
      </c>
      <c r="G367" s="88">
        <v>19</v>
      </c>
      <c r="H367" s="88">
        <v>20</v>
      </c>
      <c r="I367" s="89">
        <v>25</v>
      </c>
      <c r="J367" s="48">
        <f t="shared" si="132"/>
        <v>1957</v>
      </c>
      <c r="K367" s="48">
        <f t="shared" si="133"/>
        <v>64</v>
      </c>
      <c r="L367" s="89">
        <v>543</v>
      </c>
      <c r="M367" s="94">
        <v>553</v>
      </c>
      <c r="N367" s="94"/>
      <c r="O367" s="93">
        <v>18</v>
      </c>
      <c r="P367" s="93">
        <v>19</v>
      </c>
      <c r="Q367" s="56"/>
      <c r="R367" s="48">
        <f t="shared" si="134"/>
        <v>1114</v>
      </c>
      <c r="S367" s="55">
        <f t="shared" si="135"/>
        <v>37</v>
      </c>
      <c r="T367" s="57">
        <f t="shared" si="136"/>
        <v>101</v>
      </c>
      <c r="U367" s="101">
        <v>4.08</v>
      </c>
      <c r="V367" s="89">
        <v>4</v>
      </c>
      <c r="W367" s="100">
        <v>7.6</v>
      </c>
      <c r="X367" s="44"/>
      <c r="Y367" s="44"/>
      <c r="Z367" s="44"/>
      <c r="AA367" s="44"/>
      <c r="AB367" s="44"/>
      <c r="AC367" s="67">
        <f t="shared" si="137"/>
        <v>0</v>
      </c>
      <c r="AD367" s="51"/>
      <c r="AE367" s="20">
        <f t="shared" si="138"/>
        <v>0</v>
      </c>
      <c r="AF367" s="85">
        <f t="shared" si="139"/>
        <v>120.67999999999999</v>
      </c>
      <c r="AG367" s="21">
        <f t="shared" si="140"/>
        <v>120.67999999999999</v>
      </c>
      <c r="AH367" s="82"/>
      <c r="AI367" s="78"/>
      <c r="AJ367" s="22">
        <f t="shared" si="150"/>
        <v>120.67999999999999</v>
      </c>
      <c r="AK367" s="23"/>
      <c r="AL367" s="58"/>
      <c r="AM367" s="24">
        <f t="shared" si="141"/>
        <v>0</v>
      </c>
      <c r="AN367" s="25">
        <f t="shared" si="142"/>
        <v>149.28</v>
      </c>
      <c r="AO367" s="26">
        <f t="shared" si="143"/>
        <v>149.28</v>
      </c>
      <c r="AP367" s="79"/>
      <c r="AQ367" s="121">
        <v>80</v>
      </c>
      <c r="AR367" s="121">
        <v>200</v>
      </c>
      <c r="AS367" s="121">
        <v>0</v>
      </c>
      <c r="AT367" s="121">
        <v>20</v>
      </c>
      <c r="AU367" s="121">
        <v>60</v>
      </c>
      <c r="AV367" s="62">
        <f t="shared" si="149"/>
        <v>360</v>
      </c>
      <c r="AW367" s="64">
        <f t="shared" si="148"/>
        <v>342</v>
      </c>
      <c r="AX367" s="120">
        <v>6</v>
      </c>
      <c r="AY367" s="120">
        <v>16</v>
      </c>
      <c r="AZ367" s="120">
        <v>8</v>
      </c>
      <c r="BA367" s="120">
        <v>1</v>
      </c>
      <c r="BB367" s="81">
        <f t="shared" si="144"/>
        <v>31</v>
      </c>
      <c r="BC367" s="80">
        <f t="shared" si="145"/>
        <v>311</v>
      </c>
      <c r="BD367" s="36">
        <f t="shared" si="146"/>
        <v>149.28</v>
      </c>
      <c r="BE367" s="80">
        <f t="shared" si="147"/>
        <v>161.72</v>
      </c>
    </row>
    <row r="368" spans="1:57" ht="17.399999999999999">
      <c r="A368" s="217">
        <v>41919</v>
      </c>
      <c r="B368" s="201" t="str">
        <f t="shared" si="130"/>
        <v>15:00:00</v>
      </c>
      <c r="C368" s="27" t="s">
        <v>21</v>
      </c>
      <c r="D368" s="88">
        <v>611</v>
      </c>
      <c r="E368" s="88">
        <v>625</v>
      </c>
      <c r="F368" s="92">
        <v>790</v>
      </c>
      <c r="G368" s="88">
        <v>20</v>
      </c>
      <c r="H368" s="88">
        <v>21</v>
      </c>
      <c r="I368" s="89">
        <v>26</v>
      </c>
      <c r="J368" s="48">
        <f t="shared" si="132"/>
        <v>2026</v>
      </c>
      <c r="K368" s="48">
        <f t="shared" si="133"/>
        <v>67</v>
      </c>
      <c r="L368" s="89">
        <v>565</v>
      </c>
      <c r="M368" s="94">
        <v>561</v>
      </c>
      <c r="N368" s="94"/>
      <c r="O368" s="93">
        <v>19</v>
      </c>
      <c r="P368" s="93">
        <v>19</v>
      </c>
      <c r="Q368" s="56"/>
      <c r="R368" s="48">
        <f t="shared" si="134"/>
        <v>1145</v>
      </c>
      <c r="S368" s="55">
        <f t="shared" si="135"/>
        <v>38</v>
      </c>
      <c r="T368" s="57">
        <f t="shared" si="136"/>
        <v>105</v>
      </c>
      <c r="U368" s="101">
        <v>4.2</v>
      </c>
      <c r="V368" s="89">
        <v>4.5</v>
      </c>
      <c r="W368" s="100">
        <v>7.4</v>
      </c>
      <c r="X368" s="44"/>
      <c r="Y368" s="44"/>
      <c r="Z368" s="44"/>
      <c r="AA368" s="44"/>
      <c r="AB368" s="44"/>
      <c r="AC368" s="67">
        <f t="shared" si="137"/>
        <v>0</v>
      </c>
      <c r="AD368" s="51"/>
      <c r="AE368" s="20">
        <f t="shared" si="138"/>
        <v>0</v>
      </c>
      <c r="AF368" s="85">
        <f t="shared" si="139"/>
        <v>125.10000000000001</v>
      </c>
      <c r="AG368" s="21">
        <f t="shared" si="140"/>
        <v>125.10000000000001</v>
      </c>
      <c r="AH368" s="82"/>
      <c r="AI368" s="78"/>
      <c r="AJ368" s="22">
        <f t="shared" si="150"/>
        <v>125.10000000000001</v>
      </c>
      <c r="AK368" s="23"/>
      <c r="AL368" s="58"/>
      <c r="AM368" s="24">
        <f t="shared" si="141"/>
        <v>0</v>
      </c>
      <c r="AN368" s="25">
        <f t="shared" si="142"/>
        <v>149.28</v>
      </c>
      <c r="AO368" s="26">
        <f t="shared" si="143"/>
        <v>149.28</v>
      </c>
      <c r="AP368" s="79"/>
      <c r="AQ368" s="121">
        <v>80</v>
      </c>
      <c r="AR368" s="121">
        <v>200</v>
      </c>
      <c r="AS368" s="121">
        <v>0</v>
      </c>
      <c r="AT368" s="121">
        <v>20</v>
      </c>
      <c r="AU368" s="121">
        <v>60</v>
      </c>
      <c r="AV368" s="62">
        <f t="shared" si="149"/>
        <v>360</v>
      </c>
      <c r="AW368" s="64">
        <f t="shared" si="148"/>
        <v>342</v>
      </c>
      <c r="AX368" s="120">
        <v>6</v>
      </c>
      <c r="AY368" s="120">
        <v>16</v>
      </c>
      <c r="AZ368" s="120">
        <v>8</v>
      </c>
      <c r="BA368" s="120">
        <v>1</v>
      </c>
      <c r="BB368" s="81">
        <f t="shared" si="144"/>
        <v>31</v>
      </c>
      <c r="BC368" s="80">
        <f t="shared" si="145"/>
        <v>311</v>
      </c>
      <c r="BD368" s="36">
        <f t="shared" si="146"/>
        <v>149.28</v>
      </c>
      <c r="BE368" s="80">
        <f t="shared" si="147"/>
        <v>161.72</v>
      </c>
    </row>
    <row r="369" spans="1:57" ht="17.399999999999999">
      <c r="A369" s="217">
        <v>41919</v>
      </c>
      <c r="B369" s="201" t="str">
        <f t="shared" si="130"/>
        <v>15:30:00</v>
      </c>
      <c r="C369" s="27" t="s">
        <v>34</v>
      </c>
      <c r="D369" s="88">
        <v>620</v>
      </c>
      <c r="E369" s="88">
        <v>645</v>
      </c>
      <c r="F369" s="92">
        <v>806</v>
      </c>
      <c r="G369" s="88">
        <v>21</v>
      </c>
      <c r="H369" s="88">
        <v>22</v>
      </c>
      <c r="I369" s="89">
        <v>27</v>
      </c>
      <c r="J369" s="48">
        <f t="shared" si="132"/>
        <v>2071</v>
      </c>
      <c r="K369" s="48">
        <f t="shared" si="133"/>
        <v>70</v>
      </c>
      <c r="L369" s="89">
        <v>557</v>
      </c>
      <c r="M369" s="94">
        <v>553</v>
      </c>
      <c r="N369" s="94"/>
      <c r="O369" s="93">
        <v>19</v>
      </c>
      <c r="P369" s="93">
        <v>19</v>
      </c>
      <c r="Q369" s="56"/>
      <c r="R369" s="48">
        <f t="shared" si="134"/>
        <v>1129</v>
      </c>
      <c r="S369" s="55">
        <f t="shared" si="135"/>
        <v>38</v>
      </c>
      <c r="T369" s="57">
        <f t="shared" si="136"/>
        <v>108</v>
      </c>
      <c r="U369" s="101">
        <v>4.2</v>
      </c>
      <c r="V369" s="89">
        <v>4.5</v>
      </c>
      <c r="W369" s="100">
        <v>7.4</v>
      </c>
      <c r="X369" s="44"/>
      <c r="Y369" s="44"/>
      <c r="Z369" s="44"/>
      <c r="AA369" s="44"/>
      <c r="AB369" s="44"/>
      <c r="AC369" s="67">
        <f t="shared" si="137"/>
        <v>0</v>
      </c>
      <c r="AD369" s="51"/>
      <c r="AE369" s="20">
        <f t="shared" si="138"/>
        <v>0</v>
      </c>
      <c r="AF369" s="85">
        <f t="shared" si="139"/>
        <v>128.60000000000002</v>
      </c>
      <c r="AG369" s="21">
        <f t="shared" si="140"/>
        <v>128.60000000000002</v>
      </c>
      <c r="AH369" s="82"/>
      <c r="AI369" s="78"/>
      <c r="AJ369" s="22">
        <f t="shared" si="150"/>
        <v>128.60000000000002</v>
      </c>
      <c r="AK369" s="23"/>
      <c r="AL369" s="58"/>
      <c r="AM369" s="24">
        <f t="shared" si="141"/>
        <v>0</v>
      </c>
      <c r="AN369" s="25">
        <f t="shared" si="142"/>
        <v>149.28</v>
      </c>
      <c r="AO369" s="26">
        <f t="shared" si="143"/>
        <v>149.28</v>
      </c>
      <c r="AP369" s="79"/>
      <c r="AQ369" s="121">
        <v>80</v>
      </c>
      <c r="AR369" s="121">
        <v>200</v>
      </c>
      <c r="AS369" s="121">
        <v>0</v>
      </c>
      <c r="AT369" s="121">
        <v>20</v>
      </c>
      <c r="AU369" s="121">
        <v>60</v>
      </c>
      <c r="AV369" s="62">
        <f t="shared" si="149"/>
        <v>360</v>
      </c>
      <c r="AW369" s="64">
        <f t="shared" si="148"/>
        <v>342</v>
      </c>
      <c r="AX369" s="120">
        <v>6</v>
      </c>
      <c r="AY369" s="120">
        <v>16</v>
      </c>
      <c r="AZ369" s="120">
        <v>8</v>
      </c>
      <c r="BA369" s="120">
        <v>1</v>
      </c>
      <c r="BB369" s="81">
        <f t="shared" si="144"/>
        <v>31</v>
      </c>
      <c r="BC369" s="80">
        <f t="shared" si="145"/>
        <v>311</v>
      </c>
      <c r="BD369" s="36">
        <f t="shared" si="146"/>
        <v>149.28</v>
      </c>
      <c r="BE369" s="80">
        <f t="shared" si="147"/>
        <v>161.72</v>
      </c>
    </row>
    <row r="370" spans="1:57" ht="17.399999999999999">
      <c r="A370" s="217">
        <v>41919</v>
      </c>
      <c r="B370" s="201" t="str">
        <f t="shared" si="130"/>
        <v>16:00:00</v>
      </c>
      <c r="C370" s="27" t="s">
        <v>22</v>
      </c>
      <c r="D370" s="88">
        <v>607</v>
      </c>
      <c r="E370" s="88">
        <v>636</v>
      </c>
      <c r="F370" s="92">
        <v>776</v>
      </c>
      <c r="G370" s="88">
        <v>20</v>
      </c>
      <c r="H370" s="88">
        <v>21</v>
      </c>
      <c r="I370" s="89">
        <v>26</v>
      </c>
      <c r="J370" s="48">
        <f t="shared" si="132"/>
        <v>2019</v>
      </c>
      <c r="K370" s="48">
        <f t="shared" si="133"/>
        <v>67</v>
      </c>
      <c r="L370" s="89">
        <v>548</v>
      </c>
      <c r="M370" s="94">
        <v>538</v>
      </c>
      <c r="N370" s="94"/>
      <c r="O370" s="93">
        <v>19</v>
      </c>
      <c r="P370" s="93">
        <v>19</v>
      </c>
      <c r="Q370" s="56"/>
      <c r="R370" s="48">
        <f t="shared" si="134"/>
        <v>1105</v>
      </c>
      <c r="S370" s="55">
        <f t="shared" si="135"/>
        <v>38</v>
      </c>
      <c r="T370" s="57">
        <f t="shared" si="136"/>
        <v>105</v>
      </c>
      <c r="U370" s="101">
        <v>4.32</v>
      </c>
      <c r="V370" s="89">
        <v>4.5</v>
      </c>
      <c r="W370" s="100">
        <v>8</v>
      </c>
      <c r="X370" s="44"/>
      <c r="Y370" s="44"/>
      <c r="Z370" s="44"/>
      <c r="AA370" s="44"/>
      <c r="AB370" s="44"/>
      <c r="AC370" s="67">
        <f t="shared" si="137"/>
        <v>0</v>
      </c>
      <c r="AD370" s="51"/>
      <c r="AE370" s="20">
        <f t="shared" si="138"/>
        <v>0</v>
      </c>
      <c r="AF370" s="85">
        <f t="shared" si="139"/>
        <v>126.32</v>
      </c>
      <c r="AG370" s="21">
        <f t="shared" si="140"/>
        <v>126.32</v>
      </c>
      <c r="AH370" s="82"/>
      <c r="AI370" s="78"/>
      <c r="AJ370" s="22">
        <f t="shared" si="150"/>
        <v>126.32</v>
      </c>
      <c r="AK370" s="23"/>
      <c r="AL370" s="58"/>
      <c r="AM370" s="24">
        <f t="shared" si="141"/>
        <v>0</v>
      </c>
      <c r="AN370" s="25">
        <f t="shared" si="142"/>
        <v>149.28</v>
      </c>
      <c r="AO370" s="26">
        <f t="shared" si="143"/>
        <v>149.28</v>
      </c>
      <c r="AP370" s="79"/>
      <c r="AQ370" s="121">
        <v>80</v>
      </c>
      <c r="AR370" s="121">
        <v>200</v>
      </c>
      <c r="AS370" s="121">
        <v>0</v>
      </c>
      <c r="AT370" s="121">
        <v>20</v>
      </c>
      <c r="AU370" s="121">
        <v>60</v>
      </c>
      <c r="AV370" s="62">
        <f t="shared" si="149"/>
        <v>360</v>
      </c>
      <c r="AW370" s="64">
        <f t="shared" si="148"/>
        <v>342</v>
      </c>
      <c r="AX370" s="120">
        <v>6</v>
      </c>
      <c r="AY370" s="120">
        <v>16</v>
      </c>
      <c r="AZ370" s="120">
        <v>8</v>
      </c>
      <c r="BA370" s="120">
        <v>1</v>
      </c>
      <c r="BB370" s="81">
        <f t="shared" si="144"/>
        <v>31</v>
      </c>
      <c r="BC370" s="80">
        <f t="shared" si="145"/>
        <v>311</v>
      </c>
      <c r="BD370" s="36">
        <f t="shared" si="146"/>
        <v>149.28</v>
      </c>
      <c r="BE370" s="80">
        <f t="shared" si="147"/>
        <v>161.72</v>
      </c>
    </row>
    <row r="371" spans="1:57" ht="17.399999999999999">
      <c r="A371" s="217">
        <v>41919</v>
      </c>
      <c r="B371" s="201" t="str">
        <f t="shared" si="130"/>
        <v>16:30:00</v>
      </c>
      <c r="C371" s="27" t="s">
        <v>49</v>
      </c>
      <c r="D371" s="88">
        <v>600</v>
      </c>
      <c r="E371" s="88">
        <v>630</v>
      </c>
      <c r="F371" s="88">
        <v>779</v>
      </c>
      <c r="G371" s="88">
        <v>20</v>
      </c>
      <c r="H371" s="88">
        <v>21</v>
      </c>
      <c r="I371" s="89">
        <v>26</v>
      </c>
      <c r="J371" s="48">
        <f t="shared" si="132"/>
        <v>2009</v>
      </c>
      <c r="K371" s="48">
        <f t="shared" si="133"/>
        <v>67</v>
      </c>
      <c r="L371" s="89">
        <v>538</v>
      </c>
      <c r="M371" s="94">
        <v>537</v>
      </c>
      <c r="N371" s="94"/>
      <c r="O371" s="93">
        <v>18</v>
      </c>
      <c r="P371" s="93">
        <v>19</v>
      </c>
      <c r="Q371" s="56"/>
      <c r="R371" s="48">
        <f t="shared" si="134"/>
        <v>1093</v>
      </c>
      <c r="S371" s="55">
        <f t="shared" si="135"/>
        <v>37</v>
      </c>
      <c r="T371" s="57">
        <f t="shared" si="136"/>
        <v>104</v>
      </c>
      <c r="U371" s="101">
        <v>4.32</v>
      </c>
      <c r="V371" s="89">
        <v>4.5</v>
      </c>
      <c r="W371" s="100">
        <v>8</v>
      </c>
      <c r="X371" s="44"/>
      <c r="Y371" s="44"/>
      <c r="Z371" s="44"/>
      <c r="AA371" s="44"/>
      <c r="AB371" s="44"/>
      <c r="AC371" s="67">
        <f t="shared" si="137"/>
        <v>0</v>
      </c>
      <c r="AD371" s="51"/>
      <c r="AE371" s="20">
        <f t="shared" si="138"/>
        <v>0</v>
      </c>
      <c r="AF371" s="85">
        <f t="shared" si="139"/>
        <v>125.32</v>
      </c>
      <c r="AG371" s="21">
        <f t="shared" si="140"/>
        <v>125.32</v>
      </c>
      <c r="AH371" s="82"/>
      <c r="AI371" s="78"/>
      <c r="AJ371" s="22">
        <f t="shared" si="150"/>
        <v>125.32</v>
      </c>
      <c r="AK371" s="23"/>
      <c r="AL371" s="58"/>
      <c r="AM371" s="24">
        <f t="shared" si="141"/>
        <v>0</v>
      </c>
      <c r="AN371" s="25">
        <f t="shared" si="142"/>
        <v>149.28</v>
      </c>
      <c r="AO371" s="26">
        <f t="shared" si="143"/>
        <v>149.28</v>
      </c>
      <c r="AP371" s="79"/>
      <c r="AQ371" s="121">
        <v>80</v>
      </c>
      <c r="AR371" s="121">
        <v>200</v>
      </c>
      <c r="AS371" s="121">
        <v>0</v>
      </c>
      <c r="AT371" s="121">
        <v>20</v>
      </c>
      <c r="AU371" s="121">
        <v>60</v>
      </c>
      <c r="AV371" s="62">
        <f t="shared" si="149"/>
        <v>360</v>
      </c>
      <c r="AW371" s="64">
        <f t="shared" si="148"/>
        <v>342</v>
      </c>
      <c r="AX371" s="120">
        <v>6</v>
      </c>
      <c r="AY371" s="120">
        <v>16</v>
      </c>
      <c r="AZ371" s="120">
        <v>8</v>
      </c>
      <c r="BA371" s="120">
        <v>1</v>
      </c>
      <c r="BB371" s="81">
        <f t="shared" si="144"/>
        <v>31</v>
      </c>
      <c r="BC371" s="80">
        <f t="shared" si="145"/>
        <v>311</v>
      </c>
      <c r="BD371" s="36">
        <f t="shared" si="146"/>
        <v>149.28</v>
      </c>
      <c r="BE371" s="80">
        <f t="shared" si="147"/>
        <v>161.72</v>
      </c>
    </row>
    <row r="372" spans="1:57" ht="17.399999999999999">
      <c r="A372" s="217">
        <v>41919</v>
      </c>
      <c r="B372" s="201" t="str">
        <f t="shared" si="130"/>
        <v>17:00:00</v>
      </c>
      <c r="C372" s="27" t="s">
        <v>23</v>
      </c>
      <c r="D372" s="88">
        <v>596</v>
      </c>
      <c r="E372" s="88">
        <v>612</v>
      </c>
      <c r="F372" s="88">
        <v>775</v>
      </c>
      <c r="G372" s="88">
        <v>20</v>
      </c>
      <c r="H372" s="88">
        <v>21</v>
      </c>
      <c r="I372" s="89">
        <v>26</v>
      </c>
      <c r="J372" s="48">
        <f t="shared" si="132"/>
        <v>1983</v>
      </c>
      <c r="K372" s="48">
        <f t="shared" si="133"/>
        <v>67</v>
      </c>
      <c r="L372" s="89">
        <v>524</v>
      </c>
      <c r="M372" s="94">
        <v>517</v>
      </c>
      <c r="N372" s="94"/>
      <c r="O372" s="93">
        <v>17</v>
      </c>
      <c r="P372" s="93">
        <v>18</v>
      </c>
      <c r="Q372" s="56"/>
      <c r="R372" s="48">
        <f t="shared" si="134"/>
        <v>1058</v>
      </c>
      <c r="S372" s="55">
        <f t="shared" si="135"/>
        <v>35</v>
      </c>
      <c r="T372" s="57">
        <f t="shared" si="136"/>
        <v>102</v>
      </c>
      <c r="U372" s="101">
        <v>4.13</v>
      </c>
      <c r="V372" s="89">
        <v>4.5</v>
      </c>
      <c r="W372" s="100">
        <v>7.9</v>
      </c>
      <c r="X372" s="44"/>
      <c r="Y372" s="44"/>
      <c r="Z372" s="44"/>
      <c r="AA372" s="44"/>
      <c r="AB372" s="44"/>
      <c r="AC372" s="67">
        <f t="shared" si="137"/>
        <v>0</v>
      </c>
      <c r="AD372" s="51"/>
      <c r="AE372" s="20">
        <f t="shared" si="138"/>
        <v>0</v>
      </c>
      <c r="AF372" s="85">
        <f t="shared" si="139"/>
        <v>123.03</v>
      </c>
      <c r="AG372" s="21">
        <f t="shared" si="140"/>
        <v>123.03</v>
      </c>
      <c r="AH372" s="82"/>
      <c r="AI372" s="78"/>
      <c r="AJ372" s="22">
        <f t="shared" si="150"/>
        <v>123.03</v>
      </c>
      <c r="AK372" s="23"/>
      <c r="AL372" s="58"/>
      <c r="AM372" s="24">
        <f t="shared" si="141"/>
        <v>0</v>
      </c>
      <c r="AN372" s="25">
        <f t="shared" si="142"/>
        <v>149.28</v>
      </c>
      <c r="AO372" s="26">
        <f t="shared" si="143"/>
        <v>149.28</v>
      </c>
      <c r="AP372" s="79"/>
      <c r="AQ372" s="121">
        <v>80</v>
      </c>
      <c r="AR372" s="121">
        <v>200</v>
      </c>
      <c r="AS372" s="121">
        <v>0</v>
      </c>
      <c r="AT372" s="121">
        <v>20</v>
      </c>
      <c r="AU372" s="121">
        <v>60</v>
      </c>
      <c r="AV372" s="62">
        <f t="shared" si="149"/>
        <v>360</v>
      </c>
      <c r="AW372" s="64">
        <f t="shared" si="148"/>
        <v>342</v>
      </c>
      <c r="AX372" s="120">
        <v>6</v>
      </c>
      <c r="AY372" s="120">
        <v>16</v>
      </c>
      <c r="AZ372" s="120">
        <v>8</v>
      </c>
      <c r="BA372" s="120">
        <v>1</v>
      </c>
      <c r="BB372" s="81">
        <f t="shared" si="144"/>
        <v>31</v>
      </c>
      <c r="BC372" s="80">
        <f t="shared" si="145"/>
        <v>311</v>
      </c>
      <c r="BD372" s="36">
        <f t="shared" si="146"/>
        <v>149.28</v>
      </c>
      <c r="BE372" s="80">
        <f t="shared" si="147"/>
        <v>161.72</v>
      </c>
    </row>
    <row r="373" spans="1:57" ht="17.399999999999999">
      <c r="A373" s="217">
        <v>41919</v>
      </c>
      <c r="B373" s="201" t="str">
        <f t="shared" si="130"/>
        <v>17:30:00</v>
      </c>
      <c r="C373" s="27" t="s">
        <v>50</v>
      </c>
      <c r="D373" s="88">
        <v>596</v>
      </c>
      <c r="E373" s="88">
        <v>612</v>
      </c>
      <c r="F373" s="88">
        <v>775</v>
      </c>
      <c r="G373" s="88">
        <v>20</v>
      </c>
      <c r="H373" s="88">
        <v>21</v>
      </c>
      <c r="I373" s="89">
        <v>26</v>
      </c>
      <c r="J373" s="48">
        <f t="shared" si="132"/>
        <v>1983</v>
      </c>
      <c r="K373" s="48">
        <f t="shared" si="133"/>
        <v>67</v>
      </c>
      <c r="L373" s="89">
        <v>541</v>
      </c>
      <c r="M373" s="94">
        <v>500</v>
      </c>
      <c r="N373" s="94"/>
      <c r="O373" s="93">
        <v>18</v>
      </c>
      <c r="P373" s="93">
        <v>17</v>
      </c>
      <c r="Q373" s="56"/>
      <c r="R373" s="48">
        <f t="shared" si="134"/>
        <v>1059</v>
      </c>
      <c r="S373" s="55">
        <f t="shared" si="135"/>
        <v>35</v>
      </c>
      <c r="T373" s="57">
        <f t="shared" si="136"/>
        <v>102</v>
      </c>
      <c r="U373" s="101">
        <v>4.13</v>
      </c>
      <c r="V373" s="89">
        <v>5</v>
      </c>
      <c r="W373" s="100">
        <v>7.9</v>
      </c>
      <c r="X373" s="44"/>
      <c r="Y373" s="44"/>
      <c r="Z373" s="44"/>
      <c r="AA373" s="44"/>
      <c r="AB373" s="44"/>
      <c r="AC373" s="67">
        <f t="shared" si="137"/>
        <v>0</v>
      </c>
      <c r="AD373" s="51"/>
      <c r="AE373" s="20">
        <f t="shared" si="138"/>
        <v>0</v>
      </c>
      <c r="AF373" s="85">
        <f t="shared" si="139"/>
        <v>123.53</v>
      </c>
      <c r="AG373" s="21">
        <f t="shared" si="140"/>
        <v>123.53</v>
      </c>
      <c r="AH373" s="84"/>
      <c r="AI373" s="78"/>
      <c r="AJ373" s="22">
        <f t="shared" si="150"/>
        <v>123.53</v>
      </c>
      <c r="AK373" s="23"/>
      <c r="AL373" s="58"/>
      <c r="AM373" s="24">
        <f t="shared" si="141"/>
        <v>0</v>
      </c>
      <c r="AN373" s="25">
        <f t="shared" si="142"/>
        <v>149.28</v>
      </c>
      <c r="AO373" s="26">
        <f t="shared" si="143"/>
        <v>149.28</v>
      </c>
      <c r="AP373" s="79"/>
      <c r="AQ373" s="121">
        <v>80</v>
      </c>
      <c r="AR373" s="121">
        <v>200</v>
      </c>
      <c r="AS373" s="121">
        <v>0</v>
      </c>
      <c r="AT373" s="121">
        <v>20</v>
      </c>
      <c r="AU373" s="121">
        <v>60</v>
      </c>
      <c r="AV373" s="62">
        <f t="shared" si="149"/>
        <v>360</v>
      </c>
      <c r="AW373" s="64">
        <f t="shared" si="148"/>
        <v>342</v>
      </c>
      <c r="AX373" s="120">
        <v>6</v>
      </c>
      <c r="AY373" s="120">
        <v>16</v>
      </c>
      <c r="AZ373" s="120">
        <v>8</v>
      </c>
      <c r="BA373" s="120">
        <v>1</v>
      </c>
      <c r="BB373" s="81">
        <f t="shared" si="144"/>
        <v>31</v>
      </c>
      <c r="BC373" s="80">
        <f t="shared" si="145"/>
        <v>311</v>
      </c>
      <c r="BD373" s="36">
        <f t="shared" si="146"/>
        <v>149.28</v>
      </c>
      <c r="BE373" s="80">
        <f t="shared" si="147"/>
        <v>161.72</v>
      </c>
    </row>
    <row r="374" spans="1:57" ht="17.399999999999999">
      <c r="A374" s="217">
        <v>41919</v>
      </c>
      <c r="B374" s="201" t="str">
        <f t="shared" si="130"/>
        <v>18:00:00</v>
      </c>
      <c r="C374" s="27" t="s">
        <v>24</v>
      </c>
      <c r="D374" s="88">
        <v>640</v>
      </c>
      <c r="E374" s="88">
        <v>592</v>
      </c>
      <c r="F374" s="88">
        <v>838</v>
      </c>
      <c r="G374" s="88">
        <v>21</v>
      </c>
      <c r="H374" s="88">
        <v>20</v>
      </c>
      <c r="I374" s="89">
        <v>27</v>
      </c>
      <c r="J374" s="48">
        <f t="shared" si="132"/>
        <v>2070</v>
      </c>
      <c r="K374" s="48">
        <f t="shared" si="133"/>
        <v>68</v>
      </c>
      <c r="L374" s="89">
        <v>587</v>
      </c>
      <c r="M374" s="94">
        <v>499</v>
      </c>
      <c r="N374" s="94"/>
      <c r="O374" s="93">
        <v>19</v>
      </c>
      <c r="P374" s="93">
        <v>17</v>
      </c>
      <c r="Q374" s="56"/>
      <c r="R374" s="48">
        <f t="shared" si="134"/>
        <v>1105</v>
      </c>
      <c r="S374" s="55">
        <f t="shared" si="135"/>
        <v>36</v>
      </c>
      <c r="T374" s="57">
        <f t="shared" si="136"/>
        <v>104</v>
      </c>
      <c r="U374" s="101">
        <v>4.58</v>
      </c>
      <c r="V374" s="89">
        <v>6.5</v>
      </c>
      <c r="W374" s="100">
        <v>10.4</v>
      </c>
      <c r="X374" s="44"/>
      <c r="Y374" s="44"/>
      <c r="Z374" s="44"/>
      <c r="AA374" s="44"/>
      <c r="AB374" s="44"/>
      <c r="AC374" s="67">
        <f t="shared" si="137"/>
        <v>0</v>
      </c>
      <c r="AD374" s="51"/>
      <c r="AE374" s="20">
        <f t="shared" si="138"/>
        <v>0</v>
      </c>
      <c r="AF374" s="85">
        <f t="shared" si="139"/>
        <v>130.48000000000002</v>
      </c>
      <c r="AG374" s="21">
        <f t="shared" si="140"/>
        <v>130.48000000000002</v>
      </c>
      <c r="AH374" s="84"/>
      <c r="AI374" s="78"/>
      <c r="AJ374" s="22">
        <f t="shared" si="150"/>
        <v>130.48000000000002</v>
      </c>
      <c r="AK374" s="23"/>
      <c r="AL374" s="58"/>
      <c r="AM374" s="24">
        <f t="shared" si="141"/>
        <v>0</v>
      </c>
      <c r="AN374" s="25">
        <f t="shared" si="142"/>
        <v>147</v>
      </c>
      <c r="AO374" s="26">
        <f t="shared" si="143"/>
        <v>147</v>
      </c>
      <c r="AP374" s="79"/>
      <c r="AQ374" s="24">
        <v>75</v>
      </c>
      <c r="AR374" s="25">
        <v>200</v>
      </c>
      <c r="AS374" s="25">
        <v>0</v>
      </c>
      <c r="AT374" s="25">
        <v>20</v>
      </c>
      <c r="AU374" s="25">
        <v>60</v>
      </c>
      <c r="AV374" s="62">
        <f t="shared" si="149"/>
        <v>355</v>
      </c>
      <c r="AW374" s="64">
        <f t="shared" si="148"/>
        <v>337.25</v>
      </c>
      <c r="AX374" s="120">
        <v>6</v>
      </c>
      <c r="AY374" s="120">
        <v>16</v>
      </c>
      <c r="AZ374" s="120">
        <v>8</v>
      </c>
      <c r="BA374" s="120">
        <v>1</v>
      </c>
      <c r="BB374" s="81">
        <f t="shared" si="144"/>
        <v>31</v>
      </c>
      <c r="BC374" s="80">
        <f t="shared" si="145"/>
        <v>306.25</v>
      </c>
      <c r="BD374" s="36">
        <f t="shared" si="146"/>
        <v>147</v>
      </c>
      <c r="BE374" s="80">
        <f t="shared" si="147"/>
        <v>159.25</v>
      </c>
    </row>
    <row r="375" spans="1:57" ht="17.399999999999999">
      <c r="A375" s="217">
        <v>41919</v>
      </c>
      <c r="B375" s="201" t="str">
        <f t="shared" si="130"/>
        <v>18:15:00</v>
      </c>
      <c r="C375" s="27" t="s">
        <v>35</v>
      </c>
      <c r="D375" s="88">
        <v>700</v>
      </c>
      <c r="E375" s="88">
        <v>632</v>
      </c>
      <c r="F375" s="88">
        <v>892</v>
      </c>
      <c r="G375" s="88">
        <v>23</v>
      </c>
      <c r="H375" s="88">
        <v>20</v>
      </c>
      <c r="I375" s="89">
        <v>27</v>
      </c>
      <c r="J375" s="48">
        <f t="shared" si="132"/>
        <v>2224</v>
      </c>
      <c r="K375" s="48">
        <f t="shared" si="133"/>
        <v>70</v>
      </c>
      <c r="L375" s="89">
        <v>587</v>
      </c>
      <c r="M375" s="94">
        <v>499</v>
      </c>
      <c r="N375" s="94"/>
      <c r="O375" s="93">
        <v>19</v>
      </c>
      <c r="P375" s="93">
        <v>17</v>
      </c>
      <c r="Q375" s="56"/>
      <c r="R375" s="48">
        <f t="shared" si="134"/>
        <v>1105</v>
      </c>
      <c r="S375" s="55">
        <f t="shared" si="135"/>
        <v>36</v>
      </c>
      <c r="T375" s="57">
        <f t="shared" si="136"/>
        <v>106</v>
      </c>
      <c r="U375" s="101">
        <v>4.58</v>
      </c>
      <c r="V375" s="89">
        <v>6.5</v>
      </c>
      <c r="W375" s="100">
        <v>10.4</v>
      </c>
      <c r="Y375" s="44"/>
      <c r="Z375" s="44"/>
      <c r="AA375" s="44"/>
      <c r="AB375" s="44"/>
      <c r="AC375" s="67">
        <f t="shared" si="137"/>
        <v>0</v>
      </c>
      <c r="AD375" s="51"/>
      <c r="AE375" s="20">
        <f t="shared" si="138"/>
        <v>0</v>
      </c>
      <c r="AF375" s="85">
        <f t="shared" si="139"/>
        <v>133.98000000000002</v>
      </c>
      <c r="AG375" s="21">
        <f t="shared" si="140"/>
        <v>133.98000000000002</v>
      </c>
      <c r="AH375" s="84"/>
      <c r="AI375" s="78"/>
      <c r="AJ375" s="22">
        <f t="shared" si="150"/>
        <v>133.98000000000002</v>
      </c>
      <c r="AK375" s="23"/>
      <c r="AL375" s="58"/>
      <c r="AM375" s="24">
        <f t="shared" si="141"/>
        <v>0</v>
      </c>
      <c r="AN375" s="25">
        <f t="shared" si="142"/>
        <v>147</v>
      </c>
      <c r="AO375" s="26">
        <f t="shared" si="143"/>
        <v>147</v>
      </c>
      <c r="AP375" s="79"/>
      <c r="AQ375" s="24">
        <v>75</v>
      </c>
      <c r="AR375" s="25">
        <v>200</v>
      </c>
      <c r="AS375" s="25">
        <v>0</v>
      </c>
      <c r="AT375" s="25">
        <v>20</v>
      </c>
      <c r="AU375" s="25">
        <v>60</v>
      </c>
      <c r="AV375" s="62">
        <f t="shared" si="149"/>
        <v>355</v>
      </c>
      <c r="AW375" s="64">
        <f t="shared" si="148"/>
        <v>337.25</v>
      </c>
      <c r="AX375" s="120">
        <v>6</v>
      </c>
      <c r="AY375" s="120">
        <v>16</v>
      </c>
      <c r="AZ375" s="120">
        <v>8</v>
      </c>
      <c r="BA375" s="120">
        <v>1</v>
      </c>
      <c r="BB375" s="81">
        <f t="shared" si="144"/>
        <v>31</v>
      </c>
      <c r="BC375" s="80">
        <f t="shared" si="145"/>
        <v>306.25</v>
      </c>
      <c r="BD375" s="36">
        <f t="shared" si="146"/>
        <v>147</v>
      </c>
      <c r="BE375" s="80">
        <f t="shared" si="147"/>
        <v>159.25</v>
      </c>
    </row>
    <row r="376" spans="1:57" ht="17.399999999999999">
      <c r="A376" s="217">
        <v>41919</v>
      </c>
      <c r="B376" s="201" t="str">
        <f t="shared" si="130"/>
        <v>18:30:00</v>
      </c>
      <c r="C376" s="27" t="s">
        <v>36</v>
      </c>
      <c r="D376" s="88">
        <v>725</v>
      </c>
      <c r="E376" s="88">
        <v>481</v>
      </c>
      <c r="F376" s="88">
        <v>858</v>
      </c>
      <c r="G376" s="88">
        <v>24</v>
      </c>
      <c r="H376" s="88">
        <v>16</v>
      </c>
      <c r="I376" s="89">
        <v>27</v>
      </c>
      <c r="J376" s="48">
        <f t="shared" si="132"/>
        <v>2064</v>
      </c>
      <c r="K376" s="48">
        <f t="shared" si="133"/>
        <v>67</v>
      </c>
      <c r="L376" s="89">
        <v>638</v>
      </c>
      <c r="M376" s="94">
        <v>516</v>
      </c>
      <c r="N376" s="94"/>
      <c r="O376" s="93">
        <v>21</v>
      </c>
      <c r="P376" s="93">
        <v>18</v>
      </c>
      <c r="Q376" s="56"/>
      <c r="R376" s="48">
        <f t="shared" si="134"/>
        <v>1175</v>
      </c>
      <c r="S376" s="55">
        <f t="shared" si="135"/>
        <v>39</v>
      </c>
      <c r="T376" s="57">
        <f t="shared" si="136"/>
        <v>106</v>
      </c>
      <c r="U376" s="101">
        <v>4.58</v>
      </c>
      <c r="V376" s="89">
        <v>7.5</v>
      </c>
      <c r="W376" s="100">
        <v>10.4</v>
      </c>
      <c r="X376" s="44"/>
      <c r="Y376" s="44"/>
      <c r="Z376" s="44"/>
      <c r="AA376" s="44"/>
      <c r="AB376" s="44"/>
      <c r="AC376" s="67">
        <f t="shared" si="137"/>
        <v>0</v>
      </c>
      <c r="AD376" s="51"/>
      <c r="AE376" s="20">
        <f t="shared" si="138"/>
        <v>0</v>
      </c>
      <c r="AF376" s="85">
        <f t="shared" si="139"/>
        <v>134.97999999999999</v>
      </c>
      <c r="AG376" s="21">
        <f t="shared" si="140"/>
        <v>134.97999999999999</v>
      </c>
      <c r="AH376" s="84"/>
      <c r="AI376" s="78"/>
      <c r="AJ376" s="22">
        <f t="shared" si="150"/>
        <v>134.97999999999999</v>
      </c>
      <c r="AK376" s="23"/>
      <c r="AL376" s="58"/>
      <c r="AM376" s="24">
        <f t="shared" si="141"/>
        <v>0</v>
      </c>
      <c r="AN376" s="25">
        <f t="shared" si="142"/>
        <v>147</v>
      </c>
      <c r="AO376" s="26">
        <f t="shared" si="143"/>
        <v>147</v>
      </c>
      <c r="AP376" s="79"/>
      <c r="AQ376" s="24">
        <v>75</v>
      </c>
      <c r="AR376" s="25">
        <v>200</v>
      </c>
      <c r="AS376" s="25">
        <v>0</v>
      </c>
      <c r="AT376" s="25">
        <v>20</v>
      </c>
      <c r="AU376" s="25">
        <v>60</v>
      </c>
      <c r="AV376" s="62">
        <f t="shared" si="149"/>
        <v>355</v>
      </c>
      <c r="AW376" s="64">
        <f t="shared" si="148"/>
        <v>337.25</v>
      </c>
      <c r="AX376" s="120">
        <v>6</v>
      </c>
      <c r="AY376" s="120">
        <v>16</v>
      </c>
      <c r="AZ376" s="120">
        <v>8</v>
      </c>
      <c r="BA376" s="120">
        <v>1</v>
      </c>
      <c r="BB376" s="81">
        <f t="shared" si="144"/>
        <v>31</v>
      </c>
      <c r="BC376" s="80">
        <f t="shared" si="145"/>
        <v>306.25</v>
      </c>
      <c r="BD376" s="36">
        <f t="shared" si="146"/>
        <v>147</v>
      </c>
      <c r="BE376" s="80">
        <f t="shared" si="147"/>
        <v>159.25</v>
      </c>
    </row>
    <row r="377" spans="1:57" ht="17.399999999999999">
      <c r="A377" s="217">
        <v>41919</v>
      </c>
      <c r="B377" s="201" t="str">
        <f t="shared" si="130"/>
        <v>18:45:00</v>
      </c>
      <c r="C377" s="27" t="s">
        <v>51</v>
      </c>
      <c r="D377" s="88">
        <v>729</v>
      </c>
      <c r="E377" s="88">
        <v>550</v>
      </c>
      <c r="F377" s="88">
        <v>847</v>
      </c>
      <c r="G377" s="88">
        <v>24</v>
      </c>
      <c r="H377" s="88">
        <v>16</v>
      </c>
      <c r="I377" s="89">
        <v>27</v>
      </c>
      <c r="J377" s="48">
        <f t="shared" si="132"/>
        <v>2126</v>
      </c>
      <c r="K377" s="48">
        <f t="shared" si="133"/>
        <v>67</v>
      </c>
      <c r="L377" s="89">
        <v>638</v>
      </c>
      <c r="M377" s="94">
        <v>516</v>
      </c>
      <c r="N377" s="94"/>
      <c r="O377" s="93">
        <v>21</v>
      </c>
      <c r="P377" s="93">
        <v>18</v>
      </c>
      <c r="Q377" s="56"/>
      <c r="R377" s="48">
        <f t="shared" si="134"/>
        <v>1175</v>
      </c>
      <c r="S377" s="55">
        <f t="shared" si="135"/>
        <v>39</v>
      </c>
      <c r="T377" s="57">
        <f t="shared" si="136"/>
        <v>106</v>
      </c>
      <c r="U377" s="101">
        <v>4.58</v>
      </c>
      <c r="V377" s="89">
        <v>7.5</v>
      </c>
      <c r="W377" s="100">
        <v>10.4</v>
      </c>
      <c r="X377" s="44"/>
      <c r="Y377" s="44"/>
      <c r="Z377" s="44"/>
      <c r="AA377" s="44"/>
      <c r="AB377" s="44"/>
      <c r="AC377" s="67">
        <f t="shared" si="137"/>
        <v>0</v>
      </c>
      <c r="AD377" s="51"/>
      <c r="AE377" s="20">
        <f t="shared" si="138"/>
        <v>0</v>
      </c>
      <c r="AF377" s="85">
        <f t="shared" si="139"/>
        <v>135.97999999999999</v>
      </c>
      <c r="AG377" s="21">
        <f t="shared" si="140"/>
        <v>135.97999999999999</v>
      </c>
      <c r="AH377" s="84"/>
      <c r="AI377" s="78"/>
      <c r="AJ377" s="22">
        <f t="shared" si="150"/>
        <v>135.97999999999999</v>
      </c>
      <c r="AK377" s="23"/>
      <c r="AL377" s="58"/>
      <c r="AM377" s="24">
        <f t="shared" si="141"/>
        <v>0</v>
      </c>
      <c r="AN377" s="25">
        <f t="shared" si="142"/>
        <v>147</v>
      </c>
      <c r="AO377" s="26">
        <f t="shared" si="143"/>
        <v>147</v>
      </c>
      <c r="AP377" s="79"/>
      <c r="AQ377" s="24">
        <v>75</v>
      </c>
      <c r="AR377" s="25">
        <v>200</v>
      </c>
      <c r="AS377" s="25">
        <v>0</v>
      </c>
      <c r="AT377" s="25">
        <v>20</v>
      </c>
      <c r="AU377" s="25">
        <v>60</v>
      </c>
      <c r="AV377" s="62">
        <f t="shared" si="149"/>
        <v>355</v>
      </c>
      <c r="AW377" s="64">
        <f t="shared" si="148"/>
        <v>337.25</v>
      </c>
      <c r="AX377" s="120">
        <v>6</v>
      </c>
      <c r="AY377" s="120">
        <v>16</v>
      </c>
      <c r="AZ377" s="120">
        <v>8</v>
      </c>
      <c r="BA377" s="120">
        <v>1</v>
      </c>
      <c r="BB377" s="81">
        <f t="shared" si="144"/>
        <v>31</v>
      </c>
      <c r="BC377" s="80">
        <f t="shared" si="145"/>
        <v>306.25</v>
      </c>
      <c r="BD377" s="36">
        <f t="shared" si="146"/>
        <v>147</v>
      </c>
      <c r="BE377" s="80">
        <f t="shared" si="147"/>
        <v>159.25</v>
      </c>
    </row>
    <row r="378" spans="1:57" ht="17.399999999999999">
      <c r="A378" s="217">
        <v>41919</v>
      </c>
      <c r="B378" s="201" t="str">
        <f t="shared" si="130"/>
        <v>19:00:00</v>
      </c>
      <c r="C378" s="27" t="s">
        <v>25</v>
      </c>
      <c r="D378" s="88">
        <v>728</v>
      </c>
      <c r="E378" s="88">
        <v>539</v>
      </c>
      <c r="F378" s="88">
        <v>827</v>
      </c>
      <c r="G378" s="88">
        <v>24</v>
      </c>
      <c r="H378" s="88">
        <v>16</v>
      </c>
      <c r="I378" s="89">
        <v>27</v>
      </c>
      <c r="J378" s="48">
        <f t="shared" si="132"/>
        <v>2094</v>
      </c>
      <c r="K378" s="48">
        <f t="shared" si="133"/>
        <v>67</v>
      </c>
      <c r="L378" s="89">
        <v>650</v>
      </c>
      <c r="M378" s="94">
        <v>494</v>
      </c>
      <c r="N378" s="94"/>
      <c r="O378" s="93">
        <v>22</v>
      </c>
      <c r="P378" s="93">
        <v>17</v>
      </c>
      <c r="Q378" s="56"/>
      <c r="R378" s="48">
        <f t="shared" si="134"/>
        <v>1166</v>
      </c>
      <c r="S378" s="55">
        <f t="shared" si="135"/>
        <v>39</v>
      </c>
      <c r="T378" s="57">
        <f t="shared" si="136"/>
        <v>106</v>
      </c>
      <c r="U378" s="101">
        <v>6</v>
      </c>
      <c r="V378" s="89">
        <v>8</v>
      </c>
      <c r="W378" s="100">
        <v>12</v>
      </c>
      <c r="X378" s="44"/>
      <c r="Y378" s="44"/>
      <c r="Z378" s="44"/>
      <c r="AA378" s="44"/>
      <c r="AB378" s="44"/>
      <c r="AC378" s="67">
        <f t="shared" si="137"/>
        <v>0</v>
      </c>
      <c r="AD378" s="51"/>
      <c r="AE378" s="20">
        <f t="shared" si="138"/>
        <v>0</v>
      </c>
      <c r="AF378" s="85">
        <f t="shared" si="139"/>
        <v>139.5</v>
      </c>
      <c r="AG378" s="21">
        <f t="shared" si="140"/>
        <v>139.5</v>
      </c>
      <c r="AH378" s="84"/>
      <c r="AI378" s="78"/>
      <c r="AJ378" s="22">
        <f t="shared" si="150"/>
        <v>139.5</v>
      </c>
      <c r="AK378" s="23"/>
      <c r="AL378" s="58"/>
      <c r="AM378" s="24">
        <f t="shared" si="141"/>
        <v>0</v>
      </c>
      <c r="AN378" s="25">
        <f t="shared" si="142"/>
        <v>147</v>
      </c>
      <c r="AO378" s="26">
        <f t="shared" si="143"/>
        <v>147</v>
      </c>
      <c r="AP378" s="79"/>
      <c r="AQ378" s="24">
        <v>75</v>
      </c>
      <c r="AR378" s="25">
        <v>200</v>
      </c>
      <c r="AS378" s="25">
        <v>0</v>
      </c>
      <c r="AT378" s="25">
        <v>20</v>
      </c>
      <c r="AU378" s="25">
        <v>60</v>
      </c>
      <c r="AV378" s="62">
        <f t="shared" si="149"/>
        <v>355</v>
      </c>
      <c r="AW378" s="64">
        <f t="shared" si="148"/>
        <v>337.25</v>
      </c>
      <c r="AX378" s="120">
        <v>6</v>
      </c>
      <c r="AY378" s="120">
        <v>16</v>
      </c>
      <c r="AZ378" s="120">
        <v>8</v>
      </c>
      <c r="BA378" s="120">
        <v>1</v>
      </c>
      <c r="BB378" s="81">
        <f t="shared" si="144"/>
        <v>31</v>
      </c>
      <c r="BC378" s="80">
        <f t="shared" si="145"/>
        <v>306.25</v>
      </c>
      <c r="BD378" s="36">
        <f t="shared" si="146"/>
        <v>147</v>
      </c>
      <c r="BE378" s="80">
        <f t="shared" si="147"/>
        <v>159.25</v>
      </c>
    </row>
    <row r="379" spans="1:57" ht="17.399999999999999">
      <c r="A379" s="217">
        <v>41919</v>
      </c>
      <c r="B379" s="201" t="str">
        <f t="shared" si="130"/>
        <v>19:15:00</v>
      </c>
      <c r="C379" s="27" t="s">
        <v>52</v>
      </c>
      <c r="D379" s="88">
        <v>728</v>
      </c>
      <c r="E379" s="88">
        <v>539</v>
      </c>
      <c r="F379" s="88">
        <v>827</v>
      </c>
      <c r="G379" s="88">
        <v>24</v>
      </c>
      <c r="H379" s="88">
        <v>16</v>
      </c>
      <c r="I379" s="89">
        <v>27</v>
      </c>
      <c r="J379" s="48">
        <f t="shared" si="132"/>
        <v>2094</v>
      </c>
      <c r="K379" s="48">
        <f t="shared" si="133"/>
        <v>67</v>
      </c>
      <c r="L379" s="89">
        <v>650</v>
      </c>
      <c r="M379" s="94">
        <v>494</v>
      </c>
      <c r="N379" s="94"/>
      <c r="O379" s="93">
        <v>22</v>
      </c>
      <c r="P379" s="93">
        <v>17</v>
      </c>
      <c r="Q379" s="56"/>
      <c r="R379" s="48">
        <f t="shared" si="134"/>
        <v>1166</v>
      </c>
      <c r="S379" s="55">
        <f t="shared" si="135"/>
        <v>39</v>
      </c>
      <c r="T379" s="57">
        <f t="shared" si="136"/>
        <v>106</v>
      </c>
      <c r="U379" s="101">
        <v>6</v>
      </c>
      <c r="V379" s="89">
        <v>8</v>
      </c>
      <c r="W379" s="100">
        <v>12</v>
      </c>
      <c r="X379" s="44"/>
      <c r="Y379" s="44"/>
      <c r="Z379" s="44"/>
      <c r="AA379" s="44"/>
      <c r="AB379" s="44"/>
      <c r="AC379" s="67">
        <f t="shared" si="137"/>
        <v>0</v>
      </c>
      <c r="AD379" s="51"/>
      <c r="AE379" s="20">
        <f t="shared" si="138"/>
        <v>0</v>
      </c>
      <c r="AF379" s="85">
        <f t="shared" si="139"/>
        <v>140</v>
      </c>
      <c r="AG379" s="21">
        <f t="shared" si="140"/>
        <v>140</v>
      </c>
      <c r="AH379" s="84"/>
      <c r="AI379" s="78"/>
      <c r="AJ379" s="22">
        <f t="shared" si="150"/>
        <v>140</v>
      </c>
      <c r="AK379" s="23"/>
      <c r="AL379" s="58"/>
      <c r="AM379" s="24">
        <f t="shared" si="141"/>
        <v>0</v>
      </c>
      <c r="AN379" s="25">
        <f t="shared" si="142"/>
        <v>147</v>
      </c>
      <c r="AO379" s="26">
        <f t="shared" si="143"/>
        <v>147</v>
      </c>
      <c r="AP379" s="79"/>
      <c r="AQ379" s="24">
        <v>75</v>
      </c>
      <c r="AR379" s="25">
        <v>200</v>
      </c>
      <c r="AS379" s="25">
        <v>0</v>
      </c>
      <c r="AT379" s="25">
        <v>20</v>
      </c>
      <c r="AU379" s="25">
        <v>60</v>
      </c>
      <c r="AV379" s="62">
        <f t="shared" si="149"/>
        <v>355</v>
      </c>
      <c r="AW379" s="64">
        <f t="shared" si="148"/>
        <v>337.25</v>
      </c>
      <c r="AX379" s="120">
        <v>6</v>
      </c>
      <c r="AY379" s="120">
        <v>16</v>
      </c>
      <c r="AZ379" s="120">
        <v>8</v>
      </c>
      <c r="BA379" s="120">
        <v>1</v>
      </c>
      <c r="BB379" s="81">
        <f t="shared" si="144"/>
        <v>31</v>
      </c>
      <c r="BC379" s="80">
        <f t="shared" si="145"/>
        <v>306.25</v>
      </c>
      <c r="BD379" s="36">
        <f t="shared" si="146"/>
        <v>147</v>
      </c>
      <c r="BE379" s="80">
        <f t="shared" si="147"/>
        <v>159.25</v>
      </c>
    </row>
    <row r="380" spans="1:57" ht="17.399999999999999">
      <c r="A380" s="217">
        <v>41919</v>
      </c>
      <c r="B380" s="201" t="str">
        <f t="shared" si="130"/>
        <v>19:30:00</v>
      </c>
      <c r="C380" s="27" t="s">
        <v>37</v>
      </c>
      <c r="D380" s="102">
        <v>726</v>
      </c>
      <c r="E380" s="88">
        <v>540</v>
      </c>
      <c r="F380" s="88">
        <v>827</v>
      </c>
      <c r="G380" s="88">
        <v>24</v>
      </c>
      <c r="H380" s="88">
        <v>17</v>
      </c>
      <c r="I380" s="88">
        <v>27</v>
      </c>
      <c r="J380" s="48">
        <f t="shared" si="132"/>
        <v>2093</v>
      </c>
      <c r="K380" s="48">
        <f t="shared" si="133"/>
        <v>68</v>
      </c>
      <c r="L380" s="89">
        <v>664</v>
      </c>
      <c r="M380" s="94">
        <v>484</v>
      </c>
      <c r="N380" s="94"/>
      <c r="O380" s="93">
        <v>22</v>
      </c>
      <c r="P380" s="93">
        <v>17</v>
      </c>
      <c r="Q380" s="56"/>
      <c r="R380" s="48">
        <f t="shared" si="134"/>
        <v>1170</v>
      </c>
      <c r="S380" s="55">
        <f t="shared" si="135"/>
        <v>39</v>
      </c>
      <c r="T380" s="57">
        <f t="shared" si="136"/>
        <v>107</v>
      </c>
      <c r="U380" s="101">
        <v>6</v>
      </c>
      <c r="V380" s="89">
        <v>7</v>
      </c>
      <c r="W380" s="100">
        <v>12</v>
      </c>
      <c r="X380" s="44"/>
      <c r="Y380" s="44"/>
      <c r="Z380" s="44"/>
      <c r="AA380" s="44"/>
      <c r="AB380" s="44"/>
      <c r="AC380" s="67">
        <f t="shared" si="137"/>
        <v>0</v>
      </c>
      <c r="AD380" s="51"/>
      <c r="AE380" s="20">
        <f t="shared" si="138"/>
        <v>0</v>
      </c>
      <c r="AF380" s="85">
        <f t="shared" si="139"/>
        <v>140</v>
      </c>
      <c r="AG380" s="21">
        <f t="shared" si="140"/>
        <v>140</v>
      </c>
      <c r="AH380" s="84"/>
      <c r="AI380" s="78"/>
      <c r="AJ380" s="22">
        <f t="shared" si="150"/>
        <v>140</v>
      </c>
      <c r="AK380" s="23"/>
      <c r="AL380" s="58"/>
      <c r="AM380" s="24">
        <f t="shared" si="141"/>
        <v>0</v>
      </c>
      <c r="AN380" s="25">
        <f t="shared" si="142"/>
        <v>147</v>
      </c>
      <c r="AO380" s="26">
        <f t="shared" si="143"/>
        <v>147</v>
      </c>
      <c r="AP380" s="79"/>
      <c r="AQ380" s="24">
        <v>75</v>
      </c>
      <c r="AR380" s="25">
        <v>200</v>
      </c>
      <c r="AS380" s="25">
        <v>0</v>
      </c>
      <c r="AT380" s="25">
        <v>20</v>
      </c>
      <c r="AU380" s="25">
        <v>60</v>
      </c>
      <c r="AV380" s="62">
        <f t="shared" si="149"/>
        <v>355</v>
      </c>
      <c r="AW380" s="64">
        <f t="shared" si="148"/>
        <v>337.25</v>
      </c>
      <c r="AX380" s="120">
        <v>6</v>
      </c>
      <c r="AY380" s="120">
        <v>16</v>
      </c>
      <c r="AZ380" s="120">
        <v>8</v>
      </c>
      <c r="BA380" s="120">
        <v>1</v>
      </c>
      <c r="BB380" s="81">
        <f t="shared" si="144"/>
        <v>31</v>
      </c>
      <c r="BC380" s="80">
        <f t="shared" si="145"/>
        <v>306.25</v>
      </c>
      <c r="BD380" s="36">
        <f t="shared" si="146"/>
        <v>147</v>
      </c>
      <c r="BE380" s="80">
        <f t="shared" si="147"/>
        <v>159.25</v>
      </c>
    </row>
    <row r="381" spans="1:57" ht="17.399999999999999">
      <c r="A381" s="217">
        <v>41919</v>
      </c>
      <c r="B381" s="201" t="str">
        <f t="shared" si="130"/>
        <v>19:45:00</v>
      </c>
      <c r="C381" s="27" t="s">
        <v>53</v>
      </c>
      <c r="D381" s="102">
        <v>726</v>
      </c>
      <c r="E381" s="88">
        <v>540</v>
      </c>
      <c r="F381" s="88">
        <v>827</v>
      </c>
      <c r="G381" s="88">
        <v>24</v>
      </c>
      <c r="H381" s="88">
        <v>17</v>
      </c>
      <c r="I381" s="88">
        <v>27</v>
      </c>
      <c r="J381" s="48">
        <f t="shared" si="132"/>
        <v>2093</v>
      </c>
      <c r="K381" s="48">
        <f t="shared" si="133"/>
        <v>68</v>
      </c>
      <c r="L381" s="89">
        <v>664</v>
      </c>
      <c r="M381" s="94">
        <v>484</v>
      </c>
      <c r="N381" s="94"/>
      <c r="O381" s="93">
        <v>22</v>
      </c>
      <c r="P381" s="93">
        <v>17</v>
      </c>
      <c r="Q381" s="56"/>
      <c r="R381" s="48">
        <f t="shared" si="134"/>
        <v>1170</v>
      </c>
      <c r="S381" s="55">
        <f t="shared" si="135"/>
        <v>39</v>
      </c>
      <c r="T381" s="57">
        <f t="shared" si="136"/>
        <v>107</v>
      </c>
      <c r="U381" s="101">
        <v>6</v>
      </c>
      <c r="V381" s="89">
        <v>7.5</v>
      </c>
      <c r="W381" s="100">
        <v>12</v>
      </c>
      <c r="X381" s="44"/>
      <c r="Y381" s="44"/>
      <c r="Z381" s="44"/>
      <c r="AA381" s="44"/>
      <c r="AB381" s="44"/>
      <c r="AC381" s="67">
        <f t="shared" si="137"/>
        <v>0</v>
      </c>
      <c r="AD381" s="51"/>
      <c r="AE381" s="20">
        <f t="shared" si="138"/>
        <v>0</v>
      </c>
      <c r="AF381" s="85">
        <f t="shared" si="139"/>
        <v>139.5</v>
      </c>
      <c r="AG381" s="21">
        <f t="shared" si="140"/>
        <v>139.5</v>
      </c>
      <c r="AH381" s="84"/>
      <c r="AI381" s="78"/>
      <c r="AJ381" s="22">
        <f t="shared" si="150"/>
        <v>139.5</v>
      </c>
      <c r="AK381" s="23"/>
      <c r="AL381" s="58"/>
      <c r="AM381" s="24">
        <f t="shared" si="141"/>
        <v>0</v>
      </c>
      <c r="AN381" s="25">
        <f t="shared" si="142"/>
        <v>147</v>
      </c>
      <c r="AO381" s="26">
        <f t="shared" si="143"/>
        <v>147</v>
      </c>
      <c r="AP381" s="79"/>
      <c r="AQ381" s="24">
        <v>75</v>
      </c>
      <c r="AR381" s="25">
        <v>200</v>
      </c>
      <c r="AS381" s="25">
        <v>0</v>
      </c>
      <c r="AT381" s="25">
        <v>20</v>
      </c>
      <c r="AU381" s="25">
        <v>60</v>
      </c>
      <c r="AV381" s="62">
        <f t="shared" si="149"/>
        <v>355</v>
      </c>
      <c r="AW381" s="64">
        <f t="shared" si="148"/>
        <v>337.25</v>
      </c>
      <c r="AX381" s="120">
        <v>6</v>
      </c>
      <c r="AY381" s="120">
        <v>16</v>
      </c>
      <c r="AZ381" s="120">
        <v>8</v>
      </c>
      <c r="BA381" s="120">
        <v>1</v>
      </c>
      <c r="BB381" s="81">
        <f t="shared" si="144"/>
        <v>31</v>
      </c>
      <c r="BC381" s="80">
        <f t="shared" si="145"/>
        <v>306.25</v>
      </c>
      <c r="BD381" s="36">
        <f t="shared" si="146"/>
        <v>147</v>
      </c>
      <c r="BE381" s="80">
        <f t="shared" si="147"/>
        <v>159.25</v>
      </c>
    </row>
    <row r="382" spans="1:57" ht="17.399999999999999">
      <c r="A382" s="217">
        <v>41919</v>
      </c>
      <c r="B382" s="201" t="str">
        <f t="shared" si="130"/>
        <v>20:00:00</v>
      </c>
      <c r="C382" s="27" t="s">
        <v>26</v>
      </c>
      <c r="D382" s="88">
        <v>724</v>
      </c>
      <c r="E382" s="88">
        <v>547</v>
      </c>
      <c r="F382" s="88">
        <v>827</v>
      </c>
      <c r="G382" s="88">
        <v>24</v>
      </c>
      <c r="H382" s="88">
        <v>18</v>
      </c>
      <c r="I382" s="89">
        <v>27</v>
      </c>
      <c r="J382" s="48">
        <f t="shared" si="132"/>
        <v>2098</v>
      </c>
      <c r="K382" s="48">
        <f t="shared" si="133"/>
        <v>69</v>
      </c>
      <c r="L382" s="88">
        <v>672</v>
      </c>
      <c r="M382" s="94">
        <v>493</v>
      </c>
      <c r="N382" s="94"/>
      <c r="O382" s="93">
        <v>22</v>
      </c>
      <c r="P382" s="93">
        <v>17</v>
      </c>
      <c r="Q382" s="56"/>
      <c r="R382" s="48">
        <f t="shared" si="134"/>
        <v>1187</v>
      </c>
      <c r="S382" s="55">
        <f t="shared" si="135"/>
        <v>39</v>
      </c>
      <c r="T382" s="57">
        <f t="shared" si="136"/>
        <v>108</v>
      </c>
      <c r="U382" s="101">
        <v>6.12</v>
      </c>
      <c r="V382" s="89">
        <v>7.5</v>
      </c>
      <c r="W382" s="100">
        <v>12</v>
      </c>
      <c r="X382" s="44"/>
      <c r="Y382" s="44"/>
      <c r="Z382" s="44"/>
      <c r="AA382" s="44"/>
      <c r="AB382" s="44"/>
      <c r="AC382" s="67">
        <f t="shared" si="137"/>
        <v>0</v>
      </c>
      <c r="AD382" s="51"/>
      <c r="AE382" s="20">
        <f t="shared" si="138"/>
        <v>0</v>
      </c>
      <c r="AF382" s="85">
        <f t="shared" si="139"/>
        <v>141.12</v>
      </c>
      <c r="AG382" s="21">
        <f t="shared" si="140"/>
        <v>141.12</v>
      </c>
      <c r="AH382" s="84"/>
      <c r="AI382" s="78"/>
      <c r="AJ382" s="22">
        <f t="shared" si="150"/>
        <v>141.12</v>
      </c>
      <c r="AK382" s="23"/>
      <c r="AL382" s="58"/>
      <c r="AM382" s="24">
        <f t="shared" si="141"/>
        <v>0</v>
      </c>
      <c r="AN382" s="25">
        <f t="shared" si="142"/>
        <v>147</v>
      </c>
      <c r="AO382" s="26">
        <f t="shared" si="143"/>
        <v>147</v>
      </c>
      <c r="AP382" s="79"/>
      <c r="AQ382" s="24">
        <v>75</v>
      </c>
      <c r="AR382" s="25">
        <v>200</v>
      </c>
      <c r="AS382" s="25">
        <v>0</v>
      </c>
      <c r="AT382" s="25">
        <v>20</v>
      </c>
      <c r="AU382" s="25">
        <v>60</v>
      </c>
      <c r="AV382" s="62">
        <f t="shared" si="149"/>
        <v>355</v>
      </c>
      <c r="AW382" s="64">
        <f t="shared" si="148"/>
        <v>337.25</v>
      </c>
      <c r="AX382" s="120">
        <v>6</v>
      </c>
      <c r="AY382" s="120">
        <v>16</v>
      </c>
      <c r="AZ382" s="120">
        <v>8</v>
      </c>
      <c r="BA382" s="120">
        <v>1</v>
      </c>
      <c r="BB382" s="81">
        <f t="shared" si="144"/>
        <v>31</v>
      </c>
      <c r="BC382" s="80">
        <f t="shared" si="145"/>
        <v>306.25</v>
      </c>
      <c r="BD382" s="36">
        <f t="shared" si="146"/>
        <v>147</v>
      </c>
      <c r="BE382" s="80">
        <f t="shared" si="147"/>
        <v>159.25</v>
      </c>
    </row>
    <row r="383" spans="1:57" ht="17.399999999999999">
      <c r="A383" s="217">
        <v>41919</v>
      </c>
      <c r="B383" s="201" t="str">
        <f t="shared" si="130"/>
        <v>20:15:00</v>
      </c>
      <c r="C383" s="27" t="s">
        <v>54</v>
      </c>
      <c r="D383" s="88">
        <v>724</v>
      </c>
      <c r="E383" s="88">
        <v>547</v>
      </c>
      <c r="F383" s="88">
        <v>827</v>
      </c>
      <c r="G383" s="88">
        <v>24</v>
      </c>
      <c r="H383" s="88">
        <v>18</v>
      </c>
      <c r="I383" s="89">
        <v>27</v>
      </c>
      <c r="J383" s="48">
        <f t="shared" si="132"/>
        <v>2098</v>
      </c>
      <c r="K383" s="48">
        <f t="shared" si="133"/>
        <v>69</v>
      </c>
      <c r="L383" s="88">
        <v>672</v>
      </c>
      <c r="M383" s="94">
        <v>493</v>
      </c>
      <c r="N383" s="94"/>
      <c r="O383" s="93">
        <v>22</v>
      </c>
      <c r="P383" s="93">
        <v>17</v>
      </c>
      <c r="Q383" s="56"/>
      <c r="R383" s="48">
        <f t="shared" si="134"/>
        <v>1187</v>
      </c>
      <c r="S383" s="55">
        <f t="shared" si="135"/>
        <v>39</v>
      </c>
      <c r="T383" s="57">
        <f t="shared" si="136"/>
        <v>108</v>
      </c>
      <c r="U383" s="101">
        <v>6.12</v>
      </c>
      <c r="V383" s="89">
        <v>7.5</v>
      </c>
      <c r="W383" s="100">
        <v>12</v>
      </c>
      <c r="X383" s="44"/>
      <c r="Y383" s="44"/>
      <c r="Z383" s="44"/>
      <c r="AA383" s="44"/>
      <c r="AB383" s="44"/>
      <c r="AC383" s="67">
        <f t="shared" si="137"/>
        <v>0</v>
      </c>
      <c r="AD383" s="51"/>
      <c r="AE383" s="20">
        <f t="shared" si="138"/>
        <v>0</v>
      </c>
      <c r="AF383" s="85">
        <f t="shared" si="139"/>
        <v>141.12</v>
      </c>
      <c r="AG383" s="21">
        <f t="shared" si="140"/>
        <v>141.12</v>
      </c>
      <c r="AH383" s="84"/>
      <c r="AI383" s="78"/>
      <c r="AJ383" s="22">
        <f t="shared" si="150"/>
        <v>141.12</v>
      </c>
      <c r="AK383" s="23"/>
      <c r="AL383" s="58"/>
      <c r="AM383" s="24">
        <f t="shared" si="141"/>
        <v>0</v>
      </c>
      <c r="AN383" s="25">
        <f t="shared" si="142"/>
        <v>147</v>
      </c>
      <c r="AO383" s="26">
        <f t="shared" si="143"/>
        <v>147</v>
      </c>
      <c r="AP383" s="79"/>
      <c r="AQ383" s="24">
        <v>75</v>
      </c>
      <c r="AR383" s="25">
        <v>200</v>
      </c>
      <c r="AS383" s="25">
        <v>0</v>
      </c>
      <c r="AT383" s="25">
        <v>20</v>
      </c>
      <c r="AU383" s="25">
        <v>60</v>
      </c>
      <c r="AV383" s="62">
        <f t="shared" si="149"/>
        <v>355</v>
      </c>
      <c r="AW383" s="64">
        <f t="shared" si="148"/>
        <v>337.25</v>
      </c>
      <c r="AX383" s="120">
        <v>6</v>
      </c>
      <c r="AY383" s="120">
        <v>16</v>
      </c>
      <c r="AZ383" s="120">
        <v>8</v>
      </c>
      <c r="BA383" s="120">
        <v>1</v>
      </c>
      <c r="BB383" s="81">
        <f t="shared" si="144"/>
        <v>31</v>
      </c>
      <c r="BC383" s="80">
        <f t="shared" si="145"/>
        <v>306.25</v>
      </c>
      <c r="BD383" s="36">
        <f t="shared" si="146"/>
        <v>147</v>
      </c>
      <c r="BE383" s="80">
        <f t="shared" si="147"/>
        <v>159.25</v>
      </c>
    </row>
    <row r="384" spans="1:57" ht="17.399999999999999">
      <c r="A384" s="217">
        <v>41919</v>
      </c>
      <c r="B384" s="201" t="str">
        <f t="shared" si="130"/>
        <v>20:30:00</v>
      </c>
      <c r="C384" s="27" t="s">
        <v>55</v>
      </c>
      <c r="D384" s="88">
        <v>725</v>
      </c>
      <c r="E384" s="88">
        <v>466</v>
      </c>
      <c r="F384" s="88">
        <v>827</v>
      </c>
      <c r="G384" s="88">
        <v>24</v>
      </c>
      <c r="H384" s="88">
        <v>19</v>
      </c>
      <c r="I384" s="89">
        <v>27</v>
      </c>
      <c r="J384" s="48">
        <f t="shared" si="132"/>
        <v>2018</v>
      </c>
      <c r="K384" s="48">
        <f t="shared" si="133"/>
        <v>70</v>
      </c>
      <c r="L384" s="88">
        <v>681</v>
      </c>
      <c r="M384" s="94">
        <v>491</v>
      </c>
      <c r="N384" s="94"/>
      <c r="O384" s="93">
        <v>22</v>
      </c>
      <c r="P384" s="93">
        <v>17</v>
      </c>
      <c r="Q384" s="56"/>
      <c r="R384" s="48">
        <f t="shared" si="134"/>
        <v>1194</v>
      </c>
      <c r="S384" s="55">
        <f t="shared" si="135"/>
        <v>39</v>
      </c>
      <c r="T384" s="57">
        <f t="shared" si="136"/>
        <v>109</v>
      </c>
      <c r="U384" s="101">
        <v>6.12</v>
      </c>
      <c r="V384" s="89">
        <v>7.5</v>
      </c>
      <c r="W384" s="100">
        <v>12</v>
      </c>
      <c r="X384" s="44"/>
      <c r="Y384" s="44"/>
      <c r="Z384" s="44"/>
      <c r="AA384" s="44"/>
      <c r="AB384" s="44"/>
      <c r="AC384" s="67">
        <f t="shared" si="137"/>
        <v>0</v>
      </c>
      <c r="AD384" s="51"/>
      <c r="AE384" s="20">
        <f t="shared" si="138"/>
        <v>0</v>
      </c>
      <c r="AF384" s="85">
        <f t="shared" si="139"/>
        <v>142.12</v>
      </c>
      <c r="AG384" s="21">
        <f t="shared" si="140"/>
        <v>142.12</v>
      </c>
      <c r="AH384" s="84"/>
      <c r="AI384" s="78"/>
      <c r="AJ384" s="22">
        <f t="shared" si="150"/>
        <v>142.12</v>
      </c>
      <c r="AK384" s="23"/>
      <c r="AL384" s="58"/>
      <c r="AM384" s="24">
        <f t="shared" si="141"/>
        <v>0</v>
      </c>
      <c r="AN384" s="25">
        <f t="shared" si="142"/>
        <v>147</v>
      </c>
      <c r="AO384" s="26">
        <f t="shared" si="143"/>
        <v>147</v>
      </c>
      <c r="AP384" s="79"/>
      <c r="AQ384" s="24">
        <v>75</v>
      </c>
      <c r="AR384" s="25">
        <v>200</v>
      </c>
      <c r="AS384" s="25">
        <v>0</v>
      </c>
      <c r="AT384" s="25">
        <v>20</v>
      </c>
      <c r="AU384" s="25">
        <v>60</v>
      </c>
      <c r="AV384" s="62">
        <f t="shared" si="149"/>
        <v>355</v>
      </c>
      <c r="AW384" s="64">
        <f t="shared" si="148"/>
        <v>337.25</v>
      </c>
      <c r="AX384" s="120">
        <v>6</v>
      </c>
      <c r="AY384" s="120">
        <v>16</v>
      </c>
      <c r="AZ384" s="120">
        <v>8</v>
      </c>
      <c r="BA384" s="120">
        <v>1</v>
      </c>
      <c r="BB384" s="81">
        <f t="shared" si="144"/>
        <v>31</v>
      </c>
      <c r="BC384" s="80">
        <f t="shared" si="145"/>
        <v>306.25</v>
      </c>
      <c r="BD384" s="36">
        <f t="shared" si="146"/>
        <v>147</v>
      </c>
      <c r="BE384" s="80">
        <f t="shared" si="147"/>
        <v>159.25</v>
      </c>
    </row>
    <row r="385" spans="1:57" ht="17.399999999999999">
      <c r="A385" s="217">
        <v>41919</v>
      </c>
      <c r="B385" s="201" t="str">
        <f t="shared" si="130"/>
        <v>20:45:00</v>
      </c>
      <c r="C385" s="27" t="s">
        <v>56</v>
      </c>
      <c r="D385" s="88">
        <v>725</v>
      </c>
      <c r="E385" s="88">
        <v>466</v>
      </c>
      <c r="F385" s="88">
        <v>827</v>
      </c>
      <c r="G385" s="88">
        <v>24</v>
      </c>
      <c r="H385" s="88">
        <v>19</v>
      </c>
      <c r="I385" s="89">
        <v>27</v>
      </c>
      <c r="J385" s="48">
        <f t="shared" si="132"/>
        <v>2018</v>
      </c>
      <c r="K385" s="48">
        <f t="shared" si="133"/>
        <v>70</v>
      </c>
      <c r="L385" s="88">
        <v>681</v>
      </c>
      <c r="M385" s="94">
        <v>491</v>
      </c>
      <c r="N385" s="94"/>
      <c r="O385" s="93">
        <v>22</v>
      </c>
      <c r="P385" s="93">
        <v>17</v>
      </c>
      <c r="Q385" s="56"/>
      <c r="R385" s="48">
        <f t="shared" si="134"/>
        <v>1194</v>
      </c>
      <c r="S385" s="55">
        <f t="shared" si="135"/>
        <v>39</v>
      </c>
      <c r="T385" s="57">
        <f t="shared" si="136"/>
        <v>109</v>
      </c>
      <c r="U385" s="101">
        <v>6.12</v>
      </c>
      <c r="V385" s="89">
        <v>7.5</v>
      </c>
      <c r="W385" s="100">
        <v>12</v>
      </c>
      <c r="X385" s="44"/>
      <c r="Y385" s="44"/>
      <c r="Z385" s="44"/>
      <c r="AA385" s="44"/>
      <c r="AB385" s="44"/>
      <c r="AC385" s="67">
        <f t="shared" si="137"/>
        <v>0</v>
      </c>
      <c r="AD385" s="51"/>
      <c r="AE385" s="20">
        <f t="shared" si="138"/>
        <v>0</v>
      </c>
      <c r="AF385" s="85">
        <f t="shared" si="139"/>
        <v>142.12</v>
      </c>
      <c r="AG385" s="21">
        <f t="shared" si="140"/>
        <v>142.12</v>
      </c>
      <c r="AH385" s="84"/>
      <c r="AI385" s="78"/>
      <c r="AJ385" s="22">
        <f t="shared" si="150"/>
        <v>142.12</v>
      </c>
      <c r="AK385" s="23"/>
      <c r="AL385" s="58"/>
      <c r="AM385" s="24">
        <f t="shared" si="141"/>
        <v>0</v>
      </c>
      <c r="AN385" s="25">
        <f t="shared" si="142"/>
        <v>147</v>
      </c>
      <c r="AO385" s="26">
        <f t="shared" si="143"/>
        <v>147</v>
      </c>
      <c r="AP385" s="79"/>
      <c r="AQ385" s="24">
        <v>75</v>
      </c>
      <c r="AR385" s="25">
        <v>200</v>
      </c>
      <c r="AS385" s="25">
        <v>0</v>
      </c>
      <c r="AT385" s="25">
        <v>20</v>
      </c>
      <c r="AU385" s="25">
        <v>60</v>
      </c>
      <c r="AV385" s="62">
        <f t="shared" si="149"/>
        <v>355</v>
      </c>
      <c r="AW385" s="64">
        <f t="shared" si="148"/>
        <v>337.25</v>
      </c>
      <c r="AX385" s="120">
        <v>6</v>
      </c>
      <c r="AY385" s="120">
        <v>16</v>
      </c>
      <c r="AZ385" s="120">
        <v>8</v>
      </c>
      <c r="BA385" s="120">
        <v>1</v>
      </c>
      <c r="BB385" s="81">
        <f t="shared" si="144"/>
        <v>31</v>
      </c>
      <c r="BC385" s="80">
        <f t="shared" si="145"/>
        <v>306.25</v>
      </c>
      <c r="BD385" s="36">
        <f t="shared" si="146"/>
        <v>147</v>
      </c>
      <c r="BE385" s="80">
        <f t="shared" si="147"/>
        <v>159.25</v>
      </c>
    </row>
    <row r="386" spans="1:57" ht="17.399999999999999">
      <c r="A386" s="217">
        <v>41919</v>
      </c>
      <c r="B386" s="201" t="str">
        <f t="shared" ref="B386:B450" si="151">LEFT(C386,2) &amp; ":" &amp; RIGHT(C386,2) &amp; ":00"</f>
        <v>21:00:00</v>
      </c>
      <c r="C386" s="27" t="s">
        <v>27</v>
      </c>
      <c r="D386" s="88">
        <v>725</v>
      </c>
      <c r="E386" s="88">
        <v>578</v>
      </c>
      <c r="F386" s="88">
        <v>827</v>
      </c>
      <c r="G386" s="88">
        <v>24</v>
      </c>
      <c r="H386" s="88">
        <v>20</v>
      </c>
      <c r="I386" s="89">
        <v>27</v>
      </c>
      <c r="J386" s="48">
        <f t="shared" si="132"/>
        <v>2130</v>
      </c>
      <c r="K386" s="48">
        <f t="shared" si="133"/>
        <v>71</v>
      </c>
      <c r="L386" s="88">
        <v>664</v>
      </c>
      <c r="M386" s="94">
        <v>484</v>
      </c>
      <c r="N386" s="94"/>
      <c r="O386" s="93">
        <v>22</v>
      </c>
      <c r="P386" s="93">
        <v>17</v>
      </c>
      <c r="Q386" s="56"/>
      <c r="R386" s="48">
        <f t="shared" si="134"/>
        <v>1170</v>
      </c>
      <c r="S386" s="55">
        <f t="shared" si="135"/>
        <v>39</v>
      </c>
      <c r="T386" s="57">
        <f t="shared" si="136"/>
        <v>110</v>
      </c>
      <c r="U386" s="101">
        <v>6</v>
      </c>
      <c r="V386" s="89">
        <v>7</v>
      </c>
      <c r="W386" s="100">
        <v>11.5</v>
      </c>
      <c r="X386" s="44"/>
      <c r="Y386" s="44"/>
      <c r="Z386" s="44"/>
      <c r="AA386" s="44"/>
      <c r="AB386" s="44"/>
      <c r="AC386" s="67">
        <f t="shared" si="137"/>
        <v>0</v>
      </c>
      <c r="AD386" s="51"/>
      <c r="AE386" s="20">
        <f t="shared" si="138"/>
        <v>0</v>
      </c>
      <c r="AF386" s="85">
        <f t="shared" si="139"/>
        <v>142</v>
      </c>
      <c r="AG386" s="21">
        <f t="shared" si="140"/>
        <v>142</v>
      </c>
      <c r="AH386" s="84"/>
      <c r="AI386" s="78"/>
      <c r="AJ386" s="22">
        <f t="shared" si="150"/>
        <v>142</v>
      </c>
      <c r="AK386" s="23"/>
      <c r="AL386" s="58"/>
      <c r="AM386" s="24">
        <f t="shared" si="141"/>
        <v>0</v>
      </c>
      <c r="AN386" s="25">
        <f t="shared" si="142"/>
        <v>147</v>
      </c>
      <c r="AO386" s="26">
        <f t="shared" si="143"/>
        <v>147</v>
      </c>
      <c r="AP386" s="79"/>
      <c r="AQ386" s="24">
        <v>75</v>
      </c>
      <c r="AR386" s="25">
        <v>200</v>
      </c>
      <c r="AS386" s="25">
        <v>0</v>
      </c>
      <c r="AT386" s="25">
        <v>20</v>
      </c>
      <c r="AU386" s="25">
        <v>60</v>
      </c>
      <c r="AV386" s="62">
        <f t="shared" si="149"/>
        <v>355</v>
      </c>
      <c r="AW386" s="64">
        <f t="shared" si="148"/>
        <v>337.25</v>
      </c>
      <c r="AX386" s="120">
        <v>6</v>
      </c>
      <c r="AY386" s="120">
        <v>16</v>
      </c>
      <c r="AZ386" s="120">
        <v>8</v>
      </c>
      <c r="BA386" s="120">
        <v>1</v>
      </c>
      <c r="BB386" s="81">
        <f t="shared" si="144"/>
        <v>31</v>
      </c>
      <c r="BC386" s="80">
        <f t="shared" si="145"/>
        <v>306.25</v>
      </c>
      <c r="BD386" s="36">
        <f t="shared" si="146"/>
        <v>147</v>
      </c>
      <c r="BE386" s="80">
        <f t="shared" si="147"/>
        <v>159.25</v>
      </c>
    </row>
    <row r="387" spans="1:57" ht="17.399999999999999">
      <c r="A387" s="217">
        <v>41919</v>
      </c>
      <c r="B387" s="201" t="str">
        <f t="shared" si="151"/>
        <v>21:15:00</v>
      </c>
      <c r="C387" s="27" t="s">
        <v>57</v>
      </c>
      <c r="D387" s="88">
        <v>725</v>
      </c>
      <c r="E387" s="88">
        <v>578</v>
      </c>
      <c r="F387" s="88">
        <v>827</v>
      </c>
      <c r="G387" s="88">
        <v>24</v>
      </c>
      <c r="H387" s="88">
        <v>20</v>
      </c>
      <c r="I387" s="89">
        <v>27</v>
      </c>
      <c r="J387" s="48">
        <f t="shared" si="132"/>
        <v>2130</v>
      </c>
      <c r="K387" s="48">
        <f t="shared" si="133"/>
        <v>71</v>
      </c>
      <c r="L387" s="88">
        <v>664</v>
      </c>
      <c r="M387" s="94">
        <v>484</v>
      </c>
      <c r="N387" s="94"/>
      <c r="O387" s="93">
        <v>22</v>
      </c>
      <c r="P387" s="93">
        <v>17</v>
      </c>
      <c r="Q387" s="56"/>
      <c r="R387" s="48">
        <f t="shared" si="134"/>
        <v>1170</v>
      </c>
      <c r="S387" s="55">
        <f t="shared" si="135"/>
        <v>39</v>
      </c>
      <c r="T387" s="57">
        <f t="shared" si="136"/>
        <v>110</v>
      </c>
      <c r="U387" s="101">
        <v>6</v>
      </c>
      <c r="V387" s="89">
        <v>7</v>
      </c>
      <c r="W387" s="100">
        <v>11.5</v>
      </c>
      <c r="X387" s="44"/>
      <c r="Y387" s="44"/>
      <c r="Z387" s="44"/>
      <c r="AA387" s="44"/>
      <c r="AB387" s="44"/>
      <c r="AC387" s="67">
        <f t="shared" si="137"/>
        <v>0</v>
      </c>
      <c r="AD387" s="51"/>
      <c r="AE387" s="20">
        <f t="shared" si="138"/>
        <v>0</v>
      </c>
      <c r="AF387" s="85">
        <f t="shared" si="139"/>
        <v>141.5</v>
      </c>
      <c r="AG387" s="21">
        <f t="shared" si="140"/>
        <v>141.5</v>
      </c>
      <c r="AH387" s="84"/>
      <c r="AI387" s="78"/>
      <c r="AJ387" s="22">
        <f t="shared" si="150"/>
        <v>141.5</v>
      </c>
      <c r="AK387" s="23"/>
      <c r="AL387" s="58"/>
      <c r="AM387" s="24">
        <f t="shared" si="141"/>
        <v>0</v>
      </c>
      <c r="AN387" s="25">
        <f t="shared" si="142"/>
        <v>147</v>
      </c>
      <c r="AO387" s="26">
        <f t="shared" si="143"/>
        <v>147</v>
      </c>
      <c r="AP387" s="79"/>
      <c r="AQ387" s="24">
        <v>75</v>
      </c>
      <c r="AR387" s="25">
        <v>200</v>
      </c>
      <c r="AS387" s="25">
        <v>0</v>
      </c>
      <c r="AT387" s="25">
        <v>20</v>
      </c>
      <c r="AU387" s="25">
        <v>60</v>
      </c>
      <c r="AV387" s="62">
        <f t="shared" si="149"/>
        <v>355</v>
      </c>
      <c r="AW387" s="64">
        <f t="shared" si="148"/>
        <v>337.25</v>
      </c>
      <c r="AX387" s="120">
        <v>6</v>
      </c>
      <c r="AY387" s="120">
        <v>16</v>
      </c>
      <c r="AZ387" s="120">
        <v>8</v>
      </c>
      <c r="BA387" s="120">
        <v>1</v>
      </c>
      <c r="BB387" s="81">
        <f t="shared" si="144"/>
        <v>31</v>
      </c>
      <c r="BC387" s="80">
        <f t="shared" si="145"/>
        <v>306.25</v>
      </c>
      <c r="BD387" s="36">
        <f t="shared" si="146"/>
        <v>147</v>
      </c>
      <c r="BE387" s="80">
        <f t="shared" si="147"/>
        <v>159.25</v>
      </c>
    </row>
    <row r="388" spans="1:57" ht="17.399999999999999">
      <c r="A388" s="217">
        <v>41919</v>
      </c>
      <c r="B388" s="201" t="str">
        <f t="shared" si="151"/>
        <v>21:30:00</v>
      </c>
      <c r="C388" s="27" t="s">
        <v>58</v>
      </c>
      <c r="D388" s="88">
        <v>697</v>
      </c>
      <c r="E388" s="88">
        <v>559</v>
      </c>
      <c r="F388" s="88">
        <v>827</v>
      </c>
      <c r="G388" s="88">
        <v>23</v>
      </c>
      <c r="H388" s="88">
        <v>19</v>
      </c>
      <c r="I388" s="89">
        <v>27</v>
      </c>
      <c r="J388" s="48">
        <f t="shared" si="132"/>
        <v>2083</v>
      </c>
      <c r="K388" s="48">
        <f t="shared" si="133"/>
        <v>69</v>
      </c>
      <c r="L388" s="88">
        <v>638</v>
      </c>
      <c r="M388" s="94">
        <v>479</v>
      </c>
      <c r="N388" s="94"/>
      <c r="O388" s="93">
        <v>21</v>
      </c>
      <c r="P388" s="93">
        <v>17</v>
      </c>
      <c r="Q388" s="56"/>
      <c r="R388" s="48">
        <f t="shared" si="134"/>
        <v>1138</v>
      </c>
      <c r="S388" s="55">
        <f t="shared" si="135"/>
        <v>38</v>
      </c>
      <c r="T388" s="57">
        <f t="shared" si="136"/>
        <v>107</v>
      </c>
      <c r="U388" s="101">
        <v>6</v>
      </c>
      <c r="V388" s="89">
        <v>7</v>
      </c>
      <c r="W388" s="100">
        <v>11.5</v>
      </c>
      <c r="X388" s="44"/>
      <c r="Y388" s="44"/>
      <c r="Z388" s="44"/>
      <c r="AA388" s="44"/>
      <c r="AB388" s="44"/>
      <c r="AC388" s="67">
        <f t="shared" si="137"/>
        <v>0</v>
      </c>
      <c r="AD388" s="51"/>
      <c r="AE388" s="20">
        <f t="shared" si="138"/>
        <v>0</v>
      </c>
      <c r="AF388" s="85">
        <f t="shared" si="139"/>
        <v>138.5</v>
      </c>
      <c r="AG388" s="21">
        <f t="shared" si="140"/>
        <v>138.5</v>
      </c>
      <c r="AH388" s="84"/>
      <c r="AI388" s="78"/>
      <c r="AJ388" s="22">
        <f t="shared" si="150"/>
        <v>138.5</v>
      </c>
      <c r="AK388" s="23"/>
      <c r="AL388" s="58"/>
      <c r="AM388" s="24">
        <f t="shared" si="141"/>
        <v>0</v>
      </c>
      <c r="AN388" s="25">
        <f t="shared" si="142"/>
        <v>147</v>
      </c>
      <c r="AO388" s="26">
        <f t="shared" si="143"/>
        <v>147</v>
      </c>
      <c r="AP388" s="79"/>
      <c r="AQ388" s="24">
        <v>75</v>
      </c>
      <c r="AR388" s="25">
        <v>200</v>
      </c>
      <c r="AS388" s="25">
        <v>0</v>
      </c>
      <c r="AT388" s="25">
        <v>20</v>
      </c>
      <c r="AU388" s="25">
        <v>60</v>
      </c>
      <c r="AV388" s="62">
        <f t="shared" si="149"/>
        <v>355</v>
      </c>
      <c r="AW388" s="64">
        <f t="shared" si="148"/>
        <v>337.25</v>
      </c>
      <c r="AX388" s="120">
        <v>6</v>
      </c>
      <c r="AY388" s="120">
        <v>16</v>
      </c>
      <c r="AZ388" s="120">
        <v>8</v>
      </c>
      <c r="BA388" s="120">
        <v>1</v>
      </c>
      <c r="BB388" s="81">
        <f t="shared" si="144"/>
        <v>31</v>
      </c>
      <c r="BC388" s="80">
        <f t="shared" si="145"/>
        <v>306.25</v>
      </c>
      <c r="BD388" s="36">
        <f t="shared" si="146"/>
        <v>147</v>
      </c>
      <c r="BE388" s="80">
        <f t="shared" si="147"/>
        <v>159.25</v>
      </c>
    </row>
    <row r="389" spans="1:57" ht="17.399999999999999">
      <c r="A389" s="217">
        <v>41919</v>
      </c>
      <c r="B389" s="201" t="str">
        <f t="shared" si="151"/>
        <v>21:45:00</v>
      </c>
      <c r="C389" s="27" t="s">
        <v>59</v>
      </c>
      <c r="D389" s="88">
        <v>697</v>
      </c>
      <c r="E389" s="88">
        <v>559</v>
      </c>
      <c r="F389" s="88">
        <v>827</v>
      </c>
      <c r="G389" s="88">
        <v>23</v>
      </c>
      <c r="H389" s="88">
        <v>19</v>
      </c>
      <c r="I389" s="89">
        <v>27</v>
      </c>
      <c r="J389" s="48">
        <f t="shared" si="132"/>
        <v>2083</v>
      </c>
      <c r="K389" s="48">
        <f t="shared" si="133"/>
        <v>69</v>
      </c>
      <c r="L389" s="88">
        <v>638</v>
      </c>
      <c r="M389" s="94">
        <v>479</v>
      </c>
      <c r="N389" s="94"/>
      <c r="O389" s="93">
        <v>21</v>
      </c>
      <c r="P389" s="93">
        <v>17</v>
      </c>
      <c r="Q389" s="56"/>
      <c r="R389" s="48">
        <f t="shared" si="134"/>
        <v>1138</v>
      </c>
      <c r="S389" s="55">
        <f t="shared" si="135"/>
        <v>38</v>
      </c>
      <c r="T389" s="57">
        <f t="shared" si="136"/>
        <v>107</v>
      </c>
      <c r="U389" s="101">
        <v>6</v>
      </c>
      <c r="V389" s="89">
        <v>7</v>
      </c>
      <c r="W389" s="100">
        <v>11.5</v>
      </c>
      <c r="X389" s="44"/>
      <c r="Y389" s="44"/>
      <c r="Z389" s="44"/>
      <c r="AA389" s="44"/>
      <c r="AB389" s="44"/>
      <c r="AC389" s="67">
        <f t="shared" si="137"/>
        <v>0</v>
      </c>
      <c r="AD389" s="51"/>
      <c r="AE389" s="20">
        <f t="shared" si="138"/>
        <v>0</v>
      </c>
      <c r="AF389" s="85">
        <f t="shared" si="139"/>
        <v>138.5</v>
      </c>
      <c r="AG389" s="21">
        <f t="shared" si="140"/>
        <v>138.5</v>
      </c>
      <c r="AH389" s="84"/>
      <c r="AI389" s="78"/>
      <c r="AJ389" s="22">
        <f t="shared" si="150"/>
        <v>138.5</v>
      </c>
      <c r="AK389" s="23"/>
      <c r="AL389" s="58"/>
      <c r="AM389" s="24">
        <f t="shared" si="141"/>
        <v>0</v>
      </c>
      <c r="AN389" s="25">
        <f t="shared" si="142"/>
        <v>147</v>
      </c>
      <c r="AO389" s="26">
        <f t="shared" si="143"/>
        <v>147</v>
      </c>
      <c r="AP389" s="79"/>
      <c r="AQ389" s="24">
        <v>75</v>
      </c>
      <c r="AR389" s="25">
        <v>200</v>
      </c>
      <c r="AS389" s="25">
        <v>0</v>
      </c>
      <c r="AT389" s="25">
        <v>20</v>
      </c>
      <c r="AU389" s="25">
        <v>60</v>
      </c>
      <c r="AV389" s="62">
        <f t="shared" si="149"/>
        <v>355</v>
      </c>
      <c r="AW389" s="64">
        <f t="shared" si="148"/>
        <v>337.25</v>
      </c>
      <c r="AX389" s="120">
        <v>6</v>
      </c>
      <c r="AY389" s="120">
        <v>16</v>
      </c>
      <c r="AZ389" s="120">
        <v>8</v>
      </c>
      <c r="BA389" s="120">
        <v>1</v>
      </c>
      <c r="BB389" s="81">
        <f t="shared" si="144"/>
        <v>31</v>
      </c>
      <c r="BC389" s="80">
        <f t="shared" si="145"/>
        <v>306.25</v>
      </c>
      <c r="BD389" s="36">
        <f t="shared" si="146"/>
        <v>147</v>
      </c>
      <c r="BE389" s="80">
        <f t="shared" si="147"/>
        <v>159.25</v>
      </c>
    </row>
    <row r="390" spans="1:57" ht="17.399999999999999">
      <c r="A390" s="217">
        <v>41919</v>
      </c>
      <c r="B390" s="201" t="str">
        <f t="shared" si="151"/>
        <v>22:00:00</v>
      </c>
      <c r="C390" s="27" t="s">
        <v>28</v>
      </c>
      <c r="D390" s="88">
        <v>671</v>
      </c>
      <c r="E390" s="88">
        <v>535</v>
      </c>
      <c r="F390" s="88">
        <v>827</v>
      </c>
      <c r="G390" s="88">
        <v>23</v>
      </c>
      <c r="H390" s="88">
        <v>19</v>
      </c>
      <c r="I390" s="89">
        <v>27</v>
      </c>
      <c r="J390" s="48">
        <f t="shared" si="132"/>
        <v>2033</v>
      </c>
      <c r="K390" s="48">
        <f t="shared" si="133"/>
        <v>69</v>
      </c>
      <c r="L390" s="88">
        <v>598</v>
      </c>
      <c r="M390" s="94">
        <v>456</v>
      </c>
      <c r="N390" s="94"/>
      <c r="O390" s="93">
        <v>20</v>
      </c>
      <c r="P390" s="93">
        <v>16</v>
      </c>
      <c r="Q390" s="56"/>
      <c r="R390" s="48">
        <f t="shared" si="134"/>
        <v>1074</v>
      </c>
      <c r="S390" s="55">
        <f t="shared" si="135"/>
        <v>36</v>
      </c>
      <c r="T390" s="57">
        <f t="shared" si="136"/>
        <v>105</v>
      </c>
      <c r="U390" s="101">
        <v>5.46</v>
      </c>
      <c r="V390" s="88">
        <v>5.5</v>
      </c>
      <c r="W390" s="100">
        <v>9.6999999999999993</v>
      </c>
      <c r="X390" s="44"/>
      <c r="Y390" s="44"/>
      <c r="Z390" s="44"/>
      <c r="AA390" s="44"/>
      <c r="AB390" s="44"/>
      <c r="AC390" s="67">
        <f t="shared" si="137"/>
        <v>0</v>
      </c>
      <c r="AD390" s="51"/>
      <c r="AE390" s="20">
        <f t="shared" si="138"/>
        <v>0</v>
      </c>
      <c r="AF390" s="85">
        <f t="shared" si="139"/>
        <v>132.66</v>
      </c>
      <c r="AG390" s="21">
        <f t="shared" si="140"/>
        <v>132.66</v>
      </c>
      <c r="AH390" s="84"/>
      <c r="AI390" s="78"/>
      <c r="AJ390" s="22">
        <f t="shared" si="150"/>
        <v>132.66</v>
      </c>
      <c r="AK390" s="23"/>
      <c r="AL390" s="58"/>
      <c r="AM390" s="24">
        <f t="shared" si="141"/>
        <v>0</v>
      </c>
      <c r="AN390" s="25">
        <f t="shared" si="142"/>
        <v>147</v>
      </c>
      <c r="AO390" s="26">
        <f t="shared" si="143"/>
        <v>147</v>
      </c>
      <c r="AP390" s="79"/>
      <c r="AQ390" s="24">
        <v>75</v>
      </c>
      <c r="AR390" s="25">
        <v>200</v>
      </c>
      <c r="AS390" s="25">
        <v>0</v>
      </c>
      <c r="AT390" s="25">
        <v>20</v>
      </c>
      <c r="AU390" s="25">
        <v>60</v>
      </c>
      <c r="AV390" s="62">
        <f t="shared" si="149"/>
        <v>355</v>
      </c>
      <c r="AW390" s="64">
        <f t="shared" si="148"/>
        <v>337.25</v>
      </c>
      <c r="AX390" s="120">
        <v>6</v>
      </c>
      <c r="AY390" s="120">
        <v>16</v>
      </c>
      <c r="AZ390" s="120">
        <v>8</v>
      </c>
      <c r="BA390" s="120">
        <v>1</v>
      </c>
      <c r="BB390" s="81">
        <f t="shared" si="144"/>
        <v>31</v>
      </c>
      <c r="BC390" s="80">
        <f t="shared" si="145"/>
        <v>306.25</v>
      </c>
      <c r="BD390" s="36">
        <f t="shared" si="146"/>
        <v>147</v>
      </c>
      <c r="BE390" s="80">
        <f t="shared" si="147"/>
        <v>159.25</v>
      </c>
    </row>
    <row r="391" spans="1:57" ht="17.399999999999999">
      <c r="A391" s="217">
        <v>41919</v>
      </c>
      <c r="B391" s="201" t="str">
        <f t="shared" si="151"/>
        <v>22:30:00</v>
      </c>
      <c r="C391" s="215" t="s">
        <v>60</v>
      </c>
      <c r="D391" s="88">
        <v>637</v>
      </c>
      <c r="E391" s="88">
        <v>514</v>
      </c>
      <c r="F391" s="88">
        <v>827</v>
      </c>
      <c r="G391" s="88">
        <v>22</v>
      </c>
      <c r="H391" s="88">
        <v>18</v>
      </c>
      <c r="I391" s="89">
        <v>26</v>
      </c>
      <c r="J391" s="48">
        <f t="shared" si="132"/>
        <v>1978</v>
      </c>
      <c r="K391" s="48">
        <f t="shared" si="133"/>
        <v>66</v>
      </c>
      <c r="L391" s="88">
        <v>580</v>
      </c>
      <c r="M391" s="94">
        <v>445</v>
      </c>
      <c r="N391" s="94"/>
      <c r="O391" s="90">
        <v>20</v>
      </c>
      <c r="P391" s="93">
        <v>16</v>
      </c>
      <c r="Q391" s="56"/>
      <c r="R391" s="48">
        <f t="shared" si="134"/>
        <v>1045</v>
      </c>
      <c r="S391" s="55">
        <f t="shared" si="135"/>
        <v>36</v>
      </c>
      <c r="T391" s="57">
        <f t="shared" si="136"/>
        <v>102</v>
      </c>
      <c r="U391" s="101">
        <v>5.46</v>
      </c>
      <c r="V391" s="88">
        <v>5</v>
      </c>
      <c r="W391" s="100">
        <v>9.6999999999999993</v>
      </c>
      <c r="X391" s="44"/>
      <c r="Y391" s="44"/>
      <c r="Z391" s="44"/>
      <c r="AA391" s="44"/>
      <c r="AB391" s="44"/>
      <c r="AC391" s="67">
        <f t="shared" si="137"/>
        <v>0</v>
      </c>
      <c r="AD391" s="51"/>
      <c r="AE391" s="20">
        <f t="shared" si="138"/>
        <v>0</v>
      </c>
      <c r="AF391" s="85">
        <f t="shared" si="139"/>
        <v>127.66</v>
      </c>
      <c r="AG391" s="21">
        <f t="shared" si="140"/>
        <v>127.66</v>
      </c>
      <c r="AH391" s="84"/>
      <c r="AI391" s="78"/>
      <c r="AJ391" s="22">
        <f t="shared" si="150"/>
        <v>127.66</v>
      </c>
      <c r="AK391" s="23"/>
      <c r="AL391" s="58"/>
      <c r="AM391" s="24">
        <f t="shared" si="141"/>
        <v>0</v>
      </c>
      <c r="AN391" s="25">
        <f t="shared" si="142"/>
        <v>147</v>
      </c>
      <c r="AO391" s="26">
        <f t="shared" si="143"/>
        <v>147</v>
      </c>
      <c r="AP391" s="79"/>
      <c r="AQ391" s="24">
        <v>75</v>
      </c>
      <c r="AR391" s="25">
        <v>200</v>
      </c>
      <c r="AS391" s="25">
        <v>0</v>
      </c>
      <c r="AT391" s="25">
        <v>20</v>
      </c>
      <c r="AU391" s="25">
        <v>60</v>
      </c>
      <c r="AV391" s="62">
        <f t="shared" si="149"/>
        <v>355</v>
      </c>
      <c r="AW391" s="64">
        <f t="shared" si="148"/>
        <v>337.25</v>
      </c>
      <c r="AX391" s="120">
        <v>6</v>
      </c>
      <c r="AY391" s="120">
        <v>16</v>
      </c>
      <c r="AZ391" s="120">
        <v>8</v>
      </c>
      <c r="BA391" s="120">
        <v>1</v>
      </c>
      <c r="BB391" s="81">
        <f t="shared" si="144"/>
        <v>31</v>
      </c>
      <c r="BC391" s="80">
        <f t="shared" si="145"/>
        <v>306.25</v>
      </c>
      <c r="BD391" s="36">
        <f t="shared" si="146"/>
        <v>147</v>
      </c>
      <c r="BE391" s="80">
        <f t="shared" si="147"/>
        <v>159.25</v>
      </c>
    </row>
    <row r="392" spans="1:57" ht="17.399999999999999">
      <c r="A392" s="217">
        <v>41919</v>
      </c>
      <c r="B392" s="201" t="str">
        <f t="shared" si="151"/>
        <v>23:00:00</v>
      </c>
      <c r="C392" s="215" t="s">
        <v>29</v>
      </c>
      <c r="D392" s="145">
        <v>597</v>
      </c>
      <c r="E392" s="88">
        <v>488</v>
      </c>
      <c r="F392" s="88">
        <v>827</v>
      </c>
      <c r="G392" s="88">
        <v>20</v>
      </c>
      <c r="H392" s="88">
        <v>17</v>
      </c>
      <c r="I392" s="89">
        <v>24</v>
      </c>
      <c r="J392" s="48">
        <f t="shared" si="132"/>
        <v>1912</v>
      </c>
      <c r="K392" s="48">
        <f t="shared" si="133"/>
        <v>61</v>
      </c>
      <c r="L392" s="88">
        <v>564</v>
      </c>
      <c r="M392" s="94">
        <v>435</v>
      </c>
      <c r="N392" s="94"/>
      <c r="O392" s="90">
        <v>19</v>
      </c>
      <c r="P392" s="93">
        <v>15</v>
      </c>
      <c r="Q392" s="56"/>
      <c r="R392" s="48">
        <f t="shared" si="134"/>
        <v>1018</v>
      </c>
      <c r="S392" s="55">
        <f t="shared" si="135"/>
        <v>34</v>
      </c>
      <c r="T392" s="57">
        <f t="shared" si="136"/>
        <v>95</v>
      </c>
      <c r="U392" s="101">
        <v>4.78</v>
      </c>
      <c r="V392" s="88">
        <v>4.5999999999999996</v>
      </c>
      <c r="W392" s="100">
        <v>8.6999999999999993</v>
      </c>
      <c r="X392" s="44"/>
      <c r="Y392" s="44"/>
      <c r="Z392" s="44"/>
      <c r="AA392" s="44"/>
      <c r="AB392" s="44"/>
      <c r="AC392" s="67">
        <f t="shared" si="137"/>
        <v>0</v>
      </c>
      <c r="AD392" s="51"/>
      <c r="AE392" s="20">
        <f t="shared" si="138"/>
        <v>0</v>
      </c>
      <c r="AF392" s="85">
        <f t="shared" si="139"/>
        <v>118.08</v>
      </c>
      <c r="AG392" s="21">
        <f t="shared" si="140"/>
        <v>118.08</v>
      </c>
      <c r="AH392" s="84"/>
      <c r="AI392" s="78"/>
      <c r="AJ392" s="22">
        <f t="shared" si="150"/>
        <v>118.08</v>
      </c>
      <c r="AK392" s="23"/>
      <c r="AL392" s="58"/>
      <c r="AM392" s="24">
        <f t="shared" si="141"/>
        <v>0</v>
      </c>
      <c r="AN392" s="25">
        <f t="shared" si="142"/>
        <v>147</v>
      </c>
      <c r="AO392" s="26">
        <f t="shared" si="143"/>
        <v>147</v>
      </c>
      <c r="AP392" s="79"/>
      <c r="AQ392" s="24">
        <v>75</v>
      </c>
      <c r="AR392" s="25">
        <v>200</v>
      </c>
      <c r="AS392" s="25">
        <v>0</v>
      </c>
      <c r="AT392" s="25">
        <v>20</v>
      </c>
      <c r="AU392" s="25">
        <v>60</v>
      </c>
      <c r="AV392" s="62">
        <f t="shared" si="149"/>
        <v>355</v>
      </c>
      <c r="AW392" s="64">
        <f t="shared" si="148"/>
        <v>337.25</v>
      </c>
      <c r="AX392" s="120">
        <v>6</v>
      </c>
      <c r="AY392" s="120">
        <v>16</v>
      </c>
      <c r="AZ392" s="120">
        <v>8</v>
      </c>
      <c r="BA392" s="120">
        <v>1</v>
      </c>
      <c r="BB392" s="81">
        <f t="shared" si="144"/>
        <v>31</v>
      </c>
      <c r="BC392" s="80">
        <f t="shared" si="145"/>
        <v>306.25</v>
      </c>
      <c r="BD392" s="36">
        <f t="shared" si="146"/>
        <v>147</v>
      </c>
      <c r="BE392" s="80">
        <f t="shared" si="147"/>
        <v>159.25</v>
      </c>
    </row>
    <row r="393" spans="1:57" ht="18" thickBot="1">
      <c r="A393" s="217">
        <v>41919</v>
      </c>
      <c r="B393" s="201" t="str">
        <f t="shared" si="151"/>
        <v>23:30:00</v>
      </c>
      <c r="C393" s="32" t="s">
        <v>61</v>
      </c>
      <c r="D393" s="88">
        <v>556</v>
      </c>
      <c r="E393" s="88">
        <v>461</v>
      </c>
      <c r="F393" s="88">
        <v>827</v>
      </c>
      <c r="G393" s="88">
        <v>19</v>
      </c>
      <c r="H393" s="88">
        <v>16</v>
      </c>
      <c r="I393" s="89">
        <v>23</v>
      </c>
      <c r="J393" s="48">
        <f t="shared" si="132"/>
        <v>1844</v>
      </c>
      <c r="K393" s="48">
        <f t="shared" si="133"/>
        <v>58</v>
      </c>
      <c r="L393" s="88">
        <v>516</v>
      </c>
      <c r="M393" s="94">
        <v>421</v>
      </c>
      <c r="N393" s="94"/>
      <c r="O393" s="90">
        <v>17</v>
      </c>
      <c r="P393" s="93">
        <v>15</v>
      </c>
      <c r="Q393" s="56"/>
      <c r="R393" s="48">
        <f t="shared" si="134"/>
        <v>954</v>
      </c>
      <c r="S393" s="55">
        <f t="shared" si="135"/>
        <v>32</v>
      </c>
      <c r="T393" s="57">
        <f t="shared" si="136"/>
        <v>90</v>
      </c>
      <c r="U393" s="101">
        <v>4.78</v>
      </c>
      <c r="V393" s="88">
        <v>4.5</v>
      </c>
      <c r="W393" s="100">
        <v>8.6999999999999993</v>
      </c>
      <c r="X393" s="44"/>
      <c r="Y393" s="44"/>
      <c r="Z393" s="44"/>
      <c r="AA393" s="44"/>
      <c r="AB393" s="44"/>
      <c r="AC393" s="67">
        <f t="shared" si="137"/>
        <v>0</v>
      </c>
      <c r="AD393" s="51"/>
      <c r="AE393" s="20">
        <f t="shared" si="138"/>
        <v>0</v>
      </c>
      <c r="AF393" s="85">
        <f t="shared" si="139"/>
        <v>112.58</v>
      </c>
      <c r="AG393" s="21">
        <f t="shared" si="140"/>
        <v>112.58</v>
      </c>
      <c r="AH393" s="84"/>
      <c r="AI393" s="78"/>
      <c r="AJ393" s="22">
        <f t="shared" si="150"/>
        <v>112.58</v>
      </c>
      <c r="AK393" s="23"/>
      <c r="AL393" s="58"/>
      <c r="AM393" s="24">
        <f t="shared" si="141"/>
        <v>0</v>
      </c>
      <c r="AN393" s="25">
        <f t="shared" si="142"/>
        <v>147</v>
      </c>
      <c r="AO393" s="26">
        <f t="shared" si="143"/>
        <v>147</v>
      </c>
      <c r="AP393" s="79"/>
      <c r="AQ393" s="24">
        <v>75</v>
      </c>
      <c r="AR393" s="25">
        <v>200</v>
      </c>
      <c r="AS393" s="25">
        <v>0</v>
      </c>
      <c r="AT393" s="25">
        <v>20</v>
      </c>
      <c r="AU393" s="25">
        <v>60</v>
      </c>
      <c r="AV393" s="62">
        <f t="shared" si="149"/>
        <v>355</v>
      </c>
      <c r="AW393" s="64">
        <f t="shared" si="148"/>
        <v>337.25</v>
      </c>
      <c r="AX393" s="120">
        <v>6</v>
      </c>
      <c r="AY393" s="120">
        <v>16</v>
      </c>
      <c r="AZ393" s="120">
        <v>8</v>
      </c>
      <c r="BA393" s="120">
        <v>1</v>
      </c>
      <c r="BB393" s="81">
        <f t="shared" si="144"/>
        <v>31</v>
      </c>
      <c r="BC393" s="80">
        <f t="shared" si="145"/>
        <v>306.25</v>
      </c>
      <c r="BD393" s="36">
        <f t="shared" si="146"/>
        <v>147</v>
      </c>
      <c r="BE393" s="80">
        <f t="shared" si="147"/>
        <v>159.25</v>
      </c>
    </row>
    <row r="394" spans="1:57" ht="18" thickBot="1">
      <c r="A394" s="217">
        <v>41920</v>
      </c>
      <c r="B394" s="201" t="str">
        <f t="shared" si="151"/>
        <v>00:00:00</v>
      </c>
      <c r="C394" s="18" t="s">
        <v>85</v>
      </c>
      <c r="D394" s="44">
        <v>531</v>
      </c>
      <c r="E394" s="44">
        <v>436</v>
      </c>
      <c r="F394" s="45">
        <v>691</v>
      </c>
      <c r="G394" s="45">
        <v>18</v>
      </c>
      <c r="H394" s="86">
        <v>15</v>
      </c>
      <c r="I394" s="87">
        <v>23</v>
      </c>
      <c r="J394" s="48">
        <f>D394+E394+F394</f>
        <v>1658</v>
      </c>
      <c r="K394" s="48">
        <f>G394+H394+I394</f>
        <v>56</v>
      </c>
      <c r="L394" s="44">
        <v>518</v>
      </c>
      <c r="M394" s="19">
        <v>428</v>
      </c>
      <c r="N394" s="19"/>
      <c r="O394" s="45">
        <v>17</v>
      </c>
      <c r="P394" s="142">
        <v>15</v>
      </c>
      <c r="Q394" s="49"/>
      <c r="R394" s="48">
        <f>SUM(L394+M394+N394)</f>
        <v>946</v>
      </c>
      <c r="S394" s="48">
        <f t="shared" ref="S394:S449" si="152">O394+P395+Q394</f>
        <v>31</v>
      </c>
      <c r="T394" s="50">
        <f>SUM(K394+S394)</f>
        <v>87</v>
      </c>
      <c r="U394" s="88">
        <v>4.32</v>
      </c>
      <c r="V394" s="44">
        <v>4.5</v>
      </c>
      <c r="W394" s="99">
        <v>8.1</v>
      </c>
      <c r="X394" s="53"/>
      <c r="Y394" s="53"/>
      <c r="Z394" s="53"/>
      <c r="AA394" s="53"/>
      <c r="AB394" s="53"/>
      <c r="AC394" s="68"/>
      <c r="AD394" s="51"/>
      <c r="AE394" s="20">
        <f>AC394+AD394</f>
        <v>0</v>
      </c>
      <c r="AF394" s="85">
        <f>T394+U394+V394+W394+X394+V393+Z394+AA394+AB394</f>
        <v>108.41999999999999</v>
      </c>
      <c r="AG394" s="21">
        <f>+AF394-AM394</f>
        <v>108.41999999999999</v>
      </c>
      <c r="AH394" s="82"/>
      <c r="AI394" s="51"/>
      <c r="AJ394" s="22">
        <f>AF394+AI394</f>
        <v>108.41999999999999</v>
      </c>
      <c r="AK394" s="23">
        <f>AO394-AF394</f>
        <v>38.580000000000013</v>
      </c>
      <c r="AL394" s="54"/>
      <c r="AM394" s="24">
        <f>AE394</f>
        <v>0</v>
      </c>
      <c r="AN394" s="25">
        <f>BD394</f>
        <v>147</v>
      </c>
      <c r="AO394" s="26">
        <f>AM394+AN394</f>
        <v>147</v>
      </c>
      <c r="AP394" s="79"/>
      <c r="AQ394" s="24">
        <v>75</v>
      </c>
      <c r="AR394" s="25">
        <v>200</v>
      </c>
      <c r="AS394" s="25">
        <v>0</v>
      </c>
      <c r="AT394" s="25">
        <v>20</v>
      </c>
      <c r="AU394" s="25">
        <v>60</v>
      </c>
      <c r="AV394" s="62">
        <f>SUM(AQ394:AU394)</f>
        <v>355</v>
      </c>
      <c r="AW394" s="63">
        <f>AV394*0.95</f>
        <v>337.25</v>
      </c>
      <c r="AX394" s="120">
        <v>6</v>
      </c>
      <c r="AY394" s="120">
        <v>16</v>
      </c>
      <c r="AZ394" s="120">
        <v>8</v>
      </c>
      <c r="BA394" s="120">
        <v>1</v>
      </c>
      <c r="BB394" s="81">
        <f>SUM(AX394:BA394)</f>
        <v>31</v>
      </c>
      <c r="BC394" s="80">
        <f>AW394-BB394</f>
        <v>306.25</v>
      </c>
      <c r="BD394" s="36">
        <f>BC394*0.48</f>
        <v>147</v>
      </c>
      <c r="BE394" s="80">
        <f>BC394*0.52</f>
        <v>159.25</v>
      </c>
    </row>
    <row r="395" spans="1:57" ht="18" thickBot="1">
      <c r="A395" s="217">
        <v>41920</v>
      </c>
      <c r="B395" s="201" t="str">
        <f t="shared" si="151"/>
        <v>00:30:00</v>
      </c>
      <c r="C395" s="27" t="s">
        <v>38</v>
      </c>
      <c r="D395" s="88">
        <v>507</v>
      </c>
      <c r="E395" s="88">
        <v>420</v>
      </c>
      <c r="F395" s="88">
        <v>680</v>
      </c>
      <c r="G395" s="88">
        <v>17</v>
      </c>
      <c r="H395" s="86">
        <v>15</v>
      </c>
      <c r="I395" s="89">
        <v>22</v>
      </c>
      <c r="J395" s="48">
        <f>D395+E395+F395</f>
        <v>1607</v>
      </c>
      <c r="K395" s="48">
        <f>G395+H395+I395</f>
        <v>54</v>
      </c>
      <c r="L395" s="89">
        <v>503</v>
      </c>
      <c r="M395" s="19">
        <v>408</v>
      </c>
      <c r="N395" s="94"/>
      <c r="O395" s="45">
        <v>17</v>
      </c>
      <c r="P395" s="93">
        <v>14</v>
      </c>
      <c r="Q395" s="56"/>
      <c r="R395" s="48">
        <f t="shared" ref="R395:R449" si="153">SUM(L395+M395+N395)</f>
        <v>911</v>
      </c>
      <c r="S395" s="48">
        <f t="shared" si="152"/>
        <v>31</v>
      </c>
      <c r="T395" s="50">
        <f>SUM(K395+S395)</f>
        <v>85</v>
      </c>
      <c r="U395" s="88">
        <v>4.32</v>
      </c>
      <c r="V395" s="44">
        <v>4</v>
      </c>
      <c r="W395" s="99">
        <v>8.1</v>
      </c>
      <c r="X395" s="44"/>
      <c r="Z395" s="53"/>
      <c r="AA395" s="44"/>
      <c r="AB395" s="44"/>
      <c r="AC395" s="68"/>
      <c r="AD395" s="33"/>
      <c r="AE395" s="20">
        <f t="shared" ref="AE395:AE449" si="154">AC395+AD395</f>
        <v>0</v>
      </c>
      <c r="AF395" s="85">
        <f>T395+U395+V395+W395+X395+V394+Z395+AA395+AB395</f>
        <v>105.91999999999999</v>
      </c>
      <c r="AG395" s="21">
        <f>+AF395-AM395</f>
        <v>105.91999999999999</v>
      </c>
      <c r="AH395" s="82"/>
      <c r="AI395" s="78"/>
      <c r="AJ395" s="22">
        <f t="shared" ref="AJ395:AJ449" si="155">AF395+AI395</f>
        <v>105.91999999999999</v>
      </c>
      <c r="AK395" s="23">
        <f t="shared" ref="AK395:AK449" si="156">AO395-AF395</f>
        <v>41.080000000000013</v>
      </c>
      <c r="AL395" s="54"/>
      <c r="AM395" s="24">
        <f t="shared" ref="AM395:AM449" si="157">AE395</f>
        <v>0</v>
      </c>
      <c r="AN395" s="25">
        <f t="shared" ref="AN395:AN449" si="158">BD395</f>
        <v>147</v>
      </c>
      <c r="AO395" s="26">
        <f t="shared" ref="AO395:AO449" si="159">AM395+AN395</f>
        <v>147</v>
      </c>
      <c r="AP395" s="79"/>
      <c r="AQ395" s="24">
        <v>75</v>
      </c>
      <c r="AR395" s="25">
        <v>200</v>
      </c>
      <c r="AS395" s="25">
        <v>0</v>
      </c>
      <c r="AT395" s="25">
        <v>20</v>
      </c>
      <c r="AU395" s="25">
        <v>60</v>
      </c>
      <c r="AV395" s="62">
        <f t="shared" ref="AV395:AV425" si="160">SUM(AQ395:AU395)</f>
        <v>355</v>
      </c>
      <c r="AW395" s="63">
        <f t="shared" ref="AW395:AW449" si="161">AV395*0.95</f>
        <v>337.25</v>
      </c>
      <c r="AX395" s="120">
        <v>6</v>
      </c>
      <c r="AY395" s="120">
        <v>16</v>
      </c>
      <c r="AZ395" s="120">
        <v>8</v>
      </c>
      <c r="BA395" s="120">
        <v>1</v>
      </c>
      <c r="BB395" s="81">
        <f t="shared" ref="BB395:BB449" si="162">SUM(AX395:BA395)</f>
        <v>31</v>
      </c>
      <c r="BC395" s="80">
        <f t="shared" ref="BC395:BC449" si="163">AW395-BB395</f>
        <v>306.25</v>
      </c>
      <c r="BD395" s="36">
        <f t="shared" ref="BD395:BD449" si="164">BC395*0.48</f>
        <v>147</v>
      </c>
      <c r="BE395" s="80"/>
    </row>
    <row r="396" spans="1:57" ht="18" thickBot="1">
      <c r="A396" s="217">
        <v>41920</v>
      </c>
      <c r="B396" s="201" t="str">
        <f t="shared" si="151"/>
        <v>01:00:00</v>
      </c>
      <c r="C396" s="18" t="s">
        <v>7</v>
      </c>
      <c r="D396" s="88">
        <v>496</v>
      </c>
      <c r="E396" s="90">
        <v>414</v>
      </c>
      <c r="F396" s="90">
        <v>672</v>
      </c>
      <c r="G396" s="88">
        <v>17</v>
      </c>
      <c r="H396" s="88">
        <v>15</v>
      </c>
      <c r="I396" s="89">
        <v>22</v>
      </c>
      <c r="J396" s="48">
        <f>D396+E396+F396</f>
        <v>1582</v>
      </c>
      <c r="K396" s="48">
        <f>G396+H396+I396</f>
        <v>54</v>
      </c>
      <c r="L396" s="89">
        <v>493</v>
      </c>
      <c r="M396" s="19">
        <v>412</v>
      </c>
      <c r="N396" s="94"/>
      <c r="O396" s="45">
        <v>16</v>
      </c>
      <c r="P396" s="93">
        <v>14</v>
      </c>
      <c r="Q396" s="56"/>
      <c r="R396" s="48">
        <f t="shared" si="153"/>
        <v>905</v>
      </c>
      <c r="S396" s="48">
        <f t="shared" si="152"/>
        <v>30</v>
      </c>
      <c r="T396" s="50">
        <f t="shared" ref="T396:T459" si="165">SUM(K396+S396)</f>
        <v>84</v>
      </c>
      <c r="U396" s="88">
        <v>4.2</v>
      </c>
      <c r="V396" s="44">
        <v>4</v>
      </c>
      <c r="W396" s="88">
        <v>7.5</v>
      </c>
      <c r="X396" s="44"/>
      <c r="Y396" s="137"/>
      <c r="Z396" s="44"/>
      <c r="AA396" s="44"/>
      <c r="AB396" s="44"/>
      <c r="AC396" s="68"/>
      <c r="AD396" s="33"/>
      <c r="AE396" s="20">
        <f t="shared" si="154"/>
        <v>0</v>
      </c>
      <c r="AF396" s="85">
        <f>T396+U396+V396+W396+X396+V395+Z396+AA396+AB396</f>
        <v>103.7</v>
      </c>
      <c r="AG396" s="21">
        <f>+AF396-AM396</f>
        <v>103.7</v>
      </c>
      <c r="AH396" s="82"/>
      <c r="AI396" s="78"/>
      <c r="AJ396" s="22">
        <f t="shared" si="155"/>
        <v>103.7</v>
      </c>
      <c r="AK396" s="23">
        <f t="shared" si="156"/>
        <v>43.3</v>
      </c>
      <c r="AL396" s="58"/>
      <c r="AM396" s="24">
        <f t="shared" si="157"/>
        <v>0</v>
      </c>
      <c r="AN396" s="25">
        <f t="shared" si="158"/>
        <v>147</v>
      </c>
      <c r="AO396" s="26">
        <f t="shared" si="159"/>
        <v>147</v>
      </c>
      <c r="AP396" s="79"/>
      <c r="AQ396" s="24">
        <v>75</v>
      </c>
      <c r="AR396" s="25">
        <v>200</v>
      </c>
      <c r="AS396" s="25">
        <v>0</v>
      </c>
      <c r="AT396" s="25">
        <v>20</v>
      </c>
      <c r="AU396" s="25">
        <v>60</v>
      </c>
      <c r="AV396" s="62">
        <f t="shared" si="160"/>
        <v>355</v>
      </c>
      <c r="AW396" s="63">
        <f t="shared" si="161"/>
        <v>337.25</v>
      </c>
      <c r="AX396" s="120">
        <v>6</v>
      </c>
      <c r="AY396" s="120">
        <v>16</v>
      </c>
      <c r="AZ396" s="120">
        <v>8</v>
      </c>
      <c r="BA396" s="120">
        <v>1</v>
      </c>
      <c r="BB396" s="81">
        <f t="shared" si="162"/>
        <v>31</v>
      </c>
      <c r="BC396" s="80">
        <f t="shared" si="163"/>
        <v>306.25</v>
      </c>
      <c r="BD396" s="36">
        <f t="shared" si="164"/>
        <v>147</v>
      </c>
      <c r="BE396" s="80"/>
    </row>
    <row r="397" spans="1:57" ht="18" thickBot="1">
      <c r="A397" s="217">
        <v>41920</v>
      </c>
      <c r="B397" s="201" t="str">
        <f t="shared" si="151"/>
        <v>01:30:00</v>
      </c>
      <c r="C397" s="18" t="s">
        <v>39</v>
      </c>
      <c r="D397" s="88">
        <v>488</v>
      </c>
      <c r="E397" s="88">
        <v>402</v>
      </c>
      <c r="F397" s="88">
        <v>631</v>
      </c>
      <c r="G397" s="88">
        <v>17</v>
      </c>
      <c r="H397" s="88">
        <v>14</v>
      </c>
      <c r="I397" s="89">
        <v>21</v>
      </c>
      <c r="J397" s="48">
        <f>D397+E397+F397</f>
        <v>1521</v>
      </c>
      <c r="K397" s="48">
        <f>G397+H397+I397</f>
        <v>52</v>
      </c>
      <c r="L397" s="89">
        <v>485</v>
      </c>
      <c r="M397" s="94">
        <v>409</v>
      </c>
      <c r="N397" s="94"/>
      <c r="O397" s="45">
        <v>16</v>
      </c>
      <c r="P397" s="93">
        <v>14</v>
      </c>
      <c r="Q397" s="56"/>
      <c r="R397" s="48">
        <f t="shared" si="153"/>
        <v>894</v>
      </c>
      <c r="S397" s="48">
        <f t="shared" si="152"/>
        <v>30</v>
      </c>
      <c r="T397" s="50">
        <f t="shared" si="165"/>
        <v>82</v>
      </c>
      <c r="U397" s="88">
        <v>4.2</v>
      </c>
      <c r="V397" s="44">
        <v>4</v>
      </c>
      <c r="W397" s="88">
        <v>7.5</v>
      </c>
      <c r="X397" s="44"/>
      <c r="Y397" s="137"/>
      <c r="Z397" s="44"/>
      <c r="AA397" s="44"/>
      <c r="AB397" s="44"/>
      <c r="AC397" s="68"/>
      <c r="AD397" s="33"/>
      <c r="AE397" s="20">
        <f t="shared" si="154"/>
        <v>0</v>
      </c>
      <c r="AF397" s="85">
        <f>T397+U397+V397+W397+X397+V396+Z397+AA397+AB397</f>
        <v>101.7</v>
      </c>
      <c r="AG397" s="21">
        <f>+AF397-AM397</f>
        <v>101.7</v>
      </c>
      <c r="AH397" s="82"/>
      <c r="AI397" s="78"/>
      <c r="AJ397" s="22">
        <f t="shared" si="155"/>
        <v>101.7</v>
      </c>
      <c r="AK397" s="23">
        <f t="shared" si="156"/>
        <v>45.3</v>
      </c>
      <c r="AL397" s="58"/>
      <c r="AM397" s="24">
        <f t="shared" si="157"/>
        <v>0</v>
      </c>
      <c r="AN397" s="25">
        <f t="shared" si="158"/>
        <v>147</v>
      </c>
      <c r="AO397" s="26">
        <f t="shared" si="159"/>
        <v>147</v>
      </c>
      <c r="AP397" s="79"/>
      <c r="AQ397" s="24">
        <v>75</v>
      </c>
      <c r="AR397" s="25">
        <v>200</v>
      </c>
      <c r="AS397" s="25">
        <v>0</v>
      </c>
      <c r="AT397" s="25">
        <v>20</v>
      </c>
      <c r="AU397" s="25">
        <v>60</v>
      </c>
      <c r="AV397" s="62">
        <f t="shared" si="160"/>
        <v>355</v>
      </c>
      <c r="AW397" s="63">
        <f t="shared" si="161"/>
        <v>337.25</v>
      </c>
      <c r="AX397" s="120">
        <v>6</v>
      </c>
      <c r="AY397" s="120">
        <v>16</v>
      </c>
      <c r="AZ397" s="120">
        <v>8</v>
      </c>
      <c r="BA397" s="120">
        <v>1</v>
      </c>
      <c r="BB397" s="81">
        <f t="shared" si="162"/>
        <v>31</v>
      </c>
      <c r="BC397" s="80">
        <f t="shared" si="163"/>
        <v>306.25</v>
      </c>
      <c r="BD397" s="36">
        <f t="shared" si="164"/>
        <v>147</v>
      </c>
      <c r="BE397" s="80"/>
    </row>
    <row r="398" spans="1:57" ht="18" thickBot="1">
      <c r="A398" s="217">
        <v>41920</v>
      </c>
      <c r="B398" s="201" t="str">
        <f t="shared" si="151"/>
        <v>02:00:00</v>
      </c>
      <c r="C398" s="27" t="s">
        <v>8</v>
      </c>
      <c r="D398" s="88">
        <v>480</v>
      </c>
      <c r="E398" s="88">
        <v>402</v>
      </c>
      <c r="F398" s="88">
        <v>624</v>
      </c>
      <c r="G398" s="88">
        <v>17</v>
      </c>
      <c r="H398" s="88">
        <v>14</v>
      </c>
      <c r="I398" s="89">
        <v>21</v>
      </c>
      <c r="J398" s="48">
        <f t="shared" ref="J398:J461" si="166">D398+E398+F398</f>
        <v>1506</v>
      </c>
      <c r="K398" s="48">
        <f t="shared" ref="K398:K461" si="167">G398+H398+I398</f>
        <v>52</v>
      </c>
      <c r="L398" s="89">
        <v>487</v>
      </c>
      <c r="M398" s="94">
        <v>404</v>
      </c>
      <c r="N398" s="94"/>
      <c r="O398" s="93">
        <v>16</v>
      </c>
      <c r="P398" s="93">
        <v>14</v>
      </c>
      <c r="Q398" s="56"/>
      <c r="R398" s="48">
        <f t="shared" si="153"/>
        <v>891</v>
      </c>
      <c r="S398" s="48">
        <f t="shared" si="152"/>
        <v>31</v>
      </c>
      <c r="T398" s="50">
        <f t="shared" si="165"/>
        <v>83</v>
      </c>
      <c r="U398" s="88">
        <v>4.04</v>
      </c>
      <c r="V398" s="44">
        <v>4</v>
      </c>
      <c r="W398" s="88">
        <v>7.5</v>
      </c>
      <c r="X398" s="44"/>
      <c r="Y398" s="137"/>
      <c r="Z398" s="44"/>
      <c r="AA398" s="44"/>
      <c r="AB398" s="44"/>
      <c r="AC398" s="68"/>
      <c r="AD398" s="33"/>
      <c r="AE398" s="20">
        <f t="shared" si="154"/>
        <v>0</v>
      </c>
      <c r="AF398" s="85">
        <f>T398+U398+V398+W398+X398+V397+Z398+AA398+AB398</f>
        <v>102.54</v>
      </c>
      <c r="AG398" s="21">
        <f t="shared" ref="AG398:AG449" si="168">+AF398-AM398</f>
        <v>102.54</v>
      </c>
      <c r="AH398" s="82"/>
      <c r="AI398" s="78"/>
      <c r="AJ398" s="22">
        <f t="shared" si="155"/>
        <v>102.54</v>
      </c>
      <c r="AK398" s="23">
        <f t="shared" si="156"/>
        <v>44.459999999999994</v>
      </c>
      <c r="AL398" s="58"/>
      <c r="AM398" s="24">
        <f t="shared" si="157"/>
        <v>0</v>
      </c>
      <c r="AN398" s="25">
        <f t="shared" si="158"/>
        <v>147</v>
      </c>
      <c r="AO398" s="26">
        <f t="shared" si="159"/>
        <v>147</v>
      </c>
      <c r="AP398" s="79"/>
      <c r="AQ398" s="24">
        <v>75</v>
      </c>
      <c r="AR398" s="25">
        <v>200</v>
      </c>
      <c r="AS398" s="25">
        <v>0</v>
      </c>
      <c r="AT398" s="25">
        <v>20</v>
      </c>
      <c r="AU398" s="25">
        <v>60</v>
      </c>
      <c r="AV398" s="62">
        <f t="shared" si="160"/>
        <v>355</v>
      </c>
      <c r="AW398" s="63">
        <f t="shared" si="161"/>
        <v>337.25</v>
      </c>
      <c r="AX398" s="120">
        <v>6</v>
      </c>
      <c r="AY398" s="120">
        <v>16</v>
      </c>
      <c r="AZ398" s="120">
        <v>8</v>
      </c>
      <c r="BA398" s="120">
        <v>1</v>
      </c>
      <c r="BB398" s="81">
        <f t="shared" si="162"/>
        <v>31</v>
      </c>
      <c r="BC398" s="80">
        <f t="shared" si="163"/>
        <v>306.25</v>
      </c>
      <c r="BD398" s="36">
        <f t="shared" si="164"/>
        <v>147</v>
      </c>
      <c r="BE398" s="80"/>
    </row>
    <row r="399" spans="1:57" ht="18" thickBot="1">
      <c r="A399" s="217">
        <v>41920</v>
      </c>
      <c r="B399" s="201" t="str">
        <f t="shared" si="151"/>
        <v>02:30:00</v>
      </c>
      <c r="C399" s="27" t="s">
        <v>40</v>
      </c>
      <c r="D399" s="88">
        <v>466</v>
      </c>
      <c r="E399" s="88">
        <v>389</v>
      </c>
      <c r="F399" s="88">
        <v>645</v>
      </c>
      <c r="G399" s="88">
        <v>16</v>
      </c>
      <c r="H399" s="88">
        <v>14</v>
      </c>
      <c r="I399" s="89">
        <v>21</v>
      </c>
      <c r="J399" s="48">
        <f t="shared" si="166"/>
        <v>1500</v>
      </c>
      <c r="K399" s="48">
        <f t="shared" si="167"/>
        <v>51</v>
      </c>
      <c r="L399" s="89">
        <v>479</v>
      </c>
      <c r="M399" s="94">
        <v>420</v>
      </c>
      <c r="N399" s="94"/>
      <c r="O399" s="93">
        <v>15</v>
      </c>
      <c r="P399" s="93">
        <v>15</v>
      </c>
      <c r="Q399" s="56"/>
      <c r="R399" s="48">
        <f t="shared" si="153"/>
        <v>899</v>
      </c>
      <c r="S399" s="48">
        <f t="shared" si="152"/>
        <v>29</v>
      </c>
      <c r="T399" s="50">
        <f t="shared" si="165"/>
        <v>80</v>
      </c>
      <c r="U399" s="88">
        <v>4.04</v>
      </c>
      <c r="V399" s="44">
        <v>4</v>
      </c>
      <c r="W399" s="88">
        <v>7.5</v>
      </c>
      <c r="X399" s="44"/>
      <c r="Y399" s="44"/>
      <c r="Z399" s="44"/>
      <c r="AA399" s="44"/>
      <c r="AB399" s="44"/>
      <c r="AC399" s="68"/>
      <c r="AD399" s="33"/>
      <c r="AE399" s="20">
        <f t="shared" si="154"/>
        <v>0</v>
      </c>
      <c r="AF399" s="85">
        <f t="shared" ref="AF399:AF449" si="169">T399+U399+V399+W399+X399+Y399+Z399+AA399+AB399</f>
        <v>95.54</v>
      </c>
      <c r="AG399" s="21">
        <f t="shared" si="168"/>
        <v>95.54</v>
      </c>
      <c r="AH399" s="82"/>
      <c r="AI399" s="78"/>
      <c r="AJ399" s="22">
        <f t="shared" si="155"/>
        <v>95.54</v>
      </c>
      <c r="AK399" s="23">
        <f t="shared" si="156"/>
        <v>51.459999999999994</v>
      </c>
      <c r="AL399" s="58"/>
      <c r="AM399" s="24">
        <f t="shared" si="157"/>
        <v>0</v>
      </c>
      <c r="AN399" s="25">
        <f t="shared" si="158"/>
        <v>147</v>
      </c>
      <c r="AO399" s="26">
        <f t="shared" si="159"/>
        <v>147</v>
      </c>
      <c r="AP399" s="79"/>
      <c r="AQ399" s="24">
        <v>75</v>
      </c>
      <c r="AR399" s="25">
        <v>200</v>
      </c>
      <c r="AS399" s="25">
        <v>0</v>
      </c>
      <c r="AT399" s="25">
        <v>20</v>
      </c>
      <c r="AU399" s="25">
        <v>60</v>
      </c>
      <c r="AV399" s="62">
        <f t="shared" si="160"/>
        <v>355</v>
      </c>
      <c r="AW399" s="63">
        <f t="shared" si="161"/>
        <v>337.25</v>
      </c>
      <c r="AX399" s="120">
        <v>6</v>
      </c>
      <c r="AY399" s="120">
        <v>16</v>
      </c>
      <c r="AZ399" s="120">
        <v>8</v>
      </c>
      <c r="BA399" s="120">
        <v>1</v>
      </c>
      <c r="BB399" s="81">
        <f t="shared" si="162"/>
        <v>31</v>
      </c>
      <c r="BC399" s="80">
        <f t="shared" si="163"/>
        <v>306.25</v>
      </c>
      <c r="BD399" s="36">
        <f t="shared" si="164"/>
        <v>147</v>
      </c>
      <c r="BE399" s="80"/>
    </row>
    <row r="400" spans="1:57" ht="18" thickBot="1">
      <c r="A400" s="217">
        <v>41920</v>
      </c>
      <c r="B400" s="201" t="str">
        <f t="shared" si="151"/>
        <v>03:00:00</v>
      </c>
      <c r="C400" s="27" t="s">
        <v>9</v>
      </c>
      <c r="D400" s="44">
        <v>466</v>
      </c>
      <c r="E400" s="88">
        <v>386</v>
      </c>
      <c r="F400" s="88">
        <v>640</v>
      </c>
      <c r="G400" s="88">
        <v>16</v>
      </c>
      <c r="H400" s="88">
        <v>14</v>
      </c>
      <c r="I400" s="89">
        <v>21</v>
      </c>
      <c r="J400" s="48">
        <f t="shared" si="166"/>
        <v>1492</v>
      </c>
      <c r="K400" s="48">
        <f t="shared" si="167"/>
        <v>51</v>
      </c>
      <c r="L400" s="89">
        <v>466</v>
      </c>
      <c r="M400" s="94">
        <v>410</v>
      </c>
      <c r="N400" s="94"/>
      <c r="O400" s="93">
        <v>15</v>
      </c>
      <c r="P400" s="93">
        <v>14</v>
      </c>
      <c r="Q400" s="56"/>
      <c r="R400" s="48">
        <f t="shared" si="153"/>
        <v>876</v>
      </c>
      <c r="S400" s="48">
        <f t="shared" si="152"/>
        <v>29</v>
      </c>
      <c r="T400" s="50">
        <f t="shared" si="165"/>
        <v>80</v>
      </c>
      <c r="U400" s="88">
        <v>3.84</v>
      </c>
      <c r="V400" s="44">
        <v>4</v>
      </c>
      <c r="W400" s="88">
        <v>7.5</v>
      </c>
      <c r="X400" s="44"/>
      <c r="Y400" s="44"/>
      <c r="Z400" s="44"/>
      <c r="AA400" s="44"/>
      <c r="AB400" s="44"/>
      <c r="AC400" s="68"/>
      <c r="AD400" s="33"/>
      <c r="AE400" s="20">
        <f t="shared" si="154"/>
        <v>0</v>
      </c>
      <c r="AF400" s="85">
        <f t="shared" si="169"/>
        <v>95.34</v>
      </c>
      <c r="AG400" s="21">
        <f t="shared" si="168"/>
        <v>95.34</v>
      </c>
      <c r="AH400" s="82"/>
      <c r="AI400" s="78"/>
      <c r="AJ400" s="22">
        <f t="shared" si="155"/>
        <v>95.34</v>
      </c>
      <c r="AK400" s="23">
        <f t="shared" si="156"/>
        <v>51.66</v>
      </c>
      <c r="AL400" s="58"/>
      <c r="AM400" s="24">
        <f t="shared" si="157"/>
        <v>0</v>
      </c>
      <c r="AN400" s="25">
        <f t="shared" si="158"/>
        <v>147</v>
      </c>
      <c r="AO400" s="26">
        <f t="shared" si="159"/>
        <v>147</v>
      </c>
      <c r="AP400" s="79"/>
      <c r="AQ400" s="24">
        <v>75</v>
      </c>
      <c r="AR400" s="25">
        <v>200</v>
      </c>
      <c r="AS400" s="25">
        <v>0</v>
      </c>
      <c r="AT400" s="25">
        <v>20</v>
      </c>
      <c r="AU400" s="25">
        <v>60</v>
      </c>
      <c r="AV400" s="62">
        <f t="shared" si="160"/>
        <v>355</v>
      </c>
      <c r="AW400" s="63">
        <f t="shared" si="161"/>
        <v>337.25</v>
      </c>
      <c r="AX400" s="120">
        <v>6</v>
      </c>
      <c r="AY400" s="120">
        <v>16</v>
      </c>
      <c r="AZ400" s="120">
        <v>8</v>
      </c>
      <c r="BA400" s="120">
        <v>1</v>
      </c>
      <c r="BB400" s="81">
        <f t="shared" si="162"/>
        <v>31</v>
      </c>
      <c r="BC400" s="80">
        <f t="shared" si="163"/>
        <v>306.25</v>
      </c>
      <c r="BD400" s="36">
        <f>BC400*0.48</f>
        <v>147</v>
      </c>
      <c r="BE400" s="80"/>
    </row>
    <row r="401" spans="1:57" ht="18" thickBot="1">
      <c r="A401" s="217">
        <v>41920</v>
      </c>
      <c r="B401" s="201" t="str">
        <f t="shared" si="151"/>
        <v>03:30:00</v>
      </c>
      <c r="C401" s="27" t="s">
        <v>41</v>
      </c>
      <c r="D401" s="88">
        <v>460</v>
      </c>
      <c r="E401" s="88">
        <v>381</v>
      </c>
      <c r="F401" s="88">
        <v>636</v>
      </c>
      <c r="G401" s="88">
        <v>16</v>
      </c>
      <c r="H401" s="88">
        <v>14</v>
      </c>
      <c r="I401" s="89">
        <v>21</v>
      </c>
      <c r="J401" s="48">
        <f t="shared" si="166"/>
        <v>1477</v>
      </c>
      <c r="K401" s="48">
        <f t="shared" si="167"/>
        <v>51</v>
      </c>
      <c r="L401" s="89">
        <v>470</v>
      </c>
      <c r="M401" s="94">
        <v>407</v>
      </c>
      <c r="N401" s="94"/>
      <c r="O401" s="93">
        <v>15</v>
      </c>
      <c r="P401" s="93">
        <v>14</v>
      </c>
      <c r="Q401" s="56"/>
      <c r="R401" s="48">
        <f t="shared" si="153"/>
        <v>877</v>
      </c>
      <c r="S401" s="48">
        <f t="shared" si="152"/>
        <v>29</v>
      </c>
      <c r="T401" s="50">
        <f>SUM(K401+S401)</f>
        <v>80</v>
      </c>
      <c r="U401" s="88">
        <v>3.84</v>
      </c>
      <c r="V401" s="89">
        <v>4</v>
      </c>
      <c r="W401" s="88">
        <v>7.5</v>
      </c>
      <c r="X401" s="44"/>
      <c r="Y401" s="44"/>
      <c r="Z401" s="44"/>
      <c r="AA401" s="44"/>
      <c r="AB401" s="44"/>
      <c r="AC401" s="68"/>
      <c r="AD401" s="33"/>
      <c r="AE401" s="20">
        <f t="shared" si="154"/>
        <v>0</v>
      </c>
      <c r="AF401" s="85">
        <f t="shared" si="169"/>
        <v>95.34</v>
      </c>
      <c r="AG401" s="21">
        <f t="shared" si="168"/>
        <v>95.34</v>
      </c>
      <c r="AH401" s="82"/>
      <c r="AI401" s="78"/>
      <c r="AJ401" s="22">
        <f t="shared" si="155"/>
        <v>95.34</v>
      </c>
      <c r="AK401" s="23">
        <f t="shared" si="156"/>
        <v>51.66</v>
      </c>
      <c r="AL401" s="58"/>
      <c r="AM401" s="24">
        <f t="shared" si="157"/>
        <v>0</v>
      </c>
      <c r="AN401" s="25">
        <f t="shared" si="158"/>
        <v>147</v>
      </c>
      <c r="AO401" s="26">
        <f t="shared" si="159"/>
        <v>147</v>
      </c>
      <c r="AP401" s="79"/>
      <c r="AQ401" s="24">
        <v>75</v>
      </c>
      <c r="AR401" s="25">
        <v>200</v>
      </c>
      <c r="AS401" s="25">
        <v>0</v>
      </c>
      <c r="AT401" s="25">
        <v>20</v>
      </c>
      <c r="AU401" s="25">
        <v>60</v>
      </c>
      <c r="AV401" s="62">
        <f t="shared" si="160"/>
        <v>355</v>
      </c>
      <c r="AW401" s="63">
        <f t="shared" si="161"/>
        <v>337.25</v>
      </c>
      <c r="AX401" s="120">
        <v>6</v>
      </c>
      <c r="AY401" s="120">
        <v>16</v>
      </c>
      <c r="AZ401" s="120">
        <v>8</v>
      </c>
      <c r="BA401" s="120">
        <v>1</v>
      </c>
      <c r="BB401" s="81">
        <f t="shared" si="162"/>
        <v>31</v>
      </c>
      <c r="BC401" s="80">
        <f t="shared" si="163"/>
        <v>306.25</v>
      </c>
      <c r="BD401" s="36">
        <f t="shared" si="164"/>
        <v>147</v>
      </c>
      <c r="BE401" s="80"/>
    </row>
    <row r="402" spans="1:57" ht="18" thickBot="1">
      <c r="A402" s="217">
        <v>41920</v>
      </c>
      <c r="B402" s="201" t="str">
        <f t="shared" si="151"/>
        <v>04:00:00</v>
      </c>
      <c r="C402" s="27" t="s">
        <v>10</v>
      </c>
      <c r="D402" s="90">
        <v>459</v>
      </c>
      <c r="E402" s="88">
        <v>380</v>
      </c>
      <c r="F402" s="88">
        <v>647</v>
      </c>
      <c r="G402" s="88">
        <v>16</v>
      </c>
      <c r="H402" s="88">
        <v>14</v>
      </c>
      <c r="I402" s="89">
        <v>21</v>
      </c>
      <c r="J402" s="48">
        <f t="shared" si="166"/>
        <v>1486</v>
      </c>
      <c r="K402" s="48">
        <f t="shared" si="167"/>
        <v>51</v>
      </c>
      <c r="L402" s="89">
        <v>456</v>
      </c>
      <c r="M402" s="94">
        <v>406</v>
      </c>
      <c r="N402" s="94"/>
      <c r="O402" s="93">
        <v>15</v>
      </c>
      <c r="P402" s="93">
        <v>14</v>
      </c>
      <c r="Q402" s="56"/>
      <c r="R402" s="48">
        <f t="shared" si="153"/>
        <v>862</v>
      </c>
      <c r="S402" s="48">
        <f t="shared" si="152"/>
        <v>29</v>
      </c>
      <c r="T402" s="50">
        <f t="shared" si="165"/>
        <v>80</v>
      </c>
      <c r="U402" s="88">
        <v>3.84</v>
      </c>
      <c r="V402" s="89">
        <v>4.5</v>
      </c>
      <c r="W402" s="100">
        <v>7.5</v>
      </c>
      <c r="X402" s="44"/>
      <c r="Y402" s="44"/>
      <c r="Z402" s="44"/>
      <c r="AA402" s="44"/>
      <c r="AB402" s="44"/>
      <c r="AC402" s="68"/>
      <c r="AD402" s="33"/>
      <c r="AE402" s="20">
        <f t="shared" si="154"/>
        <v>0</v>
      </c>
      <c r="AF402" s="85">
        <f t="shared" si="169"/>
        <v>95.84</v>
      </c>
      <c r="AG402" s="21">
        <f t="shared" si="168"/>
        <v>95.84</v>
      </c>
      <c r="AH402" s="82"/>
      <c r="AI402" s="78"/>
      <c r="AJ402" s="22">
        <f t="shared" si="155"/>
        <v>95.84</v>
      </c>
      <c r="AK402" s="23">
        <f t="shared" si="156"/>
        <v>51.16</v>
      </c>
      <c r="AL402" s="58"/>
      <c r="AM402" s="24">
        <f t="shared" si="157"/>
        <v>0</v>
      </c>
      <c r="AN402" s="25">
        <f t="shared" si="158"/>
        <v>147</v>
      </c>
      <c r="AO402" s="26">
        <f t="shared" si="159"/>
        <v>147</v>
      </c>
      <c r="AP402" s="79"/>
      <c r="AQ402" s="24">
        <v>75</v>
      </c>
      <c r="AR402" s="25">
        <v>200</v>
      </c>
      <c r="AS402" s="25">
        <v>0</v>
      </c>
      <c r="AT402" s="25">
        <v>20</v>
      </c>
      <c r="AU402" s="25">
        <v>60</v>
      </c>
      <c r="AV402" s="62">
        <f>SUM(AQ402:AU402)</f>
        <v>355</v>
      </c>
      <c r="AW402" s="63">
        <f t="shared" si="161"/>
        <v>337.25</v>
      </c>
      <c r="AX402" s="120">
        <v>6</v>
      </c>
      <c r="AY402" s="120">
        <v>16</v>
      </c>
      <c r="AZ402" s="120">
        <v>8</v>
      </c>
      <c r="BA402" s="120">
        <v>1</v>
      </c>
      <c r="BB402" s="81">
        <f t="shared" si="162"/>
        <v>31</v>
      </c>
      <c r="BC402" s="80">
        <f t="shared" si="163"/>
        <v>306.25</v>
      </c>
      <c r="BD402" s="36">
        <f t="shared" si="164"/>
        <v>147</v>
      </c>
      <c r="BE402" s="80"/>
    </row>
    <row r="403" spans="1:57" ht="18" thickBot="1">
      <c r="A403" s="217">
        <v>41920</v>
      </c>
      <c r="B403" s="201" t="str">
        <f t="shared" si="151"/>
        <v>04:30:00</v>
      </c>
      <c r="C403" s="27" t="s">
        <v>42</v>
      </c>
      <c r="D403" s="88">
        <v>472</v>
      </c>
      <c r="E403" s="88">
        <v>382</v>
      </c>
      <c r="F403" s="88">
        <v>644</v>
      </c>
      <c r="G403" s="88">
        <v>16</v>
      </c>
      <c r="H403" s="88">
        <v>13</v>
      </c>
      <c r="I403" s="89">
        <v>21</v>
      </c>
      <c r="J403" s="48">
        <f t="shared" si="166"/>
        <v>1498</v>
      </c>
      <c r="K403" s="48">
        <f t="shared" si="167"/>
        <v>50</v>
      </c>
      <c r="L403" s="89">
        <v>483</v>
      </c>
      <c r="M403" s="94">
        <v>402</v>
      </c>
      <c r="N403" s="94"/>
      <c r="O403" s="93">
        <v>16</v>
      </c>
      <c r="P403" s="93">
        <v>14</v>
      </c>
      <c r="Q403" s="56"/>
      <c r="R403" s="48">
        <f t="shared" si="153"/>
        <v>885</v>
      </c>
      <c r="S403" s="48">
        <f t="shared" si="152"/>
        <v>30</v>
      </c>
      <c r="T403" s="50">
        <f t="shared" si="165"/>
        <v>80</v>
      </c>
      <c r="U403" s="88">
        <v>3.84</v>
      </c>
      <c r="V403" s="89">
        <v>4.5</v>
      </c>
      <c r="W403" s="100">
        <v>7.5</v>
      </c>
      <c r="X403" s="44"/>
      <c r="Y403" s="44"/>
      <c r="Z403" s="44"/>
      <c r="AA403" s="44"/>
      <c r="AB403" s="44"/>
      <c r="AC403" s="68"/>
      <c r="AD403" s="33"/>
      <c r="AE403" s="20">
        <f t="shared" si="154"/>
        <v>0</v>
      </c>
      <c r="AF403" s="85">
        <f t="shared" si="169"/>
        <v>95.84</v>
      </c>
      <c r="AG403" s="21">
        <f t="shared" si="168"/>
        <v>95.84</v>
      </c>
      <c r="AH403" s="82"/>
      <c r="AI403" s="78"/>
      <c r="AJ403" s="22">
        <f t="shared" si="155"/>
        <v>95.84</v>
      </c>
      <c r="AK403" s="23">
        <f t="shared" si="156"/>
        <v>51.16</v>
      </c>
      <c r="AL403" s="58"/>
      <c r="AM403" s="24">
        <f t="shared" si="157"/>
        <v>0</v>
      </c>
      <c r="AN403" s="25">
        <f t="shared" si="158"/>
        <v>147</v>
      </c>
      <c r="AO403" s="26">
        <f t="shared" si="159"/>
        <v>147</v>
      </c>
      <c r="AP403" s="79"/>
      <c r="AQ403" s="24">
        <v>75</v>
      </c>
      <c r="AR403" s="25">
        <v>200</v>
      </c>
      <c r="AS403" s="25">
        <v>0</v>
      </c>
      <c r="AT403" s="25">
        <v>20</v>
      </c>
      <c r="AU403" s="25">
        <v>60</v>
      </c>
      <c r="AV403" s="62">
        <f t="shared" si="160"/>
        <v>355</v>
      </c>
      <c r="AW403" s="63">
        <f t="shared" si="161"/>
        <v>337.25</v>
      </c>
      <c r="AX403" s="120">
        <v>6</v>
      </c>
      <c r="AY403" s="120">
        <v>16</v>
      </c>
      <c r="AZ403" s="120">
        <v>8</v>
      </c>
      <c r="BA403" s="120">
        <v>1</v>
      </c>
      <c r="BB403" s="81">
        <f t="shared" si="162"/>
        <v>31</v>
      </c>
      <c r="BC403" s="80">
        <f t="shared" si="163"/>
        <v>306.25</v>
      </c>
      <c r="BD403" s="36">
        <f t="shared" si="164"/>
        <v>147</v>
      </c>
      <c r="BE403" s="80"/>
    </row>
    <row r="404" spans="1:57" ht="18" thickBot="1">
      <c r="A404" s="217">
        <v>41920</v>
      </c>
      <c r="B404" s="201" t="str">
        <f t="shared" si="151"/>
        <v>05:00:00</v>
      </c>
      <c r="C404" s="27" t="s">
        <v>11</v>
      </c>
      <c r="D404" s="88">
        <v>481</v>
      </c>
      <c r="E404" s="88">
        <v>388</v>
      </c>
      <c r="F404" s="88">
        <v>648</v>
      </c>
      <c r="G404" s="88">
        <v>16</v>
      </c>
      <c r="H404" s="88">
        <v>14</v>
      </c>
      <c r="I404" s="89">
        <v>21</v>
      </c>
      <c r="J404" s="48">
        <f t="shared" si="166"/>
        <v>1517</v>
      </c>
      <c r="K404" s="48">
        <f t="shared" si="167"/>
        <v>51</v>
      </c>
      <c r="L404" s="89">
        <v>486</v>
      </c>
      <c r="M404" s="94">
        <v>414</v>
      </c>
      <c r="N404" s="94"/>
      <c r="O404" s="93">
        <v>16</v>
      </c>
      <c r="P404" s="93">
        <v>14</v>
      </c>
      <c r="Q404" s="56"/>
      <c r="R404" s="48">
        <f t="shared" si="153"/>
        <v>900</v>
      </c>
      <c r="S404" s="48">
        <f t="shared" si="152"/>
        <v>30</v>
      </c>
      <c r="T404" s="50">
        <f t="shared" si="165"/>
        <v>81</v>
      </c>
      <c r="U404" s="88">
        <v>4.08</v>
      </c>
      <c r="V404" s="89">
        <v>4.5</v>
      </c>
      <c r="W404" s="100">
        <v>8.1</v>
      </c>
      <c r="X404" s="44"/>
      <c r="Y404" s="44"/>
      <c r="Z404" s="44"/>
      <c r="AA404" s="44"/>
      <c r="AB404" s="44"/>
      <c r="AC404" s="68"/>
      <c r="AD404" s="33"/>
      <c r="AE404" s="20">
        <f t="shared" si="154"/>
        <v>0</v>
      </c>
      <c r="AF404" s="85">
        <f t="shared" si="169"/>
        <v>97.679999999999993</v>
      </c>
      <c r="AG404" s="21">
        <f t="shared" si="168"/>
        <v>97.679999999999993</v>
      </c>
      <c r="AH404" s="82"/>
      <c r="AI404" s="78"/>
      <c r="AJ404" s="22">
        <f t="shared" si="155"/>
        <v>97.679999999999993</v>
      </c>
      <c r="AK404" s="23">
        <f t="shared" si="156"/>
        <v>49.320000000000007</v>
      </c>
      <c r="AL404" s="58"/>
      <c r="AM404" s="24">
        <f t="shared" si="157"/>
        <v>0</v>
      </c>
      <c r="AN404" s="25">
        <f t="shared" si="158"/>
        <v>147</v>
      </c>
      <c r="AO404" s="26">
        <f t="shared" si="159"/>
        <v>147</v>
      </c>
      <c r="AP404" s="79"/>
      <c r="AQ404" s="24">
        <v>75</v>
      </c>
      <c r="AR404" s="25">
        <v>200</v>
      </c>
      <c r="AS404" s="25">
        <v>0</v>
      </c>
      <c r="AT404" s="25">
        <v>20</v>
      </c>
      <c r="AU404" s="25">
        <v>60</v>
      </c>
      <c r="AV404" s="62">
        <f t="shared" si="160"/>
        <v>355</v>
      </c>
      <c r="AW404" s="63">
        <f t="shared" si="161"/>
        <v>337.25</v>
      </c>
      <c r="AX404" s="120">
        <v>6</v>
      </c>
      <c r="AY404" s="120">
        <v>16</v>
      </c>
      <c r="AZ404" s="120">
        <v>8</v>
      </c>
      <c r="BA404" s="120">
        <v>1</v>
      </c>
      <c r="BB404" s="81">
        <f t="shared" si="162"/>
        <v>31</v>
      </c>
      <c r="BC404" s="80">
        <f t="shared" si="163"/>
        <v>306.25</v>
      </c>
      <c r="BD404" s="36">
        <f t="shared" si="164"/>
        <v>147</v>
      </c>
      <c r="BE404" s="80"/>
    </row>
    <row r="405" spans="1:57" ht="18" thickBot="1">
      <c r="A405" s="217">
        <v>41920</v>
      </c>
      <c r="B405" s="201" t="str">
        <f t="shared" si="151"/>
        <v>05:30:00</v>
      </c>
      <c r="C405" s="27" t="s">
        <v>43</v>
      </c>
      <c r="D405" s="88">
        <v>493</v>
      </c>
      <c r="E405" s="88">
        <v>403</v>
      </c>
      <c r="F405" s="95">
        <v>668</v>
      </c>
      <c r="G405" s="88">
        <v>16</v>
      </c>
      <c r="H405" s="88">
        <v>14</v>
      </c>
      <c r="I405" s="89">
        <v>22</v>
      </c>
      <c r="J405" s="48">
        <f t="shared" si="166"/>
        <v>1564</v>
      </c>
      <c r="K405" s="48">
        <f t="shared" si="167"/>
        <v>52</v>
      </c>
      <c r="L405" s="89">
        <v>436</v>
      </c>
      <c r="M405" s="94">
        <v>402</v>
      </c>
      <c r="N405" s="94"/>
      <c r="O405" s="93">
        <v>14</v>
      </c>
      <c r="P405" s="93">
        <v>14</v>
      </c>
      <c r="Q405" s="45"/>
      <c r="R405" s="48">
        <f t="shared" si="153"/>
        <v>838</v>
      </c>
      <c r="S405" s="48">
        <f t="shared" si="152"/>
        <v>28</v>
      </c>
      <c r="T405" s="50">
        <f t="shared" si="165"/>
        <v>80</v>
      </c>
      <c r="U405" s="88">
        <v>4.08</v>
      </c>
      <c r="V405" s="89">
        <v>4.5</v>
      </c>
      <c r="W405" s="100">
        <v>8.1</v>
      </c>
      <c r="X405" s="44"/>
      <c r="Y405" s="44"/>
      <c r="Z405" s="44"/>
      <c r="AA405" s="44"/>
      <c r="AB405" s="44"/>
      <c r="AC405" s="68"/>
      <c r="AD405" s="33"/>
      <c r="AE405" s="20">
        <f t="shared" si="154"/>
        <v>0</v>
      </c>
      <c r="AF405" s="85">
        <f t="shared" si="169"/>
        <v>96.679999999999993</v>
      </c>
      <c r="AG405" s="21">
        <f t="shared" si="168"/>
        <v>96.679999999999993</v>
      </c>
      <c r="AH405" s="82"/>
      <c r="AI405" s="78"/>
      <c r="AJ405" s="22">
        <f t="shared" si="155"/>
        <v>96.679999999999993</v>
      </c>
      <c r="AK405" s="23">
        <f t="shared" si="156"/>
        <v>50.320000000000007</v>
      </c>
      <c r="AL405" s="58"/>
      <c r="AM405" s="24">
        <f t="shared" si="157"/>
        <v>0</v>
      </c>
      <c r="AN405" s="25">
        <f t="shared" si="158"/>
        <v>147</v>
      </c>
      <c r="AO405" s="26">
        <f t="shared" si="159"/>
        <v>147</v>
      </c>
      <c r="AP405" s="79"/>
      <c r="AQ405" s="24">
        <v>75</v>
      </c>
      <c r="AR405" s="25">
        <v>200</v>
      </c>
      <c r="AS405" s="25">
        <v>0</v>
      </c>
      <c r="AT405" s="25">
        <v>20</v>
      </c>
      <c r="AU405" s="25">
        <v>60</v>
      </c>
      <c r="AV405" s="62">
        <f t="shared" si="160"/>
        <v>355</v>
      </c>
      <c r="AW405" s="63">
        <f t="shared" si="161"/>
        <v>337.25</v>
      </c>
      <c r="AX405" s="120">
        <v>6</v>
      </c>
      <c r="AY405" s="120">
        <v>16</v>
      </c>
      <c r="AZ405" s="120">
        <v>8</v>
      </c>
      <c r="BA405" s="120">
        <v>1</v>
      </c>
      <c r="BB405" s="81">
        <f t="shared" si="162"/>
        <v>31</v>
      </c>
      <c r="BC405" s="80">
        <f t="shared" si="163"/>
        <v>306.25</v>
      </c>
      <c r="BD405" s="36">
        <f t="shared" si="164"/>
        <v>147</v>
      </c>
      <c r="BE405" s="80"/>
    </row>
    <row r="406" spans="1:57" ht="18" thickBot="1">
      <c r="A406" s="217">
        <v>41920</v>
      </c>
      <c r="B406" s="201" t="str">
        <f t="shared" si="151"/>
        <v>06:00:00</v>
      </c>
      <c r="C406" s="27" t="s">
        <v>12</v>
      </c>
      <c r="D406" s="129">
        <v>450</v>
      </c>
      <c r="E406" s="95">
        <v>367</v>
      </c>
      <c r="F406" s="92">
        <v>620</v>
      </c>
      <c r="G406" s="88">
        <v>15</v>
      </c>
      <c r="H406" s="88">
        <v>13</v>
      </c>
      <c r="I406" s="89">
        <v>20</v>
      </c>
      <c r="J406" s="48">
        <f t="shared" si="166"/>
        <v>1437</v>
      </c>
      <c r="K406" s="48">
        <f t="shared" si="167"/>
        <v>48</v>
      </c>
      <c r="L406" s="89">
        <v>438</v>
      </c>
      <c r="M406" s="94">
        <v>409</v>
      </c>
      <c r="N406" s="94"/>
      <c r="O406" s="93">
        <v>14</v>
      </c>
      <c r="P406" s="93">
        <v>14</v>
      </c>
      <c r="Q406" s="45"/>
      <c r="R406" s="48">
        <f t="shared" si="153"/>
        <v>847</v>
      </c>
      <c r="S406" s="48">
        <f t="shared" si="152"/>
        <v>28</v>
      </c>
      <c r="T406" s="50">
        <f t="shared" si="165"/>
        <v>76</v>
      </c>
      <c r="U406" s="88">
        <v>3.71</v>
      </c>
      <c r="V406" s="88">
        <v>3.6</v>
      </c>
      <c r="W406" s="100">
        <v>7.4</v>
      </c>
      <c r="X406" s="44"/>
      <c r="Y406" s="44"/>
      <c r="Z406" s="44"/>
      <c r="AA406" s="44"/>
      <c r="AB406" s="44"/>
      <c r="AC406" s="68"/>
      <c r="AD406" s="33"/>
      <c r="AE406" s="20">
        <f t="shared" si="154"/>
        <v>0</v>
      </c>
      <c r="AF406" s="85">
        <f t="shared" si="169"/>
        <v>90.71</v>
      </c>
      <c r="AG406" s="21">
        <f t="shared" si="168"/>
        <v>90.71</v>
      </c>
      <c r="AH406" s="82"/>
      <c r="AI406" s="78"/>
      <c r="AJ406" s="22">
        <f t="shared" si="155"/>
        <v>90.71</v>
      </c>
      <c r="AK406" s="23">
        <f t="shared" si="156"/>
        <v>60.945999999999984</v>
      </c>
      <c r="AL406" s="58"/>
      <c r="AM406" s="24">
        <f t="shared" si="157"/>
        <v>0</v>
      </c>
      <c r="AN406" s="25">
        <f t="shared" si="158"/>
        <v>151.65599999999998</v>
      </c>
      <c r="AO406" s="26">
        <f t="shared" si="159"/>
        <v>151.65599999999998</v>
      </c>
      <c r="AP406" s="79"/>
      <c r="AQ406" s="24">
        <v>75</v>
      </c>
      <c r="AR406" s="25">
        <v>200</v>
      </c>
      <c r="AS406" s="25">
        <v>0</v>
      </c>
      <c r="AT406" s="25">
        <v>20</v>
      </c>
      <c r="AU406" s="25">
        <v>60</v>
      </c>
      <c r="AV406" s="62">
        <f t="shared" si="160"/>
        <v>355</v>
      </c>
      <c r="AW406" s="63">
        <f t="shared" si="161"/>
        <v>337.25</v>
      </c>
      <c r="AX406" s="120">
        <v>6</v>
      </c>
      <c r="AY406" s="120">
        <v>4.3</v>
      </c>
      <c r="AZ406" s="120">
        <v>10</v>
      </c>
      <c r="BA406" s="120">
        <v>1</v>
      </c>
      <c r="BB406" s="81">
        <f t="shared" si="162"/>
        <v>21.3</v>
      </c>
      <c r="BC406" s="80">
        <f t="shared" si="163"/>
        <v>315.95</v>
      </c>
      <c r="BD406" s="36">
        <f t="shared" si="164"/>
        <v>151.65599999999998</v>
      </c>
      <c r="BE406" s="80"/>
    </row>
    <row r="407" spans="1:57" ht="18" thickBot="1">
      <c r="A407" s="217">
        <v>41920</v>
      </c>
      <c r="B407" s="201" t="str">
        <f t="shared" si="151"/>
        <v>06:30:00</v>
      </c>
      <c r="C407" s="27" t="s">
        <v>44</v>
      </c>
      <c r="D407" s="88">
        <v>440</v>
      </c>
      <c r="E407" s="88">
        <v>383</v>
      </c>
      <c r="F407" s="88">
        <v>616</v>
      </c>
      <c r="G407" s="88">
        <v>15</v>
      </c>
      <c r="H407" s="88">
        <v>13</v>
      </c>
      <c r="I407" s="89">
        <v>20</v>
      </c>
      <c r="J407" s="48">
        <f t="shared" si="166"/>
        <v>1439</v>
      </c>
      <c r="K407" s="48">
        <f t="shared" si="167"/>
        <v>48</v>
      </c>
      <c r="L407" s="89">
        <v>440</v>
      </c>
      <c r="M407" s="94">
        <v>414</v>
      </c>
      <c r="N407" s="94"/>
      <c r="O407" s="93">
        <v>15</v>
      </c>
      <c r="P407" s="93">
        <v>14</v>
      </c>
      <c r="Q407" s="45"/>
      <c r="R407" s="48">
        <f t="shared" si="153"/>
        <v>854</v>
      </c>
      <c r="S407" s="48">
        <f t="shared" si="152"/>
        <v>29</v>
      </c>
      <c r="T407" s="50">
        <f t="shared" si="165"/>
        <v>77</v>
      </c>
      <c r="U407" s="88">
        <v>3.71</v>
      </c>
      <c r="V407" s="88">
        <v>3.5</v>
      </c>
      <c r="W407" s="100">
        <v>7.4</v>
      </c>
      <c r="X407" s="44"/>
      <c r="Y407" s="44"/>
      <c r="Z407" s="44"/>
      <c r="AA407" s="44"/>
      <c r="AB407" s="44"/>
      <c r="AC407" s="68"/>
      <c r="AD407" s="33"/>
      <c r="AE407" s="20">
        <f t="shared" si="154"/>
        <v>0</v>
      </c>
      <c r="AF407" s="85">
        <f t="shared" si="169"/>
        <v>91.61</v>
      </c>
      <c r="AG407" s="21">
        <f t="shared" si="168"/>
        <v>91.61</v>
      </c>
      <c r="AH407" s="82"/>
      <c r="AI407" s="78"/>
      <c r="AJ407" s="22">
        <f t="shared" si="155"/>
        <v>91.61</v>
      </c>
      <c r="AK407" s="23">
        <f t="shared" si="156"/>
        <v>60.045999999999978</v>
      </c>
      <c r="AL407" s="58"/>
      <c r="AM407" s="24">
        <f t="shared" si="157"/>
        <v>0</v>
      </c>
      <c r="AN407" s="25">
        <f t="shared" si="158"/>
        <v>151.65599999999998</v>
      </c>
      <c r="AO407" s="26">
        <f t="shared" si="159"/>
        <v>151.65599999999998</v>
      </c>
      <c r="AP407" s="79"/>
      <c r="AQ407" s="24">
        <v>75</v>
      </c>
      <c r="AR407" s="25">
        <v>200</v>
      </c>
      <c r="AS407" s="25">
        <v>0</v>
      </c>
      <c r="AT407" s="25">
        <v>20</v>
      </c>
      <c r="AU407" s="25">
        <v>60</v>
      </c>
      <c r="AV407" s="62">
        <f t="shared" si="160"/>
        <v>355</v>
      </c>
      <c r="AW407" s="63">
        <f t="shared" si="161"/>
        <v>337.25</v>
      </c>
      <c r="AX407" s="120">
        <v>6</v>
      </c>
      <c r="AY407" s="120">
        <v>4.3</v>
      </c>
      <c r="AZ407" s="120">
        <v>10</v>
      </c>
      <c r="BA407" s="120">
        <v>1</v>
      </c>
      <c r="BB407" s="81">
        <f t="shared" si="162"/>
        <v>21.3</v>
      </c>
      <c r="BC407" s="80">
        <f t="shared" si="163"/>
        <v>315.95</v>
      </c>
      <c r="BD407" s="36">
        <f t="shared" si="164"/>
        <v>151.65599999999998</v>
      </c>
      <c r="BE407" s="80"/>
    </row>
    <row r="408" spans="1:57" ht="18" thickBot="1">
      <c r="A408" s="217">
        <v>41920</v>
      </c>
      <c r="B408" s="201" t="str">
        <f t="shared" si="151"/>
        <v>07:00:00</v>
      </c>
      <c r="C408" s="214" t="s">
        <v>13</v>
      </c>
      <c r="D408" s="88">
        <v>430</v>
      </c>
      <c r="E408" s="88">
        <v>410</v>
      </c>
      <c r="F408" s="88">
        <v>628</v>
      </c>
      <c r="G408" s="88">
        <v>15</v>
      </c>
      <c r="H408" s="88">
        <v>14</v>
      </c>
      <c r="I408" s="89">
        <v>20</v>
      </c>
      <c r="J408" s="48">
        <f t="shared" si="166"/>
        <v>1468</v>
      </c>
      <c r="K408" s="48">
        <f t="shared" si="167"/>
        <v>49</v>
      </c>
      <c r="L408" s="89">
        <v>459</v>
      </c>
      <c r="M408" s="94">
        <v>412</v>
      </c>
      <c r="N408" s="94"/>
      <c r="O408" s="93">
        <v>15</v>
      </c>
      <c r="P408" s="93">
        <v>14</v>
      </c>
      <c r="Q408" s="45"/>
      <c r="R408" s="48">
        <f t="shared" si="153"/>
        <v>871</v>
      </c>
      <c r="S408" s="48">
        <f t="shared" si="152"/>
        <v>32</v>
      </c>
      <c r="T408" s="50">
        <f t="shared" si="165"/>
        <v>81</v>
      </c>
      <c r="U408" s="88">
        <v>3.6</v>
      </c>
      <c r="V408" s="88">
        <v>3</v>
      </c>
      <c r="W408" s="100">
        <v>6.5</v>
      </c>
      <c r="X408" s="44"/>
      <c r="Y408" s="44"/>
      <c r="Z408" s="44"/>
      <c r="AA408" s="44"/>
      <c r="AB408" s="44"/>
      <c r="AC408" s="68"/>
      <c r="AD408" s="33"/>
      <c r="AE408" s="20">
        <f>AC408+AD408</f>
        <v>0</v>
      </c>
      <c r="AF408" s="85">
        <f>T408+U408+V408+W408+X408+Y408+Z408+AA408+AB408</f>
        <v>94.1</v>
      </c>
      <c r="AG408" s="21">
        <f t="shared" si="168"/>
        <v>94.1</v>
      </c>
      <c r="AH408" s="82"/>
      <c r="AI408" s="78"/>
      <c r="AJ408" s="22">
        <f t="shared" si="155"/>
        <v>94.1</v>
      </c>
      <c r="AK408" s="23">
        <f t="shared" si="156"/>
        <v>23.811999999999983</v>
      </c>
      <c r="AL408" s="58"/>
      <c r="AM408" s="24">
        <f t="shared" si="157"/>
        <v>0</v>
      </c>
      <c r="AN408" s="25">
        <f t="shared" si="158"/>
        <v>117.91199999999998</v>
      </c>
      <c r="AO408" s="26">
        <f t="shared" si="159"/>
        <v>117.91199999999998</v>
      </c>
      <c r="AP408" s="79"/>
      <c r="AQ408" s="118">
        <v>65</v>
      </c>
      <c r="AR408" s="118">
        <v>200</v>
      </c>
      <c r="AS408" s="118">
        <v>0</v>
      </c>
      <c r="AT408" s="118">
        <v>16</v>
      </c>
      <c r="AU408" s="118">
        <v>0</v>
      </c>
      <c r="AV408" s="62">
        <f t="shared" si="160"/>
        <v>281</v>
      </c>
      <c r="AW408" s="63">
        <f t="shared" si="161"/>
        <v>266.95</v>
      </c>
      <c r="AX408" s="120">
        <v>6</v>
      </c>
      <c r="AY408" s="120">
        <v>4.3</v>
      </c>
      <c r="AZ408" s="120">
        <v>10</v>
      </c>
      <c r="BA408" s="120">
        <v>1</v>
      </c>
      <c r="BB408" s="81">
        <f t="shared" si="162"/>
        <v>21.3</v>
      </c>
      <c r="BC408" s="80">
        <f t="shared" si="163"/>
        <v>245.64999999999998</v>
      </c>
      <c r="BD408" s="36">
        <f t="shared" si="164"/>
        <v>117.91199999999998</v>
      </c>
      <c r="BE408" s="80"/>
    </row>
    <row r="409" spans="1:57" ht="18" thickBot="1">
      <c r="A409" s="217">
        <v>41920</v>
      </c>
      <c r="B409" s="201" t="str">
        <f t="shared" si="151"/>
        <v>07:30:00</v>
      </c>
      <c r="C409" s="27" t="s">
        <v>30</v>
      </c>
      <c r="D409" s="44">
        <v>463</v>
      </c>
      <c r="E409" s="88">
        <v>484</v>
      </c>
      <c r="F409" s="88">
        <v>643</v>
      </c>
      <c r="G409" s="88">
        <v>16</v>
      </c>
      <c r="H409" s="88">
        <v>17</v>
      </c>
      <c r="I409" s="89">
        <v>20</v>
      </c>
      <c r="J409" s="48">
        <f t="shared" si="166"/>
        <v>1590</v>
      </c>
      <c r="K409" s="48">
        <f t="shared" si="167"/>
        <v>53</v>
      </c>
      <c r="L409" s="89">
        <v>461</v>
      </c>
      <c r="M409" s="94">
        <v>470</v>
      </c>
      <c r="N409" s="94"/>
      <c r="O409" s="93">
        <v>15</v>
      </c>
      <c r="P409" s="93">
        <v>17</v>
      </c>
      <c r="Q409" s="45"/>
      <c r="R409" s="48">
        <f t="shared" si="153"/>
        <v>931</v>
      </c>
      <c r="S409" s="48">
        <f t="shared" si="152"/>
        <v>33</v>
      </c>
      <c r="T409" s="50">
        <f t="shared" si="165"/>
        <v>86</v>
      </c>
      <c r="U409" s="88">
        <v>3.6</v>
      </c>
      <c r="V409" s="88">
        <v>4</v>
      </c>
      <c r="W409" s="100">
        <v>6.5</v>
      </c>
      <c r="X409" s="44"/>
      <c r="Y409" s="44"/>
      <c r="Z409" s="44"/>
      <c r="AA409" s="44"/>
      <c r="AB409" s="44"/>
      <c r="AC409" s="68"/>
      <c r="AD409" s="33"/>
      <c r="AE409" s="20">
        <f t="shared" si="154"/>
        <v>0</v>
      </c>
      <c r="AF409" s="85">
        <f>T409+U409+V409+W409+X409+Y409+Z409+AA409+AB409</f>
        <v>100.1</v>
      </c>
      <c r="AG409" s="21">
        <f t="shared" si="168"/>
        <v>100.1</v>
      </c>
      <c r="AH409" s="82"/>
      <c r="AI409" s="78"/>
      <c r="AJ409" s="22">
        <f t="shared" si="155"/>
        <v>100.1</v>
      </c>
      <c r="AK409" s="23">
        <f t="shared" si="156"/>
        <v>17.811999999999983</v>
      </c>
      <c r="AL409" s="58"/>
      <c r="AM409" s="24">
        <f t="shared" si="157"/>
        <v>0</v>
      </c>
      <c r="AN409" s="25">
        <f t="shared" si="158"/>
        <v>117.91199999999998</v>
      </c>
      <c r="AO409" s="26">
        <f t="shared" si="159"/>
        <v>117.91199999999998</v>
      </c>
      <c r="AP409" s="79"/>
      <c r="AQ409" s="118">
        <v>65</v>
      </c>
      <c r="AR409" s="118">
        <v>200</v>
      </c>
      <c r="AS409" s="118">
        <v>0</v>
      </c>
      <c r="AT409" s="118">
        <v>16</v>
      </c>
      <c r="AU409" s="118">
        <v>0</v>
      </c>
      <c r="AV409" s="62">
        <f t="shared" si="160"/>
        <v>281</v>
      </c>
      <c r="AW409" s="63">
        <f t="shared" si="161"/>
        <v>266.95</v>
      </c>
      <c r="AX409" s="120">
        <v>6</v>
      </c>
      <c r="AY409" s="120">
        <v>4.3</v>
      </c>
      <c r="AZ409" s="120">
        <v>10</v>
      </c>
      <c r="BA409" s="120">
        <v>1</v>
      </c>
      <c r="BB409" s="81">
        <f t="shared" si="162"/>
        <v>21.3</v>
      </c>
      <c r="BC409" s="80">
        <f t="shared" si="163"/>
        <v>245.64999999999998</v>
      </c>
      <c r="BD409" s="36">
        <f t="shared" si="164"/>
        <v>117.91199999999998</v>
      </c>
      <c r="BE409" s="80"/>
    </row>
    <row r="410" spans="1:57" ht="18" thickBot="1">
      <c r="A410" s="217">
        <v>41920</v>
      </c>
      <c r="B410" s="201" t="str">
        <f t="shared" si="151"/>
        <v>08:00:00</v>
      </c>
      <c r="C410" s="27" t="s">
        <v>14</v>
      </c>
      <c r="D410" s="88">
        <v>515</v>
      </c>
      <c r="E410" s="88">
        <v>556</v>
      </c>
      <c r="F410" s="88">
        <v>707</v>
      </c>
      <c r="G410" s="88">
        <v>17</v>
      </c>
      <c r="H410" s="88">
        <v>19</v>
      </c>
      <c r="I410" s="89">
        <v>23</v>
      </c>
      <c r="J410" s="48">
        <f t="shared" si="166"/>
        <v>1778</v>
      </c>
      <c r="K410" s="48">
        <f t="shared" si="167"/>
        <v>59</v>
      </c>
      <c r="L410" s="89">
        <v>472</v>
      </c>
      <c r="M410" s="94">
        <v>511</v>
      </c>
      <c r="N410" s="94"/>
      <c r="O410" s="90">
        <v>15</v>
      </c>
      <c r="P410" s="93">
        <v>18</v>
      </c>
      <c r="Q410" s="45"/>
      <c r="R410" s="48">
        <f t="shared" si="153"/>
        <v>983</v>
      </c>
      <c r="S410" s="48">
        <f t="shared" si="152"/>
        <v>34</v>
      </c>
      <c r="T410" s="50">
        <f t="shared" si="165"/>
        <v>93</v>
      </c>
      <c r="U410" s="101">
        <v>4.05</v>
      </c>
      <c r="V410" s="88">
        <v>4</v>
      </c>
      <c r="W410" s="100">
        <v>7.1</v>
      </c>
      <c r="X410" s="60"/>
      <c r="Y410" s="44"/>
      <c r="Z410" s="44"/>
      <c r="AA410" s="44"/>
      <c r="AB410" s="44"/>
      <c r="AC410" s="68"/>
      <c r="AD410" s="33"/>
      <c r="AE410" s="20">
        <f t="shared" si="154"/>
        <v>0</v>
      </c>
      <c r="AF410" s="85">
        <f t="shared" si="169"/>
        <v>108.14999999999999</v>
      </c>
      <c r="AG410" s="21">
        <f t="shared" si="168"/>
        <v>108.14999999999999</v>
      </c>
      <c r="AH410" s="82"/>
      <c r="AI410" s="78"/>
      <c r="AJ410" s="22">
        <f t="shared" si="155"/>
        <v>108.14999999999999</v>
      </c>
      <c r="AK410" s="23">
        <f t="shared" si="156"/>
        <v>9.7619999999999862</v>
      </c>
      <c r="AL410" s="58"/>
      <c r="AM410" s="24">
        <f t="shared" si="157"/>
        <v>0</v>
      </c>
      <c r="AN410" s="25">
        <f t="shared" si="158"/>
        <v>117.91199999999998</v>
      </c>
      <c r="AO410" s="26">
        <f t="shared" si="159"/>
        <v>117.91199999999998</v>
      </c>
      <c r="AP410" s="79"/>
      <c r="AQ410" s="118">
        <v>65</v>
      </c>
      <c r="AR410" s="118">
        <v>200</v>
      </c>
      <c r="AS410" s="118">
        <v>0</v>
      </c>
      <c r="AT410" s="118">
        <v>16</v>
      </c>
      <c r="AU410" s="118">
        <v>0</v>
      </c>
      <c r="AV410" s="62">
        <f t="shared" si="160"/>
        <v>281</v>
      </c>
      <c r="AW410" s="63">
        <f t="shared" si="161"/>
        <v>266.95</v>
      </c>
      <c r="AX410" s="120">
        <v>6</v>
      </c>
      <c r="AY410" s="120">
        <v>4.3</v>
      </c>
      <c r="AZ410" s="120">
        <v>10</v>
      </c>
      <c r="BA410" s="120">
        <v>1</v>
      </c>
      <c r="BB410" s="81">
        <f t="shared" si="162"/>
        <v>21.3</v>
      </c>
      <c r="BC410" s="80">
        <f t="shared" si="163"/>
        <v>245.64999999999998</v>
      </c>
      <c r="BD410" s="36">
        <f t="shared" si="164"/>
        <v>117.91199999999998</v>
      </c>
      <c r="BE410" s="80"/>
    </row>
    <row r="411" spans="1:57" ht="18" thickBot="1">
      <c r="A411" s="217">
        <v>41920</v>
      </c>
      <c r="B411" s="201" t="str">
        <f t="shared" si="151"/>
        <v>08:30:00</v>
      </c>
      <c r="C411" s="27" t="s">
        <v>31</v>
      </c>
      <c r="D411" s="90">
        <v>541</v>
      </c>
      <c r="E411" s="88">
        <v>594</v>
      </c>
      <c r="F411" s="88">
        <v>750</v>
      </c>
      <c r="G411" s="88">
        <v>18</v>
      </c>
      <c r="H411" s="88">
        <v>20</v>
      </c>
      <c r="I411" s="89">
        <v>24</v>
      </c>
      <c r="J411" s="48">
        <f t="shared" si="166"/>
        <v>1885</v>
      </c>
      <c r="K411" s="48">
        <f t="shared" si="167"/>
        <v>62</v>
      </c>
      <c r="L411" s="89">
        <v>575</v>
      </c>
      <c r="M411" s="94">
        <v>557</v>
      </c>
      <c r="N411" s="94"/>
      <c r="O411" s="90">
        <v>19</v>
      </c>
      <c r="P411" s="93">
        <v>19</v>
      </c>
      <c r="Q411" s="45"/>
      <c r="R411" s="48">
        <f t="shared" si="153"/>
        <v>1132</v>
      </c>
      <c r="S411" s="48">
        <f t="shared" si="152"/>
        <v>38</v>
      </c>
      <c r="T411" s="50">
        <f t="shared" si="165"/>
        <v>100</v>
      </c>
      <c r="U411" s="101">
        <v>4.05</v>
      </c>
      <c r="V411" s="88">
        <v>4</v>
      </c>
      <c r="W411" s="100">
        <v>7.1</v>
      </c>
      <c r="X411" s="44"/>
      <c r="Y411" s="44"/>
      <c r="Z411" s="44"/>
      <c r="AA411" s="44"/>
      <c r="AB411" s="44"/>
      <c r="AC411" s="68"/>
      <c r="AD411" s="33"/>
      <c r="AE411" s="20">
        <f t="shared" si="154"/>
        <v>0</v>
      </c>
      <c r="AF411" s="85">
        <f t="shared" si="169"/>
        <v>115.14999999999999</v>
      </c>
      <c r="AG411" s="21">
        <f t="shared" si="168"/>
        <v>115.14999999999999</v>
      </c>
      <c r="AH411" s="82"/>
      <c r="AI411" s="78"/>
      <c r="AJ411" s="22">
        <f t="shared" si="155"/>
        <v>115.14999999999999</v>
      </c>
      <c r="AK411" s="23">
        <f t="shared" si="156"/>
        <v>2.7619999999999862</v>
      </c>
      <c r="AL411" s="58"/>
      <c r="AM411" s="24">
        <f t="shared" si="157"/>
        <v>0</v>
      </c>
      <c r="AN411" s="25">
        <f t="shared" si="158"/>
        <v>117.91199999999998</v>
      </c>
      <c r="AO411" s="26">
        <f t="shared" si="159"/>
        <v>117.91199999999998</v>
      </c>
      <c r="AP411" s="79"/>
      <c r="AQ411" s="118">
        <v>65</v>
      </c>
      <c r="AR411" s="118">
        <v>200</v>
      </c>
      <c r="AS411" s="118">
        <v>0</v>
      </c>
      <c r="AT411" s="118">
        <v>16</v>
      </c>
      <c r="AU411" s="118">
        <v>0</v>
      </c>
      <c r="AV411" s="62">
        <f t="shared" si="160"/>
        <v>281</v>
      </c>
      <c r="AW411" s="63">
        <f t="shared" si="161"/>
        <v>266.95</v>
      </c>
      <c r="AX411" s="120">
        <v>6</v>
      </c>
      <c r="AY411" s="120">
        <v>4.3</v>
      </c>
      <c r="AZ411" s="120">
        <v>10</v>
      </c>
      <c r="BA411" s="120">
        <v>1</v>
      </c>
      <c r="BB411" s="81">
        <f t="shared" si="162"/>
        <v>21.3</v>
      </c>
      <c r="BC411" s="80">
        <f t="shared" si="163"/>
        <v>245.64999999999998</v>
      </c>
      <c r="BD411" s="36">
        <f t="shared" si="164"/>
        <v>117.91199999999998</v>
      </c>
      <c r="BE411" s="80"/>
    </row>
    <row r="412" spans="1:57" ht="18" thickBot="1">
      <c r="A412" s="217">
        <v>41920</v>
      </c>
      <c r="B412" s="201" t="str">
        <f t="shared" si="151"/>
        <v>09:00:00</v>
      </c>
      <c r="C412" s="27" t="s">
        <v>15</v>
      </c>
      <c r="D412" s="88">
        <v>594</v>
      </c>
      <c r="E412" s="88">
        <v>512</v>
      </c>
      <c r="F412" s="88">
        <v>812</v>
      </c>
      <c r="G412" s="88">
        <v>20</v>
      </c>
      <c r="H412" s="88">
        <v>17</v>
      </c>
      <c r="I412" s="89">
        <v>26</v>
      </c>
      <c r="J412" s="48">
        <f t="shared" si="166"/>
        <v>1918</v>
      </c>
      <c r="K412" s="48">
        <f t="shared" si="167"/>
        <v>63</v>
      </c>
      <c r="L412" s="89">
        <v>580</v>
      </c>
      <c r="M412" s="94">
        <v>567</v>
      </c>
      <c r="N412" s="94"/>
      <c r="O412" s="90">
        <v>19</v>
      </c>
      <c r="P412" s="93">
        <v>19</v>
      </c>
      <c r="Q412" s="45"/>
      <c r="R412" s="48">
        <f t="shared" si="153"/>
        <v>1147</v>
      </c>
      <c r="S412" s="48">
        <f t="shared" si="152"/>
        <v>38</v>
      </c>
      <c r="T412" s="50">
        <f t="shared" si="165"/>
        <v>101</v>
      </c>
      <c r="U412" s="101">
        <v>4.32</v>
      </c>
      <c r="V412" s="88">
        <v>4</v>
      </c>
      <c r="W412" s="88">
        <v>7.6</v>
      </c>
      <c r="X412" s="44"/>
      <c r="Y412" s="44"/>
      <c r="Z412" s="44"/>
      <c r="AA412" s="44"/>
      <c r="AB412" s="44"/>
      <c r="AC412" s="68"/>
      <c r="AD412" s="33"/>
      <c r="AE412" s="20">
        <f t="shared" si="154"/>
        <v>0</v>
      </c>
      <c r="AF412" s="85">
        <f t="shared" si="169"/>
        <v>116.91999999999999</v>
      </c>
      <c r="AG412" s="21">
        <f t="shared" si="168"/>
        <v>116.91999999999999</v>
      </c>
      <c r="AH412" s="82"/>
      <c r="AI412" s="78"/>
      <c r="AJ412" s="22">
        <f t="shared" si="155"/>
        <v>116.91999999999999</v>
      </c>
      <c r="AK412" s="23">
        <f t="shared" si="156"/>
        <v>0.99199999999999022</v>
      </c>
      <c r="AL412" s="58"/>
      <c r="AM412" s="24">
        <f t="shared" si="157"/>
        <v>0</v>
      </c>
      <c r="AN412" s="25">
        <f t="shared" si="158"/>
        <v>117.91199999999998</v>
      </c>
      <c r="AO412" s="26">
        <f t="shared" si="159"/>
        <v>117.91199999999998</v>
      </c>
      <c r="AP412" s="79"/>
      <c r="AQ412" s="118">
        <v>65</v>
      </c>
      <c r="AR412" s="118">
        <v>200</v>
      </c>
      <c r="AS412" s="118">
        <v>0</v>
      </c>
      <c r="AT412" s="118">
        <v>16</v>
      </c>
      <c r="AU412" s="118">
        <v>0</v>
      </c>
      <c r="AV412" s="62">
        <f t="shared" si="160"/>
        <v>281</v>
      </c>
      <c r="AW412" s="63">
        <f t="shared" si="161"/>
        <v>266.95</v>
      </c>
      <c r="AX412" s="120">
        <v>6</v>
      </c>
      <c r="AY412" s="120">
        <v>4.3</v>
      </c>
      <c r="AZ412" s="120">
        <v>10</v>
      </c>
      <c r="BA412" s="120">
        <v>1</v>
      </c>
      <c r="BB412" s="81">
        <f t="shared" si="162"/>
        <v>21.3</v>
      </c>
      <c r="BC412" s="80">
        <f t="shared" si="163"/>
        <v>245.64999999999998</v>
      </c>
      <c r="BD412" s="36">
        <f t="shared" si="164"/>
        <v>117.91199999999998</v>
      </c>
      <c r="BE412" s="80"/>
    </row>
    <row r="413" spans="1:57" ht="18" thickBot="1">
      <c r="A413" s="217">
        <v>41920</v>
      </c>
      <c r="B413" s="201" t="str">
        <f t="shared" si="151"/>
        <v>09:30:00</v>
      </c>
      <c r="C413" s="27" t="s">
        <v>32</v>
      </c>
      <c r="D413" s="88">
        <v>606</v>
      </c>
      <c r="E413" s="88">
        <v>526</v>
      </c>
      <c r="F413" s="88">
        <v>843</v>
      </c>
      <c r="G413" s="88">
        <v>20</v>
      </c>
      <c r="H413" s="88">
        <v>18</v>
      </c>
      <c r="I413" s="89">
        <v>27</v>
      </c>
      <c r="J413" s="48">
        <f t="shared" si="166"/>
        <v>1975</v>
      </c>
      <c r="K413" s="48">
        <f t="shared" si="167"/>
        <v>65</v>
      </c>
      <c r="L413" s="89">
        <v>579</v>
      </c>
      <c r="M413" s="94">
        <v>580</v>
      </c>
      <c r="N413" s="94"/>
      <c r="O413" s="90">
        <v>19</v>
      </c>
      <c r="P413" s="93">
        <v>19</v>
      </c>
      <c r="Q413" s="45"/>
      <c r="R413" s="48">
        <f t="shared" si="153"/>
        <v>1159</v>
      </c>
      <c r="S413" s="48">
        <f t="shared" si="152"/>
        <v>38</v>
      </c>
      <c r="T413" s="50">
        <f t="shared" si="165"/>
        <v>103</v>
      </c>
      <c r="U413" s="101">
        <v>4.32</v>
      </c>
      <c r="V413" s="88">
        <v>4</v>
      </c>
      <c r="W413" s="88">
        <v>7.6</v>
      </c>
      <c r="X413" s="44"/>
      <c r="Y413" s="44"/>
      <c r="Z413" s="44"/>
      <c r="AA413" s="44"/>
      <c r="AB413" s="44"/>
      <c r="AC413" s="68"/>
      <c r="AD413" s="33"/>
      <c r="AE413" s="20">
        <f t="shared" si="154"/>
        <v>0</v>
      </c>
      <c r="AF413" s="85">
        <f t="shared" si="169"/>
        <v>118.91999999999999</v>
      </c>
      <c r="AG413" s="21">
        <f t="shared" si="168"/>
        <v>118.91999999999999</v>
      </c>
      <c r="AH413" s="82"/>
      <c r="AI413" s="78"/>
      <c r="AJ413" s="22">
        <f t="shared" si="155"/>
        <v>118.91999999999999</v>
      </c>
      <c r="AK413" s="23">
        <f t="shared" si="156"/>
        <v>-1.0080000000000098</v>
      </c>
      <c r="AL413" s="58"/>
      <c r="AM413" s="24">
        <f t="shared" si="157"/>
        <v>0</v>
      </c>
      <c r="AN413" s="25">
        <f t="shared" si="158"/>
        <v>117.91199999999998</v>
      </c>
      <c r="AO413" s="26">
        <f t="shared" si="159"/>
        <v>117.91199999999998</v>
      </c>
      <c r="AP413" s="79"/>
      <c r="AQ413" s="118">
        <v>65</v>
      </c>
      <c r="AR413" s="118">
        <v>200</v>
      </c>
      <c r="AS413" s="118">
        <v>0</v>
      </c>
      <c r="AT413" s="118">
        <v>16</v>
      </c>
      <c r="AU413" s="118">
        <v>0</v>
      </c>
      <c r="AV413" s="62">
        <f t="shared" si="160"/>
        <v>281</v>
      </c>
      <c r="AW413" s="63">
        <f t="shared" si="161"/>
        <v>266.95</v>
      </c>
      <c r="AX413" s="120">
        <v>6</v>
      </c>
      <c r="AY413" s="120">
        <v>4.3</v>
      </c>
      <c r="AZ413" s="120">
        <v>10</v>
      </c>
      <c r="BA413" s="120">
        <v>1</v>
      </c>
      <c r="BB413" s="81">
        <f t="shared" si="162"/>
        <v>21.3</v>
      </c>
      <c r="BC413" s="80">
        <f t="shared" si="163"/>
        <v>245.64999999999998</v>
      </c>
      <c r="BD413" s="36">
        <f t="shared" si="164"/>
        <v>117.91199999999998</v>
      </c>
      <c r="BE413" s="80"/>
    </row>
    <row r="414" spans="1:57" ht="18" thickBot="1">
      <c r="A414" s="217">
        <v>41920</v>
      </c>
      <c r="B414" s="201" t="str">
        <f t="shared" si="151"/>
        <v>10:00:00</v>
      </c>
      <c r="C414" s="27" t="s">
        <v>16</v>
      </c>
      <c r="D414" s="88">
        <v>572</v>
      </c>
      <c r="E414" s="88">
        <v>530</v>
      </c>
      <c r="F414" s="88">
        <v>884</v>
      </c>
      <c r="G414" s="88">
        <v>19</v>
      </c>
      <c r="H414" s="88">
        <v>18</v>
      </c>
      <c r="I414" s="89">
        <v>28</v>
      </c>
      <c r="J414" s="48">
        <f t="shared" si="166"/>
        <v>1986</v>
      </c>
      <c r="K414" s="48">
        <f t="shared" si="167"/>
        <v>65</v>
      </c>
      <c r="L414" s="88">
        <v>588</v>
      </c>
      <c r="M414" s="94">
        <v>580</v>
      </c>
      <c r="N414" s="94"/>
      <c r="O414" s="90">
        <v>19</v>
      </c>
      <c r="P414" s="93">
        <v>19</v>
      </c>
      <c r="Q414" s="45"/>
      <c r="R414" s="48">
        <f t="shared" si="153"/>
        <v>1168</v>
      </c>
      <c r="S414" s="48">
        <f t="shared" si="152"/>
        <v>39</v>
      </c>
      <c r="T414" s="50">
        <f t="shared" si="165"/>
        <v>104</v>
      </c>
      <c r="U414" s="101">
        <v>4.42</v>
      </c>
      <c r="V414" s="88">
        <v>4</v>
      </c>
      <c r="W414" s="88">
        <v>7.8</v>
      </c>
      <c r="X414" s="44"/>
      <c r="Y414" s="44"/>
      <c r="Z414" s="44"/>
      <c r="AA414" s="44"/>
      <c r="AB414" s="44"/>
      <c r="AC414" s="68"/>
      <c r="AD414" s="33"/>
      <c r="AE414" s="20">
        <f t="shared" si="154"/>
        <v>0</v>
      </c>
      <c r="AF414" s="85">
        <f t="shared" si="169"/>
        <v>120.22</v>
      </c>
      <c r="AG414" s="21">
        <f t="shared" si="168"/>
        <v>120.22</v>
      </c>
      <c r="AH414" s="82"/>
      <c r="AI414" s="78"/>
      <c r="AJ414" s="22">
        <f t="shared" si="155"/>
        <v>120.22</v>
      </c>
      <c r="AK414" s="23">
        <f t="shared" si="156"/>
        <v>-2.3080000000000211</v>
      </c>
      <c r="AL414" s="58"/>
      <c r="AM414" s="24">
        <f t="shared" si="157"/>
        <v>0</v>
      </c>
      <c r="AN414" s="25">
        <f t="shared" si="158"/>
        <v>117.91199999999998</v>
      </c>
      <c r="AO414" s="26">
        <f t="shared" si="159"/>
        <v>117.91199999999998</v>
      </c>
      <c r="AP414" s="79"/>
      <c r="AQ414" s="118">
        <v>65</v>
      </c>
      <c r="AR414" s="118">
        <v>200</v>
      </c>
      <c r="AS414" s="118">
        <v>0</v>
      </c>
      <c r="AT414" s="118">
        <v>16</v>
      </c>
      <c r="AU414" s="118">
        <v>0</v>
      </c>
      <c r="AV414" s="62">
        <f t="shared" si="160"/>
        <v>281</v>
      </c>
      <c r="AW414" s="63">
        <f t="shared" si="161"/>
        <v>266.95</v>
      </c>
      <c r="AX414" s="120">
        <v>6</v>
      </c>
      <c r="AY414" s="120">
        <v>4.3</v>
      </c>
      <c r="AZ414" s="120">
        <v>10</v>
      </c>
      <c r="BA414" s="120">
        <v>1</v>
      </c>
      <c r="BB414" s="81">
        <f t="shared" si="162"/>
        <v>21.3</v>
      </c>
      <c r="BC414" s="80">
        <f t="shared" si="163"/>
        <v>245.64999999999998</v>
      </c>
      <c r="BD414" s="36">
        <f t="shared" si="164"/>
        <v>117.91199999999998</v>
      </c>
      <c r="BE414" s="80"/>
    </row>
    <row r="415" spans="1:57" ht="18" thickBot="1">
      <c r="A415" s="217">
        <v>41920</v>
      </c>
      <c r="B415" s="201" t="str">
        <f t="shared" si="151"/>
        <v>10:30:00</v>
      </c>
      <c r="C415" s="27" t="s">
        <v>45</v>
      </c>
      <c r="D415" s="88">
        <v>544</v>
      </c>
      <c r="E415" s="88">
        <v>527</v>
      </c>
      <c r="F415" s="88">
        <v>870</v>
      </c>
      <c r="G415" s="88">
        <v>18</v>
      </c>
      <c r="H415" s="88">
        <v>18</v>
      </c>
      <c r="I415" s="89">
        <v>28</v>
      </c>
      <c r="J415" s="48">
        <f t="shared" si="166"/>
        <v>1941</v>
      </c>
      <c r="K415" s="48">
        <f t="shared" si="167"/>
        <v>64</v>
      </c>
      <c r="L415" s="88">
        <v>600</v>
      </c>
      <c r="M415" s="94">
        <v>586</v>
      </c>
      <c r="N415" s="94"/>
      <c r="O415" s="90">
        <v>20</v>
      </c>
      <c r="P415" s="93">
        <v>20</v>
      </c>
      <c r="Q415" s="45"/>
      <c r="R415" s="48">
        <f t="shared" si="153"/>
        <v>1186</v>
      </c>
      <c r="S415" s="48">
        <f t="shared" si="152"/>
        <v>40</v>
      </c>
      <c r="T415" s="50">
        <f t="shared" si="165"/>
        <v>104</v>
      </c>
      <c r="U415" s="101">
        <v>4.42</v>
      </c>
      <c r="V415" s="88">
        <v>4</v>
      </c>
      <c r="W415" s="88">
        <v>7.8</v>
      </c>
      <c r="X415" s="44"/>
      <c r="Y415" s="44"/>
      <c r="Z415" s="44"/>
      <c r="AA415" s="44"/>
      <c r="AB415" s="44"/>
      <c r="AC415" s="68"/>
      <c r="AD415" s="33"/>
      <c r="AE415" s="20">
        <f t="shared" si="154"/>
        <v>0</v>
      </c>
      <c r="AF415" s="85">
        <f t="shared" si="169"/>
        <v>120.22</v>
      </c>
      <c r="AG415" s="21">
        <f t="shared" si="168"/>
        <v>120.22</v>
      </c>
      <c r="AH415" s="82"/>
      <c r="AI415" s="78"/>
      <c r="AJ415" s="22">
        <f t="shared" si="155"/>
        <v>120.22</v>
      </c>
      <c r="AK415" s="23">
        <f t="shared" si="156"/>
        <v>-2.3080000000000211</v>
      </c>
      <c r="AL415" s="58"/>
      <c r="AM415" s="24">
        <f t="shared" si="157"/>
        <v>0</v>
      </c>
      <c r="AN415" s="25">
        <f t="shared" si="158"/>
        <v>117.91199999999998</v>
      </c>
      <c r="AO415" s="26">
        <f t="shared" si="159"/>
        <v>117.91199999999998</v>
      </c>
      <c r="AP415" s="79"/>
      <c r="AQ415" s="118">
        <v>65</v>
      </c>
      <c r="AR415" s="118">
        <v>200</v>
      </c>
      <c r="AS415" s="118">
        <v>0</v>
      </c>
      <c r="AT415" s="118">
        <v>16</v>
      </c>
      <c r="AU415" s="118">
        <v>0</v>
      </c>
      <c r="AV415" s="62">
        <f t="shared" si="160"/>
        <v>281</v>
      </c>
      <c r="AW415" s="63">
        <f t="shared" si="161"/>
        <v>266.95</v>
      </c>
      <c r="AX415" s="120">
        <v>6</v>
      </c>
      <c r="AY415" s="120">
        <v>4.3</v>
      </c>
      <c r="AZ415" s="120">
        <v>10</v>
      </c>
      <c r="BA415" s="120">
        <v>1</v>
      </c>
      <c r="BB415" s="81">
        <f t="shared" si="162"/>
        <v>21.3</v>
      </c>
      <c r="BC415" s="80">
        <f t="shared" si="163"/>
        <v>245.64999999999998</v>
      </c>
      <c r="BD415" s="36">
        <f t="shared" si="164"/>
        <v>117.91199999999998</v>
      </c>
      <c r="BE415" s="80"/>
    </row>
    <row r="416" spans="1:57" ht="18" thickBot="1">
      <c r="A416" s="217">
        <v>41920</v>
      </c>
      <c r="B416" s="201" t="str">
        <f t="shared" si="151"/>
        <v>11:00:00</v>
      </c>
      <c r="C416" s="27" t="s">
        <v>17</v>
      </c>
      <c r="D416" s="88">
        <v>543</v>
      </c>
      <c r="E416" s="88">
        <v>536</v>
      </c>
      <c r="F416" s="88">
        <v>863</v>
      </c>
      <c r="G416" s="88">
        <v>18</v>
      </c>
      <c r="H416" s="88">
        <v>19</v>
      </c>
      <c r="I416" s="89">
        <v>28</v>
      </c>
      <c r="J416" s="48">
        <f t="shared" si="166"/>
        <v>1942</v>
      </c>
      <c r="K416" s="48">
        <f t="shared" si="167"/>
        <v>65</v>
      </c>
      <c r="L416" s="88">
        <v>602</v>
      </c>
      <c r="M416" s="94">
        <v>590</v>
      </c>
      <c r="N416" s="94"/>
      <c r="O416" s="90">
        <v>20</v>
      </c>
      <c r="P416" s="93">
        <v>20</v>
      </c>
      <c r="Q416" s="45"/>
      <c r="R416" s="48">
        <f t="shared" si="153"/>
        <v>1192</v>
      </c>
      <c r="S416" s="48">
        <f t="shared" si="152"/>
        <v>40</v>
      </c>
      <c r="T416" s="50">
        <f t="shared" si="165"/>
        <v>105</v>
      </c>
      <c r="U416" s="101">
        <v>4.4400000000000004</v>
      </c>
      <c r="V416" s="88">
        <v>4</v>
      </c>
      <c r="W416" s="88">
        <v>7.9</v>
      </c>
      <c r="X416" s="44"/>
      <c r="Y416" s="44"/>
      <c r="Z416" s="44"/>
      <c r="AA416" s="44"/>
      <c r="AB416" s="44"/>
      <c r="AC416" s="68"/>
      <c r="AD416" s="33"/>
      <c r="AE416" s="20">
        <f t="shared" si="154"/>
        <v>0</v>
      </c>
      <c r="AF416" s="85">
        <f t="shared" si="169"/>
        <v>121.34</v>
      </c>
      <c r="AG416" s="21">
        <f t="shared" si="168"/>
        <v>121.34</v>
      </c>
      <c r="AH416" s="82"/>
      <c r="AI416" s="78"/>
      <c r="AJ416" s="22">
        <f t="shared" si="155"/>
        <v>121.34</v>
      </c>
      <c r="AK416" s="23">
        <f t="shared" si="156"/>
        <v>-3.4280000000000257</v>
      </c>
      <c r="AL416" s="58"/>
      <c r="AM416" s="24">
        <f t="shared" si="157"/>
        <v>0</v>
      </c>
      <c r="AN416" s="25">
        <f t="shared" si="158"/>
        <v>117.91199999999998</v>
      </c>
      <c r="AO416" s="26">
        <f t="shared" si="159"/>
        <v>117.91199999999998</v>
      </c>
      <c r="AP416" s="79"/>
      <c r="AQ416" s="118">
        <v>65</v>
      </c>
      <c r="AR416" s="118">
        <v>200</v>
      </c>
      <c r="AS416" s="118">
        <v>0</v>
      </c>
      <c r="AT416" s="118">
        <v>16</v>
      </c>
      <c r="AU416" s="118">
        <v>0</v>
      </c>
      <c r="AV416" s="62">
        <f t="shared" si="160"/>
        <v>281</v>
      </c>
      <c r="AW416" s="63">
        <f t="shared" si="161"/>
        <v>266.95</v>
      </c>
      <c r="AX416" s="120">
        <v>6</v>
      </c>
      <c r="AY416" s="120">
        <v>4.3</v>
      </c>
      <c r="AZ416" s="120">
        <v>10</v>
      </c>
      <c r="BA416" s="120">
        <v>1</v>
      </c>
      <c r="BB416" s="81">
        <f t="shared" si="162"/>
        <v>21.3</v>
      </c>
      <c r="BC416" s="80">
        <f t="shared" si="163"/>
        <v>245.64999999999998</v>
      </c>
      <c r="BD416" s="36">
        <f t="shared" si="164"/>
        <v>117.91199999999998</v>
      </c>
      <c r="BE416" s="80"/>
    </row>
    <row r="417" spans="1:57" ht="18" thickBot="1">
      <c r="A417" s="217">
        <v>41920</v>
      </c>
      <c r="B417" s="201" t="str">
        <f t="shared" si="151"/>
        <v>11:30:00</v>
      </c>
      <c r="C417" s="27" t="s">
        <v>46</v>
      </c>
      <c r="D417" s="88">
        <v>540</v>
      </c>
      <c r="E417" s="88">
        <v>535</v>
      </c>
      <c r="F417" s="88">
        <v>891</v>
      </c>
      <c r="G417" s="88">
        <v>18</v>
      </c>
      <c r="H417" s="88">
        <v>19</v>
      </c>
      <c r="I417" s="89">
        <v>29</v>
      </c>
      <c r="J417" s="48">
        <f t="shared" si="166"/>
        <v>1966</v>
      </c>
      <c r="K417" s="48">
        <f t="shared" si="167"/>
        <v>66</v>
      </c>
      <c r="L417" s="88">
        <v>608</v>
      </c>
      <c r="M417" s="94">
        <v>588</v>
      </c>
      <c r="N417" s="94"/>
      <c r="O417" s="90">
        <v>20</v>
      </c>
      <c r="P417" s="93">
        <v>20</v>
      </c>
      <c r="Q417" s="45"/>
      <c r="R417" s="48">
        <f t="shared" si="153"/>
        <v>1196</v>
      </c>
      <c r="S417" s="48">
        <f t="shared" si="152"/>
        <v>39</v>
      </c>
      <c r="T417" s="50">
        <f t="shared" si="165"/>
        <v>105</v>
      </c>
      <c r="U417" s="101">
        <v>4.4400000000000004</v>
      </c>
      <c r="V417" s="88">
        <v>4</v>
      </c>
      <c r="W417" s="88">
        <v>7.9</v>
      </c>
      <c r="X417" s="44"/>
      <c r="Y417" s="44"/>
      <c r="Z417" s="44"/>
      <c r="AA417" s="44"/>
      <c r="AB417" s="44"/>
      <c r="AC417" s="68"/>
      <c r="AD417" s="33"/>
      <c r="AE417" s="20">
        <f t="shared" si="154"/>
        <v>0</v>
      </c>
      <c r="AF417" s="85">
        <f t="shared" si="169"/>
        <v>121.34</v>
      </c>
      <c r="AG417" s="21">
        <f t="shared" si="168"/>
        <v>121.34</v>
      </c>
      <c r="AH417" s="82"/>
      <c r="AI417" s="78"/>
      <c r="AJ417" s="22">
        <f t="shared" si="155"/>
        <v>121.34</v>
      </c>
      <c r="AK417" s="23">
        <f t="shared" si="156"/>
        <v>-3.4280000000000257</v>
      </c>
      <c r="AL417" s="58"/>
      <c r="AM417" s="24">
        <f t="shared" si="157"/>
        <v>0</v>
      </c>
      <c r="AN417" s="25">
        <f t="shared" si="158"/>
        <v>117.91199999999998</v>
      </c>
      <c r="AO417" s="26">
        <f t="shared" si="159"/>
        <v>117.91199999999998</v>
      </c>
      <c r="AP417" s="79"/>
      <c r="AQ417" s="118">
        <v>65</v>
      </c>
      <c r="AR417" s="118">
        <v>200</v>
      </c>
      <c r="AS417" s="118">
        <v>0</v>
      </c>
      <c r="AT417" s="118">
        <v>16</v>
      </c>
      <c r="AU417" s="118">
        <v>0</v>
      </c>
      <c r="AV417" s="62">
        <f t="shared" si="160"/>
        <v>281</v>
      </c>
      <c r="AW417" s="63">
        <f t="shared" si="161"/>
        <v>266.95</v>
      </c>
      <c r="AX417" s="120">
        <v>6</v>
      </c>
      <c r="AY417" s="120">
        <v>4.3</v>
      </c>
      <c r="AZ417" s="120">
        <v>10</v>
      </c>
      <c r="BA417" s="120">
        <v>1</v>
      </c>
      <c r="BB417" s="81">
        <f t="shared" si="162"/>
        <v>21.3</v>
      </c>
      <c r="BC417" s="80">
        <f t="shared" si="163"/>
        <v>245.64999999999998</v>
      </c>
      <c r="BD417" s="36">
        <f t="shared" si="164"/>
        <v>117.91199999999998</v>
      </c>
      <c r="BE417" s="80"/>
    </row>
    <row r="418" spans="1:57" ht="18" thickBot="1">
      <c r="A418" s="217">
        <v>41920</v>
      </c>
      <c r="B418" s="201" t="str">
        <f t="shared" si="151"/>
        <v>12:00:00</v>
      </c>
      <c r="C418" s="27" t="s">
        <v>18</v>
      </c>
      <c r="D418" s="88">
        <v>544</v>
      </c>
      <c r="E418" s="88">
        <v>524</v>
      </c>
      <c r="F418" s="92">
        <v>886</v>
      </c>
      <c r="G418" s="88">
        <v>19</v>
      </c>
      <c r="H418" s="88">
        <v>18</v>
      </c>
      <c r="I418" s="89">
        <v>25</v>
      </c>
      <c r="J418" s="48">
        <f t="shared" si="166"/>
        <v>1954</v>
      </c>
      <c r="K418" s="48">
        <f t="shared" si="167"/>
        <v>62</v>
      </c>
      <c r="L418" s="88">
        <v>603</v>
      </c>
      <c r="M418" s="94">
        <v>570</v>
      </c>
      <c r="N418" s="94"/>
      <c r="O418" s="90">
        <v>20</v>
      </c>
      <c r="P418" s="93">
        <v>19</v>
      </c>
      <c r="Q418" s="56"/>
      <c r="R418" s="48">
        <f t="shared" si="153"/>
        <v>1173</v>
      </c>
      <c r="S418" s="48">
        <f t="shared" si="152"/>
        <v>39</v>
      </c>
      <c r="T418" s="50">
        <f t="shared" si="165"/>
        <v>101</v>
      </c>
      <c r="U418" s="101">
        <v>4.24</v>
      </c>
      <c r="V418" s="88">
        <v>4</v>
      </c>
      <c r="W418" s="88">
        <v>7.9</v>
      </c>
      <c r="X418" s="44"/>
      <c r="Y418" s="44"/>
      <c r="Z418" s="44"/>
      <c r="AA418" s="44"/>
      <c r="AB418" s="44"/>
      <c r="AC418" s="68"/>
      <c r="AD418" s="33"/>
      <c r="AE418" s="20">
        <f t="shared" si="154"/>
        <v>0</v>
      </c>
      <c r="AF418" s="85">
        <f t="shared" si="169"/>
        <v>117.14</v>
      </c>
      <c r="AG418" s="21">
        <f t="shared" si="168"/>
        <v>117.14</v>
      </c>
      <c r="AH418" s="82"/>
      <c r="AI418" s="78"/>
      <c r="AJ418" s="22">
        <f t="shared" si="155"/>
        <v>117.14</v>
      </c>
      <c r="AK418" s="23">
        <f t="shared" si="156"/>
        <v>0.77199999999997715</v>
      </c>
      <c r="AL418" s="58"/>
      <c r="AM418" s="24">
        <f t="shared" si="157"/>
        <v>0</v>
      </c>
      <c r="AN418" s="25">
        <f t="shared" si="158"/>
        <v>117.91199999999998</v>
      </c>
      <c r="AO418" s="26">
        <f t="shared" si="159"/>
        <v>117.91199999999998</v>
      </c>
      <c r="AP418" s="79"/>
      <c r="AQ418" s="118">
        <v>65</v>
      </c>
      <c r="AR418" s="118">
        <v>200</v>
      </c>
      <c r="AS418" s="118">
        <v>0</v>
      </c>
      <c r="AT418" s="118">
        <v>16</v>
      </c>
      <c r="AU418" s="118">
        <v>0</v>
      </c>
      <c r="AV418" s="62">
        <f t="shared" si="160"/>
        <v>281</v>
      </c>
      <c r="AW418" s="63">
        <f t="shared" si="161"/>
        <v>266.95</v>
      </c>
      <c r="AX418" s="120">
        <v>6</v>
      </c>
      <c r="AY418" s="120">
        <v>4.3</v>
      </c>
      <c r="AZ418" s="120">
        <v>10</v>
      </c>
      <c r="BA418" s="120">
        <v>1</v>
      </c>
      <c r="BB418" s="81">
        <f t="shared" si="162"/>
        <v>21.3</v>
      </c>
      <c r="BC418" s="80">
        <f t="shared" si="163"/>
        <v>245.64999999999998</v>
      </c>
      <c r="BD418" s="36">
        <f t="shared" si="164"/>
        <v>117.91199999999998</v>
      </c>
      <c r="BE418" s="80"/>
    </row>
    <row r="419" spans="1:57" ht="18" thickBot="1">
      <c r="A419" s="217">
        <v>41920</v>
      </c>
      <c r="B419" s="201" t="str">
        <f t="shared" si="151"/>
        <v>12:30:00</v>
      </c>
      <c r="C419" s="27" t="s">
        <v>47</v>
      </c>
      <c r="D419" s="88">
        <v>494</v>
      </c>
      <c r="E419" s="88">
        <v>583</v>
      </c>
      <c r="F419" s="92">
        <v>776</v>
      </c>
      <c r="G419" s="88">
        <v>17</v>
      </c>
      <c r="H419" s="88">
        <v>20</v>
      </c>
      <c r="I419" s="89">
        <v>25</v>
      </c>
      <c r="J419" s="48">
        <f t="shared" si="166"/>
        <v>1853</v>
      </c>
      <c r="K419" s="48">
        <f t="shared" si="167"/>
        <v>62</v>
      </c>
      <c r="L419" s="88">
        <v>606</v>
      </c>
      <c r="M419" s="94">
        <v>572</v>
      </c>
      <c r="N419" s="94"/>
      <c r="O419" s="90">
        <v>20</v>
      </c>
      <c r="P419" s="93">
        <v>19</v>
      </c>
      <c r="Q419" s="56"/>
      <c r="R419" s="48">
        <f t="shared" si="153"/>
        <v>1178</v>
      </c>
      <c r="S419" s="48">
        <f t="shared" si="152"/>
        <v>39</v>
      </c>
      <c r="T419" s="50">
        <f t="shared" si="165"/>
        <v>101</v>
      </c>
      <c r="U419" s="101">
        <v>4.24</v>
      </c>
      <c r="V419" s="88">
        <v>4</v>
      </c>
      <c r="W419" s="88">
        <v>7.9</v>
      </c>
      <c r="X419" s="44"/>
      <c r="Y419" s="44"/>
      <c r="Z419" s="44"/>
      <c r="AA419" s="44"/>
      <c r="AB419" s="44"/>
      <c r="AC419" s="68"/>
      <c r="AD419" s="33"/>
      <c r="AE419" s="20">
        <f t="shared" si="154"/>
        <v>0</v>
      </c>
      <c r="AF419" s="85">
        <f t="shared" si="169"/>
        <v>117.14</v>
      </c>
      <c r="AG419" s="21">
        <f t="shared" si="168"/>
        <v>117.14</v>
      </c>
      <c r="AH419" s="82"/>
      <c r="AI419" s="78"/>
      <c r="AJ419" s="22">
        <f t="shared" si="155"/>
        <v>117.14</v>
      </c>
      <c r="AK419" s="23">
        <f t="shared" si="156"/>
        <v>0.77199999999997715</v>
      </c>
      <c r="AL419" s="58"/>
      <c r="AM419" s="24">
        <f t="shared" si="157"/>
        <v>0</v>
      </c>
      <c r="AN419" s="25">
        <f t="shared" si="158"/>
        <v>117.91199999999998</v>
      </c>
      <c r="AO419" s="26">
        <f t="shared" si="159"/>
        <v>117.91199999999998</v>
      </c>
      <c r="AP419" s="79"/>
      <c r="AQ419" s="118">
        <v>65</v>
      </c>
      <c r="AR419" s="118">
        <v>200</v>
      </c>
      <c r="AS419" s="118">
        <v>0</v>
      </c>
      <c r="AT419" s="118">
        <v>16</v>
      </c>
      <c r="AU419" s="118">
        <v>0</v>
      </c>
      <c r="AV419" s="62">
        <f t="shared" si="160"/>
        <v>281</v>
      </c>
      <c r="AW419" s="63">
        <f t="shared" si="161"/>
        <v>266.95</v>
      </c>
      <c r="AX419" s="120">
        <v>6</v>
      </c>
      <c r="AY419" s="120">
        <v>4.3</v>
      </c>
      <c r="AZ419" s="120">
        <v>10</v>
      </c>
      <c r="BA419" s="120">
        <v>1</v>
      </c>
      <c r="BB419" s="81">
        <f t="shared" si="162"/>
        <v>21.3</v>
      </c>
      <c r="BC419" s="80">
        <f t="shared" si="163"/>
        <v>245.64999999999998</v>
      </c>
      <c r="BD419" s="36">
        <f t="shared" si="164"/>
        <v>117.91199999999998</v>
      </c>
      <c r="BE419" s="80"/>
    </row>
    <row r="420" spans="1:57" ht="18" thickBot="1">
      <c r="A420" s="217">
        <v>41920</v>
      </c>
      <c r="B420" s="201" t="str">
        <f t="shared" si="151"/>
        <v>13:00:00</v>
      </c>
      <c r="C420" s="27" t="s">
        <v>19</v>
      </c>
      <c r="D420" s="88">
        <v>485</v>
      </c>
      <c r="E420" s="88">
        <v>582</v>
      </c>
      <c r="F420" s="92">
        <v>793</v>
      </c>
      <c r="G420" s="88">
        <v>17</v>
      </c>
      <c r="H420" s="88">
        <v>20</v>
      </c>
      <c r="I420" s="89">
        <v>26</v>
      </c>
      <c r="J420" s="48">
        <f t="shared" si="166"/>
        <v>1860</v>
      </c>
      <c r="K420" s="48">
        <f t="shared" si="167"/>
        <v>63</v>
      </c>
      <c r="L420" s="88">
        <v>602</v>
      </c>
      <c r="M420" s="94">
        <v>571</v>
      </c>
      <c r="N420" s="94"/>
      <c r="O420" s="90">
        <v>20</v>
      </c>
      <c r="P420" s="93">
        <v>19</v>
      </c>
      <c r="Q420" s="56"/>
      <c r="R420" s="48">
        <f t="shared" si="153"/>
        <v>1173</v>
      </c>
      <c r="S420" s="48">
        <f t="shared" si="152"/>
        <v>39</v>
      </c>
      <c r="T420" s="50">
        <f t="shared" si="165"/>
        <v>102</v>
      </c>
      <c r="U420" s="131">
        <v>4.08</v>
      </c>
      <c r="V420" s="88">
        <v>4</v>
      </c>
      <c r="W420" s="100">
        <v>7.8</v>
      </c>
      <c r="X420" s="44"/>
      <c r="Y420" s="44"/>
      <c r="Z420" s="44"/>
      <c r="AA420" s="44"/>
      <c r="AB420" s="44"/>
      <c r="AC420" s="68"/>
      <c r="AD420" s="33"/>
      <c r="AE420" s="20">
        <f t="shared" si="154"/>
        <v>0</v>
      </c>
      <c r="AF420" s="85">
        <f t="shared" si="169"/>
        <v>117.88</v>
      </c>
      <c r="AG420" s="21">
        <f t="shared" si="168"/>
        <v>117.88</v>
      </c>
      <c r="AH420" s="82"/>
      <c r="AI420" s="78"/>
      <c r="AJ420" s="22">
        <f t="shared" si="155"/>
        <v>117.88</v>
      </c>
      <c r="AK420" s="23">
        <f t="shared" si="156"/>
        <v>3.1999999999982265E-2</v>
      </c>
      <c r="AL420" s="58"/>
      <c r="AM420" s="24">
        <f t="shared" si="157"/>
        <v>0</v>
      </c>
      <c r="AN420" s="25">
        <f t="shared" si="158"/>
        <v>117.91199999999998</v>
      </c>
      <c r="AO420" s="26">
        <f t="shared" si="159"/>
        <v>117.91199999999998</v>
      </c>
      <c r="AP420" s="79"/>
      <c r="AQ420" s="118">
        <v>65</v>
      </c>
      <c r="AR420" s="118">
        <v>200</v>
      </c>
      <c r="AS420" s="118">
        <v>0</v>
      </c>
      <c r="AT420" s="118">
        <v>16</v>
      </c>
      <c r="AU420" s="118">
        <v>0</v>
      </c>
      <c r="AV420" s="62">
        <f t="shared" si="160"/>
        <v>281</v>
      </c>
      <c r="AW420" s="63">
        <f t="shared" si="161"/>
        <v>266.95</v>
      </c>
      <c r="AX420" s="120">
        <v>6</v>
      </c>
      <c r="AY420" s="120">
        <v>4.3</v>
      </c>
      <c r="AZ420" s="120">
        <v>10</v>
      </c>
      <c r="BA420" s="120">
        <v>1</v>
      </c>
      <c r="BB420" s="81">
        <f t="shared" si="162"/>
        <v>21.3</v>
      </c>
      <c r="BC420" s="80">
        <f t="shared" si="163"/>
        <v>245.64999999999998</v>
      </c>
      <c r="BD420" s="36">
        <f t="shared" si="164"/>
        <v>117.91199999999998</v>
      </c>
      <c r="BE420" s="80"/>
    </row>
    <row r="421" spans="1:57" ht="18" thickBot="1">
      <c r="A421" s="217">
        <v>41920</v>
      </c>
      <c r="B421" s="201" t="str">
        <f t="shared" si="151"/>
        <v>13:30:00</v>
      </c>
      <c r="C421" s="27" t="s">
        <v>48</v>
      </c>
      <c r="D421" s="88">
        <v>478</v>
      </c>
      <c r="E421" s="88">
        <v>581</v>
      </c>
      <c r="F421" s="92">
        <v>781</v>
      </c>
      <c r="G421" s="88">
        <v>17</v>
      </c>
      <c r="H421" s="88">
        <v>20</v>
      </c>
      <c r="I421" s="89">
        <v>26</v>
      </c>
      <c r="J421" s="48">
        <f t="shared" si="166"/>
        <v>1840</v>
      </c>
      <c r="K421" s="48">
        <f t="shared" si="167"/>
        <v>63</v>
      </c>
      <c r="L421" s="88">
        <v>582</v>
      </c>
      <c r="M421" s="94">
        <v>570</v>
      </c>
      <c r="N421" s="94"/>
      <c r="O421" s="90">
        <v>19</v>
      </c>
      <c r="P421" s="93">
        <v>19</v>
      </c>
      <c r="Q421" s="56"/>
      <c r="R421" s="48">
        <f t="shared" si="153"/>
        <v>1152</v>
      </c>
      <c r="S421" s="48">
        <f t="shared" si="152"/>
        <v>38</v>
      </c>
      <c r="T421" s="50">
        <f t="shared" si="165"/>
        <v>101</v>
      </c>
      <c r="U421" s="131">
        <v>4.08</v>
      </c>
      <c r="V421" s="88">
        <v>4</v>
      </c>
      <c r="W421" s="100">
        <v>7.8</v>
      </c>
      <c r="X421" s="44"/>
      <c r="Y421" s="44"/>
      <c r="Z421" s="44"/>
      <c r="AA421" s="44"/>
      <c r="AB421" s="44"/>
      <c r="AC421" s="68"/>
      <c r="AD421" s="33"/>
      <c r="AE421" s="20">
        <f t="shared" si="154"/>
        <v>0</v>
      </c>
      <c r="AF421" s="85">
        <f t="shared" si="169"/>
        <v>116.88</v>
      </c>
      <c r="AG421" s="21">
        <f t="shared" si="168"/>
        <v>116.88</v>
      </c>
      <c r="AH421" s="82"/>
      <c r="AI421" s="78"/>
      <c r="AJ421" s="22">
        <f t="shared" si="155"/>
        <v>116.88</v>
      </c>
      <c r="AK421" s="23">
        <f t="shared" si="156"/>
        <v>1.0319999999999823</v>
      </c>
      <c r="AL421" s="58"/>
      <c r="AM421" s="24">
        <f t="shared" si="157"/>
        <v>0</v>
      </c>
      <c r="AN421" s="25">
        <f t="shared" si="158"/>
        <v>117.91199999999998</v>
      </c>
      <c r="AO421" s="26">
        <f t="shared" si="159"/>
        <v>117.91199999999998</v>
      </c>
      <c r="AP421" s="79"/>
      <c r="AQ421" s="118">
        <v>65</v>
      </c>
      <c r="AR421" s="118">
        <v>200</v>
      </c>
      <c r="AS421" s="118">
        <v>0</v>
      </c>
      <c r="AT421" s="118">
        <v>16</v>
      </c>
      <c r="AU421" s="118">
        <v>0</v>
      </c>
      <c r="AV421" s="62">
        <f t="shared" si="160"/>
        <v>281</v>
      </c>
      <c r="AW421" s="63">
        <f t="shared" si="161"/>
        <v>266.95</v>
      </c>
      <c r="AX421" s="120">
        <v>6</v>
      </c>
      <c r="AY421" s="120">
        <v>4.3</v>
      </c>
      <c r="AZ421" s="120">
        <v>10</v>
      </c>
      <c r="BA421" s="120">
        <v>1</v>
      </c>
      <c r="BB421" s="81">
        <f t="shared" si="162"/>
        <v>21.3</v>
      </c>
      <c r="BC421" s="80">
        <f t="shared" si="163"/>
        <v>245.64999999999998</v>
      </c>
      <c r="BD421" s="36">
        <f t="shared" si="164"/>
        <v>117.91199999999998</v>
      </c>
      <c r="BE421" s="80"/>
    </row>
    <row r="422" spans="1:57" ht="18" thickBot="1">
      <c r="A422" s="217">
        <v>41920</v>
      </c>
      <c r="B422" s="201" t="str">
        <f t="shared" si="151"/>
        <v>14:00:00</v>
      </c>
      <c r="C422" s="27" t="s">
        <v>20</v>
      </c>
      <c r="D422" s="88">
        <v>484</v>
      </c>
      <c r="E422" s="88">
        <v>579</v>
      </c>
      <c r="F422" s="92">
        <v>794</v>
      </c>
      <c r="G422" s="88">
        <v>17</v>
      </c>
      <c r="H422" s="88">
        <v>20</v>
      </c>
      <c r="I422" s="89">
        <v>26</v>
      </c>
      <c r="J422" s="48">
        <f t="shared" si="166"/>
        <v>1857</v>
      </c>
      <c r="K422" s="48">
        <f t="shared" si="167"/>
        <v>63</v>
      </c>
      <c r="L422" s="89">
        <v>584</v>
      </c>
      <c r="M422" s="94">
        <v>573</v>
      </c>
      <c r="N422" s="94"/>
      <c r="O422" s="90">
        <v>19</v>
      </c>
      <c r="P422" s="93">
        <v>19</v>
      </c>
      <c r="Q422" s="56"/>
      <c r="R422" s="48">
        <f t="shared" si="153"/>
        <v>1157</v>
      </c>
      <c r="S422" s="48">
        <f t="shared" si="152"/>
        <v>39</v>
      </c>
      <c r="T422" s="50">
        <f t="shared" si="165"/>
        <v>102</v>
      </c>
      <c r="U422" s="101">
        <v>4.08</v>
      </c>
      <c r="V422" s="88">
        <v>4</v>
      </c>
      <c r="W422" s="100">
        <v>7.2</v>
      </c>
      <c r="X422" s="44"/>
      <c r="Y422" s="44"/>
      <c r="Z422" s="44"/>
      <c r="AA422" s="44"/>
      <c r="AB422" s="44"/>
      <c r="AC422" s="68"/>
      <c r="AD422" s="33"/>
      <c r="AE422" s="20">
        <f t="shared" si="154"/>
        <v>0</v>
      </c>
      <c r="AF422" s="85">
        <f t="shared" si="169"/>
        <v>117.28</v>
      </c>
      <c r="AG422" s="21">
        <f t="shared" si="168"/>
        <v>117.28</v>
      </c>
      <c r="AH422" s="82"/>
      <c r="AI422" s="78"/>
      <c r="AJ422" s="22">
        <f t="shared" si="155"/>
        <v>117.28</v>
      </c>
      <c r="AK422" s="23">
        <f t="shared" si="156"/>
        <v>0.63199999999997658</v>
      </c>
      <c r="AL422" s="58"/>
      <c r="AM422" s="24">
        <f t="shared" si="157"/>
        <v>0</v>
      </c>
      <c r="AN422" s="25">
        <f t="shared" si="158"/>
        <v>117.91199999999998</v>
      </c>
      <c r="AO422" s="26">
        <f t="shared" si="159"/>
        <v>117.91199999999998</v>
      </c>
      <c r="AP422" s="79"/>
      <c r="AQ422" s="118">
        <v>65</v>
      </c>
      <c r="AR422" s="118">
        <v>200</v>
      </c>
      <c r="AS422" s="118">
        <v>0</v>
      </c>
      <c r="AT422" s="118">
        <v>16</v>
      </c>
      <c r="AU422" s="118">
        <v>0</v>
      </c>
      <c r="AV422" s="62">
        <f t="shared" si="160"/>
        <v>281</v>
      </c>
      <c r="AW422" s="63">
        <f t="shared" si="161"/>
        <v>266.95</v>
      </c>
      <c r="AX422" s="120">
        <v>6</v>
      </c>
      <c r="AY422" s="120">
        <v>4.3</v>
      </c>
      <c r="AZ422" s="120">
        <v>10</v>
      </c>
      <c r="BA422" s="120">
        <v>1</v>
      </c>
      <c r="BB422" s="81">
        <f t="shared" si="162"/>
        <v>21.3</v>
      </c>
      <c r="BC422" s="80">
        <f t="shared" si="163"/>
        <v>245.64999999999998</v>
      </c>
      <c r="BD422" s="36">
        <f t="shared" si="164"/>
        <v>117.91199999999998</v>
      </c>
      <c r="BE422" s="80"/>
    </row>
    <row r="423" spans="1:57" ht="18" thickBot="1">
      <c r="A423" s="217">
        <v>41920</v>
      </c>
      <c r="B423" s="201" t="str">
        <f t="shared" si="151"/>
        <v>14:30:00</v>
      </c>
      <c r="C423" s="27" t="s">
        <v>33</v>
      </c>
      <c r="D423" s="88">
        <v>507</v>
      </c>
      <c r="E423" s="88">
        <v>613</v>
      </c>
      <c r="F423" s="92">
        <v>807</v>
      </c>
      <c r="G423" s="88">
        <v>17</v>
      </c>
      <c r="H423" s="88">
        <v>21</v>
      </c>
      <c r="I423" s="89">
        <v>26</v>
      </c>
      <c r="J423" s="48">
        <f t="shared" si="166"/>
        <v>1927</v>
      </c>
      <c r="K423" s="48">
        <f t="shared" si="167"/>
        <v>64</v>
      </c>
      <c r="L423" s="89">
        <v>601</v>
      </c>
      <c r="M423" s="94">
        <v>580</v>
      </c>
      <c r="N423" s="94"/>
      <c r="O423" s="90">
        <v>19</v>
      </c>
      <c r="P423" s="93">
        <v>20</v>
      </c>
      <c r="Q423" s="56"/>
      <c r="R423" s="48">
        <f t="shared" si="153"/>
        <v>1181</v>
      </c>
      <c r="S423" s="48">
        <f t="shared" si="152"/>
        <v>39</v>
      </c>
      <c r="T423" s="50">
        <f t="shared" si="165"/>
        <v>103</v>
      </c>
      <c r="U423" s="101">
        <v>4.08</v>
      </c>
      <c r="V423" s="89">
        <v>4</v>
      </c>
      <c r="W423" s="100">
        <v>7.2</v>
      </c>
      <c r="X423" s="44"/>
      <c r="Y423" s="44"/>
      <c r="Z423" s="44"/>
      <c r="AA423" s="44"/>
      <c r="AB423" s="44"/>
      <c r="AC423" s="68"/>
      <c r="AD423" s="33"/>
      <c r="AE423" s="20">
        <f t="shared" si="154"/>
        <v>0</v>
      </c>
      <c r="AF423" s="85">
        <f t="shared" si="169"/>
        <v>118.28</v>
      </c>
      <c r="AG423" s="21">
        <f t="shared" si="168"/>
        <v>118.28</v>
      </c>
      <c r="AH423" s="82"/>
      <c r="AI423" s="78"/>
      <c r="AJ423" s="22">
        <f t="shared" si="155"/>
        <v>118.28</v>
      </c>
      <c r="AK423" s="23">
        <f t="shared" si="156"/>
        <v>-0.36800000000002342</v>
      </c>
      <c r="AL423" s="58"/>
      <c r="AM423" s="24">
        <f t="shared" si="157"/>
        <v>0</v>
      </c>
      <c r="AN423" s="25">
        <f t="shared" si="158"/>
        <v>117.91199999999998</v>
      </c>
      <c r="AO423" s="26">
        <f t="shared" si="159"/>
        <v>117.91199999999998</v>
      </c>
      <c r="AP423" s="79"/>
      <c r="AQ423" s="118">
        <v>65</v>
      </c>
      <c r="AR423" s="118">
        <v>200</v>
      </c>
      <c r="AS423" s="118">
        <v>0</v>
      </c>
      <c r="AT423" s="118">
        <v>16</v>
      </c>
      <c r="AU423" s="118">
        <v>0</v>
      </c>
      <c r="AV423" s="62">
        <f t="shared" si="160"/>
        <v>281</v>
      </c>
      <c r="AW423" s="63">
        <f t="shared" si="161"/>
        <v>266.95</v>
      </c>
      <c r="AX423" s="120">
        <v>6</v>
      </c>
      <c r="AY423" s="120">
        <v>4.3</v>
      </c>
      <c r="AZ423" s="120">
        <v>10</v>
      </c>
      <c r="BA423" s="120">
        <v>1</v>
      </c>
      <c r="BB423" s="81">
        <f t="shared" si="162"/>
        <v>21.3</v>
      </c>
      <c r="BC423" s="80">
        <f t="shared" si="163"/>
        <v>245.64999999999998</v>
      </c>
      <c r="BD423" s="36">
        <f t="shared" si="164"/>
        <v>117.91199999999998</v>
      </c>
      <c r="BE423" s="80"/>
    </row>
    <row r="424" spans="1:57" ht="18" thickBot="1">
      <c r="A424" s="217">
        <v>41920</v>
      </c>
      <c r="B424" s="201" t="str">
        <f t="shared" si="151"/>
        <v>15:00:00</v>
      </c>
      <c r="C424" s="27" t="s">
        <v>21</v>
      </c>
      <c r="D424" s="88">
        <v>531</v>
      </c>
      <c r="E424" s="88">
        <v>657</v>
      </c>
      <c r="F424" s="92">
        <v>849</v>
      </c>
      <c r="G424" s="88">
        <v>18</v>
      </c>
      <c r="H424" s="88">
        <v>23</v>
      </c>
      <c r="I424" s="89">
        <v>27</v>
      </c>
      <c r="J424" s="48">
        <f t="shared" si="166"/>
        <v>2037</v>
      </c>
      <c r="K424" s="48">
        <f t="shared" si="167"/>
        <v>68</v>
      </c>
      <c r="L424" s="89">
        <v>606</v>
      </c>
      <c r="M424" s="94">
        <v>583</v>
      </c>
      <c r="N424" s="94"/>
      <c r="O424" s="90">
        <v>20</v>
      </c>
      <c r="P424" s="93">
        <v>20</v>
      </c>
      <c r="Q424" s="56"/>
      <c r="R424" s="48">
        <f t="shared" si="153"/>
        <v>1189</v>
      </c>
      <c r="S424" s="48">
        <f t="shared" si="152"/>
        <v>40</v>
      </c>
      <c r="T424" s="50">
        <f t="shared" si="165"/>
        <v>108</v>
      </c>
      <c r="U424" s="101">
        <v>4.2</v>
      </c>
      <c r="V424" s="89">
        <v>4.5</v>
      </c>
      <c r="W424" s="100">
        <v>8.6</v>
      </c>
      <c r="X424" s="44"/>
      <c r="Y424" s="44"/>
      <c r="Z424" s="44"/>
      <c r="AA424" s="44"/>
      <c r="AB424" s="44"/>
      <c r="AC424" s="68"/>
      <c r="AD424" s="33"/>
      <c r="AE424" s="20">
        <f t="shared" si="154"/>
        <v>0</v>
      </c>
      <c r="AF424" s="85">
        <f t="shared" si="169"/>
        <v>125.3</v>
      </c>
      <c r="AG424" s="21">
        <f t="shared" si="168"/>
        <v>125.3</v>
      </c>
      <c r="AH424" s="82"/>
      <c r="AI424" s="78"/>
      <c r="AJ424" s="22">
        <f t="shared" si="155"/>
        <v>125.3</v>
      </c>
      <c r="AK424" s="23">
        <f t="shared" si="156"/>
        <v>-7.3880000000000194</v>
      </c>
      <c r="AL424" s="58"/>
      <c r="AM424" s="24">
        <f t="shared" si="157"/>
        <v>0</v>
      </c>
      <c r="AN424" s="25">
        <f t="shared" si="158"/>
        <v>117.91199999999998</v>
      </c>
      <c r="AO424" s="26">
        <f t="shared" si="159"/>
        <v>117.91199999999998</v>
      </c>
      <c r="AP424" s="79"/>
      <c r="AQ424" s="118">
        <v>65</v>
      </c>
      <c r="AR424" s="118">
        <v>200</v>
      </c>
      <c r="AS424" s="118">
        <v>0</v>
      </c>
      <c r="AT424" s="118">
        <v>16</v>
      </c>
      <c r="AU424" s="118">
        <v>0</v>
      </c>
      <c r="AV424" s="62">
        <f t="shared" si="160"/>
        <v>281</v>
      </c>
      <c r="AW424" s="63">
        <f t="shared" si="161"/>
        <v>266.95</v>
      </c>
      <c r="AX424" s="120">
        <v>6</v>
      </c>
      <c r="AY424" s="120">
        <v>4.3</v>
      </c>
      <c r="AZ424" s="120">
        <v>10</v>
      </c>
      <c r="BA424" s="120">
        <v>1</v>
      </c>
      <c r="BB424" s="81">
        <f t="shared" si="162"/>
        <v>21.3</v>
      </c>
      <c r="BC424" s="80">
        <f t="shared" si="163"/>
        <v>245.64999999999998</v>
      </c>
      <c r="BD424" s="36">
        <f t="shared" si="164"/>
        <v>117.91199999999998</v>
      </c>
      <c r="BE424" s="80"/>
    </row>
    <row r="425" spans="1:57" ht="18" thickBot="1">
      <c r="A425" s="217">
        <v>41920</v>
      </c>
      <c r="B425" s="201" t="str">
        <f t="shared" si="151"/>
        <v>15:30:00</v>
      </c>
      <c r="C425" s="27" t="s">
        <v>34</v>
      </c>
      <c r="D425" s="88">
        <v>541</v>
      </c>
      <c r="E425" s="88">
        <v>654</v>
      </c>
      <c r="F425" s="92">
        <v>854</v>
      </c>
      <c r="G425" s="88">
        <v>18</v>
      </c>
      <c r="H425" s="88">
        <v>22</v>
      </c>
      <c r="I425" s="89">
        <v>27</v>
      </c>
      <c r="J425" s="48">
        <f t="shared" si="166"/>
        <v>2049</v>
      </c>
      <c r="K425" s="48">
        <f t="shared" si="167"/>
        <v>67</v>
      </c>
      <c r="L425" s="96">
        <v>621</v>
      </c>
      <c r="M425" s="96">
        <v>591</v>
      </c>
      <c r="N425" s="96"/>
      <c r="O425" s="90">
        <v>20</v>
      </c>
      <c r="P425" s="93">
        <v>20</v>
      </c>
      <c r="Q425" s="56"/>
      <c r="R425" s="48">
        <f t="shared" si="153"/>
        <v>1212</v>
      </c>
      <c r="S425" s="48">
        <f t="shared" si="152"/>
        <v>39</v>
      </c>
      <c r="T425" s="50">
        <f t="shared" si="165"/>
        <v>106</v>
      </c>
      <c r="U425" s="101">
        <v>4.2</v>
      </c>
      <c r="V425" s="89">
        <v>4.5</v>
      </c>
      <c r="W425" s="100">
        <v>8.6</v>
      </c>
      <c r="X425" s="44"/>
      <c r="Y425" s="44"/>
      <c r="Z425" s="44"/>
      <c r="AA425" s="44"/>
      <c r="AB425" s="44"/>
      <c r="AC425" s="68"/>
      <c r="AD425" s="33"/>
      <c r="AE425" s="20">
        <f t="shared" si="154"/>
        <v>0</v>
      </c>
      <c r="AF425" s="85">
        <f t="shared" si="169"/>
        <v>123.3</v>
      </c>
      <c r="AG425" s="21">
        <f t="shared" si="168"/>
        <v>123.3</v>
      </c>
      <c r="AH425" s="82"/>
      <c r="AI425" s="78"/>
      <c r="AJ425" s="22">
        <f t="shared" si="155"/>
        <v>123.3</v>
      </c>
      <c r="AK425" s="23">
        <f t="shared" si="156"/>
        <v>-5.3880000000000194</v>
      </c>
      <c r="AL425" s="58"/>
      <c r="AM425" s="24">
        <f t="shared" si="157"/>
        <v>0</v>
      </c>
      <c r="AN425" s="25">
        <f t="shared" si="158"/>
        <v>117.91199999999998</v>
      </c>
      <c r="AO425" s="26">
        <f t="shared" si="159"/>
        <v>117.91199999999998</v>
      </c>
      <c r="AP425" s="79"/>
      <c r="AQ425" s="118">
        <v>65</v>
      </c>
      <c r="AR425" s="118">
        <v>200</v>
      </c>
      <c r="AS425" s="118">
        <v>0</v>
      </c>
      <c r="AT425" s="118">
        <v>16</v>
      </c>
      <c r="AU425" s="118">
        <v>0</v>
      </c>
      <c r="AV425" s="62">
        <f t="shared" si="160"/>
        <v>281</v>
      </c>
      <c r="AW425" s="63">
        <f t="shared" si="161"/>
        <v>266.95</v>
      </c>
      <c r="AX425" s="120">
        <v>6</v>
      </c>
      <c r="AY425" s="120">
        <v>4.3</v>
      </c>
      <c r="AZ425" s="120">
        <v>10</v>
      </c>
      <c r="BA425" s="120">
        <v>1</v>
      </c>
      <c r="BB425" s="81">
        <f t="shared" si="162"/>
        <v>21.3</v>
      </c>
      <c r="BC425" s="80">
        <f t="shared" si="163"/>
        <v>245.64999999999998</v>
      </c>
      <c r="BD425" s="36">
        <f t="shared" si="164"/>
        <v>117.91199999999998</v>
      </c>
      <c r="BE425" s="80"/>
    </row>
    <row r="426" spans="1:57" ht="18" thickBot="1">
      <c r="A426" s="217">
        <v>41920</v>
      </c>
      <c r="B426" s="201" t="str">
        <f t="shared" si="151"/>
        <v>16:00:00</v>
      </c>
      <c r="C426" s="27" t="s">
        <v>22</v>
      </c>
      <c r="D426" s="88">
        <v>600</v>
      </c>
      <c r="E426" s="88">
        <v>640</v>
      </c>
      <c r="F426" s="92">
        <v>857</v>
      </c>
      <c r="G426" s="88">
        <v>20</v>
      </c>
      <c r="H426" s="88">
        <v>22</v>
      </c>
      <c r="I426" s="89">
        <v>27</v>
      </c>
      <c r="J426" s="48">
        <f t="shared" si="166"/>
        <v>2097</v>
      </c>
      <c r="K426" s="48">
        <f t="shared" si="167"/>
        <v>69</v>
      </c>
      <c r="L426" s="89">
        <v>624</v>
      </c>
      <c r="M426" s="94">
        <v>567</v>
      </c>
      <c r="N426" s="94"/>
      <c r="O426" s="90">
        <v>20</v>
      </c>
      <c r="P426" s="93">
        <v>19</v>
      </c>
      <c r="Q426" s="56"/>
      <c r="R426" s="48">
        <f t="shared" si="153"/>
        <v>1191</v>
      </c>
      <c r="S426" s="48">
        <f t="shared" si="152"/>
        <v>39</v>
      </c>
      <c r="T426" s="50">
        <f t="shared" si="165"/>
        <v>108</v>
      </c>
      <c r="U426" s="101">
        <v>4.3</v>
      </c>
      <c r="V426" s="89">
        <v>5</v>
      </c>
      <c r="W426" s="100">
        <v>9.5</v>
      </c>
      <c r="X426" s="44"/>
      <c r="Y426" s="44"/>
      <c r="Z426" s="44"/>
      <c r="AA426" s="44"/>
      <c r="AB426" s="44"/>
      <c r="AC426" s="68"/>
      <c r="AD426" s="33"/>
      <c r="AE426" s="20">
        <f t="shared" si="154"/>
        <v>0</v>
      </c>
      <c r="AF426" s="85">
        <f t="shared" si="169"/>
        <v>126.8</v>
      </c>
      <c r="AG426" s="21">
        <f t="shared" si="168"/>
        <v>126.8</v>
      </c>
      <c r="AH426" s="82"/>
      <c r="AI426" s="78"/>
      <c r="AJ426" s="22">
        <f t="shared" si="155"/>
        <v>126.8</v>
      </c>
      <c r="AK426" s="23">
        <f t="shared" si="156"/>
        <v>-8.8880000000000194</v>
      </c>
      <c r="AL426" s="58"/>
      <c r="AM426" s="24">
        <f t="shared" si="157"/>
        <v>0</v>
      </c>
      <c r="AN426" s="25">
        <f t="shared" si="158"/>
        <v>117.91199999999998</v>
      </c>
      <c r="AO426" s="26">
        <f t="shared" si="159"/>
        <v>117.91199999999998</v>
      </c>
      <c r="AP426" s="79"/>
      <c r="AQ426" s="118">
        <v>65</v>
      </c>
      <c r="AR426" s="118">
        <v>200</v>
      </c>
      <c r="AS426" s="118">
        <v>0</v>
      </c>
      <c r="AT426" s="118">
        <v>16</v>
      </c>
      <c r="AU426" s="118">
        <v>0</v>
      </c>
      <c r="AV426" s="62">
        <f t="shared" ref="AV426:AV449" si="170">SUM(AQ426:AU426)</f>
        <v>281</v>
      </c>
      <c r="AW426" s="63">
        <f t="shared" si="161"/>
        <v>266.95</v>
      </c>
      <c r="AX426" s="120">
        <v>6</v>
      </c>
      <c r="AY426" s="120">
        <v>4.3</v>
      </c>
      <c r="AZ426" s="120">
        <v>10</v>
      </c>
      <c r="BA426" s="120">
        <v>1</v>
      </c>
      <c r="BB426" s="81">
        <f t="shared" si="162"/>
        <v>21.3</v>
      </c>
      <c r="BC426" s="80">
        <f t="shared" si="163"/>
        <v>245.64999999999998</v>
      </c>
      <c r="BD426" s="36">
        <f t="shared" si="164"/>
        <v>117.91199999999998</v>
      </c>
      <c r="BE426" s="80"/>
    </row>
    <row r="427" spans="1:57" ht="18" thickBot="1">
      <c r="A427" s="217">
        <v>41920</v>
      </c>
      <c r="B427" s="201" t="str">
        <f t="shared" si="151"/>
        <v>16:30:00</v>
      </c>
      <c r="C427" s="27" t="s">
        <v>49</v>
      </c>
      <c r="D427" s="88">
        <v>638</v>
      </c>
      <c r="E427" s="88">
        <v>630</v>
      </c>
      <c r="F427" s="88">
        <v>806</v>
      </c>
      <c r="G427" s="88">
        <v>21</v>
      </c>
      <c r="H427" s="88">
        <v>21</v>
      </c>
      <c r="I427" s="89">
        <v>25</v>
      </c>
      <c r="J427" s="48">
        <f t="shared" si="166"/>
        <v>2074</v>
      </c>
      <c r="K427" s="48">
        <f t="shared" si="167"/>
        <v>67</v>
      </c>
      <c r="L427" s="89">
        <v>622</v>
      </c>
      <c r="M427" s="94">
        <v>572</v>
      </c>
      <c r="N427" s="94"/>
      <c r="O427" s="90">
        <v>20</v>
      </c>
      <c r="P427" s="93">
        <v>19</v>
      </c>
      <c r="Q427" s="56"/>
      <c r="R427" s="48">
        <f t="shared" si="153"/>
        <v>1194</v>
      </c>
      <c r="S427" s="48">
        <f t="shared" si="152"/>
        <v>38</v>
      </c>
      <c r="T427" s="50">
        <f t="shared" si="165"/>
        <v>105</v>
      </c>
      <c r="U427" s="101">
        <v>4.3</v>
      </c>
      <c r="V427" s="89">
        <v>5</v>
      </c>
      <c r="W427" s="100">
        <v>9.5</v>
      </c>
      <c r="X427" s="44"/>
      <c r="Y427" s="44"/>
      <c r="Z427" s="44"/>
      <c r="AA427" s="44"/>
      <c r="AB427" s="44"/>
      <c r="AC427" s="68"/>
      <c r="AD427" s="33"/>
      <c r="AE427" s="20">
        <f t="shared" si="154"/>
        <v>0</v>
      </c>
      <c r="AF427" s="85">
        <f t="shared" si="169"/>
        <v>123.8</v>
      </c>
      <c r="AG427" s="21">
        <f t="shared" si="168"/>
        <v>123.8</v>
      </c>
      <c r="AH427" s="82"/>
      <c r="AI427" s="78"/>
      <c r="AJ427" s="22">
        <f t="shared" si="155"/>
        <v>123.8</v>
      </c>
      <c r="AK427" s="23">
        <f t="shared" si="156"/>
        <v>-5.8880000000000194</v>
      </c>
      <c r="AL427" s="58"/>
      <c r="AM427" s="24">
        <f t="shared" si="157"/>
        <v>0</v>
      </c>
      <c r="AN427" s="25">
        <f t="shared" si="158"/>
        <v>117.91199999999998</v>
      </c>
      <c r="AO427" s="26">
        <f t="shared" si="159"/>
        <v>117.91199999999998</v>
      </c>
      <c r="AP427" s="79"/>
      <c r="AQ427" s="118">
        <v>65</v>
      </c>
      <c r="AR427" s="118">
        <v>200</v>
      </c>
      <c r="AS427" s="118">
        <v>0</v>
      </c>
      <c r="AT427" s="118">
        <v>16</v>
      </c>
      <c r="AU427" s="118">
        <v>0</v>
      </c>
      <c r="AV427" s="62">
        <f t="shared" si="170"/>
        <v>281</v>
      </c>
      <c r="AW427" s="63">
        <f t="shared" si="161"/>
        <v>266.95</v>
      </c>
      <c r="AX427" s="120">
        <v>6</v>
      </c>
      <c r="AY427" s="120">
        <v>4.3</v>
      </c>
      <c r="AZ427" s="120">
        <v>10</v>
      </c>
      <c r="BA427" s="120">
        <v>1</v>
      </c>
      <c r="BB427" s="81">
        <f t="shared" si="162"/>
        <v>21.3</v>
      </c>
      <c r="BC427" s="80">
        <f t="shared" si="163"/>
        <v>245.64999999999998</v>
      </c>
      <c r="BD427" s="36">
        <f t="shared" si="164"/>
        <v>117.91199999999998</v>
      </c>
      <c r="BE427" s="80"/>
    </row>
    <row r="428" spans="1:57" ht="18" thickBot="1">
      <c r="A428" s="217">
        <v>41920</v>
      </c>
      <c r="B428" s="201" t="str">
        <f t="shared" si="151"/>
        <v>17:00:00</v>
      </c>
      <c r="C428" s="27" t="s">
        <v>23</v>
      </c>
      <c r="D428" s="88">
        <v>632</v>
      </c>
      <c r="E428" s="88">
        <v>619</v>
      </c>
      <c r="F428" s="88">
        <v>796</v>
      </c>
      <c r="G428" s="88">
        <v>21</v>
      </c>
      <c r="H428" s="88">
        <v>21</v>
      </c>
      <c r="I428" s="89">
        <v>25</v>
      </c>
      <c r="J428" s="48">
        <f t="shared" si="166"/>
        <v>2047</v>
      </c>
      <c r="K428" s="48">
        <f t="shared" si="167"/>
        <v>67</v>
      </c>
      <c r="L428" s="89">
        <v>601</v>
      </c>
      <c r="M428" s="94">
        <v>539</v>
      </c>
      <c r="N428" s="94"/>
      <c r="O428" s="93">
        <v>20</v>
      </c>
      <c r="P428" s="93">
        <v>18</v>
      </c>
      <c r="Q428" s="56"/>
      <c r="R428" s="48">
        <f t="shared" si="153"/>
        <v>1140</v>
      </c>
      <c r="S428" s="48">
        <f t="shared" si="152"/>
        <v>38</v>
      </c>
      <c r="T428" s="50">
        <f t="shared" si="165"/>
        <v>105</v>
      </c>
      <c r="U428" s="101">
        <v>4.3</v>
      </c>
      <c r="V428" s="89">
        <v>5</v>
      </c>
      <c r="W428" s="100">
        <v>9.6</v>
      </c>
      <c r="X428" s="44"/>
      <c r="Y428" s="44"/>
      <c r="Z428" s="44"/>
      <c r="AA428" s="44"/>
      <c r="AB428" s="44"/>
      <c r="AC428" s="68"/>
      <c r="AD428" s="33"/>
      <c r="AE428" s="20">
        <f t="shared" si="154"/>
        <v>0</v>
      </c>
      <c r="AF428" s="85">
        <f t="shared" si="169"/>
        <v>123.89999999999999</v>
      </c>
      <c r="AG428" s="21">
        <f t="shared" si="168"/>
        <v>123.89999999999999</v>
      </c>
      <c r="AH428" s="82"/>
      <c r="AI428" s="78"/>
      <c r="AJ428" s="22">
        <f t="shared" si="155"/>
        <v>123.89999999999999</v>
      </c>
      <c r="AK428" s="23">
        <f t="shared" si="156"/>
        <v>-5.9880000000000138</v>
      </c>
      <c r="AL428" s="58"/>
      <c r="AM428" s="24">
        <f t="shared" si="157"/>
        <v>0</v>
      </c>
      <c r="AN428" s="25">
        <f t="shared" si="158"/>
        <v>117.91199999999998</v>
      </c>
      <c r="AO428" s="26">
        <f t="shared" si="159"/>
        <v>117.91199999999998</v>
      </c>
      <c r="AP428" s="79"/>
      <c r="AQ428" s="118">
        <v>65</v>
      </c>
      <c r="AR428" s="118">
        <v>200</v>
      </c>
      <c r="AS428" s="118">
        <v>0</v>
      </c>
      <c r="AT428" s="118">
        <v>16</v>
      </c>
      <c r="AU428" s="118">
        <v>0</v>
      </c>
      <c r="AV428" s="62">
        <f t="shared" si="170"/>
        <v>281</v>
      </c>
      <c r="AW428" s="63">
        <f t="shared" si="161"/>
        <v>266.95</v>
      </c>
      <c r="AX428" s="120">
        <v>6</v>
      </c>
      <c r="AY428" s="120">
        <v>4.3</v>
      </c>
      <c r="AZ428" s="120">
        <v>10</v>
      </c>
      <c r="BA428" s="120">
        <v>1</v>
      </c>
      <c r="BB428" s="81">
        <f t="shared" si="162"/>
        <v>21.3</v>
      </c>
      <c r="BC428" s="80">
        <f t="shared" si="163"/>
        <v>245.64999999999998</v>
      </c>
      <c r="BD428" s="36">
        <f t="shared" si="164"/>
        <v>117.91199999999998</v>
      </c>
      <c r="BE428" s="80"/>
    </row>
    <row r="429" spans="1:57" ht="18" thickBot="1">
      <c r="A429" s="217">
        <v>41920</v>
      </c>
      <c r="B429" s="201" t="str">
        <f t="shared" si="151"/>
        <v>17:30:00</v>
      </c>
      <c r="C429" s="27" t="s">
        <v>50</v>
      </c>
      <c r="D429" s="88">
        <v>621</v>
      </c>
      <c r="E429" s="88">
        <v>602</v>
      </c>
      <c r="F429" s="88">
        <v>784</v>
      </c>
      <c r="G429" s="88">
        <v>22</v>
      </c>
      <c r="H429" s="88">
        <v>20</v>
      </c>
      <c r="I429" s="89">
        <v>25</v>
      </c>
      <c r="J429" s="48">
        <f t="shared" si="166"/>
        <v>2007</v>
      </c>
      <c r="K429" s="48">
        <f t="shared" si="167"/>
        <v>67</v>
      </c>
      <c r="L429" s="89">
        <v>680</v>
      </c>
      <c r="M429" s="94">
        <v>505</v>
      </c>
      <c r="N429" s="94"/>
      <c r="O429" s="93">
        <v>23</v>
      </c>
      <c r="P429" s="93">
        <v>18</v>
      </c>
      <c r="Q429" s="56"/>
      <c r="R429" s="48">
        <f t="shared" si="153"/>
        <v>1185</v>
      </c>
      <c r="S429" s="48">
        <f t="shared" si="152"/>
        <v>41</v>
      </c>
      <c r="T429" s="50">
        <f t="shared" si="165"/>
        <v>108</v>
      </c>
      <c r="U429" s="101">
        <v>4.3</v>
      </c>
      <c r="V429" s="89">
        <v>5</v>
      </c>
      <c r="W429" s="100">
        <v>9.6</v>
      </c>
      <c r="X429" s="44"/>
      <c r="Y429" s="44"/>
      <c r="Z429" s="44"/>
      <c r="AA429" s="44"/>
      <c r="AB429" s="44"/>
      <c r="AC429" s="68"/>
      <c r="AD429" s="33"/>
      <c r="AE429" s="20">
        <f t="shared" si="154"/>
        <v>0</v>
      </c>
      <c r="AF429" s="85">
        <f t="shared" si="169"/>
        <v>126.89999999999999</v>
      </c>
      <c r="AG429" s="21">
        <f t="shared" si="168"/>
        <v>126.89999999999999</v>
      </c>
      <c r="AH429" s="84"/>
      <c r="AI429" s="78"/>
      <c r="AJ429" s="22">
        <f t="shared" si="155"/>
        <v>126.89999999999999</v>
      </c>
      <c r="AK429" s="23">
        <f t="shared" si="156"/>
        <v>-8.9880000000000138</v>
      </c>
      <c r="AL429" s="58"/>
      <c r="AM429" s="24">
        <f t="shared" si="157"/>
        <v>0</v>
      </c>
      <c r="AN429" s="25">
        <f t="shared" si="158"/>
        <v>117.91199999999998</v>
      </c>
      <c r="AO429" s="26">
        <f t="shared" si="159"/>
        <v>117.91199999999998</v>
      </c>
      <c r="AP429" s="79"/>
      <c r="AQ429" s="118">
        <v>65</v>
      </c>
      <c r="AR429" s="118">
        <v>200</v>
      </c>
      <c r="AS429" s="118">
        <v>0</v>
      </c>
      <c r="AT429" s="118">
        <v>16</v>
      </c>
      <c r="AU429" s="118">
        <v>0</v>
      </c>
      <c r="AV429" s="62">
        <f t="shared" si="170"/>
        <v>281</v>
      </c>
      <c r="AW429" s="63">
        <f t="shared" si="161"/>
        <v>266.95</v>
      </c>
      <c r="AX429" s="120">
        <v>6</v>
      </c>
      <c r="AY429" s="120">
        <v>4.3</v>
      </c>
      <c r="AZ429" s="120">
        <v>10</v>
      </c>
      <c r="BA429" s="120">
        <v>1</v>
      </c>
      <c r="BB429" s="81">
        <f t="shared" si="162"/>
        <v>21.3</v>
      </c>
      <c r="BC429" s="80">
        <f t="shared" si="163"/>
        <v>245.64999999999998</v>
      </c>
      <c r="BD429" s="36">
        <f t="shared" si="164"/>
        <v>117.91199999999998</v>
      </c>
      <c r="BE429" s="80"/>
    </row>
    <row r="430" spans="1:57" ht="18" thickBot="1">
      <c r="A430" s="217">
        <v>41920</v>
      </c>
      <c r="B430" s="201" t="str">
        <f t="shared" si="151"/>
        <v>18:00:00</v>
      </c>
      <c r="C430" s="27" t="s">
        <v>24</v>
      </c>
      <c r="D430" s="88">
        <v>680</v>
      </c>
      <c r="E430" s="88">
        <v>617</v>
      </c>
      <c r="F430" s="88">
        <v>864</v>
      </c>
      <c r="G430" s="88">
        <v>22</v>
      </c>
      <c r="H430" s="88">
        <v>20</v>
      </c>
      <c r="I430" s="89">
        <v>27</v>
      </c>
      <c r="J430" s="48">
        <f t="shared" si="166"/>
        <v>2161</v>
      </c>
      <c r="K430" s="48">
        <f t="shared" si="167"/>
        <v>69</v>
      </c>
      <c r="L430" s="89">
        <v>729</v>
      </c>
      <c r="M430" s="94">
        <v>518</v>
      </c>
      <c r="N430" s="94"/>
      <c r="O430" s="93">
        <v>24</v>
      </c>
      <c r="P430" s="93">
        <v>18</v>
      </c>
      <c r="Q430" s="56"/>
      <c r="R430" s="48">
        <f t="shared" si="153"/>
        <v>1247</v>
      </c>
      <c r="S430" s="48">
        <f t="shared" si="152"/>
        <v>42</v>
      </c>
      <c r="T430" s="50">
        <f t="shared" si="165"/>
        <v>111</v>
      </c>
      <c r="U430" s="88">
        <v>4.8600000000000003</v>
      </c>
      <c r="V430" s="89">
        <v>6.5</v>
      </c>
      <c r="W430" s="100">
        <v>10.9</v>
      </c>
      <c r="X430" s="44"/>
      <c r="Y430" s="44"/>
      <c r="Z430" s="44"/>
      <c r="AA430" s="44"/>
      <c r="AB430" s="44"/>
      <c r="AC430" s="68"/>
      <c r="AD430" s="33"/>
      <c r="AE430" s="20">
        <f t="shared" si="154"/>
        <v>0</v>
      </c>
      <c r="AF430" s="85">
        <f t="shared" si="169"/>
        <v>133.26</v>
      </c>
      <c r="AG430" s="21">
        <f t="shared" si="168"/>
        <v>133.26</v>
      </c>
      <c r="AH430" s="84"/>
      <c r="AI430" s="78"/>
      <c r="AJ430" s="22">
        <f t="shared" si="155"/>
        <v>133.26</v>
      </c>
      <c r="AK430" s="23">
        <f t="shared" si="156"/>
        <v>13.835999999999984</v>
      </c>
      <c r="AL430" s="58"/>
      <c r="AM430" s="24">
        <f t="shared" si="157"/>
        <v>0</v>
      </c>
      <c r="AN430" s="25">
        <f t="shared" si="158"/>
        <v>147.09599999999998</v>
      </c>
      <c r="AO430" s="26">
        <f t="shared" si="159"/>
        <v>147.09599999999998</v>
      </c>
      <c r="AP430" s="79"/>
      <c r="AQ430" s="118">
        <v>70</v>
      </c>
      <c r="AR430" s="118">
        <v>200</v>
      </c>
      <c r="AS430" s="118">
        <v>0</v>
      </c>
      <c r="AT430" s="118">
        <v>15</v>
      </c>
      <c r="AU430" s="118">
        <v>60</v>
      </c>
      <c r="AV430" s="62">
        <f t="shared" si="170"/>
        <v>345</v>
      </c>
      <c r="AW430" s="63">
        <f t="shared" si="161"/>
        <v>327.75</v>
      </c>
      <c r="AX430" s="120">
        <v>6</v>
      </c>
      <c r="AY430" s="120">
        <v>4.3</v>
      </c>
      <c r="AZ430" s="120">
        <v>10</v>
      </c>
      <c r="BA430" s="120">
        <v>1</v>
      </c>
      <c r="BB430" s="81">
        <f t="shared" si="162"/>
        <v>21.3</v>
      </c>
      <c r="BC430" s="80">
        <f t="shared" si="163"/>
        <v>306.45</v>
      </c>
      <c r="BD430" s="36">
        <f t="shared" si="164"/>
        <v>147.09599999999998</v>
      </c>
      <c r="BE430" s="80"/>
    </row>
    <row r="431" spans="1:57" ht="18" thickBot="1">
      <c r="A431" s="217">
        <v>41920</v>
      </c>
      <c r="B431" s="201" t="str">
        <f t="shared" si="151"/>
        <v>18:15:00</v>
      </c>
      <c r="C431" s="27" t="s">
        <v>35</v>
      </c>
      <c r="D431" s="88">
        <v>729</v>
      </c>
      <c r="E431" s="88">
        <v>650</v>
      </c>
      <c r="F431" s="88">
        <v>753</v>
      </c>
      <c r="G431" s="88">
        <v>22</v>
      </c>
      <c r="H431" s="88">
        <v>20</v>
      </c>
      <c r="I431" s="89">
        <v>27</v>
      </c>
      <c r="J431" s="48">
        <f>D431+E431+F431</f>
        <v>2132</v>
      </c>
      <c r="K431" s="48">
        <f>G431+H431+I431</f>
        <v>69</v>
      </c>
      <c r="L431" s="89">
        <v>729</v>
      </c>
      <c r="M431" s="94">
        <v>518</v>
      </c>
      <c r="N431" s="94"/>
      <c r="O431" s="93">
        <v>24</v>
      </c>
      <c r="P431" s="93">
        <v>18</v>
      </c>
      <c r="Q431" s="56"/>
      <c r="R431" s="48">
        <f t="shared" si="153"/>
        <v>1247</v>
      </c>
      <c r="S431" s="48">
        <f t="shared" si="152"/>
        <v>42</v>
      </c>
      <c r="T431" s="50">
        <f t="shared" si="165"/>
        <v>111</v>
      </c>
      <c r="U431" s="88">
        <v>4.8600000000000003</v>
      </c>
      <c r="V431" s="89">
        <v>6.5</v>
      </c>
      <c r="W431" s="100">
        <v>10.9</v>
      </c>
      <c r="X431" s="44"/>
      <c r="Y431" s="44"/>
      <c r="Z431" s="44"/>
      <c r="AA431" s="44"/>
      <c r="AB431" s="44"/>
      <c r="AC431" s="68"/>
      <c r="AD431" s="33">
        <v>15</v>
      </c>
      <c r="AE431" s="20">
        <f t="shared" si="154"/>
        <v>15</v>
      </c>
      <c r="AF431" s="85">
        <f t="shared" si="169"/>
        <v>133.26</v>
      </c>
      <c r="AG431" s="21">
        <f t="shared" si="168"/>
        <v>118.25999999999999</v>
      </c>
      <c r="AH431" s="84"/>
      <c r="AI431" s="78"/>
      <c r="AJ431" s="22">
        <f t="shared" si="155"/>
        <v>133.26</v>
      </c>
      <c r="AK431" s="23">
        <f t="shared" si="156"/>
        <v>28.835999999999984</v>
      </c>
      <c r="AL431" s="58"/>
      <c r="AM431" s="24">
        <f t="shared" si="157"/>
        <v>15</v>
      </c>
      <c r="AN431" s="25">
        <f t="shared" si="158"/>
        <v>147.09599999999998</v>
      </c>
      <c r="AO431" s="26">
        <f t="shared" si="159"/>
        <v>162.09599999999998</v>
      </c>
      <c r="AP431" s="79"/>
      <c r="AQ431" s="118">
        <v>70</v>
      </c>
      <c r="AR431" s="118">
        <v>200</v>
      </c>
      <c r="AS431" s="118">
        <v>0</v>
      </c>
      <c r="AT431" s="118">
        <v>15</v>
      </c>
      <c r="AU431" s="118">
        <v>60</v>
      </c>
      <c r="AV431" s="62">
        <f t="shared" si="170"/>
        <v>345</v>
      </c>
      <c r="AW431" s="63">
        <f t="shared" si="161"/>
        <v>327.75</v>
      </c>
      <c r="AX431" s="120">
        <v>6</v>
      </c>
      <c r="AY431" s="120">
        <v>4.3</v>
      </c>
      <c r="AZ431" s="120">
        <v>10</v>
      </c>
      <c r="BA431" s="120">
        <v>1</v>
      </c>
      <c r="BB431" s="81">
        <f t="shared" si="162"/>
        <v>21.3</v>
      </c>
      <c r="BC431" s="80">
        <f t="shared" si="163"/>
        <v>306.45</v>
      </c>
      <c r="BD431" s="36">
        <f t="shared" si="164"/>
        <v>147.09599999999998</v>
      </c>
      <c r="BE431" s="80"/>
    </row>
    <row r="432" spans="1:57" ht="18" thickBot="1">
      <c r="A432" s="217">
        <v>41920</v>
      </c>
      <c r="B432" s="201" t="str">
        <f t="shared" si="151"/>
        <v>18:30:00</v>
      </c>
      <c r="C432" s="27" t="s">
        <v>36</v>
      </c>
      <c r="D432" s="88">
        <v>646</v>
      </c>
      <c r="E432" s="88">
        <v>644</v>
      </c>
      <c r="F432" s="88">
        <v>825</v>
      </c>
      <c r="G432" s="88">
        <v>21</v>
      </c>
      <c r="H432" s="88">
        <v>22</v>
      </c>
      <c r="I432" s="89">
        <v>27</v>
      </c>
      <c r="J432" s="48">
        <f t="shared" si="166"/>
        <v>2115</v>
      </c>
      <c r="K432" s="48">
        <f t="shared" si="167"/>
        <v>70</v>
      </c>
      <c r="L432" s="89">
        <v>781</v>
      </c>
      <c r="M432" s="94">
        <v>520</v>
      </c>
      <c r="N432" s="94"/>
      <c r="O432" s="93">
        <v>26</v>
      </c>
      <c r="P432" s="93">
        <v>18</v>
      </c>
      <c r="Q432" s="56"/>
      <c r="R432" s="48">
        <f t="shared" si="153"/>
        <v>1301</v>
      </c>
      <c r="S432" s="48">
        <f t="shared" si="152"/>
        <v>44</v>
      </c>
      <c r="T432" s="50">
        <f t="shared" si="165"/>
        <v>114</v>
      </c>
      <c r="U432" s="88">
        <v>4.8600000000000003</v>
      </c>
      <c r="V432" s="89">
        <v>7.5</v>
      </c>
      <c r="W432" s="100">
        <v>10.9</v>
      </c>
      <c r="X432" s="44"/>
      <c r="Y432" s="44"/>
      <c r="Z432" s="44"/>
      <c r="AA432" s="44"/>
      <c r="AB432" s="44"/>
      <c r="AC432" s="68"/>
      <c r="AD432" s="33">
        <v>15</v>
      </c>
      <c r="AE432" s="20">
        <f t="shared" si="154"/>
        <v>15</v>
      </c>
      <c r="AF432" s="85">
        <f t="shared" si="169"/>
        <v>137.26</v>
      </c>
      <c r="AG432" s="21">
        <f t="shared" si="168"/>
        <v>122.25999999999999</v>
      </c>
      <c r="AH432" s="84"/>
      <c r="AI432" s="78"/>
      <c r="AJ432" s="22">
        <f t="shared" si="155"/>
        <v>137.26</v>
      </c>
      <c r="AK432" s="23">
        <f t="shared" si="156"/>
        <v>24.835999999999984</v>
      </c>
      <c r="AL432" s="58"/>
      <c r="AM432" s="24">
        <f t="shared" si="157"/>
        <v>15</v>
      </c>
      <c r="AN432" s="25">
        <f t="shared" si="158"/>
        <v>147.09599999999998</v>
      </c>
      <c r="AO432" s="26">
        <f t="shared" si="159"/>
        <v>162.09599999999998</v>
      </c>
      <c r="AP432" s="79"/>
      <c r="AQ432" s="118">
        <v>70</v>
      </c>
      <c r="AR432" s="118">
        <v>200</v>
      </c>
      <c r="AS432" s="118">
        <v>0</v>
      </c>
      <c r="AT432" s="118">
        <v>15</v>
      </c>
      <c r="AU432" s="118">
        <v>60</v>
      </c>
      <c r="AV432" s="62">
        <f t="shared" si="170"/>
        <v>345</v>
      </c>
      <c r="AW432" s="63">
        <f t="shared" si="161"/>
        <v>327.75</v>
      </c>
      <c r="AX432" s="120">
        <v>6</v>
      </c>
      <c r="AY432" s="120">
        <v>4.3</v>
      </c>
      <c r="AZ432" s="120">
        <v>10</v>
      </c>
      <c r="BA432" s="120">
        <v>1</v>
      </c>
      <c r="BB432" s="81">
        <f t="shared" si="162"/>
        <v>21.3</v>
      </c>
      <c r="BC432" s="80">
        <f t="shared" si="163"/>
        <v>306.45</v>
      </c>
      <c r="BD432" s="36">
        <f t="shared" si="164"/>
        <v>147.09599999999998</v>
      </c>
      <c r="BE432" s="80"/>
    </row>
    <row r="433" spans="1:57" ht="18" thickBot="1">
      <c r="A433" s="217">
        <v>41920</v>
      </c>
      <c r="B433" s="201" t="str">
        <f t="shared" si="151"/>
        <v>18:45:00</v>
      </c>
      <c r="C433" s="27" t="s">
        <v>51</v>
      </c>
      <c r="D433" s="88">
        <v>651</v>
      </c>
      <c r="E433" s="88">
        <v>637</v>
      </c>
      <c r="F433" s="88">
        <v>836</v>
      </c>
      <c r="G433" s="88">
        <v>21</v>
      </c>
      <c r="H433" s="88">
        <v>22</v>
      </c>
      <c r="I433" s="89">
        <v>27</v>
      </c>
      <c r="J433" s="48">
        <f>D433+E433+F433</f>
        <v>2124</v>
      </c>
      <c r="K433" s="48">
        <f>G433+H433+I433</f>
        <v>70</v>
      </c>
      <c r="L433" s="89">
        <v>781</v>
      </c>
      <c r="M433" s="94">
        <v>520</v>
      </c>
      <c r="N433" s="94"/>
      <c r="O433" s="93">
        <v>26</v>
      </c>
      <c r="P433" s="93">
        <v>18</v>
      </c>
      <c r="Q433" s="56"/>
      <c r="R433" s="48">
        <f t="shared" si="153"/>
        <v>1301</v>
      </c>
      <c r="S433" s="48">
        <f t="shared" si="152"/>
        <v>44</v>
      </c>
      <c r="T433" s="50">
        <f t="shared" si="165"/>
        <v>114</v>
      </c>
      <c r="U433" s="88">
        <v>4.8600000000000003</v>
      </c>
      <c r="V433" s="89">
        <v>7.5</v>
      </c>
      <c r="W433" s="100">
        <v>10.9</v>
      </c>
      <c r="X433" s="44"/>
      <c r="Y433" s="44"/>
      <c r="Z433" s="44"/>
      <c r="AA433" s="44"/>
      <c r="AB433" s="44"/>
      <c r="AC433" s="68"/>
      <c r="AD433" s="33">
        <v>15</v>
      </c>
      <c r="AE433" s="20">
        <f t="shared" si="154"/>
        <v>15</v>
      </c>
      <c r="AF433" s="85">
        <f t="shared" si="169"/>
        <v>137.26</v>
      </c>
      <c r="AG433" s="21">
        <f t="shared" si="168"/>
        <v>122.25999999999999</v>
      </c>
      <c r="AH433" s="84"/>
      <c r="AI433" s="78"/>
      <c r="AJ433" s="22">
        <f t="shared" si="155"/>
        <v>137.26</v>
      </c>
      <c r="AK433" s="23">
        <f t="shared" si="156"/>
        <v>24.835999999999984</v>
      </c>
      <c r="AL433" s="58"/>
      <c r="AM433" s="24">
        <f t="shared" si="157"/>
        <v>15</v>
      </c>
      <c r="AN433" s="25">
        <f t="shared" si="158"/>
        <v>147.09599999999998</v>
      </c>
      <c r="AO433" s="26">
        <f t="shared" si="159"/>
        <v>162.09599999999998</v>
      </c>
      <c r="AP433" s="79"/>
      <c r="AQ433" s="118">
        <v>70</v>
      </c>
      <c r="AR433" s="118">
        <v>200</v>
      </c>
      <c r="AS433" s="118">
        <v>0</v>
      </c>
      <c r="AT433" s="118">
        <v>15</v>
      </c>
      <c r="AU433" s="118">
        <v>60</v>
      </c>
      <c r="AV433" s="62">
        <f t="shared" si="170"/>
        <v>345</v>
      </c>
      <c r="AW433" s="63">
        <f t="shared" si="161"/>
        <v>327.75</v>
      </c>
      <c r="AX433" s="120">
        <v>6</v>
      </c>
      <c r="AY433" s="120">
        <v>4.3</v>
      </c>
      <c r="AZ433" s="120">
        <v>10</v>
      </c>
      <c r="BA433" s="120">
        <v>1</v>
      </c>
      <c r="BB433" s="81">
        <f t="shared" si="162"/>
        <v>21.3</v>
      </c>
      <c r="BC433" s="80">
        <f t="shared" si="163"/>
        <v>306.45</v>
      </c>
      <c r="BD433" s="36">
        <f t="shared" si="164"/>
        <v>147.09599999999998</v>
      </c>
      <c r="BE433" s="80"/>
    </row>
    <row r="434" spans="1:57" ht="18" thickBot="1">
      <c r="A434" s="217">
        <v>41920</v>
      </c>
      <c r="B434" s="201" t="str">
        <f t="shared" si="151"/>
        <v>19:00:00</v>
      </c>
      <c r="C434" s="27" t="s">
        <v>25</v>
      </c>
      <c r="D434" s="88">
        <v>652</v>
      </c>
      <c r="E434" s="88">
        <v>632</v>
      </c>
      <c r="F434" s="88">
        <v>816</v>
      </c>
      <c r="G434" s="88">
        <v>21</v>
      </c>
      <c r="H434" s="88">
        <v>22</v>
      </c>
      <c r="I434" s="89">
        <v>27</v>
      </c>
      <c r="J434" s="48">
        <f t="shared" si="166"/>
        <v>2100</v>
      </c>
      <c r="K434" s="48">
        <f t="shared" si="167"/>
        <v>70</v>
      </c>
      <c r="L434" s="89">
        <v>807</v>
      </c>
      <c r="M434" s="94">
        <v>518</v>
      </c>
      <c r="N434" s="94"/>
      <c r="O434" s="93">
        <v>27</v>
      </c>
      <c r="P434" s="93">
        <v>18</v>
      </c>
      <c r="Q434" s="56"/>
      <c r="R434" s="48">
        <f t="shared" si="153"/>
        <v>1325</v>
      </c>
      <c r="S434" s="48">
        <f t="shared" si="152"/>
        <v>45</v>
      </c>
      <c r="T434" s="50">
        <f t="shared" si="165"/>
        <v>115</v>
      </c>
      <c r="U434" s="101">
        <v>6.17</v>
      </c>
      <c r="V434" s="88">
        <v>8</v>
      </c>
      <c r="W434" s="100">
        <v>12.1</v>
      </c>
      <c r="X434" s="44"/>
      <c r="Y434" s="44"/>
      <c r="Z434" s="44"/>
      <c r="AA434" s="44"/>
      <c r="AB434" s="44"/>
      <c r="AC434" s="68"/>
      <c r="AD434" s="33">
        <v>15</v>
      </c>
      <c r="AE434" s="20">
        <f t="shared" si="154"/>
        <v>15</v>
      </c>
      <c r="AF434" s="85">
        <f t="shared" si="169"/>
        <v>141.27000000000001</v>
      </c>
      <c r="AG434" s="21">
        <f t="shared" si="168"/>
        <v>126.27000000000001</v>
      </c>
      <c r="AH434" s="84"/>
      <c r="AI434" s="78"/>
      <c r="AJ434" s="22">
        <f t="shared" si="155"/>
        <v>141.27000000000001</v>
      </c>
      <c r="AK434" s="23">
        <f t="shared" si="156"/>
        <v>20.825999999999965</v>
      </c>
      <c r="AL434" s="58"/>
      <c r="AM434" s="24">
        <f t="shared" si="157"/>
        <v>15</v>
      </c>
      <c r="AN434" s="25">
        <f t="shared" si="158"/>
        <v>147.09599999999998</v>
      </c>
      <c r="AO434" s="26">
        <f t="shared" si="159"/>
        <v>162.09599999999998</v>
      </c>
      <c r="AP434" s="79"/>
      <c r="AQ434" s="118">
        <v>70</v>
      </c>
      <c r="AR434" s="118">
        <v>200</v>
      </c>
      <c r="AS434" s="118">
        <v>0</v>
      </c>
      <c r="AT434" s="118">
        <v>15</v>
      </c>
      <c r="AU434" s="118">
        <v>60</v>
      </c>
      <c r="AV434" s="62">
        <f t="shared" si="170"/>
        <v>345</v>
      </c>
      <c r="AW434" s="63">
        <f t="shared" si="161"/>
        <v>327.75</v>
      </c>
      <c r="AX434" s="120">
        <v>6</v>
      </c>
      <c r="AY434" s="120">
        <v>4.3</v>
      </c>
      <c r="AZ434" s="120">
        <v>10</v>
      </c>
      <c r="BA434" s="120">
        <v>1</v>
      </c>
      <c r="BB434" s="81">
        <f t="shared" si="162"/>
        <v>21.3</v>
      </c>
      <c r="BC434" s="80">
        <f t="shared" si="163"/>
        <v>306.45</v>
      </c>
      <c r="BD434" s="36">
        <f t="shared" si="164"/>
        <v>147.09599999999998</v>
      </c>
      <c r="BE434" s="80"/>
    </row>
    <row r="435" spans="1:57" ht="18" thickBot="1">
      <c r="A435" s="217">
        <v>41920</v>
      </c>
      <c r="B435" s="201" t="str">
        <f t="shared" si="151"/>
        <v>19:15:00</v>
      </c>
      <c r="C435" s="27" t="s">
        <v>52</v>
      </c>
      <c r="D435" s="88">
        <v>661</v>
      </c>
      <c r="E435" s="88">
        <v>619</v>
      </c>
      <c r="F435" s="88">
        <v>826</v>
      </c>
      <c r="G435" s="88">
        <v>21</v>
      </c>
      <c r="H435" s="88">
        <v>22</v>
      </c>
      <c r="I435" s="89">
        <v>27</v>
      </c>
      <c r="J435" s="48">
        <f>D435+E435+F435</f>
        <v>2106</v>
      </c>
      <c r="K435" s="48">
        <f>G435+H435+I435</f>
        <v>70</v>
      </c>
      <c r="L435" s="89">
        <v>807</v>
      </c>
      <c r="M435" s="94">
        <v>518</v>
      </c>
      <c r="N435" s="94"/>
      <c r="O435" s="93">
        <v>27</v>
      </c>
      <c r="P435" s="93">
        <v>18</v>
      </c>
      <c r="Q435" s="56"/>
      <c r="R435" s="48">
        <f t="shared" si="153"/>
        <v>1325</v>
      </c>
      <c r="S435" s="48">
        <f t="shared" si="152"/>
        <v>46</v>
      </c>
      <c r="T435" s="50">
        <f t="shared" si="165"/>
        <v>116</v>
      </c>
      <c r="U435" s="101">
        <v>6.17</v>
      </c>
      <c r="V435" s="88">
        <v>8</v>
      </c>
      <c r="W435" s="100">
        <v>12.1</v>
      </c>
      <c r="X435" s="44"/>
      <c r="Y435" s="44"/>
      <c r="Z435" s="44"/>
      <c r="AA435" s="44"/>
      <c r="AB435" s="44"/>
      <c r="AC435" s="68"/>
      <c r="AD435" s="33">
        <v>15</v>
      </c>
      <c r="AE435" s="20">
        <f t="shared" si="154"/>
        <v>15</v>
      </c>
      <c r="AF435" s="85">
        <f t="shared" si="169"/>
        <v>142.27000000000001</v>
      </c>
      <c r="AG435" s="21">
        <f t="shared" si="168"/>
        <v>127.27000000000001</v>
      </c>
      <c r="AH435" s="84"/>
      <c r="AI435" s="78"/>
      <c r="AJ435" s="22">
        <f t="shared" si="155"/>
        <v>142.27000000000001</v>
      </c>
      <c r="AK435" s="23">
        <f t="shared" si="156"/>
        <v>19.825999999999965</v>
      </c>
      <c r="AL435" s="58"/>
      <c r="AM435" s="24">
        <f t="shared" si="157"/>
        <v>15</v>
      </c>
      <c r="AN435" s="25">
        <f t="shared" si="158"/>
        <v>147.09599999999998</v>
      </c>
      <c r="AO435" s="26">
        <f t="shared" si="159"/>
        <v>162.09599999999998</v>
      </c>
      <c r="AP435" s="79"/>
      <c r="AQ435" s="118">
        <v>70</v>
      </c>
      <c r="AR435" s="118">
        <v>200</v>
      </c>
      <c r="AS435" s="118">
        <v>0</v>
      </c>
      <c r="AT435" s="118">
        <v>15</v>
      </c>
      <c r="AU435" s="118">
        <v>60</v>
      </c>
      <c r="AV435" s="62">
        <f t="shared" si="170"/>
        <v>345</v>
      </c>
      <c r="AW435" s="63">
        <f t="shared" si="161"/>
        <v>327.75</v>
      </c>
      <c r="AX435" s="120">
        <v>6</v>
      </c>
      <c r="AY435" s="120">
        <v>4.3</v>
      </c>
      <c r="AZ435" s="120">
        <v>10</v>
      </c>
      <c r="BA435" s="120">
        <v>1</v>
      </c>
      <c r="BB435" s="81">
        <f t="shared" si="162"/>
        <v>21.3</v>
      </c>
      <c r="BC435" s="80">
        <f t="shared" si="163"/>
        <v>306.45</v>
      </c>
      <c r="BD435" s="36">
        <f t="shared" si="164"/>
        <v>147.09599999999998</v>
      </c>
      <c r="BE435" s="80"/>
    </row>
    <row r="436" spans="1:57" ht="18" thickBot="1">
      <c r="A436" s="217">
        <v>41920</v>
      </c>
      <c r="B436" s="201" t="str">
        <f t="shared" si="151"/>
        <v>19:30:00</v>
      </c>
      <c r="C436" s="27" t="s">
        <v>37</v>
      </c>
      <c r="D436" s="88">
        <v>660</v>
      </c>
      <c r="E436" s="88">
        <v>619</v>
      </c>
      <c r="F436" s="88">
        <v>817</v>
      </c>
      <c r="G436" s="88">
        <v>22</v>
      </c>
      <c r="H436" s="88">
        <v>20</v>
      </c>
      <c r="I436" s="89">
        <v>27</v>
      </c>
      <c r="J436" s="48">
        <f t="shared" si="166"/>
        <v>2096</v>
      </c>
      <c r="K436" s="48">
        <f t="shared" si="167"/>
        <v>69</v>
      </c>
      <c r="L436" s="89">
        <v>804</v>
      </c>
      <c r="M436" s="94">
        <v>530</v>
      </c>
      <c r="N436" s="94"/>
      <c r="O436" s="93">
        <v>27</v>
      </c>
      <c r="P436" s="93">
        <v>19</v>
      </c>
      <c r="Q436" s="56"/>
      <c r="R436" s="48">
        <f t="shared" si="153"/>
        <v>1334</v>
      </c>
      <c r="S436" s="48">
        <f t="shared" si="152"/>
        <v>46</v>
      </c>
      <c r="T436" s="50">
        <f t="shared" si="165"/>
        <v>115</v>
      </c>
      <c r="U436" s="101">
        <v>6.17</v>
      </c>
      <c r="V436" s="88">
        <v>7.5</v>
      </c>
      <c r="W436" s="100">
        <v>12.1</v>
      </c>
      <c r="X436" s="44"/>
      <c r="Y436" s="44"/>
      <c r="Z436" s="44"/>
      <c r="AA436" s="44"/>
      <c r="AB436" s="44"/>
      <c r="AC436" s="68"/>
      <c r="AD436" s="33">
        <v>15</v>
      </c>
      <c r="AE436" s="20">
        <f t="shared" si="154"/>
        <v>15</v>
      </c>
      <c r="AF436" s="85">
        <f t="shared" si="169"/>
        <v>140.77000000000001</v>
      </c>
      <c r="AG436" s="21">
        <f t="shared" si="168"/>
        <v>125.77000000000001</v>
      </c>
      <c r="AH436" s="84"/>
      <c r="AI436" s="78"/>
      <c r="AJ436" s="22">
        <f t="shared" si="155"/>
        <v>140.77000000000001</v>
      </c>
      <c r="AK436" s="23">
        <f t="shared" si="156"/>
        <v>21.325999999999965</v>
      </c>
      <c r="AL436" s="58"/>
      <c r="AM436" s="24">
        <f t="shared" si="157"/>
        <v>15</v>
      </c>
      <c r="AN436" s="25">
        <f t="shared" si="158"/>
        <v>147.09599999999998</v>
      </c>
      <c r="AO436" s="26">
        <f t="shared" si="159"/>
        <v>162.09599999999998</v>
      </c>
      <c r="AP436" s="79"/>
      <c r="AQ436" s="118">
        <v>70</v>
      </c>
      <c r="AR436" s="118">
        <v>200</v>
      </c>
      <c r="AS436" s="118">
        <v>0</v>
      </c>
      <c r="AT436" s="118">
        <v>15</v>
      </c>
      <c r="AU436" s="118">
        <v>60</v>
      </c>
      <c r="AV436" s="62">
        <f t="shared" si="170"/>
        <v>345</v>
      </c>
      <c r="AW436" s="63">
        <f t="shared" si="161"/>
        <v>327.75</v>
      </c>
      <c r="AX436" s="120">
        <v>6</v>
      </c>
      <c r="AY436" s="120">
        <v>4.3</v>
      </c>
      <c r="AZ436" s="120">
        <v>10</v>
      </c>
      <c r="BA436" s="120">
        <v>1</v>
      </c>
      <c r="BB436" s="81">
        <f t="shared" si="162"/>
        <v>21.3</v>
      </c>
      <c r="BC436" s="80">
        <f t="shared" si="163"/>
        <v>306.45</v>
      </c>
      <c r="BD436" s="36">
        <f t="shared" si="164"/>
        <v>147.09599999999998</v>
      </c>
      <c r="BE436" s="80"/>
    </row>
    <row r="437" spans="1:57" ht="18" thickBot="1">
      <c r="A437" s="217">
        <v>41920</v>
      </c>
      <c r="B437" s="201" t="str">
        <f t="shared" si="151"/>
        <v>19:45:00</v>
      </c>
      <c r="C437" s="27" t="s">
        <v>53</v>
      </c>
      <c r="D437" s="88">
        <v>660</v>
      </c>
      <c r="E437" s="88">
        <v>621</v>
      </c>
      <c r="F437" s="88">
        <v>821</v>
      </c>
      <c r="G437" s="88">
        <v>22</v>
      </c>
      <c r="H437" s="88">
        <v>20</v>
      </c>
      <c r="I437" s="89">
        <v>27</v>
      </c>
      <c r="J437" s="48">
        <f t="shared" si="166"/>
        <v>2102</v>
      </c>
      <c r="K437" s="48">
        <f t="shared" si="167"/>
        <v>69</v>
      </c>
      <c r="L437" s="89">
        <v>804</v>
      </c>
      <c r="M437" s="94">
        <v>530</v>
      </c>
      <c r="N437" s="94"/>
      <c r="O437" s="93">
        <v>27</v>
      </c>
      <c r="P437" s="93">
        <v>19</v>
      </c>
      <c r="Q437" s="56"/>
      <c r="R437" s="48">
        <f t="shared" si="153"/>
        <v>1334</v>
      </c>
      <c r="S437" s="48">
        <f t="shared" si="152"/>
        <v>46</v>
      </c>
      <c r="T437" s="50">
        <f t="shared" si="165"/>
        <v>115</v>
      </c>
      <c r="U437" s="101">
        <v>6.17</v>
      </c>
      <c r="V437" s="88">
        <v>7.5</v>
      </c>
      <c r="W437" s="100">
        <v>12.1</v>
      </c>
      <c r="X437" s="44"/>
      <c r="Y437" s="44"/>
      <c r="Z437" s="44"/>
      <c r="AA437" s="44"/>
      <c r="AB437" s="44"/>
      <c r="AC437" s="68"/>
      <c r="AD437" s="33">
        <v>15</v>
      </c>
      <c r="AE437" s="20">
        <f t="shared" si="154"/>
        <v>15</v>
      </c>
      <c r="AF437" s="85">
        <f t="shared" si="169"/>
        <v>140.77000000000001</v>
      </c>
      <c r="AG437" s="21">
        <f t="shared" si="168"/>
        <v>125.77000000000001</v>
      </c>
      <c r="AH437" s="84"/>
      <c r="AI437" s="78"/>
      <c r="AJ437" s="22">
        <f t="shared" si="155"/>
        <v>140.77000000000001</v>
      </c>
      <c r="AK437" s="23">
        <f t="shared" si="156"/>
        <v>21.325999999999965</v>
      </c>
      <c r="AL437" s="58"/>
      <c r="AM437" s="24">
        <f t="shared" si="157"/>
        <v>15</v>
      </c>
      <c r="AN437" s="25">
        <f t="shared" si="158"/>
        <v>147.09599999999998</v>
      </c>
      <c r="AO437" s="26">
        <f t="shared" si="159"/>
        <v>162.09599999999998</v>
      </c>
      <c r="AP437" s="79"/>
      <c r="AQ437" s="118">
        <v>70</v>
      </c>
      <c r="AR437" s="118">
        <v>200</v>
      </c>
      <c r="AS437" s="118">
        <v>0</v>
      </c>
      <c r="AT437" s="118">
        <v>15</v>
      </c>
      <c r="AU437" s="118">
        <v>60</v>
      </c>
      <c r="AV437" s="62">
        <f t="shared" si="170"/>
        <v>345</v>
      </c>
      <c r="AW437" s="63">
        <f t="shared" si="161"/>
        <v>327.75</v>
      </c>
      <c r="AX437" s="120">
        <v>6</v>
      </c>
      <c r="AY437" s="120">
        <v>4.3</v>
      </c>
      <c r="AZ437" s="120">
        <v>10</v>
      </c>
      <c r="BA437" s="120">
        <v>1</v>
      </c>
      <c r="BB437" s="81">
        <f t="shared" si="162"/>
        <v>21.3</v>
      </c>
      <c r="BC437" s="80">
        <f t="shared" si="163"/>
        <v>306.45</v>
      </c>
      <c r="BD437" s="36">
        <f t="shared" si="164"/>
        <v>147.09599999999998</v>
      </c>
      <c r="BE437" s="80"/>
    </row>
    <row r="438" spans="1:57" ht="18" thickBot="1">
      <c r="A438" s="217">
        <v>41920</v>
      </c>
      <c r="B438" s="201" t="str">
        <f t="shared" si="151"/>
        <v>20:00:00</v>
      </c>
      <c r="C438" s="27" t="s">
        <v>26</v>
      </c>
      <c r="D438" s="88">
        <v>662</v>
      </c>
      <c r="E438" s="88">
        <v>612</v>
      </c>
      <c r="F438" s="88">
        <v>815</v>
      </c>
      <c r="G438" s="88">
        <v>22</v>
      </c>
      <c r="H438" s="88">
        <v>20</v>
      </c>
      <c r="I438" s="89">
        <v>27</v>
      </c>
      <c r="J438" s="48">
        <f t="shared" si="166"/>
        <v>2089</v>
      </c>
      <c r="K438" s="48">
        <f t="shared" si="167"/>
        <v>69</v>
      </c>
      <c r="L438" s="88">
        <v>642</v>
      </c>
      <c r="M438" s="94">
        <v>510</v>
      </c>
      <c r="N438" s="94"/>
      <c r="O438" s="93">
        <v>27</v>
      </c>
      <c r="P438" s="93">
        <v>19</v>
      </c>
      <c r="Q438" s="56"/>
      <c r="R438" s="48">
        <f t="shared" si="153"/>
        <v>1152</v>
      </c>
      <c r="S438" s="48">
        <f t="shared" si="152"/>
        <v>46</v>
      </c>
      <c r="T438" s="50">
        <f t="shared" si="165"/>
        <v>115</v>
      </c>
      <c r="U438" s="101">
        <v>6.18</v>
      </c>
      <c r="V438" s="88">
        <v>7.5</v>
      </c>
      <c r="W438" s="100">
        <v>11.8</v>
      </c>
      <c r="X438" s="44"/>
      <c r="Y438" s="44"/>
      <c r="Z438" s="44"/>
      <c r="AA438" s="44"/>
      <c r="AB438" s="44"/>
      <c r="AC438" s="68"/>
      <c r="AD438" s="33">
        <v>15</v>
      </c>
      <c r="AE438" s="20">
        <f t="shared" si="154"/>
        <v>15</v>
      </c>
      <c r="AF438" s="85">
        <f>T438+U438+V438+W438+X438+Y438+Z438+AA438+AB438</f>
        <v>140.48000000000002</v>
      </c>
      <c r="AG438" s="21">
        <f t="shared" si="168"/>
        <v>125.48000000000002</v>
      </c>
      <c r="AH438" s="84"/>
      <c r="AI438" s="78"/>
      <c r="AJ438" s="22">
        <f t="shared" si="155"/>
        <v>140.48000000000002</v>
      </c>
      <c r="AK438" s="23">
        <f t="shared" si="156"/>
        <v>21.615999999999957</v>
      </c>
      <c r="AL438" s="58"/>
      <c r="AM438" s="24">
        <f t="shared" si="157"/>
        <v>15</v>
      </c>
      <c r="AN438" s="25">
        <f t="shared" si="158"/>
        <v>147.09599999999998</v>
      </c>
      <c r="AO438" s="26">
        <f t="shared" si="159"/>
        <v>162.09599999999998</v>
      </c>
      <c r="AP438" s="79"/>
      <c r="AQ438" s="118">
        <v>70</v>
      </c>
      <c r="AR438" s="118">
        <v>200</v>
      </c>
      <c r="AS438" s="118">
        <v>0</v>
      </c>
      <c r="AT438" s="118">
        <v>15</v>
      </c>
      <c r="AU438" s="118">
        <v>60</v>
      </c>
      <c r="AV438" s="62">
        <f t="shared" si="170"/>
        <v>345</v>
      </c>
      <c r="AW438" s="63">
        <f t="shared" si="161"/>
        <v>327.75</v>
      </c>
      <c r="AX438" s="120">
        <v>6</v>
      </c>
      <c r="AY438" s="120">
        <v>4.3</v>
      </c>
      <c r="AZ438" s="120">
        <v>10</v>
      </c>
      <c r="BA438" s="120">
        <v>1</v>
      </c>
      <c r="BB438" s="81">
        <f t="shared" si="162"/>
        <v>21.3</v>
      </c>
      <c r="BC438" s="80">
        <f t="shared" si="163"/>
        <v>306.45</v>
      </c>
      <c r="BD438" s="36">
        <f t="shared" si="164"/>
        <v>147.09599999999998</v>
      </c>
      <c r="BE438" s="80"/>
    </row>
    <row r="439" spans="1:57" ht="18" thickBot="1">
      <c r="A439" s="217">
        <v>41920</v>
      </c>
      <c r="B439" s="201" t="str">
        <f t="shared" si="151"/>
        <v>20:15:00</v>
      </c>
      <c r="C439" s="27" t="s">
        <v>54</v>
      </c>
      <c r="D439" s="88">
        <v>661</v>
      </c>
      <c r="E439" s="88">
        <v>612</v>
      </c>
      <c r="F439" s="88">
        <v>817</v>
      </c>
      <c r="G439" s="88">
        <v>22</v>
      </c>
      <c r="H439" s="88">
        <v>20</v>
      </c>
      <c r="I439" s="89">
        <v>27</v>
      </c>
      <c r="J439" s="48">
        <f>D439+E439+F439</f>
        <v>2090</v>
      </c>
      <c r="K439" s="48">
        <f>G439+H439+I439</f>
        <v>69</v>
      </c>
      <c r="L439" s="88">
        <v>642</v>
      </c>
      <c r="M439" s="94">
        <v>510</v>
      </c>
      <c r="N439" s="94"/>
      <c r="O439" s="93">
        <v>27</v>
      </c>
      <c r="P439" s="93">
        <v>19</v>
      </c>
      <c r="Q439" s="56"/>
      <c r="R439" s="48">
        <f t="shared" si="153"/>
        <v>1152</v>
      </c>
      <c r="S439" s="48">
        <f t="shared" si="152"/>
        <v>45</v>
      </c>
      <c r="T439" s="50">
        <f t="shared" si="165"/>
        <v>114</v>
      </c>
      <c r="U439" s="101">
        <v>6.18</v>
      </c>
      <c r="V439" s="88">
        <v>7.5</v>
      </c>
      <c r="W439" s="100">
        <v>11.8</v>
      </c>
      <c r="X439" s="44"/>
      <c r="Y439" s="44"/>
      <c r="Z439" s="44"/>
      <c r="AA439" s="44"/>
      <c r="AB439" s="44"/>
      <c r="AC439" s="68"/>
      <c r="AD439" s="33">
        <v>15</v>
      </c>
      <c r="AE439" s="20">
        <f t="shared" si="154"/>
        <v>15</v>
      </c>
      <c r="AF439" s="85">
        <f>T439+U439+V439+W439+X439+Y439+Z439+AA439+AB439</f>
        <v>139.48000000000002</v>
      </c>
      <c r="AG439" s="21">
        <f t="shared" si="168"/>
        <v>124.48000000000002</v>
      </c>
      <c r="AH439" s="84"/>
      <c r="AI439" s="78"/>
      <c r="AJ439" s="22">
        <f t="shared" si="155"/>
        <v>139.48000000000002</v>
      </c>
      <c r="AK439" s="23">
        <f t="shared" si="156"/>
        <v>22.615999999999957</v>
      </c>
      <c r="AL439" s="58"/>
      <c r="AM439" s="24">
        <f t="shared" si="157"/>
        <v>15</v>
      </c>
      <c r="AN439" s="25">
        <f t="shared" si="158"/>
        <v>147.09599999999998</v>
      </c>
      <c r="AO439" s="26">
        <f t="shared" si="159"/>
        <v>162.09599999999998</v>
      </c>
      <c r="AP439" s="79"/>
      <c r="AQ439" s="118">
        <v>70</v>
      </c>
      <c r="AR439" s="118">
        <v>200</v>
      </c>
      <c r="AS439" s="118">
        <v>0</v>
      </c>
      <c r="AT439" s="118">
        <v>15</v>
      </c>
      <c r="AU439" s="118">
        <v>60</v>
      </c>
      <c r="AV439" s="62">
        <f t="shared" si="170"/>
        <v>345</v>
      </c>
      <c r="AW439" s="63">
        <f t="shared" si="161"/>
        <v>327.75</v>
      </c>
      <c r="AX439" s="120">
        <v>6</v>
      </c>
      <c r="AY439" s="120">
        <v>4.3</v>
      </c>
      <c r="AZ439" s="120">
        <v>10</v>
      </c>
      <c r="BA439" s="120">
        <v>1</v>
      </c>
      <c r="BB439" s="81">
        <f t="shared" si="162"/>
        <v>21.3</v>
      </c>
      <c r="BC439" s="80">
        <f t="shared" si="163"/>
        <v>306.45</v>
      </c>
      <c r="BD439" s="36">
        <f t="shared" si="164"/>
        <v>147.09599999999998</v>
      </c>
      <c r="BE439" s="80"/>
    </row>
    <row r="440" spans="1:57" ht="18" thickBot="1">
      <c r="A440" s="217">
        <v>41920</v>
      </c>
      <c r="B440" s="201" t="str">
        <f t="shared" si="151"/>
        <v>20:30:00</v>
      </c>
      <c r="C440" s="27" t="s">
        <v>55</v>
      </c>
      <c r="D440" s="88">
        <v>670</v>
      </c>
      <c r="E440" s="88">
        <v>606</v>
      </c>
      <c r="F440" s="88">
        <v>854</v>
      </c>
      <c r="G440" s="88">
        <v>23</v>
      </c>
      <c r="H440" s="88">
        <v>20</v>
      </c>
      <c r="I440" s="89">
        <v>28</v>
      </c>
      <c r="J440" s="48">
        <f t="shared" si="166"/>
        <v>2130</v>
      </c>
      <c r="K440" s="48">
        <f t="shared" si="167"/>
        <v>71</v>
      </c>
      <c r="L440" s="146">
        <v>655</v>
      </c>
      <c r="M440" s="147">
        <v>502</v>
      </c>
      <c r="N440" s="147"/>
      <c r="O440" s="148">
        <v>26</v>
      </c>
      <c r="P440" s="148">
        <v>18</v>
      </c>
      <c r="Q440" s="56"/>
      <c r="R440" s="48">
        <f>SUM(L440+M440+N440)</f>
        <v>1157</v>
      </c>
      <c r="S440" s="48">
        <f>O440+P441+Q440</f>
        <v>44</v>
      </c>
      <c r="T440" s="50">
        <f t="shared" si="165"/>
        <v>115</v>
      </c>
      <c r="U440" s="101">
        <v>6.18</v>
      </c>
      <c r="V440" s="88">
        <v>7.5</v>
      </c>
      <c r="W440" s="100">
        <v>11.8</v>
      </c>
      <c r="X440" s="44"/>
      <c r="Y440" s="44"/>
      <c r="Z440" s="44"/>
      <c r="AA440" s="44"/>
      <c r="AB440" s="44"/>
      <c r="AC440" s="68"/>
      <c r="AD440" s="33">
        <v>15</v>
      </c>
      <c r="AE440" s="20">
        <f t="shared" si="154"/>
        <v>15</v>
      </c>
      <c r="AF440" s="85">
        <f>T440+U440+V440+W440+X440+Y440+Z440+AA440+AB440</f>
        <v>140.48000000000002</v>
      </c>
      <c r="AG440" s="21">
        <f t="shared" si="168"/>
        <v>125.48000000000002</v>
      </c>
      <c r="AH440" s="84"/>
      <c r="AI440" s="78"/>
      <c r="AJ440" s="22">
        <f t="shared" si="155"/>
        <v>140.48000000000002</v>
      </c>
      <c r="AK440" s="23">
        <f t="shared" si="156"/>
        <v>21.615999999999957</v>
      </c>
      <c r="AL440" s="58"/>
      <c r="AM440" s="24">
        <f t="shared" si="157"/>
        <v>15</v>
      </c>
      <c r="AN440" s="25">
        <f t="shared" si="158"/>
        <v>147.09599999999998</v>
      </c>
      <c r="AO440" s="26">
        <f t="shared" si="159"/>
        <v>162.09599999999998</v>
      </c>
      <c r="AP440" s="79"/>
      <c r="AQ440" s="118">
        <v>70</v>
      </c>
      <c r="AR440" s="118">
        <v>200</v>
      </c>
      <c r="AS440" s="118">
        <v>0</v>
      </c>
      <c r="AT440" s="118">
        <v>15</v>
      </c>
      <c r="AU440" s="118">
        <v>60</v>
      </c>
      <c r="AV440" s="62">
        <f t="shared" si="170"/>
        <v>345</v>
      </c>
      <c r="AW440" s="63">
        <f t="shared" si="161"/>
        <v>327.75</v>
      </c>
      <c r="AX440" s="120">
        <v>6</v>
      </c>
      <c r="AY440" s="120">
        <v>4.3</v>
      </c>
      <c r="AZ440" s="120">
        <v>10</v>
      </c>
      <c r="BA440" s="120">
        <v>1</v>
      </c>
      <c r="BB440" s="81">
        <f t="shared" si="162"/>
        <v>21.3</v>
      </c>
      <c r="BC440" s="80">
        <f t="shared" si="163"/>
        <v>306.45</v>
      </c>
      <c r="BD440" s="36">
        <f t="shared" si="164"/>
        <v>147.09599999999998</v>
      </c>
      <c r="BE440" s="80"/>
    </row>
    <row r="441" spans="1:57" ht="18" thickBot="1">
      <c r="A441" s="217">
        <v>41920</v>
      </c>
      <c r="B441" s="201" t="str">
        <f t="shared" si="151"/>
        <v>20:45:00</v>
      </c>
      <c r="C441" s="27" t="s">
        <v>56</v>
      </c>
      <c r="D441" s="88">
        <v>670</v>
      </c>
      <c r="E441" s="88">
        <v>606</v>
      </c>
      <c r="F441" s="88">
        <v>854</v>
      </c>
      <c r="G441" s="88">
        <v>23</v>
      </c>
      <c r="H441" s="88">
        <v>20</v>
      </c>
      <c r="I441" s="89">
        <v>28</v>
      </c>
      <c r="J441" s="48">
        <f t="shared" si="166"/>
        <v>2130</v>
      </c>
      <c r="K441" s="48">
        <f t="shared" si="167"/>
        <v>71</v>
      </c>
      <c r="L441" s="146">
        <v>655</v>
      </c>
      <c r="M441" s="147">
        <v>502</v>
      </c>
      <c r="N441" s="147"/>
      <c r="O441" s="148">
        <v>26</v>
      </c>
      <c r="P441" s="148">
        <v>18</v>
      </c>
      <c r="Q441" s="56"/>
      <c r="R441" s="48">
        <f t="shared" si="153"/>
        <v>1157</v>
      </c>
      <c r="S441" s="48">
        <f t="shared" si="152"/>
        <v>44</v>
      </c>
      <c r="T441" s="50">
        <f t="shared" si="165"/>
        <v>115</v>
      </c>
      <c r="U441" s="101">
        <v>6.18</v>
      </c>
      <c r="V441" s="88">
        <v>7.5</v>
      </c>
      <c r="W441" s="100">
        <v>11.8</v>
      </c>
      <c r="X441" s="44"/>
      <c r="Y441" s="44"/>
      <c r="Z441" s="44"/>
      <c r="AA441" s="44"/>
      <c r="AB441" s="44"/>
      <c r="AC441" s="68"/>
      <c r="AD441" s="33">
        <v>15</v>
      </c>
      <c r="AE441" s="20">
        <f t="shared" si="154"/>
        <v>15</v>
      </c>
      <c r="AF441" s="85">
        <f>T441+U441+V441+W441+X441+Y441+Z441+AA441+AB441</f>
        <v>140.48000000000002</v>
      </c>
      <c r="AG441" s="21">
        <f t="shared" si="168"/>
        <v>125.48000000000002</v>
      </c>
      <c r="AH441" s="84"/>
      <c r="AI441" s="78"/>
      <c r="AJ441" s="22">
        <f t="shared" si="155"/>
        <v>140.48000000000002</v>
      </c>
      <c r="AK441" s="23">
        <f t="shared" si="156"/>
        <v>21.615999999999957</v>
      </c>
      <c r="AL441" s="58"/>
      <c r="AM441" s="24">
        <f t="shared" si="157"/>
        <v>15</v>
      </c>
      <c r="AN441" s="25">
        <f t="shared" si="158"/>
        <v>147.09599999999998</v>
      </c>
      <c r="AO441" s="26">
        <f t="shared" si="159"/>
        <v>162.09599999999998</v>
      </c>
      <c r="AP441" s="79"/>
      <c r="AQ441" s="118">
        <v>70</v>
      </c>
      <c r="AR441" s="118">
        <v>200</v>
      </c>
      <c r="AS441" s="118">
        <v>0</v>
      </c>
      <c r="AT441" s="118">
        <v>15</v>
      </c>
      <c r="AU441" s="118">
        <v>60</v>
      </c>
      <c r="AV441" s="62">
        <f t="shared" si="170"/>
        <v>345</v>
      </c>
      <c r="AW441" s="63">
        <f t="shared" si="161"/>
        <v>327.75</v>
      </c>
      <c r="AX441" s="120">
        <v>6</v>
      </c>
      <c r="AY441" s="120">
        <v>4.3</v>
      </c>
      <c r="AZ441" s="120">
        <v>10</v>
      </c>
      <c r="BA441" s="120">
        <v>1</v>
      </c>
      <c r="BB441" s="81">
        <f t="shared" si="162"/>
        <v>21.3</v>
      </c>
      <c r="BC441" s="80">
        <f t="shared" si="163"/>
        <v>306.45</v>
      </c>
      <c r="BD441" s="36">
        <f t="shared" si="164"/>
        <v>147.09599999999998</v>
      </c>
      <c r="BE441" s="80"/>
    </row>
    <row r="442" spans="1:57" ht="18" thickBot="1">
      <c r="A442" s="217">
        <v>41920</v>
      </c>
      <c r="B442" s="201" t="str">
        <f t="shared" si="151"/>
        <v>21:00:00</v>
      </c>
      <c r="C442" s="27" t="s">
        <v>27</v>
      </c>
      <c r="D442" s="88">
        <v>675</v>
      </c>
      <c r="E442" s="88">
        <v>600</v>
      </c>
      <c r="F442" s="88">
        <v>562</v>
      </c>
      <c r="G442" s="88">
        <v>24</v>
      </c>
      <c r="H442" s="88">
        <v>20</v>
      </c>
      <c r="I442" s="89">
        <v>29</v>
      </c>
      <c r="J442" s="48">
        <f t="shared" si="166"/>
        <v>1837</v>
      </c>
      <c r="K442" s="48">
        <f t="shared" si="167"/>
        <v>73</v>
      </c>
      <c r="L442" s="88">
        <v>671</v>
      </c>
      <c r="M442" s="94">
        <v>487</v>
      </c>
      <c r="N442" s="94"/>
      <c r="O442" s="93">
        <v>24</v>
      </c>
      <c r="P442" s="93">
        <v>18</v>
      </c>
      <c r="Q442" s="56"/>
      <c r="R442" s="48">
        <f t="shared" si="153"/>
        <v>1158</v>
      </c>
      <c r="S442" s="48">
        <f t="shared" si="152"/>
        <v>42</v>
      </c>
      <c r="T442" s="50">
        <f t="shared" si="165"/>
        <v>115</v>
      </c>
      <c r="U442" s="88">
        <v>5.94</v>
      </c>
      <c r="V442" s="88">
        <v>7</v>
      </c>
      <c r="W442" s="88">
        <v>11.1</v>
      </c>
      <c r="X442" s="44"/>
      <c r="Y442" s="44"/>
      <c r="Z442" s="44"/>
      <c r="AA442" s="44"/>
      <c r="AB442" s="44"/>
      <c r="AC442" s="68"/>
      <c r="AD442" s="33">
        <v>15</v>
      </c>
      <c r="AE442" s="20">
        <f t="shared" si="154"/>
        <v>15</v>
      </c>
      <c r="AF442" s="85">
        <f t="shared" si="169"/>
        <v>139.04</v>
      </c>
      <c r="AG442" s="21">
        <f t="shared" si="168"/>
        <v>124.03999999999999</v>
      </c>
      <c r="AH442" s="84"/>
      <c r="AI442" s="78"/>
      <c r="AJ442" s="22">
        <f t="shared" si="155"/>
        <v>139.04</v>
      </c>
      <c r="AK442" s="23">
        <f t="shared" si="156"/>
        <v>23.055999999999983</v>
      </c>
      <c r="AL442" s="58"/>
      <c r="AM442" s="24">
        <f t="shared" si="157"/>
        <v>15</v>
      </c>
      <c r="AN442" s="25">
        <f t="shared" si="158"/>
        <v>147.09599999999998</v>
      </c>
      <c r="AO442" s="26">
        <f t="shared" si="159"/>
        <v>162.09599999999998</v>
      </c>
      <c r="AP442" s="79"/>
      <c r="AQ442" s="118">
        <v>70</v>
      </c>
      <c r="AR442" s="118">
        <v>200</v>
      </c>
      <c r="AS442" s="118">
        <v>0</v>
      </c>
      <c r="AT442" s="118">
        <v>15</v>
      </c>
      <c r="AU442" s="118">
        <v>60</v>
      </c>
      <c r="AV442" s="62">
        <f t="shared" si="170"/>
        <v>345</v>
      </c>
      <c r="AW442" s="63">
        <f t="shared" si="161"/>
        <v>327.75</v>
      </c>
      <c r="AX442" s="120">
        <v>6</v>
      </c>
      <c r="AY442" s="120">
        <v>4.3</v>
      </c>
      <c r="AZ442" s="120">
        <v>10</v>
      </c>
      <c r="BA442" s="120">
        <v>1</v>
      </c>
      <c r="BB442" s="81">
        <f t="shared" si="162"/>
        <v>21.3</v>
      </c>
      <c r="BC442" s="80">
        <f t="shared" si="163"/>
        <v>306.45</v>
      </c>
      <c r="BD442" s="36">
        <f t="shared" si="164"/>
        <v>147.09599999999998</v>
      </c>
      <c r="BE442" s="80"/>
    </row>
    <row r="443" spans="1:57" ht="18" thickBot="1">
      <c r="A443" s="217">
        <v>41920</v>
      </c>
      <c r="B443" s="201" t="str">
        <f t="shared" si="151"/>
        <v>21:15:00</v>
      </c>
      <c r="C443" s="27" t="s">
        <v>57</v>
      </c>
      <c r="D443" s="88">
        <v>675</v>
      </c>
      <c r="E443" s="88">
        <v>600</v>
      </c>
      <c r="F443" s="88">
        <v>562</v>
      </c>
      <c r="G443" s="88">
        <v>24</v>
      </c>
      <c r="H443" s="88">
        <v>20</v>
      </c>
      <c r="I443" s="89">
        <v>29</v>
      </c>
      <c r="J443" s="48">
        <f>D443+E443+F443</f>
        <v>1837</v>
      </c>
      <c r="K443" s="48">
        <f>G443+H443+I443</f>
        <v>73</v>
      </c>
      <c r="L443" s="88">
        <v>671</v>
      </c>
      <c r="M443" s="94">
        <v>487</v>
      </c>
      <c r="N443" s="94"/>
      <c r="O443" s="93">
        <v>24</v>
      </c>
      <c r="P443" s="93">
        <v>18</v>
      </c>
      <c r="Q443" s="56"/>
      <c r="R443" s="48">
        <f t="shared" si="153"/>
        <v>1158</v>
      </c>
      <c r="S443" s="48">
        <f t="shared" si="152"/>
        <v>41</v>
      </c>
      <c r="T443" s="50">
        <f t="shared" si="165"/>
        <v>114</v>
      </c>
      <c r="U443" s="88">
        <v>5.94</v>
      </c>
      <c r="V443" s="88">
        <v>7</v>
      </c>
      <c r="W443" s="88">
        <v>11.1</v>
      </c>
      <c r="X443" s="44"/>
      <c r="Y443" s="44"/>
      <c r="Z443" s="44"/>
      <c r="AA443" s="44"/>
      <c r="AB443" s="44"/>
      <c r="AC443" s="68"/>
      <c r="AD443" s="33">
        <v>15</v>
      </c>
      <c r="AE443" s="20">
        <f t="shared" si="154"/>
        <v>15</v>
      </c>
      <c r="AF443" s="85">
        <f t="shared" si="169"/>
        <v>138.04</v>
      </c>
      <c r="AG443" s="21">
        <f t="shared" si="168"/>
        <v>123.03999999999999</v>
      </c>
      <c r="AH443" s="84"/>
      <c r="AI443" s="78"/>
      <c r="AJ443" s="22">
        <f t="shared" si="155"/>
        <v>138.04</v>
      </c>
      <c r="AK443" s="23">
        <f t="shared" si="156"/>
        <v>24.055999999999983</v>
      </c>
      <c r="AL443" s="58"/>
      <c r="AM443" s="24">
        <f t="shared" si="157"/>
        <v>15</v>
      </c>
      <c r="AN443" s="25">
        <f t="shared" si="158"/>
        <v>147.09599999999998</v>
      </c>
      <c r="AO443" s="26">
        <f t="shared" si="159"/>
        <v>162.09599999999998</v>
      </c>
      <c r="AP443" s="79"/>
      <c r="AQ443" s="118">
        <v>70</v>
      </c>
      <c r="AR443" s="118">
        <v>200</v>
      </c>
      <c r="AS443" s="118">
        <v>0</v>
      </c>
      <c r="AT443" s="118">
        <v>15</v>
      </c>
      <c r="AU443" s="118">
        <v>60</v>
      </c>
      <c r="AV443" s="62">
        <f t="shared" si="170"/>
        <v>345</v>
      </c>
      <c r="AW443" s="63">
        <f t="shared" si="161"/>
        <v>327.75</v>
      </c>
      <c r="AX443" s="120">
        <v>6</v>
      </c>
      <c r="AY443" s="120">
        <v>4.3</v>
      </c>
      <c r="AZ443" s="120">
        <v>10</v>
      </c>
      <c r="BA443" s="120">
        <v>1</v>
      </c>
      <c r="BB443" s="81">
        <f t="shared" si="162"/>
        <v>21.3</v>
      </c>
      <c r="BC443" s="80">
        <f t="shared" si="163"/>
        <v>306.45</v>
      </c>
      <c r="BD443" s="36">
        <f t="shared" si="164"/>
        <v>147.09599999999998</v>
      </c>
      <c r="BE443" s="80"/>
    </row>
    <row r="444" spans="1:57" ht="18" thickBot="1">
      <c r="A444" s="217">
        <v>41920</v>
      </c>
      <c r="B444" s="201" t="str">
        <f t="shared" si="151"/>
        <v>21:30:00</v>
      </c>
      <c r="C444" s="27" t="s">
        <v>58</v>
      </c>
      <c r="D444" s="88">
        <v>693</v>
      </c>
      <c r="E444" s="88">
        <v>571</v>
      </c>
      <c r="F444" s="88">
        <v>872</v>
      </c>
      <c r="G444" s="88">
        <v>24</v>
      </c>
      <c r="H444" s="88">
        <v>20</v>
      </c>
      <c r="I444" s="89">
        <v>29</v>
      </c>
      <c r="J444" s="48">
        <f t="shared" si="166"/>
        <v>2136</v>
      </c>
      <c r="K444" s="48">
        <f t="shared" si="167"/>
        <v>73</v>
      </c>
      <c r="L444" s="88">
        <v>692</v>
      </c>
      <c r="M444" s="94">
        <v>480</v>
      </c>
      <c r="N444" s="94"/>
      <c r="O444" s="93">
        <v>23</v>
      </c>
      <c r="P444" s="93">
        <v>17</v>
      </c>
      <c r="Q444" s="56"/>
      <c r="R444" s="48">
        <f t="shared" si="153"/>
        <v>1172</v>
      </c>
      <c r="S444" s="48">
        <f t="shared" si="152"/>
        <v>40</v>
      </c>
      <c r="T444" s="50">
        <f t="shared" si="165"/>
        <v>113</v>
      </c>
      <c r="U444" s="88">
        <v>5.94</v>
      </c>
      <c r="V444" s="88">
        <v>7</v>
      </c>
      <c r="W444" s="88">
        <v>11.1</v>
      </c>
      <c r="X444" s="44"/>
      <c r="Y444" s="44"/>
      <c r="Z444" s="44"/>
      <c r="AA444" s="44"/>
      <c r="AB444" s="44"/>
      <c r="AC444" s="68"/>
      <c r="AD444" s="33">
        <v>15</v>
      </c>
      <c r="AE444" s="20">
        <f t="shared" si="154"/>
        <v>15</v>
      </c>
      <c r="AF444" s="85">
        <f t="shared" si="169"/>
        <v>137.04</v>
      </c>
      <c r="AG444" s="21">
        <f t="shared" si="168"/>
        <v>122.03999999999999</v>
      </c>
      <c r="AH444" s="84"/>
      <c r="AI444" s="78"/>
      <c r="AJ444" s="22">
        <f t="shared" si="155"/>
        <v>137.04</v>
      </c>
      <c r="AK444" s="23">
        <f t="shared" si="156"/>
        <v>25.055999999999983</v>
      </c>
      <c r="AL444" s="58"/>
      <c r="AM444" s="24">
        <f t="shared" si="157"/>
        <v>15</v>
      </c>
      <c r="AN444" s="25">
        <f t="shared" si="158"/>
        <v>147.09599999999998</v>
      </c>
      <c r="AO444" s="26">
        <f t="shared" si="159"/>
        <v>162.09599999999998</v>
      </c>
      <c r="AP444" s="79"/>
      <c r="AQ444" s="118">
        <v>70</v>
      </c>
      <c r="AR444" s="118">
        <v>200</v>
      </c>
      <c r="AS444" s="118">
        <v>0</v>
      </c>
      <c r="AT444" s="118">
        <v>15</v>
      </c>
      <c r="AU444" s="118">
        <v>60</v>
      </c>
      <c r="AV444" s="62">
        <f t="shared" si="170"/>
        <v>345</v>
      </c>
      <c r="AW444" s="63">
        <f t="shared" si="161"/>
        <v>327.75</v>
      </c>
      <c r="AX444" s="120">
        <v>6</v>
      </c>
      <c r="AY444" s="120">
        <v>4.3</v>
      </c>
      <c r="AZ444" s="120">
        <v>10</v>
      </c>
      <c r="BA444" s="120">
        <v>1</v>
      </c>
      <c r="BB444" s="81">
        <f t="shared" si="162"/>
        <v>21.3</v>
      </c>
      <c r="BC444" s="80">
        <f t="shared" si="163"/>
        <v>306.45</v>
      </c>
      <c r="BD444" s="36">
        <f t="shared" si="164"/>
        <v>147.09599999999998</v>
      </c>
      <c r="BE444" s="80"/>
    </row>
    <row r="445" spans="1:57" ht="18" thickBot="1">
      <c r="A445" s="217">
        <v>41920</v>
      </c>
      <c r="B445" s="201" t="str">
        <f t="shared" si="151"/>
        <v>21:45:00</v>
      </c>
      <c r="C445" s="27" t="s">
        <v>59</v>
      </c>
      <c r="D445" s="88">
        <v>693</v>
      </c>
      <c r="E445" s="88">
        <v>571</v>
      </c>
      <c r="F445" s="88">
        <v>872</v>
      </c>
      <c r="G445" s="88">
        <v>24</v>
      </c>
      <c r="H445" s="88">
        <v>20</v>
      </c>
      <c r="I445" s="89">
        <v>29</v>
      </c>
      <c r="J445" s="48">
        <f>D445+E445+F445</f>
        <v>2136</v>
      </c>
      <c r="K445" s="48">
        <f>G445+H445+I445</f>
        <v>73</v>
      </c>
      <c r="L445" s="88">
        <v>692</v>
      </c>
      <c r="M445" s="94">
        <v>480</v>
      </c>
      <c r="N445" s="94"/>
      <c r="O445" s="93">
        <v>23</v>
      </c>
      <c r="P445" s="93">
        <v>17</v>
      </c>
      <c r="Q445" s="56"/>
      <c r="R445" s="48">
        <f t="shared" si="153"/>
        <v>1172</v>
      </c>
      <c r="S445" s="48">
        <f t="shared" si="152"/>
        <v>40</v>
      </c>
      <c r="T445" s="50">
        <f t="shared" si="165"/>
        <v>113</v>
      </c>
      <c r="U445" s="88">
        <v>5.94</v>
      </c>
      <c r="V445" s="88">
        <v>7</v>
      </c>
      <c r="W445" s="88">
        <v>11.1</v>
      </c>
      <c r="X445" s="44"/>
      <c r="Y445" s="44"/>
      <c r="Z445" s="44"/>
      <c r="AA445" s="44"/>
      <c r="AB445" s="44"/>
      <c r="AC445" s="68"/>
      <c r="AD445" s="33">
        <v>15</v>
      </c>
      <c r="AE445" s="20">
        <f t="shared" si="154"/>
        <v>15</v>
      </c>
      <c r="AF445" s="85">
        <f t="shared" si="169"/>
        <v>137.04</v>
      </c>
      <c r="AG445" s="21">
        <f t="shared" si="168"/>
        <v>122.03999999999999</v>
      </c>
      <c r="AH445" s="84"/>
      <c r="AI445" s="78"/>
      <c r="AJ445" s="22">
        <f t="shared" si="155"/>
        <v>137.04</v>
      </c>
      <c r="AK445" s="23">
        <f t="shared" si="156"/>
        <v>25.055999999999983</v>
      </c>
      <c r="AL445" s="58"/>
      <c r="AM445" s="24">
        <f t="shared" si="157"/>
        <v>15</v>
      </c>
      <c r="AN445" s="25">
        <f t="shared" si="158"/>
        <v>147.09599999999998</v>
      </c>
      <c r="AO445" s="26">
        <f t="shared" si="159"/>
        <v>162.09599999999998</v>
      </c>
      <c r="AP445" s="79"/>
      <c r="AQ445" s="118">
        <v>70</v>
      </c>
      <c r="AR445" s="118">
        <v>200</v>
      </c>
      <c r="AS445" s="118">
        <v>0</v>
      </c>
      <c r="AT445" s="118">
        <v>15</v>
      </c>
      <c r="AU445" s="118">
        <v>60</v>
      </c>
      <c r="AV445" s="62">
        <f t="shared" si="170"/>
        <v>345</v>
      </c>
      <c r="AW445" s="63">
        <f t="shared" si="161"/>
        <v>327.75</v>
      </c>
      <c r="AX445" s="120">
        <v>6</v>
      </c>
      <c r="AY445" s="120">
        <v>4.3</v>
      </c>
      <c r="AZ445" s="120">
        <v>10</v>
      </c>
      <c r="BA445" s="120">
        <v>1</v>
      </c>
      <c r="BB445" s="81">
        <f t="shared" si="162"/>
        <v>21.3</v>
      </c>
      <c r="BC445" s="80">
        <f t="shared" si="163"/>
        <v>306.45</v>
      </c>
      <c r="BD445" s="36">
        <f t="shared" si="164"/>
        <v>147.09599999999998</v>
      </c>
      <c r="BE445" s="80"/>
    </row>
    <row r="446" spans="1:57" ht="18" thickBot="1">
      <c r="A446" s="217">
        <v>41920</v>
      </c>
      <c r="B446" s="201" t="str">
        <f t="shared" si="151"/>
        <v>22:00:00</v>
      </c>
      <c r="C446" s="27" t="s">
        <v>28</v>
      </c>
      <c r="D446" s="88">
        <v>655</v>
      </c>
      <c r="E446" s="88">
        <v>535</v>
      </c>
      <c r="F446" s="88">
        <v>809</v>
      </c>
      <c r="G446" s="88">
        <v>22</v>
      </c>
      <c r="H446" s="88">
        <v>18</v>
      </c>
      <c r="I446" s="89">
        <v>27</v>
      </c>
      <c r="J446" s="48">
        <f t="shared" si="166"/>
        <v>1999</v>
      </c>
      <c r="K446" s="48">
        <f t="shared" si="167"/>
        <v>67</v>
      </c>
      <c r="L446" s="88">
        <v>687</v>
      </c>
      <c r="M446" s="94">
        <v>481</v>
      </c>
      <c r="N446" s="94"/>
      <c r="O446" s="93">
        <v>23</v>
      </c>
      <c r="P446" s="93">
        <v>17</v>
      </c>
      <c r="Q446" s="56"/>
      <c r="R446" s="48">
        <f t="shared" si="153"/>
        <v>1168</v>
      </c>
      <c r="S446" s="48">
        <f t="shared" si="152"/>
        <v>39</v>
      </c>
      <c r="T446" s="50">
        <f t="shared" si="165"/>
        <v>106</v>
      </c>
      <c r="U446" s="89">
        <v>5.43</v>
      </c>
      <c r="V446" s="88">
        <v>6.5</v>
      </c>
      <c r="W446" s="88">
        <v>10.199999999999999</v>
      </c>
      <c r="X446" s="44"/>
      <c r="Y446" s="44"/>
      <c r="Z446" s="44"/>
      <c r="AA446" s="44"/>
      <c r="AB446" s="44"/>
      <c r="AC446" s="68"/>
      <c r="AD446" s="33">
        <v>15</v>
      </c>
      <c r="AE446" s="20">
        <f t="shared" si="154"/>
        <v>15</v>
      </c>
      <c r="AF446" s="85">
        <f t="shared" si="169"/>
        <v>128.13</v>
      </c>
      <c r="AG446" s="21">
        <f t="shared" si="168"/>
        <v>113.13</v>
      </c>
      <c r="AH446" s="84"/>
      <c r="AI446" s="78"/>
      <c r="AJ446" s="22">
        <f t="shared" si="155"/>
        <v>128.13</v>
      </c>
      <c r="AK446" s="23">
        <f t="shared" si="156"/>
        <v>33.96599999999998</v>
      </c>
      <c r="AL446" s="58"/>
      <c r="AM446" s="24">
        <f t="shared" si="157"/>
        <v>15</v>
      </c>
      <c r="AN446" s="25">
        <f t="shared" si="158"/>
        <v>147.09599999999998</v>
      </c>
      <c r="AO446" s="26">
        <f t="shared" si="159"/>
        <v>162.09599999999998</v>
      </c>
      <c r="AP446" s="79"/>
      <c r="AQ446" s="118">
        <v>70</v>
      </c>
      <c r="AR446" s="118">
        <v>200</v>
      </c>
      <c r="AS446" s="118">
        <v>0</v>
      </c>
      <c r="AT446" s="118">
        <v>15</v>
      </c>
      <c r="AU446" s="118">
        <v>60</v>
      </c>
      <c r="AV446" s="62">
        <f t="shared" si="170"/>
        <v>345</v>
      </c>
      <c r="AW446" s="63">
        <f t="shared" si="161"/>
        <v>327.75</v>
      </c>
      <c r="AX446" s="120">
        <v>6</v>
      </c>
      <c r="AY446" s="120">
        <v>4.3</v>
      </c>
      <c r="AZ446" s="120">
        <v>10</v>
      </c>
      <c r="BA446" s="120">
        <v>1</v>
      </c>
      <c r="BB446" s="81">
        <f t="shared" si="162"/>
        <v>21.3</v>
      </c>
      <c r="BC446" s="80">
        <f t="shared" si="163"/>
        <v>306.45</v>
      </c>
      <c r="BD446" s="36">
        <f t="shared" si="164"/>
        <v>147.09599999999998</v>
      </c>
      <c r="BE446" s="80"/>
    </row>
    <row r="447" spans="1:57" ht="18" thickBot="1">
      <c r="A447" s="217">
        <v>41920</v>
      </c>
      <c r="B447" s="201" t="str">
        <f t="shared" si="151"/>
        <v>22:30:00</v>
      </c>
      <c r="C447" s="215" t="s">
        <v>60</v>
      </c>
      <c r="D447" s="88">
        <v>628</v>
      </c>
      <c r="E447" s="88">
        <v>516</v>
      </c>
      <c r="F447" s="88">
        <v>789</v>
      </c>
      <c r="G447" s="88">
        <v>21</v>
      </c>
      <c r="H447" s="88">
        <v>17</v>
      </c>
      <c r="I447" s="89">
        <v>26</v>
      </c>
      <c r="J447" s="48">
        <f t="shared" si="166"/>
        <v>1933</v>
      </c>
      <c r="K447" s="48">
        <f t="shared" si="167"/>
        <v>64</v>
      </c>
      <c r="L447" s="88">
        <v>653</v>
      </c>
      <c r="M447" s="94">
        <v>462</v>
      </c>
      <c r="N447" s="94"/>
      <c r="O447" s="93">
        <v>21</v>
      </c>
      <c r="P447" s="93">
        <v>16</v>
      </c>
      <c r="Q447" s="56"/>
      <c r="R447" s="48">
        <f t="shared" si="153"/>
        <v>1115</v>
      </c>
      <c r="S447" s="48">
        <f t="shared" si="152"/>
        <v>36</v>
      </c>
      <c r="T447" s="50">
        <f t="shared" si="165"/>
        <v>100</v>
      </c>
      <c r="U447" s="89">
        <v>5.43</v>
      </c>
      <c r="V447" s="88">
        <v>6</v>
      </c>
      <c r="W447" s="88">
        <v>10.199999999999999</v>
      </c>
      <c r="X447" s="44"/>
      <c r="Y447" s="44"/>
      <c r="Z447" s="44"/>
      <c r="AA447" s="44"/>
      <c r="AB447" s="44"/>
      <c r="AC447" s="68"/>
      <c r="AD447" s="33"/>
      <c r="AE447" s="20">
        <f t="shared" si="154"/>
        <v>0</v>
      </c>
      <c r="AF447" s="85">
        <f t="shared" si="169"/>
        <v>121.63000000000001</v>
      </c>
      <c r="AG447" s="21">
        <f t="shared" si="168"/>
        <v>121.63000000000001</v>
      </c>
      <c r="AH447" s="84"/>
      <c r="AI447" s="78"/>
      <c r="AJ447" s="22">
        <f t="shared" si="155"/>
        <v>121.63000000000001</v>
      </c>
      <c r="AK447" s="23">
        <f t="shared" si="156"/>
        <v>25.465999999999966</v>
      </c>
      <c r="AL447" s="58"/>
      <c r="AM447" s="24">
        <f t="shared" si="157"/>
        <v>0</v>
      </c>
      <c r="AN447" s="25">
        <f t="shared" si="158"/>
        <v>147.09599999999998</v>
      </c>
      <c r="AO447" s="26">
        <f t="shared" si="159"/>
        <v>147.09599999999998</v>
      </c>
      <c r="AP447" s="79"/>
      <c r="AQ447" s="118">
        <v>70</v>
      </c>
      <c r="AR447" s="118">
        <v>200</v>
      </c>
      <c r="AS447" s="118">
        <v>0</v>
      </c>
      <c r="AT447" s="118">
        <v>15</v>
      </c>
      <c r="AU447" s="118">
        <v>60</v>
      </c>
      <c r="AV447" s="62">
        <f t="shared" si="170"/>
        <v>345</v>
      </c>
      <c r="AW447" s="63">
        <f t="shared" si="161"/>
        <v>327.75</v>
      </c>
      <c r="AX447" s="120">
        <v>6</v>
      </c>
      <c r="AY447" s="120">
        <v>4.3</v>
      </c>
      <c r="AZ447" s="120">
        <v>10</v>
      </c>
      <c r="BA447" s="120">
        <v>1</v>
      </c>
      <c r="BB447" s="81">
        <f t="shared" si="162"/>
        <v>21.3</v>
      </c>
      <c r="BC447" s="80">
        <f t="shared" si="163"/>
        <v>306.45</v>
      </c>
      <c r="BD447" s="36">
        <f t="shared" si="164"/>
        <v>147.09599999999998</v>
      </c>
      <c r="BE447" s="80"/>
    </row>
    <row r="448" spans="1:57" ht="18" thickBot="1">
      <c r="A448" s="217">
        <v>41920</v>
      </c>
      <c r="B448" s="201" t="str">
        <f t="shared" si="151"/>
        <v>23:00:00</v>
      </c>
      <c r="C448" s="215" t="s">
        <v>29</v>
      </c>
      <c r="D448" s="88">
        <v>596</v>
      </c>
      <c r="E448" s="88">
        <v>493</v>
      </c>
      <c r="F448" s="88">
        <v>747</v>
      </c>
      <c r="G448" s="88">
        <v>20</v>
      </c>
      <c r="H448" s="88">
        <v>16</v>
      </c>
      <c r="I448" s="89">
        <v>25</v>
      </c>
      <c r="J448" s="48">
        <f t="shared" si="166"/>
        <v>1836</v>
      </c>
      <c r="K448" s="48">
        <f t="shared" si="167"/>
        <v>61</v>
      </c>
      <c r="L448" s="88">
        <v>625</v>
      </c>
      <c r="M448" s="94">
        <v>439</v>
      </c>
      <c r="N448" s="94"/>
      <c r="O448" s="93">
        <v>20</v>
      </c>
      <c r="P448" s="93">
        <v>15</v>
      </c>
      <c r="Q448" s="56"/>
      <c r="R448" s="48">
        <f t="shared" si="153"/>
        <v>1064</v>
      </c>
      <c r="S448" s="48">
        <f t="shared" si="152"/>
        <v>35</v>
      </c>
      <c r="T448" s="50">
        <f t="shared" si="165"/>
        <v>96</v>
      </c>
      <c r="U448" s="89">
        <v>4.8899999999999997</v>
      </c>
      <c r="V448" s="88">
        <v>5.5</v>
      </c>
      <c r="W448" s="88">
        <v>9.1999999999999993</v>
      </c>
      <c r="X448" s="44"/>
      <c r="Y448" s="44"/>
      <c r="Z448" s="44"/>
      <c r="AA448" s="44"/>
      <c r="AB448" s="44"/>
      <c r="AC448" s="68"/>
      <c r="AD448" s="33"/>
      <c r="AE448" s="20">
        <f t="shared" si="154"/>
        <v>0</v>
      </c>
      <c r="AF448" s="85">
        <f t="shared" si="169"/>
        <v>115.59</v>
      </c>
      <c r="AG448" s="21">
        <f t="shared" si="168"/>
        <v>115.59</v>
      </c>
      <c r="AH448" s="84"/>
      <c r="AI448" s="78"/>
      <c r="AJ448" s="22">
        <f t="shared" si="155"/>
        <v>115.59</v>
      </c>
      <c r="AK448" s="23">
        <f t="shared" si="156"/>
        <v>31.505999999999972</v>
      </c>
      <c r="AL448" s="58"/>
      <c r="AM448" s="24">
        <f t="shared" si="157"/>
        <v>0</v>
      </c>
      <c r="AN448" s="25">
        <f t="shared" si="158"/>
        <v>147.09599999999998</v>
      </c>
      <c r="AO448" s="26">
        <f t="shared" si="159"/>
        <v>147.09599999999998</v>
      </c>
      <c r="AP448" s="79"/>
      <c r="AQ448" s="118">
        <v>70</v>
      </c>
      <c r="AR448" s="118">
        <v>200</v>
      </c>
      <c r="AS448" s="118">
        <v>0</v>
      </c>
      <c r="AT448" s="118">
        <v>15</v>
      </c>
      <c r="AU448" s="118">
        <v>60</v>
      </c>
      <c r="AV448" s="62">
        <f t="shared" si="170"/>
        <v>345</v>
      </c>
      <c r="AW448" s="63">
        <f t="shared" si="161"/>
        <v>327.75</v>
      </c>
      <c r="AX448" s="120">
        <v>6</v>
      </c>
      <c r="AY448" s="120">
        <v>4.3</v>
      </c>
      <c r="AZ448" s="120">
        <v>10</v>
      </c>
      <c r="BA448" s="120">
        <v>1</v>
      </c>
      <c r="BB448" s="81">
        <f t="shared" si="162"/>
        <v>21.3</v>
      </c>
      <c r="BC448" s="80">
        <f t="shared" si="163"/>
        <v>306.45</v>
      </c>
      <c r="BD448" s="36">
        <f t="shared" si="164"/>
        <v>147.09599999999998</v>
      </c>
      <c r="BE448" s="80"/>
    </row>
    <row r="449" spans="1:57" ht="18" thickBot="1">
      <c r="A449" s="217">
        <v>41920</v>
      </c>
      <c r="B449" s="201" t="str">
        <f t="shared" si="151"/>
        <v>23:30:00</v>
      </c>
      <c r="C449" s="32" t="s">
        <v>61</v>
      </c>
      <c r="D449" s="88">
        <v>568</v>
      </c>
      <c r="E449" s="88">
        <v>472</v>
      </c>
      <c r="F449" s="88">
        <v>731</v>
      </c>
      <c r="G449" s="88">
        <v>19</v>
      </c>
      <c r="H449" s="88">
        <v>16</v>
      </c>
      <c r="I449" s="89">
        <v>24</v>
      </c>
      <c r="J449" s="48">
        <f t="shared" si="166"/>
        <v>1771</v>
      </c>
      <c r="K449" s="48">
        <f t="shared" si="167"/>
        <v>59</v>
      </c>
      <c r="L449" s="88">
        <v>614</v>
      </c>
      <c r="M449" s="94">
        <v>435</v>
      </c>
      <c r="N449" s="94"/>
      <c r="O449" s="93">
        <v>20</v>
      </c>
      <c r="P449" s="93">
        <v>15</v>
      </c>
      <c r="Q449" s="56"/>
      <c r="R449" s="48">
        <f t="shared" si="153"/>
        <v>1049</v>
      </c>
      <c r="S449" s="48">
        <f t="shared" si="152"/>
        <v>34</v>
      </c>
      <c r="T449" s="50">
        <f t="shared" si="165"/>
        <v>93</v>
      </c>
      <c r="U449" s="89">
        <v>4.8899999999999997</v>
      </c>
      <c r="V449" s="88">
        <v>5.5</v>
      </c>
      <c r="W449" s="88">
        <v>9.1999999999999993</v>
      </c>
      <c r="X449" s="44"/>
      <c r="Y449" s="44"/>
      <c r="Z449" s="44"/>
      <c r="AA449" s="44"/>
      <c r="AB449" s="44"/>
      <c r="AC449" s="68"/>
      <c r="AD449" s="33"/>
      <c r="AE449" s="20">
        <f t="shared" si="154"/>
        <v>0</v>
      </c>
      <c r="AF449" s="85">
        <f t="shared" si="169"/>
        <v>112.59</v>
      </c>
      <c r="AG449" s="21">
        <f t="shared" si="168"/>
        <v>112.59</v>
      </c>
      <c r="AH449" s="84"/>
      <c r="AI449" s="78"/>
      <c r="AJ449" s="22">
        <f t="shared" si="155"/>
        <v>112.59</v>
      </c>
      <c r="AK449" s="23">
        <f t="shared" si="156"/>
        <v>34.505999999999972</v>
      </c>
      <c r="AL449" s="58"/>
      <c r="AM449" s="24">
        <f t="shared" si="157"/>
        <v>0</v>
      </c>
      <c r="AN449" s="25">
        <f t="shared" si="158"/>
        <v>147.09599999999998</v>
      </c>
      <c r="AO449" s="26">
        <f t="shared" si="159"/>
        <v>147.09599999999998</v>
      </c>
      <c r="AP449" s="79"/>
      <c r="AQ449" s="118">
        <v>70</v>
      </c>
      <c r="AR449" s="118">
        <v>200</v>
      </c>
      <c r="AS449" s="118">
        <v>0</v>
      </c>
      <c r="AT449" s="118">
        <v>15</v>
      </c>
      <c r="AU449" s="118">
        <v>60</v>
      </c>
      <c r="AV449" s="62">
        <f t="shared" si="170"/>
        <v>345</v>
      </c>
      <c r="AW449" s="63">
        <f t="shared" si="161"/>
        <v>327.75</v>
      </c>
      <c r="AX449" s="120">
        <v>6</v>
      </c>
      <c r="AY449" s="120">
        <v>4.3</v>
      </c>
      <c r="AZ449" s="120">
        <v>10</v>
      </c>
      <c r="BA449" s="120">
        <v>1</v>
      </c>
      <c r="BB449" s="81">
        <f t="shared" si="162"/>
        <v>21.3</v>
      </c>
      <c r="BC449" s="80">
        <f t="shared" si="163"/>
        <v>306.45</v>
      </c>
      <c r="BD449" s="36">
        <f t="shared" si="164"/>
        <v>147.09599999999998</v>
      </c>
      <c r="BE449" s="80"/>
    </row>
    <row r="450" spans="1:57" ht="18" thickBot="1">
      <c r="A450" s="217">
        <v>41921</v>
      </c>
      <c r="B450" s="201" t="str">
        <f t="shared" si="151"/>
        <v>00:00:00</v>
      </c>
      <c r="C450" s="18" t="s">
        <v>85</v>
      </c>
      <c r="D450" s="88">
        <v>449</v>
      </c>
      <c r="E450" s="88">
        <v>542</v>
      </c>
      <c r="F450" s="88">
        <v>712</v>
      </c>
      <c r="G450" s="88">
        <v>18</v>
      </c>
      <c r="H450" s="88">
        <v>15</v>
      </c>
      <c r="I450" s="89">
        <v>24</v>
      </c>
      <c r="J450" s="48">
        <f t="shared" si="166"/>
        <v>1703</v>
      </c>
      <c r="K450" s="48">
        <f t="shared" si="167"/>
        <v>57</v>
      </c>
      <c r="L450" s="89">
        <v>539</v>
      </c>
      <c r="M450" s="19">
        <v>421</v>
      </c>
      <c r="N450" s="19"/>
      <c r="O450" s="19">
        <v>18</v>
      </c>
      <c r="P450" s="45">
        <v>14</v>
      </c>
      <c r="Q450" s="49"/>
      <c r="R450" s="48">
        <f>SUM(L450+M450+N450)</f>
        <v>960</v>
      </c>
      <c r="S450" s="48">
        <f t="shared" ref="S450:S513" si="171">O450+P450+Q450</f>
        <v>32</v>
      </c>
      <c r="T450" s="50">
        <f t="shared" si="165"/>
        <v>89</v>
      </c>
      <c r="U450" s="88">
        <v>4.32</v>
      </c>
      <c r="V450" s="88">
        <v>4.5</v>
      </c>
      <c r="W450" s="99">
        <v>8.4</v>
      </c>
      <c r="X450" s="99"/>
      <c r="Y450" s="99"/>
      <c r="Z450" s="53"/>
      <c r="AA450" s="53"/>
      <c r="AB450" s="53"/>
      <c r="AC450" s="67">
        <f>SUM(X450:AB450)</f>
        <v>0</v>
      </c>
      <c r="AD450" s="51"/>
      <c r="AE450" s="20">
        <f>AC450+AD450</f>
        <v>0</v>
      </c>
      <c r="AF450" s="85">
        <f>T450+U450+V450+W450+X450+V449+Z450+AA450+AB450</f>
        <v>111.72</v>
      </c>
      <c r="AG450" s="21">
        <f>+AF450-AM450</f>
        <v>111.72</v>
      </c>
      <c r="AH450" s="82"/>
      <c r="AI450" s="51"/>
      <c r="AJ450" s="22">
        <f>AF450+AI450</f>
        <v>111.72</v>
      </c>
      <c r="AK450" s="23">
        <f>AO450-AF450</f>
        <v>9.2879999999999825</v>
      </c>
      <c r="AL450" s="54"/>
      <c r="AM450" s="24">
        <f>AE450</f>
        <v>0</v>
      </c>
      <c r="AN450" s="25">
        <f>BD450</f>
        <v>121.00799999999998</v>
      </c>
      <c r="AO450" s="26">
        <f>AM450+AN450</f>
        <v>121.00799999999998</v>
      </c>
      <c r="AP450" s="79"/>
      <c r="AQ450" s="118">
        <v>65</v>
      </c>
      <c r="AR450" s="118">
        <v>200</v>
      </c>
      <c r="AS450" s="118">
        <v>0</v>
      </c>
      <c r="AT450" s="118">
        <v>33</v>
      </c>
      <c r="AU450" s="118">
        <v>0</v>
      </c>
      <c r="AV450" s="62">
        <f>SUM(AQ450:AU450)</f>
        <v>298</v>
      </c>
      <c r="AW450" s="63">
        <f>AV450*0.95</f>
        <v>283.09999999999997</v>
      </c>
      <c r="AX450" s="120">
        <v>6</v>
      </c>
      <c r="AY450" s="120">
        <v>16</v>
      </c>
      <c r="AZ450" s="120">
        <v>8</v>
      </c>
      <c r="BA450" s="120">
        <v>1</v>
      </c>
      <c r="BB450" s="81">
        <f>SUM(AX450:BA450)</f>
        <v>31</v>
      </c>
      <c r="BC450" s="80">
        <f>AW450-BB450</f>
        <v>252.09999999999997</v>
      </c>
      <c r="BD450" s="36">
        <f>BC450*0.48</f>
        <v>121.00799999999998</v>
      </c>
      <c r="BE450" s="80">
        <f>BC450*0.52</f>
        <v>131.09199999999998</v>
      </c>
    </row>
    <row r="451" spans="1:57" ht="18" thickBot="1">
      <c r="A451" s="217">
        <v>41921</v>
      </c>
      <c r="B451" s="201" t="str">
        <f t="shared" ref="B451:B514" si="172">LEFT(C451,2) &amp; ":" &amp; RIGHT(C451,2) &amp; ":00"</f>
        <v>00:30:00</v>
      </c>
      <c r="C451" s="27" t="s">
        <v>38</v>
      </c>
      <c r="D451" s="88">
        <v>429</v>
      </c>
      <c r="E451" s="88">
        <v>514</v>
      </c>
      <c r="F451" s="88">
        <v>0</v>
      </c>
      <c r="G451" s="88">
        <v>17</v>
      </c>
      <c r="H451" s="88">
        <v>14</v>
      </c>
      <c r="I451" s="89">
        <v>0</v>
      </c>
      <c r="J451" s="48">
        <f t="shared" si="166"/>
        <v>943</v>
      </c>
      <c r="K451" s="48">
        <f t="shared" si="167"/>
        <v>31</v>
      </c>
      <c r="L451" s="89">
        <v>554</v>
      </c>
      <c r="M451" s="94">
        <v>414</v>
      </c>
      <c r="N451" s="94"/>
      <c r="O451" s="94">
        <v>18</v>
      </c>
      <c r="P451" s="45">
        <v>14</v>
      </c>
      <c r="Q451" s="56"/>
      <c r="R451" s="48">
        <f t="shared" ref="R451:R505" si="173">SUM(L451+M451+N451)</f>
        <v>968</v>
      </c>
      <c r="S451" s="48">
        <f t="shared" si="171"/>
        <v>32</v>
      </c>
      <c r="T451" s="50">
        <f>SUM(K451+S451)</f>
        <v>63</v>
      </c>
      <c r="U451" s="88">
        <v>4.32</v>
      </c>
      <c r="V451" s="88">
        <v>4.5</v>
      </c>
      <c r="W451" s="99">
        <v>8.4</v>
      </c>
      <c r="X451" s="88"/>
      <c r="Y451" s="137"/>
      <c r="Z451" s="53"/>
      <c r="AA451" s="44"/>
      <c r="AB451" s="44"/>
      <c r="AC451" s="67">
        <f t="shared" ref="AC451:AC505" si="174">SUM(X451:AB451)</f>
        <v>0</v>
      </c>
      <c r="AD451" s="33"/>
      <c r="AE451" s="20">
        <f t="shared" ref="AE451:AE505" si="175">AC451+AD451</f>
        <v>0</v>
      </c>
      <c r="AF451" s="85">
        <f>T451+U451+V451+W451+X451+V450+Z451+AA451+AB451</f>
        <v>84.72</v>
      </c>
      <c r="AG451" s="21">
        <f>+AF451-AM451</f>
        <v>84.72</v>
      </c>
      <c r="AH451" s="82"/>
      <c r="AI451" s="51"/>
      <c r="AJ451" s="22">
        <f t="shared" ref="AJ451:AJ514" si="176">AF451+AI451</f>
        <v>84.72</v>
      </c>
      <c r="AK451" s="23">
        <f t="shared" ref="AK451:AK514" si="177">AO451-AF451</f>
        <v>36.287999999999982</v>
      </c>
      <c r="AL451" s="54"/>
      <c r="AM451" s="24">
        <f t="shared" ref="AM451:AM514" si="178">AE451</f>
        <v>0</v>
      </c>
      <c r="AN451" s="25">
        <f t="shared" ref="AN451:AN505" si="179">BD451</f>
        <v>121.00799999999998</v>
      </c>
      <c r="AO451" s="26">
        <f t="shared" ref="AO451:AO505" si="180">AM451+AN451</f>
        <v>121.00799999999998</v>
      </c>
      <c r="AP451" s="79"/>
      <c r="AQ451" s="118">
        <v>65</v>
      </c>
      <c r="AR451" s="118">
        <v>200</v>
      </c>
      <c r="AS451" s="118">
        <v>0</v>
      </c>
      <c r="AT451" s="118">
        <v>33</v>
      </c>
      <c r="AU451" s="118">
        <v>0</v>
      </c>
      <c r="AV451" s="62">
        <f t="shared" ref="AV451:AV505" si="181">SUM(AQ451:AU451)</f>
        <v>298</v>
      </c>
      <c r="AW451" s="63">
        <f t="shared" ref="AW451:AW505" si="182">AV451*0.95</f>
        <v>283.09999999999997</v>
      </c>
      <c r="AX451" s="120">
        <v>6</v>
      </c>
      <c r="AY451" s="120">
        <v>16</v>
      </c>
      <c r="AZ451" s="120">
        <v>8</v>
      </c>
      <c r="BA451" s="120">
        <v>1</v>
      </c>
      <c r="BB451" s="81">
        <f t="shared" ref="BB451:BB505" si="183">SUM(AX451:BA451)</f>
        <v>31</v>
      </c>
      <c r="BC451" s="80">
        <f t="shared" ref="BC451:BC505" si="184">AW451-BB451</f>
        <v>252.09999999999997</v>
      </c>
      <c r="BD451" s="36">
        <f t="shared" ref="BD451:BD505" si="185">BC451*0.48</f>
        <v>121.00799999999998</v>
      </c>
      <c r="BE451" s="80">
        <f t="shared" ref="BE451:BE505" si="186">BC451*0.52</f>
        <v>131.09199999999998</v>
      </c>
    </row>
    <row r="452" spans="1:57" ht="18" thickBot="1">
      <c r="A452" s="217">
        <v>41921</v>
      </c>
      <c r="B452" s="201" t="str">
        <f t="shared" si="172"/>
        <v>01:00:00</v>
      </c>
      <c r="C452" s="18" t="s">
        <v>7</v>
      </c>
      <c r="D452" s="90">
        <v>421</v>
      </c>
      <c r="E452" s="88">
        <v>325</v>
      </c>
      <c r="F452" s="88">
        <v>0</v>
      </c>
      <c r="G452" s="88">
        <v>11</v>
      </c>
      <c r="H452" s="88">
        <v>14</v>
      </c>
      <c r="I452" s="89">
        <v>0</v>
      </c>
      <c r="J452" s="48">
        <f t="shared" si="166"/>
        <v>746</v>
      </c>
      <c r="K452" s="48">
        <f t="shared" si="167"/>
        <v>25</v>
      </c>
      <c r="L452" s="89">
        <v>481</v>
      </c>
      <c r="M452" s="94">
        <v>403</v>
      </c>
      <c r="N452" s="94"/>
      <c r="O452" s="94">
        <v>16</v>
      </c>
      <c r="P452" s="45">
        <v>14</v>
      </c>
      <c r="Q452" s="56"/>
      <c r="R452" s="48">
        <f t="shared" si="173"/>
        <v>884</v>
      </c>
      <c r="S452" s="48">
        <f t="shared" si="171"/>
        <v>30</v>
      </c>
      <c r="T452" s="50">
        <f t="shared" si="165"/>
        <v>55</v>
      </c>
      <c r="U452" s="88">
        <v>4.2</v>
      </c>
      <c r="V452" s="88">
        <v>4.5</v>
      </c>
      <c r="W452" s="88">
        <v>8</v>
      </c>
      <c r="X452" s="88"/>
      <c r="Y452" s="137"/>
      <c r="Z452" s="44"/>
      <c r="AA452" s="44"/>
      <c r="AB452" s="44"/>
      <c r="AC452" s="67">
        <f t="shared" si="174"/>
        <v>0</v>
      </c>
      <c r="AD452" s="33"/>
      <c r="AE452" s="20">
        <f t="shared" si="175"/>
        <v>0</v>
      </c>
      <c r="AF452" s="85">
        <f>T452+U452+V452+W452+X452+V451+Z452+AA452+AB452</f>
        <v>76.2</v>
      </c>
      <c r="AG452" s="21">
        <f>+AF452-AM452</f>
        <v>76.2</v>
      </c>
      <c r="AH452" s="82"/>
      <c r="AI452" s="51"/>
      <c r="AJ452" s="22">
        <f t="shared" si="176"/>
        <v>76.2</v>
      </c>
      <c r="AK452" s="23">
        <f t="shared" si="177"/>
        <v>44.807999999999979</v>
      </c>
      <c r="AL452" s="58"/>
      <c r="AM452" s="24">
        <f t="shared" si="178"/>
        <v>0</v>
      </c>
      <c r="AN452" s="25">
        <f t="shared" si="179"/>
        <v>121.00799999999998</v>
      </c>
      <c r="AO452" s="26">
        <f t="shared" si="180"/>
        <v>121.00799999999998</v>
      </c>
      <c r="AP452" s="79"/>
      <c r="AQ452" s="118">
        <v>65</v>
      </c>
      <c r="AR452" s="118">
        <v>200</v>
      </c>
      <c r="AS452" s="118">
        <v>0</v>
      </c>
      <c r="AT452" s="118">
        <v>33</v>
      </c>
      <c r="AU452" s="118">
        <v>0</v>
      </c>
      <c r="AV452" s="62">
        <f t="shared" si="181"/>
        <v>298</v>
      </c>
      <c r="AW452" s="63">
        <f t="shared" si="182"/>
        <v>283.09999999999997</v>
      </c>
      <c r="AX452" s="120">
        <v>6</v>
      </c>
      <c r="AY452" s="120">
        <v>16</v>
      </c>
      <c r="AZ452" s="120">
        <v>8</v>
      </c>
      <c r="BA452" s="120">
        <v>1</v>
      </c>
      <c r="BB452" s="81">
        <f t="shared" si="183"/>
        <v>31</v>
      </c>
      <c r="BC452" s="80">
        <f t="shared" si="184"/>
        <v>252.09999999999997</v>
      </c>
      <c r="BD452" s="36">
        <f t="shared" si="185"/>
        <v>121.00799999999998</v>
      </c>
      <c r="BE452" s="80">
        <f t="shared" si="186"/>
        <v>131.09199999999998</v>
      </c>
    </row>
    <row r="453" spans="1:57" ht="18" thickBot="1">
      <c r="A453" s="217">
        <v>41921</v>
      </c>
      <c r="B453" s="201" t="str">
        <f t="shared" si="172"/>
        <v>01:30:00</v>
      </c>
      <c r="C453" s="18" t="s">
        <v>39</v>
      </c>
      <c r="D453" s="88">
        <v>419</v>
      </c>
      <c r="E453" s="88">
        <v>323</v>
      </c>
      <c r="F453" s="88">
        <v>0</v>
      </c>
      <c r="G453" s="88">
        <v>11</v>
      </c>
      <c r="H453" s="88">
        <v>14</v>
      </c>
      <c r="I453" s="89">
        <v>0</v>
      </c>
      <c r="J453" s="48">
        <f t="shared" si="166"/>
        <v>742</v>
      </c>
      <c r="K453" s="48">
        <f t="shared" si="167"/>
        <v>25</v>
      </c>
      <c r="L453" s="89">
        <v>472</v>
      </c>
      <c r="M453" s="94">
        <v>393</v>
      </c>
      <c r="N453" s="94"/>
      <c r="O453" s="94">
        <v>15</v>
      </c>
      <c r="P453" s="45">
        <v>14</v>
      </c>
      <c r="Q453" s="56"/>
      <c r="R453" s="48">
        <f t="shared" si="173"/>
        <v>865</v>
      </c>
      <c r="S453" s="48">
        <f t="shared" si="171"/>
        <v>29</v>
      </c>
      <c r="T453" s="50">
        <f t="shared" si="165"/>
        <v>54</v>
      </c>
      <c r="U453" s="88">
        <v>4.2</v>
      </c>
      <c r="V453" s="88">
        <v>4.5</v>
      </c>
      <c r="W453" s="88">
        <v>8</v>
      </c>
      <c r="X453" s="88"/>
      <c r="Y453" s="137"/>
      <c r="Z453" s="44"/>
      <c r="AA453" s="44"/>
      <c r="AB453" s="44"/>
      <c r="AC453" s="67">
        <f t="shared" si="174"/>
        <v>0</v>
      </c>
      <c r="AD453" s="33"/>
      <c r="AE453" s="20">
        <f t="shared" si="175"/>
        <v>0</v>
      </c>
      <c r="AF453" s="85">
        <f>T453+U453+V453+W453+X453+V452+Z453+AA453+AB453</f>
        <v>75.2</v>
      </c>
      <c r="AG453" s="21">
        <f>+AF453-AM453</f>
        <v>75.2</v>
      </c>
      <c r="AH453" s="82"/>
      <c r="AI453" s="51"/>
      <c r="AJ453" s="22">
        <f t="shared" si="176"/>
        <v>75.2</v>
      </c>
      <c r="AK453" s="23">
        <f t="shared" si="177"/>
        <v>45.807999999999979</v>
      </c>
      <c r="AL453" s="58"/>
      <c r="AM453" s="24">
        <f t="shared" si="178"/>
        <v>0</v>
      </c>
      <c r="AN453" s="25">
        <f t="shared" si="179"/>
        <v>121.00799999999998</v>
      </c>
      <c r="AO453" s="26">
        <f t="shared" si="180"/>
        <v>121.00799999999998</v>
      </c>
      <c r="AP453" s="79"/>
      <c r="AQ453" s="118">
        <v>65</v>
      </c>
      <c r="AR453" s="118">
        <v>200</v>
      </c>
      <c r="AS453" s="118">
        <v>0</v>
      </c>
      <c r="AT453" s="118">
        <v>33</v>
      </c>
      <c r="AU453" s="118">
        <v>0</v>
      </c>
      <c r="AV453" s="62">
        <f t="shared" si="181"/>
        <v>298</v>
      </c>
      <c r="AW453" s="63">
        <f t="shared" si="182"/>
        <v>283.09999999999997</v>
      </c>
      <c r="AX453" s="120">
        <v>6</v>
      </c>
      <c r="AY453" s="120">
        <v>16</v>
      </c>
      <c r="AZ453" s="120">
        <v>8</v>
      </c>
      <c r="BA453" s="120">
        <v>1</v>
      </c>
      <c r="BB453" s="81">
        <f t="shared" si="183"/>
        <v>31</v>
      </c>
      <c r="BC453" s="80">
        <f t="shared" si="184"/>
        <v>252.09999999999997</v>
      </c>
      <c r="BD453" s="36">
        <f t="shared" si="185"/>
        <v>121.00799999999998</v>
      </c>
      <c r="BE453" s="80">
        <f t="shared" si="186"/>
        <v>131.09199999999998</v>
      </c>
    </row>
    <row r="454" spans="1:57" ht="18" thickBot="1">
      <c r="A454" s="217">
        <v>41921</v>
      </c>
      <c r="B454" s="201" t="str">
        <f t="shared" si="172"/>
        <v>02:00:00</v>
      </c>
      <c r="C454" s="27" t="s">
        <v>8</v>
      </c>
      <c r="D454" s="88">
        <v>411</v>
      </c>
      <c r="E454" s="88">
        <v>479</v>
      </c>
      <c r="F454" s="88">
        <v>0</v>
      </c>
      <c r="G454" s="88">
        <v>16</v>
      </c>
      <c r="H454" s="88">
        <v>14</v>
      </c>
      <c r="I454" s="89">
        <v>0</v>
      </c>
      <c r="J454" s="48">
        <f t="shared" si="166"/>
        <v>890</v>
      </c>
      <c r="K454" s="48">
        <f t="shared" si="167"/>
        <v>30</v>
      </c>
      <c r="L454" s="89">
        <v>459</v>
      </c>
      <c r="M454" s="94">
        <v>397</v>
      </c>
      <c r="N454" s="94"/>
      <c r="O454" s="94">
        <v>14</v>
      </c>
      <c r="P454" s="45">
        <v>14</v>
      </c>
      <c r="Q454" s="56"/>
      <c r="R454" s="48">
        <f t="shared" si="173"/>
        <v>856</v>
      </c>
      <c r="S454" s="48">
        <f t="shared" si="171"/>
        <v>28</v>
      </c>
      <c r="T454" s="50">
        <f t="shared" si="165"/>
        <v>58</v>
      </c>
      <c r="U454" s="88">
        <v>4.0599999999999996</v>
      </c>
      <c r="V454" s="89">
        <v>4</v>
      </c>
      <c r="W454" s="88">
        <v>7.7</v>
      </c>
      <c r="X454" s="88"/>
      <c r="Y454" s="137"/>
      <c r="Z454" s="44"/>
      <c r="AA454" s="44"/>
      <c r="AB454" s="44"/>
      <c r="AC454" s="67">
        <f t="shared" si="174"/>
        <v>0</v>
      </c>
      <c r="AD454" s="33"/>
      <c r="AE454" s="20">
        <f t="shared" si="175"/>
        <v>0</v>
      </c>
      <c r="AF454" s="85">
        <f>T454+U454+V454+W454+X454+V453+Z454+AA454+AB454</f>
        <v>78.260000000000005</v>
      </c>
      <c r="AG454" s="21">
        <f t="shared" ref="AG454:AG505" si="187">+AF454-AM454</f>
        <v>78.260000000000005</v>
      </c>
      <c r="AH454" s="82"/>
      <c r="AI454" s="51"/>
      <c r="AJ454" s="22">
        <f t="shared" si="176"/>
        <v>78.260000000000005</v>
      </c>
      <c r="AK454" s="23">
        <f t="shared" si="177"/>
        <v>42.747999999999976</v>
      </c>
      <c r="AL454" s="58"/>
      <c r="AM454" s="24">
        <f t="shared" si="178"/>
        <v>0</v>
      </c>
      <c r="AN454" s="25">
        <f t="shared" si="179"/>
        <v>121.00799999999998</v>
      </c>
      <c r="AO454" s="26">
        <f t="shared" si="180"/>
        <v>121.00799999999998</v>
      </c>
      <c r="AP454" s="79"/>
      <c r="AQ454" s="118">
        <v>65</v>
      </c>
      <c r="AR454" s="118">
        <v>200</v>
      </c>
      <c r="AS454" s="118">
        <v>0</v>
      </c>
      <c r="AT454" s="118">
        <v>33</v>
      </c>
      <c r="AU454" s="118">
        <v>0</v>
      </c>
      <c r="AV454" s="62">
        <f t="shared" si="181"/>
        <v>298</v>
      </c>
      <c r="AW454" s="63">
        <f t="shared" si="182"/>
        <v>283.09999999999997</v>
      </c>
      <c r="AX454" s="120">
        <v>6</v>
      </c>
      <c r="AY454" s="120">
        <v>16</v>
      </c>
      <c r="AZ454" s="120">
        <v>8</v>
      </c>
      <c r="BA454" s="120">
        <v>1</v>
      </c>
      <c r="BB454" s="81">
        <f t="shared" si="183"/>
        <v>31</v>
      </c>
      <c r="BC454" s="80">
        <f t="shared" si="184"/>
        <v>252.09999999999997</v>
      </c>
      <c r="BD454" s="36">
        <f t="shared" si="185"/>
        <v>121.00799999999998</v>
      </c>
      <c r="BE454" s="80">
        <f t="shared" si="186"/>
        <v>131.09199999999998</v>
      </c>
    </row>
    <row r="455" spans="1:57" ht="18" thickBot="1">
      <c r="A455" s="217">
        <v>41921</v>
      </c>
      <c r="B455" s="201" t="str">
        <f t="shared" si="172"/>
        <v>02:30:00</v>
      </c>
      <c r="C455" s="27" t="s">
        <v>40</v>
      </c>
      <c r="D455" s="88">
        <v>592</v>
      </c>
      <c r="E455" s="88">
        <v>472</v>
      </c>
      <c r="F455" s="88">
        <v>0</v>
      </c>
      <c r="G455" s="88">
        <v>16</v>
      </c>
      <c r="H455" s="88">
        <v>20</v>
      </c>
      <c r="I455" s="89">
        <v>0</v>
      </c>
      <c r="J455" s="48">
        <f t="shared" si="166"/>
        <v>1064</v>
      </c>
      <c r="K455" s="48">
        <f t="shared" si="167"/>
        <v>36</v>
      </c>
      <c r="L455" s="89">
        <v>455</v>
      </c>
      <c r="M455" s="94">
        <v>390</v>
      </c>
      <c r="N455" s="94"/>
      <c r="O455" s="94">
        <v>14</v>
      </c>
      <c r="P455" s="45">
        <v>13</v>
      </c>
      <c r="Q455" s="56"/>
      <c r="R455" s="48">
        <f t="shared" si="173"/>
        <v>845</v>
      </c>
      <c r="S455" s="48">
        <f t="shared" si="171"/>
        <v>27</v>
      </c>
      <c r="T455" s="50">
        <f t="shared" si="165"/>
        <v>63</v>
      </c>
      <c r="U455" s="88">
        <v>4.0599999999999996</v>
      </c>
      <c r="V455" s="89">
        <v>4</v>
      </c>
      <c r="W455" s="88">
        <v>7.7</v>
      </c>
      <c r="X455" s="88"/>
      <c r="Y455" s="88"/>
      <c r="Z455" s="44"/>
      <c r="AA455" s="44"/>
      <c r="AB455" s="44"/>
      <c r="AC455" s="67">
        <f t="shared" si="174"/>
        <v>0</v>
      </c>
      <c r="AD455" s="33"/>
      <c r="AE455" s="20">
        <f t="shared" si="175"/>
        <v>0</v>
      </c>
      <c r="AF455" s="85">
        <f t="shared" ref="AF455:AF505" si="188">T455+U455+V455+W455+X455+Y455+Z455+AA455+AB455</f>
        <v>78.760000000000005</v>
      </c>
      <c r="AG455" s="21">
        <f t="shared" si="187"/>
        <v>78.760000000000005</v>
      </c>
      <c r="AH455" s="82"/>
      <c r="AI455" s="51"/>
      <c r="AJ455" s="22">
        <f t="shared" si="176"/>
        <v>78.760000000000005</v>
      </c>
      <c r="AK455" s="23">
        <f t="shared" si="177"/>
        <v>42.247999999999976</v>
      </c>
      <c r="AL455" s="58"/>
      <c r="AM455" s="24">
        <f t="shared" si="178"/>
        <v>0</v>
      </c>
      <c r="AN455" s="25">
        <f t="shared" si="179"/>
        <v>121.00799999999998</v>
      </c>
      <c r="AO455" s="26">
        <f t="shared" si="180"/>
        <v>121.00799999999998</v>
      </c>
      <c r="AP455" s="79"/>
      <c r="AQ455" s="118">
        <v>65</v>
      </c>
      <c r="AR455" s="118">
        <v>200</v>
      </c>
      <c r="AS455" s="118">
        <v>0</v>
      </c>
      <c r="AT455" s="118">
        <v>33</v>
      </c>
      <c r="AU455" s="118">
        <v>0</v>
      </c>
      <c r="AV455" s="62">
        <f t="shared" si="181"/>
        <v>298</v>
      </c>
      <c r="AW455" s="63">
        <f t="shared" si="182"/>
        <v>283.09999999999997</v>
      </c>
      <c r="AX455" s="120">
        <v>6</v>
      </c>
      <c r="AY455" s="120">
        <v>16</v>
      </c>
      <c r="AZ455" s="120">
        <v>8</v>
      </c>
      <c r="BA455" s="120">
        <v>1</v>
      </c>
      <c r="BB455" s="81">
        <f t="shared" si="183"/>
        <v>31</v>
      </c>
      <c r="BC455" s="80">
        <f t="shared" si="184"/>
        <v>252.09999999999997</v>
      </c>
      <c r="BD455" s="36">
        <f t="shared" si="185"/>
        <v>121.00799999999998</v>
      </c>
      <c r="BE455" s="80">
        <f t="shared" si="186"/>
        <v>131.09199999999998</v>
      </c>
    </row>
    <row r="456" spans="1:57" ht="18" thickBot="1">
      <c r="A456" s="217">
        <v>41921</v>
      </c>
      <c r="B456" s="201" t="str">
        <f t="shared" si="172"/>
        <v>03:00:00</v>
      </c>
      <c r="C456" s="27" t="s">
        <v>9</v>
      </c>
      <c r="D456" s="88">
        <v>737</v>
      </c>
      <c r="E456" s="88">
        <v>417</v>
      </c>
      <c r="F456" s="88">
        <v>0</v>
      </c>
      <c r="G456" s="88">
        <v>14</v>
      </c>
      <c r="H456" s="88">
        <v>25</v>
      </c>
      <c r="I456" s="89">
        <v>0</v>
      </c>
      <c r="J456" s="48">
        <f t="shared" si="166"/>
        <v>1154</v>
      </c>
      <c r="K456" s="48">
        <f t="shared" si="167"/>
        <v>39</v>
      </c>
      <c r="L456" s="89">
        <v>477</v>
      </c>
      <c r="M456" s="94">
        <v>387</v>
      </c>
      <c r="N456" s="94"/>
      <c r="O456" s="94">
        <v>15</v>
      </c>
      <c r="P456" s="45">
        <v>13</v>
      </c>
      <c r="Q456" s="56"/>
      <c r="R456" s="48">
        <f t="shared" si="173"/>
        <v>864</v>
      </c>
      <c r="S456" s="48">
        <f t="shared" si="171"/>
        <v>28</v>
      </c>
      <c r="T456" s="50">
        <f t="shared" si="165"/>
        <v>67</v>
      </c>
      <c r="U456" s="88">
        <v>3.96</v>
      </c>
      <c r="V456" s="89">
        <v>4</v>
      </c>
      <c r="W456" s="88">
        <v>7.6</v>
      </c>
      <c r="X456" s="88"/>
      <c r="Y456" s="88"/>
      <c r="Z456" s="44"/>
      <c r="AA456" s="44"/>
      <c r="AB456" s="44"/>
      <c r="AC456" s="67">
        <f t="shared" si="174"/>
        <v>0</v>
      </c>
      <c r="AD456" s="33"/>
      <c r="AE456" s="20">
        <f t="shared" si="175"/>
        <v>0</v>
      </c>
      <c r="AF456" s="85">
        <f t="shared" si="188"/>
        <v>82.559999999999988</v>
      </c>
      <c r="AG456" s="21">
        <f t="shared" si="187"/>
        <v>82.559999999999988</v>
      </c>
      <c r="AH456" s="82"/>
      <c r="AI456" s="51"/>
      <c r="AJ456" s="22">
        <f t="shared" si="176"/>
        <v>82.559999999999988</v>
      </c>
      <c r="AK456" s="23">
        <f t="shared" si="177"/>
        <v>38.447999999999993</v>
      </c>
      <c r="AL456" s="58"/>
      <c r="AM456" s="24">
        <f t="shared" si="178"/>
        <v>0</v>
      </c>
      <c r="AN456" s="25">
        <f t="shared" si="179"/>
        <v>121.00799999999998</v>
      </c>
      <c r="AO456" s="26">
        <f t="shared" si="180"/>
        <v>121.00799999999998</v>
      </c>
      <c r="AP456" s="79"/>
      <c r="AQ456" s="118">
        <v>65</v>
      </c>
      <c r="AR456" s="118">
        <v>200</v>
      </c>
      <c r="AS456" s="118">
        <v>0</v>
      </c>
      <c r="AT456" s="118">
        <v>33</v>
      </c>
      <c r="AU456" s="118">
        <v>0</v>
      </c>
      <c r="AV456" s="62">
        <f t="shared" si="181"/>
        <v>298</v>
      </c>
      <c r="AW456" s="63">
        <f t="shared" si="182"/>
        <v>283.09999999999997</v>
      </c>
      <c r="AX456" s="120">
        <v>6</v>
      </c>
      <c r="AY456" s="120">
        <v>16</v>
      </c>
      <c r="AZ456" s="120">
        <v>8</v>
      </c>
      <c r="BA456" s="120">
        <v>1</v>
      </c>
      <c r="BB456" s="81">
        <f t="shared" si="183"/>
        <v>31</v>
      </c>
      <c r="BC456" s="80">
        <f t="shared" si="184"/>
        <v>252.09999999999997</v>
      </c>
      <c r="BD456" s="36">
        <f t="shared" si="185"/>
        <v>121.00799999999998</v>
      </c>
      <c r="BE456" s="80">
        <f t="shared" si="186"/>
        <v>131.09199999999998</v>
      </c>
    </row>
    <row r="457" spans="1:57" ht="18" thickBot="1">
      <c r="A457" s="217">
        <v>41921</v>
      </c>
      <c r="B457" s="201" t="str">
        <f t="shared" si="172"/>
        <v>03:30:00</v>
      </c>
      <c r="C457" s="27" t="s">
        <v>41</v>
      </c>
      <c r="D457" s="88">
        <v>706</v>
      </c>
      <c r="E457" s="88">
        <v>474</v>
      </c>
      <c r="F457" s="88">
        <v>0</v>
      </c>
      <c r="G457" s="88">
        <v>16</v>
      </c>
      <c r="H457" s="88">
        <v>24</v>
      </c>
      <c r="I457" s="89">
        <v>0</v>
      </c>
      <c r="J457" s="48">
        <f t="shared" si="166"/>
        <v>1180</v>
      </c>
      <c r="K457" s="48">
        <f t="shared" si="167"/>
        <v>40</v>
      </c>
      <c r="L457" s="89">
        <v>500</v>
      </c>
      <c r="M457" s="94">
        <v>385</v>
      </c>
      <c r="N457" s="94"/>
      <c r="O457" s="94">
        <v>17</v>
      </c>
      <c r="P457" s="45">
        <v>13</v>
      </c>
      <c r="Q457" s="56"/>
      <c r="R457" s="48">
        <f t="shared" si="173"/>
        <v>885</v>
      </c>
      <c r="S457" s="48">
        <f t="shared" si="171"/>
        <v>30</v>
      </c>
      <c r="T457" s="50">
        <f t="shared" si="165"/>
        <v>70</v>
      </c>
      <c r="U457" s="88">
        <v>3.96</v>
      </c>
      <c r="V457" s="89">
        <v>4</v>
      </c>
      <c r="W457" s="88">
        <v>7.6</v>
      </c>
      <c r="X457" s="88"/>
      <c r="Y457" s="88"/>
      <c r="Z457" s="44"/>
      <c r="AA457" s="44"/>
      <c r="AB457" s="44"/>
      <c r="AC457" s="67">
        <f t="shared" si="174"/>
        <v>0</v>
      </c>
      <c r="AD457" s="33"/>
      <c r="AE457" s="20">
        <f t="shared" si="175"/>
        <v>0</v>
      </c>
      <c r="AF457" s="85">
        <f t="shared" si="188"/>
        <v>85.559999999999988</v>
      </c>
      <c r="AG457" s="21">
        <f t="shared" si="187"/>
        <v>85.559999999999988</v>
      </c>
      <c r="AH457" s="82"/>
      <c r="AI457" s="51"/>
      <c r="AJ457" s="22">
        <f t="shared" si="176"/>
        <v>85.559999999999988</v>
      </c>
      <c r="AK457" s="23">
        <f t="shared" si="177"/>
        <v>35.447999999999993</v>
      </c>
      <c r="AL457" s="58"/>
      <c r="AM457" s="24">
        <f t="shared" si="178"/>
        <v>0</v>
      </c>
      <c r="AN457" s="25">
        <f t="shared" si="179"/>
        <v>121.00799999999998</v>
      </c>
      <c r="AO457" s="26">
        <f t="shared" si="180"/>
        <v>121.00799999999998</v>
      </c>
      <c r="AP457" s="79"/>
      <c r="AQ457" s="118">
        <v>65</v>
      </c>
      <c r="AR457" s="118">
        <v>200</v>
      </c>
      <c r="AS457" s="118">
        <v>0</v>
      </c>
      <c r="AT457" s="118">
        <v>33</v>
      </c>
      <c r="AU457" s="118">
        <v>0</v>
      </c>
      <c r="AV457" s="62">
        <f t="shared" si="181"/>
        <v>298</v>
      </c>
      <c r="AW457" s="63">
        <f t="shared" si="182"/>
        <v>283.09999999999997</v>
      </c>
      <c r="AX457" s="120">
        <v>6</v>
      </c>
      <c r="AY457" s="120">
        <v>16</v>
      </c>
      <c r="AZ457" s="120">
        <v>8</v>
      </c>
      <c r="BA457" s="120">
        <v>1</v>
      </c>
      <c r="BB457" s="81">
        <f t="shared" si="183"/>
        <v>31</v>
      </c>
      <c r="BC457" s="80">
        <f t="shared" si="184"/>
        <v>252.09999999999997</v>
      </c>
      <c r="BD457" s="36">
        <f t="shared" si="185"/>
        <v>121.00799999999998</v>
      </c>
      <c r="BE457" s="80">
        <f t="shared" si="186"/>
        <v>131.09199999999998</v>
      </c>
    </row>
    <row r="458" spans="1:57" ht="18" thickBot="1">
      <c r="A458" s="217">
        <v>41921</v>
      </c>
      <c r="B458" s="201" t="str">
        <f t="shared" si="172"/>
        <v>04:00:00</v>
      </c>
      <c r="C458" s="27" t="s">
        <v>10</v>
      </c>
      <c r="D458" s="88">
        <v>704</v>
      </c>
      <c r="E458" s="88">
        <v>473</v>
      </c>
      <c r="F458" s="88">
        <v>0</v>
      </c>
      <c r="G458" s="88">
        <v>16</v>
      </c>
      <c r="H458" s="88">
        <v>24</v>
      </c>
      <c r="I458" s="89">
        <v>0</v>
      </c>
      <c r="J458" s="48">
        <f t="shared" si="166"/>
        <v>1177</v>
      </c>
      <c r="K458" s="48">
        <f t="shared" si="167"/>
        <v>40</v>
      </c>
      <c r="L458" s="89">
        <v>526</v>
      </c>
      <c r="M458" s="94">
        <v>384</v>
      </c>
      <c r="N458" s="94"/>
      <c r="O458" s="94">
        <v>17</v>
      </c>
      <c r="P458" s="45">
        <v>13</v>
      </c>
      <c r="Q458" s="56"/>
      <c r="R458" s="48">
        <f t="shared" si="173"/>
        <v>910</v>
      </c>
      <c r="S458" s="48">
        <f t="shared" si="171"/>
        <v>30</v>
      </c>
      <c r="T458" s="50">
        <f t="shared" si="165"/>
        <v>70</v>
      </c>
      <c r="U458" s="88">
        <v>4.08</v>
      </c>
      <c r="V458" s="89">
        <v>4</v>
      </c>
      <c r="W458" s="88">
        <v>7.8</v>
      </c>
      <c r="X458" s="88"/>
      <c r="Y458" s="88"/>
      <c r="Z458" s="44"/>
      <c r="AA458" s="44"/>
      <c r="AB458" s="44"/>
      <c r="AC458" s="67">
        <f t="shared" si="174"/>
        <v>0</v>
      </c>
      <c r="AD458" s="33"/>
      <c r="AE458" s="20">
        <f t="shared" si="175"/>
        <v>0</v>
      </c>
      <c r="AF458" s="85">
        <f t="shared" si="188"/>
        <v>85.88</v>
      </c>
      <c r="AG458" s="21">
        <f t="shared" si="187"/>
        <v>85.88</v>
      </c>
      <c r="AH458" s="82"/>
      <c r="AI458" s="51"/>
      <c r="AJ458" s="22">
        <f t="shared" si="176"/>
        <v>85.88</v>
      </c>
      <c r="AK458" s="23">
        <f t="shared" si="177"/>
        <v>35.127999999999986</v>
      </c>
      <c r="AL458" s="58"/>
      <c r="AM458" s="24">
        <f t="shared" si="178"/>
        <v>0</v>
      </c>
      <c r="AN458" s="25">
        <f t="shared" si="179"/>
        <v>121.00799999999998</v>
      </c>
      <c r="AO458" s="26">
        <f t="shared" si="180"/>
        <v>121.00799999999998</v>
      </c>
      <c r="AP458" s="79"/>
      <c r="AQ458" s="118">
        <v>65</v>
      </c>
      <c r="AR458" s="118">
        <v>200</v>
      </c>
      <c r="AS458" s="118">
        <v>0</v>
      </c>
      <c r="AT458" s="118">
        <v>33</v>
      </c>
      <c r="AU458" s="118">
        <v>0</v>
      </c>
      <c r="AV458" s="62">
        <f t="shared" si="181"/>
        <v>298</v>
      </c>
      <c r="AW458" s="63">
        <f t="shared" si="182"/>
        <v>283.09999999999997</v>
      </c>
      <c r="AX458" s="120">
        <v>6</v>
      </c>
      <c r="AY458" s="120">
        <v>16</v>
      </c>
      <c r="AZ458" s="120">
        <v>8</v>
      </c>
      <c r="BA458" s="120">
        <v>1</v>
      </c>
      <c r="BB458" s="81">
        <f t="shared" si="183"/>
        <v>31</v>
      </c>
      <c r="BC458" s="80">
        <f t="shared" si="184"/>
        <v>252.09999999999997</v>
      </c>
      <c r="BD458" s="36">
        <f t="shared" si="185"/>
        <v>121.00799999999998</v>
      </c>
      <c r="BE458" s="80">
        <f t="shared" si="186"/>
        <v>131.09199999999998</v>
      </c>
    </row>
    <row r="459" spans="1:57" ht="18" thickBot="1">
      <c r="A459" s="217">
        <v>41921</v>
      </c>
      <c r="B459" s="201" t="str">
        <f t="shared" si="172"/>
        <v>04:30:00</v>
      </c>
      <c r="C459" s="27" t="s">
        <v>42</v>
      </c>
      <c r="D459" s="88">
        <v>724</v>
      </c>
      <c r="E459" s="88">
        <v>497</v>
      </c>
      <c r="F459" s="88">
        <v>0</v>
      </c>
      <c r="G459" s="88">
        <v>16</v>
      </c>
      <c r="H459" s="88">
        <v>24</v>
      </c>
      <c r="I459" s="89">
        <v>0</v>
      </c>
      <c r="J459" s="48">
        <f t="shared" si="166"/>
        <v>1221</v>
      </c>
      <c r="K459" s="48">
        <f t="shared" si="167"/>
        <v>40</v>
      </c>
      <c r="L459" s="89">
        <v>533</v>
      </c>
      <c r="M459" s="94">
        <v>382</v>
      </c>
      <c r="N459" s="94"/>
      <c r="O459" s="94">
        <v>18</v>
      </c>
      <c r="P459" s="45">
        <v>13</v>
      </c>
      <c r="Q459" s="56"/>
      <c r="R459" s="48">
        <f t="shared" si="173"/>
        <v>915</v>
      </c>
      <c r="S459" s="48">
        <f t="shared" si="171"/>
        <v>31</v>
      </c>
      <c r="T459" s="50">
        <f t="shared" si="165"/>
        <v>71</v>
      </c>
      <c r="U459" s="88">
        <v>4.08</v>
      </c>
      <c r="V459" s="89">
        <v>4.5</v>
      </c>
      <c r="W459" s="88">
        <v>7.8</v>
      </c>
      <c r="X459" s="88"/>
      <c r="Y459" s="88"/>
      <c r="Z459" s="44"/>
      <c r="AA459" s="44"/>
      <c r="AB459" s="44"/>
      <c r="AC459" s="67">
        <f t="shared" si="174"/>
        <v>0</v>
      </c>
      <c r="AD459" s="33"/>
      <c r="AE459" s="20">
        <f t="shared" si="175"/>
        <v>0</v>
      </c>
      <c r="AF459" s="85">
        <f t="shared" si="188"/>
        <v>87.38</v>
      </c>
      <c r="AG459" s="21">
        <f t="shared" si="187"/>
        <v>87.38</v>
      </c>
      <c r="AH459" s="82"/>
      <c r="AI459" s="51"/>
      <c r="AJ459" s="22">
        <f t="shared" si="176"/>
        <v>87.38</v>
      </c>
      <c r="AK459" s="23">
        <f t="shared" si="177"/>
        <v>33.627999999999986</v>
      </c>
      <c r="AL459" s="58"/>
      <c r="AM459" s="24">
        <f t="shared" si="178"/>
        <v>0</v>
      </c>
      <c r="AN459" s="25">
        <f t="shared" si="179"/>
        <v>121.00799999999998</v>
      </c>
      <c r="AO459" s="26">
        <f t="shared" si="180"/>
        <v>121.00799999999998</v>
      </c>
      <c r="AP459" s="79"/>
      <c r="AQ459" s="118">
        <v>65</v>
      </c>
      <c r="AR459" s="118">
        <v>200</v>
      </c>
      <c r="AS459" s="118">
        <v>0</v>
      </c>
      <c r="AT459" s="118">
        <v>33</v>
      </c>
      <c r="AU459" s="118">
        <v>0</v>
      </c>
      <c r="AV459" s="62">
        <f t="shared" si="181"/>
        <v>298</v>
      </c>
      <c r="AW459" s="63">
        <f t="shared" si="182"/>
        <v>283.09999999999997</v>
      </c>
      <c r="AX459" s="120">
        <v>6</v>
      </c>
      <c r="AY459" s="120">
        <v>16</v>
      </c>
      <c r="AZ459" s="120">
        <v>8</v>
      </c>
      <c r="BA459" s="120">
        <v>1</v>
      </c>
      <c r="BB459" s="81">
        <f t="shared" si="183"/>
        <v>31</v>
      </c>
      <c r="BC459" s="80">
        <f t="shared" si="184"/>
        <v>252.09999999999997</v>
      </c>
      <c r="BD459" s="36">
        <f t="shared" si="185"/>
        <v>121.00799999999998</v>
      </c>
      <c r="BE459" s="80">
        <f t="shared" si="186"/>
        <v>131.09199999999998</v>
      </c>
    </row>
    <row r="460" spans="1:57" ht="18" thickBot="1">
      <c r="A460" s="217">
        <v>41921</v>
      </c>
      <c r="B460" s="201" t="str">
        <f t="shared" si="172"/>
        <v>05:00:00</v>
      </c>
      <c r="C460" s="27" t="s">
        <v>11</v>
      </c>
      <c r="D460" s="88">
        <v>766</v>
      </c>
      <c r="E460" s="88">
        <v>505</v>
      </c>
      <c r="F460" s="88">
        <v>0</v>
      </c>
      <c r="G460" s="88">
        <v>16</v>
      </c>
      <c r="H460" s="88">
        <v>25</v>
      </c>
      <c r="I460" s="89">
        <v>0</v>
      </c>
      <c r="J460" s="48">
        <f t="shared" si="166"/>
        <v>1271</v>
      </c>
      <c r="K460" s="48">
        <f t="shared" si="167"/>
        <v>41</v>
      </c>
      <c r="L460" s="89">
        <v>543</v>
      </c>
      <c r="M460" s="94">
        <v>380</v>
      </c>
      <c r="N460" s="94"/>
      <c r="O460" s="94">
        <v>18</v>
      </c>
      <c r="P460" s="45">
        <v>13</v>
      </c>
      <c r="Q460" s="56"/>
      <c r="R460" s="48">
        <f t="shared" si="173"/>
        <v>923</v>
      </c>
      <c r="S460" s="48">
        <f t="shared" si="171"/>
        <v>31</v>
      </c>
      <c r="T460" s="50">
        <f t="shared" ref="T460:T505" si="189">SUM(K460+S460)</f>
        <v>72</v>
      </c>
      <c r="U460" s="88">
        <v>3.97</v>
      </c>
      <c r="V460" s="89">
        <v>4.5</v>
      </c>
      <c r="W460" s="88">
        <v>8.4</v>
      </c>
      <c r="X460" s="88"/>
      <c r="Y460" s="88"/>
      <c r="Z460" s="44"/>
      <c r="AA460" s="44"/>
      <c r="AB460" s="44"/>
      <c r="AC460" s="67">
        <f t="shared" si="174"/>
        <v>0</v>
      </c>
      <c r="AD460" s="33"/>
      <c r="AE460" s="20">
        <f t="shared" si="175"/>
        <v>0</v>
      </c>
      <c r="AF460" s="85">
        <f t="shared" si="188"/>
        <v>88.87</v>
      </c>
      <c r="AG460" s="21">
        <f t="shared" si="187"/>
        <v>88.87</v>
      </c>
      <c r="AH460" s="82"/>
      <c r="AI460" s="51"/>
      <c r="AJ460" s="22">
        <f t="shared" si="176"/>
        <v>88.87</v>
      </c>
      <c r="AK460" s="23">
        <f t="shared" si="177"/>
        <v>32.137999999999977</v>
      </c>
      <c r="AL460" s="58"/>
      <c r="AM460" s="24">
        <f t="shared" si="178"/>
        <v>0</v>
      </c>
      <c r="AN460" s="25">
        <f t="shared" si="179"/>
        <v>121.00799999999998</v>
      </c>
      <c r="AO460" s="26">
        <f t="shared" si="180"/>
        <v>121.00799999999998</v>
      </c>
      <c r="AP460" s="79"/>
      <c r="AQ460" s="118">
        <v>65</v>
      </c>
      <c r="AR460" s="118">
        <v>200</v>
      </c>
      <c r="AS460" s="118">
        <v>0</v>
      </c>
      <c r="AT460" s="118">
        <v>33</v>
      </c>
      <c r="AU460" s="118">
        <v>0</v>
      </c>
      <c r="AV460" s="62">
        <f t="shared" si="181"/>
        <v>298</v>
      </c>
      <c r="AW460" s="63">
        <f t="shared" si="182"/>
        <v>283.09999999999997</v>
      </c>
      <c r="AX460" s="120">
        <v>6</v>
      </c>
      <c r="AY460" s="120">
        <v>16</v>
      </c>
      <c r="AZ460" s="120">
        <v>8</v>
      </c>
      <c r="BA460" s="120">
        <v>1</v>
      </c>
      <c r="BB460" s="81">
        <f t="shared" si="183"/>
        <v>31</v>
      </c>
      <c r="BC460" s="80">
        <f t="shared" si="184"/>
        <v>252.09999999999997</v>
      </c>
      <c r="BD460" s="36">
        <f t="shared" si="185"/>
        <v>121.00799999999998</v>
      </c>
      <c r="BE460" s="80">
        <f t="shared" si="186"/>
        <v>131.09199999999998</v>
      </c>
    </row>
    <row r="461" spans="1:57" ht="18" thickBot="1">
      <c r="A461" s="217">
        <v>41921</v>
      </c>
      <c r="B461" s="201" t="str">
        <f t="shared" si="172"/>
        <v>05:30:00</v>
      </c>
      <c r="C461" s="27" t="s">
        <v>43</v>
      </c>
      <c r="D461" s="88">
        <v>774</v>
      </c>
      <c r="E461" s="88">
        <v>500</v>
      </c>
      <c r="F461" s="129">
        <v>0</v>
      </c>
      <c r="G461" s="88">
        <v>16</v>
      </c>
      <c r="H461" s="88">
        <v>25</v>
      </c>
      <c r="I461" s="89">
        <v>0</v>
      </c>
      <c r="J461" s="48">
        <f t="shared" si="166"/>
        <v>1274</v>
      </c>
      <c r="K461" s="48">
        <f t="shared" si="167"/>
        <v>41</v>
      </c>
      <c r="L461" s="89">
        <v>547</v>
      </c>
      <c r="M461" s="94">
        <v>393</v>
      </c>
      <c r="N461" s="94"/>
      <c r="O461" s="94">
        <v>18</v>
      </c>
      <c r="P461" s="93">
        <v>14</v>
      </c>
      <c r="Q461" s="45"/>
      <c r="R461" s="48">
        <f t="shared" si="173"/>
        <v>940</v>
      </c>
      <c r="S461" s="48">
        <f t="shared" si="171"/>
        <v>32</v>
      </c>
      <c r="T461" s="50">
        <f t="shared" si="189"/>
        <v>73</v>
      </c>
      <c r="U461" s="88">
        <v>3.97</v>
      </c>
      <c r="V461" s="89">
        <v>4.5</v>
      </c>
      <c r="W461" s="88">
        <v>8.4</v>
      </c>
      <c r="X461" s="88"/>
      <c r="Y461" s="88"/>
      <c r="Z461" s="44"/>
      <c r="AA461" s="44"/>
      <c r="AB461" s="44"/>
      <c r="AC461" s="67">
        <f t="shared" si="174"/>
        <v>0</v>
      </c>
      <c r="AD461" s="33"/>
      <c r="AE461" s="20">
        <f t="shared" si="175"/>
        <v>0</v>
      </c>
      <c r="AF461" s="85">
        <f t="shared" si="188"/>
        <v>89.87</v>
      </c>
      <c r="AG461" s="21">
        <f t="shared" si="187"/>
        <v>89.87</v>
      </c>
      <c r="AH461" s="82"/>
      <c r="AI461" s="51"/>
      <c r="AJ461" s="22">
        <f t="shared" si="176"/>
        <v>89.87</v>
      </c>
      <c r="AK461" s="23">
        <f t="shared" si="177"/>
        <v>31.137999999999977</v>
      </c>
      <c r="AL461" s="58"/>
      <c r="AM461" s="24">
        <f t="shared" si="178"/>
        <v>0</v>
      </c>
      <c r="AN461" s="25">
        <f t="shared" si="179"/>
        <v>121.00799999999998</v>
      </c>
      <c r="AO461" s="26">
        <f t="shared" si="180"/>
        <v>121.00799999999998</v>
      </c>
      <c r="AP461" s="79"/>
      <c r="AQ461" s="118">
        <v>65</v>
      </c>
      <c r="AR461" s="118">
        <v>200</v>
      </c>
      <c r="AS461" s="118">
        <v>0</v>
      </c>
      <c r="AT461" s="118">
        <v>33</v>
      </c>
      <c r="AU461" s="118">
        <v>0</v>
      </c>
      <c r="AV461" s="62">
        <f t="shared" si="181"/>
        <v>298</v>
      </c>
      <c r="AW461" s="63">
        <f t="shared" si="182"/>
        <v>283.09999999999997</v>
      </c>
      <c r="AX461" s="120">
        <v>6</v>
      </c>
      <c r="AY461" s="120">
        <v>16</v>
      </c>
      <c r="AZ461" s="120">
        <v>8</v>
      </c>
      <c r="BA461" s="120">
        <v>1</v>
      </c>
      <c r="BB461" s="81">
        <f t="shared" si="183"/>
        <v>31</v>
      </c>
      <c r="BC461" s="80">
        <f t="shared" si="184"/>
        <v>252.09999999999997</v>
      </c>
      <c r="BD461" s="36">
        <f t="shared" si="185"/>
        <v>121.00799999999998</v>
      </c>
      <c r="BE461" s="80">
        <f t="shared" si="186"/>
        <v>131.09199999999998</v>
      </c>
    </row>
    <row r="462" spans="1:57" ht="18" thickBot="1">
      <c r="A462" s="217">
        <v>41921</v>
      </c>
      <c r="B462" s="201" t="str">
        <f t="shared" si="172"/>
        <v>06:00:00</v>
      </c>
      <c r="C462" s="27" t="s">
        <v>12</v>
      </c>
      <c r="D462" s="92">
        <v>481</v>
      </c>
      <c r="E462" s="88">
        <v>717</v>
      </c>
      <c r="F462" s="95">
        <v>0</v>
      </c>
      <c r="G462" s="102">
        <v>16</v>
      </c>
      <c r="H462" s="88">
        <v>24</v>
      </c>
      <c r="I462" s="89">
        <v>0</v>
      </c>
      <c r="J462" s="48">
        <f t="shared" ref="J462:J525" si="190">D462+E462+F462</f>
        <v>1198</v>
      </c>
      <c r="K462" s="48">
        <f t="shared" ref="K462:K525" si="191">G462+H462+I462</f>
        <v>40</v>
      </c>
      <c r="L462" s="89">
        <v>513</v>
      </c>
      <c r="M462" s="94">
        <v>389</v>
      </c>
      <c r="N462" s="94"/>
      <c r="O462" s="94">
        <v>17</v>
      </c>
      <c r="P462" s="93">
        <v>13</v>
      </c>
      <c r="Q462" s="45"/>
      <c r="R462" s="48">
        <f t="shared" si="173"/>
        <v>902</v>
      </c>
      <c r="S462" s="48">
        <f>O462+P462+Q462</f>
        <v>30</v>
      </c>
      <c r="T462" s="50">
        <f t="shared" si="189"/>
        <v>70</v>
      </c>
      <c r="U462" s="88">
        <v>3.97</v>
      </c>
      <c r="V462" s="89">
        <v>4</v>
      </c>
      <c r="W462" s="100">
        <v>7.7</v>
      </c>
      <c r="X462" s="88"/>
      <c r="Y462" s="88"/>
      <c r="Z462" s="44"/>
      <c r="AA462" s="44"/>
      <c r="AB462" s="44"/>
      <c r="AC462" s="67">
        <f t="shared" si="174"/>
        <v>0</v>
      </c>
      <c r="AD462" s="33"/>
      <c r="AE462" s="20">
        <f t="shared" si="175"/>
        <v>0</v>
      </c>
      <c r="AF462" s="85">
        <f t="shared" si="188"/>
        <v>85.67</v>
      </c>
      <c r="AG462" s="21">
        <f t="shared" si="187"/>
        <v>85.67</v>
      </c>
      <c r="AH462" s="82"/>
      <c r="AI462" s="51"/>
      <c r="AJ462" s="22">
        <f t="shared" si="176"/>
        <v>85.67</v>
      </c>
      <c r="AK462" s="23">
        <f t="shared" si="177"/>
        <v>35.33799999999998</v>
      </c>
      <c r="AL462" s="58"/>
      <c r="AM462" s="24">
        <f t="shared" si="178"/>
        <v>0</v>
      </c>
      <c r="AN462" s="25">
        <f t="shared" si="179"/>
        <v>121.00799999999998</v>
      </c>
      <c r="AO462" s="26">
        <f t="shared" si="180"/>
        <v>121.00799999999998</v>
      </c>
      <c r="AP462" s="79"/>
      <c r="AQ462" s="118">
        <v>65</v>
      </c>
      <c r="AR462" s="118">
        <v>200</v>
      </c>
      <c r="AS462" s="118">
        <v>0</v>
      </c>
      <c r="AT462" s="118">
        <v>33</v>
      </c>
      <c r="AU462" s="118">
        <v>0</v>
      </c>
      <c r="AV462" s="62">
        <f t="shared" si="181"/>
        <v>298</v>
      </c>
      <c r="AW462" s="63">
        <f t="shared" si="182"/>
        <v>283.09999999999997</v>
      </c>
      <c r="AX462" s="120">
        <v>6</v>
      </c>
      <c r="AY462" s="120">
        <v>16</v>
      </c>
      <c r="AZ462" s="120">
        <v>8</v>
      </c>
      <c r="BA462" s="120">
        <v>1</v>
      </c>
      <c r="BB462" s="81">
        <f t="shared" si="183"/>
        <v>31</v>
      </c>
      <c r="BC462" s="80">
        <f t="shared" si="184"/>
        <v>252.09999999999997</v>
      </c>
      <c r="BD462" s="36">
        <f t="shared" si="185"/>
        <v>121.00799999999998</v>
      </c>
      <c r="BE462" s="80">
        <f t="shared" si="186"/>
        <v>131.09199999999998</v>
      </c>
    </row>
    <row r="463" spans="1:57" ht="18" thickBot="1">
      <c r="A463" s="217">
        <v>41921</v>
      </c>
      <c r="B463" s="201" t="str">
        <f t="shared" si="172"/>
        <v>06:30:00</v>
      </c>
      <c r="C463" s="27" t="s">
        <v>44</v>
      </c>
      <c r="D463" s="92">
        <v>460</v>
      </c>
      <c r="E463" s="88">
        <v>769</v>
      </c>
      <c r="F463" s="95">
        <v>0</v>
      </c>
      <c r="G463" s="88">
        <v>16</v>
      </c>
      <c r="H463" s="88">
        <v>25</v>
      </c>
      <c r="I463" s="89">
        <v>0</v>
      </c>
      <c r="J463" s="48">
        <f t="shared" si="190"/>
        <v>1229</v>
      </c>
      <c r="K463" s="48">
        <f t="shared" si="191"/>
        <v>41</v>
      </c>
      <c r="L463" s="89">
        <v>502</v>
      </c>
      <c r="M463" s="94">
        <v>391</v>
      </c>
      <c r="N463" s="94"/>
      <c r="O463" s="94">
        <v>17</v>
      </c>
      <c r="P463" s="93">
        <v>14</v>
      </c>
      <c r="Q463" s="45"/>
      <c r="R463" s="48">
        <f t="shared" si="173"/>
        <v>893</v>
      </c>
      <c r="S463" s="48">
        <f>O463+P463+Q463</f>
        <v>31</v>
      </c>
      <c r="T463" s="50">
        <f t="shared" si="189"/>
        <v>72</v>
      </c>
      <c r="U463" s="88">
        <v>3.97</v>
      </c>
      <c r="V463" s="88">
        <v>3.5</v>
      </c>
      <c r="W463" s="100">
        <v>7.7</v>
      </c>
      <c r="X463" s="88"/>
      <c r="Y463" s="88"/>
      <c r="Z463" s="44"/>
      <c r="AA463" s="44"/>
      <c r="AB463" s="44"/>
      <c r="AC463" s="67">
        <f t="shared" si="174"/>
        <v>0</v>
      </c>
      <c r="AD463" s="33"/>
      <c r="AE463" s="20">
        <f t="shared" si="175"/>
        <v>0</v>
      </c>
      <c r="AF463" s="85">
        <f t="shared" si="188"/>
        <v>87.17</v>
      </c>
      <c r="AG463" s="21">
        <f t="shared" si="187"/>
        <v>87.17</v>
      </c>
      <c r="AH463" s="82"/>
      <c r="AI463" s="51"/>
      <c r="AJ463" s="22">
        <f t="shared" si="176"/>
        <v>87.17</v>
      </c>
      <c r="AK463" s="23">
        <f t="shared" si="177"/>
        <v>33.83799999999998</v>
      </c>
      <c r="AL463" s="58"/>
      <c r="AM463" s="24">
        <f t="shared" si="178"/>
        <v>0</v>
      </c>
      <c r="AN463" s="25">
        <f t="shared" si="179"/>
        <v>121.00799999999998</v>
      </c>
      <c r="AO463" s="26">
        <f t="shared" si="180"/>
        <v>121.00799999999998</v>
      </c>
      <c r="AP463" s="79"/>
      <c r="AQ463" s="118">
        <v>65</v>
      </c>
      <c r="AR463" s="118">
        <v>200</v>
      </c>
      <c r="AS463" s="118">
        <v>0</v>
      </c>
      <c r="AT463" s="118">
        <v>33</v>
      </c>
      <c r="AU463" s="118">
        <v>0</v>
      </c>
      <c r="AV463" s="62">
        <f t="shared" si="181"/>
        <v>298</v>
      </c>
      <c r="AW463" s="63">
        <f t="shared" si="182"/>
        <v>283.09999999999997</v>
      </c>
      <c r="AX463" s="120">
        <v>6</v>
      </c>
      <c r="AY463" s="120">
        <v>16</v>
      </c>
      <c r="AZ463" s="120">
        <v>8</v>
      </c>
      <c r="BA463" s="120">
        <v>1</v>
      </c>
      <c r="BB463" s="81">
        <f t="shared" si="183"/>
        <v>31</v>
      </c>
      <c r="BC463" s="80">
        <f t="shared" si="184"/>
        <v>252.09999999999997</v>
      </c>
      <c r="BD463" s="36">
        <f t="shared" si="185"/>
        <v>121.00799999999998</v>
      </c>
      <c r="BE463" s="80">
        <f t="shared" si="186"/>
        <v>131.09199999999998</v>
      </c>
    </row>
    <row r="464" spans="1:57" ht="18" thickBot="1">
      <c r="A464" s="217">
        <v>41921</v>
      </c>
      <c r="B464" s="201" t="str">
        <f t="shared" si="172"/>
        <v>07:00:00</v>
      </c>
      <c r="C464" s="214" t="s">
        <v>13</v>
      </c>
      <c r="D464" s="88">
        <v>553</v>
      </c>
      <c r="E464" s="88">
        <v>728</v>
      </c>
      <c r="F464" s="95"/>
      <c r="G464" s="88">
        <v>17</v>
      </c>
      <c r="H464" s="88">
        <v>25</v>
      </c>
      <c r="I464" s="89"/>
      <c r="J464" s="48">
        <f t="shared" si="190"/>
        <v>1281</v>
      </c>
      <c r="K464" s="48">
        <f t="shared" si="191"/>
        <v>42</v>
      </c>
      <c r="L464" s="89">
        <v>500</v>
      </c>
      <c r="M464" s="94">
        <v>408</v>
      </c>
      <c r="N464" s="94"/>
      <c r="O464" s="94">
        <v>17</v>
      </c>
      <c r="P464" s="93">
        <v>14</v>
      </c>
      <c r="Q464" s="45"/>
      <c r="R464" s="48">
        <f t="shared" si="173"/>
        <v>908</v>
      </c>
      <c r="S464" s="48">
        <f>O464+P464+Q464</f>
        <v>31</v>
      </c>
      <c r="T464" s="50">
        <f t="shared" si="189"/>
        <v>73</v>
      </c>
      <c r="U464" s="101">
        <v>3.84</v>
      </c>
      <c r="V464" s="88">
        <v>3</v>
      </c>
      <c r="W464" s="100">
        <v>6.8</v>
      </c>
      <c r="X464" s="88"/>
      <c r="Y464" s="88"/>
      <c r="Z464" s="44"/>
      <c r="AA464" s="44"/>
      <c r="AB464" s="44"/>
      <c r="AC464" s="67">
        <f t="shared" si="174"/>
        <v>0</v>
      </c>
      <c r="AD464" s="33"/>
      <c r="AE464" s="20">
        <f t="shared" si="175"/>
        <v>0</v>
      </c>
      <c r="AF464" s="85">
        <f t="shared" si="188"/>
        <v>86.64</v>
      </c>
      <c r="AG464" s="21">
        <f t="shared" si="187"/>
        <v>86.64</v>
      </c>
      <c r="AH464" s="82"/>
      <c r="AI464" s="51"/>
      <c r="AJ464" s="22">
        <f t="shared" si="176"/>
        <v>86.64</v>
      </c>
      <c r="AK464" s="23">
        <f t="shared" si="177"/>
        <v>34.367999999999981</v>
      </c>
      <c r="AL464" s="58"/>
      <c r="AM464" s="24">
        <f t="shared" si="178"/>
        <v>0</v>
      </c>
      <c r="AN464" s="25">
        <f t="shared" si="179"/>
        <v>121.00799999999998</v>
      </c>
      <c r="AO464" s="26">
        <f t="shared" si="180"/>
        <v>121.00799999999998</v>
      </c>
      <c r="AP464" s="79"/>
      <c r="AQ464" s="118">
        <v>65</v>
      </c>
      <c r="AR464" s="118">
        <v>200</v>
      </c>
      <c r="AS464" s="118">
        <v>0</v>
      </c>
      <c r="AT464" s="118">
        <v>33</v>
      </c>
      <c r="AU464" s="118">
        <v>0</v>
      </c>
      <c r="AV464" s="62">
        <f t="shared" si="181"/>
        <v>298</v>
      </c>
      <c r="AW464" s="63">
        <f t="shared" si="182"/>
        <v>283.09999999999997</v>
      </c>
      <c r="AX464" s="120">
        <v>6</v>
      </c>
      <c r="AY464" s="120">
        <v>16</v>
      </c>
      <c r="AZ464" s="120">
        <v>8</v>
      </c>
      <c r="BA464" s="120">
        <v>1</v>
      </c>
      <c r="BB464" s="81">
        <f t="shared" si="183"/>
        <v>31</v>
      </c>
      <c r="BC464" s="80">
        <f t="shared" si="184"/>
        <v>252.09999999999997</v>
      </c>
      <c r="BD464" s="36">
        <f t="shared" si="185"/>
        <v>121.00799999999998</v>
      </c>
      <c r="BE464" s="80">
        <f t="shared" si="186"/>
        <v>131.09199999999998</v>
      </c>
    </row>
    <row r="465" spans="1:57" ht="18" thickBot="1">
      <c r="A465" s="217">
        <v>41921</v>
      </c>
      <c r="B465" s="201" t="str">
        <f t="shared" si="172"/>
        <v>07:30:00</v>
      </c>
      <c r="C465" s="27" t="s">
        <v>30</v>
      </c>
      <c r="D465" s="88">
        <v>584</v>
      </c>
      <c r="E465" s="88">
        <v>685</v>
      </c>
      <c r="F465" s="88"/>
      <c r="G465" s="88">
        <v>20</v>
      </c>
      <c r="H465" s="88">
        <v>26</v>
      </c>
      <c r="I465" s="89"/>
      <c r="J465" s="48">
        <f t="shared" si="190"/>
        <v>1269</v>
      </c>
      <c r="K465" s="48">
        <f t="shared" si="191"/>
        <v>46</v>
      </c>
      <c r="L465" s="89">
        <v>599</v>
      </c>
      <c r="M465" s="94">
        <v>513</v>
      </c>
      <c r="N465" s="94"/>
      <c r="O465" s="94">
        <v>19</v>
      </c>
      <c r="P465" s="93">
        <v>18</v>
      </c>
      <c r="Q465" s="45"/>
      <c r="R465" s="48">
        <f t="shared" si="173"/>
        <v>1112</v>
      </c>
      <c r="S465" s="48">
        <f>O465+P465+Q465</f>
        <v>37</v>
      </c>
      <c r="T465" s="50">
        <f t="shared" si="189"/>
        <v>83</v>
      </c>
      <c r="U465" s="101">
        <v>3.84</v>
      </c>
      <c r="V465" s="88">
        <v>3.2</v>
      </c>
      <c r="W465" s="100">
        <v>6.8</v>
      </c>
      <c r="X465" s="88"/>
      <c r="Y465" s="88"/>
      <c r="Z465" s="44"/>
      <c r="AA465" s="44"/>
      <c r="AB465" s="44"/>
      <c r="AC465" s="67">
        <f t="shared" si="174"/>
        <v>0</v>
      </c>
      <c r="AD465" s="33"/>
      <c r="AE465" s="20">
        <f t="shared" si="175"/>
        <v>0</v>
      </c>
      <c r="AF465" s="85">
        <f t="shared" si="188"/>
        <v>96.84</v>
      </c>
      <c r="AG465" s="21">
        <f t="shared" si="187"/>
        <v>96.84</v>
      </c>
      <c r="AH465" s="82"/>
      <c r="AI465" s="51"/>
      <c r="AJ465" s="22">
        <f t="shared" si="176"/>
        <v>96.84</v>
      </c>
      <c r="AK465" s="23">
        <f t="shared" si="177"/>
        <v>24.167999999999978</v>
      </c>
      <c r="AL465" s="58"/>
      <c r="AM465" s="24">
        <f t="shared" si="178"/>
        <v>0</v>
      </c>
      <c r="AN465" s="25">
        <f t="shared" si="179"/>
        <v>121.00799999999998</v>
      </c>
      <c r="AO465" s="26">
        <f t="shared" si="180"/>
        <v>121.00799999999998</v>
      </c>
      <c r="AP465" s="79"/>
      <c r="AQ465" s="118">
        <v>65</v>
      </c>
      <c r="AR465" s="118">
        <v>200</v>
      </c>
      <c r="AS465" s="118">
        <v>0</v>
      </c>
      <c r="AT465" s="118">
        <v>33</v>
      </c>
      <c r="AU465" s="118">
        <v>0</v>
      </c>
      <c r="AV465" s="62">
        <f t="shared" si="181"/>
        <v>298</v>
      </c>
      <c r="AW465" s="63">
        <f t="shared" si="182"/>
        <v>283.09999999999997</v>
      </c>
      <c r="AX465" s="120">
        <v>6</v>
      </c>
      <c r="AY465" s="120">
        <v>16</v>
      </c>
      <c r="AZ465" s="120">
        <v>8</v>
      </c>
      <c r="BA465" s="120">
        <v>1</v>
      </c>
      <c r="BB465" s="81">
        <f t="shared" si="183"/>
        <v>31</v>
      </c>
      <c r="BC465" s="80">
        <f t="shared" si="184"/>
        <v>252.09999999999997</v>
      </c>
      <c r="BD465" s="36">
        <f t="shared" si="185"/>
        <v>121.00799999999998</v>
      </c>
      <c r="BE465" s="80">
        <f t="shared" si="186"/>
        <v>131.09199999999998</v>
      </c>
    </row>
    <row r="466" spans="1:57" ht="18" thickBot="1">
      <c r="A466" s="217">
        <v>41921</v>
      </c>
      <c r="B466" s="201" t="str">
        <f t="shared" si="172"/>
        <v>08:00:00</v>
      </c>
      <c r="C466" s="27" t="s">
        <v>14</v>
      </c>
      <c r="D466" s="88">
        <v>604</v>
      </c>
      <c r="E466" s="88">
        <v>751</v>
      </c>
      <c r="F466" s="88"/>
      <c r="G466" s="88">
        <v>20</v>
      </c>
      <c r="H466" s="88">
        <v>25</v>
      </c>
      <c r="I466" s="89"/>
      <c r="J466" s="48">
        <f t="shared" si="190"/>
        <v>1355</v>
      </c>
      <c r="K466" s="48">
        <f t="shared" si="191"/>
        <v>45</v>
      </c>
      <c r="L466" s="89">
        <v>599</v>
      </c>
      <c r="M466" s="94">
        <v>513</v>
      </c>
      <c r="N466" s="94"/>
      <c r="O466" s="94">
        <v>19</v>
      </c>
      <c r="P466" s="93">
        <v>18</v>
      </c>
      <c r="Q466" s="45"/>
      <c r="R466" s="48">
        <f t="shared" si="173"/>
        <v>1112</v>
      </c>
      <c r="S466" s="48">
        <f t="shared" si="171"/>
        <v>37</v>
      </c>
      <c r="T466" s="50">
        <f t="shared" si="189"/>
        <v>82</v>
      </c>
      <c r="U466" s="101">
        <v>3.84</v>
      </c>
      <c r="V466" s="88">
        <v>3.8</v>
      </c>
      <c r="W466" s="100">
        <v>7.3</v>
      </c>
      <c r="X466" s="104"/>
      <c r="Y466" s="88"/>
      <c r="Z466" s="44"/>
      <c r="AA466" s="44"/>
      <c r="AB466" s="44"/>
      <c r="AC466" s="67">
        <f t="shared" si="174"/>
        <v>0</v>
      </c>
      <c r="AD466" s="33"/>
      <c r="AE466" s="20">
        <f t="shared" si="175"/>
        <v>0</v>
      </c>
      <c r="AF466" s="85">
        <f t="shared" si="188"/>
        <v>96.94</v>
      </c>
      <c r="AG466" s="21">
        <f t="shared" si="187"/>
        <v>96.94</v>
      </c>
      <c r="AH466" s="82"/>
      <c r="AI466" s="51"/>
      <c r="AJ466" s="22">
        <f t="shared" si="176"/>
        <v>96.94</v>
      </c>
      <c r="AK466" s="23">
        <f t="shared" si="177"/>
        <v>24.067999999999984</v>
      </c>
      <c r="AL466" s="58"/>
      <c r="AM466" s="24">
        <f t="shared" si="178"/>
        <v>0</v>
      </c>
      <c r="AN466" s="25">
        <f t="shared" si="179"/>
        <v>121.00799999999998</v>
      </c>
      <c r="AO466" s="26">
        <f t="shared" si="180"/>
        <v>121.00799999999998</v>
      </c>
      <c r="AP466" s="79"/>
      <c r="AQ466" s="118">
        <v>65</v>
      </c>
      <c r="AR466" s="118">
        <v>200</v>
      </c>
      <c r="AS466" s="118">
        <v>0</v>
      </c>
      <c r="AT466" s="118">
        <v>33</v>
      </c>
      <c r="AU466" s="118">
        <v>0</v>
      </c>
      <c r="AV466" s="62">
        <f t="shared" si="181"/>
        <v>298</v>
      </c>
      <c r="AW466" s="63">
        <f t="shared" si="182"/>
        <v>283.09999999999997</v>
      </c>
      <c r="AX466" s="120">
        <v>6</v>
      </c>
      <c r="AY466" s="120">
        <v>16</v>
      </c>
      <c r="AZ466" s="120">
        <v>8</v>
      </c>
      <c r="BA466" s="120">
        <v>1</v>
      </c>
      <c r="BB466" s="81">
        <f t="shared" si="183"/>
        <v>31</v>
      </c>
      <c r="BC466" s="80">
        <f t="shared" si="184"/>
        <v>252.09999999999997</v>
      </c>
      <c r="BD466" s="36">
        <f t="shared" si="185"/>
        <v>121.00799999999998</v>
      </c>
      <c r="BE466" s="80">
        <f t="shared" si="186"/>
        <v>131.09199999999998</v>
      </c>
    </row>
    <row r="467" spans="1:57" ht="18" thickBot="1">
      <c r="A467" s="217">
        <v>41921</v>
      </c>
      <c r="B467" s="201" t="str">
        <f t="shared" si="172"/>
        <v>08:30:00</v>
      </c>
      <c r="C467" s="27" t="s">
        <v>31</v>
      </c>
      <c r="D467" s="88">
        <v>485</v>
      </c>
      <c r="E467" s="88">
        <v>817</v>
      </c>
      <c r="F467" s="88"/>
      <c r="G467" s="88">
        <v>16</v>
      </c>
      <c r="H467" s="88">
        <v>28</v>
      </c>
      <c r="I467" s="89"/>
      <c r="J467" s="48">
        <f t="shared" si="190"/>
        <v>1302</v>
      </c>
      <c r="K467" s="48">
        <f t="shared" si="191"/>
        <v>44</v>
      </c>
      <c r="L467" s="89">
        <v>627</v>
      </c>
      <c r="M467" s="94">
        <v>558</v>
      </c>
      <c r="N467" s="94"/>
      <c r="O467" s="94">
        <v>20</v>
      </c>
      <c r="P467" s="93">
        <v>19</v>
      </c>
      <c r="Q467" s="45"/>
      <c r="R467" s="48">
        <f t="shared" si="173"/>
        <v>1185</v>
      </c>
      <c r="S467" s="48">
        <f t="shared" si="171"/>
        <v>39</v>
      </c>
      <c r="T467" s="50">
        <f t="shared" si="189"/>
        <v>83</v>
      </c>
      <c r="U467" s="101">
        <v>3.84</v>
      </c>
      <c r="V467" s="88">
        <v>3.8</v>
      </c>
      <c r="W467" s="100">
        <v>7.3</v>
      </c>
      <c r="X467" s="88"/>
      <c r="Y467" s="88"/>
      <c r="Z467" s="44"/>
      <c r="AA467" s="44"/>
      <c r="AB467" s="44"/>
      <c r="AC467" s="67">
        <f t="shared" si="174"/>
        <v>0</v>
      </c>
      <c r="AD467" s="33"/>
      <c r="AE467" s="20">
        <f t="shared" si="175"/>
        <v>0</v>
      </c>
      <c r="AF467" s="85">
        <f t="shared" si="188"/>
        <v>97.94</v>
      </c>
      <c r="AG467" s="21">
        <f t="shared" si="187"/>
        <v>97.94</v>
      </c>
      <c r="AH467" s="82"/>
      <c r="AI467" s="51"/>
      <c r="AJ467" s="22">
        <f t="shared" si="176"/>
        <v>97.94</v>
      </c>
      <c r="AK467" s="23">
        <f t="shared" si="177"/>
        <v>23.067999999999984</v>
      </c>
      <c r="AL467" s="58"/>
      <c r="AM467" s="24">
        <f t="shared" si="178"/>
        <v>0</v>
      </c>
      <c r="AN467" s="25">
        <f t="shared" si="179"/>
        <v>121.00799999999998</v>
      </c>
      <c r="AO467" s="26">
        <f t="shared" si="180"/>
        <v>121.00799999999998</v>
      </c>
      <c r="AP467" s="79"/>
      <c r="AQ467" s="118">
        <v>65</v>
      </c>
      <c r="AR467" s="118">
        <v>200</v>
      </c>
      <c r="AS467" s="118">
        <v>0</v>
      </c>
      <c r="AT467" s="118">
        <v>33</v>
      </c>
      <c r="AU467" s="118">
        <v>0</v>
      </c>
      <c r="AV467" s="62">
        <f t="shared" si="181"/>
        <v>298</v>
      </c>
      <c r="AW467" s="63">
        <f t="shared" si="182"/>
        <v>283.09999999999997</v>
      </c>
      <c r="AX467" s="120">
        <v>6</v>
      </c>
      <c r="AY467" s="120">
        <v>16</v>
      </c>
      <c r="AZ467" s="120">
        <v>8</v>
      </c>
      <c r="BA467" s="120">
        <v>1</v>
      </c>
      <c r="BB467" s="81">
        <f t="shared" si="183"/>
        <v>31</v>
      </c>
      <c r="BC467" s="80">
        <f t="shared" si="184"/>
        <v>252.09999999999997</v>
      </c>
      <c r="BD467" s="36">
        <f t="shared" si="185"/>
        <v>121.00799999999998</v>
      </c>
      <c r="BE467" s="80">
        <f t="shared" si="186"/>
        <v>131.09199999999998</v>
      </c>
    </row>
    <row r="468" spans="1:57" ht="18" thickBot="1">
      <c r="A468" s="217">
        <v>41921</v>
      </c>
      <c r="B468" s="201" t="str">
        <f t="shared" si="172"/>
        <v>09:00:00</v>
      </c>
      <c r="C468" s="27" t="s">
        <v>15</v>
      </c>
      <c r="D468" s="88">
        <v>359</v>
      </c>
      <c r="E468" s="88">
        <v>862</v>
      </c>
      <c r="F468" s="88"/>
      <c r="G468" s="88">
        <v>12</v>
      </c>
      <c r="H468" s="88">
        <v>28</v>
      </c>
      <c r="I468" s="89"/>
      <c r="J468" s="48">
        <f t="shared" si="190"/>
        <v>1221</v>
      </c>
      <c r="K468" s="48">
        <f t="shared" si="191"/>
        <v>40</v>
      </c>
      <c r="L468" s="88">
        <v>665</v>
      </c>
      <c r="M468" s="94">
        <v>567</v>
      </c>
      <c r="N468" s="94"/>
      <c r="O468" s="94">
        <v>22</v>
      </c>
      <c r="P468" s="93">
        <v>19</v>
      </c>
      <c r="Q468" s="45"/>
      <c r="R468" s="48">
        <f t="shared" si="173"/>
        <v>1232</v>
      </c>
      <c r="S468" s="48">
        <f t="shared" si="171"/>
        <v>41</v>
      </c>
      <c r="T468" s="50">
        <f t="shared" si="189"/>
        <v>81</v>
      </c>
      <c r="U468" s="88">
        <v>4.32</v>
      </c>
      <c r="V468" s="88">
        <v>4</v>
      </c>
      <c r="W468" s="100">
        <v>7.5</v>
      </c>
      <c r="X468" s="88"/>
      <c r="Y468" s="88"/>
      <c r="Z468" s="44"/>
      <c r="AA468" s="44"/>
      <c r="AB468" s="44"/>
      <c r="AC468" s="67">
        <f t="shared" si="174"/>
        <v>0</v>
      </c>
      <c r="AD468" s="33"/>
      <c r="AE468" s="20">
        <f t="shared" si="175"/>
        <v>0</v>
      </c>
      <c r="AF468" s="85">
        <f t="shared" si="188"/>
        <v>96.82</v>
      </c>
      <c r="AG468" s="21">
        <f t="shared" si="187"/>
        <v>96.82</v>
      </c>
      <c r="AH468" s="82"/>
      <c r="AI468" s="51"/>
      <c r="AJ468" s="22">
        <f t="shared" si="176"/>
        <v>96.82</v>
      </c>
      <c r="AK468" s="23">
        <f t="shared" si="177"/>
        <v>24.187999999999988</v>
      </c>
      <c r="AL468" s="58"/>
      <c r="AM468" s="24">
        <f t="shared" si="178"/>
        <v>0</v>
      </c>
      <c r="AN468" s="25">
        <f t="shared" si="179"/>
        <v>121.00799999999998</v>
      </c>
      <c r="AO468" s="26">
        <f t="shared" si="180"/>
        <v>121.00799999999998</v>
      </c>
      <c r="AP468" s="79"/>
      <c r="AQ468" s="118">
        <v>65</v>
      </c>
      <c r="AR468" s="118">
        <v>200</v>
      </c>
      <c r="AS468" s="118">
        <v>0</v>
      </c>
      <c r="AT468" s="118">
        <v>33</v>
      </c>
      <c r="AU468" s="118">
        <v>0</v>
      </c>
      <c r="AV468" s="62">
        <f t="shared" si="181"/>
        <v>298</v>
      </c>
      <c r="AW468" s="63">
        <f t="shared" si="182"/>
        <v>283.09999999999997</v>
      </c>
      <c r="AX468" s="120">
        <v>6</v>
      </c>
      <c r="AY468" s="120">
        <v>16</v>
      </c>
      <c r="AZ468" s="120">
        <v>8</v>
      </c>
      <c r="BA468" s="120">
        <v>1</v>
      </c>
      <c r="BB468" s="81">
        <f t="shared" si="183"/>
        <v>31</v>
      </c>
      <c r="BC468" s="80">
        <f t="shared" si="184"/>
        <v>252.09999999999997</v>
      </c>
      <c r="BD468" s="36">
        <f t="shared" si="185"/>
        <v>121.00799999999998</v>
      </c>
      <c r="BE468" s="80">
        <f t="shared" si="186"/>
        <v>131.09199999999998</v>
      </c>
    </row>
    <row r="469" spans="1:57" ht="18" thickBot="1">
      <c r="A469" s="217">
        <v>41921</v>
      </c>
      <c r="B469" s="201" t="str">
        <f t="shared" si="172"/>
        <v>09:30:00</v>
      </c>
      <c r="C469" s="27" t="s">
        <v>32</v>
      </c>
      <c r="D469" s="88">
        <v>358</v>
      </c>
      <c r="E469" s="88">
        <v>817</v>
      </c>
      <c r="F469" s="88"/>
      <c r="G469" s="88">
        <v>12</v>
      </c>
      <c r="H469" s="88">
        <v>30</v>
      </c>
      <c r="I469" s="89"/>
      <c r="J469" s="48">
        <f t="shared" si="190"/>
        <v>1175</v>
      </c>
      <c r="K469" s="48">
        <f t="shared" si="191"/>
        <v>42</v>
      </c>
      <c r="L469" s="88">
        <v>670</v>
      </c>
      <c r="M469" s="94">
        <v>584</v>
      </c>
      <c r="N469" s="94"/>
      <c r="O469" s="94">
        <v>22</v>
      </c>
      <c r="P469" s="93">
        <v>19</v>
      </c>
      <c r="Q469" s="45"/>
      <c r="R469" s="48">
        <f t="shared" si="173"/>
        <v>1254</v>
      </c>
      <c r="S469" s="48">
        <f t="shared" si="171"/>
        <v>41</v>
      </c>
      <c r="T469" s="50">
        <f t="shared" si="189"/>
        <v>83</v>
      </c>
      <c r="U469" s="88">
        <v>4.32</v>
      </c>
      <c r="V469" s="88">
        <v>4</v>
      </c>
      <c r="W469" s="100">
        <v>7.5</v>
      </c>
      <c r="X469" s="88"/>
      <c r="Y469" s="88"/>
      <c r="Z469" s="44"/>
      <c r="AA469" s="44"/>
      <c r="AB469" s="44"/>
      <c r="AC469" s="67">
        <f t="shared" si="174"/>
        <v>0</v>
      </c>
      <c r="AD469" s="33"/>
      <c r="AE469" s="20">
        <f t="shared" si="175"/>
        <v>0</v>
      </c>
      <c r="AF469" s="85">
        <f t="shared" si="188"/>
        <v>98.82</v>
      </c>
      <c r="AG469" s="21">
        <f t="shared" si="187"/>
        <v>98.82</v>
      </c>
      <c r="AH469" s="82"/>
      <c r="AI469" s="51"/>
      <c r="AJ469" s="22">
        <f t="shared" si="176"/>
        <v>98.82</v>
      </c>
      <c r="AK469" s="23">
        <f t="shared" si="177"/>
        <v>22.187999999999988</v>
      </c>
      <c r="AL469" s="58"/>
      <c r="AM469" s="24">
        <f t="shared" si="178"/>
        <v>0</v>
      </c>
      <c r="AN469" s="25">
        <f t="shared" si="179"/>
        <v>121.00799999999998</v>
      </c>
      <c r="AO469" s="26">
        <f t="shared" si="180"/>
        <v>121.00799999999998</v>
      </c>
      <c r="AP469" s="79"/>
      <c r="AQ469" s="118">
        <v>65</v>
      </c>
      <c r="AR469" s="118">
        <v>200</v>
      </c>
      <c r="AS469" s="118">
        <v>0</v>
      </c>
      <c r="AT469" s="118">
        <v>33</v>
      </c>
      <c r="AU469" s="118">
        <v>0</v>
      </c>
      <c r="AV469" s="62">
        <f t="shared" si="181"/>
        <v>298</v>
      </c>
      <c r="AW469" s="63">
        <f t="shared" si="182"/>
        <v>283.09999999999997</v>
      </c>
      <c r="AX469" s="120">
        <v>6</v>
      </c>
      <c r="AY469" s="120">
        <v>16</v>
      </c>
      <c r="AZ469" s="120">
        <v>8</v>
      </c>
      <c r="BA469" s="120">
        <v>1</v>
      </c>
      <c r="BB469" s="81">
        <f t="shared" si="183"/>
        <v>31</v>
      </c>
      <c r="BC469" s="80">
        <f t="shared" si="184"/>
        <v>252.09999999999997</v>
      </c>
      <c r="BD469" s="36">
        <f t="shared" si="185"/>
        <v>121.00799999999998</v>
      </c>
      <c r="BE469" s="80">
        <f t="shared" si="186"/>
        <v>131.09199999999998</v>
      </c>
    </row>
    <row r="470" spans="1:57" ht="18" thickBot="1">
      <c r="A470" s="217">
        <v>41921</v>
      </c>
      <c r="B470" s="201" t="str">
        <f t="shared" si="172"/>
        <v>10:00:00</v>
      </c>
      <c r="C470" s="27" t="s">
        <v>16</v>
      </c>
      <c r="D470" s="88">
        <v>359</v>
      </c>
      <c r="E470" s="88">
        <v>851</v>
      </c>
      <c r="F470" s="88"/>
      <c r="G470" s="88">
        <v>12</v>
      </c>
      <c r="H470" s="88">
        <v>29</v>
      </c>
      <c r="I470" s="89"/>
      <c r="J470" s="48">
        <f t="shared" si="190"/>
        <v>1210</v>
      </c>
      <c r="K470" s="48">
        <f t="shared" si="191"/>
        <v>41</v>
      </c>
      <c r="L470" s="88">
        <v>673</v>
      </c>
      <c r="M470" s="94">
        <v>575</v>
      </c>
      <c r="N470" s="94"/>
      <c r="O470" s="94">
        <v>22</v>
      </c>
      <c r="P470" s="93">
        <v>19</v>
      </c>
      <c r="Q470" s="45"/>
      <c r="R470" s="48">
        <f t="shared" si="173"/>
        <v>1248</v>
      </c>
      <c r="S470" s="48">
        <f t="shared" si="171"/>
        <v>41</v>
      </c>
      <c r="T470" s="50">
        <f t="shared" si="189"/>
        <v>82</v>
      </c>
      <c r="U470" s="88">
        <v>4.5599999999999996</v>
      </c>
      <c r="V470" s="88">
        <v>4</v>
      </c>
      <c r="W470" s="100">
        <v>8.1</v>
      </c>
      <c r="X470" s="88"/>
      <c r="Y470" s="88"/>
      <c r="Z470" s="44"/>
      <c r="AA470" s="44"/>
      <c r="AB470" s="44"/>
      <c r="AC470" s="67">
        <f t="shared" si="174"/>
        <v>0</v>
      </c>
      <c r="AD470" s="33"/>
      <c r="AE470" s="20">
        <f t="shared" si="175"/>
        <v>0</v>
      </c>
      <c r="AF470" s="85">
        <f t="shared" si="188"/>
        <v>98.66</v>
      </c>
      <c r="AG470" s="21">
        <f t="shared" si="187"/>
        <v>98.66</v>
      </c>
      <c r="AH470" s="82"/>
      <c r="AI470" s="51"/>
      <c r="AJ470" s="22">
        <f t="shared" si="176"/>
        <v>98.66</v>
      </c>
      <c r="AK470" s="23">
        <f t="shared" si="177"/>
        <v>22.347999999999985</v>
      </c>
      <c r="AL470" s="58"/>
      <c r="AM470" s="24">
        <f t="shared" si="178"/>
        <v>0</v>
      </c>
      <c r="AN470" s="25">
        <f t="shared" si="179"/>
        <v>121.00799999999998</v>
      </c>
      <c r="AO470" s="26">
        <f t="shared" si="180"/>
        <v>121.00799999999998</v>
      </c>
      <c r="AP470" s="79"/>
      <c r="AQ470" s="118">
        <v>65</v>
      </c>
      <c r="AR470" s="118">
        <v>200</v>
      </c>
      <c r="AS470" s="118">
        <v>0</v>
      </c>
      <c r="AT470" s="118">
        <v>33</v>
      </c>
      <c r="AU470" s="118">
        <v>0</v>
      </c>
      <c r="AV470" s="62">
        <f t="shared" si="181"/>
        <v>298</v>
      </c>
      <c r="AW470" s="63">
        <f t="shared" si="182"/>
        <v>283.09999999999997</v>
      </c>
      <c r="AX470" s="120">
        <v>6</v>
      </c>
      <c r="AY470" s="120">
        <v>16</v>
      </c>
      <c r="AZ470" s="120">
        <v>8</v>
      </c>
      <c r="BA470" s="120">
        <v>1</v>
      </c>
      <c r="BB470" s="81">
        <f t="shared" si="183"/>
        <v>31</v>
      </c>
      <c r="BC470" s="80">
        <f t="shared" si="184"/>
        <v>252.09999999999997</v>
      </c>
      <c r="BD470" s="36">
        <f t="shared" si="185"/>
        <v>121.00799999999998</v>
      </c>
      <c r="BE470" s="80">
        <f t="shared" si="186"/>
        <v>131.09199999999998</v>
      </c>
    </row>
    <row r="471" spans="1:57" ht="18" thickBot="1">
      <c r="A471" s="217">
        <v>41921</v>
      </c>
      <c r="B471" s="201" t="str">
        <f t="shared" si="172"/>
        <v>10:30:00</v>
      </c>
      <c r="C471" s="27" t="s">
        <v>45</v>
      </c>
      <c r="D471" s="88">
        <v>368</v>
      </c>
      <c r="E471" s="88">
        <v>890</v>
      </c>
      <c r="F471" s="88"/>
      <c r="G471" s="88">
        <v>13</v>
      </c>
      <c r="H471" s="88">
        <v>29</v>
      </c>
      <c r="I471" s="89"/>
      <c r="J471" s="48">
        <f t="shared" si="190"/>
        <v>1258</v>
      </c>
      <c r="K471" s="48">
        <f t="shared" si="191"/>
        <v>42</v>
      </c>
      <c r="L471" s="88">
        <v>679</v>
      </c>
      <c r="M471" s="94">
        <v>577</v>
      </c>
      <c r="N471" s="94"/>
      <c r="O471" s="94">
        <v>22</v>
      </c>
      <c r="P471" s="93">
        <v>19</v>
      </c>
      <c r="Q471" s="45"/>
      <c r="R471" s="48">
        <f t="shared" si="173"/>
        <v>1256</v>
      </c>
      <c r="S471" s="48">
        <f t="shared" si="171"/>
        <v>41</v>
      </c>
      <c r="T471" s="50">
        <f t="shared" si="189"/>
        <v>83</v>
      </c>
      <c r="U471" s="88"/>
      <c r="V471" s="88">
        <v>4</v>
      </c>
      <c r="W471" s="100">
        <v>8.1</v>
      </c>
      <c r="X471" s="88"/>
      <c r="Y471" s="88"/>
      <c r="Z471" s="44"/>
      <c r="AA471" s="44"/>
      <c r="AB471" s="44"/>
      <c r="AC471" s="67">
        <f t="shared" si="174"/>
        <v>0</v>
      </c>
      <c r="AD471" s="33"/>
      <c r="AE471" s="20">
        <f t="shared" si="175"/>
        <v>0</v>
      </c>
      <c r="AF471" s="85">
        <f t="shared" si="188"/>
        <v>95.1</v>
      </c>
      <c r="AG471" s="21">
        <f t="shared" si="187"/>
        <v>95.1</v>
      </c>
      <c r="AH471" s="82"/>
      <c r="AI471" s="51"/>
      <c r="AJ471" s="22">
        <f t="shared" si="176"/>
        <v>95.1</v>
      </c>
      <c r="AK471" s="23">
        <f t="shared" si="177"/>
        <v>25.907999999999987</v>
      </c>
      <c r="AL471" s="58"/>
      <c r="AM471" s="24">
        <f t="shared" si="178"/>
        <v>0</v>
      </c>
      <c r="AN471" s="25">
        <f t="shared" si="179"/>
        <v>121.00799999999998</v>
      </c>
      <c r="AO471" s="26">
        <f t="shared" si="180"/>
        <v>121.00799999999998</v>
      </c>
      <c r="AP471" s="79"/>
      <c r="AQ471" s="118">
        <v>65</v>
      </c>
      <c r="AR471" s="118">
        <v>200</v>
      </c>
      <c r="AS471" s="118">
        <v>0</v>
      </c>
      <c r="AT471" s="118">
        <v>33</v>
      </c>
      <c r="AU471" s="118">
        <v>0</v>
      </c>
      <c r="AV471" s="62">
        <f t="shared" si="181"/>
        <v>298</v>
      </c>
      <c r="AW471" s="63">
        <f t="shared" si="182"/>
        <v>283.09999999999997</v>
      </c>
      <c r="AX471" s="120">
        <v>6</v>
      </c>
      <c r="AY471" s="120">
        <v>16</v>
      </c>
      <c r="AZ471" s="120">
        <v>8</v>
      </c>
      <c r="BA471" s="120">
        <v>1</v>
      </c>
      <c r="BB471" s="81">
        <f t="shared" si="183"/>
        <v>31</v>
      </c>
      <c r="BC471" s="80">
        <f t="shared" si="184"/>
        <v>252.09999999999997</v>
      </c>
      <c r="BD471" s="36">
        <f t="shared" si="185"/>
        <v>121.00799999999998</v>
      </c>
      <c r="BE471" s="80">
        <f t="shared" si="186"/>
        <v>131.09199999999998</v>
      </c>
    </row>
    <row r="472" spans="1:57" ht="18" thickBot="1">
      <c r="A472" s="217">
        <v>41921</v>
      </c>
      <c r="B472" s="201" t="str">
        <f t="shared" si="172"/>
        <v>11:00:00</v>
      </c>
      <c r="C472" s="27" t="s">
        <v>17</v>
      </c>
      <c r="D472" s="88">
        <v>228</v>
      </c>
      <c r="E472" s="88">
        <v>999</v>
      </c>
      <c r="F472" s="88"/>
      <c r="G472" s="88">
        <v>14</v>
      </c>
      <c r="H472" s="88">
        <v>30</v>
      </c>
      <c r="I472" s="89"/>
      <c r="J472" s="48">
        <f t="shared" si="190"/>
        <v>1227</v>
      </c>
      <c r="K472" s="48">
        <f t="shared" si="191"/>
        <v>44</v>
      </c>
      <c r="L472" s="88">
        <v>662</v>
      </c>
      <c r="M472" s="94">
        <v>582</v>
      </c>
      <c r="N472" s="94"/>
      <c r="O472" s="94">
        <v>22</v>
      </c>
      <c r="P472" s="93">
        <v>20</v>
      </c>
      <c r="Q472" s="45"/>
      <c r="R472" s="48">
        <f t="shared" si="173"/>
        <v>1244</v>
      </c>
      <c r="S472" s="48">
        <f t="shared" si="171"/>
        <v>42</v>
      </c>
      <c r="T472" s="50">
        <f t="shared" si="189"/>
        <v>86</v>
      </c>
      <c r="U472" s="88">
        <v>4.32</v>
      </c>
      <c r="V472" s="88">
        <v>4</v>
      </c>
      <c r="W472" s="100">
        <v>8.4</v>
      </c>
      <c r="X472" s="88"/>
      <c r="Y472" s="88"/>
      <c r="Z472" s="44"/>
      <c r="AA472" s="44"/>
      <c r="AB472" s="44"/>
      <c r="AC472" s="67">
        <f t="shared" si="174"/>
        <v>0</v>
      </c>
      <c r="AD472" s="33"/>
      <c r="AE472" s="20">
        <f t="shared" si="175"/>
        <v>0</v>
      </c>
      <c r="AF472" s="85">
        <f t="shared" si="188"/>
        <v>102.72</v>
      </c>
      <c r="AG472" s="21">
        <f t="shared" si="187"/>
        <v>102.72</v>
      </c>
      <c r="AH472" s="82"/>
      <c r="AI472" s="51"/>
      <c r="AJ472" s="22">
        <f t="shared" si="176"/>
        <v>102.72</v>
      </c>
      <c r="AK472" s="23">
        <f t="shared" si="177"/>
        <v>20.207999999999984</v>
      </c>
      <c r="AL472" s="58"/>
      <c r="AM472" s="24">
        <f t="shared" si="178"/>
        <v>0</v>
      </c>
      <c r="AN472" s="25">
        <f t="shared" si="179"/>
        <v>122.92799999999998</v>
      </c>
      <c r="AO472" s="26">
        <f t="shared" si="180"/>
        <v>122.92799999999998</v>
      </c>
      <c r="AP472" s="79"/>
      <c r="AQ472" s="118">
        <v>65</v>
      </c>
      <c r="AR472" s="118">
        <v>200</v>
      </c>
      <c r="AS472" s="118">
        <v>0</v>
      </c>
      <c r="AT472" s="118">
        <v>33</v>
      </c>
      <c r="AU472" s="118">
        <v>0</v>
      </c>
      <c r="AV472" s="62">
        <f t="shared" si="181"/>
        <v>298</v>
      </c>
      <c r="AW472" s="63">
        <f t="shared" si="182"/>
        <v>283.09999999999997</v>
      </c>
      <c r="AX472" s="120">
        <v>6</v>
      </c>
      <c r="AY472" s="120">
        <v>12</v>
      </c>
      <c r="AZ472" s="120">
        <v>8</v>
      </c>
      <c r="BA472" s="120">
        <v>1</v>
      </c>
      <c r="BB472" s="81">
        <f t="shared" si="183"/>
        <v>27</v>
      </c>
      <c r="BC472" s="80">
        <f t="shared" si="184"/>
        <v>256.09999999999997</v>
      </c>
      <c r="BD472" s="36">
        <f t="shared" si="185"/>
        <v>122.92799999999998</v>
      </c>
      <c r="BE472" s="80">
        <f t="shared" si="186"/>
        <v>133.172</v>
      </c>
    </row>
    <row r="473" spans="1:57" ht="18" thickBot="1">
      <c r="A473" s="217">
        <v>41921</v>
      </c>
      <c r="B473" s="201" t="str">
        <f t="shared" si="172"/>
        <v>11:30:00</v>
      </c>
      <c r="C473" s="27" t="s">
        <v>46</v>
      </c>
      <c r="D473" s="88">
        <v>345</v>
      </c>
      <c r="E473" s="88">
        <v>978</v>
      </c>
      <c r="F473" s="88"/>
      <c r="G473" s="88">
        <v>15</v>
      </c>
      <c r="H473" s="88">
        <v>31</v>
      </c>
      <c r="I473" s="89"/>
      <c r="J473" s="48">
        <f t="shared" si="190"/>
        <v>1323</v>
      </c>
      <c r="K473" s="48">
        <f t="shared" si="191"/>
        <v>46</v>
      </c>
      <c r="L473" s="88">
        <v>659</v>
      </c>
      <c r="M473" s="94">
        <v>588</v>
      </c>
      <c r="N473" s="94"/>
      <c r="O473" s="94">
        <v>21</v>
      </c>
      <c r="P473" s="93">
        <v>20</v>
      </c>
      <c r="Q473" s="45"/>
      <c r="R473" s="48">
        <f t="shared" si="173"/>
        <v>1247</v>
      </c>
      <c r="S473" s="48">
        <f t="shared" si="171"/>
        <v>41</v>
      </c>
      <c r="T473" s="50">
        <f t="shared" si="189"/>
        <v>87</v>
      </c>
      <c r="U473" s="88">
        <v>4.32</v>
      </c>
      <c r="V473" s="88">
        <v>4</v>
      </c>
      <c r="W473" s="100">
        <v>8.4</v>
      </c>
      <c r="X473" s="88"/>
      <c r="Y473" s="88"/>
      <c r="Z473" s="44"/>
      <c r="AA473" s="44"/>
      <c r="AB473" s="44"/>
      <c r="AC473" s="67">
        <f t="shared" si="174"/>
        <v>0</v>
      </c>
      <c r="AD473" s="33"/>
      <c r="AE473" s="20">
        <f t="shared" si="175"/>
        <v>0</v>
      </c>
      <c r="AF473" s="85">
        <f t="shared" si="188"/>
        <v>103.72</v>
      </c>
      <c r="AG473" s="21">
        <f t="shared" si="187"/>
        <v>103.72</v>
      </c>
      <c r="AH473" s="82"/>
      <c r="AI473" s="51"/>
      <c r="AJ473" s="22">
        <f t="shared" si="176"/>
        <v>103.72</v>
      </c>
      <c r="AK473" s="23">
        <f t="shared" si="177"/>
        <v>19.207999999999984</v>
      </c>
      <c r="AL473" s="58"/>
      <c r="AM473" s="24">
        <f t="shared" si="178"/>
        <v>0</v>
      </c>
      <c r="AN473" s="25">
        <f t="shared" si="179"/>
        <v>122.92799999999998</v>
      </c>
      <c r="AO473" s="26">
        <f t="shared" si="180"/>
        <v>122.92799999999998</v>
      </c>
      <c r="AP473" s="79"/>
      <c r="AQ473" s="118">
        <v>65</v>
      </c>
      <c r="AR473" s="118">
        <v>200</v>
      </c>
      <c r="AS473" s="118">
        <v>0</v>
      </c>
      <c r="AT473" s="118">
        <v>33</v>
      </c>
      <c r="AU473" s="118">
        <v>0</v>
      </c>
      <c r="AV473" s="62">
        <f t="shared" si="181"/>
        <v>298</v>
      </c>
      <c r="AW473" s="63">
        <f t="shared" si="182"/>
        <v>283.09999999999997</v>
      </c>
      <c r="AX473" s="120">
        <v>6</v>
      </c>
      <c r="AY473" s="120">
        <v>12</v>
      </c>
      <c r="AZ473" s="120">
        <v>8</v>
      </c>
      <c r="BA473" s="120">
        <v>1</v>
      </c>
      <c r="BB473" s="81">
        <f t="shared" si="183"/>
        <v>27</v>
      </c>
      <c r="BC473" s="80">
        <f t="shared" si="184"/>
        <v>256.09999999999997</v>
      </c>
      <c r="BD473" s="36">
        <f t="shared" si="185"/>
        <v>122.92799999999998</v>
      </c>
      <c r="BE473" s="80">
        <f t="shared" si="186"/>
        <v>133.172</v>
      </c>
    </row>
    <row r="474" spans="1:57" ht="18" thickBot="1">
      <c r="A474" s="217">
        <v>41921</v>
      </c>
      <c r="B474" s="201" t="str">
        <f t="shared" si="172"/>
        <v>12:00:00</v>
      </c>
      <c r="C474" s="27" t="s">
        <v>18</v>
      </c>
      <c r="D474" s="88">
        <v>225</v>
      </c>
      <c r="E474" s="88">
        <v>813</v>
      </c>
      <c r="F474" s="92"/>
      <c r="G474" s="88">
        <v>16</v>
      </c>
      <c r="H474" s="88">
        <v>29</v>
      </c>
      <c r="I474" s="89"/>
      <c r="J474" s="48">
        <f t="shared" si="190"/>
        <v>1038</v>
      </c>
      <c r="K474" s="48">
        <f t="shared" si="191"/>
        <v>45</v>
      </c>
      <c r="L474" s="89">
        <v>661</v>
      </c>
      <c r="M474" s="94">
        <v>582</v>
      </c>
      <c r="N474" s="94"/>
      <c r="O474" s="94">
        <v>22</v>
      </c>
      <c r="P474" s="93">
        <v>20</v>
      </c>
      <c r="Q474" s="56"/>
      <c r="R474" s="48">
        <f t="shared" si="173"/>
        <v>1243</v>
      </c>
      <c r="S474" s="48">
        <f t="shared" si="171"/>
        <v>42</v>
      </c>
      <c r="T474" s="50">
        <f t="shared" si="189"/>
        <v>87</v>
      </c>
      <c r="U474" s="88">
        <v>4.1900000000000004</v>
      </c>
      <c r="V474" s="88">
        <v>4</v>
      </c>
      <c r="W474" s="100">
        <v>4.7</v>
      </c>
      <c r="X474" s="88"/>
      <c r="Y474" s="88"/>
      <c r="Z474" s="44"/>
      <c r="AA474" s="44"/>
      <c r="AB474" s="44"/>
      <c r="AC474" s="67">
        <f t="shared" si="174"/>
        <v>0</v>
      </c>
      <c r="AD474" s="33"/>
      <c r="AE474" s="20">
        <f t="shared" si="175"/>
        <v>0</v>
      </c>
      <c r="AF474" s="85">
        <f t="shared" si="188"/>
        <v>99.89</v>
      </c>
      <c r="AG474" s="21">
        <f t="shared" si="187"/>
        <v>99.89</v>
      </c>
      <c r="AH474" s="82"/>
      <c r="AI474" s="51"/>
      <c r="AJ474" s="22">
        <f t="shared" si="176"/>
        <v>99.89</v>
      </c>
      <c r="AK474" s="23">
        <f t="shared" si="177"/>
        <v>23.037999999999982</v>
      </c>
      <c r="AL474" s="58"/>
      <c r="AM474" s="24">
        <f t="shared" si="178"/>
        <v>0</v>
      </c>
      <c r="AN474" s="25">
        <f t="shared" si="179"/>
        <v>122.92799999999998</v>
      </c>
      <c r="AO474" s="26">
        <f t="shared" si="180"/>
        <v>122.92799999999998</v>
      </c>
      <c r="AP474" s="79"/>
      <c r="AQ474" s="118">
        <v>65</v>
      </c>
      <c r="AR474" s="118">
        <v>200</v>
      </c>
      <c r="AS474" s="118">
        <v>0</v>
      </c>
      <c r="AT474" s="118">
        <v>33</v>
      </c>
      <c r="AU474" s="118">
        <v>0</v>
      </c>
      <c r="AV474" s="62">
        <f t="shared" si="181"/>
        <v>298</v>
      </c>
      <c r="AW474" s="63">
        <f t="shared" si="182"/>
        <v>283.09999999999997</v>
      </c>
      <c r="AX474" s="120">
        <v>6</v>
      </c>
      <c r="AY474" s="120">
        <v>12</v>
      </c>
      <c r="AZ474" s="120">
        <v>8</v>
      </c>
      <c r="BA474" s="120">
        <v>1</v>
      </c>
      <c r="BB474" s="81">
        <f t="shared" si="183"/>
        <v>27</v>
      </c>
      <c r="BC474" s="80">
        <f t="shared" si="184"/>
        <v>256.09999999999997</v>
      </c>
      <c r="BD474" s="36">
        <f t="shared" si="185"/>
        <v>122.92799999999998</v>
      </c>
      <c r="BE474" s="80">
        <f t="shared" si="186"/>
        <v>133.172</v>
      </c>
    </row>
    <row r="475" spans="1:57" ht="18" thickBot="1">
      <c r="A475" s="217">
        <v>41921</v>
      </c>
      <c r="B475" s="201" t="str">
        <f t="shared" si="172"/>
        <v>12:30:00</v>
      </c>
      <c r="C475" s="27" t="s">
        <v>47</v>
      </c>
      <c r="D475" s="88">
        <v>504</v>
      </c>
      <c r="E475" s="88">
        <v>602</v>
      </c>
      <c r="F475" s="92"/>
      <c r="G475" s="88">
        <v>16</v>
      </c>
      <c r="H475" s="88">
        <v>25</v>
      </c>
      <c r="I475" s="89"/>
      <c r="J475" s="48">
        <f t="shared" si="190"/>
        <v>1106</v>
      </c>
      <c r="K475" s="48">
        <f t="shared" si="191"/>
        <v>41</v>
      </c>
      <c r="L475" s="89">
        <v>675</v>
      </c>
      <c r="M475" s="94">
        <v>565</v>
      </c>
      <c r="N475" s="94"/>
      <c r="O475" s="94">
        <v>22</v>
      </c>
      <c r="P475" s="93">
        <v>19</v>
      </c>
      <c r="Q475" s="56"/>
      <c r="R475" s="48">
        <f t="shared" si="173"/>
        <v>1240</v>
      </c>
      <c r="S475" s="48">
        <f t="shared" si="171"/>
        <v>41</v>
      </c>
      <c r="T475" s="50">
        <f t="shared" si="189"/>
        <v>82</v>
      </c>
      <c r="U475" s="88">
        <v>4.1900000000000004</v>
      </c>
      <c r="V475" s="88">
        <v>4</v>
      </c>
      <c r="W475" s="100">
        <v>4.7</v>
      </c>
      <c r="X475" s="88"/>
      <c r="Y475" s="88"/>
      <c r="Z475" s="44"/>
      <c r="AA475" s="44"/>
      <c r="AB475" s="44"/>
      <c r="AC475" s="67">
        <f t="shared" si="174"/>
        <v>0</v>
      </c>
      <c r="AD475" s="33"/>
      <c r="AE475" s="20">
        <f t="shared" si="175"/>
        <v>0</v>
      </c>
      <c r="AF475" s="85">
        <f t="shared" si="188"/>
        <v>94.89</v>
      </c>
      <c r="AG475" s="21">
        <f t="shared" si="187"/>
        <v>94.89</v>
      </c>
      <c r="AH475" s="82"/>
      <c r="AI475" s="51"/>
      <c r="AJ475" s="22">
        <f t="shared" si="176"/>
        <v>94.89</v>
      </c>
      <c r="AK475" s="23">
        <f t="shared" si="177"/>
        <v>28.037999999999982</v>
      </c>
      <c r="AL475" s="58"/>
      <c r="AM475" s="24">
        <f t="shared" si="178"/>
        <v>0</v>
      </c>
      <c r="AN475" s="25">
        <f t="shared" si="179"/>
        <v>122.92799999999998</v>
      </c>
      <c r="AO475" s="26">
        <f t="shared" si="180"/>
        <v>122.92799999999998</v>
      </c>
      <c r="AP475" s="79"/>
      <c r="AQ475" s="118">
        <v>65</v>
      </c>
      <c r="AR475" s="118">
        <v>200</v>
      </c>
      <c r="AS475" s="118">
        <v>0</v>
      </c>
      <c r="AT475" s="118">
        <v>33</v>
      </c>
      <c r="AU475" s="118">
        <v>0</v>
      </c>
      <c r="AV475" s="62">
        <f t="shared" si="181"/>
        <v>298</v>
      </c>
      <c r="AW475" s="63">
        <f t="shared" si="182"/>
        <v>283.09999999999997</v>
      </c>
      <c r="AX475" s="120">
        <v>6</v>
      </c>
      <c r="AY475" s="120">
        <v>12</v>
      </c>
      <c r="AZ475" s="120">
        <v>8</v>
      </c>
      <c r="BA475" s="120">
        <v>1</v>
      </c>
      <c r="BB475" s="81">
        <f t="shared" si="183"/>
        <v>27</v>
      </c>
      <c r="BC475" s="80">
        <f t="shared" si="184"/>
        <v>256.09999999999997</v>
      </c>
      <c r="BD475" s="36">
        <f t="shared" si="185"/>
        <v>122.92799999999998</v>
      </c>
      <c r="BE475" s="80">
        <f t="shared" si="186"/>
        <v>133.172</v>
      </c>
    </row>
    <row r="476" spans="1:57" ht="18" thickBot="1">
      <c r="A476" s="217">
        <v>41921</v>
      </c>
      <c r="B476" s="201" t="str">
        <f t="shared" si="172"/>
        <v>13:00:00</v>
      </c>
      <c r="C476" s="27" t="s">
        <v>19</v>
      </c>
      <c r="D476" s="88">
        <v>605</v>
      </c>
      <c r="E476" s="88">
        <v>683</v>
      </c>
      <c r="F476" s="92"/>
      <c r="G476" s="88">
        <v>21</v>
      </c>
      <c r="H476" s="88">
        <v>21</v>
      </c>
      <c r="I476" s="89"/>
      <c r="J476" s="48">
        <f t="shared" si="190"/>
        <v>1288</v>
      </c>
      <c r="K476" s="48">
        <f t="shared" si="191"/>
        <v>42</v>
      </c>
      <c r="L476" s="89">
        <v>655</v>
      </c>
      <c r="M476" s="94">
        <v>563</v>
      </c>
      <c r="N476" s="94"/>
      <c r="O476" s="94">
        <v>21</v>
      </c>
      <c r="P476" s="93">
        <v>19</v>
      </c>
      <c r="Q476" s="56"/>
      <c r="R476" s="48">
        <f t="shared" si="173"/>
        <v>1218</v>
      </c>
      <c r="S476" s="48">
        <f t="shared" si="171"/>
        <v>40</v>
      </c>
      <c r="T476" s="50">
        <f t="shared" si="189"/>
        <v>82</v>
      </c>
      <c r="U476" s="88">
        <v>3.93</v>
      </c>
      <c r="V476" s="88">
        <v>3.8</v>
      </c>
      <c r="W476" s="100">
        <v>6.8</v>
      </c>
      <c r="X476" s="88"/>
      <c r="Y476" s="88"/>
      <c r="Z476" s="44"/>
      <c r="AA476" s="44"/>
      <c r="AB476" s="44"/>
      <c r="AC476" s="67">
        <f t="shared" si="174"/>
        <v>0</v>
      </c>
      <c r="AD476" s="33"/>
      <c r="AE476" s="20">
        <f t="shared" si="175"/>
        <v>0</v>
      </c>
      <c r="AF476" s="85">
        <f t="shared" si="188"/>
        <v>96.53</v>
      </c>
      <c r="AG476" s="21">
        <f t="shared" si="187"/>
        <v>96.53</v>
      </c>
      <c r="AH476" s="82"/>
      <c r="AI476" s="51"/>
      <c r="AJ476" s="22">
        <f t="shared" si="176"/>
        <v>96.53</v>
      </c>
      <c r="AK476" s="23">
        <f t="shared" si="177"/>
        <v>26.397999999999982</v>
      </c>
      <c r="AL476" s="58"/>
      <c r="AM476" s="24">
        <f t="shared" si="178"/>
        <v>0</v>
      </c>
      <c r="AN476" s="25">
        <f t="shared" si="179"/>
        <v>122.92799999999998</v>
      </c>
      <c r="AO476" s="26">
        <f t="shared" si="180"/>
        <v>122.92799999999998</v>
      </c>
      <c r="AP476" s="79"/>
      <c r="AQ476" s="118">
        <v>65</v>
      </c>
      <c r="AR476" s="118">
        <v>200</v>
      </c>
      <c r="AS476" s="118">
        <v>0</v>
      </c>
      <c r="AT476" s="118">
        <v>33</v>
      </c>
      <c r="AU476" s="118">
        <v>0</v>
      </c>
      <c r="AV476" s="62">
        <f t="shared" si="181"/>
        <v>298</v>
      </c>
      <c r="AW476" s="63">
        <f t="shared" si="182"/>
        <v>283.09999999999997</v>
      </c>
      <c r="AX476" s="120">
        <v>6</v>
      </c>
      <c r="AY476" s="120">
        <v>12</v>
      </c>
      <c r="AZ476" s="120">
        <v>8</v>
      </c>
      <c r="BA476" s="120">
        <v>1</v>
      </c>
      <c r="BB476" s="81">
        <f t="shared" si="183"/>
        <v>27</v>
      </c>
      <c r="BC476" s="80">
        <f t="shared" si="184"/>
        <v>256.09999999999997</v>
      </c>
      <c r="BD476" s="36">
        <f t="shared" si="185"/>
        <v>122.92799999999998</v>
      </c>
      <c r="BE476" s="80">
        <f t="shared" si="186"/>
        <v>133.172</v>
      </c>
    </row>
    <row r="477" spans="1:57" ht="18" thickBot="1">
      <c r="A477" s="217">
        <v>41921</v>
      </c>
      <c r="B477" s="201" t="str">
        <f t="shared" si="172"/>
        <v>13:30:00</v>
      </c>
      <c r="C477" s="27" t="s">
        <v>48</v>
      </c>
      <c r="D477" s="88">
        <v>634</v>
      </c>
      <c r="E477" s="88">
        <v>724</v>
      </c>
      <c r="F477" s="92"/>
      <c r="G477" s="88">
        <v>21</v>
      </c>
      <c r="H477" s="88">
        <v>21</v>
      </c>
      <c r="I477" s="89"/>
      <c r="J477" s="48">
        <f t="shared" si="190"/>
        <v>1358</v>
      </c>
      <c r="K477" s="48">
        <f t="shared" si="191"/>
        <v>42</v>
      </c>
      <c r="L477" s="89">
        <v>664</v>
      </c>
      <c r="M477" s="94">
        <v>583</v>
      </c>
      <c r="N477" s="94"/>
      <c r="O477" s="94">
        <v>22</v>
      </c>
      <c r="P477" s="93">
        <v>20</v>
      </c>
      <c r="Q477" s="56"/>
      <c r="R477" s="48">
        <f t="shared" si="173"/>
        <v>1247</v>
      </c>
      <c r="S477" s="48">
        <f t="shared" si="171"/>
        <v>42</v>
      </c>
      <c r="T477" s="50">
        <f t="shared" si="189"/>
        <v>84</v>
      </c>
      <c r="U477" s="88">
        <v>3.93</v>
      </c>
      <c r="V477" s="88">
        <v>4</v>
      </c>
      <c r="W477" s="100">
        <v>6.8</v>
      </c>
      <c r="X477" s="88"/>
      <c r="Y477" s="88"/>
      <c r="Z477" s="44"/>
      <c r="AA477" s="44"/>
      <c r="AB477" s="44"/>
      <c r="AC477" s="67">
        <f t="shared" si="174"/>
        <v>0</v>
      </c>
      <c r="AD477" s="33"/>
      <c r="AE477" s="20">
        <f t="shared" si="175"/>
        <v>0</v>
      </c>
      <c r="AF477" s="85">
        <f t="shared" si="188"/>
        <v>98.73</v>
      </c>
      <c r="AG477" s="21">
        <f t="shared" si="187"/>
        <v>98.73</v>
      </c>
      <c r="AH477" s="82"/>
      <c r="AI477" s="51"/>
      <c r="AJ477" s="22">
        <f t="shared" si="176"/>
        <v>98.73</v>
      </c>
      <c r="AK477" s="23">
        <f t="shared" si="177"/>
        <v>24.197999999999979</v>
      </c>
      <c r="AL477" s="58"/>
      <c r="AM477" s="24">
        <f t="shared" si="178"/>
        <v>0</v>
      </c>
      <c r="AN477" s="25">
        <f t="shared" si="179"/>
        <v>122.92799999999998</v>
      </c>
      <c r="AO477" s="26">
        <f t="shared" si="180"/>
        <v>122.92799999999998</v>
      </c>
      <c r="AP477" s="79"/>
      <c r="AQ477" s="118">
        <v>65</v>
      </c>
      <c r="AR477" s="118">
        <v>200</v>
      </c>
      <c r="AS477" s="118">
        <v>0</v>
      </c>
      <c r="AT477" s="118">
        <v>33</v>
      </c>
      <c r="AU477" s="118">
        <v>0</v>
      </c>
      <c r="AV477" s="62">
        <f t="shared" si="181"/>
        <v>298</v>
      </c>
      <c r="AW477" s="63">
        <f t="shared" si="182"/>
        <v>283.09999999999997</v>
      </c>
      <c r="AX477" s="120">
        <v>6</v>
      </c>
      <c r="AY477" s="120">
        <v>12</v>
      </c>
      <c r="AZ477" s="120">
        <v>8</v>
      </c>
      <c r="BA477" s="120">
        <v>1</v>
      </c>
      <c r="BB477" s="81">
        <f t="shared" si="183"/>
        <v>27</v>
      </c>
      <c r="BC477" s="80">
        <f t="shared" si="184"/>
        <v>256.09999999999997</v>
      </c>
      <c r="BD477" s="36">
        <f t="shared" si="185"/>
        <v>122.92799999999998</v>
      </c>
      <c r="BE477" s="80">
        <f t="shared" si="186"/>
        <v>133.172</v>
      </c>
    </row>
    <row r="478" spans="1:57" ht="18" thickBot="1">
      <c r="A478" s="217">
        <v>41921</v>
      </c>
      <c r="B478" s="201" t="str">
        <f t="shared" si="172"/>
        <v>14:00:00</v>
      </c>
      <c r="C478" s="27" t="s">
        <v>20</v>
      </c>
      <c r="D478" s="88">
        <v>590</v>
      </c>
      <c r="E478" s="88">
        <v>732</v>
      </c>
      <c r="F478" s="92"/>
      <c r="G478" s="88">
        <v>20</v>
      </c>
      <c r="H478" s="88">
        <v>25</v>
      </c>
      <c r="I478" s="89"/>
      <c r="J478" s="48">
        <f t="shared" si="190"/>
        <v>1322</v>
      </c>
      <c r="K478" s="48">
        <f t="shared" si="191"/>
        <v>45</v>
      </c>
      <c r="L478" s="89">
        <v>658</v>
      </c>
      <c r="M478" s="94">
        <v>579</v>
      </c>
      <c r="N478" s="94"/>
      <c r="O478" s="94">
        <v>21</v>
      </c>
      <c r="P478" s="93">
        <v>19</v>
      </c>
      <c r="Q478" s="56"/>
      <c r="R478" s="48">
        <f t="shared" si="173"/>
        <v>1237</v>
      </c>
      <c r="S478" s="48">
        <f t="shared" si="171"/>
        <v>40</v>
      </c>
      <c r="T478" s="50">
        <f t="shared" si="189"/>
        <v>85</v>
      </c>
      <c r="U478" s="88">
        <v>3.93</v>
      </c>
      <c r="V478" s="88">
        <v>4</v>
      </c>
      <c r="W478" s="100">
        <v>7</v>
      </c>
      <c r="X478" s="88"/>
      <c r="Y478" s="88"/>
      <c r="Z478" s="44"/>
      <c r="AA478" s="44"/>
      <c r="AB478" s="44"/>
      <c r="AC478" s="67">
        <f t="shared" si="174"/>
        <v>0</v>
      </c>
      <c r="AD478" s="33"/>
      <c r="AE478" s="20">
        <f t="shared" si="175"/>
        <v>0</v>
      </c>
      <c r="AF478" s="85">
        <f t="shared" si="188"/>
        <v>99.93</v>
      </c>
      <c r="AG478" s="21">
        <f t="shared" si="187"/>
        <v>99.93</v>
      </c>
      <c r="AH478" s="82"/>
      <c r="AI478" s="51"/>
      <c r="AJ478" s="22">
        <f t="shared" si="176"/>
        <v>99.93</v>
      </c>
      <c r="AK478" s="23">
        <f t="shared" si="177"/>
        <v>22.997999999999976</v>
      </c>
      <c r="AL478" s="58"/>
      <c r="AM478" s="24">
        <f t="shared" si="178"/>
        <v>0</v>
      </c>
      <c r="AN478" s="25">
        <f t="shared" si="179"/>
        <v>122.92799999999998</v>
      </c>
      <c r="AO478" s="26">
        <f t="shared" si="180"/>
        <v>122.92799999999998</v>
      </c>
      <c r="AP478" s="79"/>
      <c r="AQ478" s="118">
        <v>65</v>
      </c>
      <c r="AR478" s="118">
        <v>200</v>
      </c>
      <c r="AS478" s="118">
        <v>0</v>
      </c>
      <c r="AT478" s="118">
        <v>33</v>
      </c>
      <c r="AU478" s="118">
        <v>0</v>
      </c>
      <c r="AV478" s="62">
        <f t="shared" si="181"/>
        <v>298</v>
      </c>
      <c r="AW478" s="63">
        <f t="shared" si="182"/>
        <v>283.09999999999997</v>
      </c>
      <c r="AX478" s="120">
        <v>6</v>
      </c>
      <c r="AY478" s="120">
        <v>12</v>
      </c>
      <c r="AZ478" s="120">
        <v>8</v>
      </c>
      <c r="BA478" s="120">
        <v>1</v>
      </c>
      <c r="BB478" s="81">
        <f t="shared" si="183"/>
        <v>27</v>
      </c>
      <c r="BC478" s="80">
        <f t="shared" si="184"/>
        <v>256.09999999999997</v>
      </c>
      <c r="BD478" s="36">
        <f t="shared" si="185"/>
        <v>122.92799999999998</v>
      </c>
      <c r="BE478" s="80">
        <f t="shared" si="186"/>
        <v>133.172</v>
      </c>
    </row>
    <row r="479" spans="1:57" ht="18" thickBot="1">
      <c r="A479" s="217">
        <v>41921</v>
      </c>
      <c r="B479" s="201" t="str">
        <f t="shared" si="172"/>
        <v>14:30:00</v>
      </c>
      <c r="C479" s="27" t="s">
        <v>33</v>
      </c>
      <c r="D479" s="88">
        <v>671</v>
      </c>
      <c r="E479" s="88">
        <v>627</v>
      </c>
      <c r="F479" s="92"/>
      <c r="G479" s="88">
        <v>20</v>
      </c>
      <c r="H479" s="88">
        <v>25</v>
      </c>
      <c r="I479" s="89"/>
      <c r="J479" s="48">
        <f t="shared" si="190"/>
        <v>1298</v>
      </c>
      <c r="K479" s="48">
        <f t="shared" si="191"/>
        <v>45</v>
      </c>
      <c r="L479" s="89">
        <v>687</v>
      </c>
      <c r="M479" s="94">
        <v>596</v>
      </c>
      <c r="N479" s="94"/>
      <c r="O479" s="94">
        <v>23</v>
      </c>
      <c r="P479" s="93">
        <v>20</v>
      </c>
      <c r="Q479" s="56"/>
      <c r="R479" s="48">
        <f t="shared" si="173"/>
        <v>1283</v>
      </c>
      <c r="S479" s="48">
        <f t="shared" si="171"/>
        <v>43</v>
      </c>
      <c r="T479" s="50">
        <f t="shared" si="189"/>
        <v>88</v>
      </c>
      <c r="U479" s="88">
        <v>3.93</v>
      </c>
      <c r="V479" s="88">
        <v>4.5</v>
      </c>
      <c r="W479" s="100">
        <v>7</v>
      </c>
      <c r="X479" s="88"/>
      <c r="Y479" s="88"/>
      <c r="Z479" s="44"/>
      <c r="AA479" s="44"/>
      <c r="AB479" s="44"/>
      <c r="AC479" s="67">
        <f t="shared" si="174"/>
        <v>0</v>
      </c>
      <c r="AD479" s="33"/>
      <c r="AE479" s="20">
        <f t="shared" si="175"/>
        <v>0</v>
      </c>
      <c r="AF479" s="85">
        <f t="shared" si="188"/>
        <v>103.43</v>
      </c>
      <c r="AG479" s="21">
        <f t="shared" si="187"/>
        <v>103.43</v>
      </c>
      <c r="AH479" s="82"/>
      <c r="AI479" s="51"/>
      <c r="AJ479" s="22">
        <f t="shared" si="176"/>
        <v>103.43</v>
      </c>
      <c r="AK479" s="23">
        <f t="shared" si="177"/>
        <v>19.497999999999976</v>
      </c>
      <c r="AL479" s="58"/>
      <c r="AM479" s="24">
        <f t="shared" si="178"/>
        <v>0</v>
      </c>
      <c r="AN479" s="25">
        <f t="shared" si="179"/>
        <v>122.92799999999998</v>
      </c>
      <c r="AO479" s="26">
        <f t="shared" si="180"/>
        <v>122.92799999999998</v>
      </c>
      <c r="AP479" s="79"/>
      <c r="AQ479" s="118">
        <v>65</v>
      </c>
      <c r="AR479" s="118">
        <v>200</v>
      </c>
      <c r="AS479" s="118">
        <v>0</v>
      </c>
      <c r="AT479" s="118">
        <v>33</v>
      </c>
      <c r="AU479" s="118">
        <v>0</v>
      </c>
      <c r="AV479" s="62">
        <f t="shared" si="181"/>
        <v>298</v>
      </c>
      <c r="AW479" s="63">
        <f t="shared" si="182"/>
        <v>283.09999999999997</v>
      </c>
      <c r="AX479" s="120">
        <v>6</v>
      </c>
      <c r="AY479" s="120">
        <v>12</v>
      </c>
      <c r="AZ479" s="120">
        <v>8</v>
      </c>
      <c r="BA479" s="120">
        <v>1</v>
      </c>
      <c r="BB479" s="81">
        <f t="shared" si="183"/>
        <v>27</v>
      </c>
      <c r="BC479" s="80">
        <f t="shared" si="184"/>
        <v>256.09999999999997</v>
      </c>
      <c r="BD479" s="36">
        <f t="shared" si="185"/>
        <v>122.92799999999998</v>
      </c>
      <c r="BE479" s="80">
        <f t="shared" si="186"/>
        <v>133.172</v>
      </c>
    </row>
    <row r="480" spans="1:57" ht="18" thickBot="1">
      <c r="A480" s="217">
        <v>41921</v>
      </c>
      <c r="B480" s="201" t="str">
        <f t="shared" si="172"/>
        <v>15:00:00</v>
      </c>
      <c r="C480" s="27" t="s">
        <v>21</v>
      </c>
      <c r="D480" s="88">
        <v>680</v>
      </c>
      <c r="E480" s="88">
        <v>630</v>
      </c>
      <c r="F480" s="92"/>
      <c r="G480" s="88">
        <v>20</v>
      </c>
      <c r="H480" s="88">
        <v>25</v>
      </c>
      <c r="I480" s="89"/>
      <c r="J480" s="48">
        <f t="shared" si="190"/>
        <v>1310</v>
      </c>
      <c r="K480" s="48">
        <f t="shared" si="191"/>
        <v>45</v>
      </c>
      <c r="L480" s="89">
        <v>687</v>
      </c>
      <c r="M480" s="94">
        <v>596</v>
      </c>
      <c r="N480" s="94"/>
      <c r="O480" s="94">
        <v>23</v>
      </c>
      <c r="P480" s="93">
        <v>20</v>
      </c>
      <c r="Q480" s="56"/>
      <c r="R480" s="48">
        <f t="shared" si="173"/>
        <v>1283</v>
      </c>
      <c r="S480" s="48">
        <f t="shared" si="171"/>
        <v>43</v>
      </c>
      <c r="T480" s="50">
        <f t="shared" si="189"/>
        <v>88</v>
      </c>
      <c r="U480" s="88">
        <v>3.99</v>
      </c>
      <c r="V480" s="88">
        <v>4.5</v>
      </c>
      <c r="W480" s="100">
        <v>7.9</v>
      </c>
      <c r="X480" s="88"/>
      <c r="Y480" s="88"/>
      <c r="Z480" s="44"/>
      <c r="AA480" s="44"/>
      <c r="AB480" s="44"/>
      <c r="AC480" s="67">
        <f t="shared" si="174"/>
        <v>0</v>
      </c>
      <c r="AD480" s="33"/>
      <c r="AE480" s="20">
        <f t="shared" si="175"/>
        <v>0</v>
      </c>
      <c r="AF480" s="85">
        <f t="shared" si="188"/>
        <v>104.39</v>
      </c>
      <c r="AG480" s="21">
        <f t="shared" si="187"/>
        <v>104.39</v>
      </c>
      <c r="AH480" s="82"/>
      <c r="AI480" s="51"/>
      <c r="AJ480" s="22">
        <f t="shared" si="176"/>
        <v>104.39</v>
      </c>
      <c r="AK480" s="23">
        <f t="shared" si="177"/>
        <v>18.537999999999982</v>
      </c>
      <c r="AL480" s="58"/>
      <c r="AM480" s="24">
        <f t="shared" si="178"/>
        <v>0</v>
      </c>
      <c r="AN480" s="25">
        <f t="shared" si="179"/>
        <v>122.92799999999998</v>
      </c>
      <c r="AO480" s="26">
        <f t="shared" si="180"/>
        <v>122.92799999999998</v>
      </c>
      <c r="AP480" s="79"/>
      <c r="AQ480" s="118">
        <v>65</v>
      </c>
      <c r="AR480" s="118">
        <v>200</v>
      </c>
      <c r="AS480" s="118">
        <v>0</v>
      </c>
      <c r="AT480" s="118">
        <v>33</v>
      </c>
      <c r="AU480" s="118">
        <v>0</v>
      </c>
      <c r="AV480" s="62">
        <f t="shared" si="181"/>
        <v>298</v>
      </c>
      <c r="AW480" s="63">
        <f t="shared" si="182"/>
        <v>283.09999999999997</v>
      </c>
      <c r="AX480" s="120">
        <v>6</v>
      </c>
      <c r="AY480" s="120">
        <v>12</v>
      </c>
      <c r="AZ480" s="120">
        <v>8</v>
      </c>
      <c r="BA480" s="120">
        <v>1</v>
      </c>
      <c r="BB480" s="81">
        <f t="shared" si="183"/>
        <v>27</v>
      </c>
      <c r="BC480" s="80">
        <f t="shared" si="184"/>
        <v>256.09999999999997</v>
      </c>
      <c r="BD480" s="36">
        <f t="shared" si="185"/>
        <v>122.92799999999998</v>
      </c>
      <c r="BE480" s="80">
        <f t="shared" si="186"/>
        <v>133.172</v>
      </c>
    </row>
    <row r="481" spans="1:57" ht="18" thickBot="1">
      <c r="A481" s="217">
        <v>41921</v>
      </c>
      <c r="B481" s="201" t="str">
        <f t="shared" si="172"/>
        <v>15:30:00</v>
      </c>
      <c r="C481" s="27" t="s">
        <v>34</v>
      </c>
      <c r="D481" s="88">
        <v>689</v>
      </c>
      <c r="E481" s="88">
        <v>632</v>
      </c>
      <c r="F481" s="92"/>
      <c r="G481" s="88">
        <v>24</v>
      </c>
      <c r="H481" s="88">
        <v>22</v>
      </c>
      <c r="I481" s="89"/>
      <c r="J481" s="48">
        <f t="shared" si="190"/>
        <v>1321</v>
      </c>
      <c r="K481" s="48">
        <f t="shared" si="191"/>
        <v>46</v>
      </c>
      <c r="L481" s="96">
        <v>688</v>
      </c>
      <c r="M481" s="96">
        <v>599</v>
      </c>
      <c r="N481" s="94"/>
      <c r="O481" s="94">
        <v>23</v>
      </c>
      <c r="P481" s="93">
        <v>20</v>
      </c>
      <c r="Q481" s="56"/>
      <c r="R481" s="48">
        <f t="shared" si="173"/>
        <v>1287</v>
      </c>
      <c r="S481" s="48">
        <f t="shared" si="171"/>
        <v>43</v>
      </c>
      <c r="T481" s="50">
        <f t="shared" si="189"/>
        <v>89</v>
      </c>
      <c r="U481" s="88">
        <v>3.99</v>
      </c>
      <c r="V481" s="88">
        <v>4.5</v>
      </c>
      <c r="W481" s="100">
        <v>7.9</v>
      </c>
      <c r="X481" s="88"/>
      <c r="Y481" s="88"/>
      <c r="Z481" s="44"/>
      <c r="AA481" s="44"/>
      <c r="AB481" s="44"/>
      <c r="AC481" s="67">
        <f t="shared" si="174"/>
        <v>0</v>
      </c>
      <c r="AD481" s="33"/>
      <c r="AE481" s="20">
        <f t="shared" si="175"/>
        <v>0</v>
      </c>
      <c r="AF481" s="85">
        <f t="shared" si="188"/>
        <v>105.39</v>
      </c>
      <c r="AG481" s="21">
        <f t="shared" si="187"/>
        <v>105.39</v>
      </c>
      <c r="AH481" s="82"/>
      <c r="AI481" s="51"/>
      <c r="AJ481" s="22">
        <f t="shared" si="176"/>
        <v>105.39</v>
      </c>
      <c r="AK481" s="23">
        <f t="shared" si="177"/>
        <v>17.537999999999982</v>
      </c>
      <c r="AL481" s="58"/>
      <c r="AM481" s="24">
        <f t="shared" si="178"/>
        <v>0</v>
      </c>
      <c r="AN481" s="25">
        <f t="shared" si="179"/>
        <v>122.92799999999998</v>
      </c>
      <c r="AO481" s="26">
        <f t="shared" si="180"/>
        <v>122.92799999999998</v>
      </c>
      <c r="AP481" s="79"/>
      <c r="AQ481" s="118">
        <v>65</v>
      </c>
      <c r="AR481" s="118">
        <v>200</v>
      </c>
      <c r="AS481" s="118">
        <v>0</v>
      </c>
      <c r="AT481" s="118">
        <v>33</v>
      </c>
      <c r="AU481" s="118">
        <v>0</v>
      </c>
      <c r="AV481" s="62">
        <f t="shared" si="181"/>
        <v>298</v>
      </c>
      <c r="AW481" s="63">
        <f t="shared" si="182"/>
        <v>283.09999999999997</v>
      </c>
      <c r="AX481" s="120">
        <v>6</v>
      </c>
      <c r="AY481" s="120">
        <v>12</v>
      </c>
      <c r="AZ481" s="120">
        <v>8</v>
      </c>
      <c r="BA481" s="120">
        <v>1</v>
      </c>
      <c r="BB481" s="81">
        <f t="shared" si="183"/>
        <v>27</v>
      </c>
      <c r="BC481" s="80">
        <f t="shared" si="184"/>
        <v>256.09999999999997</v>
      </c>
      <c r="BD481" s="36">
        <f t="shared" si="185"/>
        <v>122.92799999999998</v>
      </c>
      <c r="BE481" s="80">
        <f t="shared" si="186"/>
        <v>133.172</v>
      </c>
    </row>
    <row r="482" spans="1:57" ht="18" thickBot="1">
      <c r="A482" s="217">
        <v>41921</v>
      </c>
      <c r="B482" s="201" t="str">
        <f t="shared" si="172"/>
        <v>16:00:00</v>
      </c>
      <c r="C482" s="27" t="s">
        <v>22</v>
      </c>
      <c r="D482" s="88">
        <v>643</v>
      </c>
      <c r="E482" s="88">
        <v>674</v>
      </c>
      <c r="F482" s="92">
        <v>573</v>
      </c>
      <c r="G482" s="88">
        <v>21</v>
      </c>
      <c r="H482" s="88">
        <v>22</v>
      </c>
      <c r="I482" s="89">
        <v>19</v>
      </c>
      <c r="J482" s="48">
        <f t="shared" si="190"/>
        <v>1890</v>
      </c>
      <c r="K482" s="48">
        <f t="shared" si="191"/>
        <v>62</v>
      </c>
      <c r="L482" s="89">
        <v>687</v>
      </c>
      <c r="M482" s="94">
        <v>594</v>
      </c>
      <c r="N482" s="94"/>
      <c r="O482" s="94">
        <v>23</v>
      </c>
      <c r="P482" s="93">
        <v>20</v>
      </c>
      <c r="Q482" s="56"/>
      <c r="R482" s="48">
        <f t="shared" si="173"/>
        <v>1281</v>
      </c>
      <c r="S482" s="48">
        <f t="shared" si="171"/>
        <v>43</v>
      </c>
      <c r="T482" s="50">
        <f t="shared" si="189"/>
        <v>105</v>
      </c>
      <c r="U482" s="88">
        <v>4.2</v>
      </c>
      <c r="V482" s="88">
        <v>4.5</v>
      </c>
      <c r="W482" s="100">
        <v>9.8000000000000007</v>
      </c>
      <c r="X482" s="88"/>
      <c r="Y482" s="88"/>
      <c r="Z482" s="44"/>
      <c r="AA482" s="44"/>
      <c r="AB482" s="44"/>
      <c r="AC482" s="67">
        <f t="shared" si="174"/>
        <v>0</v>
      </c>
      <c r="AD482" s="33"/>
      <c r="AE482" s="20">
        <f t="shared" si="175"/>
        <v>0</v>
      </c>
      <c r="AF482" s="85">
        <f t="shared" si="188"/>
        <v>123.5</v>
      </c>
      <c r="AG482" s="21">
        <f t="shared" si="187"/>
        <v>123.5</v>
      </c>
      <c r="AH482" s="82"/>
      <c r="AI482" s="51"/>
      <c r="AJ482" s="22">
        <f t="shared" si="176"/>
        <v>123.5</v>
      </c>
      <c r="AK482" s="23">
        <f t="shared" si="177"/>
        <v>-0.57200000000001694</v>
      </c>
      <c r="AL482" s="58"/>
      <c r="AM482" s="24">
        <f t="shared" si="178"/>
        <v>0</v>
      </c>
      <c r="AN482" s="25">
        <f t="shared" si="179"/>
        <v>122.92799999999998</v>
      </c>
      <c r="AO482" s="26">
        <f t="shared" si="180"/>
        <v>122.92799999999998</v>
      </c>
      <c r="AP482" s="79"/>
      <c r="AQ482" s="118">
        <v>65</v>
      </c>
      <c r="AR482" s="118">
        <v>200</v>
      </c>
      <c r="AS482" s="118">
        <v>0</v>
      </c>
      <c r="AT482" s="118">
        <v>33</v>
      </c>
      <c r="AU482" s="118">
        <v>0</v>
      </c>
      <c r="AV482" s="62">
        <f t="shared" si="181"/>
        <v>298</v>
      </c>
      <c r="AW482" s="63">
        <f t="shared" si="182"/>
        <v>283.09999999999997</v>
      </c>
      <c r="AX482" s="120">
        <v>6</v>
      </c>
      <c r="AY482" s="120">
        <v>12</v>
      </c>
      <c r="AZ482" s="120">
        <v>8</v>
      </c>
      <c r="BA482" s="120">
        <v>1</v>
      </c>
      <c r="BB482" s="81">
        <f t="shared" si="183"/>
        <v>27</v>
      </c>
      <c r="BC482" s="80">
        <f t="shared" si="184"/>
        <v>256.09999999999997</v>
      </c>
      <c r="BD482" s="36">
        <f t="shared" si="185"/>
        <v>122.92799999999998</v>
      </c>
      <c r="BE482" s="80">
        <f t="shared" si="186"/>
        <v>133.172</v>
      </c>
    </row>
    <row r="483" spans="1:57" ht="18" thickBot="1">
      <c r="A483" s="217">
        <v>41921</v>
      </c>
      <c r="B483" s="201" t="str">
        <f t="shared" si="172"/>
        <v>16:30:00</v>
      </c>
      <c r="C483" s="27" t="s">
        <v>49</v>
      </c>
      <c r="D483" s="88">
        <v>626</v>
      </c>
      <c r="E483" s="88">
        <v>553</v>
      </c>
      <c r="F483" s="88">
        <v>771</v>
      </c>
      <c r="G483" s="88">
        <v>21</v>
      </c>
      <c r="H483" s="88">
        <v>22</v>
      </c>
      <c r="I483" s="89">
        <v>25</v>
      </c>
      <c r="J483" s="48">
        <f t="shared" si="190"/>
        <v>1950</v>
      </c>
      <c r="K483" s="48">
        <f t="shared" si="191"/>
        <v>68</v>
      </c>
      <c r="L483" s="89">
        <v>667</v>
      </c>
      <c r="M483" s="94">
        <v>580</v>
      </c>
      <c r="N483" s="94"/>
      <c r="O483" s="94">
        <v>22</v>
      </c>
      <c r="P483" s="93">
        <v>20</v>
      </c>
      <c r="Q483" s="56"/>
      <c r="R483" s="48">
        <f t="shared" si="173"/>
        <v>1247</v>
      </c>
      <c r="S483" s="48">
        <f t="shared" si="171"/>
        <v>42</v>
      </c>
      <c r="T483" s="50">
        <f t="shared" si="189"/>
        <v>110</v>
      </c>
      <c r="U483" s="88">
        <v>4.2</v>
      </c>
      <c r="V483" s="88">
        <v>4.5</v>
      </c>
      <c r="W483" s="100">
        <v>9.8000000000000007</v>
      </c>
      <c r="X483" s="88"/>
      <c r="Y483" s="88"/>
      <c r="Z483" s="44"/>
      <c r="AA483" s="44"/>
      <c r="AB483" s="44"/>
      <c r="AC483" s="67">
        <f t="shared" si="174"/>
        <v>0</v>
      </c>
      <c r="AD483" s="33"/>
      <c r="AE483" s="20">
        <f t="shared" si="175"/>
        <v>0</v>
      </c>
      <c r="AF483" s="85">
        <f t="shared" si="188"/>
        <v>128.5</v>
      </c>
      <c r="AG483" s="21">
        <f t="shared" si="187"/>
        <v>128.5</v>
      </c>
      <c r="AH483" s="82"/>
      <c r="AI483" s="51"/>
      <c r="AJ483" s="22">
        <f t="shared" si="176"/>
        <v>128.5</v>
      </c>
      <c r="AK483" s="23">
        <f t="shared" si="177"/>
        <v>-5.5720000000000169</v>
      </c>
      <c r="AL483" s="58"/>
      <c r="AM483" s="24">
        <f t="shared" si="178"/>
        <v>0</v>
      </c>
      <c r="AN483" s="25">
        <f t="shared" si="179"/>
        <v>122.92799999999998</v>
      </c>
      <c r="AO483" s="26">
        <f t="shared" si="180"/>
        <v>122.92799999999998</v>
      </c>
      <c r="AP483" s="79"/>
      <c r="AQ483" s="118">
        <v>65</v>
      </c>
      <c r="AR483" s="118">
        <v>200</v>
      </c>
      <c r="AS483" s="118">
        <v>0</v>
      </c>
      <c r="AT483" s="118">
        <v>33</v>
      </c>
      <c r="AU483" s="118">
        <v>0</v>
      </c>
      <c r="AV483" s="62">
        <f t="shared" si="181"/>
        <v>298</v>
      </c>
      <c r="AW483" s="63">
        <f t="shared" si="182"/>
        <v>283.09999999999997</v>
      </c>
      <c r="AX483" s="120">
        <v>6</v>
      </c>
      <c r="AY483" s="120">
        <v>12</v>
      </c>
      <c r="AZ483" s="120">
        <v>8</v>
      </c>
      <c r="BA483" s="120">
        <v>1</v>
      </c>
      <c r="BB483" s="81">
        <f t="shared" si="183"/>
        <v>27</v>
      </c>
      <c r="BC483" s="80">
        <f t="shared" si="184"/>
        <v>256.09999999999997</v>
      </c>
      <c r="BD483" s="36">
        <f t="shared" si="185"/>
        <v>122.92799999999998</v>
      </c>
      <c r="BE483" s="80">
        <f t="shared" si="186"/>
        <v>133.172</v>
      </c>
    </row>
    <row r="484" spans="1:57" ht="18" thickBot="1">
      <c r="A484" s="217">
        <v>41921</v>
      </c>
      <c r="B484" s="201" t="str">
        <f t="shared" si="172"/>
        <v>17:00:00</v>
      </c>
      <c r="C484" s="27" t="s">
        <v>23</v>
      </c>
      <c r="D484" s="88">
        <v>615</v>
      </c>
      <c r="E484" s="88">
        <v>570</v>
      </c>
      <c r="F484" s="88">
        <v>783</v>
      </c>
      <c r="G484" s="88">
        <v>21</v>
      </c>
      <c r="H484" s="88">
        <v>20</v>
      </c>
      <c r="I484" s="89">
        <v>25</v>
      </c>
      <c r="J484" s="48">
        <f t="shared" si="190"/>
        <v>1968</v>
      </c>
      <c r="K484" s="48">
        <f t="shared" si="191"/>
        <v>66</v>
      </c>
      <c r="L484" s="89">
        <v>664</v>
      </c>
      <c r="M484" s="94">
        <v>548</v>
      </c>
      <c r="N484" s="94"/>
      <c r="O484" s="94">
        <v>22</v>
      </c>
      <c r="P484" s="93">
        <v>19</v>
      </c>
      <c r="Q484" s="56"/>
      <c r="R484" s="48">
        <f t="shared" si="173"/>
        <v>1212</v>
      </c>
      <c r="S484" s="48">
        <f t="shared" si="171"/>
        <v>41</v>
      </c>
      <c r="T484" s="50">
        <f t="shared" si="189"/>
        <v>107</v>
      </c>
      <c r="U484" s="88">
        <v>4</v>
      </c>
      <c r="V484" s="88">
        <v>4.5</v>
      </c>
      <c r="W484" s="100">
        <v>9.1</v>
      </c>
      <c r="X484" s="88"/>
      <c r="Y484" s="88"/>
      <c r="Z484" s="44"/>
      <c r="AA484" s="44"/>
      <c r="AB484" s="44"/>
      <c r="AC484" s="67">
        <f t="shared" si="174"/>
        <v>0</v>
      </c>
      <c r="AD484" s="33"/>
      <c r="AE484" s="20">
        <f t="shared" si="175"/>
        <v>0</v>
      </c>
      <c r="AF484" s="85">
        <f t="shared" si="188"/>
        <v>124.6</v>
      </c>
      <c r="AG484" s="21">
        <f t="shared" si="187"/>
        <v>124.6</v>
      </c>
      <c r="AH484" s="82"/>
      <c r="AI484" s="51"/>
      <c r="AJ484" s="22">
        <f t="shared" si="176"/>
        <v>124.6</v>
      </c>
      <c r="AK484" s="23">
        <f t="shared" si="177"/>
        <v>-1.6720000000000113</v>
      </c>
      <c r="AL484" s="58"/>
      <c r="AM484" s="24">
        <f t="shared" si="178"/>
        <v>0</v>
      </c>
      <c r="AN484" s="25">
        <f t="shared" si="179"/>
        <v>122.92799999999998</v>
      </c>
      <c r="AO484" s="26">
        <f t="shared" si="180"/>
        <v>122.92799999999998</v>
      </c>
      <c r="AP484" s="79"/>
      <c r="AQ484" s="118">
        <v>65</v>
      </c>
      <c r="AR484" s="118">
        <v>200</v>
      </c>
      <c r="AS484" s="118">
        <v>0</v>
      </c>
      <c r="AT484" s="118">
        <v>33</v>
      </c>
      <c r="AU484" s="118">
        <v>0</v>
      </c>
      <c r="AV484" s="62">
        <f t="shared" si="181"/>
        <v>298</v>
      </c>
      <c r="AW484" s="63">
        <f t="shared" si="182"/>
        <v>283.09999999999997</v>
      </c>
      <c r="AX484" s="120">
        <v>6</v>
      </c>
      <c r="AY484" s="120">
        <v>12</v>
      </c>
      <c r="AZ484" s="120">
        <v>8</v>
      </c>
      <c r="BA484" s="120">
        <v>1</v>
      </c>
      <c r="BB484" s="81">
        <f t="shared" si="183"/>
        <v>27</v>
      </c>
      <c r="BC484" s="80">
        <f t="shared" si="184"/>
        <v>256.09999999999997</v>
      </c>
      <c r="BD484" s="36">
        <f t="shared" si="185"/>
        <v>122.92799999999998</v>
      </c>
      <c r="BE484" s="80">
        <f t="shared" si="186"/>
        <v>133.172</v>
      </c>
    </row>
    <row r="485" spans="1:57" ht="18" thickBot="1">
      <c r="A485" s="217">
        <v>41921</v>
      </c>
      <c r="B485" s="201" t="str">
        <f t="shared" si="172"/>
        <v>17:30:00</v>
      </c>
      <c r="C485" s="27" t="s">
        <v>50</v>
      </c>
      <c r="D485" s="88">
        <v>627</v>
      </c>
      <c r="E485" s="88">
        <v>590</v>
      </c>
      <c r="F485" s="88">
        <v>783</v>
      </c>
      <c r="G485" s="88">
        <v>21</v>
      </c>
      <c r="H485" s="88">
        <v>20</v>
      </c>
      <c r="I485" s="89">
        <v>25</v>
      </c>
      <c r="J485" s="48">
        <f t="shared" si="190"/>
        <v>2000</v>
      </c>
      <c r="K485" s="48">
        <f t="shared" si="191"/>
        <v>66</v>
      </c>
      <c r="L485" s="89">
        <v>655</v>
      </c>
      <c r="M485" s="94">
        <v>515</v>
      </c>
      <c r="N485" s="94"/>
      <c r="O485" s="94">
        <v>21</v>
      </c>
      <c r="P485" s="93">
        <v>18</v>
      </c>
      <c r="Q485" s="56"/>
      <c r="R485" s="48">
        <f t="shared" si="173"/>
        <v>1170</v>
      </c>
      <c r="S485" s="48">
        <f t="shared" si="171"/>
        <v>39</v>
      </c>
      <c r="T485" s="50">
        <f t="shared" si="189"/>
        <v>105</v>
      </c>
      <c r="U485" s="88">
        <v>4</v>
      </c>
      <c r="V485" s="88">
        <v>4.5</v>
      </c>
      <c r="W485" s="100">
        <v>9.1</v>
      </c>
      <c r="X485" s="88"/>
      <c r="Y485" s="88"/>
      <c r="Z485" s="44"/>
      <c r="AA485" s="44"/>
      <c r="AB485" s="44"/>
      <c r="AC485" s="67">
        <f t="shared" si="174"/>
        <v>0</v>
      </c>
      <c r="AD485" s="33"/>
      <c r="AE485" s="20">
        <f t="shared" si="175"/>
        <v>0</v>
      </c>
      <c r="AF485" s="85">
        <f t="shared" si="188"/>
        <v>122.6</v>
      </c>
      <c r="AG485" s="21">
        <f t="shared" si="187"/>
        <v>122.6</v>
      </c>
      <c r="AH485" s="82"/>
      <c r="AI485" s="51"/>
      <c r="AJ485" s="22">
        <f t="shared" si="176"/>
        <v>122.6</v>
      </c>
      <c r="AK485" s="23">
        <f t="shared" si="177"/>
        <v>0.32799999999998875</v>
      </c>
      <c r="AL485" s="58"/>
      <c r="AM485" s="24">
        <f t="shared" si="178"/>
        <v>0</v>
      </c>
      <c r="AN485" s="25">
        <f t="shared" si="179"/>
        <v>122.92799999999998</v>
      </c>
      <c r="AO485" s="26">
        <f t="shared" si="180"/>
        <v>122.92799999999998</v>
      </c>
      <c r="AP485" s="79"/>
      <c r="AQ485" s="118">
        <v>65</v>
      </c>
      <c r="AR485" s="118">
        <v>200</v>
      </c>
      <c r="AS485" s="118">
        <v>0</v>
      </c>
      <c r="AT485" s="118">
        <v>33</v>
      </c>
      <c r="AU485" s="118">
        <v>0</v>
      </c>
      <c r="AV485" s="62">
        <f t="shared" si="181"/>
        <v>298</v>
      </c>
      <c r="AW485" s="63">
        <f t="shared" si="182"/>
        <v>283.09999999999997</v>
      </c>
      <c r="AX485" s="120">
        <v>6</v>
      </c>
      <c r="AY485" s="120">
        <v>12</v>
      </c>
      <c r="AZ485" s="120">
        <v>8</v>
      </c>
      <c r="BA485" s="120">
        <v>1</v>
      </c>
      <c r="BB485" s="81">
        <f t="shared" si="183"/>
        <v>27</v>
      </c>
      <c r="BC485" s="80">
        <f t="shared" si="184"/>
        <v>256.09999999999997</v>
      </c>
      <c r="BD485" s="36">
        <f t="shared" si="185"/>
        <v>122.92799999999998</v>
      </c>
      <c r="BE485" s="80">
        <f t="shared" si="186"/>
        <v>133.172</v>
      </c>
    </row>
    <row r="486" spans="1:57" ht="18" thickBot="1">
      <c r="A486" s="217">
        <v>41921</v>
      </c>
      <c r="B486" s="201" t="str">
        <f t="shared" si="172"/>
        <v>18:00:00</v>
      </c>
      <c r="C486" s="27" t="s">
        <v>24</v>
      </c>
      <c r="D486" s="88">
        <v>699</v>
      </c>
      <c r="E486" s="88">
        <v>567</v>
      </c>
      <c r="F486" s="88">
        <v>913</v>
      </c>
      <c r="G486" s="88">
        <v>23</v>
      </c>
      <c r="H486" s="88">
        <v>19</v>
      </c>
      <c r="I486" s="89">
        <v>29</v>
      </c>
      <c r="J486" s="48">
        <f t="shared" si="190"/>
        <v>2179</v>
      </c>
      <c r="K486" s="48">
        <f t="shared" si="191"/>
        <v>71</v>
      </c>
      <c r="L486" s="89">
        <v>721</v>
      </c>
      <c r="M486" s="94">
        <v>528</v>
      </c>
      <c r="N486" s="89"/>
      <c r="O486" s="94">
        <v>23</v>
      </c>
      <c r="P486" s="89">
        <v>19</v>
      </c>
      <c r="Q486" s="56"/>
      <c r="R486" s="48">
        <f t="shared" si="173"/>
        <v>1249</v>
      </c>
      <c r="S486" s="48">
        <f t="shared" si="171"/>
        <v>42</v>
      </c>
      <c r="T486" s="50">
        <f t="shared" si="189"/>
        <v>113</v>
      </c>
      <c r="U486" s="88">
        <v>4.6900000000000004</v>
      </c>
      <c r="V486" s="89">
        <v>6.5</v>
      </c>
      <c r="W486" s="100">
        <v>10.7</v>
      </c>
      <c r="X486" s="88"/>
      <c r="Y486" s="88"/>
      <c r="Z486" s="44"/>
      <c r="AA486" s="44"/>
      <c r="AB486" s="44"/>
      <c r="AC486" s="67">
        <f t="shared" si="174"/>
        <v>0</v>
      </c>
      <c r="AD486" s="33"/>
      <c r="AE486" s="20">
        <f t="shared" si="175"/>
        <v>0</v>
      </c>
      <c r="AF486" s="85">
        <f t="shared" si="188"/>
        <v>134.88999999999999</v>
      </c>
      <c r="AG486" s="21">
        <f t="shared" si="187"/>
        <v>134.88999999999999</v>
      </c>
      <c r="AH486" s="82"/>
      <c r="AI486" s="51"/>
      <c r="AJ486" s="22">
        <f t="shared" si="176"/>
        <v>134.88999999999999</v>
      </c>
      <c r="AK486" s="23">
        <f t="shared" si="177"/>
        <v>14.030000000000001</v>
      </c>
      <c r="AL486" s="58"/>
      <c r="AM486" s="24">
        <f t="shared" si="178"/>
        <v>0</v>
      </c>
      <c r="AN486" s="25">
        <f t="shared" si="179"/>
        <v>148.91999999999999</v>
      </c>
      <c r="AO486" s="26">
        <f t="shared" si="180"/>
        <v>148.91999999999999</v>
      </c>
      <c r="AP486" s="79"/>
      <c r="AQ486" s="118">
        <v>80</v>
      </c>
      <c r="AR486" s="118">
        <v>200</v>
      </c>
      <c r="AS486" s="118">
        <v>0</v>
      </c>
      <c r="AT486" s="118">
        <v>15</v>
      </c>
      <c r="AU486" s="118">
        <v>60</v>
      </c>
      <c r="AV486" s="62">
        <f t="shared" si="181"/>
        <v>355</v>
      </c>
      <c r="AW486" s="63">
        <f t="shared" si="182"/>
        <v>337.25</v>
      </c>
      <c r="AX486" s="120">
        <v>6</v>
      </c>
      <c r="AY486" s="120">
        <v>12</v>
      </c>
      <c r="AZ486" s="120">
        <v>8</v>
      </c>
      <c r="BA486" s="120">
        <v>1</v>
      </c>
      <c r="BB486" s="81">
        <f t="shared" si="183"/>
        <v>27</v>
      </c>
      <c r="BC486" s="80">
        <f t="shared" si="184"/>
        <v>310.25</v>
      </c>
      <c r="BD486" s="36">
        <f t="shared" si="185"/>
        <v>148.91999999999999</v>
      </c>
      <c r="BE486" s="80">
        <f t="shared" si="186"/>
        <v>161.33000000000001</v>
      </c>
    </row>
    <row r="487" spans="1:57" ht="18" thickBot="1">
      <c r="A487" s="217">
        <v>41921</v>
      </c>
      <c r="B487" s="201" t="str">
        <f t="shared" si="172"/>
        <v>18:15:00</v>
      </c>
      <c r="C487" s="27" t="s">
        <v>35</v>
      </c>
      <c r="D487" s="88">
        <v>699</v>
      </c>
      <c r="E487" s="88">
        <v>567</v>
      </c>
      <c r="F487" s="88">
        <v>913</v>
      </c>
      <c r="G487" s="88">
        <v>23</v>
      </c>
      <c r="H487" s="88">
        <v>19</v>
      </c>
      <c r="I487" s="89">
        <v>29</v>
      </c>
      <c r="J487" s="48">
        <f>D487+E487+F487</f>
        <v>2179</v>
      </c>
      <c r="K487" s="48">
        <f>G487+H487+I487</f>
        <v>71</v>
      </c>
      <c r="L487" s="89">
        <v>765</v>
      </c>
      <c r="M487" s="94">
        <v>535</v>
      </c>
      <c r="N487" s="89"/>
      <c r="O487" s="94">
        <v>25</v>
      </c>
      <c r="P487" s="89">
        <v>19</v>
      </c>
      <c r="Q487" s="56"/>
      <c r="R487" s="48">
        <f t="shared" si="173"/>
        <v>1300</v>
      </c>
      <c r="S487" s="48">
        <f t="shared" si="171"/>
        <v>44</v>
      </c>
      <c r="T487" s="50">
        <f>SUM(K487+S487)</f>
        <v>115</v>
      </c>
      <c r="U487" s="88">
        <v>4.6900000000000004</v>
      </c>
      <c r="V487" s="89">
        <v>6.5</v>
      </c>
      <c r="W487" s="100">
        <v>10.7</v>
      </c>
      <c r="X487" s="88"/>
      <c r="Y487" s="88"/>
      <c r="Z487" s="44"/>
      <c r="AA487" s="44"/>
      <c r="AB487" s="44"/>
      <c r="AC487" s="67">
        <f t="shared" si="174"/>
        <v>0</v>
      </c>
      <c r="AD487" s="35"/>
      <c r="AE487" s="20">
        <f t="shared" si="175"/>
        <v>0</v>
      </c>
      <c r="AF487" s="85">
        <f t="shared" si="188"/>
        <v>136.88999999999999</v>
      </c>
      <c r="AG487" s="21">
        <f t="shared" si="187"/>
        <v>136.88999999999999</v>
      </c>
      <c r="AH487" s="82"/>
      <c r="AI487" s="51"/>
      <c r="AJ487" s="22">
        <f t="shared" si="176"/>
        <v>136.88999999999999</v>
      </c>
      <c r="AK487" s="23">
        <f t="shared" si="177"/>
        <v>12.030000000000001</v>
      </c>
      <c r="AL487" s="58"/>
      <c r="AM487" s="24">
        <f t="shared" si="178"/>
        <v>0</v>
      </c>
      <c r="AN487" s="25">
        <f t="shared" si="179"/>
        <v>148.91999999999999</v>
      </c>
      <c r="AO487" s="26">
        <f t="shared" si="180"/>
        <v>148.91999999999999</v>
      </c>
      <c r="AP487" s="79"/>
      <c r="AQ487" s="118">
        <v>80</v>
      </c>
      <c r="AR487" s="118">
        <v>200</v>
      </c>
      <c r="AS487" s="118">
        <v>0</v>
      </c>
      <c r="AT487" s="118">
        <v>15</v>
      </c>
      <c r="AU487" s="118">
        <v>60</v>
      </c>
      <c r="AV487" s="62">
        <f t="shared" si="181"/>
        <v>355</v>
      </c>
      <c r="AW487" s="63">
        <f t="shared" si="182"/>
        <v>337.25</v>
      </c>
      <c r="AX487" s="120">
        <v>6</v>
      </c>
      <c r="AY487" s="120">
        <v>12</v>
      </c>
      <c r="AZ487" s="120">
        <v>8</v>
      </c>
      <c r="BA487" s="120">
        <v>1</v>
      </c>
      <c r="BB487" s="81">
        <f t="shared" si="183"/>
        <v>27</v>
      </c>
      <c r="BC487" s="80">
        <f t="shared" si="184"/>
        <v>310.25</v>
      </c>
      <c r="BD487" s="36">
        <f t="shared" si="185"/>
        <v>148.91999999999999</v>
      </c>
      <c r="BE487" s="80">
        <f t="shared" si="186"/>
        <v>161.33000000000001</v>
      </c>
    </row>
    <row r="488" spans="1:57" ht="18" thickBot="1">
      <c r="A488" s="217">
        <v>41921</v>
      </c>
      <c r="B488" s="201" t="str">
        <f t="shared" si="172"/>
        <v>18:30:00</v>
      </c>
      <c r="C488" s="27" t="s">
        <v>36</v>
      </c>
      <c r="D488" s="88">
        <v>690</v>
      </c>
      <c r="E488" s="88">
        <v>584</v>
      </c>
      <c r="F488" s="88">
        <v>675</v>
      </c>
      <c r="G488" s="88">
        <v>23</v>
      </c>
      <c r="H488" s="88">
        <v>20</v>
      </c>
      <c r="I488" s="89">
        <v>21</v>
      </c>
      <c r="J488" s="48">
        <f t="shared" si="190"/>
        <v>1949</v>
      </c>
      <c r="K488" s="48">
        <f t="shared" si="191"/>
        <v>64</v>
      </c>
      <c r="L488" s="89">
        <v>785</v>
      </c>
      <c r="M488" s="94">
        <v>532</v>
      </c>
      <c r="N488" s="94"/>
      <c r="O488" s="94">
        <v>26</v>
      </c>
      <c r="P488" s="93">
        <v>19</v>
      </c>
      <c r="Q488" s="56"/>
      <c r="R488" s="48">
        <f t="shared" si="173"/>
        <v>1317</v>
      </c>
      <c r="S488" s="48">
        <f t="shared" si="171"/>
        <v>45</v>
      </c>
      <c r="T488" s="50">
        <f t="shared" si="189"/>
        <v>109</v>
      </c>
      <c r="U488" s="88">
        <v>4.6900000000000004</v>
      </c>
      <c r="V488" s="89">
        <v>7</v>
      </c>
      <c r="W488" s="100">
        <v>10.7</v>
      </c>
      <c r="X488" s="88"/>
      <c r="Y488" s="88"/>
      <c r="Z488" s="44"/>
      <c r="AA488" s="44"/>
      <c r="AB488" s="44"/>
      <c r="AC488" s="67">
        <f t="shared" si="174"/>
        <v>0</v>
      </c>
      <c r="AD488" s="35">
        <v>15</v>
      </c>
      <c r="AE488" s="20">
        <f t="shared" si="175"/>
        <v>15</v>
      </c>
      <c r="AF488" s="85">
        <f t="shared" si="188"/>
        <v>131.38999999999999</v>
      </c>
      <c r="AG488" s="21">
        <f t="shared" si="187"/>
        <v>116.38999999999999</v>
      </c>
      <c r="AH488" s="82"/>
      <c r="AI488" s="51"/>
      <c r="AJ488" s="22">
        <f t="shared" si="176"/>
        <v>131.38999999999999</v>
      </c>
      <c r="AK488" s="23">
        <f t="shared" si="177"/>
        <v>32.53</v>
      </c>
      <c r="AL488" s="58"/>
      <c r="AM488" s="24">
        <f t="shared" si="178"/>
        <v>15</v>
      </c>
      <c r="AN488" s="25">
        <f t="shared" si="179"/>
        <v>148.91999999999999</v>
      </c>
      <c r="AO488" s="26">
        <f t="shared" si="180"/>
        <v>163.92</v>
      </c>
      <c r="AP488" s="79"/>
      <c r="AQ488" s="118">
        <v>80</v>
      </c>
      <c r="AR488" s="118">
        <v>200</v>
      </c>
      <c r="AS488" s="118">
        <v>0</v>
      </c>
      <c r="AT488" s="118">
        <v>15</v>
      </c>
      <c r="AU488" s="118">
        <v>60</v>
      </c>
      <c r="AV488" s="62">
        <f t="shared" si="181"/>
        <v>355</v>
      </c>
      <c r="AW488" s="63">
        <f t="shared" si="182"/>
        <v>337.25</v>
      </c>
      <c r="AX488" s="120">
        <v>6</v>
      </c>
      <c r="AY488" s="120">
        <v>12</v>
      </c>
      <c r="AZ488" s="120">
        <v>8</v>
      </c>
      <c r="BA488" s="120">
        <v>1</v>
      </c>
      <c r="BB488" s="81">
        <f t="shared" si="183"/>
        <v>27</v>
      </c>
      <c r="BC488" s="80">
        <f t="shared" si="184"/>
        <v>310.25</v>
      </c>
      <c r="BD488" s="36">
        <f t="shared" si="185"/>
        <v>148.91999999999999</v>
      </c>
      <c r="BE488" s="80">
        <f t="shared" si="186"/>
        <v>161.33000000000001</v>
      </c>
    </row>
    <row r="489" spans="1:57" ht="18" thickBot="1">
      <c r="A489" s="217">
        <v>41921</v>
      </c>
      <c r="B489" s="201" t="str">
        <f t="shared" si="172"/>
        <v>18:45:00</v>
      </c>
      <c r="C489" s="27" t="s">
        <v>51</v>
      </c>
      <c r="D489" s="88">
        <v>690</v>
      </c>
      <c r="E489" s="88">
        <v>584</v>
      </c>
      <c r="F489" s="88">
        <v>675</v>
      </c>
      <c r="G489" s="88">
        <v>23</v>
      </c>
      <c r="H489" s="88">
        <v>20</v>
      </c>
      <c r="I489" s="89">
        <v>21</v>
      </c>
      <c r="J489" s="48">
        <f>D489+E489+F489</f>
        <v>1949</v>
      </c>
      <c r="K489" s="48">
        <f>G489+H489+I489</f>
        <v>64</v>
      </c>
      <c r="L489" s="89">
        <v>802</v>
      </c>
      <c r="M489" s="94">
        <v>521</v>
      </c>
      <c r="N489" s="94"/>
      <c r="O489" s="94">
        <v>26</v>
      </c>
      <c r="P489" s="93">
        <v>19</v>
      </c>
      <c r="Q489" s="56"/>
      <c r="R489" s="48">
        <f t="shared" si="173"/>
        <v>1323</v>
      </c>
      <c r="S489" s="48">
        <f t="shared" si="171"/>
        <v>45</v>
      </c>
      <c r="T489" s="50">
        <f t="shared" si="189"/>
        <v>109</v>
      </c>
      <c r="U489" s="88">
        <v>4.6900000000000004</v>
      </c>
      <c r="V489" s="89">
        <v>7</v>
      </c>
      <c r="W489" s="100">
        <v>10.7</v>
      </c>
      <c r="X489" s="88"/>
      <c r="Y489" s="88"/>
      <c r="Z489" s="44"/>
      <c r="AA489" s="44"/>
      <c r="AB489" s="44"/>
      <c r="AC489" s="67">
        <f t="shared" si="174"/>
        <v>0</v>
      </c>
      <c r="AD489" s="35">
        <v>15</v>
      </c>
      <c r="AE489" s="20">
        <f t="shared" si="175"/>
        <v>15</v>
      </c>
      <c r="AF489" s="85">
        <f t="shared" si="188"/>
        <v>131.38999999999999</v>
      </c>
      <c r="AG489" s="21">
        <f t="shared" si="187"/>
        <v>116.38999999999999</v>
      </c>
      <c r="AH489" s="82"/>
      <c r="AI489" s="51"/>
      <c r="AJ489" s="22">
        <f t="shared" si="176"/>
        <v>131.38999999999999</v>
      </c>
      <c r="AK489" s="23">
        <f t="shared" si="177"/>
        <v>32.53</v>
      </c>
      <c r="AL489" s="58"/>
      <c r="AM489" s="24">
        <f t="shared" si="178"/>
        <v>15</v>
      </c>
      <c r="AN489" s="25">
        <f t="shared" si="179"/>
        <v>148.91999999999999</v>
      </c>
      <c r="AO489" s="26">
        <f t="shared" si="180"/>
        <v>163.92</v>
      </c>
      <c r="AP489" s="79"/>
      <c r="AQ489" s="118">
        <v>80</v>
      </c>
      <c r="AR489" s="118">
        <v>200</v>
      </c>
      <c r="AS489" s="118">
        <v>0</v>
      </c>
      <c r="AT489" s="118">
        <v>15</v>
      </c>
      <c r="AU489" s="118">
        <v>60</v>
      </c>
      <c r="AV489" s="62">
        <f t="shared" si="181"/>
        <v>355</v>
      </c>
      <c r="AW489" s="63">
        <f t="shared" si="182"/>
        <v>337.25</v>
      </c>
      <c r="AX489" s="120">
        <v>6</v>
      </c>
      <c r="AY489" s="120">
        <v>12</v>
      </c>
      <c r="AZ489" s="120">
        <v>8</v>
      </c>
      <c r="BA489" s="120">
        <v>1</v>
      </c>
      <c r="BB489" s="81">
        <f t="shared" si="183"/>
        <v>27</v>
      </c>
      <c r="BC489" s="80">
        <f t="shared" si="184"/>
        <v>310.25</v>
      </c>
      <c r="BD489" s="36">
        <f t="shared" si="185"/>
        <v>148.91999999999999</v>
      </c>
      <c r="BE489" s="80">
        <f t="shared" si="186"/>
        <v>161.33000000000001</v>
      </c>
    </row>
    <row r="490" spans="1:57" ht="18" thickBot="1">
      <c r="A490" s="217">
        <v>41921</v>
      </c>
      <c r="B490" s="201" t="str">
        <f t="shared" si="172"/>
        <v>19:00:00</v>
      </c>
      <c r="C490" s="27" t="s">
        <v>25</v>
      </c>
      <c r="D490" s="88">
        <v>693</v>
      </c>
      <c r="E490" s="88">
        <v>575</v>
      </c>
      <c r="F490" s="88">
        <v>815</v>
      </c>
      <c r="G490" s="88">
        <v>23</v>
      </c>
      <c r="H490" s="88">
        <v>19</v>
      </c>
      <c r="I490" s="89">
        <v>26</v>
      </c>
      <c r="J490" s="48">
        <f t="shared" si="190"/>
        <v>2083</v>
      </c>
      <c r="K490" s="48">
        <f t="shared" si="191"/>
        <v>68</v>
      </c>
      <c r="L490" s="89">
        <v>796</v>
      </c>
      <c r="M490" s="94">
        <v>522</v>
      </c>
      <c r="N490" s="94"/>
      <c r="O490" s="94">
        <v>26</v>
      </c>
      <c r="P490" s="93">
        <v>18</v>
      </c>
      <c r="Q490" s="56"/>
      <c r="R490" s="48">
        <f t="shared" si="173"/>
        <v>1318</v>
      </c>
      <c r="S490" s="48">
        <f t="shared" si="171"/>
        <v>44</v>
      </c>
      <c r="T490" s="50">
        <f t="shared" si="189"/>
        <v>112</v>
      </c>
      <c r="U490" s="101">
        <v>6.12</v>
      </c>
      <c r="V490" s="89">
        <v>7</v>
      </c>
      <c r="W490" s="100">
        <v>11.5</v>
      </c>
      <c r="X490" s="88"/>
      <c r="Y490" s="88"/>
      <c r="Z490" s="44"/>
      <c r="AA490" s="44"/>
      <c r="AB490" s="44"/>
      <c r="AC490" s="67">
        <f t="shared" si="174"/>
        <v>0</v>
      </c>
      <c r="AD490" s="35">
        <v>15</v>
      </c>
      <c r="AE490" s="20">
        <f t="shared" si="175"/>
        <v>15</v>
      </c>
      <c r="AF490" s="85">
        <f t="shared" si="188"/>
        <v>136.62</v>
      </c>
      <c r="AG490" s="21">
        <f t="shared" si="187"/>
        <v>121.62</v>
      </c>
      <c r="AH490" s="82"/>
      <c r="AI490" s="51"/>
      <c r="AJ490" s="22">
        <f t="shared" si="176"/>
        <v>136.62</v>
      </c>
      <c r="AK490" s="23">
        <f t="shared" si="177"/>
        <v>27.299999999999983</v>
      </c>
      <c r="AL490" s="58"/>
      <c r="AM490" s="24">
        <f t="shared" si="178"/>
        <v>15</v>
      </c>
      <c r="AN490" s="25">
        <f t="shared" si="179"/>
        <v>148.91999999999999</v>
      </c>
      <c r="AO490" s="26">
        <f t="shared" si="180"/>
        <v>163.92</v>
      </c>
      <c r="AP490" s="79"/>
      <c r="AQ490" s="118">
        <v>80</v>
      </c>
      <c r="AR490" s="118">
        <v>200</v>
      </c>
      <c r="AS490" s="118">
        <v>0</v>
      </c>
      <c r="AT490" s="118">
        <v>15</v>
      </c>
      <c r="AU490" s="118">
        <v>60</v>
      </c>
      <c r="AV490" s="62">
        <f t="shared" si="181"/>
        <v>355</v>
      </c>
      <c r="AW490" s="63">
        <f t="shared" si="182"/>
        <v>337.25</v>
      </c>
      <c r="AX490" s="120">
        <v>6</v>
      </c>
      <c r="AY490" s="120">
        <v>12</v>
      </c>
      <c r="AZ490" s="120">
        <v>8</v>
      </c>
      <c r="BA490" s="120">
        <v>1</v>
      </c>
      <c r="BB490" s="81">
        <f t="shared" si="183"/>
        <v>27</v>
      </c>
      <c r="BC490" s="80">
        <f t="shared" si="184"/>
        <v>310.25</v>
      </c>
      <c r="BD490" s="36">
        <f t="shared" si="185"/>
        <v>148.91999999999999</v>
      </c>
      <c r="BE490" s="80">
        <f t="shared" si="186"/>
        <v>161.33000000000001</v>
      </c>
    </row>
    <row r="491" spans="1:57" ht="18" thickBot="1">
      <c r="A491" s="217">
        <v>41921</v>
      </c>
      <c r="B491" s="201" t="str">
        <f t="shared" si="172"/>
        <v>19:15:00</v>
      </c>
      <c r="C491" s="27" t="s">
        <v>52</v>
      </c>
      <c r="D491" s="88">
        <v>693</v>
      </c>
      <c r="E491" s="88">
        <v>575</v>
      </c>
      <c r="F491" s="88">
        <v>815</v>
      </c>
      <c r="G491" s="88">
        <v>23</v>
      </c>
      <c r="H491" s="88">
        <v>19</v>
      </c>
      <c r="I491" s="89">
        <v>26</v>
      </c>
      <c r="J491" s="48">
        <f>D491+E491+F491</f>
        <v>2083</v>
      </c>
      <c r="K491" s="48">
        <f>G491+H491+I491</f>
        <v>68</v>
      </c>
      <c r="L491" s="89">
        <v>796</v>
      </c>
      <c r="M491" s="94">
        <v>522</v>
      </c>
      <c r="N491" s="94"/>
      <c r="O491" s="94">
        <v>26</v>
      </c>
      <c r="P491" s="93">
        <v>18</v>
      </c>
      <c r="Q491" s="56"/>
      <c r="R491" s="48">
        <f t="shared" si="173"/>
        <v>1318</v>
      </c>
      <c r="S491" s="48">
        <f t="shared" si="171"/>
        <v>44</v>
      </c>
      <c r="T491" s="50">
        <f t="shared" si="189"/>
        <v>112</v>
      </c>
      <c r="U491" s="101">
        <v>6.12</v>
      </c>
      <c r="V491" s="89">
        <v>7</v>
      </c>
      <c r="W491" s="100">
        <v>11.5</v>
      </c>
      <c r="X491" s="88"/>
      <c r="Y491" s="88"/>
      <c r="Z491" s="44"/>
      <c r="AA491" s="44"/>
      <c r="AB491" s="44"/>
      <c r="AC491" s="67">
        <f t="shared" si="174"/>
        <v>0</v>
      </c>
      <c r="AD491" s="35">
        <v>15</v>
      </c>
      <c r="AE491" s="20">
        <f t="shared" si="175"/>
        <v>15</v>
      </c>
      <c r="AF491" s="85">
        <f t="shared" si="188"/>
        <v>136.62</v>
      </c>
      <c r="AG491" s="21">
        <f t="shared" si="187"/>
        <v>121.62</v>
      </c>
      <c r="AH491" s="82"/>
      <c r="AI491" s="51"/>
      <c r="AJ491" s="22">
        <f t="shared" si="176"/>
        <v>136.62</v>
      </c>
      <c r="AK491" s="23">
        <f t="shared" si="177"/>
        <v>27.299999999999983</v>
      </c>
      <c r="AL491" s="58"/>
      <c r="AM491" s="24">
        <f t="shared" si="178"/>
        <v>15</v>
      </c>
      <c r="AN491" s="25">
        <f t="shared" si="179"/>
        <v>148.91999999999999</v>
      </c>
      <c r="AO491" s="26">
        <f t="shared" si="180"/>
        <v>163.92</v>
      </c>
      <c r="AP491" s="79"/>
      <c r="AQ491" s="118">
        <v>80</v>
      </c>
      <c r="AR491" s="118">
        <v>200</v>
      </c>
      <c r="AS491" s="118">
        <v>0</v>
      </c>
      <c r="AT491" s="118">
        <v>15</v>
      </c>
      <c r="AU491" s="118">
        <v>60</v>
      </c>
      <c r="AV491" s="62">
        <f t="shared" si="181"/>
        <v>355</v>
      </c>
      <c r="AW491" s="63">
        <f t="shared" si="182"/>
        <v>337.25</v>
      </c>
      <c r="AX491" s="120">
        <v>6</v>
      </c>
      <c r="AY491" s="120">
        <v>12</v>
      </c>
      <c r="AZ491" s="120">
        <v>8</v>
      </c>
      <c r="BA491" s="120">
        <v>1</v>
      </c>
      <c r="BB491" s="81">
        <f t="shared" si="183"/>
        <v>27</v>
      </c>
      <c r="BC491" s="80">
        <f t="shared" si="184"/>
        <v>310.25</v>
      </c>
      <c r="BD491" s="36">
        <f t="shared" si="185"/>
        <v>148.91999999999999</v>
      </c>
      <c r="BE491" s="80">
        <f t="shared" si="186"/>
        <v>161.33000000000001</v>
      </c>
    </row>
    <row r="492" spans="1:57" ht="18" thickBot="1">
      <c r="A492" s="217">
        <v>41921</v>
      </c>
      <c r="B492" s="201" t="str">
        <f t="shared" si="172"/>
        <v>19:30:00</v>
      </c>
      <c r="C492" s="27" t="s">
        <v>37</v>
      </c>
      <c r="D492" s="88">
        <v>709</v>
      </c>
      <c r="E492" s="88">
        <v>563</v>
      </c>
      <c r="F492" s="88">
        <v>842</v>
      </c>
      <c r="G492" s="88">
        <v>24</v>
      </c>
      <c r="H492" s="88">
        <v>19</v>
      </c>
      <c r="I492" s="89">
        <v>25</v>
      </c>
      <c r="J492" s="48">
        <f t="shared" si="190"/>
        <v>2114</v>
      </c>
      <c r="K492" s="48">
        <f t="shared" si="191"/>
        <v>68</v>
      </c>
      <c r="L492" s="89">
        <v>809</v>
      </c>
      <c r="M492" s="94">
        <v>517</v>
      </c>
      <c r="N492" s="94"/>
      <c r="O492" s="94">
        <v>26</v>
      </c>
      <c r="P492" s="93">
        <v>18</v>
      </c>
      <c r="Q492" s="56"/>
      <c r="R492" s="48">
        <f t="shared" si="173"/>
        <v>1326</v>
      </c>
      <c r="S492" s="48">
        <f t="shared" si="171"/>
        <v>44</v>
      </c>
      <c r="T492" s="50">
        <f t="shared" si="189"/>
        <v>112</v>
      </c>
      <c r="U492" s="101">
        <v>6.12</v>
      </c>
      <c r="V492" s="89">
        <v>8</v>
      </c>
      <c r="W492" s="100">
        <v>11.5</v>
      </c>
      <c r="X492" s="88"/>
      <c r="Y492" s="88"/>
      <c r="Z492" s="44"/>
      <c r="AA492" s="44"/>
      <c r="AB492" s="44"/>
      <c r="AC492" s="67">
        <f t="shared" si="174"/>
        <v>0</v>
      </c>
      <c r="AD492" s="35">
        <v>15</v>
      </c>
      <c r="AE492" s="20">
        <f t="shared" si="175"/>
        <v>15</v>
      </c>
      <c r="AF492" s="85">
        <f t="shared" si="188"/>
        <v>137.62</v>
      </c>
      <c r="AG492" s="21">
        <f t="shared" si="187"/>
        <v>122.62</v>
      </c>
      <c r="AH492" s="82"/>
      <c r="AI492" s="51"/>
      <c r="AJ492" s="22">
        <f t="shared" si="176"/>
        <v>137.62</v>
      </c>
      <c r="AK492" s="23">
        <f t="shared" si="177"/>
        <v>26.299999999999983</v>
      </c>
      <c r="AL492" s="58"/>
      <c r="AM492" s="24">
        <f t="shared" si="178"/>
        <v>15</v>
      </c>
      <c r="AN492" s="25">
        <f t="shared" si="179"/>
        <v>148.91999999999999</v>
      </c>
      <c r="AO492" s="26">
        <f t="shared" si="180"/>
        <v>163.92</v>
      </c>
      <c r="AP492" s="79"/>
      <c r="AQ492" s="118">
        <v>80</v>
      </c>
      <c r="AR492" s="118">
        <v>200</v>
      </c>
      <c r="AS492" s="118">
        <v>0</v>
      </c>
      <c r="AT492" s="118">
        <v>15</v>
      </c>
      <c r="AU492" s="118">
        <v>60</v>
      </c>
      <c r="AV492" s="62">
        <f t="shared" si="181"/>
        <v>355</v>
      </c>
      <c r="AW492" s="63">
        <f t="shared" si="182"/>
        <v>337.25</v>
      </c>
      <c r="AX492" s="120">
        <v>6</v>
      </c>
      <c r="AY492" s="120">
        <v>12</v>
      </c>
      <c r="AZ492" s="120">
        <v>8</v>
      </c>
      <c r="BA492" s="120">
        <v>1</v>
      </c>
      <c r="BB492" s="81">
        <f t="shared" si="183"/>
        <v>27</v>
      </c>
      <c r="BC492" s="80">
        <f t="shared" si="184"/>
        <v>310.25</v>
      </c>
      <c r="BD492" s="36">
        <f t="shared" si="185"/>
        <v>148.91999999999999</v>
      </c>
      <c r="BE492" s="80">
        <f t="shared" si="186"/>
        <v>161.33000000000001</v>
      </c>
    </row>
    <row r="493" spans="1:57" ht="18" thickBot="1">
      <c r="A493" s="217">
        <v>41921</v>
      </c>
      <c r="B493" s="201" t="str">
        <f t="shared" si="172"/>
        <v>19:45:00</v>
      </c>
      <c r="C493" s="27" t="s">
        <v>53</v>
      </c>
      <c r="D493" s="88">
        <v>709</v>
      </c>
      <c r="E493" s="88">
        <v>563</v>
      </c>
      <c r="F493" s="88">
        <v>842</v>
      </c>
      <c r="G493" s="88">
        <v>24</v>
      </c>
      <c r="H493" s="88">
        <v>19</v>
      </c>
      <c r="I493" s="89">
        <v>25</v>
      </c>
      <c r="J493" s="48">
        <f>D493+E493+F493</f>
        <v>2114</v>
      </c>
      <c r="K493" s="48">
        <f>G493+H493+I493</f>
        <v>68</v>
      </c>
      <c r="L493" s="89">
        <v>802</v>
      </c>
      <c r="M493" s="94">
        <v>522</v>
      </c>
      <c r="N493" s="94"/>
      <c r="O493" s="94">
        <v>26</v>
      </c>
      <c r="P493" s="93">
        <v>18</v>
      </c>
      <c r="Q493" s="56"/>
      <c r="R493" s="48">
        <f t="shared" si="173"/>
        <v>1324</v>
      </c>
      <c r="S493" s="48">
        <f t="shared" si="171"/>
        <v>44</v>
      </c>
      <c r="T493" s="50">
        <f t="shared" si="189"/>
        <v>112</v>
      </c>
      <c r="U493" s="101">
        <v>6.12</v>
      </c>
      <c r="V493" s="89">
        <v>8</v>
      </c>
      <c r="W493" s="100">
        <v>11.5</v>
      </c>
      <c r="X493" s="88"/>
      <c r="Y493" s="88"/>
      <c r="Z493" s="44"/>
      <c r="AA493" s="44"/>
      <c r="AB493" s="44"/>
      <c r="AC493" s="67">
        <f t="shared" si="174"/>
        <v>0</v>
      </c>
      <c r="AD493" s="35">
        <v>15</v>
      </c>
      <c r="AE493" s="20">
        <f t="shared" si="175"/>
        <v>15</v>
      </c>
      <c r="AF493" s="85">
        <f t="shared" si="188"/>
        <v>137.62</v>
      </c>
      <c r="AG493" s="21">
        <f t="shared" si="187"/>
        <v>122.62</v>
      </c>
      <c r="AH493" s="82"/>
      <c r="AI493" s="51"/>
      <c r="AJ493" s="22">
        <f t="shared" si="176"/>
        <v>137.62</v>
      </c>
      <c r="AK493" s="23">
        <f t="shared" si="177"/>
        <v>26.299999999999983</v>
      </c>
      <c r="AL493" s="58"/>
      <c r="AM493" s="24">
        <f t="shared" si="178"/>
        <v>15</v>
      </c>
      <c r="AN493" s="25">
        <f t="shared" si="179"/>
        <v>148.91999999999999</v>
      </c>
      <c r="AO493" s="26">
        <f t="shared" si="180"/>
        <v>163.92</v>
      </c>
      <c r="AP493" s="79"/>
      <c r="AQ493" s="118">
        <v>80</v>
      </c>
      <c r="AR493" s="118">
        <v>200</v>
      </c>
      <c r="AS493" s="118">
        <v>0</v>
      </c>
      <c r="AT493" s="118">
        <v>15</v>
      </c>
      <c r="AU493" s="118">
        <v>60</v>
      </c>
      <c r="AV493" s="62">
        <f t="shared" si="181"/>
        <v>355</v>
      </c>
      <c r="AW493" s="63">
        <f t="shared" si="182"/>
        <v>337.25</v>
      </c>
      <c r="AX493" s="120">
        <v>6</v>
      </c>
      <c r="AY493" s="120">
        <v>12</v>
      </c>
      <c r="AZ493" s="120">
        <v>8</v>
      </c>
      <c r="BA493" s="120">
        <v>1</v>
      </c>
      <c r="BB493" s="81">
        <f t="shared" si="183"/>
        <v>27</v>
      </c>
      <c r="BC493" s="80">
        <f t="shared" si="184"/>
        <v>310.25</v>
      </c>
      <c r="BD493" s="36">
        <f t="shared" si="185"/>
        <v>148.91999999999999</v>
      </c>
      <c r="BE493" s="80">
        <f t="shared" si="186"/>
        <v>161.33000000000001</v>
      </c>
    </row>
    <row r="494" spans="1:57" ht="18" thickBot="1">
      <c r="A494" s="217">
        <v>41921</v>
      </c>
      <c r="B494" s="201" t="str">
        <f t="shared" si="172"/>
        <v>20:00:00</v>
      </c>
      <c r="C494" s="27" t="s">
        <v>26</v>
      </c>
      <c r="D494" s="88">
        <v>698</v>
      </c>
      <c r="E494" s="88">
        <v>542</v>
      </c>
      <c r="F494" s="88">
        <v>865</v>
      </c>
      <c r="G494" s="88">
        <v>24</v>
      </c>
      <c r="H494" s="88">
        <v>19</v>
      </c>
      <c r="I494" s="89">
        <v>29</v>
      </c>
      <c r="J494" s="48">
        <f t="shared" si="190"/>
        <v>2105</v>
      </c>
      <c r="K494" s="48">
        <f t="shared" si="191"/>
        <v>72</v>
      </c>
      <c r="L494" s="89">
        <v>794</v>
      </c>
      <c r="M494" s="94">
        <v>521</v>
      </c>
      <c r="N494" s="94"/>
      <c r="O494" s="94">
        <v>26</v>
      </c>
      <c r="P494" s="93">
        <v>18</v>
      </c>
      <c r="Q494" s="56"/>
      <c r="R494" s="48">
        <f t="shared" si="173"/>
        <v>1315</v>
      </c>
      <c r="S494" s="48">
        <f t="shared" si="171"/>
        <v>44</v>
      </c>
      <c r="T494" s="50">
        <f t="shared" si="189"/>
        <v>116</v>
      </c>
      <c r="U494" s="101">
        <v>6.12</v>
      </c>
      <c r="V494" s="89">
        <v>8</v>
      </c>
      <c r="W494" s="100">
        <v>11.4</v>
      </c>
      <c r="X494" s="88"/>
      <c r="Y494" s="88"/>
      <c r="Z494" s="44"/>
      <c r="AA494" s="44"/>
      <c r="AB494" s="44"/>
      <c r="AC494" s="67">
        <f t="shared" si="174"/>
        <v>0</v>
      </c>
      <c r="AD494" s="35">
        <v>15</v>
      </c>
      <c r="AE494" s="20">
        <f t="shared" si="175"/>
        <v>15</v>
      </c>
      <c r="AF494" s="85">
        <f t="shared" si="188"/>
        <v>141.52000000000001</v>
      </c>
      <c r="AG494" s="21">
        <f t="shared" si="187"/>
        <v>126.52000000000001</v>
      </c>
      <c r="AH494" s="82"/>
      <c r="AI494" s="51"/>
      <c r="AJ494" s="22">
        <f t="shared" si="176"/>
        <v>141.52000000000001</v>
      </c>
      <c r="AK494" s="23">
        <f t="shared" si="177"/>
        <v>22.399999999999977</v>
      </c>
      <c r="AL494" s="58"/>
      <c r="AM494" s="24">
        <f t="shared" si="178"/>
        <v>15</v>
      </c>
      <c r="AN494" s="25">
        <f t="shared" si="179"/>
        <v>148.91999999999999</v>
      </c>
      <c r="AO494" s="26">
        <f t="shared" si="180"/>
        <v>163.92</v>
      </c>
      <c r="AP494" s="79"/>
      <c r="AQ494" s="118">
        <v>80</v>
      </c>
      <c r="AR494" s="118">
        <v>200</v>
      </c>
      <c r="AS494" s="118">
        <v>0</v>
      </c>
      <c r="AT494" s="118">
        <v>15</v>
      </c>
      <c r="AU494" s="118">
        <v>60</v>
      </c>
      <c r="AV494" s="62">
        <f t="shared" si="181"/>
        <v>355</v>
      </c>
      <c r="AW494" s="63">
        <f t="shared" si="182"/>
        <v>337.25</v>
      </c>
      <c r="AX494" s="120">
        <v>6</v>
      </c>
      <c r="AY494" s="120">
        <v>12</v>
      </c>
      <c r="AZ494" s="120">
        <v>8</v>
      </c>
      <c r="BA494" s="120">
        <v>1</v>
      </c>
      <c r="BB494" s="81">
        <f t="shared" si="183"/>
        <v>27</v>
      </c>
      <c r="BC494" s="80">
        <f t="shared" si="184"/>
        <v>310.25</v>
      </c>
      <c r="BD494" s="36">
        <f t="shared" si="185"/>
        <v>148.91999999999999</v>
      </c>
      <c r="BE494" s="80">
        <f t="shared" si="186"/>
        <v>161.33000000000001</v>
      </c>
    </row>
    <row r="495" spans="1:57" ht="18" thickBot="1">
      <c r="A495" s="217">
        <v>41921</v>
      </c>
      <c r="B495" s="201" t="str">
        <f t="shared" si="172"/>
        <v>20:15:00</v>
      </c>
      <c r="C495" s="27" t="s">
        <v>54</v>
      </c>
      <c r="D495" s="88">
        <v>698</v>
      </c>
      <c r="E495" s="88">
        <v>542</v>
      </c>
      <c r="F495" s="88">
        <v>865</v>
      </c>
      <c r="G495" s="88">
        <v>24</v>
      </c>
      <c r="H495" s="88">
        <v>19</v>
      </c>
      <c r="I495" s="89">
        <v>29</v>
      </c>
      <c r="J495" s="48">
        <f>D495+E495+F495</f>
        <v>2105</v>
      </c>
      <c r="K495" s="48">
        <f>G495+H495+I495</f>
        <v>72</v>
      </c>
      <c r="L495" s="89">
        <v>794</v>
      </c>
      <c r="M495" s="94">
        <v>521</v>
      </c>
      <c r="N495" s="94"/>
      <c r="O495" s="94">
        <v>26</v>
      </c>
      <c r="P495" s="93">
        <v>18</v>
      </c>
      <c r="Q495" s="56"/>
      <c r="R495" s="48">
        <f t="shared" si="173"/>
        <v>1315</v>
      </c>
      <c r="S495" s="48">
        <f t="shared" si="171"/>
        <v>44</v>
      </c>
      <c r="T495" s="50">
        <f t="shared" si="189"/>
        <v>116</v>
      </c>
      <c r="U495" s="101">
        <v>6.12</v>
      </c>
      <c r="V495" s="89">
        <v>8</v>
      </c>
      <c r="W495" s="100">
        <v>11.4</v>
      </c>
      <c r="X495" s="88"/>
      <c r="Y495" s="88"/>
      <c r="Z495" s="44"/>
      <c r="AA495" s="44"/>
      <c r="AB495" s="44"/>
      <c r="AC495" s="67">
        <f t="shared" si="174"/>
        <v>0</v>
      </c>
      <c r="AD495" s="35">
        <v>15</v>
      </c>
      <c r="AE495" s="20">
        <f t="shared" si="175"/>
        <v>15</v>
      </c>
      <c r="AF495" s="85">
        <f t="shared" si="188"/>
        <v>141.52000000000001</v>
      </c>
      <c r="AG495" s="21">
        <f t="shared" si="187"/>
        <v>126.52000000000001</v>
      </c>
      <c r="AH495" s="82"/>
      <c r="AI495" s="51"/>
      <c r="AJ495" s="22">
        <f t="shared" si="176"/>
        <v>141.52000000000001</v>
      </c>
      <c r="AK495" s="23">
        <f t="shared" si="177"/>
        <v>22.399999999999977</v>
      </c>
      <c r="AL495" s="58"/>
      <c r="AM495" s="24">
        <f t="shared" si="178"/>
        <v>15</v>
      </c>
      <c r="AN495" s="25">
        <f t="shared" si="179"/>
        <v>148.91999999999999</v>
      </c>
      <c r="AO495" s="26">
        <f t="shared" si="180"/>
        <v>163.92</v>
      </c>
      <c r="AP495" s="79"/>
      <c r="AQ495" s="118">
        <v>80</v>
      </c>
      <c r="AR495" s="118">
        <v>200</v>
      </c>
      <c r="AS495" s="118">
        <v>0</v>
      </c>
      <c r="AT495" s="118">
        <v>15</v>
      </c>
      <c r="AU495" s="118">
        <v>60</v>
      </c>
      <c r="AV495" s="62">
        <f t="shared" si="181"/>
        <v>355</v>
      </c>
      <c r="AW495" s="63">
        <f t="shared" si="182"/>
        <v>337.25</v>
      </c>
      <c r="AX495" s="120">
        <v>6</v>
      </c>
      <c r="AY495" s="120">
        <v>12</v>
      </c>
      <c r="AZ495" s="120">
        <v>8</v>
      </c>
      <c r="BA495" s="120">
        <v>1</v>
      </c>
      <c r="BB495" s="81">
        <f t="shared" si="183"/>
        <v>27</v>
      </c>
      <c r="BC495" s="80">
        <f t="shared" si="184"/>
        <v>310.25</v>
      </c>
      <c r="BD495" s="36">
        <f t="shared" si="185"/>
        <v>148.91999999999999</v>
      </c>
      <c r="BE495" s="80">
        <f t="shared" si="186"/>
        <v>161.33000000000001</v>
      </c>
    </row>
    <row r="496" spans="1:57" ht="18" thickBot="1">
      <c r="A496" s="217">
        <v>41921</v>
      </c>
      <c r="B496" s="201" t="str">
        <f t="shared" si="172"/>
        <v>20:30:00</v>
      </c>
      <c r="C496" s="27" t="s">
        <v>55</v>
      </c>
      <c r="D496" s="88">
        <v>766</v>
      </c>
      <c r="E496" s="88">
        <v>531</v>
      </c>
      <c r="F496" s="88">
        <v>851</v>
      </c>
      <c r="G496" s="88">
        <v>26</v>
      </c>
      <c r="H496" s="88">
        <v>18</v>
      </c>
      <c r="I496" s="89">
        <v>28</v>
      </c>
      <c r="J496" s="48">
        <f t="shared" si="190"/>
        <v>2148</v>
      </c>
      <c r="K496" s="48">
        <f t="shared" si="191"/>
        <v>72</v>
      </c>
      <c r="L496" s="89">
        <v>785</v>
      </c>
      <c r="M496" s="94">
        <v>500</v>
      </c>
      <c r="N496" s="94"/>
      <c r="O496" s="94">
        <v>26</v>
      </c>
      <c r="P496" s="93">
        <v>17</v>
      </c>
      <c r="Q496" s="56"/>
      <c r="R496" s="48">
        <f t="shared" si="173"/>
        <v>1285</v>
      </c>
      <c r="S496" s="48">
        <f t="shared" si="171"/>
        <v>43</v>
      </c>
      <c r="T496" s="50">
        <f t="shared" si="189"/>
        <v>115</v>
      </c>
      <c r="U496" s="101">
        <v>6.12</v>
      </c>
      <c r="V496" s="89">
        <v>7.5</v>
      </c>
      <c r="W496" s="100">
        <v>11.4</v>
      </c>
      <c r="X496" s="88"/>
      <c r="Y496" s="88"/>
      <c r="Z496" s="44"/>
      <c r="AA496" s="44"/>
      <c r="AB496" s="44"/>
      <c r="AC496" s="67">
        <f t="shared" si="174"/>
        <v>0</v>
      </c>
      <c r="AD496" s="35">
        <v>15</v>
      </c>
      <c r="AE496" s="20">
        <f t="shared" si="175"/>
        <v>15</v>
      </c>
      <c r="AF496" s="85">
        <f t="shared" si="188"/>
        <v>140.02000000000001</v>
      </c>
      <c r="AG496" s="21">
        <f t="shared" si="187"/>
        <v>125.02000000000001</v>
      </c>
      <c r="AH496" s="82"/>
      <c r="AI496" s="51"/>
      <c r="AJ496" s="22">
        <f t="shared" si="176"/>
        <v>140.02000000000001</v>
      </c>
      <c r="AK496" s="23">
        <f t="shared" si="177"/>
        <v>23.899999999999977</v>
      </c>
      <c r="AL496" s="58"/>
      <c r="AM496" s="24">
        <f t="shared" si="178"/>
        <v>15</v>
      </c>
      <c r="AN496" s="25">
        <f t="shared" si="179"/>
        <v>148.91999999999999</v>
      </c>
      <c r="AO496" s="26">
        <f t="shared" si="180"/>
        <v>163.92</v>
      </c>
      <c r="AP496" s="79"/>
      <c r="AQ496" s="118">
        <v>80</v>
      </c>
      <c r="AR496" s="118">
        <v>200</v>
      </c>
      <c r="AS496" s="118">
        <v>0</v>
      </c>
      <c r="AT496" s="118">
        <v>15</v>
      </c>
      <c r="AU496" s="118">
        <v>60</v>
      </c>
      <c r="AV496" s="62">
        <f t="shared" si="181"/>
        <v>355</v>
      </c>
      <c r="AW496" s="63">
        <f t="shared" si="182"/>
        <v>337.25</v>
      </c>
      <c r="AX496" s="120">
        <v>6</v>
      </c>
      <c r="AY496" s="120">
        <v>12</v>
      </c>
      <c r="AZ496" s="120">
        <v>8</v>
      </c>
      <c r="BA496" s="120">
        <v>1</v>
      </c>
      <c r="BB496" s="81">
        <f t="shared" si="183"/>
        <v>27</v>
      </c>
      <c r="BC496" s="80">
        <f t="shared" si="184"/>
        <v>310.25</v>
      </c>
      <c r="BD496" s="36">
        <f t="shared" si="185"/>
        <v>148.91999999999999</v>
      </c>
      <c r="BE496" s="80">
        <f t="shared" si="186"/>
        <v>161.33000000000001</v>
      </c>
    </row>
    <row r="497" spans="1:57" ht="18" thickBot="1">
      <c r="A497" s="217">
        <v>41921</v>
      </c>
      <c r="B497" s="201" t="str">
        <f t="shared" si="172"/>
        <v>20:45:00</v>
      </c>
      <c r="C497" s="27" t="s">
        <v>56</v>
      </c>
      <c r="D497" s="88">
        <v>766</v>
      </c>
      <c r="E497" s="88">
        <v>531</v>
      </c>
      <c r="F497" s="88">
        <v>851</v>
      </c>
      <c r="G497" s="88">
        <v>26</v>
      </c>
      <c r="H497" s="88">
        <v>18</v>
      </c>
      <c r="I497" s="89">
        <v>28</v>
      </c>
      <c r="J497" s="48">
        <f>D497+E497+F497</f>
        <v>2148</v>
      </c>
      <c r="K497" s="48">
        <f>G497+H497+I497</f>
        <v>72</v>
      </c>
      <c r="L497" s="89">
        <v>785</v>
      </c>
      <c r="M497" s="94">
        <v>500</v>
      </c>
      <c r="N497" s="94"/>
      <c r="O497" s="94">
        <v>26</v>
      </c>
      <c r="P497" s="93">
        <v>17</v>
      </c>
      <c r="Q497" s="56"/>
      <c r="R497" s="48">
        <f t="shared" si="173"/>
        <v>1285</v>
      </c>
      <c r="S497" s="48">
        <f t="shared" si="171"/>
        <v>43</v>
      </c>
      <c r="T497" s="50">
        <f t="shared" si="189"/>
        <v>115</v>
      </c>
      <c r="U497" s="101">
        <v>6.12</v>
      </c>
      <c r="V497" s="89">
        <v>7.5</v>
      </c>
      <c r="W497" s="100">
        <v>11.4</v>
      </c>
      <c r="X497" s="88"/>
      <c r="Y497" s="88"/>
      <c r="Z497" s="44"/>
      <c r="AA497" s="44"/>
      <c r="AB497" s="44"/>
      <c r="AC497" s="67">
        <f t="shared" si="174"/>
        <v>0</v>
      </c>
      <c r="AD497" s="35">
        <v>15</v>
      </c>
      <c r="AE497" s="20">
        <f t="shared" si="175"/>
        <v>15</v>
      </c>
      <c r="AF497" s="85">
        <f t="shared" si="188"/>
        <v>140.02000000000001</v>
      </c>
      <c r="AG497" s="21">
        <f t="shared" si="187"/>
        <v>125.02000000000001</v>
      </c>
      <c r="AH497" s="82"/>
      <c r="AI497" s="51"/>
      <c r="AJ497" s="22">
        <f t="shared" si="176"/>
        <v>140.02000000000001</v>
      </c>
      <c r="AK497" s="23">
        <f t="shared" si="177"/>
        <v>23.899999999999977</v>
      </c>
      <c r="AL497" s="58"/>
      <c r="AM497" s="24">
        <f t="shared" si="178"/>
        <v>15</v>
      </c>
      <c r="AN497" s="25">
        <f t="shared" si="179"/>
        <v>148.91999999999999</v>
      </c>
      <c r="AO497" s="26">
        <f t="shared" si="180"/>
        <v>163.92</v>
      </c>
      <c r="AP497" s="79"/>
      <c r="AQ497" s="118">
        <v>80</v>
      </c>
      <c r="AR497" s="118">
        <v>200</v>
      </c>
      <c r="AS497" s="118">
        <v>0</v>
      </c>
      <c r="AT497" s="118">
        <v>15</v>
      </c>
      <c r="AU497" s="118">
        <v>60</v>
      </c>
      <c r="AV497" s="62">
        <f t="shared" si="181"/>
        <v>355</v>
      </c>
      <c r="AW497" s="63">
        <f t="shared" si="182"/>
        <v>337.25</v>
      </c>
      <c r="AX497" s="120">
        <v>6</v>
      </c>
      <c r="AY497" s="120">
        <v>12</v>
      </c>
      <c r="AZ497" s="120">
        <v>8</v>
      </c>
      <c r="BA497" s="120">
        <v>1</v>
      </c>
      <c r="BB497" s="81">
        <f t="shared" si="183"/>
        <v>27</v>
      </c>
      <c r="BC497" s="80">
        <f t="shared" si="184"/>
        <v>310.25</v>
      </c>
      <c r="BD497" s="36">
        <f t="shared" si="185"/>
        <v>148.91999999999999</v>
      </c>
      <c r="BE497" s="80">
        <f t="shared" si="186"/>
        <v>161.33000000000001</v>
      </c>
    </row>
    <row r="498" spans="1:57" ht="18" thickBot="1">
      <c r="A498" s="217">
        <v>41921</v>
      </c>
      <c r="B498" s="201" t="str">
        <f t="shared" si="172"/>
        <v>21:00:00</v>
      </c>
      <c r="C498" s="27" t="s">
        <v>27</v>
      </c>
      <c r="D498" s="88">
        <v>758</v>
      </c>
      <c r="E498" s="88">
        <v>522</v>
      </c>
      <c r="F498" s="88">
        <v>866</v>
      </c>
      <c r="G498" s="88">
        <v>26</v>
      </c>
      <c r="H498" s="88">
        <v>18</v>
      </c>
      <c r="I498" s="89">
        <v>28</v>
      </c>
      <c r="J498" s="48">
        <f t="shared" si="190"/>
        <v>2146</v>
      </c>
      <c r="K498" s="48">
        <f t="shared" si="191"/>
        <v>72</v>
      </c>
      <c r="L498" s="88">
        <v>779</v>
      </c>
      <c r="M498" s="94">
        <v>504</v>
      </c>
      <c r="N498" s="94"/>
      <c r="O498" s="94">
        <v>25</v>
      </c>
      <c r="P498" s="93">
        <v>18</v>
      </c>
      <c r="Q498" s="56"/>
      <c r="R498" s="48">
        <f t="shared" si="173"/>
        <v>1283</v>
      </c>
      <c r="S498" s="48">
        <f t="shared" si="171"/>
        <v>43</v>
      </c>
      <c r="T498" s="50">
        <f t="shared" si="189"/>
        <v>115</v>
      </c>
      <c r="U498" s="101">
        <v>5.99</v>
      </c>
      <c r="V498" s="89">
        <v>7.5</v>
      </c>
      <c r="W498" s="100">
        <v>11</v>
      </c>
      <c r="X498" s="88"/>
      <c r="Y498" s="88"/>
      <c r="Z498" s="44"/>
      <c r="AA498" s="44"/>
      <c r="AB498" s="44"/>
      <c r="AC498" s="67">
        <f t="shared" si="174"/>
        <v>0</v>
      </c>
      <c r="AD498" s="35">
        <v>15</v>
      </c>
      <c r="AE498" s="20">
        <f t="shared" si="175"/>
        <v>15</v>
      </c>
      <c r="AF498" s="85">
        <f t="shared" si="188"/>
        <v>139.49</v>
      </c>
      <c r="AG498" s="21">
        <f t="shared" si="187"/>
        <v>124.49000000000001</v>
      </c>
      <c r="AH498" s="82"/>
      <c r="AI498" s="51"/>
      <c r="AJ498" s="22">
        <f t="shared" si="176"/>
        <v>139.49</v>
      </c>
      <c r="AK498" s="23">
        <f t="shared" si="177"/>
        <v>24.429999999999978</v>
      </c>
      <c r="AL498" s="58"/>
      <c r="AM498" s="24">
        <f t="shared" si="178"/>
        <v>15</v>
      </c>
      <c r="AN498" s="25">
        <f t="shared" si="179"/>
        <v>148.91999999999999</v>
      </c>
      <c r="AO498" s="26">
        <f t="shared" si="180"/>
        <v>163.92</v>
      </c>
      <c r="AP498" s="79"/>
      <c r="AQ498" s="118">
        <v>80</v>
      </c>
      <c r="AR498" s="118">
        <v>200</v>
      </c>
      <c r="AS498" s="118">
        <v>0</v>
      </c>
      <c r="AT498" s="118">
        <v>15</v>
      </c>
      <c r="AU498" s="118">
        <v>60</v>
      </c>
      <c r="AV498" s="62">
        <f t="shared" si="181"/>
        <v>355</v>
      </c>
      <c r="AW498" s="63">
        <f t="shared" si="182"/>
        <v>337.25</v>
      </c>
      <c r="AX498" s="120">
        <v>6</v>
      </c>
      <c r="AY498" s="120">
        <v>12</v>
      </c>
      <c r="AZ498" s="120">
        <v>8</v>
      </c>
      <c r="BA498" s="120">
        <v>1</v>
      </c>
      <c r="BB498" s="81">
        <f t="shared" si="183"/>
        <v>27</v>
      </c>
      <c r="BC498" s="80">
        <f t="shared" si="184"/>
        <v>310.25</v>
      </c>
      <c r="BD498" s="36">
        <f t="shared" si="185"/>
        <v>148.91999999999999</v>
      </c>
      <c r="BE498" s="80">
        <f t="shared" si="186"/>
        <v>161.33000000000001</v>
      </c>
    </row>
    <row r="499" spans="1:57" ht="18" thickBot="1">
      <c r="A499" s="217">
        <v>41921</v>
      </c>
      <c r="B499" s="201" t="str">
        <f t="shared" si="172"/>
        <v>21:15:00</v>
      </c>
      <c r="C499" s="27" t="s">
        <v>57</v>
      </c>
      <c r="D499" s="88">
        <v>758</v>
      </c>
      <c r="E499" s="88">
        <v>522</v>
      </c>
      <c r="F499" s="88">
        <v>866</v>
      </c>
      <c r="G499" s="88">
        <v>26</v>
      </c>
      <c r="H499" s="88">
        <v>18</v>
      </c>
      <c r="I499" s="89">
        <v>28</v>
      </c>
      <c r="J499" s="48">
        <f>D499+E499+F499</f>
        <v>2146</v>
      </c>
      <c r="K499" s="48">
        <f>G499+H499+I499</f>
        <v>72</v>
      </c>
      <c r="L499" s="88">
        <v>779</v>
      </c>
      <c r="M499" s="94">
        <v>504</v>
      </c>
      <c r="N499" s="94"/>
      <c r="O499" s="94">
        <v>25</v>
      </c>
      <c r="P499" s="93">
        <v>18</v>
      </c>
      <c r="Q499" s="56"/>
      <c r="R499" s="48">
        <f t="shared" si="173"/>
        <v>1283</v>
      </c>
      <c r="S499" s="48">
        <f t="shared" si="171"/>
        <v>43</v>
      </c>
      <c r="T499" s="50">
        <f t="shared" si="189"/>
        <v>115</v>
      </c>
      <c r="U499" s="101">
        <v>5.99</v>
      </c>
      <c r="V499" s="89">
        <v>7.5</v>
      </c>
      <c r="W499" s="100">
        <v>11</v>
      </c>
      <c r="X499" s="88"/>
      <c r="Y499" s="88"/>
      <c r="Z499" s="44"/>
      <c r="AA499" s="44"/>
      <c r="AB499" s="44"/>
      <c r="AC499" s="67">
        <f t="shared" si="174"/>
        <v>0</v>
      </c>
      <c r="AD499" s="35">
        <v>15</v>
      </c>
      <c r="AE499" s="20">
        <f t="shared" si="175"/>
        <v>15</v>
      </c>
      <c r="AF499" s="85">
        <f t="shared" si="188"/>
        <v>139.49</v>
      </c>
      <c r="AG499" s="21">
        <f t="shared" si="187"/>
        <v>124.49000000000001</v>
      </c>
      <c r="AH499" s="82"/>
      <c r="AI499" s="51"/>
      <c r="AJ499" s="22">
        <f t="shared" si="176"/>
        <v>139.49</v>
      </c>
      <c r="AK499" s="23">
        <f t="shared" si="177"/>
        <v>24.429999999999978</v>
      </c>
      <c r="AL499" s="58"/>
      <c r="AM499" s="24">
        <f t="shared" si="178"/>
        <v>15</v>
      </c>
      <c r="AN499" s="25">
        <f t="shared" si="179"/>
        <v>148.91999999999999</v>
      </c>
      <c r="AO499" s="26">
        <f t="shared" si="180"/>
        <v>163.92</v>
      </c>
      <c r="AP499" s="79"/>
      <c r="AQ499" s="118">
        <v>80</v>
      </c>
      <c r="AR499" s="118">
        <v>200</v>
      </c>
      <c r="AS499" s="118">
        <v>0</v>
      </c>
      <c r="AT499" s="118">
        <v>15</v>
      </c>
      <c r="AU499" s="118">
        <v>60</v>
      </c>
      <c r="AV499" s="62">
        <f t="shared" si="181"/>
        <v>355</v>
      </c>
      <c r="AW499" s="63">
        <f t="shared" si="182"/>
        <v>337.25</v>
      </c>
      <c r="AX499" s="120">
        <v>6</v>
      </c>
      <c r="AY499" s="120">
        <v>12</v>
      </c>
      <c r="AZ499" s="120">
        <v>8</v>
      </c>
      <c r="BA499" s="120">
        <v>1</v>
      </c>
      <c r="BB499" s="81">
        <f t="shared" si="183"/>
        <v>27</v>
      </c>
      <c r="BC499" s="80">
        <f t="shared" si="184"/>
        <v>310.25</v>
      </c>
      <c r="BD499" s="36">
        <f t="shared" si="185"/>
        <v>148.91999999999999</v>
      </c>
      <c r="BE499" s="80">
        <f t="shared" si="186"/>
        <v>161.33000000000001</v>
      </c>
    </row>
    <row r="500" spans="1:57" ht="18" thickBot="1">
      <c r="A500" s="217">
        <v>41921</v>
      </c>
      <c r="B500" s="201" t="str">
        <f t="shared" si="172"/>
        <v>21:30:00</v>
      </c>
      <c r="C500" s="27" t="s">
        <v>58</v>
      </c>
      <c r="D500" s="88">
        <v>696</v>
      </c>
      <c r="E500" s="88">
        <v>479</v>
      </c>
      <c r="F500" s="88">
        <v>784</v>
      </c>
      <c r="G500" s="88">
        <v>25</v>
      </c>
      <c r="H500" s="88">
        <v>17</v>
      </c>
      <c r="I500" s="89">
        <v>26</v>
      </c>
      <c r="J500" s="48">
        <f t="shared" si="190"/>
        <v>1959</v>
      </c>
      <c r="K500" s="48">
        <f t="shared" si="191"/>
        <v>68</v>
      </c>
      <c r="L500" s="88">
        <v>767</v>
      </c>
      <c r="M500" s="94">
        <v>492</v>
      </c>
      <c r="N500" s="94"/>
      <c r="O500" s="94">
        <v>25</v>
      </c>
      <c r="P500" s="93">
        <v>17</v>
      </c>
      <c r="Q500" s="56"/>
      <c r="R500" s="48">
        <f t="shared" si="173"/>
        <v>1259</v>
      </c>
      <c r="S500" s="48">
        <f t="shared" si="171"/>
        <v>42</v>
      </c>
      <c r="T500" s="50">
        <f t="shared" si="189"/>
        <v>110</v>
      </c>
      <c r="U500" s="101">
        <v>5.99</v>
      </c>
      <c r="V500" s="89">
        <v>7.5</v>
      </c>
      <c r="W500" s="100">
        <v>11</v>
      </c>
      <c r="X500" s="88"/>
      <c r="Y500" s="88"/>
      <c r="Z500" s="44"/>
      <c r="AA500" s="44"/>
      <c r="AB500" s="44"/>
      <c r="AC500" s="67">
        <f t="shared" si="174"/>
        <v>0</v>
      </c>
      <c r="AD500" s="35">
        <v>15</v>
      </c>
      <c r="AE500" s="20">
        <f t="shared" si="175"/>
        <v>15</v>
      </c>
      <c r="AF500" s="85">
        <f t="shared" si="188"/>
        <v>134.49</v>
      </c>
      <c r="AG500" s="21">
        <f t="shared" si="187"/>
        <v>119.49000000000001</v>
      </c>
      <c r="AH500" s="82"/>
      <c r="AI500" s="51"/>
      <c r="AJ500" s="22">
        <f t="shared" si="176"/>
        <v>134.49</v>
      </c>
      <c r="AK500" s="23">
        <f t="shared" si="177"/>
        <v>29.429999999999978</v>
      </c>
      <c r="AL500" s="58"/>
      <c r="AM500" s="24">
        <f t="shared" si="178"/>
        <v>15</v>
      </c>
      <c r="AN500" s="25">
        <f t="shared" si="179"/>
        <v>148.91999999999999</v>
      </c>
      <c r="AO500" s="26">
        <f t="shared" si="180"/>
        <v>163.92</v>
      </c>
      <c r="AP500" s="79"/>
      <c r="AQ500" s="118">
        <v>80</v>
      </c>
      <c r="AR500" s="118">
        <v>200</v>
      </c>
      <c r="AS500" s="118">
        <v>0</v>
      </c>
      <c r="AT500" s="118">
        <v>15</v>
      </c>
      <c r="AU500" s="118">
        <v>60</v>
      </c>
      <c r="AV500" s="62">
        <f t="shared" si="181"/>
        <v>355</v>
      </c>
      <c r="AW500" s="63">
        <f t="shared" si="182"/>
        <v>337.25</v>
      </c>
      <c r="AX500" s="120">
        <v>6</v>
      </c>
      <c r="AY500" s="120">
        <v>12</v>
      </c>
      <c r="AZ500" s="120">
        <v>8</v>
      </c>
      <c r="BA500" s="120">
        <v>1</v>
      </c>
      <c r="BB500" s="81">
        <f t="shared" si="183"/>
        <v>27</v>
      </c>
      <c r="BC500" s="80">
        <f t="shared" si="184"/>
        <v>310.25</v>
      </c>
      <c r="BD500" s="36">
        <f t="shared" si="185"/>
        <v>148.91999999999999</v>
      </c>
      <c r="BE500" s="80">
        <f t="shared" si="186"/>
        <v>161.33000000000001</v>
      </c>
    </row>
    <row r="501" spans="1:57" ht="18" thickBot="1">
      <c r="A501" s="217">
        <v>41921</v>
      </c>
      <c r="B501" s="201" t="str">
        <f t="shared" si="172"/>
        <v>21:45:00</v>
      </c>
      <c r="C501" s="27" t="s">
        <v>59</v>
      </c>
      <c r="D501" s="88">
        <v>696</v>
      </c>
      <c r="E501" s="88">
        <v>479</v>
      </c>
      <c r="F501" s="88">
        <v>784</v>
      </c>
      <c r="G501" s="88">
        <v>25</v>
      </c>
      <c r="H501" s="88">
        <v>17</v>
      </c>
      <c r="I501" s="89">
        <v>26</v>
      </c>
      <c r="J501" s="48">
        <f>D501+E501+F501</f>
        <v>1959</v>
      </c>
      <c r="K501" s="48">
        <f>G501+H501+I501</f>
        <v>68</v>
      </c>
      <c r="L501" s="88">
        <v>767</v>
      </c>
      <c r="M501" s="94">
        <v>492</v>
      </c>
      <c r="N501" s="94"/>
      <c r="O501" s="94">
        <v>25</v>
      </c>
      <c r="P501" s="93">
        <v>17</v>
      </c>
      <c r="Q501" s="56"/>
      <c r="R501" s="48">
        <f t="shared" si="173"/>
        <v>1259</v>
      </c>
      <c r="S501" s="48">
        <f t="shared" si="171"/>
        <v>42</v>
      </c>
      <c r="T501" s="50">
        <f t="shared" si="189"/>
        <v>110</v>
      </c>
      <c r="U501" s="101">
        <v>5.99</v>
      </c>
      <c r="V501" s="89">
        <v>7.5</v>
      </c>
      <c r="W501" s="100">
        <v>11</v>
      </c>
      <c r="X501" s="88"/>
      <c r="Y501" s="88"/>
      <c r="Z501" s="44"/>
      <c r="AA501" s="44"/>
      <c r="AB501" s="44"/>
      <c r="AC501" s="67">
        <f t="shared" si="174"/>
        <v>0</v>
      </c>
      <c r="AD501" s="44">
        <v>15</v>
      </c>
      <c r="AE501" s="20">
        <f t="shared" si="175"/>
        <v>15</v>
      </c>
      <c r="AF501" s="85">
        <f t="shared" si="188"/>
        <v>134.49</v>
      </c>
      <c r="AG501" s="21">
        <f t="shared" si="187"/>
        <v>119.49000000000001</v>
      </c>
      <c r="AH501" s="82"/>
      <c r="AI501" s="51"/>
      <c r="AJ501" s="22">
        <f t="shared" si="176"/>
        <v>134.49</v>
      </c>
      <c r="AK501" s="23">
        <f t="shared" si="177"/>
        <v>29.429999999999978</v>
      </c>
      <c r="AL501" s="58"/>
      <c r="AM501" s="24">
        <f t="shared" si="178"/>
        <v>15</v>
      </c>
      <c r="AN501" s="25">
        <f t="shared" si="179"/>
        <v>148.91999999999999</v>
      </c>
      <c r="AO501" s="26">
        <f t="shared" si="180"/>
        <v>163.92</v>
      </c>
      <c r="AP501" s="79"/>
      <c r="AQ501" s="118">
        <v>80</v>
      </c>
      <c r="AR501" s="118">
        <v>200</v>
      </c>
      <c r="AS501" s="118">
        <v>0</v>
      </c>
      <c r="AT501" s="118">
        <v>15</v>
      </c>
      <c r="AU501" s="118">
        <v>60</v>
      </c>
      <c r="AV501" s="62">
        <f t="shared" si="181"/>
        <v>355</v>
      </c>
      <c r="AW501" s="63">
        <f t="shared" si="182"/>
        <v>337.25</v>
      </c>
      <c r="AX501" s="120">
        <v>6</v>
      </c>
      <c r="AY501" s="120">
        <v>12</v>
      </c>
      <c r="AZ501" s="120">
        <v>8</v>
      </c>
      <c r="BA501" s="120">
        <v>1</v>
      </c>
      <c r="BB501" s="81">
        <f t="shared" si="183"/>
        <v>27</v>
      </c>
      <c r="BC501" s="80">
        <f t="shared" si="184"/>
        <v>310.25</v>
      </c>
      <c r="BD501" s="36">
        <f t="shared" si="185"/>
        <v>148.91999999999999</v>
      </c>
      <c r="BE501" s="80">
        <f t="shared" si="186"/>
        <v>161.33000000000001</v>
      </c>
    </row>
    <row r="502" spans="1:57" ht="18" thickBot="1">
      <c r="A502" s="217">
        <v>41921</v>
      </c>
      <c r="B502" s="201" t="str">
        <f t="shared" si="172"/>
        <v>22:00:00</v>
      </c>
      <c r="C502" s="27" t="s">
        <v>28</v>
      </c>
      <c r="D502" s="88">
        <v>684</v>
      </c>
      <c r="E502" s="88">
        <v>472</v>
      </c>
      <c r="F502" s="88">
        <v>822</v>
      </c>
      <c r="G502" s="88">
        <v>24</v>
      </c>
      <c r="H502" s="88">
        <v>16</v>
      </c>
      <c r="I502" s="89">
        <v>7</v>
      </c>
      <c r="J502" s="48">
        <f t="shared" si="190"/>
        <v>1978</v>
      </c>
      <c r="K502" s="48">
        <f t="shared" si="191"/>
        <v>47</v>
      </c>
      <c r="L502" s="88">
        <v>741</v>
      </c>
      <c r="M502" s="94">
        <v>494</v>
      </c>
      <c r="N502" s="94"/>
      <c r="O502" s="94">
        <v>24</v>
      </c>
      <c r="P502" s="93">
        <v>17</v>
      </c>
      <c r="Q502" s="56"/>
      <c r="R502" s="48">
        <f t="shared" si="173"/>
        <v>1235</v>
      </c>
      <c r="S502" s="48">
        <f t="shared" si="171"/>
        <v>41</v>
      </c>
      <c r="T502" s="50">
        <f t="shared" si="189"/>
        <v>88</v>
      </c>
      <c r="U502" s="89">
        <v>5.38</v>
      </c>
      <c r="V502" s="89">
        <v>7</v>
      </c>
      <c r="W502" s="100">
        <v>10.199999999999999</v>
      </c>
      <c r="X502" s="88"/>
      <c r="Y502" s="88"/>
      <c r="Z502" s="44"/>
      <c r="AA502" s="44"/>
      <c r="AB502" s="44"/>
      <c r="AC502" s="67">
        <f t="shared" si="174"/>
        <v>0</v>
      </c>
      <c r="AD502" s="44">
        <v>15</v>
      </c>
      <c r="AE502" s="20">
        <f t="shared" si="175"/>
        <v>15</v>
      </c>
      <c r="AF502" s="85">
        <f t="shared" si="188"/>
        <v>110.58</v>
      </c>
      <c r="AG502" s="21">
        <f t="shared" si="187"/>
        <v>95.58</v>
      </c>
      <c r="AH502" s="82"/>
      <c r="AI502" s="51"/>
      <c r="AJ502" s="22">
        <f t="shared" si="176"/>
        <v>110.58</v>
      </c>
      <c r="AK502" s="23">
        <f t="shared" si="177"/>
        <v>53.339999999999989</v>
      </c>
      <c r="AL502" s="58"/>
      <c r="AM502" s="24">
        <f t="shared" si="178"/>
        <v>15</v>
      </c>
      <c r="AN502" s="25">
        <f t="shared" si="179"/>
        <v>148.91999999999999</v>
      </c>
      <c r="AO502" s="26">
        <f t="shared" si="180"/>
        <v>163.92</v>
      </c>
      <c r="AP502" s="79"/>
      <c r="AQ502" s="118">
        <v>80</v>
      </c>
      <c r="AR502" s="118">
        <v>200</v>
      </c>
      <c r="AS502" s="118">
        <v>0</v>
      </c>
      <c r="AT502" s="118">
        <v>15</v>
      </c>
      <c r="AU502" s="118">
        <v>60</v>
      </c>
      <c r="AV502" s="62">
        <f t="shared" si="181"/>
        <v>355</v>
      </c>
      <c r="AW502" s="63">
        <f t="shared" si="182"/>
        <v>337.25</v>
      </c>
      <c r="AX502" s="120">
        <v>6</v>
      </c>
      <c r="AY502" s="120">
        <v>12</v>
      </c>
      <c r="AZ502" s="120">
        <v>8</v>
      </c>
      <c r="BA502" s="120">
        <v>1</v>
      </c>
      <c r="BB502" s="81">
        <f t="shared" si="183"/>
        <v>27</v>
      </c>
      <c r="BC502" s="80">
        <f t="shared" si="184"/>
        <v>310.25</v>
      </c>
      <c r="BD502" s="36">
        <f t="shared" si="185"/>
        <v>148.91999999999999</v>
      </c>
      <c r="BE502" s="80">
        <f t="shared" si="186"/>
        <v>161.33000000000001</v>
      </c>
    </row>
    <row r="503" spans="1:57" ht="18" thickBot="1">
      <c r="A503" s="217">
        <v>41921</v>
      </c>
      <c r="B503" s="201" t="str">
        <f t="shared" si="172"/>
        <v>22:30:00</v>
      </c>
      <c r="C503" s="215" t="s">
        <v>60</v>
      </c>
      <c r="D503" s="88">
        <v>670</v>
      </c>
      <c r="E503" s="88">
        <v>462</v>
      </c>
      <c r="F503" s="88">
        <v>808</v>
      </c>
      <c r="G503" s="88">
        <v>23</v>
      </c>
      <c r="H503" s="88">
        <v>16</v>
      </c>
      <c r="I503" s="89">
        <v>27</v>
      </c>
      <c r="J503" s="48">
        <f t="shared" si="190"/>
        <v>1940</v>
      </c>
      <c r="K503" s="48">
        <f t="shared" si="191"/>
        <v>66</v>
      </c>
      <c r="L503" s="88">
        <v>723</v>
      </c>
      <c r="M503" s="94">
        <v>468</v>
      </c>
      <c r="N503" s="94"/>
      <c r="O503" s="90">
        <v>24</v>
      </c>
      <c r="P503" s="93">
        <v>16</v>
      </c>
      <c r="Q503" s="56"/>
      <c r="R503" s="48">
        <f t="shared" si="173"/>
        <v>1191</v>
      </c>
      <c r="S503" s="48">
        <f t="shared" si="171"/>
        <v>40</v>
      </c>
      <c r="T503" s="50">
        <f t="shared" si="189"/>
        <v>106</v>
      </c>
      <c r="U503" s="89">
        <v>5.38</v>
      </c>
      <c r="V503" s="89">
        <v>6</v>
      </c>
      <c r="W503" s="100">
        <v>10.199999999999999</v>
      </c>
      <c r="X503" s="88"/>
      <c r="Y503" s="88"/>
      <c r="Z503" s="44"/>
      <c r="AA503" s="44"/>
      <c r="AB503" s="44"/>
      <c r="AC503" s="67">
        <f t="shared" si="174"/>
        <v>0</v>
      </c>
      <c r="AD503" s="44">
        <v>15</v>
      </c>
      <c r="AE503" s="20">
        <f t="shared" si="175"/>
        <v>15</v>
      </c>
      <c r="AF503" s="85">
        <f t="shared" si="188"/>
        <v>127.58</v>
      </c>
      <c r="AG503" s="21">
        <f t="shared" si="187"/>
        <v>112.58</v>
      </c>
      <c r="AH503" s="82"/>
      <c r="AI503" s="51"/>
      <c r="AJ503" s="22">
        <f t="shared" si="176"/>
        <v>127.58</v>
      </c>
      <c r="AK503" s="23">
        <f t="shared" si="177"/>
        <v>36.339999999999989</v>
      </c>
      <c r="AL503" s="58"/>
      <c r="AM503" s="24">
        <f t="shared" si="178"/>
        <v>15</v>
      </c>
      <c r="AN503" s="25">
        <f t="shared" si="179"/>
        <v>148.91999999999999</v>
      </c>
      <c r="AO503" s="26">
        <f t="shared" si="180"/>
        <v>163.92</v>
      </c>
      <c r="AP503" s="79"/>
      <c r="AQ503" s="118">
        <v>80</v>
      </c>
      <c r="AR503" s="118">
        <v>200</v>
      </c>
      <c r="AS503" s="118">
        <v>0</v>
      </c>
      <c r="AT503" s="118">
        <v>15</v>
      </c>
      <c r="AU503" s="118">
        <v>60</v>
      </c>
      <c r="AV503" s="62">
        <f t="shared" si="181"/>
        <v>355</v>
      </c>
      <c r="AW503" s="63">
        <f t="shared" si="182"/>
        <v>337.25</v>
      </c>
      <c r="AX503" s="120">
        <v>6</v>
      </c>
      <c r="AY503" s="120">
        <v>12</v>
      </c>
      <c r="AZ503" s="120">
        <v>8</v>
      </c>
      <c r="BA503" s="120">
        <v>1</v>
      </c>
      <c r="BB503" s="81">
        <f t="shared" si="183"/>
        <v>27</v>
      </c>
      <c r="BC503" s="80">
        <f t="shared" si="184"/>
        <v>310.25</v>
      </c>
      <c r="BD503" s="36">
        <f t="shared" si="185"/>
        <v>148.91999999999999</v>
      </c>
      <c r="BE503" s="80">
        <f t="shared" si="186"/>
        <v>161.33000000000001</v>
      </c>
    </row>
    <row r="504" spans="1:57" ht="18" thickBot="1">
      <c r="A504" s="217">
        <v>41921</v>
      </c>
      <c r="B504" s="201" t="str">
        <f t="shared" si="172"/>
        <v>23:00:00</v>
      </c>
      <c r="C504" s="215" t="s">
        <v>29</v>
      </c>
      <c r="D504" s="88">
        <v>630</v>
      </c>
      <c r="E504" s="88">
        <v>436</v>
      </c>
      <c r="F504" s="88">
        <v>784</v>
      </c>
      <c r="G504" s="88">
        <v>22</v>
      </c>
      <c r="H504" s="88">
        <v>16</v>
      </c>
      <c r="I504" s="89">
        <v>26</v>
      </c>
      <c r="J504" s="48">
        <f t="shared" si="190"/>
        <v>1850</v>
      </c>
      <c r="K504" s="48">
        <f t="shared" si="191"/>
        <v>64</v>
      </c>
      <c r="L504" s="88">
        <v>703</v>
      </c>
      <c r="M504" s="94">
        <v>460</v>
      </c>
      <c r="N504" s="94"/>
      <c r="O504" s="90">
        <v>23</v>
      </c>
      <c r="P504" s="93">
        <v>16</v>
      </c>
      <c r="Q504" s="56"/>
      <c r="R504" s="48">
        <f t="shared" si="173"/>
        <v>1163</v>
      </c>
      <c r="S504" s="48">
        <f t="shared" si="171"/>
        <v>39</v>
      </c>
      <c r="T504" s="50">
        <f t="shared" si="189"/>
        <v>103</v>
      </c>
      <c r="U504" s="89">
        <v>4.88</v>
      </c>
      <c r="V504" s="89">
        <v>5</v>
      </c>
      <c r="W504" s="100">
        <v>9.1999999999999993</v>
      </c>
      <c r="X504" s="88"/>
      <c r="Y504" s="88"/>
      <c r="Z504" s="44"/>
      <c r="AA504" s="44"/>
      <c r="AB504" s="44"/>
      <c r="AC504" s="67">
        <f t="shared" si="174"/>
        <v>0</v>
      </c>
      <c r="AD504" s="44"/>
      <c r="AE504" s="20">
        <f t="shared" si="175"/>
        <v>0</v>
      </c>
      <c r="AF504" s="85">
        <f t="shared" si="188"/>
        <v>122.08</v>
      </c>
      <c r="AG504" s="21">
        <f t="shared" si="187"/>
        <v>122.08</v>
      </c>
      <c r="AH504" s="82"/>
      <c r="AI504" s="51"/>
      <c r="AJ504" s="22">
        <f t="shared" si="176"/>
        <v>122.08</v>
      </c>
      <c r="AK504" s="23">
        <f t="shared" si="177"/>
        <v>26.839999999999989</v>
      </c>
      <c r="AL504" s="58"/>
      <c r="AM504" s="24">
        <f t="shared" si="178"/>
        <v>0</v>
      </c>
      <c r="AN504" s="25">
        <f t="shared" si="179"/>
        <v>148.91999999999999</v>
      </c>
      <c r="AO504" s="26">
        <f t="shared" si="180"/>
        <v>148.91999999999999</v>
      </c>
      <c r="AP504" s="79"/>
      <c r="AQ504" s="118">
        <v>80</v>
      </c>
      <c r="AR504" s="118">
        <v>200</v>
      </c>
      <c r="AS504" s="118">
        <v>0</v>
      </c>
      <c r="AT504" s="118">
        <v>15</v>
      </c>
      <c r="AU504" s="118">
        <v>60</v>
      </c>
      <c r="AV504" s="62">
        <f t="shared" si="181"/>
        <v>355</v>
      </c>
      <c r="AW504" s="63">
        <f t="shared" si="182"/>
        <v>337.25</v>
      </c>
      <c r="AX504" s="120">
        <v>6</v>
      </c>
      <c r="AY504" s="120">
        <v>12</v>
      </c>
      <c r="AZ504" s="120">
        <v>8</v>
      </c>
      <c r="BA504" s="120">
        <v>1</v>
      </c>
      <c r="BB504" s="81">
        <f t="shared" si="183"/>
        <v>27</v>
      </c>
      <c r="BC504" s="80">
        <f t="shared" si="184"/>
        <v>310.25</v>
      </c>
      <c r="BD504" s="36">
        <f t="shared" si="185"/>
        <v>148.91999999999999</v>
      </c>
      <c r="BE504" s="80">
        <f t="shared" si="186"/>
        <v>161.33000000000001</v>
      </c>
    </row>
    <row r="505" spans="1:57" ht="18" thickBot="1">
      <c r="A505" s="217">
        <v>41921</v>
      </c>
      <c r="B505" s="201" t="str">
        <f t="shared" si="172"/>
        <v>23:30:00</v>
      </c>
      <c r="C505" s="32" t="s">
        <v>61</v>
      </c>
      <c r="D505" s="88">
        <v>601</v>
      </c>
      <c r="E505" s="88">
        <v>414</v>
      </c>
      <c r="F505" s="88">
        <v>762</v>
      </c>
      <c r="G505" s="88">
        <v>21</v>
      </c>
      <c r="H505" s="88">
        <v>15</v>
      </c>
      <c r="I505" s="89">
        <v>25</v>
      </c>
      <c r="J505" s="48">
        <f t="shared" si="190"/>
        <v>1777</v>
      </c>
      <c r="K505" s="48">
        <f t="shared" si="191"/>
        <v>61</v>
      </c>
      <c r="L505" s="88">
        <v>668</v>
      </c>
      <c r="M505" s="94">
        <v>463</v>
      </c>
      <c r="N505" s="94"/>
      <c r="O505" s="90">
        <v>22</v>
      </c>
      <c r="P505" s="93">
        <v>16</v>
      </c>
      <c r="Q505" s="56"/>
      <c r="R505" s="48">
        <f t="shared" si="173"/>
        <v>1131</v>
      </c>
      <c r="S505" s="48">
        <f t="shared" si="171"/>
        <v>38</v>
      </c>
      <c r="T505" s="50">
        <f t="shared" si="189"/>
        <v>99</v>
      </c>
      <c r="U505" s="89">
        <v>4.88</v>
      </c>
      <c r="V505" s="89">
        <v>5</v>
      </c>
      <c r="W505" s="100">
        <v>9.1999999999999993</v>
      </c>
      <c r="X505" s="88"/>
      <c r="Y505" s="88"/>
      <c r="Z505" s="44"/>
      <c r="AA505" s="44"/>
      <c r="AB505" s="44"/>
      <c r="AC505" s="67">
        <f t="shared" si="174"/>
        <v>0</v>
      </c>
      <c r="AD505" s="44"/>
      <c r="AE505" s="20">
        <f t="shared" si="175"/>
        <v>0</v>
      </c>
      <c r="AF505" s="85">
        <f t="shared" si="188"/>
        <v>118.08</v>
      </c>
      <c r="AG505" s="21">
        <f t="shared" si="187"/>
        <v>118.08</v>
      </c>
      <c r="AH505" s="82"/>
      <c r="AI505" s="51"/>
      <c r="AJ505" s="22">
        <f t="shared" si="176"/>
        <v>118.08</v>
      </c>
      <c r="AK505" s="23">
        <f t="shared" si="177"/>
        <v>30.839999999999989</v>
      </c>
      <c r="AL505" s="58"/>
      <c r="AM505" s="24">
        <f t="shared" si="178"/>
        <v>0</v>
      </c>
      <c r="AN505" s="25">
        <f t="shared" si="179"/>
        <v>148.91999999999999</v>
      </c>
      <c r="AO505" s="26">
        <f t="shared" si="180"/>
        <v>148.91999999999999</v>
      </c>
      <c r="AP505" s="79"/>
      <c r="AQ505" s="118">
        <v>80</v>
      </c>
      <c r="AR505" s="118">
        <v>200</v>
      </c>
      <c r="AS505" s="118">
        <v>0</v>
      </c>
      <c r="AT505" s="118">
        <v>15</v>
      </c>
      <c r="AU505" s="118">
        <v>60</v>
      </c>
      <c r="AV505" s="62">
        <f t="shared" si="181"/>
        <v>355</v>
      </c>
      <c r="AW505" s="63">
        <f t="shared" si="182"/>
        <v>337.25</v>
      </c>
      <c r="AX505" s="120">
        <v>6</v>
      </c>
      <c r="AY505" s="120">
        <v>12</v>
      </c>
      <c r="AZ505" s="120">
        <v>8</v>
      </c>
      <c r="BA505" s="120">
        <v>1</v>
      </c>
      <c r="BB505" s="81">
        <f t="shared" si="183"/>
        <v>27</v>
      </c>
      <c r="BC505" s="80">
        <f t="shared" si="184"/>
        <v>310.25</v>
      </c>
      <c r="BD505" s="36">
        <f t="shared" si="185"/>
        <v>148.91999999999999</v>
      </c>
      <c r="BE505" s="80">
        <f t="shared" si="186"/>
        <v>161.33000000000001</v>
      </c>
    </row>
    <row r="506" spans="1:57" ht="17.399999999999999">
      <c r="A506" s="217">
        <v>41922</v>
      </c>
      <c r="B506" s="201" t="str">
        <f t="shared" si="172"/>
        <v>00:00:00</v>
      </c>
      <c r="C506" s="18" t="s">
        <v>85</v>
      </c>
      <c r="D506" s="88">
        <v>562</v>
      </c>
      <c r="E506" s="99">
        <v>390</v>
      </c>
      <c r="F506" s="99">
        <v>732</v>
      </c>
      <c r="G506" s="99">
        <v>19</v>
      </c>
      <c r="H506" s="53">
        <v>14</v>
      </c>
      <c r="I506" s="53">
        <v>24</v>
      </c>
      <c r="J506" s="48">
        <f t="shared" si="190"/>
        <v>1684</v>
      </c>
      <c r="K506" s="48">
        <f t="shared" si="191"/>
        <v>57</v>
      </c>
      <c r="L506" s="44">
        <v>660</v>
      </c>
      <c r="M506" s="19">
        <v>460</v>
      </c>
      <c r="N506" s="19"/>
      <c r="O506" s="45">
        <v>22</v>
      </c>
      <c r="P506" s="93">
        <v>16</v>
      </c>
      <c r="Q506" s="49"/>
      <c r="R506" s="48">
        <f>SUM(L506+M506+N506)</f>
        <v>1120</v>
      </c>
      <c r="S506" s="48">
        <f t="shared" si="171"/>
        <v>38</v>
      </c>
      <c r="T506" s="50">
        <f>SUM(K506+S506)</f>
        <v>95</v>
      </c>
      <c r="U506" s="88">
        <v>4.4400000000000004</v>
      </c>
      <c r="V506" s="88">
        <v>4.3</v>
      </c>
      <c r="W506" s="99">
        <v>8.1999999999999993</v>
      </c>
      <c r="X506" s="99"/>
      <c r="Y506" s="99"/>
      <c r="Z506" s="53"/>
      <c r="AA506" s="53"/>
      <c r="AB506" s="53"/>
      <c r="AC506" s="67">
        <f>SUM(X506:AB506)</f>
        <v>0</v>
      </c>
      <c r="AD506" s="51"/>
      <c r="AE506" s="20">
        <f>AC506+AD506</f>
        <v>0</v>
      </c>
      <c r="AF506" s="85">
        <f>T506+U506+V506+W506+X506+V505+Z506+AA506+AB506</f>
        <v>116.94</v>
      </c>
      <c r="AG506" s="21">
        <f>+AF506-AM506</f>
        <v>116.94</v>
      </c>
      <c r="AH506" s="82"/>
      <c r="AI506" s="51"/>
      <c r="AJ506" s="22">
        <f t="shared" si="176"/>
        <v>116.94</v>
      </c>
      <c r="AK506" s="23">
        <f t="shared" si="177"/>
        <v>30.060000000000002</v>
      </c>
      <c r="AL506" s="54"/>
      <c r="AM506" s="24">
        <f t="shared" si="178"/>
        <v>0</v>
      </c>
      <c r="AN506" s="25">
        <f>BD506</f>
        <v>147</v>
      </c>
      <c r="AO506" s="26">
        <f>AM506+AN506</f>
        <v>147</v>
      </c>
      <c r="AP506" s="79"/>
      <c r="AQ506" s="118">
        <v>80</v>
      </c>
      <c r="AR506" s="118">
        <v>200</v>
      </c>
      <c r="AS506" s="118">
        <v>0</v>
      </c>
      <c r="AT506" s="118">
        <v>15</v>
      </c>
      <c r="AU506" s="118">
        <v>60</v>
      </c>
      <c r="AV506" s="62">
        <f>SUM(AQ506:AU506)</f>
        <v>355</v>
      </c>
      <c r="AW506" s="63">
        <f>AV506*0.95</f>
        <v>337.25</v>
      </c>
      <c r="AX506" s="120">
        <v>6</v>
      </c>
      <c r="AY506" s="120">
        <v>16</v>
      </c>
      <c r="AZ506" s="120">
        <v>8</v>
      </c>
      <c r="BA506" s="120">
        <v>1</v>
      </c>
      <c r="BB506" s="81">
        <f>SUM(AX506:BA506)</f>
        <v>31</v>
      </c>
      <c r="BC506" s="80">
        <f>AW506-BB506</f>
        <v>306.25</v>
      </c>
      <c r="BD506" s="36">
        <f>BC506*0.48</f>
        <v>147</v>
      </c>
      <c r="BE506" s="80">
        <f>BC506*0.52</f>
        <v>159.25</v>
      </c>
    </row>
    <row r="507" spans="1:57" ht="17.399999999999999">
      <c r="A507" s="217">
        <v>41922</v>
      </c>
      <c r="B507" s="201" t="str">
        <f t="shared" si="172"/>
        <v>00:30:00</v>
      </c>
      <c r="C507" s="27" t="s">
        <v>38</v>
      </c>
      <c r="D507" s="88">
        <v>543</v>
      </c>
      <c r="E507" s="99">
        <v>379</v>
      </c>
      <c r="F507" s="88">
        <v>713</v>
      </c>
      <c r="G507" s="88">
        <v>19</v>
      </c>
      <c r="H507" s="53">
        <v>14</v>
      </c>
      <c r="I507" s="44">
        <v>23</v>
      </c>
      <c r="J507" s="55">
        <f t="shared" si="190"/>
        <v>1635</v>
      </c>
      <c r="K507" s="55">
        <f t="shared" si="191"/>
        <v>56</v>
      </c>
      <c r="L507" s="89">
        <v>651</v>
      </c>
      <c r="M507" s="94">
        <v>457</v>
      </c>
      <c r="N507" s="94"/>
      <c r="O507" s="45">
        <v>21</v>
      </c>
      <c r="P507" s="93">
        <v>15</v>
      </c>
      <c r="Q507" s="56"/>
      <c r="R507" s="55">
        <f>SUM(L507+M507+N507)</f>
        <v>1108</v>
      </c>
      <c r="S507" s="55">
        <f t="shared" si="171"/>
        <v>36</v>
      </c>
      <c r="T507" s="57">
        <f>SUM(K507+S507)</f>
        <v>92</v>
      </c>
      <c r="U507" s="88">
        <v>4.4400000000000004</v>
      </c>
      <c r="V507" s="88">
        <v>4.5</v>
      </c>
      <c r="W507" s="99">
        <v>8.1999999999999993</v>
      </c>
      <c r="X507" s="88"/>
      <c r="Y507" s="88"/>
      <c r="Z507" s="53"/>
      <c r="AA507" s="44"/>
      <c r="AB507" s="44"/>
      <c r="AC507" s="68">
        <f t="shared" ref="AC507:AC561" si="192">SUM(X507:AB507)</f>
        <v>0</v>
      </c>
      <c r="AD507" s="33"/>
      <c r="AE507" s="20">
        <f t="shared" ref="AE507:AE561" si="193">AC507+AD507</f>
        <v>0</v>
      </c>
      <c r="AF507" s="85">
        <f>T507+U507+V507+W507+X507+V506+Z507+AA507+AB507</f>
        <v>113.44</v>
      </c>
      <c r="AG507" s="21">
        <f>+AF507-AM507</f>
        <v>113.44</v>
      </c>
      <c r="AH507" s="82"/>
      <c r="AI507" s="78"/>
      <c r="AJ507" s="22">
        <f t="shared" si="176"/>
        <v>113.44</v>
      </c>
      <c r="AK507" s="23">
        <f t="shared" si="177"/>
        <v>33.56</v>
      </c>
      <c r="AL507" s="54"/>
      <c r="AM507" s="24">
        <f t="shared" si="178"/>
        <v>0</v>
      </c>
      <c r="AN507" s="25">
        <f t="shared" ref="AN507:AN561" si="194">BD507</f>
        <v>147</v>
      </c>
      <c r="AO507" s="28">
        <f t="shared" ref="AO507:AO561" si="195">AM507+AN507</f>
        <v>147</v>
      </c>
      <c r="AP507" s="79"/>
      <c r="AQ507" s="118">
        <v>80</v>
      </c>
      <c r="AR507" s="118">
        <v>200</v>
      </c>
      <c r="AS507" s="118">
        <v>0</v>
      </c>
      <c r="AT507" s="118">
        <v>15</v>
      </c>
      <c r="AU507" s="118">
        <v>60</v>
      </c>
      <c r="AV507" s="62">
        <f t="shared" ref="AV507:AV561" si="196">SUM(AQ507:AU507)</f>
        <v>355</v>
      </c>
      <c r="AW507" s="64">
        <f t="shared" ref="AW507:AW561" si="197">AV507*0.95</f>
        <v>337.25</v>
      </c>
      <c r="AX507" s="120">
        <v>6</v>
      </c>
      <c r="AY507" s="120">
        <v>16</v>
      </c>
      <c r="AZ507" s="120">
        <v>8</v>
      </c>
      <c r="BA507" s="120">
        <v>1</v>
      </c>
      <c r="BB507" s="81">
        <f t="shared" ref="BB507:BB561" si="198">SUM(AX507:BA507)</f>
        <v>31</v>
      </c>
      <c r="BC507" s="80">
        <f t="shared" ref="BC507:BC561" si="199">AW507-BB507</f>
        <v>306.25</v>
      </c>
      <c r="BD507" s="36">
        <f t="shared" ref="BD507:BD561" si="200">BC507*0.48</f>
        <v>147</v>
      </c>
      <c r="BE507" s="80">
        <f t="shared" ref="BE507:BE561" si="201">BC507*0.52</f>
        <v>159.25</v>
      </c>
    </row>
    <row r="508" spans="1:57" ht="17.399999999999999">
      <c r="A508" s="217">
        <v>41922</v>
      </c>
      <c r="B508" s="201" t="str">
        <f t="shared" si="172"/>
        <v>01:00:00</v>
      </c>
      <c r="C508" s="18" t="s">
        <v>7</v>
      </c>
      <c r="D508" s="88">
        <v>528</v>
      </c>
      <c r="E508" s="88">
        <v>372</v>
      </c>
      <c r="F508" s="88">
        <v>692</v>
      </c>
      <c r="G508" s="88">
        <v>18</v>
      </c>
      <c r="H508" s="44">
        <v>13</v>
      </c>
      <c r="I508" s="44">
        <v>23</v>
      </c>
      <c r="J508" s="55">
        <f t="shared" si="190"/>
        <v>1592</v>
      </c>
      <c r="K508" s="55">
        <f t="shared" si="191"/>
        <v>54</v>
      </c>
      <c r="L508" s="89">
        <v>648</v>
      </c>
      <c r="M508" s="94">
        <v>433</v>
      </c>
      <c r="N508" s="94"/>
      <c r="O508" s="45">
        <v>21</v>
      </c>
      <c r="P508" s="93">
        <v>15</v>
      </c>
      <c r="Q508" s="56"/>
      <c r="R508" s="55">
        <f t="shared" ref="R508:R561" si="202">SUM(L508+M508+N508)</f>
        <v>1081</v>
      </c>
      <c r="S508" s="55">
        <f t="shared" si="171"/>
        <v>36</v>
      </c>
      <c r="T508" s="57">
        <f t="shared" ref="T508:T561" si="203">SUM(K508+S508)</f>
        <v>90</v>
      </c>
      <c r="U508" s="88">
        <v>4.4400000000000004</v>
      </c>
      <c r="V508" s="88">
        <v>4.5</v>
      </c>
      <c r="W508" s="88">
        <v>7.9</v>
      </c>
      <c r="X508" s="88"/>
      <c r="Y508" s="88"/>
      <c r="Z508" s="44"/>
      <c r="AA508" s="44"/>
      <c r="AB508" s="44"/>
      <c r="AC508" s="68">
        <f t="shared" si="192"/>
        <v>0</v>
      </c>
      <c r="AD508" s="33"/>
      <c r="AE508" s="20">
        <f t="shared" si="193"/>
        <v>0</v>
      </c>
      <c r="AF508" s="85">
        <f>T508+U508+V508+W508+X508+V507+Z508+AA508+AB508</f>
        <v>111.34</v>
      </c>
      <c r="AG508" s="21">
        <f>+AF508-AM508</f>
        <v>111.34</v>
      </c>
      <c r="AH508" s="82"/>
      <c r="AI508" s="78"/>
      <c r="AJ508" s="22">
        <f t="shared" si="176"/>
        <v>111.34</v>
      </c>
      <c r="AK508" s="23">
        <f t="shared" si="177"/>
        <v>35.659999999999997</v>
      </c>
      <c r="AL508" s="58"/>
      <c r="AM508" s="24">
        <f t="shared" si="178"/>
        <v>0</v>
      </c>
      <c r="AN508" s="25">
        <f t="shared" si="194"/>
        <v>147</v>
      </c>
      <c r="AO508" s="28">
        <f t="shared" si="195"/>
        <v>147</v>
      </c>
      <c r="AP508" s="79"/>
      <c r="AQ508" s="118">
        <v>80</v>
      </c>
      <c r="AR508" s="118">
        <v>200</v>
      </c>
      <c r="AS508" s="118">
        <v>0</v>
      </c>
      <c r="AT508" s="118">
        <v>15</v>
      </c>
      <c r="AU508" s="118">
        <v>60</v>
      </c>
      <c r="AV508" s="62">
        <f t="shared" si="196"/>
        <v>355</v>
      </c>
      <c r="AW508" s="64">
        <f t="shared" si="197"/>
        <v>337.25</v>
      </c>
      <c r="AX508" s="120">
        <v>6</v>
      </c>
      <c r="AY508" s="120">
        <v>16</v>
      </c>
      <c r="AZ508" s="120">
        <v>8</v>
      </c>
      <c r="BA508" s="120">
        <v>1</v>
      </c>
      <c r="BB508" s="81">
        <f t="shared" si="198"/>
        <v>31</v>
      </c>
      <c r="BC508" s="80">
        <f t="shared" si="199"/>
        <v>306.25</v>
      </c>
      <c r="BD508" s="36">
        <f t="shared" si="200"/>
        <v>147</v>
      </c>
      <c r="BE508" s="80">
        <f t="shared" si="201"/>
        <v>159.25</v>
      </c>
    </row>
    <row r="509" spans="1:57" ht="17.399999999999999">
      <c r="A509" s="217">
        <v>41922</v>
      </c>
      <c r="B509" s="201" t="str">
        <f t="shared" si="172"/>
        <v>01:30:00</v>
      </c>
      <c r="C509" s="18" t="s">
        <v>39</v>
      </c>
      <c r="D509" s="88">
        <v>517</v>
      </c>
      <c r="E509" s="88">
        <v>361</v>
      </c>
      <c r="F509" s="88">
        <v>680</v>
      </c>
      <c r="G509" s="88">
        <v>18</v>
      </c>
      <c r="H509" s="44">
        <v>13</v>
      </c>
      <c r="I509" s="44">
        <v>22</v>
      </c>
      <c r="J509" s="55">
        <f t="shared" si="190"/>
        <v>1558</v>
      </c>
      <c r="K509" s="55">
        <f t="shared" si="191"/>
        <v>53</v>
      </c>
      <c r="L509" s="89">
        <v>618</v>
      </c>
      <c r="M509" s="94">
        <v>429</v>
      </c>
      <c r="N509" s="94"/>
      <c r="O509" s="45">
        <v>20</v>
      </c>
      <c r="P509" s="93">
        <v>14</v>
      </c>
      <c r="Q509" s="56"/>
      <c r="R509" s="55">
        <f t="shared" si="202"/>
        <v>1047</v>
      </c>
      <c r="S509" s="55">
        <f t="shared" si="171"/>
        <v>34</v>
      </c>
      <c r="T509" s="57">
        <f t="shared" si="203"/>
        <v>87</v>
      </c>
      <c r="U509" s="88">
        <v>4.4400000000000004</v>
      </c>
      <c r="V509" s="88">
        <v>4</v>
      </c>
      <c r="W509" s="88">
        <v>7.9</v>
      </c>
      <c r="X509" s="88"/>
      <c r="Y509" s="88"/>
      <c r="Z509" s="44"/>
      <c r="AA509" s="44"/>
      <c r="AB509" s="44"/>
      <c r="AC509" s="68">
        <f t="shared" si="192"/>
        <v>0</v>
      </c>
      <c r="AD509" s="33"/>
      <c r="AE509" s="20">
        <f t="shared" si="193"/>
        <v>0</v>
      </c>
      <c r="AF509" s="85">
        <f>T509+U509+V509+W509+X509+V508+Z509+AA509+AB509</f>
        <v>107.84</v>
      </c>
      <c r="AG509" s="21">
        <f>+AF509-AM509</f>
        <v>107.84</v>
      </c>
      <c r="AH509" s="82"/>
      <c r="AI509" s="78"/>
      <c r="AJ509" s="22">
        <f t="shared" si="176"/>
        <v>107.84</v>
      </c>
      <c r="AK509" s="23">
        <f t="shared" si="177"/>
        <v>39.159999999999997</v>
      </c>
      <c r="AL509" s="58"/>
      <c r="AM509" s="24">
        <f t="shared" si="178"/>
        <v>0</v>
      </c>
      <c r="AN509" s="25">
        <f t="shared" si="194"/>
        <v>147</v>
      </c>
      <c r="AO509" s="28">
        <f t="shared" si="195"/>
        <v>147</v>
      </c>
      <c r="AP509" s="79"/>
      <c r="AQ509" s="118">
        <v>80</v>
      </c>
      <c r="AR509" s="118">
        <v>200</v>
      </c>
      <c r="AS509" s="118">
        <v>0</v>
      </c>
      <c r="AT509" s="118">
        <v>15</v>
      </c>
      <c r="AU509" s="118">
        <v>60</v>
      </c>
      <c r="AV509" s="62">
        <f t="shared" si="196"/>
        <v>355</v>
      </c>
      <c r="AW509" s="64">
        <f t="shared" si="197"/>
        <v>337.25</v>
      </c>
      <c r="AX509" s="120">
        <v>6</v>
      </c>
      <c r="AY509" s="120">
        <v>16</v>
      </c>
      <c r="AZ509" s="120">
        <v>8</v>
      </c>
      <c r="BA509" s="120">
        <v>1</v>
      </c>
      <c r="BB509" s="81">
        <f t="shared" si="198"/>
        <v>31</v>
      </c>
      <c r="BC509" s="80">
        <f t="shared" si="199"/>
        <v>306.25</v>
      </c>
      <c r="BD509" s="36">
        <f t="shared" si="200"/>
        <v>147</v>
      </c>
      <c r="BE509" s="80">
        <f t="shared" si="201"/>
        <v>159.25</v>
      </c>
    </row>
    <row r="510" spans="1:57" ht="17.399999999999999">
      <c r="A510" s="217">
        <v>41922</v>
      </c>
      <c r="B510" s="201" t="str">
        <f t="shared" si="172"/>
        <v>02:00:00</v>
      </c>
      <c r="C510" s="27" t="s">
        <v>8</v>
      </c>
      <c r="D510" s="89">
        <v>507</v>
      </c>
      <c r="E510" s="88">
        <v>357</v>
      </c>
      <c r="F510" s="88">
        <v>664</v>
      </c>
      <c r="G510" s="88">
        <v>18</v>
      </c>
      <c r="H510" s="44">
        <v>13</v>
      </c>
      <c r="I510" s="44">
        <v>22</v>
      </c>
      <c r="J510" s="55">
        <f t="shared" si="190"/>
        <v>1528</v>
      </c>
      <c r="K510" s="55">
        <f t="shared" si="191"/>
        <v>53</v>
      </c>
      <c r="L510" s="89">
        <v>605</v>
      </c>
      <c r="M510" s="94">
        <v>427</v>
      </c>
      <c r="N510" s="94"/>
      <c r="O510" s="45">
        <v>20</v>
      </c>
      <c r="P510" s="93">
        <v>14</v>
      </c>
      <c r="Q510" s="56"/>
      <c r="R510" s="55">
        <f t="shared" si="202"/>
        <v>1032</v>
      </c>
      <c r="S510" s="55">
        <f t="shared" si="171"/>
        <v>34</v>
      </c>
      <c r="T510" s="57">
        <f t="shared" si="203"/>
        <v>87</v>
      </c>
      <c r="U510" s="88">
        <v>4.2</v>
      </c>
      <c r="V510" s="89">
        <v>4</v>
      </c>
      <c r="W510" s="88">
        <v>7.5</v>
      </c>
      <c r="X510" s="88"/>
      <c r="Y510" s="88"/>
      <c r="Z510" s="44"/>
      <c r="AA510" s="44"/>
      <c r="AB510" s="44"/>
      <c r="AC510" s="68">
        <f t="shared" si="192"/>
        <v>0</v>
      </c>
      <c r="AD510" s="33"/>
      <c r="AE510" s="20">
        <f t="shared" si="193"/>
        <v>0</v>
      </c>
      <c r="AF510" s="85">
        <f>T510+U510+V510+W510+X510+V509+Z510+AA510+AB510</f>
        <v>106.7</v>
      </c>
      <c r="AG510" s="21">
        <f t="shared" ref="AG510:AG561" si="204">+AF510-AM510</f>
        <v>106.7</v>
      </c>
      <c r="AH510" s="82"/>
      <c r="AI510" s="78"/>
      <c r="AJ510" s="22">
        <f t="shared" si="176"/>
        <v>106.7</v>
      </c>
      <c r="AK510" s="23">
        <f t="shared" si="177"/>
        <v>40.299999999999997</v>
      </c>
      <c r="AL510" s="58"/>
      <c r="AM510" s="24">
        <f t="shared" si="178"/>
        <v>0</v>
      </c>
      <c r="AN510" s="25">
        <f t="shared" si="194"/>
        <v>147</v>
      </c>
      <c r="AO510" s="28">
        <f t="shared" si="195"/>
        <v>147</v>
      </c>
      <c r="AP510" s="79"/>
      <c r="AQ510" s="118">
        <v>80</v>
      </c>
      <c r="AR510" s="118">
        <v>200</v>
      </c>
      <c r="AS510" s="118">
        <v>0</v>
      </c>
      <c r="AT510" s="118">
        <v>15</v>
      </c>
      <c r="AU510" s="118">
        <v>60</v>
      </c>
      <c r="AV510" s="62">
        <f t="shared" si="196"/>
        <v>355</v>
      </c>
      <c r="AW510" s="64">
        <f t="shared" si="197"/>
        <v>337.25</v>
      </c>
      <c r="AX510" s="120">
        <v>6</v>
      </c>
      <c r="AY510" s="120">
        <v>16</v>
      </c>
      <c r="AZ510" s="120">
        <v>8</v>
      </c>
      <c r="BA510" s="120">
        <v>1</v>
      </c>
      <c r="BB510" s="81">
        <f t="shared" si="198"/>
        <v>31</v>
      </c>
      <c r="BC510" s="80">
        <f t="shared" si="199"/>
        <v>306.25</v>
      </c>
      <c r="BD510" s="36">
        <f t="shared" si="200"/>
        <v>147</v>
      </c>
      <c r="BE510" s="80">
        <f t="shared" si="201"/>
        <v>159.25</v>
      </c>
    </row>
    <row r="511" spans="1:57" ht="17.399999999999999">
      <c r="A511" s="217">
        <v>41922</v>
      </c>
      <c r="B511" s="201" t="str">
        <f t="shared" si="172"/>
        <v>02:30:00</v>
      </c>
      <c r="C511" s="27" t="s">
        <v>40</v>
      </c>
      <c r="D511" s="89">
        <v>499</v>
      </c>
      <c r="E511" s="88">
        <v>352</v>
      </c>
      <c r="F511" s="88">
        <v>656</v>
      </c>
      <c r="G511" s="88">
        <v>17</v>
      </c>
      <c r="H511" s="44">
        <v>13</v>
      </c>
      <c r="I511" s="44">
        <v>21</v>
      </c>
      <c r="J511" s="55">
        <f t="shared" si="190"/>
        <v>1507</v>
      </c>
      <c r="K511" s="55">
        <f t="shared" si="191"/>
        <v>51</v>
      </c>
      <c r="L511" s="89">
        <v>610</v>
      </c>
      <c r="M511" s="94">
        <v>415</v>
      </c>
      <c r="N511" s="94"/>
      <c r="O511" s="45">
        <v>20</v>
      </c>
      <c r="P511" s="93">
        <v>14</v>
      </c>
      <c r="Q511" s="56"/>
      <c r="R511" s="55">
        <f t="shared" si="202"/>
        <v>1025</v>
      </c>
      <c r="S511" s="55">
        <f t="shared" si="171"/>
        <v>34</v>
      </c>
      <c r="T511" s="57">
        <f t="shared" si="203"/>
        <v>85</v>
      </c>
      <c r="U511" s="88">
        <v>4.2</v>
      </c>
      <c r="V511" s="89">
        <v>4</v>
      </c>
      <c r="W511" s="88">
        <v>7.5</v>
      </c>
      <c r="X511" s="88"/>
      <c r="Y511" s="88"/>
      <c r="Z511" s="44"/>
      <c r="AA511" s="44"/>
      <c r="AB511" s="44"/>
      <c r="AC511" s="68">
        <f t="shared" si="192"/>
        <v>0</v>
      </c>
      <c r="AD511" s="33"/>
      <c r="AE511" s="20">
        <f t="shared" si="193"/>
        <v>0</v>
      </c>
      <c r="AF511" s="85">
        <f t="shared" ref="AF511:AF534" si="205">T511+U511+V511+W511+X511+Y511+Z511+AA511+AB511</f>
        <v>100.7</v>
      </c>
      <c r="AG511" s="21">
        <f t="shared" si="204"/>
        <v>100.7</v>
      </c>
      <c r="AH511" s="82"/>
      <c r="AI511" s="78"/>
      <c r="AJ511" s="22">
        <f t="shared" si="176"/>
        <v>100.7</v>
      </c>
      <c r="AK511" s="23">
        <f t="shared" si="177"/>
        <v>46.3</v>
      </c>
      <c r="AL511" s="58"/>
      <c r="AM511" s="24">
        <f t="shared" si="178"/>
        <v>0</v>
      </c>
      <c r="AN511" s="25">
        <f t="shared" si="194"/>
        <v>147</v>
      </c>
      <c r="AO511" s="28">
        <f t="shared" si="195"/>
        <v>147</v>
      </c>
      <c r="AP511" s="79"/>
      <c r="AQ511" s="118">
        <v>80</v>
      </c>
      <c r="AR511" s="118">
        <v>200</v>
      </c>
      <c r="AS511" s="118">
        <v>0</v>
      </c>
      <c r="AT511" s="118">
        <v>15</v>
      </c>
      <c r="AU511" s="118">
        <v>60</v>
      </c>
      <c r="AV511" s="62">
        <f t="shared" si="196"/>
        <v>355</v>
      </c>
      <c r="AW511" s="64">
        <f t="shared" si="197"/>
        <v>337.25</v>
      </c>
      <c r="AX511" s="120">
        <v>6</v>
      </c>
      <c r="AY511" s="120">
        <v>16</v>
      </c>
      <c r="AZ511" s="120">
        <v>8</v>
      </c>
      <c r="BA511" s="120">
        <v>1</v>
      </c>
      <c r="BB511" s="81">
        <f t="shared" si="198"/>
        <v>31</v>
      </c>
      <c r="BC511" s="80">
        <f t="shared" si="199"/>
        <v>306.25</v>
      </c>
      <c r="BD511" s="36">
        <f t="shared" si="200"/>
        <v>147</v>
      </c>
      <c r="BE511" s="80">
        <f t="shared" si="201"/>
        <v>159.25</v>
      </c>
    </row>
    <row r="512" spans="1:57" ht="17.399999999999999">
      <c r="A512" s="217">
        <v>41922</v>
      </c>
      <c r="B512" s="201" t="str">
        <f t="shared" si="172"/>
        <v>03:00:00</v>
      </c>
      <c r="C512" s="27" t="s">
        <v>9</v>
      </c>
      <c r="D512" s="89">
        <v>492</v>
      </c>
      <c r="E512" s="88">
        <v>351</v>
      </c>
      <c r="F512" s="88">
        <v>647</v>
      </c>
      <c r="G512" s="88">
        <v>17</v>
      </c>
      <c r="H512" s="44">
        <v>12</v>
      </c>
      <c r="I512" s="44">
        <v>21</v>
      </c>
      <c r="J512" s="55">
        <f t="shared" si="190"/>
        <v>1490</v>
      </c>
      <c r="K512" s="55">
        <f t="shared" si="191"/>
        <v>50</v>
      </c>
      <c r="L512" s="89">
        <v>600</v>
      </c>
      <c r="M512" s="94">
        <v>410</v>
      </c>
      <c r="N512" s="94"/>
      <c r="O512" s="45">
        <v>20</v>
      </c>
      <c r="P512" s="93">
        <v>14</v>
      </c>
      <c r="Q512" s="56"/>
      <c r="R512" s="55">
        <f t="shared" si="202"/>
        <v>1010</v>
      </c>
      <c r="S512" s="55">
        <f t="shared" si="171"/>
        <v>34</v>
      </c>
      <c r="T512" s="57">
        <f t="shared" si="203"/>
        <v>84</v>
      </c>
      <c r="U512" s="88">
        <v>4.2</v>
      </c>
      <c r="V512" s="89">
        <v>4</v>
      </c>
      <c r="W512" s="88">
        <v>7.2</v>
      </c>
      <c r="X512" s="88"/>
      <c r="Y512" s="88"/>
      <c r="Z512" s="44"/>
      <c r="AA512" s="44"/>
      <c r="AB512" s="44"/>
      <c r="AC512" s="68">
        <f t="shared" si="192"/>
        <v>0</v>
      </c>
      <c r="AD512" s="33"/>
      <c r="AE512" s="20">
        <f t="shared" si="193"/>
        <v>0</v>
      </c>
      <c r="AF512" s="85">
        <f>T512+U512+V512+W512+X512+Y512+Z512+AA512+AB512</f>
        <v>99.4</v>
      </c>
      <c r="AG512" s="21">
        <f t="shared" si="204"/>
        <v>99.4</v>
      </c>
      <c r="AH512" s="82"/>
      <c r="AI512" s="78"/>
      <c r="AJ512" s="22">
        <f t="shared" si="176"/>
        <v>99.4</v>
      </c>
      <c r="AK512" s="23">
        <f t="shared" si="177"/>
        <v>45.679999999999978</v>
      </c>
      <c r="AL512" s="58"/>
      <c r="AM512" s="24">
        <f t="shared" si="178"/>
        <v>0</v>
      </c>
      <c r="AN512" s="25">
        <f t="shared" si="194"/>
        <v>145.07999999999998</v>
      </c>
      <c r="AO512" s="28">
        <f t="shared" si="195"/>
        <v>145.07999999999998</v>
      </c>
      <c r="AP512" s="79"/>
      <c r="AQ512" s="118">
        <v>80</v>
      </c>
      <c r="AR512" s="118">
        <v>200</v>
      </c>
      <c r="AS512" s="118">
        <v>0</v>
      </c>
      <c r="AT512" s="118">
        <v>15</v>
      </c>
      <c r="AU512" s="118">
        <v>60</v>
      </c>
      <c r="AV512" s="62">
        <f t="shared" si="196"/>
        <v>355</v>
      </c>
      <c r="AW512" s="64">
        <f t="shared" si="197"/>
        <v>337.25</v>
      </c>
      <c r="AX512" s="120">
        <v>6</v>
      </c>
      <c r="AY512" s="120">
        <v>20</v>
      </c>
      <c r="AZ512" s="120">
        <v>8</v>
      </c>
      <c r="BA512" s="120">
        <v>1</v>
      </c>
      <c r="BB512" s="81">
        <f t="shared" si="198"/>
        <v>35</v>
      </c>
      <c r="BC512" s="80">
        <f t="shared" si="199"/>
        <v>302.25</v>
      </c>
      <c r="BD512" s="36">
        <f t="shared" si="200"/>
        <v>145.07999999999998</v>
      </c>
      <c r="BE512" s="80">
        <f t="shared" si="201"/>
        <v>157.17000000000002</v>
      </c>
    </row>
    <row r="513" spans="1:57" ht="17.399999999999999">
      <c r="A513" s="217">
        <v>41922</v>
      </c>
      <c r="B513" s="201" t="str">
        <f t="shared" si="172"/>
        <v>03:30:00</v>
      </c>
      <c r="C513" s="27" t="s">
        <v>41</v>
      </c>
      <c r="D513" s="89">
        <v>482</v>
      </c>
      <c r="E513" s="88">
        <v>344</v>
      </c>
      <c r="F513" s="88">
        <v>634</v>
      </c>
      <c r="G513" s="88">
        <v>17</v>
      </c>
      <c r="H513" s="44">
        <v>12</v>
      </c>
      <c r="I513" s="44">
        <v>21</v>
      </c>
      <c r="J513" s="55">
        <f t="shared" si="190"/>
        <v>1460</v>
      </c>
      <c r="K513" s="55">
        <f t="shared" si="191"/>
        <v>50</v>
      </c>
      <c r="L513" s="89">
        <v>560</v>
      </c>
      <c r="M513" s="94">
        <v>405</v>
      </c>
      <c r="N513" s="94"/>
      <c r="O513" s="45">
        <v>19</v>
      </c>
      <c r="P513" s="93">
        <v>14</v>
      </c>
      <c r="Q513" s="56"/>
      <c r="R513" s="55">
        <f t="shared" si="202"/>
        <v>965</v>
      </c>
      <c r="S513" s="55">
        <f t="shared" si="171"/>
        <v>33</v>
      </c>
      <c r="T513" s="57">
        <f t="shared" si="203"/>
        <v>83</v>
      </c>
      <c r="U513" s="88">
        <v>4.2</v>
      </c>
      <c r="V513" s="89">
        <v>4</v>
      </c>
      <c r="W513" s="88">
        <v>7.2</v>
      </c>
      <c r="X513" s="88"/>
      <c r="Y513" s="88"/>
      <c r="Z513" s="44"/>
      <c r="AA513" s="44"/>
      <c r="AB513" s="44"/>
      <c r="AC513" s="68">
        <f t="shared" si="192"/>
        <v>0</v>
      </c>
      <c r="AD513" s="33"/>
      <c r="AE513" s="20">
        <f t="shared" si="193"/>
        <v>0</v>
      </c>
      <c r="AF513" s="85">
        <f>T513+U513+V513+W513+X513+Y513+Z513+AA513+AB513</f>
        <v>98.4</v>
      </c>
      <c r="AG513" s="21">
        <f t="shared" si="204"/>
        <v>98.4</v>
      </c>
      <c r="AH513" s="82"/>
      <c r="AI513" s="78"/>
      <c r="AJ513" s="22">
        <f t="shared" si="176"/>
        <v>98.4</v>
      </c>
      <c r="AK513" s="23">
        <f t="shared" si="177"/>
        <v>46.679999999999978</v>
      </c>
      <c r="AL513" s="58"/>
      <c r="AM513" s="24">
        <f t="shared" si="178"/>
        <v>0</v>
      </c>
      <c r="AN513" s="25">
        <f t="shared" si="194"/>
        <v>145.07999999999998</v>
      </c>
      <c r="AO513" s="28">
        <f t="shared" si="195"/>
        <v>145.07999999999998</v>
      </c>
      <c r="AP513" s="79"/>
      <c r="AQ513" s="118">
        <v>80</v>
      </c>
      <c r="AR513" s="118">
        <v>200</v>
      </c>
      <c r="AS513" s="118">
        <v>0</v>
      </c>
      <c r="AT513" s="118">
        <v>15</v>
      </c>
      <c r="AU513" s="118">
        <v>60</v>
      </c>
      <c r="AV513" s="62">
        <f t="shared" si="196"/>
        <v>355</v>
      </c>
      <c r="AW513" s="64">
        <f t="shared" si="197"/>
        <v>337.25</v>
      </c>
      <c r="AX513" s="120">
        <v>6</v>
      </c>
      <c r="AY513" s="120">
        <v>20</v>
      </c>
      <c r="AZ513" s="120">
        <v>8</v>
      </c>
      <c r="BA513" s="120">
        <v>1</v>
      </c>
      <c r="BB513" s="81">
        <f t="shared" si="198"/>
        <v>35</v>
      </c>
      <c r="BC513" s="80">
        <f t="shared" si="199"/>
        <v>302.25</v>
      </c>
      <c r="BD513" s="36">
        <f t="shared" si="200"/>
        <v>145.07999999999998</v>
      </c>
      <c r="BE513" s="80">
        <f t="shared" si="201"/>
        <v>157.17000000000002</v>
      </c>
    </row>
    <row r="514" spans="1:57" ht="17.399999999999999">
      <c r="A514" s="217">
        <v>41922</v>
      </c>
      <c r="B514" s="201" t="str">
        <f t="shared" si="172"/>
        <v>04:00:00</v>
      </c>
      <c r="C514" s="27" t="s">
        <v>10</v>
      </c>
      <c r="D514" s="89">
        <v>482</v>
      </c>
      <c r="E514" s="88">
        <v>345</v>
      </c>
      <c r="F514" s="88">
        <v>639</v>
      </c>
      <c r="G514" s="88">
        <v>16</v>
      </c>
      <c r="H514" s="44">
        <v>12</v>
      </c>
      <c r="I514" s="44">
        <v>21</v>
      </c>
      <c r="J514" s="55">
        <f t="shared" si="190"/>
        <v>1466</v>
      </c>
      <c r="K514" s="55">
        <f t="shared" si="191"/>
        <v>49</v>
      </c>
      <c r="L514" s="89">
        <v>533</v>
      </c>
      <c r="M514" s="94">
        <v>395</v>
      </c>
      <c r="N514" s="94"/>
      <c r="O514" s="45">
        <v>18</v>
      </c>
      <c r="P514" s="93">
        <v>14</v>
      </c>
      <c r="Q514" s="56"/>
      <c r="R514" s="55">
        <f t="shared" si="202"/>
        <v>928</v>
      </c>
      <c r="S514" s="55">
        <f t="shared" ref="S514:S561" si="206">O514+P514+Q514</f>
        <v>32</v>
      </c>
      <c r="T514" s="57">
        <f t="shared" si="203"/>
        <v>81</v>
      </c>
      <c r="U514" s="88">
        <v>4.2</v>
      </c>
      <c r="V514" s="89">
        <v>4</v>
      </c>
      <c r="W514" s="88">
        <v>7</v>
      </c>
      <c r="X514" s="88"/>
      <c r="Y514" s="88"/>
      <c r="Z514" s="44"/>
      <c r="AA514" s="44"/>
      <c r="AB514" s="44"/>
      <c r="AC514" s="68">
        <f t="shared" si="192"/>
        <v>0</v>
      </c>
      <c r="AD514" s="33"/>
      <c r="AE514" s="20">
        <f t="shared" si="193"/>
        <v>0</v>
      </c>
      <c r="AF514" s="85">
        <f t="shared" si="205"/>
        <v>96.2</v>
      </c>
      <c r="AG514" s="21">
        <f t="shared" si="204"/>
        <v>96.2</v>
      </c>
      <c r="AH514" s="82"/>
      <c r="AI514" s="78"/>
      <c r="AJ514" s="22">
        <f t="shared" si="176"/>
        <v>96.2</v>
      </c>
      <c r="AK514" s="23">
        <f t="shared" si="177"/>
        <v>48.879999999999981</v>
      </c>
      <c r="AL514" s="58"/>
      <c r="AM514" s="24">
        <f t="shared" si="178"/>
        <v>0</v>
      </c>
      <c r="AN514" s="25">
        <f t="shared" si="194"/>
        <v>145.07999999999998</v>
      </c>
      <c r="AO514" s="28">
        <f t="shared" si="195"/>
        <v>145.07999999999998</v>
      </c>
      <c r="AP514" s="79"/>
      <c r="AQ514" s="118">
        <v>80</v>
      </c>
      <c r="AR514" s="118">
        <v>200</v>
      </c>
      <c r="AS514" s="118">
        <v>0</v>
      </c>
      <c r="AT514" s="118">
        <v>15</v>
      </c>
      <c r="AU514" s="118">
        <v>60</v>
      </c>
      <c r="AV514" s="62">
        <f t="shared" si="196"/>
        <v>355</v>
      </c>
      <c r="AW514" s="64">
        <f t="shared" si="197"/>
        <v>337.25</v>
      </c>
      <c r="AX514" s="120">
        <v>6</v>
      </c>
      <c r="AY514" s="120">
        <v>20</v>
      </c>
      <c r="AZ514" s="120">
        <v>8</v>
      </c>
      <c r="BA514" s="120">
        <v>1</v>
      </c>
      <c r="BB514" s="81">
        <f t="shared" si="198"/>
        <v>35</v>
      </c>
      <c r="BC514" s="80">
        <f t="shared" si="199"/>
        <v>302.25</v>
      </c>
      <c r="BD514" s="36">
        <f t="shared" si="200"/>
        <v>145.07999999999998</v>
      </c>
      <c r="BE514" s="80">
        <f t="shared" si="201"/>
        <v>157.17000000000002</v>
      </c>
    </row>
    <row r="515" spans="1:57" ht="17.399999999999999">
      <c r="A515" s="217">
        <v>41922</v>
      </c>
      <c r="B515" s="201" t="str">
        <f t="shared" ref="B515:B578" si="207">LEFT(C515,2) &amp; ":" &amp; RIGHT(C515,2) &amp; ":00"</f>
        <v>04:30:00</v>
      </c>
      <c r="C515" s="27" t="s">
        <v>42</v>
      </c>
      <c r="D515" s="89">
        <v>480</v>
      </c>
      <c r="E515" s="88">
        <v>347</v>
      </c>
      <c r="F515" s="88">
        <v>637</v>
      </c>
      <c r="G515" s="88">
        <v>16</v>
      </c>
      <c r="H515" s="44">
        <v>12</v>
      </c>
      <c r="I515" s="44">
        <v>21</v>
      </c>
      <c r="J515" s="55">
        <f t="shared" si="190"/>
        <v>1464</v>
      </c>
      <c r="K515" s="55">
        <f t="shared" si="191"/>
        <v>49</v>
      </c>
      <c r="L515" s="89">
        <v>585</v>
      </c>
      <c r="M515" s="94">
        <v>400</v>
      </c>
      <c r="N515" s="94"/>
      <c r="O515" s="45">
        <v>19</v>
      </c>
      <c r="P515" s="93">
        <v>14</v>
      </c>
      <c r="Q515" s="56"/>
      <c r="R515" s="55">
        <f t="shared" si="202"/>
        <v>985</v>
      </c>
      <c r="S515" s="55">
        <f t="shared" si="206"/>
        <v>33</v>
      </c>
      <c r="T515" s="57">
        <f t="shared" si="203"/>
        <v>82</v>
      </c>
      <c r="U515" s="88">
        <v>4.2</v>
      </c>
      <c r="V515" s="89">
        <v>4</v>
      </c>
      <c r="W515" s="88">
        <v>7</v>
      </c>
      <c r="X515" s="88"/>
      <c r="Y515" s="88"/>
      <c r="Z515" s="44"/>
      <c r="AA515" s="44"/>
      <c r="AB515" s="44"/>
      <c r="AC515" s="68">
        <f t="shared" si="192"/>
        <v>0</v>
      </c>
      <c r="AD515" s="33"/>
      <c r="AE515" s="20">
        <f t="shared" si="193"/>
        <v>0</v>
      </c>
      <c r="AF515" s="85">
        <f t="shared" si="205"/>
        <v>97.2</v>
      </c>
      <c r="AG515" s="21">
        <f t="shared" si="204"/>
        <v>97.2</v>
      </c>
      <c r="AH515" s="82"/>
      <c r="AI515" s="78"/>
      <c r="AJ515" s="22">
        <f t="shared" ref="AJ515:AJ561" si="208">AF515+AI515</f>
        <v>97.2</v>
      </c>
      <c r="AK515" s="23">
        <f t="shared" ref="AK515:AK578" si="209">AO515-AF515</f>
        <v>47.879999999999981</v>
      </c>
      <c r="AL515" s="58"/>
      <c r="AM515" s="24">
        <f t="shared" ref="AM515:AM561" si="210">AE515</f>
        <v>0</v>
      </c>
      <c r="AN515" s="25">
        <f t="shared" si="194"/>
        <v>145.07999999999998</v>
      </c>
      <c r="AO515" s="28">
        <f t="shared" si="195"/>
        <v>145.07999999999998</v>
      </c>
      <c r="AP515" s="79"/>
      <c r="AQ515" s="118">
        <v>80</v>
      </c>
      <c r="AR515" s="118">
        <v>200</v>
      </c>
      <c r="AS515" s="118">
        <v>0</v>
      </c>
      <c r="AT515" s="118">
        <v>15</v>
      </c>
      <c r="AU515" s="118">
        <v>60</v>
      </c>
      <c r="AV515" s="62">
        <f t="shared" si="196"/>
        <v>355</v>
      </c>
      <c r="AW515" s="64">
        <f t="shared" si="197"/>
        <v>337.25</v>
      </c>
      <c r="AX515" s="120">
        <v>6</v>
      </c>
      <c r="AY515" s="120">
        <v>20</v>
      </c>
      <c r="AZ515" s="120">
        <v>8</v>
      </c>
      <c r="BA515" s="120">
        <v>1</v>
      </c>
      <c r="BB515" s="81">
        <f t="shared" si="198"/>
        <v>35</v>
      </c>
      <c r="BC515" s="80">
        <f t="shared" si="199"/>
        <v>302.25</v>
      </c>
      <c r="BD515" s="36">
        <f t="shared" si="200"/>
        <v>145.07999999999998</v>
      </c>
      <c r="BE515" s="80">
        <f t="shared" si="201"/>
        <v>157.17000000000002</v>
      </c>
    </row>
    <row r="516" spans="1:57" ht="17.399999999999999">
      <c r="A516" s="217">
        <v>41922</v>
      </c>
      <c r="B516" s="201" t="str">
        <f t="shared" si="207"/>
        <v>05:00:00</v>
      </c>
      <c r="C516" s="27" t="s">
        <v>11</v>
      </c>
      <c r="D516" s="89">
        <v>499</v>
      </c>
      <c r="E516" s="100">
        <v>350</v>
      </c>
      <c r="F516" s="88">
        <v>672</v>
      </c>
      <c r="G516" s="88">
        <v>17</v>
      </c>
      <c r="H516" s="44">
        <v>12</v>
      </c>
      <c r="I516" s="44">
        <v>22</v>
      </c>
      <c r="J516" s="55">
        <f t="shared" si="190"/>
        <v>1521</v>
      </c>
      <c r="K516" s="55">
        <f t="shared" si="191"/>
        <v>51</v>
      </c>
      <c r="L516" s="89">
        <v>618</v>
      </c>
      <c r="M516" s="94">
        <v>404</v>
      </c>
      <c r="N516" s="94"/>
      <c r="O516" s="45">
        <v>20</v>
      </c>
      <c r="P516" s="93">
        <v>14</v>
      </c>
      <c r="Q516" s="56"/>
      <c r="R516" s="55">
        <f t="shared" si="202"/>
        <v>1022</v>
      </c>
      <c r="S516" s="55">
        <f t="shared" si="206"/>
        <v>34</v>
      </c>
      <c r="T516" s="57">
        <f t="shared" si="203"/>
        <v>85</v>
      </c>
      <c r="U516" s="88">
        <v>4.25</v>
      </c>
      <c r="V516" s="89">
        <v>4</v>
      </c>
      <c r="W516" s="100">
        <v>8</v>
      </c>
      <c r="X516" s="88"/>
      <c r="Y516" s="88"/>
      <c r="Z516" s="44"/>
      <c r="AA516" s="44"/>
      <c r="AB516" s="44"/>
      <c r="AC516" s="68">
        <f t="shared" si="192"/>
        <v>0</v>
      </c>
      <c r="AD516" s="33"/>
      <c r="AE516" s="20">
        <f t="shared" si="193"/>
        <v>0</v>
      </c>
      <c r="AF516" s="85">
        <f t="shared" si="205"/>
        <v>101.25</v>
      </c>
      <c r="AG516" s="21">
        <f t="shared" si="204"/>
        <v>101.25</v>
      </c>
      <c r="AH516" s="82"/>
      <c r="AI516" s="78"/>
      <c r="AJ516" s="22">
        <f t="shared" si="208"/>
        <v>101.25</v>
      </c>
      <c r="AK516" s="23">
        <f t="shared" si="209"/>
        <v>43.829999999999984</v>
      </c>
      <c r="AL516" s="58"/>
      <c r="AM516" s="24">
        <f t="shared" si="210"/>
        <v>0</v>
      </c>
      <c r="AN516" s="25">
        <f t="shared" si="194"/>
        <v>145.07999999999998</v>
      </c>
      <c r="AO516" s="28">
        <f t="shared" si="195"/>
        <v>145.07999999999998</v>
      </c>
      <c r="AP516" s="79"/>
      <c r="AQ516" s="118">
        <v>80</v>
      </c>
      <c r="AR516" s="118">
        <v>200</v>
      </c>
      <c r="AS516" s="118">
        <v>0</v>
      </c>
      <c r="AT516" s="118">
        <v>15</v>
      </c>
      <c r="AU516" s="118">
        <v>60</v>
      </c>
      <c r="AV516" s="62">
        <f t="shared" si="196"/>
        <v>355</v>
      </c>
      <c r="AW516" s="64">
        <f t="shared" si="197"/>
        <v>337.25</v>
      </c>
      <c r="AX516" s="120">
        <v>6</v>
      </c>
      <c r="AY516" s="120">
        <v>20</v>
      </c>
      <c r="AZ516" s="120">
        <v>8</v>
      </c>
      <c r="BA516" s="120">
        <v>1</v>
      </c>
      <c r="BB516" s="81">
        <f t="shared" si="198"/>
        <v>35</v>
      </c>
      <c r="BC516" s="80">
        <f t="shared" si="199"/>
        <v>302.25</v>
      </c>
      <c r="BD516" s="36">
        <f t="shared" si="200"/>
        <v>145.07999999999998</v>
      </c>
      <c r="BE516" s="80">
        <f t="shared" si="201"/>
        <v>157.17000000000002</v>
      </c>
    </row>
    <row r="517" spans="1:57" ht="17.399999999999999">
      <c r="A517" s="217">
        <v>41922</v>
      </c>
      <c r="B517" s="201" t="str">
        <f t="shared" si="207"/>
        <v>05:30:00</v>
      </c>
      <c r="C517" s="27" t="s">
        <v>43</v>
      </c>
      <c r="D517" s="89">
        <v>509</v>
      </c>
      <c r="E517" s="100">
        <v>348</v>
      </c>
      <c r="F517" s="88">
        <v>666</v>
      </c>
      <c r="G517" s="88">
        <v>17</v>
      </c>
      <c r="H517" s="44">
        <v>12</v>
      </c>
      <c r="I517" s="44">
        <v>21</v>
      </c>
      <c r="J517" s="55">
        <f t="shared" si="190"/>
        <v>1523</v>
      </c>
      <c r="K517" s="55">
        <f t="shared" si="191"/>
        <v>50</v>
      </c>
      <c r="L517" s="89">
        <v>610</v>
      </c>
      <c r="M517" s="94">
        <v>409</v>
      </c>
      <c r="N517" s="94"/>
      <c r="O517" s="45">
        <v>20</v>
      </c>
      <c r="P517" s="93">
        <v>14</v>
      </c>
      <c r="Q517" s="45"/>
      <c r="R517" s="55">
        <f t="shared" si="202"/>
        <v>1019</v>
      </c>
      <c r="S517" s="55">
        <f>O517+P517+Q517</f>
        <v>34</v>
      </c>
      <c r="T517" s="57">
        <f t="shared" si="203"/>
        <v>84</v>
      </c>
      <c r="U517" s="88">
        <v>4.25</v>
      </c>
      <c r="V517" s="89">
        <v>4</v>
      </c>
      <c r="W517" s="100">
        <v>8</v>
      </c>
      <c r="X517" s="88"/>
      <c r="Y517" s="88"/>
      <c r="Z517" s="44"/>
      <c r="AA517" s="44"/>
      <c r="AB517" s="44"/>
      <c r="AC517" s="68">
        <f t="shared" si="192"/>
        <v>0</v>
      </c>
      <c r="AD517" s="33"/>
      <c r="AE517" s="20">
        <f t="shared" si="193"/>
        <v>0</v>
      </c>
      <c r="AF517" s="85">
        <f t="shared" si="205"/>
        <v>100.25</v>
      </c>
      <c r="AG517" s="21">
        <f t="shared" si="204"/>
        <v>100.25</v>
      </c>
      <c r="AH517" s="82"/>
      <c r="AI517" s="78"/>
      <c r="AJ517" s="22">
        <f t="shared" si="208"/>
        <v>100.25</v>
      </c>
      <c r="AK517" s="23">
        <f t="shared" si="209"/>
        <v>44.829999999999984</v>
      </c>
      <c r="AL517" s="58"/>
      <c r="AM517" s="24">
        <f t="shared" si="210"/>
        <v>0</v>
      </c>
      <c r="AN517" s="25">
        <f t="shared" si="194"/>
        <v>145.07999999999998</v>
      </c>
      <c r="AO517" s="28">
        <f t="shared" si="195"/>
        <v>145.07999999999998</v>
      </c>
      <c r="AP517" s="79"/>
      <c r="AQ517" s="118">
        <v>80</v>
      </c>
      <c r="AR517" s="118">
        <v>200</v>
      </c>
      <c r="AS517" s="118">
        <v>0</v>
      </c>
      <c r="AT517" s="118">
        <v>15</v>
      </c>
      <c r="AU517" s="118">
        <v>60</v>
      </c>
      <c r="AV517" s="62">
        <f t="shared" si="196"/>
        <v>355</v>
      </c>
      <c r="AW517" s="64">
        <f t="shared" si="197"/>
        <v>337.25</v>
      </c>
      <c r="AX517" s="120">
        <v>6</v>
      </c>
      <c r="AY517" s="120">
        <v>20</v>
      </c>
      <c r="AZ517" s="120">
        <v>8</v>
      </c>
      <c r="BA517" s="120">
        <v>1</v>
      </c>
      <c r="BB517" s="81">
        <f t="shared" si="198"/>
        <v>35</v>
      </c>
      <c r="BC517" s="80">
        <f t="shared" si="199"/>
        <v>302.25</v>
      </c>
      <c r="BD517" s="36">
        <f t="shared" si="200"/>
        <v>145.07999999999998</v>
      </c>
      <c r="BE517" s="80">
        <f t="shared" si="201"/>
        <v>157.17000000000002</v>
      </c>
    </row>
    <row r="518" spans="1:57" ht="17.399999999999999">
      <c r="A518" s="217">
        <v>41922</v>
      </c>
      <c r="B518" s="201" t="str">
        <f t="shared" si="207"/>
        <v>06:00:00</v>
      </c>
      <c r="C518" s="27" t="s">
        <v>12</v>
      </c>
      <c r="D518" s="88">
        <v>484</v>
      </c>
      <c r="E518" s="88">
        <v>328</v>
      </c>
      <c r="F518" s="88">
        <v>639</v>
      </c>
      <c r="G518" s="88">
        <v>17</v>
      </c>
      <c r="H518" s="88">
        <v>11</v>
      </c>
      <c r="I518" s="89">
        <v>21</v>
      </c>
      <c r="J518" s="55">
        <f t="shared" si="190"/>
        <v>1451</v>
      </c>
      <c r="K518" s="55">
        <f t="shared" si="191"/>
        <v>49</v>
      </c>
      <c r="L518" s="89">
        <v>573</v>
      </c>
      <c r="M518" s="94">
        <v>397</v>
      </c>
      <c r="N518" s="94"/>
      <c r="O518" s="93">
        <v>19</v>
      </c>
      <c r="P518" s="93">
        <v>14</v>
      </c>
      <c r="Q518" s="45"/>
      <c r="R518" s="55">
        <f t="shared" si="202"/>
        <v>970</v>
      </c>
      <c r="S518" s="55">
        <f t="shared" si="206"/>
        <v>33</v>
      </c>
      <c r="T518" s="57">
        <f t="shared" si="203"/>
        <v>82</v>
      </c>
      <c r="U518" s="101">
        <v>4.0199999999999996</v>
      </c>
      <c r="V518" s="88">
        <v>3.5</v>
      </c>
      <c r="W518" s="100">
        <v>7.3</v>
      </c>
      <c r="X518" s="88"/>
      <c r="Y518" s="88"/>
      <c r="Z518" s="44"/>
      <c r="AA518" s="44"/>
      <c r="AB518" s="44"/>
      <c r="AC518" s="68">
        <f t="shared" si="192"/>
        <v>0</v>
      </c>
      <c r="AD518" s="33"/>
      <c r="AE518" s="20">
        <f t="shared" si="193"/>
        <v>0</v>
      </c>
      <c r="AF518" s="85">
        <f t="shared" si="205"/>
        <v>96.82</v>
      </c>
      <c r="AG518" s="21">
        <f t="shared" si="204"/>
        <v>96.82</v>
      </c>
      <c r="AH518" s="82"/>
      <c r="AI518" s="78"/>
      <c r="AJ518" s="22">
        <f t="shared" si="208"/>
        <v>96.82</v>
      </c>
      <c r="AK518" s="23">
        <f t="shared" si="209"/>
        <v>48.259999999999991</v>
      </c>
      <c r="AL518" s="58"/>
      <c r="AM518" s="24">
        <f t="shared" si="210"/>
        <v>0</v>
      </c>
      <c r="AN518" s="25">
        <f t="shared" si="194"/>
        <v>145.07999999999998</v>
      </c>
      <c r="AO518" s="28">
        <f t="shared" si="195"/>
        <v>145.07999999999998</v>
      </c>
      <c r="AP518" s="79"/>
      <c r="AQ518" s="118">
        <v>80</v>
      </c>
      <c r="AR518" s="118">
        <v>200</v>
      </c>
      <c r="AS518" s="118">
        <v>0</v>
      </c>
      <c r="AT518" s="118">
        <v>15</v>
      </c>
      <c r="AU518" s="118">
        <v>60</v>
      </c>
      <c r="AV518" s="62">
        <f>SUM(AQ508:AU508)</f>
        <v>355</v>
      </c>
      <c r="AW518" s="64">
        <f t="shared" si="197"/>
        <v>337.25</v>
      </c>
      <c r="AX518" s="120">
        <v>6</v>
      </c>
      <c r="AY518" s="120">
        <v>20</v>
      </c>
      <c r="AZ518" s="120">
        <v>8</v>
      </c>
      <c r="BA518" s="120">
        <v>1</v>
      </c>
      <c r="BB518" s="81">
        <f t="shared" si="198"/>
        <v>35</v>
      </c>
      <c r="BC518" s="80">
        <f t="shared" si="199"/>
        <v>302.25</v>
      </c>
      <c r="BD518" s="36">
        <f t="shared" si="200"/>
        <v>145.07999999999998</v>
      </c>
      <c r="BE518" s="80">
        <f t="shared" si="201"/>
        <v>157.17000000000002</v>
      </c>
    </row>
    <row r="519" spans="1:57" ht="17.399999999999999">
      <c r="A519" s="217">
        <v>41922</v>
      </c>
      <c r="B519" s="201" t="str">
        <f t="shared" si="207"/>
        <v>06:30:00</v>
      </c>
      <c r="C519" s="27" t="s">
        <v>44</v>
      </c>
      <c r="D519" s="88">
        <v>469</v>
      </c>
      <c r="E519" s="88">
        <v>341</v>
      </c>
      <c r="F519" s="88">
        <v>633</v>
      </c>
      <c r="G519" s="88">
        <v>16</v>
      </c>
      <c r="H519" s="88">
        <v>12</v>
      </c>
      <c r="I519" s="89">
        <v>20</v>
      </c>
      <c r="J519" s="55">
        <f t="shared" si="190"/>
        <v>1443</v>
      </c>
      <c r="K519" s="55">
        <f t="shared" si="191"/>
        <v>48</v>
      </c>
      <c r="L519" s="89">
        <v>572</v>
      </c>
      <c r="M519" s="94">
        <v>395</v>
      </c>
      <c r="N519" s="94"/>
      <c r="O519" s="93">
        <v>19</v>
      </c>
      <c r="P519" s="93">
        <v>14</v>
      </c>
      <c r="Q519" s="45"/>
      <c r="R519" s="55">
        <f t="shared" si="202"/>
        <v>967</v>
      </c>
      <c r="S519" s="55">
        <f t="shared" si="206"/>
        <v>33</v>
      </c>
      <c r="T519" s="57">
        <f t="shared" si="203"/>
        <v>81</v>
      </c>
      <c r="U519" s="101">
        <v>4.0199999999999996</v>
      </c>
      <c r="V519" s="88">
        <v>3.5</v>
      </c>
      <c r="W519" s="100">
        <v>7.3</v>
      </c>
      <c r="X519" s="88"/>
      <c r="Y519" s="88"/>
      <c r="Z519" s="44"/>
      <c r="AA519" s="44"/>
      <c r="AB519" s="44"/>
      <c r="AC519" s="68">
        <f t="shared" si="192"/>
        <v>0</v>
      </c>
      <c r="AD519" s="33"/>
      <c r="AE519" s="20">
        <f t="shared" si="193"/>
        <v>0</v>
      </c>
      <c r="AF519" s="85">
        <f t="shared" si="205"/>
        <v>95.82</v>
      </c>
      <c r="AG519" s="21">
        <f t="shared" si="204"/>
        <v>95.82</v>
      </c>
      <c r="AH519" s="82"/>
      <c r="AI519" s="78"/>
      <c r="AJ519" s="22">
        <f t="shared" si="208"/>
        <v>95.82</v>
      </c>
      <c r="AK519" s="23">
        <f t="shared" si="209"/>
        <v>49.259999999999991</v>
      </c>
      <c r="AL519" s="58"/>
      <c r="AM519" s="24">
        <f t="shared" si="210"/>
        <v>0</v>
      </c>
      <c r="AN519" s="25">
        <f t="shared" si="194"/>
        <v>145.07999999999998</v>
      </c>
      <c r="AO519" s="28">
        <f t="shared" si="195"/>
        <v>145.07999999999998</v>
      </c>
      <c r="AP519" s="79"/>
      <c r="AQ519" s="118">
        <v>80</v>
      </c>
      <c r="AR519" s="118">
        <v>200</v>
      </c>
      <c r="AS519" s="118">
        <v>0</v>
      </c>
      <c r="AT519" s="118">
        <v>15</v>
      </c>
      <c r="AU519" s="118">
        <v>60</v>
      </c>
      <c r="AV519" s="62">
        <f t="shared" si="196"/>
        <v>355</v>
      </c>
      <c r="AW519" s="64">
        <f t="shared" si="197"/>
        <v>337.25</v>
      </c>
      <c r="AX519" s="120">
        <v>6</v>
      </c>
      <c r="AY519" s="120">
        <v>20</v>
      </c>
      <c r="AZ519" s="120">
        <v>8</v>
      </c>
      <c r="BA519" s="120">
        <v>1</v>
      </c>
      <c r="BB519" s="81">
        <f t="shared" si="198"/>
        <v>35</v>
      </c>
      <c r="BC519" s="80">
        <f t="shared" si="199"/>
        <v>302.25</v>
      </c>
      <c r="BD519" s="36">
        <f t="shared" si="200"/>
        <v>145.07999999999998</v>
      </c>
      <c r="BE519" s="80">
        <f t="shared" si="201"/>
        <v>157.17000000000002</v>
      </c>
    </row>
    <row r="520" spans="1:57" ht="17.399999999999999">
      <c r="A520" s="217">
        <v>41922</v>
      </c>
      <c r="B520" s="201" t="str">
        <f t="shared" si="207"/>
        <v>07:00:00</v>
      </c>
      <c r="C520" s="214" t="s">
        <v>13</v>
      </c>
      <c r="D520" s="88">
        <v>472</v>
      </c>
      <c r="E520" s="88">
        <v>374</v>
      </c>
      <c r="F520" s="88">
        <v>658</v>
      </c>
      <c r="G520" s="88">
        <v>16</v>
      </c>
      <c r="H520" s="88">
        <v>13</v>
      </c>
      <c r="I520" s="89">
        <v>21</v>
      </c>
      <c r="J520" s="55">
        <f t="shared" si="190"/>
        <v>1504</v>
      </c>
      <c r="K520" s="55">
        <f t="shared" si="191"/>
        <v>50</v>
      </c>
      <c r="L520" s="89">
        <v>575</v>
      </c>
      <c r="M520" s="94">
        <v>410</v>
      </c>
      <c r="N520" s="94"/>
      <c r="O520" s="93">
        <v>19</v>
      </c>
      <c r="P520" s="93">
        <v>14</v>
      </c>
      <c r="Q520" s="45"/>
      <c r="R520" s="55">
        <f t="shared" si="202"/>
        <v>985</v>
      </c>
      <c r="S520" s="55">
        <f t="shared" si="206"/>
        <v>33</v>
      </c>
      <c r="T520" s="57">
        <f t="shared" si="203"/>
        <v>83</v>
      </c>
      <c r="U520" s="101">
        <v>3.9</v>
      </c>
      <c r="V520" s="88">
        <v>3.5</v>
      </c>
      <c r="W520" s="100">
        <v>6.5</v>
      </c>
      <c r="X520" s="88"/>
      <c r="Y520" s="88"/>
      <c r="Z520" s="44"/>
      <c r="AA520" s="44"/>
      <c r="AB520" s="44"/>
      <c r="AC520" s="68">
        <f t="shared" si="192"/>
        <v>0</v>
      </c>
      <c r="AD520" s="33"/>
      <c r="AE520" s="20">
        <f t="shared" si="193"/>
        <v>0</v>
      </c>
      <c r="AF520" s="85">
        <f t="shared" si="205"/>
        <v>96.9</v>
      </c>
      <c r="AG520" s="21">
        <f t="shared" si="204"/>
        <v>96.9</v>
      </c>
      <c r="AH520" s="82"/>
      <c r="AI520" s="78"/>
      <c r="AJ520" s="22">
        <f t="shared" si="208"/>
        <v>96.9</v>
      </c>
      <c r="AK520" s="23">
        <f t="shared" si="209"/>
        <v>39.97199999999998</v>
      </c>
      <c r="AL520" s="58"/>
      <c r="AM520" s="24">
        <f t="shared" si="210"/>
        <v>0</v>
      </c>
      <c r="AN520" s="25">
        <f t="shared" si="194"/>
        <v>136.87199999999999</v>
      </c>
      <c r="AO520" s="28">
        <f t="shared" si="195"/>
        <v>136.87199999999999</v>
      </c>
      <c r="AP520" s="79"/>
      <c r="AQ520" s="118">
        <v>60</v>
      </c>
      <c r="AR520" s="118">
        <v>200</v>
      </c>
      <c r="AS520" s="118">
        <v>0</v>
      </c>
      <c r="AT520" s="118">
        <v>15</v>
      </c>
      <c r="AU520" s="118">
        <v>62</v>
      </c>
      <c r="AV520" s="62">
        <f t="shared" si="196"/>
        <v>337</v>
      </c>
      <c r="AW520" s="64">
        <f t="shared" si="197"/>
        <v>320.14999999999998</v>
      </c>
      <c r="AX520" s="120">
        <v>6</v>
      </c>
      <c r="AY520" s="120">
        <v>20</v>
      </c>
      <c r="AZ520" s="120">
        <v>8</v>
      </c>
      <c r="BA520" s="120">
        <v>1</v>
      </c>
      <c r="BB520" s="81">
        <f t="shared" si="198"/>
        <v>35</v>
      </c>
      <c r="BC520" s="80">
        <f t="shared" si="199"/>
        <v>285.14999999999998</v>
      </c>
      <c r="BD520" s="36">
        <f t="shared" si="200"/>
        <v>136.87199999999999</v>
      </c>
      <c r="BE520" s="80">
        <f t="shared" si="201"/>
        <v>148.27799999999999</v>
      </c>
    </row>
    <row r="521" spans="1:57" ht="17.399999999999999">
      <c r="A521" s="217">
        <v>41922</v>
      </c>
      <c r="B521" s="201" t="str">
        <f t="shared" si="207"/>
        <v>07:30:00</v>
      </c>
      <c r="C521" s="27" t="s">
        <v>30</v>
      </c>
      <c r="D521" s="88">
        <v>520</v>
      </c>
      <c r="E521" s="88">
        <v>455</v>
      </c>
      <c r="F521" s="88">
        <v>698</v>
      </c>
      <c r="G521" s="88">
        <v>17</v>
      </c>
      <c r="H521" s="88">
        <v>16</v>
      </c>
      <c r="I521" s="89">
        <v>22</v>
      </c>
      <c r="J521" s="55">
        <f t="shared" si="190"/>
        <v>1673</v>
      </c>
      <c r="K521" s="55">
        <f>G521+H521+I521</f>
        <v>55</v>
      </c>
      <c r="L521" s="89">
        <v>530</v>
      </c>
      <c r="M521" s="94">
        <v>460</v>
      </c>
      <c r="N521" s="94"/>
      <c r="O521" s="93">
        <v>18</v>
      </c>
      <c r="P521" s="93">
        <v>17</v>
      </c>
      <c r="Q521" s="45"/>
      <c r="R521" s="55">
        <f t="shared" si="202"/>
        <v>990</v>
      </c>
      <c r="S521" s="55">
        <f t="shared" si="206"/>
        <v>35</v>
      </c>
      <c r="T521" s="57">
        <f t="shared" si="203"/>
        <v>90</v>
      </c>
      <c r="U521" s="101">
        <v>3.9</v>
      </c>
      <c r="V521" s="88">
        <v>3.5</v>
      </c>
      <c r="W521" s="100">
        <v>6.5</v>
      </c>
      <c r="X521" s="88"/>
      <c r="Y521" s="88"/>
      <c r="Z521" s="44"/>
      <c r="AA521" s="44"/>
      <c r="AB521" s="44"/>
      <c r="AC521" s="68">
        <f t="shared" si="192"/>
        <v>0</v>
      </c>
      <c r="AD521" s="33"/>
      <c r="AE521" s="20">
        <f t="shared" si="193"/>
        <v>0</v>
      </c>
      <c r="AF521" s="85">
        <f t="shared" si="205"/>
        <v>103.9</v>
      </c>
      <c r="AG521" s="21">
        <f t="shared" si="204"/>
        <v>103.9</v>
      </c>
      <c r="AH521" s="82"/>
      <c r="AI521" s="78"/>
      <c r="AJ521" s="22">
        <f t="shared" si="208"/>
        <v>103.9</v>
      </c>
      <c r="AK521" s="23">
        <f t="shared" si="209"/>
        <v>32.97199999999998</v>
      </c>
      <c r="AL521" s="58"/>
      <c r="AM521" s="24">
        <f t="shared" si="210"/>
        <v>0</v>
      </c>
      <c r="AN521" s="25">
        <f t="shared" si="194"/>
        <v>136.87199999999999</v>
      </c>
      <c r="AO521" s="28">
        <f t="shared" si="195"/>
        <v>136.87199999999999</v>
      </c>
      <c r="AP521" s="79"/>
      <c r="AQ521" s="118">
        <v>60</v>
      </c>
      <c r="AR521" s="118">
        <v>200</v>
      </c>
      <c r="AS521" s="118">
        <v>0</v>
      </c>
      <c r="AT521" s="118">
        <v>15</v>
      </c>
      <c r="AU521" s="118">
        <v>62</v>
      </c>
      <c r="AV521" s="62">
        <f t="shared" si="196"/>
        <v>337</v>
      </c>
      <c r="AW521" s="64">
        <f t="shared" si="197"/>
        <v>320.14999999999998</v>
      </c>
      <c r="AX521" s="120">
        <v>6</v>
      </c>
      <c r="AY521" s="120">
        <v>20</v>
      </c>
      <c r="AZ521" s="120">
        <v>8</v>
      </c>
      <c r="BA521" s="120">
        <v>1</v>
      </c>
      <c r="BB521" s="81">
        <f t="shared" si="198"/>
        <v>35</v>
      </c>
      <c r="BC521" s="80">
        <f t="shared" si="199"/>
        <v>285.14999999999998</v>
      </c>
      <c r="BD521" s="36">
        <f t="shared" si="200"/>
        <v>136.87199999999999</v>
      </c>
      <c r="BE521" s="80">
        <f t="shared" si="201"/>
        <v>148.27799999999999</v>
      </c>
    </row>
    <row r="522" spans="1:57" ht="17.399999999999999">
      <c r="A522" s="217">
        <v>41922</v>
      </c>
      <c r="B522" s="201" t="str">
        <f t="shared" si="207"/>
        <v>08:00:00</v>
      </c>
      <c r="C522" s="27" t="s">
        <v>14</v>
      </c>
      <c r="D522" s="88">
        <v>546</v>
      </c>
      <c r="E522" s="88">
        <v>520</v>
      </c>
      <c r="F522" s="88">
        <v>732</v>
      </c>
      <c r="G522" s="88">
        <v>18</v>
      </c>
      <c r="H522" s="88">
        <v>18</v>
      </c>
      <c r="I522" s="89">
        <v>24</v>
      </c>
      <c r="J522" s="55">
        <f t="shared" si="190"/>
        <v>1798</v>
      </c>
      <c r="K522" s="55">
        <f t="shared" si="191"/>
        <v>60</v>
      </c>
      <c r="L522" s="89">
        <v>560</v>
      </c>
      <c r="M522" s="94">
        <v>519</v>
      </c>
      <c r="N522" s="94"/>
      <c r="O522" s="93">
        <v>19</v>
      </c>
      <c r="P522" s="93">
        <v>18</v>
      </c>
      <c r="Q522" s="45"/>
      <c r="R522" s="55">
        <f t="shared" si="202"/>
        <v>1079</v>
      </c>
      <c r="S522" s="55">
        <f t="shared" si="206"/>
        <v>37</v>
      </c>
      <c r="T522" s="57">
        <f t="shared" si="203"/>
        <v>97</v>
      </c>
      <c r="U522" s="101">
        <v>4.3</v>
      </c>
      <c r="V522" s="88">
        <v>3.8</v>
      </c>
      <c r="W522" s="100">
        <v>7.5</v>
      </c>
      <c r="X522" s="104"/>
      <c r="Y522" s="88"/>
      <c r="Z522" s="44"/>
      <c r="AA522" s="44"/>
      <c r="AB522" s="44"/>
      <c r="AC522" s="68">
        <f t="shared" si="192"/>
        <v>0</v>
      </c>
      <c r="AD522" s="33"/>
      <c r="AE522" s="20">
        <f t="shared" si="193"/>
        <v>0</v>
      </c>
      <c r="AF522" s="85">
        <f t="shared" si="205"/>
        <v>112.6</v>
      </c>
      <c r="AG522" s="21">
        <f t="shared" si="204"/>
        <v>112.6</v>
      </c>
      <c r="AH522" s="82"/>
      <c r="AI522" s="78"/>
      <c r="AJ522" s="22">
        <f t="shared" si="208"/>
        <v>112.6</v>
      </c>
      <c r="AK522" s="23">
        <f t="shared" si="209"/>
        <v>24.271999999999991</v>
      </c>
      <c r="AL522" s="58"/>
      <c r="AM522" s="24">
        <f t="shared" si="210"/>
        <v>0</v>
      </c>
      <c r="AN522" s="25">
        <f t="shared" si="194"/>
        <v>136.87199999999999</v>
      </c>
      <c r="AO522" s="28">
        <f t="shared" si="195"/>
        <v>136.87199999999999</v>
      </c>
      <c r="AP522" s="79"/>
      <c r="AQ522" s="118">
        <v>60</v>
      </c>
      <c r="AR522" s="118">
        <v>200</v>
      </c>
      <c r="AS522" s="118">
        <v>0</v>
      </c>
      <c r="AT522" s="118">
        <v>15</v>
      </c>
      <c r="AU522" s="118">
        <v>62</v>
      </c>
      <c r="AV522" s="62">
        <f t="shared" si="196"/>
        <v>337</v>
      </c>
      <c r="AW522" s="64">
        <f t="shared" si="197"/>
        <v>320.14999999999998</v>
      </c>
      <c r="AX522" s="120">
        <v>6</v>
      </c>
      <c r="AY522" s="120">
        <v>20</v>
      </c>
      <c r="AZ522" s="120">
        <v>8</v>
      </c>
      <c r="BA522" s="120">
        <v>1</v>
      </c>
      <c r="BB522" s="81">
        <f t="shared" si="198"/>
        <v>35</v>
      </c>
      <c r="BC522" s="80">
        <f t="shared" si="199"/>
        <v>285.14999999999998</v>
      </c>
      <c r="BD522" s="36">
        <f t="shared" si="200"/>
        <v>136.87199999999999</v>
      </c>
      <c r="BE522" s="80">
        <f t="shared" si="201"/>
        <v>148.27799999999999</v>
      </c>
    </row>
    <row r="523" spans="1:57" ht="17.399999999999999">
      <c r="A523" s="217">
        <v>41922</v>
      </c>
      <c r="B523" s="201" t="str">
        <f t="shared" si="207"/>
        <v>08:30:00</v>
      </c>
      <c r="C523" s="27" t="s">
        <v>31</v>
      </c>
      <c r="D523" s="88">
        <v>578</v>
      </c>
      <c r="E523" s="88">
        <v>560</v>
      </c>
      <c r="F523" s="88">
        <v>770</v>
      </c>
      <c r="G523" s="88">
        <v>19</v>
      </c>
      <c r="H523" s="88">
        <v>19</v>
      </c>
      <c r="I523" s="89">
        <v>25</v>
      </c>
      <c r="J523" s="55">
        <f t="shared" si="190"/>
        <v>1908</v>
      </c>
      <c r="K523" s="55">
        <f t="shared" si="191"/>
        <v>63</v>
      </c>
      <c r="L523" s="89">
        <v>592</v>
      </c>
      <c r="M523" s="94">
        <v>564</v>
      </c>
      <c r="N523" s="94"/>
      <c r="O523" s="93">
        <v>20</v>
      </c>
      <c r="P523" s="93">
        <v>20</v>
      </c>
      <c r="Q523" s="45"/>
      <c r="R523" s="55">
        <f t="shared" si="202"/>
        <v>1156</v>
      </c>
      <c r="S523" s="55">
        <f t="shared" si="206"/>
        <v>40</v>
      </c>
      <c r="T523" s="57">
        <f t="shared" si="203"/>
        <v>103</v>
      </c>
      <c r="U523" s="101">
        <v>4.3</v>
      </c>
      <c r="V523" s="88">
        <v>3.8</v>
      </c>
      <c r="W523" s="100">
        <v>7.5</v>
      </c>
      <c r="X523" s="88"/>
      <c r="Y523" s="88"/>
      <c r="Z523" s="44"/>
      <c r="AA523" s="44"/>
      <c r="AB523" s="44"/>
      <c r="AC523" s="68">
        <f t="shared" si="192"/>
        <v>0</v>
      </c>
      <c r="AD523" s="33"/>
      <c r="AE523" s="20">
        <f t="shared" si="193"/>
        <v>0</v>
      </c>
      <c r="AF523" s="85">
        <f t="shared" si="205"/>
        <v>118.6</v>
      </c>
      <c r="AG523" s="21">
        <f t="shared" si="204"/>
        <v>118.6</v>
      </c>
      <c r="AH523" s="82"/>
      <c r="AI523" s="78"/>
      <c r="AJ523" s="22">
        <f t="shared" si="208"/>
        <v>118.6</v>
      </c>
      <c r="AK523" s="23">
        <f t="shared" si="209"/>
        <v>18.271999999999991</v>
      </c>
      <c r="AL523" s="58"/>
      <c r="AM523" s="24">
        <f t="shared" si="210"/>
        <v>0</v>
      </c>
      <c r="AN523" s="25">
        <f t="shared" si="194"/>
        <v>136.87199999999999</v>
      </c>
      <c r="AO523" s="28">
        <f t="shared" si="195"/>
        <v>136.87199999999999</v>
      </c>
      <c r="AP523" s="79"/>
      <c r="AQ523" s="118">
        <v>60</v>
      </c>
      <c r="AR523" s="118">
        <v>200</v>
      </c>
      <c r="AS523" s="118">
        <v>0</v>
      </c>
      <c r="AT523" s="118">
        <v>15</v>
      </c>
      <c r="AU523" s="118">
        <v>62</v>
      </c>
      <c r="AV523" s="62">
        <f t="shared" si="196"/>
        <v>337</v>
      </c>
      <c r="AW523" s="64">
        <f t="shared" si="197"/>
        <v>320.14999999999998</v>
      </c>
      <c r="AX523" s="120">
        <v>6</v>
      </c>
      <c r="AY523" s="120">
        <v>20</v>
      </c>
      <c r="AZ523" s="120">
        <v>8</v>
      </c>
      <c r="BA523" s="120">
        <v>1</v>
      </c>
      <c r="BB523" s="81">
        <f t="shared" si="198"/>
        <v>35</v>
      </c>
      <c r="BC523" s="80">
        <f t="shared" si="199"/>
        <v>285.14999999999998</v>
      </c>
      <c r="BD523" s="36">
        <f t="shared" si="200"/>
        <v>136.87199999999999</v>
      </c>
      <c r="BE523" s="80">
        <f t="shared" si="201"/>
        <v>148.27799999999999</v>
      </c>
    </row>
    <row r="524" spans="1:57" ht="17.399999999999999">
      <c r="A524" s="217">
        <v>41922</v>
      </c>
      <c r="B524" s="201" t="str">
        <f t="shared" si="207"/>
        <v>09:00:00</v>
      </c>
      <c r="C524" s="27" t="s">
        <v>15</v>
      </c>
      <c r="D524" s="88">
        <v>592</v>
      </c>
      <c r="E524" s="88">
        <v>549</v>
      </c>
      <c r="F524" s="88">
        <v>775</v>
      </c>
      <c r="G524" s="88">
        <v>20</v>
      </c>
      <c r="H524" s="88">
        <v>19</v>
      </c>
      <c r="I524" s="89">
        <v>25</v>
      </c>
      <c r="J524" s="55">
        <f t="shared" si="190"/>
        <v>1916</v>
      </c>
      <c r="K524" s="55">
        <f t="shared" si="191"/>
        <v>64</v>
      </c>
      <c r="L524" s="88">
        <v>610</v>
      </c>
      <c r="M524" s="94">
        <v>569</v>
      </c>
      <c r="N524" s="94"/>
      <c r="O524" s="93">
        <v>20</v>
      </c>
      <c r="P524" s="93">
        <v>20</v>
      </c>
      <c r="Q524" s="45"/>
      <c r="R524" s="55">
        <f t="shared" si="202"/>
        <v>1179</v>
      </c>
      <c r="S524" s="55">
        <f t="shared" si="206"/>
        <v>40</v>
      </c>
      <c r="T524" s="57">
        <f t="shared" si="203"/>
        <v>104</v>
      </c>
      <c r="U524" s="88">
        <v>4.0999999999999996</v>
      </c>
      <c r="V524" s="88">
        <v>4</v>
      </c>
      <c r="W524" s="88">
        <v>7.8</v>
      </c>
      <c r="X524" s="88"/>
      <c r="Y524" s="88"/>
      <c r="Z524" s="44"/>
      <c r="AA524" s="44"/>
      <c r="AB524" s="44"/>
      <c r="AC524" s="68">
        <f t="shared" si="192"/>
        <v>0</v>
      </c>
      <c r="AD524" s="33"/>
      <c r="AE524" s="20">
        <f t="shared" si="193"/>
        <v>0</v>
      </c>
      <c r="AF524" s="85">
        <f t="shared" si="205"/>
        <v>119.89999999999999</v>
      </c>
      <c r="AG524" s="21">
        <f t="shared" si="204"/>
        <v>119.89999999999999</v>
      </c>
      <c r="AH524" s="82"/>
      <c r="AI524" s="78"/>
      <c r="AJ524" s="22">
        <f t="shared" si="208"/>
        <v>119.89999999999999</v>
      </c>
      <c r="AK524" s="23">
        <f t="shared" si="209"/>
        <v>16.971999999999994</v>
      </c>
      <c r="AL524" s="58"/>
      <c r="AM524" s="24">
        <f t="shared" si="210"/>
        <v>0</v>
      </c>
      <c r="AN524" s="25">
        <f t="shared" si="194"/>
        <v>136.87199999999999</v>
      </c>
      <c r="AO524" s="28">
        <f t="shared" si="195"/>
        <v>136.87199999999999</v>
      </c>
      <c r="AP524" s="79"/>
      <c r="AQ524" s="118">
        <v>60</v>
      </c>
      <c r="AR524" s="118">
        <v>200</v>
      </c>
      <c r="AS524" s="118">
        <v>0</v>
      </c>
      <c r="AT524" s="118">
        <v>15</v>
      </c>
      <c r="AU524" s="118">
        <v>62</v>
      </c>
      <c r="AV524" s="62">
        <f t="shared" si="196"/>
        <v>337</v>
      </c>
      <c r="AW524" s="64">
        <f t="shared" si="197"/>
        <v>320.14999999999998</v>
      </c>
      <c r="AX524" s="120">
        <v>6</v>
      </c>
      <c r="AY524" s="120">
        <v>20</v>
      </c>
      <c r="AZ524" s="120">
        <v>8</v>
      </c>
      <c r="BA524" s="120">
        <v>1</v>
      </c>
      <c r="BB524" s="81">
        <f t="shared" si="198"/>
        <v>35</v>
      </c>
      <c r="BC524" s="80">
        <f t="shared" si="199"/>
        <v>285.14999999999998</v>
      </c>
      <c r="BD524" s="36">
        <f t="shared" si="200"/>
        <v>136.87199999999999</v>
      </c>
      <c r="BE524" s="80">
        <f t="shared" si="201"/>
        <v>148.27799999999999</v>
      </c>
    </row>
    <row r="525" spans="1:57" ht="17.399999999999999">
      <c r="A525" s="217">
        <v>41922</v>
      </c>
      <c r="B525" s="201" t="str">
        <f t="shared" si="207"/>
        <v>09:30:00</v>
      </c>
      <c r="C525" s="27" t="s">
        <v>32</v>
      </c>
      <c r="D525" s="88">
        <v>596</v>
      </c>
      <c r="E525" s="88">
        <v>587</v>
      </c>
      <c r="F525" s="88">
        <v>783</v>
      </c>
      <c r="G525" s="88">
        <v>20</v>
      </c>
      <c r="H525" s="88">
        <v>20</v>
      </c>
      <c r="I525" s="89">
        <v>26</v>
      </c>
      <c r="J525" s="55">
        <f t="shared" si="190"/>
        <v>1966</v>
      </c>
      <c r="K525" s="55">
        <f t="shared" si="191"/>
        <v>66</v>
      </c>
      <c r="L525" s="88">
        <v>604</v>
      </c>
      <c r="M525" s="94">
        <v>573</v>
      </c>
      <c r="N525" s="94"/>
      <c r="O525" s="93">
        <v>20</v>
      </c>
      <c r="P525" s="93">
        <v>20</v>
      </c>
      <c r="Q525" s="45"/>
      <c r="R525" s="55">
        <f t="shared" si="202"/>
        <v>1177</v>
      </c>
      <c r="S525" s="55">
        <f t="shared" si="206"/>
        <v>40</v>
      </c>
      <c r="T525" s="57">
        <f t="shared" si="203"/>
        <v>106</v>
      </c>
      <c r="U525" s="88">
        <v>4.0999999999999996</v>
      </c>
      <c r="V525" s="88">
        <v>4</v>
      </c>
      <c r="W525" s="88">
        <v>7.8</v>
      </c>
      <c r="X525" s="88"/>
      <c r="Y525" s="88"/>
      <c r="Z525" s="44"/>
      <c r="AA525" s="44"/>
      <c r="AB525" s="44"/>
      <c r="AC525" s="68">
        <f t="shared" si="192"/>
        <v>0</v>
      </c>
      <c r="AD525" s="33"/>
      <c r="AE525" s="20">
        <f t="shared" si="193"/>
        <v>0</v>
      </c>
      <c r="AF525" s="85">
        <f t="shared" si="205"/>
        <v>121.89999999999999</v>
      </c>
      <c r="AG525" s="21">
        <f t="shared" si="204"/>
        <v>121.89999999999999</v>
      </c>
      <c r="AH525" s="82"/>
      <c r="AI525" s="78"/>
      <c r="AJ525" s="22">
        <f t="shared" si="208"/>
        <v>121.89999999999999</v>
      </c>
      <c r="AK525" s="23">
        <f t="shared" si="209"/>
        <v>14.971999999999994</v>
      </c>
      <c r="AL525" s="58"/>
      <c r="AM525" s="24">
        <f t="shared" si="210"/>
        <v>0</v>
      </c>
      <c r="AN525" s="25">
        <f t="shared" si="194"/>
        <v>136.87199999999999</v>
      </c>
      <c r="AO525" s="28">
        <f t="shared" si="195"/>
        <v>136.87199999999999</v>
      </c>
      <c r="AP525" s="79"/>
      <c r="AQ525" s="118">
        <v>60</v>
      </c>
      <c r="AR525" s="118">
        <v>200</v>
      </c>
      <c r="AS525" s="118">
        <v>0</v>
      </c>
      <c r="AT525" s="118">
        <v>15</v>
      </c>
      <c r="AU525" s="118">
        <v>62</v>
      </c>
      <c r="AV525" s="62">
        <f t="shared" si="196"/>
        <v>337</v>
      </c>
      <c r="AW525" s="64">
        <f t="shared" si="197"/>
        <v>320.14999999999998</v>
      </c>
      <c r="AX525" s="120">
        <v>6</v>
      </c>
      <c r="AY525" s="120">
        <v>20</v>
      </c>
      <c r="AZ525" s="120">
        <v>8</v>
      </c>
      <c r="BA525" s="120">
        <v>1</v>
      </c>
      <c r="BB525" s="81">
        <f t="shared" si="198"/>
        <v>35</v>
      </c>
      <c r="BC525" s="80">
        <f t="shared" si="199"/>
        <v>285.14999999999998</v>
      </c>
      <c r="BD525" s="36">
        <f t="shared" si="200"/>
        <v>136.87199999999999</v>
      </c>
      <c r="BE525" s="80">
        <f t="shared" si="201"/>
        <v>148.27799999999999</v>
      </c>
    </row>
    <row r="526" spans="1:57" ht="17.399999999999999">
      <c r="A526" s="217">
        <v>41922</v>
      </c>
      <c r="B526" s="201" t="str">
        <f t="shared" si="207"/>
        <v>10:00:00</v>
      </c>
      <c r="C526" s="27" t="s">
        <v>16</v>
      </c>
      <c r="D526" s="88">
        <v>595</v>
      </c>
      <c r="E526" s="88">
        <v>595</v>
      </c>
      <c r="F526" s="88">
        <v>794</v>
      </c>
      <c r="G526" s="88">
        <v>20</v>
      </c>
      <c r="H526" s="88">
        <v>20</v>
      </c>
      <c r="I526" s="89">
        <v>27</v>
      </c>
      <c r="J526" s="55">
        <f t="shared" ref="J526:J561" si="211">D526+E526+F526</f>
        <v>1984</v>
      </c>
      <c r="K526" s="55">
        <f t="shared" ref="K526:K561" si="212">G526+H526+I526</f>
        <v>67</v>
      </c>
      <c r="L526" s="88">
        <v>611</v>
      </c>
      <c r="M526" s="94">
        <v>572</v>
      </c>
      <c r="N526" s="94"/>
      <c r="O526" s="93">
        <v>20</v>
      </c>
      <c r="P526" s="93">
        <v>20</v>
      </c>
      <c r="Q526" s="45"/>
      <c r="R526" s="55">
        <f t="shared" si="202"/>
        <v>1183</v>
      </c>
      <c r="S526" s="55">
        <f t="shared" si="206"/>
        <v>40</v>
      </c>
      <c r="T526" s="57">
        <f t="shared" si="203"/>
        <v>107</v>
      </c>
      <c r="U526" s="88">
        <v>4</v>
      </c>
      <c r="V526" s="88">
        <v>3.5</v>
      </c>
      <c r="W526" s="88">
        <v>8.4</v>
      </c>
      <c r="X526" s="88"/>
      <c r="Y526" s="88"/>
      <c r="Z526" s="44"/>
      <c r="AA526" s="44"/>
      <c r="AB526" s="44"/>
      <c r="AC526" s="68">
        <f t="shared" si="192"/>
        <v>0</v>
      </c>
      <c r="AD526" s="33"/>
      <c r="AE526" s="20">
        <f t="shared" si="193"/>
        <v>0</v>
      </c>
      <c r="AF526" s="85">
        <f t="shared" si="205"/>
        <v>122.9</v>
      </c>
      <c r="AG526" s="21">
        <f t="shared" si="204"/>
        <v>122.9</v>
      </c>
      <c r="AH526" s="82"/>
      <c r="AI526" s="78"/>
      <c r="AJ526" s="22">
        <f t="shared" si="208"/>
        <v>122.9</v>
      </c>
      <c r="AK526" s="23">
        <f t="shared" si="209"/>
        <v>13.97199999999998</v>
      </c>
      <c r="AL526" s="58"/>
      <c r="AM526" s="24">
        <f t="shared" si="210"/>
        <v>0</v>
      </c>
      <c r="AN526" s="25">
        <f t="shared" si="194"/>
        <v>136.87199999999999</v>
      </c>
      <c r="AO526" s="28">
        <f t="shared" si="195"/>
        <v>136.87199999999999</v>
      </c>
      <c r="AP526" s="79"/>
      <c r="AQ526" s="118">
        <v>60</v>
      </c>
      <c r="AR526" s="118">
        <v>200</v>
      </c>
      <c r="AS526" s="118">
        <v>0</v>
      </c>
      <c r="AT526" s="118">
        <v>15</v>
      </c>
      <c r="AU526" s="118">
        <v>62</v>
      </c>
      <c r="AV526" s="62">
        <f t="shared" si="196"/>
        <v>337</v>
      </c>
      <c r="AW526" s="64">
        <f t="shared" si="197"/>
        <v>320.14999999999998</v>
      </c>
      <c r="AX526" s="120">
        <v>6</v>
      </c>
      <c r="AY526" s="120">
        <v>20</v>
      </c>
      <c r="AZ526" s="120">
        <v>8</v>
      </c>
      <c r="BA526" s="120">
        <v>1</v>
      </c>
      <c r="BB526" s="81">
        <f t="shared" si="198"/>
        <v>35</v>
      </c>
      <c r="BC526" s="80">
        <f t="shared" si="199"/>
        <v>285.14999999999998</v>
      </c>
      <c r="BD526" s="36">
        <f t="shared" si="200"/>
        <v>136.87199999999999</v>
      </c>
      <c r="BE526" s="80">
        <f t="shared" si="201"/>
        <v>148.27799999999999</v>
      </c>
    </row>
    <row r="527" spans="1:57" ht="17.399999999999999">
      <c r="A527" s="217">
        <v>41922</v>
      </c>
      <c r="B527" s="201" t="str">
        <f t="shared" si="207"/>
        <v>10:30:00</v>
      </c>
      <c r="C527" s="27" t="s">
        <v>45</v>
      </c>
      <c r="D527" s="88">
        <v>597</v>
      </c>
      <c r="E527" s="88">
        <v>611</v>
      </c>
      <c r="F527" s="88">
        <v>792</v>
      </c>
      <c r="G527" s="88">
        <v>20</v>
      </c>
      <c r="H527" s="88">
        <v>20</v>
      </c>
      <c r="I527" s="89">
        <v>27</v>
      </c>
      <c r="J527" s="55">
        <f t="shared" si="211"/>
        <v>2000</v>
      </c>
      <c r="K527" s="55">
        <f t="shared" si="212"/>
        <v>67</v>
      </c>
      <c r="L527" s="88">
        <v>613</v>
      </c>
      <c r="M527" s="94">
        <v>566</v>
      </c>
      <c r="N527" s="94"/>
      <c r="O527" s="93">
        <v>20</v>
      </c>
      <c r="P527" s="93">
        <v>20</v>
      </c>
      <c r="Q527" s="45"/>
      <c r="R527" s="55">
        <f t="shared" si="202"/>
        <v>1179</v>
      </c>
      <c r="S527" s="55">
        <f t="shared" si="206"/>
        <v>40</v>
      </c>
      <c r="T527" s="57">
        <f t="shared" si="203"/>
        <v>107</v>
      </c>
      <c r="U527" s="88">
        <v>4</v>
      </c>
      <c r="V527" s="88">
        <v>3.5</v>
      </c>
      <c r="W527" s="88">
        <v>8.4</v>
      </c>
      <c r="X527" s="88"/>
      <c r="Y527" s="88"/>
      <c r="Z527" s="44"/>
      <c r="AA527" s="44"/>
      <c r="AB527" s="44"/>
      <c r="AC527" s="68">
        <f t="shared" si="192"/>
        <v>0</v>
      </c>
      <c r="AD527" s="33"/>
      <c r="AE527" s="20">
        <f t="shared" si="193"/>
        <v>0</v>
      </c>
      <c r="AF527" s="85">
        <f t="shared" si="205"/>
        <v>122.9</v>
      </c>
      <c r="AG527" s="21">
        <f t="shared" si="204"/>
        <v>122.9</v>
      </c>
      <c r="AH527" s="82"/>
      <c r="AI527" s="78"/>
      <c r="AJ527" s="22">
        <f t="shared" si="208"/>
        <v>122.9</v>
      </c>
      <c r="AK527" s="23">
        <f t="shared" si="209"/>
        <v>13.97199999999998</v>
      </c>
      <c r="AL527" s="58"/>
      <c r="AM527" s="24">
        <f t="shared" si="210"/>
        <v>0</v>
      </c>
      <c r="AN527" s="25">
        <f t="shared" si="194"/>
        <v>136.87199999999999</v>
      </c>
      <c r="AO527" s="28">
        <f t="shared" si="195"/>
        <v>136.87199999999999</v>
      </c>
      <c r="AP527" s="79"/>
      <c r="AQ527" s="118">
        <v>60</v>
      </c>
      <c r="AR527" s="118">
        <v>200</v>
      </c>
      <c r="AS527" s="118">
        <v>0</v>
      </c>
      <c r="AT527" s="118">
        <v>15</v>
      </c>
      <c r="AU527" s="118">
        <v>62</v>
      </c>
      <c r="AV527" s="62">
        <f t="shared" si="196"/>
        <v>337</v>
      </c>
      <c r="AW527" s="64">
        <f t="shared" si="197"/>
        <v>320.14999999999998</v>
      </c>
      <c r="AX527" s="120">
        <v>6</v>
      </c>
      <c r="AY527" s="120">
        <v>20</v>
      </c>
      <c r="AZ527" s="120">
        <v>8</v>
      </c>
      <c r="BA527" s="120">
        <v>1</v>
      </c>
      <c r="BB527" s="81">
        <f t="shared" si="198"/>
        <v>35</v>
      </c>
      <c r="BC527" s="80">
        <f t="shared" si="199"/>
        <v>285.14999999999998</v>
      </c>
      <c r="BD527" s="36">
        <f t="shared" si="200"/>
        <v>136.87199999999999</v>
      </c>
      <c r="BE527" s="80">
        <f t="shared" si="201"/>
        <v>148.27799999999999</v>
      </c>
    </row>
    <row r="528" spans="1:57" ht="17.399999999999999">
      <c r="A528" s="217">
        <v>41922</v>
      </c>
      <c r="B528" s="201" t="str">
        <f t="shared" si="207"/>
        <v>11:00:00</v>
      </c>
      <c r="C528" s="27" t="s">
        <v>17</v>
      </c>
      <c r="D528" s="88">
        <v>602</v>
      </c>
      <c r="E528" s="88">
        <v>619</v>
      </c>
      <c r="F528" s="88">
        <v>804</v>
      </c>
      <c r="G528" s="88">
        <v>20</v>
      </c>
      <c r="H528" s="88">
        <v>20</v>
      </c>
      <c r="I528" s="89">
        <v>27</v>
      </c>
      <c r="J528" s="55">
        <f t="shared" si="211"/>
        <v>2025</v>
      </c>
      <c r="K528" s="55">
        <f t="shared" si="212"/>
        <v>67</v>
      </c>
      <c r="L528" s="88">
        <v>615</v>
      </c>
      <c r="M528" s="94">
        <v>579</v>
      </c>
      <c r="N528" s="94"/>
      <c r="O528" s="93">
        <v>20</v>
      </c>
      <c r="P528" s="93">
        <v>20</v>
      </c>
      <c r="Q528" s="45"/>
      <c r="R528" s="55">
        <f t="shared" si="202"/>
        <v>1194</v>
      </c>
      <c r="S528" s="55">
        <f t="shared" si="206"/>
        <v>40</v>
      </c>
      <c r="T528" s="57">
        <f t="shared" si="203"/>
        <v>107</v>
      </c>
      <c r="U528" s="88">
        <v>3.9</v>
      </c>
      <c r="V528" s="88">
        <v>3.5</v>
      </c>
      <c r="W528" s="88">
        <v>8.1999999999999993</v>
      </c>
      <c r="X528" s="88"/>
      <c r="Y528" s="88"/>
      <c r="Z528" s="44"/>
      <c r="AA528" s="44"/>
      <c r="AB528" s="44"/>
      <c r="AC528" s="68">
        <f t="shared" si="192"/>
        <v>0</v>
      </c>
      <c r="AD528" s="33"/>
      <c r="AE528" s="20">
        <f t="shared" si="193"/>
        <v>0</v>
      </c>
      <c r="AF528" s="85">
        <f t="shared" si="205"/>
        <v>122.60000000000001</v>
      </c>
      <c r="AG528" s="21">
        <f t="shared" si="204"/>
        <v>122.60000000000001</v>
      </c>
      <c r="AH528" s="82"/>
      <c r="AI528" s="78"/>
      <c r="AJ528" s="22">
        <f t="shared" si="208"/>
        <v>122.60000000000001</v>
      </c>
      <c r="AK528" s="23">
        <f t="shared" si="209"/>
        <v>14.271999999999977</v>
      </c>
      <c r="AL528" s="58"/>
      <c r="AM528" s="24">
        <f t="shared" si="210"/>
        <v>0</v>
      </c>
      <c r="AN528" s="25">
        <f t="shared" si="194"/>
        <v>136.87199999999999</v>
      </c>
      <c r="AO528" s="28">
        <f t="shared" si="195"/>
        <v>136.87199999999999</v>
      </c>
      <c r="AP528" s="79"/>
      <c r="AQ528" s="118">
        <v>60</v>
      </c>
      <c r="AR528" s="118">
        <v>200</v>
      </c>
      <c r="AS528" s="118">
        <v>0</v>
      </c>
      <c r="AT528" s="118">
        <v>15</v>
      </c>
      <c r="AU528" s="118">
        <v>62</v>
      </c>
      <c r="AV528" s="62">
        <f t="shared" si="196"/>
        <v>337</v>
      </c>
      <c r="AW528" s="64">
        <f t="shared" si="197"/>
        <v>320.14999999999998</v>
      </c>
      <c r="AX528" s="120">
        <v>6</v>
      </c>
      <c r="AY528" s="120">
        <v>20</v>
      </c>
      <c r="AZ528" s="120">
        <v>8</v>
      </c>
      <c r="BA528" s="120">
        <v>1</v>
      </c>
      <c r="BB528" s="81">
        <f t="shared" si="198"/>
        <v>35</v>
      </c>
      <c r="BC528" s="80">
        <f t="shared" si="199"/>
        <v>285.14999999999998</v>
      </c>
      <c r="BD528" s="36">
        <f t="shared" si="200"/>
        <v>136.87199999999999</v>
      </c>
      <c r="BE528" s="80">
        <f t="shared" si="201"/>
        <v>148.27799999999999</v>
      </c>
    </row>
    <row r="529" spans="1:57" ht="17.399999999999999">
      <c r="A529" s="217">
        <v>41922</v>
      </c>
      <c r="B529" s="201" t="str">
        <f t="shared" si="207"/>
        <v>11:30:00</v>
      </c>
      <c r="C529" s="27" t="s">
        <v>46</v>
      </c>
      <c r="D529" s="88">
        <v>601</v>
      </c>
      <c r="E529" s="88">
        <v>625</v>
      </c>
      <c r="F529" s="88">
        <v>821</v>
      </c>
      <c r="G529" s="88">
        <v>20</v>
      </c>
      <c r="H529" s="88">
        <v>21</v>
      </c>
      <c r="I529" s="89">
        <v>27</v>
      </c>
      <c r="J529" s="55">
        <f t="shared" si="211"/>
        <v>2047</v>
      </c>
      <c r="K529" s="55">
        <f t="shared" si="212"/>
        <v>68</v>
      </c>
      <c r="L529" s="88">
        <v>592</v>
      </c>
      <c r="M529" s="94">
        <v>594</v>
      </c>
      <c r="N529" s="94"/>
      <c r="O529" s="93">
        <v>20</v>
      </c>
      <c r="P529" s="93">
        <v>21</v>
      </c>
      <c r="Q529" s="45"/>
      <c r="R529" s="55">
        <f t="shared" si="202"/>
        <v>1186</v>
      </c>
      <c r="S529" s="55">
        <f t="shared" si="206"/>
        <v>41</v>
      </c>
      <c r="T529" s="57">
        <f t="shared" si="203"/>
        <v>109</v>
      </c>
      <c r="U529" s="88">
        <v>3.9</v>
      </c>
      <c r="V529" s="88">
        <v>3.5</v>
      </c>
      <c r="W529" s="88">
        <v>8.1999999999999993</v>
      </c>
      <c r="X529" s="88"/>
      <c r="Y529" s="88"/>
      <c r="Z529" s="44"/>
      <c r="AA529" s="44"/>
      <c r="AB529" s="44"/>
      <c r="AC529" s="68">
        <f t="shared" si="192"/>
        <v>0</v>
      </c>
      <c r="AD529" s="33"/>
      <c r="AE529" s="20">
        <f t="shared" si="193"/>
        <v>0</v>
      </c>
      <c r="AF529" s="85">
        <f t="shared" si="205"/>
        <v>124.60000000000001</v>
      </c>
      <c r="AG529" s="21">
        <f t="shared" si="204"/>
        <v>124.60000000000001</v>
      </c>
      <c r="AH529" s="82"/>
      <c r="AI529" s="78"/>
      <c r="AJ529" s="22">
        <f t="shared" si="208"/>
        <v>124.60000000000001</v>
      </c>
      <c r="AK529" s="23">
        <f t="shared" si="209"/>
        <v>12.271999999999977</v>
      </c>
      <c r="AL529" s="58"/>
      <c r="AM529" s="24">
        <f t="shared" si="210"/>
        <v>0</v>
      </c>
      <c r="AN529" s="25">
        <f t="shared" si="194"/>
        <v>136.87199999999999</v>
      </c>
      <c r="AO529" s="28">
        <f t="shared" si="195"/>
        <v>136.87199999999999</v>
      </c>
      <c r="AP529" s="79"/>
      <c r="AQ529" s="118">
        <v>60</v>
      </c>
      <c r="AR529" s="118">
        <v>200</v>
      </c>
      <c r="AS529" s="118">
        <v>0</v>
      </c>
      <c r="AT529" s="118">
        <v>15</v>
      </c>
      <c r="AU529" s="118">
        <v>62</v>
      </c>
      <c r="AV529" s="62">
        <f t="shared" si="196"/>
        <v>337</v>
      </c>
      <c r="AW529" s="64">
        <f t="shared" si="197"/>
        <v>320.14999999999998</v>
      </c>
      <c r="AX529" s="120">
        <v>6</v>
      </c>
      <c r="AY529" s="120">
        <v>20</v>
      </c>
      <c r="AZ529" s="120">
        <v>8</v>
      </c>
      <c r="BA529" s="120">
        <v>1</v>
      </c>
      <c r="BB529" s="81">
        <f t="shared" si="198"/>
        <v>35</v>
      </c>
      <c r="BC529" s="80">
        <f t="shared" si="199"/>
        <v>285.14999999999998</v>
      </c>
      <c r="BD529" s="36">
        <f t="shared" si="200"/>
        <v>136.87199999999999</v>
      </c>
      <c r="BE529" s="80">
        <f t="shared" si="201"/>
        <v>148.27799999999999</v>
      </c>
    </row>
    <row r="530" spans="1:57" ht="17.399999999999999">
      <c r="A530" s="217">
        <v>41922</v>
      </c>
      <c r="B530" s="201" t="str">
        <f t="shared" si="207"/>
        <v>12:00:00</v>
      </c>
      <c r="C530" s="27" t="s">
        <v>18</v>
      </c>
      <c r="D530" s="88">
        <v>592</v>
      </c>
      <c r="E530" s="88">
        <v>603</v>
      </c>
      <c r="F530" s="88">
        <v>811</v>
      </c>
      <c r="G530" s="88">
        <v>20</v>
      </c>
      <c r="H530" s="88">
        <v>20</v>
      </c>
      <c r="I530" s="89">
        <v>27</v>
      </c>
      <c r="J530" s="55">
        <f t="shared" si="211"/>
        <v>2006</v>
      </c>
      <c r="K530" s="55">
        <f t="shared" si="212"/>
        <v>67</v>
      </c>
      <c r="L530" s="89">
        <v>600</v>
      </c>
      <c r="M530" s="94">
        <v>589</v>
      </c>
      <c r="N530" s="94"/>
      <c r="O530" s="93">
        <v>20</v>
      </c>
      <c r="P530" s="93">
        <v>21</v>
      </c>
      <c r="Q530" s="56"/>
      <c r="R530" s="55">
        <f t="shared" si="202"/>
        <v>1189</v>
      </c>
      <c r="S530" s="55">
        <f t="shared" si="206"/>
        <v>41</v>
      </c>
      <c r="T530" s="57">
        <f t="shared" si="203"/>
        <v>108</v>
      </c>
      <c r="U530" s="88">
        <v>3.9</v>
      </c>
      <c r="V530" s="88">
        <v>4</v>
      </c>
      <c r="W530" s="88">
        <v>8.6</v>
      </c>
      <c r="X530" s="88"/>
      <c r="Y530" s="88"/>
      <c r="Z530" s="44"/>
      <c r="AA530" s="44"/>
      <c r="AB530" s="44"/>
      <c r="AC530" s="68">
        <f t="shared" si="192"/>
        <v>0</v>
      </c>
      <c r="AD530" s="33"/>
      <c r="AE530" s="20">
        <f t="shared" si="193"/>
        <v>0</v>
      </c>
      <c r="AF530" s="85">
        <f t="shared" si="205"/>
        <v>124.5</v>
      </c>
      <c r="AG530" s="21">
        <f t="shared" si="204"/>
        <v>124.5</v>
      </c>
      <c r="AH530" s="82"/>
      <c r="AI530" s="78"/>
      <c r="AJ530" s="22">
        <f t="shared" si="208"/>
        <v>124.5</v>
      </c>
      <c r="AK530" s="23">
        <f t="shared" si="209"/>
        <v>12.371999999999986</v>
      </c>
      <c r="AL530" s="58"/>
      <c r="AM530" s="24">
        <f t="shared" si="210"/>
        <v>0</v>
      </c>
      <c r="AN530" s="25">
        <f t="shared" si="194"/>
        <v>136.87199999999999</v>
      </c>
      <c r="AO530" s="28">
        <f t="shared" si="195"/>
        <v>136.87199999999999</v>
      </c>
      <c r="AP530" s="79"/>
      <c r="AQ530" s="118">
        <v>60</v>
      </c>
      <c r="AR530" s="118">
        <v>200</v>
      </c>
      <c r="AS530" s="118">
        <v>0</v>
      </c>
      <c r="AT530" s="118">
        <v>15</v>
      </c>
      <c r="AU530" s="118">
        <v>62</v>
      </c>
      <c r="AV530" s="62">
        <f t="shared" si="196"/>
        <v>337</v>
      </c>
      <c r="AW530" s="64">
        <f t="shared" si="197"/>
        <v>320.14999999999998</v>
      </c>
      <c r="AX530" s="120">
        <v>6</v>
      </c>
      <c r="AY530" s="120">
        <v>20</v>
      </c>
      <c r="AZ530" s="120">
        <v>8</v>
      </c>
      <c r="BA530" s="120">
        <v>1</v>
      </c>
      <c r="BB530" s="81">
        <f t="shared" si="198"/>
        <v>35</v>
      </c>
      <c r="BC530" s="80">
        <f t="shared" si="199"/>
        <v>285.14999999999998</v>
      </c>
      <c r="BD530" s="36">
        <f t="shared" si="200"/>
        <v>136.87199999999999</v>
      </c>
      <c r="BE530" s="80">
        <f t="shared" si="201"/>
        <v>148.27799999999999</v>
      </c>
    </row>
    <row r="531" spans="1:57" ht="17.399999999999999">
      <c r="A531" s="217">
        <v>41922</v>
      </c>
      <c r="B531" s="201" t="str">
        <f t="shared" si="207"/>
        <v>12:30:00</v>
      </c>
      <c r="C531" s="27" t="s">
        <v>47</v>
      </c>
      <c r="D531" s="88">
        <v>593</v>
      </c>
      <c r="E531" s="88">
        <v>578</v>
      </c>
      <c r="F531" s="92">
        <v>810</v>
      </c>
      <c r="G531" s="88">
        <v>20</v>
      </c>
      <c r="H531" s="88">
        <v>19</v>
      </c>
      <c r="I531" s="89">
        <v>27</v>
      </c>
      <c r="J531" s="55">
        <f t="shared" si="211"/>
        <v>1981</v>
      </c>
      <c r="K531" s="55">
        <f t="shared" si="212"/>
        <v>66</v>
      </c>
      <c r="L531" s="89">
        <v>611</v>
      </c>
      <c r="M531" s="94">
        <v>578</v>
      </c>
      <c r="N531" s="94"/>
      <c r="O531" s="93">
        <v>20</v>
      </c>
      <c r="P531" s="93">
        <v>20</v>
      </c>
      <c r="Q531" s="56"/>
      <c r="R531" s="55">
        <f t="shared" si="202"/>
        <v>1189</v>
      </c>
      <c r="S531" s="55">
        <f t="shared" si="206"/>
        <v>40</v>
      </c>
      <c r="T531" s="57">
        <f t="shared" si="203"/>
        <v>106</v>
      </c>
      <c r="U531" s="88">
        <v>3.9</v>
      </c>
      <c r="V531" s="88">
        <v>4</v>
      </c>
      <c r="W531" s="88">
        <v>8.6</v>
      </c>
      <c r="X531" s="88"/>
      <c r="Y531" s="88"/>
      <c r="Z531" s="44"/>
      <c r="AA531" s="44"/>
      <c r="AB531" s="44"/>
      <c r="AC531" s="68">
        <f t="shared" si="192"/>
        <v>0</v>
      </c>
      <c r="AD531" s="33"/>
      <c r="AE531" s="20">
        <f t="shared" si="193"/>
        <v>0</v>
      </c>
      <c r="AF531" s="85">
        <f t="shared" si="205"/>
        <v>122.5</v>
      </c>
      <c r="AG531" s="21">
        <f t="shared" si="204"/>
        <v>122.5</v>
      </c>
      <c r="AH531" s="82"/>
      <c r="AI531" s="78"/>
      <c r="AJ531" s="22">
        <f t="shared" si="208"/>
        <v>122.5</v>
      </c>
      <c r="AK531" s="23">
        <f t="shared" si="209"/>
        <v>14.371999999999986</v>
      </c>
      <c r="AL531" s="58"/>
      <c r="AM531" s="24">
        <f t="shared" si="210"/>
        <v>0</v>
      </c>
      <c r="AN531" s="25">
        <f t="shared" si="194"/>
        <v>136.87199999999999</v>
      </c>
      <c r="AO531" s="28">
        <f t="shared" si="195"/>
        <v>136.87199999999999</v>
      </c>
      <c r="AP531" s="79"/>
      <c r="AQ531" s="118">
        <v>60</v>
      </c>
      <c r="AR531" s="118">
        <v>200</v>
      </c>
      <c r="AS531" s="118">
        <v>0</v>
      </c>
      <c r="AT531" s="118">
        <v>15</v>
      </c>
      <c r="AU531" s="118">
        <v>62</v>
      </c>
      <c r="AV531" s="62">
        <f t="shared" si="196"/>
        <v>337</v>
      </c>
      <c r="AW531" s="64">
        <f t="shared" si="197"/>
        <v>320.14999999999998</v>
      </c>
      <c r="AX531" s="120">
        <v>6</v>
      </c>
      <c r="AY531" s="120">
        <v>20</v>
      </c>
      <c r="AZ531" s="120">
        <v>8</v>
      </c>
      <c r="BA531" s="120">
        <v>1</v>
      </c>
      <c r="BB531" s="81">
        <f t="shared" si="198"/>
        <v>35</v>
      </c>
      <c r="BC531" s="80">
        <f t="shared" si="199"/>
        <v>285.14999999999998</v>
      </c>
      <c r="BD531" s="36">
        <f t="shared" si="200"/>
        <v>136.87199999999999</v>
      </c>
      <c r="BE531" s="80">
        <f t="shared" si="201"/>
        <v>148.27799999999999</v>
      </c>
    </row>
    <row r="532" spans="1:57" ht="17.399999999999999">
      <c r="A532" s="217">
        <v>41922</v>
      </c>
      <c r="B532" s="201" t="str">
        <f t="shared" si="207"/>
        <v>13:00:00</v>
      </c>
      <c r="C532" s="27" t="s">
        <v>19</v>
      </c>
      <c r="D532" s="88">
        <v>575</v>
      </c>
      <c r="E532" s="88">
        <v>554</v>
      </c>
      <c r="F532" s="92">
        <v>794</v>
      </c>
      <c r="G532" s="88">
        <v>19</v>
      </c>
      <c r="H532" s="88">
        <v>18</v>
      </c>
      <c r="I532" s="89">
        <v>26</v>
      </c>
      <c r="J532" s="55">
        <f t="shared" si="211"/>
        <v>1923</v>
      </c>
      <c r="K532" s="55">
        <f t="shared" si="212"/>
        <v>63</v>
      </c>
      <c r="L532" s="89">
        <v>603</v>
      </c>
      <c r="M532" s="94">
        <v>573</v>
      </c>
      <c r="N532" s="94"/>
      <c r="O532" s="93">
        <v>20</v>
      </c>
      <c r="P532" s="93">
        <v>20</v>
      </c>
      <c r="Q532" s="56"/>
      <c r="R532" s="55">
        <f t="shared" si="202"/>
        <v>1176</v>
      </c>
      <c r="S532" s="55">
        <f t="shared" si="206"/>
        <v>40</v>
      </c>
      <c r="T532" s="57">
        <f t="shared" si="203"/>
        <v>103</v>
      </c>
      <c r="U532" s="88">
        <v>4</v>
      </c>
      <c r="V532" s="88">
        <v>4</v>
      </c>
      <c r="W532" s="88">
        <v>8.4</v>
      </c>
      <c r="X532" s="88"/>
      <c r="Y532" s="88"/>
      <c r="Z532" s="44"/>
      <c r="AA532" s="44"/>
      <c r="AB532" s="44"/>
      <c r="AC532" s="68">
        <f t="shared" si="192"/>
        <v>0</v>
      </c>
      <c r="AD532" s="33"/>
      <c r="AE532" s="20">
        <f t="shared" si="193"/>
        <v>0</v>
      </c>
      <c r="AF532" s="85">
        <f t="shared" si="205"/>
        <v>119.4</v>
      </c>
      <c r="AG532" s="21">
        <f t="shared" si="204"/>
        <v>119.4</v>
      </c>
      <c r="AH532" s="82"/>
      <c r="AI532" s="78"/>
      <c r="AJ532" s="22">
        <f t="shared" si="208"/>
        <v>119.4</v>
      </c>
      <c r="AK532" s="23">
        <f t="shared" si="209"/>
        <v>17.47199999999998</v>
      </c>
      <c r="AL532" s="58"/>
      <c r="AM532" s="24">
        <f t="shared" si="210"/>
        <v>0</v>
      </c>
      <c r="AN532" s="25">
        <f t="shared" si="194"/>
        <v>136.87199999999999</v>
      </c>
      <c r="AO532" s="28">
        <f t="shared" si="195"/>
        <v>136.87199999999999</v>
      </c>
      <c r="AP532" s="79"/>
      <c r="AQ532" s="118">
        <v>60</v>
      </c>
      <c r="AR532" s="118">
        <v>200</v>
      </c>
      <c r="AS532" s="118">
        <v>0</v>
      </c>
      <c r="AT532" s="118">
        <v>15</v>
      </c>
      <c r="AU532" s="118">
        <v>62</v>
      </c>
      <c r="AV532" s="62">
        <f t="shared" si="196"/>
        <v>337</v>
      </c>
      <c r="AW532" s="64">
        <f t="shared" si="197"/>
        <v>320.14999999999998</v>
      </c>
      <c r="AX532" s="120">
        <v>6</v>
      </c>
      <c r="AY532" s="120">
        <v>20</v>
      </c>
      <c r="AZ532" s="120">
        <v>8</v>
      </c>
      <c r="BA532" s="120">
        <v>1</v>
      </c>
      <c r="BB532" s="81">
        <f t="shared" si="198"/>
        <v>35</v>
      </c>
      <c r="BC532" s="80">
        <f t="shared" si="199"/>
        <v>285.14999999999998</v>
      </c>
      <c r="BD532" s="36">
        <f t="shared" si="200"/>
        <v>136.87199999999999</v>
      </c>
      <c r="BE532" s="80">
        <f t="shared" si="201"/>
        <v>148.27799999999999</v>
      </c>
    </row>
    <row r="533" spans="1:57" ht="17.399999999999999">
      <c r="A533" s="217">
        <v>41922</v>
      </c>
      <c r="B533" s="201" t="str">
        <f t="shared" si="207"/>
        <v>13:30:00</v>
      </c>
      <c r="C533" s="27" t="s">
        <v>48</v>
      </c>
      <c r="D533" s="88">
        <v>569</v>
      </c>
      <c r="E533" s="88">
        <v>550</v>
      </c>
      <c r="F533" s="92">
        <v>787</v>
      </c>
      <c r="G533" s="88">
        <v>19</v>
      </c>
      <c r="H533" s="88">
        <v>18</v>
      </c>
      <c r="I533" s="89">
        <v>26</v>
      </c>
      <c r="J533" s="55">
        <f t="shared" si="211"/>
        <v>1906</v>
      </c>
      <c r="K533" s="55">
        <f t="shared" si="212"/>
        <v>63</v>
      </c>
      <c r="L533" s="89">
        <v>594</v>
      </c>
      <c r="M533" s="94">
        <v>570</v>
      </c>
      <c r="N533" s="94"/>
      <c r="O533" s="93">
        <v>20</v>
      </c>
      <c r="P533" s="93">
        <v>20</v>
      </c>
      <c r="Q533" s="56"/>
      <c r="R533" s="55">
        <f t="shared" si="202"/>
        <v>1164</v>
      </c>
      <c r="S533" s="55">
        <f t="shared" si="206"/>
        <v>40</v>
      </c>
      <c r="T533" s="57">
        <f t="shared" si="203"/>
        <v>103</v>
      </c>
      <c r="U533" s="88">
        <v>4</v>
      </c>
      <c r="V533" s="88">
        <v>4</v>
      </c>
      <c r="W533" s="88">
        <v>8.4</v>
      </c>
      <c r="X533" s="88"/>
      <c r="Y533" s="88"/>
      <c r="Z533" s="44"/>
      <c r="AA533" s="44"/>
      <c r="AB533" s="44"/>
      <c r="AC533" s="68">
        <f t="shared" si="192"/>
        <v>0</v>
      </c>
      <c r="AD533" s="33"/>
      <c r="AE533" s="20">
        <f t="shared" si="193"/>
        <v>0</v>
      </c>
      <c r="AF533" s="85">
        <f t="shared" si="205"/>
        <v>119.4</v>
      </c>
      <c r="AG533" s="21">
        <f t="shared" si="204"/>
        <v>119.4</v>
      </c>
      <c r="AH533" s="82"/>
      <c r="AI533" s="78"/>
      <c r="AJ533" s="22">
        <f t="shared" si="208"/>
        <v>119.4</v>
      </c>
      <c r="AK533" s="23">
        <f t="shared" si="209"/>
        <v>17.47199999999998</v>
      </c>
      <c r="AL533" s="58"/>
      <c r="AM533" s="24">
        <f t="shared" si="210"/>
        <v>0</v>
      </c>
      <c r="AN533" s="25">
        <f t="shared" si="194"/>
        <v>136.87199999999999</v>
      </c>
      <c r="AO533" s="28">
        <f t="shared" si="195"/>
        <v>136.87199999999999</v>
      </c>
      <c r="AP533" s="79"/>
      <c r="AQ533" s="118">
        <v>60</v>
      </c>
      <c r="AR533" s="118">
        <v>200</v>
      </c>
      <c r="AS533" s="118">
        <v>0</v>
      </c>
      <c r="AT533" s="118">
        <v>15</v>
      </c>
      <c r="AU533" s="118">
        <v>62</v>
      </c>
      <c r="AV533" s="62">
        <f t="shared" si="196"/>
        <v>337</v>
      </c>
      <c r="AW533" s="64">
        <f t="shared" si="197"/>
        <v>320.14999999999998</v>
      </c>
      <c r="AX533" s="120">
        <v>6</v>
      </c>
      <c r="AY533" s="120">
        <v>20</v>
      </c>
      <c r="AZ533" s="120">
        <v>8</v>
      </c>
      <c r="BA533" s="120">
        <v>1</v>
      </c>
      <c r="BB533" s="81">
        <f t="shared" si="198"/>
        <v>35</v>
      </c>
      <c r="BC533" s="80">
        <f t="shared" si="199"/>
        <v>285.14999999999998</v>
      </c>
      <c r="BD533" s="36">
        <f t="shared" si="200"/>
        <v>136.87199999999999</v>
      </c>
      <c r="BE533" s="80">
        <f t="shared" si="201"/>
        <v>148.27799999999999</v>
      </c>
    </row>
    <row r="534" spans="1:57" ht="17.399999999999999">
      <c r="A534" s="217">
        <v>41922</v>
      </c>
      <c r="B534" s="201" t="str">
        <f t="shared" si="207"/>
        <v>14:00:00</v>
      </c>
      <c r="C534" s="27" t="s">
        <v>20</v>
      </c>
      <c r="D534" s="88">
        <v>580</v>
      </c>
      <c r="E534" s="88">
        <v>551</v>
      </c>
      <c r="F534" s="92">
        <v>775</v>
      </c>
      <c r="G534" s="88">
        <v>19</v>
      </c>
      <c r="H534" s="88">
        <v>18</v>
      </c>
      <c r="I534" s="89">
        <v>25</v>
      </c>
      <c r="J534" s="55">
        <f t="shared" si="211"/>
        <v>1906</v>
      </c>
      <c r="K534" s="55">
        <f t="shared" si="212"/>
        <v>62</v>
      </c>
      <c r="L534" s="89">
        <v>592</v>
      </c>
      <c r="M534" s="94">
        <v>554</v>
      </c>
      <c r="N534" s="94"/>
      <c r="O534" s="93">
        <v>20</v>
      </c>
      <c r="P534" s="93">
        <v>20</v>
      </c>
      <c r="Q534" s="56"/>
      <c r="R534" s="55">
        <f t="shared" si="202"/>
        <v>1146</v>
      </c>
      <c r="S534" s="55">
        <f t="shared" si="206"/>
        <v>40</v>
      </c>
      <c r="T534" s="57">
        <f t="shared" si="203"/>
        <v>102</v>
      </c>
      <c r="U534" s="88">
        <v>3.8</v>
      </c>
      <c r="V534" s="88">
        <v>4</v>
      </c>
      <c r="W534" s="100">
        <v>7.8</v>
      </c>
      <c r="X534" s="88"/>
      <c r="Y534" s="88"/>
      <c r="Z534" s="44"/>
      <c r="AA534" s="44"/>
      <c r="AB534" s="44"/>
      <c r="AC534" s="68">
        <f t="shared" si="192"/>
        <v>0</v>
      </c>
      <c r="AD534" s="33"/>
      <c r="AE534" s="20">
        <f>AC534+AD534</f>
        <v>0</v>
      </c>
      <c r="AF534" s="85">
        <f t="shared" si="205"/>
        <v>117.6</v>
      </c>
      <c r="AG534" s="21">
        <f t="shared" si="204"/>
        <v>117.6</v>
      </c>
      <c r="AH534" s="82"/>
      <c r="AI534" s="78"/>
      <c r="AJ534" s="22">
        <f t="shared" si="208"/>
        <v>117.6</v>
      </c>
      <c r="AK534" s="23">
        <f t="shared" si="209"/>
        <v>19.271999999999991</v>
      </c>
      <c r="AL534" s="58"/>
      <c r="AM534" s="24">
        <f t="shared" si="210"/>
        <v>0</v>
      </c>
      <c r="AN534" s="25">
        <f t="shared" si="194"/>
        <v>136.87199999999999</v>
      </c>
      <c r="AO534" s="28">
        <f t="shared" si="195"/>
        <v>136.87199999999999</v>
      </c>
      <c r="AP534" s="79"/>
      <c r="AQ534" s="118">
        <v>60</v>
      </c>
      <c r="AR534" s="118">
        <v>200</v>
      </c>
      <c r="AS534" s="118">
        <v>0</v>
      </c>
      <c r="AT534" s="118">
        <v>15</v>
      </c>
      <c r="AU534" s="118">
        <v>62</v>
      </c>
      <c r="AV534" s="62">
        <f t="shared" si="196"/>
        <v>337</v>
      </c>
      <c r="AW534" s="64">
        <f t="shared" si="197"/>
        <v>320.14999999999998</v>
      </c>
      <c r="AX534" s="120">
        <v>6</v>
      </c>
      <c r="AY534" s="120">
        <v>20</v>
      </c>
      <c r="AZ534" s="120">
        <v>8</v>
      </c>
      <c r="BA534" s="120">
        <v>1</v>
      </c>
      <c r="BB534" s="81">
        <f t="shared" si="198"/>
        <v>35</v>
      </c>
      <c r="BC534" s="80">
        <f t="shared" si="199"/>
        <v>285.14999999999998</v>
      </c>
      <c r="BD534" s="36">
        <f t="shared" si="200"/>
        <v>136.87199999999999</v>
      </c>
      <c r="BE534" s="80">
        <f t="shared" si="201"/>
        <v>148.27799999999999</v>
      </c>
    </row>
    <row r="535" spans="1:57" ht="17.399999999999999">
      <c r="A535" s="217">
        <v>41922</v>
      </c>
      <c r="B535" s="201" t="str">
        <f t="shared" si="207"/>
        <v>14:30:00</v>
      </c>
      <c r="C535" s="27" t="s">
        <v>33</v>
      </c>
      <c r="D535" s="88">
        <v>602</v>
      </c>
      <c r="E535" s="88">
        <v>575</v>
      </c>
      <c r="F535" s="88">
        <v>790</v>
      </c>
      <c r="G535" s="88">
        <v>20</v>
      </c>
      <c r="H535" s="88">
        <v>19</v>
      </c>
      <c r="I535" s="89">
        <v>26</v>
      </c>
      <c r="J535" s="55">
        <f t="shared" si="211"/>
        <v>1967</v>
      </c>
      <c r="K535" s="55">
        <f t="shared" si="212"/>
        <v>65</v>
      </c>
      <c r="L535" s="89">
        <v>615</v>
      </c>
      <c r="M535" s="94">
        <v>562</v>
      </c>
      <c r="N535" s="94"/>
      <c r="O535" s="93">
        <v>20</v>
      </c>
      <c r="P535" s="93">
        <v>20</v>
      </c>
      <c r="Q535" s="56"/>
      <c r="R535" s="55">
        <f t="shared" si="202"/>
        <v>1177</v>
      </c>
      <c r="S535" s="55">
        <f t="shared" si="206"/>
        <v>40</v>
      </c>
      <c r="T535" s="57">
        <f t="shared" si="203"/>
        <v>105</v>
      </c>
      <c r="U535" s="88">
        <v>3.8</v>
      </c>
      <c r="V535" s="88">
        <v>4</v>
      </c>
      <c r="W535" s="100">
        <v>7.8</v>
      </c>
      <c r="X535" s="88"/>
      <c r="Y535" s="88"/>
      <c r="Z535" s="44"/>
      <c r="AA535" s="44"/>
      <c r="AB535" s="44"/>
      <c r="AC535" s="68">
        <f t="shared" si="192"/>
        <v>0</v>
      </c>
      <c r="AD535" s="33"/>
      <c r="AE535" s="20">
        <f t="shared" si="193"/>
        <v>0</v>
      </c>
      <c r="AF535" s="85">
        <f>T535+U535+V535+W535+X535+Y535+Z535+AA535+AB535</f>
        <v>120.6</v>
      </c>
      <c r="AG535" s="21">
        <f t="shared" si="204"/>
        <v>120.6</v>
      </c>
      <c r="AH535" s="82"/>
      <c r="AI535" s="78"/>
      <c r="AJ535" s="22">
        <f t="shared" si="208"/>
        <v>120.6</v>
      </c>
      <c r="AK535" s="23">
        <f t="shared" si="209"/>
        <v>16.271999999999991</v>
      </c>
      <c r="AL535" s="58"/>
      <c r="AM535" s="24">
        <f t="shared" si="210"/>
        <v>0</v>
      </c>
      <c r="AN535" s="25">
        <f t="shared" si="194"/>
        <v>136.87199999999999</v>
      </c>
      <c r="AO535" s="28">
        <f t="shared" si="195"/>
        <v>136.87199999999999</v>
      </c>
      <c r="AP535" s="79"/>
      <c r="AQ535" s="118">
        <v>60</v>
      </c>
      <c r="AR535" s="118">
        <v>200</v>
      </c>
      <c r="AS535" s="118">
        <v>0</v>
      </c>
      <c r="AT535" s="118">
        <v>15</v>
      </c>
      <c r="AU535" s="118">
        <v>62</v>
      </c>
      <c r="AV535" s="62">
        <f t="shared" si="196"/>
        <v>337</v>
      </c>
      <c r="AW535" s="64">
        <f t="shared" si="197"/>
        <v>320.14999999999998</v>
      </c>
      <c r="AX535" s="120">
        <v>6</v>
      </c>
      <c r="AY535" s="120">
        <v>20</v>
      </c>
      <c r="AZ535" s="120">
        <v>8</v>
      </c>
      <c r="BA535" s="120">
        <v>1</v>
      </c>
      <c r="BB535" s="81">
        <f t="shared" si="198"/>
        <v>35</v>
      </c>
      <c r="BC535" s="80">
        <f t="shared" si="199"/>
        <v>285.14999999999998</v>
      </c>
      <c r="BD535" s="36">
        <f t="shared" si="200"/>
        <v>136.87199999999999</v>
      </c>
      <c r="BE535" s="80">
        <f t="shared" si="201"/>
        <v>148.27799999999999</v>
      </c>
    </row>
    <row r="536" spans="1:57" ht="17.399999999999999">
      <c r="A536" s="217">
        <v>41922</v>
      </c>
      <c r="B536" s="201" t="str">
        <f t="shared" si="207"/>
        <v>15:00:00</v>
      </c>
      <c r="C536" s="27" t="s">
        <v>21</v>
      </c>
      <c r="D536" s="88">
        <v>624</v>
      </c>
      <c r="E536" s="88">
        <v>512</v>
      </c>
      <c r="F536" s="92">
        <v>808</v>
      </c>
      <c r="G536" s="88">
        <v>21</v>
      </c>
      <c r="H536" s="88">
        <v>20</v>
      </c>
      <c r="I536" s="89">
        <v>27</v>
      </c>
      <c r="J536" s="55">
        <f t="shared" si="211"/>
        <v>1944</v>
      </c>
      <c r="K536" s="55">
        <f t="shared" si="212"/>
        <v>68</v>
      </c>
      <c r="L536" s="89">
        <v>623</v>
      </c>
      <c r="M536" s="94">
        <v>585</v>
      </c>
      <c r="N536" s="94"/>
      <c r="O536" s="93">
        <v>20</v>
      </c>
      <c r="P536" s="93">
        <v>20</v>
      </c>
      <c r="Q536" s="56"/>
      <c r="R536" s="55">
        <f t="shared" si="202"/>
        <v>1208</v>
      </c>
      <c r="S536" s="55">
        <f t="shared" si="206"/>
        <v>40</v>
      </c>
      <c r="T536" s="57">
        <f t="shared" si="203"/>
        <v>108</v>
      </c>
      <c r="U536" s="88">
        <v>4.05</v>
      </c>
      <c r="V536" s="88">
        <v>4.5</v>
      </c>
      <c r="W536" s="100">
        <v>8.9</v>
      </c>
      <c r="X536" s="88"/>
      <c r="Y536" s="88"/>
      <c r="Z536" s="44"/>
      <c r="AA536" s="44"/>
      <c r="AB536" s="44"/>
      <c r="AC536" s="68">
        <f t="shared" si="192"/>
        <v>0</v>
      </c>
      <c r="AD536" s="33"/>
      <c r="AE536" s="20">
        <f t="shared" si="193"/>
        <v>0</v>
      </c>
      <c r="AF536" s="85">
        <f t="shared" ref="AF536:AF561" si="213">T536+U536+V536+W536+X536+Y536+Z536+AA536+AB536</f>
        <v>125.45</v>
      </c>
      <c r="AG536" s="21">
        <f t="shared" si="204"/>
        <v>125.45</v>
      </c>
      <c r="AH536" s="82"/>
      <c r="AI536" s="78"/>
      <c r="AJ536" s="22">
        <f t="shared" si="208"/>
        <v>125.45</v>
      </c>
      <c r="AK536" s="23">
        <f t="shared" si="209"/>
        <v>11.421999999999983</v>
      </c>
      <c r="AL536" s="58"/>
      <c r="AM536" s="24">
        <f t="shared" si="210"/>
        <v>0</v>
      </c>
      <c r="AN536" s="25">
        <f t="shared" si="194"/>
        <v>136.87199999999999</v>
      </c>
      <c r="AO536" s="28">
        <f t="shared" si="195"/>
        <v>136.87199999999999</v>
      </c>
      <c r="AP536" s="79"/>
      <c r="AQ536" s="118">
        <v>60</v>
      </c>
      <c r="AR536" s="118">
        <v>200</v>
      </c>
      <c r="AS536" s="118">
        <v>0</v>
      </c>
      <c r="AT536" s="118">
        <v>15</v>
      </c>
      <c r="AU536" s="118">
        <v>62</v>
      </c>
      <c r="AV536" s="62">
        <f t="shared" si="196"/>
        <v>337</v>
      </c>
      <c r="AW536" s="64">
        <f t="shared" si="197"/>
        <v>320.14999999999998</v>
      </c>
      <c r="AX536" s="120">
        <v>6</v>
      </c>
      <c r="AY536" s="120">
        <v>20</v>
      </c>
      <c r="AZ536" s="120">
        <v>8</v>
      </c>
      <c r="BA536" s="120">
        <v>1</v>
      </c>
      <c r="BB536" s="81">
        <f t="shared" si="198"/>
        <v>35</v>
      </c>
      <c r="BC536" s="80">
        <f t="shared" si="199"/>
        <v>285.14999999999998</v>
      </c>
      <c r="BD536" s="36">
        <f t="shared" si="200"/>
        <v>136.87199999999999</v>
      </c>
      <c r="BE536" s="80">
        <f t="shared" si="201"/>
        <v>148.27799999999999</v>
      </c>
    </row>
    <row r="537" spans="1:57" ht="17.399999999999999">
      <c r="A537" s="217">
        <v>41922</v>
      </c>
      <c r="B537" s="201" t="str">
        <f t="shared" si="207"/>
        <v>15:30:00</v>
      </c>
      <c r="C537" s="27" t="s">
        <v>34</v>
      </c>
      <c r="D537" s="88">
        <v>627</v>
      </c>
      <c r="E537" s="88">
        <v>620</v>
      </c>
      <c r="F537" s="92">
        <v>815</v>
      </c>
      <c r="G537" s="88">
        <v>21</v>
      </c>
      <c r="H537" s="88">
        <v>20</v>
      </c>
      <c r="I537" s="89">
        <v>27</v>
      </c>
      <c r="J537" s="55">
        <f t="shared" si="211"/>
        <v>2062</v>
      </c>
      <c r="K537" s="55">
        <f t="shared" si="212"/>
        <v>68</v>
      </c>
      <c r="L537" s="105">
        <v>634</v>
      </c>
      <c r="M537" s="105">
        <v>579</v>
      </c>
      <c r="N537" s="96"/>
      <c r="O537" s="93">
        <v>21</v>
      </c>
      <c r="P537" s="93">
        <v>20</v>
      </c>
      <c r="Q537" s="56"/>
      <c r="R537" s="55">
        <f t="shared" si="202"/>
        <v>1213</v>
      </c>
      <c r="S537" s="55">
        <f t="shared" si="206"/>
        <v>41</v>
      </c>
      <c r="T537" s="57">
        <f t="shared" si="203"/>
        <v>109</v>
      </c>
      <c r="U537" s="88">
        <v>4.05</v>
      </c>
      <c r="V537" s="88">
        <v>4.5</v>
      </c>
      <c r="W537" s="100">
        <v>8.9</v>
      </c>
      <c r="X537" s="88"/>
      <c r="Y537" s="88"/>
      <c r="Z537" s="44"/>
      <c r="AA537" s="44"/>
      <c r="AB537" s="44"/>
      <c r="AC537" s="68">
        <f t="shared" si="192"/>
        <v>0</v>
      </c>
      <c r="AD537" s="33"/>
      <c r="AE537" s="20">
        <f t="shared" si="193"/>
        <v>0</v>
      </c>
      <c r="AF537" s="85">
        <f t="shared" si="213"/>
        <v>126.45</v>
      </c>
      <c r="AG537" s="21">
        <f t="shared" si="204"/>
        <v>126.45</v>
      </c>
      <c r="AH537" s="82"/>
      <c r="AI537" s="78"/>
      <c r="AJ537" s="22">
        <f t="shared" si="208"/>
        <v>126.45</v>
      </c>
      <c r="AK537" s="23">
        <f t="shared" si="209"/>
        <v>10.421999999999983</v>
      </c>
      <c r="AL537" s="58"/>
      <c r="AM537" s="24">
        <f t="shared" si="210"/>
        <v>0</v>
      </c>
      <c r="AN537" s="25">
        <f t="shared" si="194"/>
        <v>136.87199999999999</v>
      </c>
      <c r="AO537" s="28">
        <f t="shared" si="195"/>
        <v>136.87199999999999</v>
      </c>
      <c r="AP537" s="79"/>
      <c r="AQ537" s="118">
        <v>60</v>
      </c>
      <c r="AR537" s="118">
        <v>200</v>
      </c>
      <c r="AS537" s="118">
        <v>0</v>
      </c>
      <c r="AT537" s="118">
        <v>15</v>
      </c>
      <c r="AU537" s="118">
        <v>62</v>
      </c>
      <c r="AV537" s="62">
        <f t="shared" si="196"/>
        <v>337</v>
      </c>
      <c r="AW537" s="64">
        <f t="shared" si="197"/>
        <v>320.14999999999998</v>
      </c>
      <c r="AX537" s="120">
        <v>6</v>
      </c>
      <c r="AY537" s="120">
        <v>20</v>
      </c>
      <c r="AZ537" s="120">
        <v>8</v>
      </c>
      <c r="BA537" s="120">
        <v>1</v>
      </c>
      <c r="BB537" s="81">
        <f t="shared" si="198"/>
        <v>35</v>
      </c>
      <c r="BC537" s="80">
        <f t="shared" si="199"/>
        <v>285.14999999999998</v>
      </c>
      <c r="BD537" s="36">
        <f t="shared" si="200"/>
        <v>136.87199999999999</v>
      </c>
      <c r="BE537" s="80">
        <f t="shared" si="201"/>
        <v>148.27799999999999</v>
      </c>
    </row>
    <row r="538" spans="1:57" ht="17.399999999999999">
      <c r="A538" s="217">
        <v>41922</v>
      </c>
      <c r="B538" s="201" t="str">
        <f t="shared" si="207"/>
        <v>16:00:00</v>
      </c>
      <c r="C538" s="27" t="s">
        <v>22</v>
      </c>
      <c r="D538" s="88">
        <v>626</v>
      </c>
      <c r="E538" s="88">
        <v>607</v>
      </c>
      <c r="F538" s="92">
        <v>817</v>
      </c>
      <c r="G538" s="88">
        <v>21</v>
      </c>
      <c r="H538" s="88">
        <v>20</v>
      </c>
      <c r="I538" s="89">
        <v>27</v>
      </c>
      <c r="J538" s="55">
        <f t="shared" si="211"/>
        <v>2050</v>
      </c>
      <c r="K538" s="55">
        <f t="shared" si="212"/>
        <v>68</v>
      </c>
      <c r="L538" s="89">
        <v>665</v>
      </c>
      <c r="M538" s="94">
        <v>580</v>
      </c>
      <c r="N538" s="94"/>
      <c r="O538" s="93">
        <v>22</v>
      </c>
      <c r="P538" s="93">
        <v>20</v>
      </c>
      <c r="Q538" s="56"/>
      <c r="R538" s="55">
        <f t="shared" si="202"/>
        <v>1245</v>
      </c>
      <c r="S538" s="55">
        <f t="shared" si="206"/>
        <v>42</v>
      </c>
      <c r="T538" s="57">
        <f t="shared" si="203"/>
        <v>110</v>
      </c>
      <c r="U538" s="88">
        <v>4.08</v>
      </c>
      <c r="V538" s="88">
        <v>4.5</v>
      </c>
      <c r="W538" s="100">
        <v>9.1</v>
      </c>
      <c r="X538" s="88"/>
      <c r="Y538" s="88"/>
      <c r="Z538" s="44"/>
      <c r="AA538" s="44"/>
      <c r="AB538" s="44"/>
      <c r="AC538" s="68">
        <f t="shared" si="192"/>
        <v>0</v>
      </c>
      <c r="AD538" s="33"/>
      <c r="AE538" s="20">
        <f t="shared" si="193"/>
        <v>0</v>
      </c>
      <c r="AF538" s="85">
        <f t="shared" si="213"/>
        <v>127.67999999999999</v>
      </c>
      <c r="AG538" s="21">
        <f t="shared" si="204"/>
        <v>127.67999999999999</v>
      </c>
      <c r="AH538" s="82"/>
      <c r="AI538" s="78"/>
      <c r="AJ538" s="22">
        <f t="shared" si="208"/>
        <v>127.67999999999999</v>
      </c>
      <c r="AK538" s="23">
        <f t="shared" si="209"/>
        <v>9.1919999999999931</v>
      </c>
      <c r="AL538" s="58"/>
      <c r="AM538" s="24">
        <f t="shared" si="210"/>
        <v>0</v>
      </c>
      <c r="AN538" s="25">
        <f t="shared" si="194"/>
        <v>136.87199999999999</v>
      </c>
      <c r="AO538" s="28">
        <f t="shared" si="195"/>
        <v>136.87199999999999</v>
      </c>
      <c r="AP538" s="79"/>
      <c r="AQ538" s="118">
        <v>60</v>
      </c>
      <c r="AR538" s="118">
        <v>200</v>
      </c>
      <c r="AS538" s="118">
        <v>0</v>
      </c>
      <c r="AT538" s="118">
        <v>15</v>
      </c>
      <c r="AU538" s="118">
        <v>62</v>
      </c>
      <c r="AV538" s="62">
        <f t="shared" si="196"/>
        <v>337</v>
      </c>
      <c r="AW538" s="64">
        <f t="shared" si="197"/>
        <v>320.14999999999998</v>
      </c>
      <c r="AX538" s="120">
        <v>6</v>
      </c>
      <c r="AY538" s="120">
        <v>20</v>
      </c>
      <c r="AZ538" s="120">
        <v>8</v>
      </c>
      <c r="BA538" s="120">
        <v>1</v>
      </c>
      <c r="BB538" s="81">
        <f t="shared" si="198"/>
        <v>35</v>
      </c>
      <c r="BC538" s="80">
        <f t="shared" si="199"/>
        <v>285.14999999999998</v>
      </c>
      <c r="BD538" s="36">
        <f t="shared" si="200"/>
        <v>136.87199999999999</v>
      </c>
      <c r="BE538" s="80">
        <f t="shared" si="201"/>
        <v>148.27799999999999</v>
      </c>
    </row>
    <row r="539" spans="1:57" ht="17.399999999999999">
      <c r="A539" s="217">
        <v>41922</v>
      </c>
      <c r="B539" s="201" t="str">
        <f t="shared" si="207"/>
        <v>16:30:00</v>
      </c>
      <c r="C539" s="27" t="s">
        <v>49</v>
      </c>
      <c r="D539" s="88">
        <v>626</v>
      </c>
      <c r="E539" s="88">
        <v>594</v>
      </c>
      <c r="F539" s="88">
        <v>816</v>
      </c>
      <c r="G539" s="88">
        <v>21</v>
      </c>
      <c r="H539" s="88">
        <v>20</v>
      </c>
      <c r="I539" s="89">
        <v>27</v>
      </c>
      <c r="J539" s="55">
        <f t="shared" si="211"/>
        <v>2036</v>
      </c>
      <c r="K539" s="55">
        <f t="shared" si="212"/>
        <v>68</v>
      </c>
      <c r="L539" s="89">
        <v>657</v>
      </c>
      <c r="M539" s="94">
        <v>570</v>
      </c>
      <c r="N539" s="94"/>
      <c r="O539" s="93">
        <v>22</v>
      </c>
      <c r="P539" s="93">
        <v>20</v>
      </c>
      <c r="Q539" s="56"/>
      <c r="R539" s="55">
        <f t="shared" si="202"/>
        <v>1227</v>
      </c>
      <c r="S539" s="55">
        <f t="shared" si="206"/>
        <v>42</v>
      </c>
      <c r="T539" s="57">
        <f t="shared" si="203"/>
        <v>110</v>
      </c>
      <c r="U539" s="88">
        <v>4.08</v>
      </c>
      <c r="V539" s="88">
        <v>4.5</v>
      </c>
      <c r="W539" s="100">
        <v>9.1</v>
      </c>
      <c r="X539" s="88"/>
      <c r="Y539" s="88"/>
      <c r="Z539" s="44"/>
      <c r="AA539" s="44"/>
      <c r="AB539" s="44"/>
      <c r="AC539" s="68">
        <f t="shared" si="192"/>
        <v>0</v>
      </c>
      <c r="AD539" s="33"/>
      <c r="AE539" s="20">
        <f t="shared" si="193"/>
        <v>0</v>
      </c>
      <c r="AF539" s="85">
        <f t="shared" si="213"/>
        <v>127.67999999999999</v>
      </c>
      <c r="AG539" s="21">
        <f t="shared" si="204"/>
        <v>127.67999999999999</v>
      </c>
      <c r="AH539" s="82"/>
      <c r="AI539" s="78"/>
      <c r="AJ539" s="22">
        <f t="shared" si="208"/>
        <v>127.67999999999999</v>
      </c>
      <c r="AK539" s="23">
        <f t="shared" si="209"/>
        <v>9.1919999999999931</v>
      </c>
      <c r="AL539" s="58"/>
      <c r="AM539" s="24">
        <f t="shared" si="210"/>
        <v>0</v>
      </c>
      <c r="AN539" s="25">
        <f t="shared" si="194"/>
        <v>136.87199999999999</v>
      </c>
      <c r="AO539" s="28">
        <f t="shared" si="195"/>
        <v>136.87199999999999</v>
      </c>
      <c r="AP539" s="79"/>
      <c r="AQ539" s="118">
        <v>60</v>
      </c>
      <c r="AR539" s="118">
        <v>200</v>
      </c>
      <c r="AS539" s="118">
        <v>0</v>
      </c>
      <c r="AT539" s="118">
        <v>15</v>
      </c>
      <c r="AU539" s="118">
        <v>62</v>
      </c>
      <c r="AV539" s="62">
        <f t="shared" si="196"/>
        <v>337</v>
      </c>
      <c r="AW539" s="64">
        <f t="shared" si="197"/>
        <v>320.14999999999998</v>
      </c>
      <c r="AX539" s="120">
        <v>6</v>
      </c>
      <c r="AY539" s="120">
        <v>20</v>
      </c>
      <c r="AZ539" s="120">
        <v>8</v>
      </c>
      <c r="BA539" s="120">
        <v>1</v>
      </c>
      <c r="BB539" s="81">
        <f t="shared" si="198"/>
        <v>35</v>
      </c>
      <c r="BC539" s="80">
        <f t="shared" si="199"/>
        <v>285.14999999999998</v>
      </c>
      <c r="BD539" s="36">
        <f t="shared" si="200"/>
        <v>136.87199999999999</v>
      </c>
      <c r="BE539" s="80">
        <f t="shared" si="201"/>
        <v>148.27799999999999</v>
      </c>
    </row>
    <row r="540" spans="1:57" ht="17.399999999999999">
      <c r="A540" s="217">
        <v>41922</v>
      </c>
      <c r="B540" s="201" t="str">
        <f t="shared" si="207"/>
        <v>17:00:00</v>
      </c>
      <c r="C540" s="27" t="s">
        <v>23</v>
      </c>
      <c r="D540" s="88">
        <v>621</v>
      </c>
      <c r="E540" s="88">
        <v>566</v>
      </c>
      <c r="F540" s="88">
        <v>788</v>
      </c>
      <c r="G540" s="88">
        <v>21</v>
      </c>
      <c r="H540" s="88">
        <v>19</v>
      </c>
      <c r="I540" s="89">
        <v>28</v>
      </c>
      <c r="J540" s="55">
        <f t="shared" si="211"/>
        <v>1975</v>
      </c>
      <c r="K540" s="55">
        <f t="shared" si="212"/>
        <v>68</v>
      </c>
      <c r="L540" s="89">
        <v>648</v>
      </c>
      <c r="M540" s="94">
        <v>551</v>
      </c>
      <c r="N540" s="94"/>
      <c r="O540" s="93">
        <v>21</v>
      </c>
      <c r="P540" s="93">
        <v>20</v>
      </c>
      <c r="Q540" s="56"/>
      <c r="R540" s="55">
        <f t="shared" si="202"/>
        <v>1199</v>
      </c>
      <c r="S540" s="55">
        <f t="shared" si="206"/>
        <v>41</v>
      </c>
      <c r="T540" s="57">
        <f t="shared" si="203"/>
        <v>109</v>
      </c>
      <c r="U540" s="88">
        <v>3.96</v>
      </c>
      <c r="V540" s="88">
        <v>4.5</v>
      </c>
      <c r="W540" s="100">
        <v>9.1</v>
      </c>
      <c r="X540" s="88"/>
      <c r="Y540" s="88"/>
      <c r="Z540" s="44"/>
      <c r="AA540" s="44"/>
      <c r="AB540" s="44"/>
      <c r="AC540" s="68">
        <f t="shared" si="192"/>
        <v>0</v>
      </c>
      <c r="AD540" s="33"/>
      <c r="AE540" s="20">
        <f t="shared" si="193"/>
        <v>0</v>
      </c>
      <c r="AF540" s="85">
        <f t="shared" si="213"/>
        <v>126.55999999999999</v>
      </c>
      <c r="AG540" s="21">
        <f t="shared" si="204"/>
        <v>126.55999999999999</v>
      </c>
      <c r="AH540" s="82"/>
      <c r="AI540" s="78"/>
      <c r="AJ540" s="22">
        <f t="shared" si="208"/>
        <v>126.55999999999999</v>
      </c>
      <c r="AK540" s="23">
        <f t="shared" si="209"/>
        <v>10.311999999999998</v>
      </c>
      <c r="AL540" s="58"/>
      <c r="AM540" s="24">
        <f t="shared" si="210"/>
        <v>0</v>
      </c>
      <c r="AN540" s="25">
        <f t="shared" si="194"/>
        <v>136.87199999999999</v>
      </c>
      <c r="AO540" s="28">
        <f t="shared" si="195"/>
        <v>136.87199999999999</v>
      </c>
      <c r="AP540" s="79"/>
      <c r="AQ540" s="118">
        <v>60</v>
      </c>
      <c r="AR540" s="118">
        <v>200</v>
      </c>
      <c r="AS540" s="118">
        <v>0</v>
      </c>
      <c r="AT540" s="118">
        <v>15</v>
      </c>
      <c r="AU540" s="118">
        <v>62</v>
      </c>
      <c r="AV540" s="62">
        <f t="shared" si="196"/>
        <v>337</v>
      </c>
      <c r="AW540" s="64">
        <f t="shared" si="197"/>
        <v>320.14999999999998</v>
      </c>
      <c r="AX540" s="120">
        <v>6</v>
      </c>
      <c r="AY540" s="120">
        <v>20</v>
      </c>
      <c r="AZ540" s="120">
        <v>8</v>
      </c>
      <c r="BA540" s="120">
        <v>1</v>
      </c>
      <c r="BB540" s="81">
        <f t="shared" si="198"/>
        <v>35</v>
      </c>
      <c r="BC540" s="80">
        <f t="shared" si="199"/>
        <v>285.14999999999998</v>
      </c>
      <c r="BD540" s="36">
        <f t="shared" si="200"/>
        <v>136.87199999999999</v>
      </c>
      <c r="BE540" s="80">
        <f t="shared" si="201"/>
        <v>148.27799999999999</v>
      </c>
    </row>
    <row r="541" spans="1:57" ht="17.399999999999999">
      <c r="A541" s="217">
        <v>41922</v>
      </c>
      <c r="B541" s="201" t="str">
        <f t="shared" si="207"/>
        <v>17:30:00</v>
      </c>
      <c r="C541" s="27" t="s">
        <v>50</v>
      </c>
      <c r="D541" s="88">
        <v>611</v>
      </c>
      <c r="E541" s="88">
        <v>555</v>
      </c>
      <c r="F541" s="88">
        <v>799</v>
      </c>
      <c r="G541" s="88">
        <v>21</v>
      </c>
      <c r="H541" s="88">
        <v>19</v>
      </c>
      <c r="I541" s="89">
        <v>26</v>
      </c>
      <c r="J541" s="55">
        <f t="shared" si="211"/>
        <v>1965</v>
      </c>
      <c r="K541" s="55">
        <f t="shared" si="212"/>
        <v>66</v>
      </c>
      <c r="L541" s="89">
        <v>617</v>
      </c>
      <c r="M541" s="94">
        <v>535</v>
      </c>
      <c r="N541" s="94"/>
      <c r="O541" s="93">
        <v>20</v>
      </c>
      <c r="P541" s="93">
        <v>19</v>
      </c>
      <c r="Q541" s="56"/>
      <c r="R541" s="55">
        <f t="shared" si="202"/>
        <v>1152</v>
      </c>
      <c r="S541" s="55">
        <f t="shared" si="206"/>
        <v>39</v>
      </c>
      <c r="T541" s="57">
        <f t="shared" si="203"/>
        <v>105</v>
      </c>
      <c r="U541" s="88">
        <v>3.96</v>
      </c>
      <c r="V541" s="88">
        <v>4.5</v>
      </c>
      <c r="W541" s="100">
        <v>9.1</v>
      </c>
      <c r="X541" s="88"/>
      <c r="Y541" s="88"/>
      <c r="Z541" s="44"/>
      <c r="AA541" s="44"/>
      <c r="AB541" s="44"/>
      <c r="AC541" s="68">
        <f t="shared" si="192"/>
        <v>0</v>
      </c>
      <c r="AD541" s="33"/>
      <c r="AE541" s="20">
        <f t="shared" si="193"/>
        <v>0</v>
      </c>
      <c r="AF541" s="85">
        <f t="shared" si="213"/>
        <v>122.55999999999999</v>
      </c>
      <c r="AG541" s="83">
        <f t="shared" si="204"/>
        <v>122.55999999999999</v>
      </c>
      <c r="AH541" s="84"/>
      <c r="AI541" s="78"/>
      <c r="AJ541" s="22">
        <f t="shared" si="208"/>
        <v>122.55999999999999</v>
      </c>
      <c r="AK541" s="23">
        <f t="shared" si="209"/>
        <v>15.680000000000021</v>
      </c>
      <c r="AL541" s="58"/>
      <c r="AM541" s="24">
        <f t="shared" si="210"/>
        <v>0</v>
      </c>
      <c r="AN541" s="25">
        <f t="shared" si="194"/>
        <v>138.24</v>
      </c>
      <c r="AO541" s="28">
        <f t="shared" si="195"/>
        <v>138.24</v>
      </c>
      <c r="AP541" s="79"/>
      <c r="AQ541" s="118">
        <v>65</v>
      </c>
      <c r="AR541" s="118">
        <v>200</v>
      </c>
      <c r="AS541" s="118">
        <v>0</v>
      </c>
      <c r="AT541" s="118">
        <v>15</v>
      </c>
      <c r="AU541" s="118">
        <v>60</v>
      </c>
      <c r="AV541" s="62">
        <f t="shared" si="196"/>
        <v>340</v>
      </c>
      <c r="AW541" s="64">
        <f t="shared" si="197"/>
        <v>323</v>
      </c>
      <c r="AX541" s="120">
        <v>6</v>
      </c>
      <c r="AY541" s="120">
        <v>20</v>
      </c>
      <c r="AZ541" s="120">
        <v>8</v>
      </c>
      <c r="BA541" s="120">
        <v>1</v>
      </c>
      <c r="BB541" s="81">
        <f t="shared" si="198"/>
        <v>35</v>
      </c>
      <c r="BC541" s="80">
        <f t="shared" si="199"/>
        <v>288</v>
      </c>
      <c r="BD541" s="36">
        <f t="shared" si="200"/>
        <v>138.24</v>
      </c>
      <c r="BE541" s="80">
        <f t="shared" si="201"/>
        <v>149.76</v>
      </c>
    </row>
    <row r="542" spans="1:57" ht="17.399999999999999">
      <c r="A542" s="217">
        <v>41922</v>
      </c>
      <c r="B542" s="201" t="str">
        <f t="shared" si="207"/>
        <v>18:00:00</v>
      </c>
      <c r="C542" s="27" t="s">
        <v>24</v>
      </c>
      <c r="D542" s="88">
        <v>661</v>
      </c>
      <c r="E542" s="88">
        <v>559</v>
      </c>
      <c r="F542" s="88">
        <v>873</v>
      </c>
      <c r="G542" s="88">
        <v>22</v>
      </c>
      <c r="H542" s="88">
        <v>19</v>
      </c>
      <c r="I542" s="89">
        <v>28</v>
      </c>
      <c r="J542" s="55">
        <f t="shared" si="211"/>
        <v>2093</v>
      </c>
      <c r="K542" s="55">
        <f t="shared" si="212"/>
        <v>69</v>
      </c>
      <c r="L542" s="89">
        <v>682</v>
      </c>
      <c r="M542" s="94">
        <v>541</v>
      </c>
      <c r="N542" s="94"/>
      <c r="O542" s="93">
        <v>23</v>
      </c>
      <c r="P542" s="93">
        <v>19</v>
      </c>
      <c r="Q542" s="56"/>
      <c r="R542" s="55">
        <f t="shared" si="202"/>
        <v>1223</v>
      </c>
      <c r="S542" s="55">
        <f t="shared" si="206"/>
        <v>42</v>
      </c>
      <c r="T542" s="57">
        <f t="shared" si="203"/>
        <v>111</v>
      </c>
      <c r="U542" s="88">
        <v>4.5599999999999996</v>
      </c>
      <c r="V542" s="88">
        <v>6.5</v>
      </c>
      <c r="W542" s="100">
        <v>10.1</v>
      </c>
      <c r="X542" s="88"/>
      <c r="Y542" s="88"/>
      <c r="Z542" s="44"/>
      <c r="AA542" s="44"/>
      <c r="AB542" s="44"/>
      <c r="AC542" s="68">
        <f t="shared" si="192"/>
        <v>0</v>
      </c>
      <c r="AD542" s="33"/>
      <c r="AE542" s="20">
        <f t="shared" si="193"/>
        <v>0</v>
      </c>
      <c r="AF542" s="85">
        <f>T542+U542+V542+W542+X542+Y542+Z542+AA542+AB542</f>
        <v>132.16</v>
      </c>
      <c r="AG542" s="83">
        <f t="shared" si="204"/>
        <v>132.16</v>
      </c>
      <c r="AH542" s="84"/>
      <c r="AI542" s="78"/>
      <c r="AJ542" s="22">
        <f t="shared" si="208"/>
        <v>132.16</v>
      </c>
      <c r="AK542" s="23">
        <f t="shared" si="209"/>
        <v>11.359999999999985</v>
      </c>
      <c r="AL542" s="58"/>
      <c r="AM542" s="24">
        <f t="shared" si="210"/>
        <v>0</v>
      </c>
      <c r="AN542" s="25">
        <f t="shared" si="194"/>
        <v>143.51999999999998</v>
      </c>
      <c r="AO542" s="28">
        <f t="shared" si="195"/>
        <v>143.51999999999998</v>
      </c>
      <c r="AP542" s="79"/>
      <c r="AQ542" s="118">
        <v>65</v>
      </c>
      <c r="AR542" s="118">
        <v>200</v>
      </c>
      <c r="AS542" s="118">
        <v>0</v>
      </c>
      <c r="AT542" s="118">
        <v>15</v>
      </c>
      <c r="AU542" s="118">
        <v>60</v>
      </c>
      <c r="AV542" s="62">
        <f t="shared" si="196"/>
        <v>340</v>
      </c>
      <c r="AW542" s="64">
        <f t="shared" si="197"/>
        <v>323</v>
      </c>
      <c r="AX542" s="120">
        <v>8</v>
      </c>
      <c r="AY542" s="120">
        <v>12</v>
      </c>
      <c r="AZ542" s="120">
        <v>3</v>
      </c>
      <c r="BA542" s="120">
        <v>1</v>
      </c>
      <c r="BB542" s="81">
        <f t="shared" si="198"/>
        <v>24</v>
      </c>
      <c r="BC542" s="80">
        <f t="shared" si="199"/>
        <v>299</v>
      </c>
      <c r="BD542" s="36">
        <f t="shared" si="200"/>
        <v>143.51999999999998</v>
      </c>
      <c r="BE542" s="80">
        <f t="shared" si="201"/>
        <v>155.48000000000002</v>
      </c>
    </row>
    <row r="543" spans="1:57" ht="17.399999999999999">
      <c r="A543" s="217">
        <v>41922</v>
      </c>
      <c r="B543" s="201" t="str">
        <f t="shared" si="207"/>
        <v>18:15:00</v>
      </c>
      <c r="C543" s="27" t="s">
        <v>35</v>
      </c>
      <c r="D543" s="88">
        <v>661</v>
      </c>
      <c r="E543" s="88">
        <v>559</v>
      </c>
      <c r="F543" s="88">
        <v>873</v>
      </c>
      <c r="G543" s="88">
        <v>22</v>
      </c>
      <c r="H543" s="88">
        <v>19</v>
      </c>
      <c r="I543" s="89">
        <v>28</v>
      </c>
      <c r="J543" s="55">
        <f>D543+E543+F543</f>
        <v>2093</v>
      </c>
      <c r="K543" s="55">
        <f>G543+H543+I543</f>
        <v>69</v>
      </c>
      <c r="L543" s="89">
        <v>723</v>
      </c>
      <c r="M543" s="94">
        <v>550</v>
      </c>
      <c r="N543" s="94"/>
      <c r="O543" s="93">
        <v>24</v>
      </c>
      <c r="P543" s="93">
        <v>20</v>
      </c>
      <c r="Q543" s="56"/>
      <c r="R543" s="55">
        <f t="shared" si="202"/>
        <v>1273</v>
      </c>
      <c r="S543" s="55">
        <f t="shared" si="206"/>
        <v>44</v>
      </c>
      <c r="T543" s="57">
        <f t="shared" si="203"/>
        <v>113</v>
      </c>
      <c r="U543" s="88">
        <v>4.5599999999999996</v>
      </c>
      <c r="V543" s="88">
        <v>6.5</v>
      </c>
      <c r="W543" s="100">
        <v>10.1</v>
      </c>
      <c r="X543" s="88"/>
      <c r="Y543" s="88"/>
      <c r="Z543" s="44"/>
      <c r="AA543" s="44"/>
      <c r="AB543" s="44"/>
      <c r="AC543" s="68">
        <f>SUM(X543:AB543)</f>
        <v>0</v>
      </c>
      <c r="AD543" s="33"/>
      <c r="AE543" s="20">
        <f t="shared" si="193"/>
        <v>0</v>
      </c>
      <c r="AF543" s="85">
        <f>T543+U543+V543+W543+X543+Y543+Z543+AA543+AB543</f>
        <v>134.16</v>
      </c>
      <c r="AG543" s="83">
        <f t="shared" si="204"/>
        <v>134.16</v>
      </c>
      <c r="AH543" s="84"/>
      <c r="AI543" s="78"/>
      <c r="AJ543" s="22">
        <f t="shared" si="208"/>
        <v>134.16</v>
      </c>
      <c r="AK543" s="23">
        <f t="shared" si="209"/>
        <v>9.3599999999999852</v>
      </c>
      <c r="AL543" s="58"/>
      <c r="AM543" s="24">
        <f t="shared" si="210"/>
        <v>0</v>
      </c>
      <c r="AN543" s="25">
        <f t="shared" si="194"/>
        <v>143.51999999999998</v>
      </c>
      <c r="AO543" s="28">
        <f t="shared" si="195"/>
        <v>143.51999999999998</v>
      </c>
      <c r="AP543" s="79"/>
      <c r="AQ543" s="118">
        <v>65</v>
      </c>
      <c r="AR543" s="118">
        <v>200</v>
      </c>
      <c r="AS543" s="118">
        <v>0</v>
      </c>
      <c r="AT543" s="118">
        <v>15</v>
      </c>
      <c r="AU543" s="118">
        <v>60</v>
      </c>
      <c r="AV543" s="62">
        <f t="shared" si="196"/>
        <v>340</v>
      </c>
      <c r="AW543" s="64">
        <f t="shared" si="197"/>
        <v>323</v>
      </c>
      <c r="AX543" s="120">
        <v>8</v>
      </c>
      <c r="AY543" s="120">
        <v>12</v>
      </c>
      <c r="AZ543" s="120">
        <v>3</v>
      </c>
      <c r="BA543" s="120">
        <v>1</v>
      </c>
      <c r="BB543" s="81">
        <f t="shared" si="198"/>
        <v>24</v>
      </c>
      <c r="BC543" s="80">
        <f t="shared" si="199"/>
        <v>299</v>
      </c>
      <c r="BD543" s="36">
        <f t="shared" si="200"/>
        <v>143.51999999999998</v>
      </c>
      <c r="BE543" s="80">
        <f t="shared" si="201"/>
        <v>155.48000000000002</v>
      </c>
    </row>
    <row r="544" spans="1:57" ht="17.399999999999999">
      <c r="A544" s="217">
        <v>41922</v>
      </c>
      <c r="B544" s="201" t="str">
        <f t="shared" si="207"/>
        <v>18:30:00</v>
      </c>
      <c r="C544" s="27" t="s">
        <v>36</v>
      </c>
      <c r="D544" s="88">
        <v>763</v>
      </c>
      <c r="E544" s="88">
        <v>587</v>
      </c>
      <c r="F544" s="88">
        <v>777</v>
      </c>
      <c r="G544" s="88">
        <v>25</v>
      </c>
      <c r="H544" s="88">
        <v>20</v>
      </c>
      <c r="I544" s="89">
        <v>25</v>
      </c>
      <c r="J544" s="55">
        <f>D544+E544+F544</f>
        <v>2127</v>
      </c>
      <c r="K544" s="55">
        <f>G544+H544+I544</f>
        <v>70</v>
      </c>
      <c r="L544" s="89">
        <v>728</v>
      </c>
      <c r="M544" s="94">
        <v>546</v>
      </c>
      <c r="N544" s="94"/>
      <c r="O544" s="93">
        <v>24</v>
      </c>
      <c r="P544" s="93">
        <v>19</v>
      </c>
      <c r="Q544" s="56"/>
      <c r="R544" s="55">
        <f>SUM(L544+M544+N544)</f>
        <v>1274</v>
      </c>
      <c r="S544" s="55">
        <f t="shared" si="206"/>
        <v>43</v>
      </c>
      <c r="T544" s="57">
        <f>SUM(K544+S544)</f>
        <v>113</v>
      </c>
      <c r="U544" s="88">
        <v>4.5599999999999996</v>
      </c>
      <c r="V544" s="88">
        <v>7.5</v>
      </c>
      <c r="W544" s="100">
        <v>10.1</v>
      </c>
      <c r="X544" s="88"/>
      <c r="Y544" s="88"/>
      <c r="Z544" s="44"/>
      <c r="AA544" s="44"/>
      <c r="AB544" s="44"/>
      <c r="AC544" s="68">
        <f>SUM(X544:AB544)</f>
        <v>0</v>
      </c>
      <c r="AD544" s="33"/>
      <c r="AE544" s="20">
        <f t="shared" si="193"/>
        <v>0</v>
      </c>
      <c r="AF544" s="85">
        <f>T544+U544+V544+W544+X544+Y544+Z544+AA544+AB544</f>
        <v>135.16</v>
      </c>
      <c r="AG544" s="83">
        <f t="shared" si="204"/>
        <v>135.16</v>
      </c>
      <c r="AH544" s="84"/>
      <c r="AI544" s="78"/>
      <c r="AJ544" s="22">
        <f t="shared" si="208"/>
        <v>135.16</v>
      </c>
      <c r="AK544" s="23">
        <f t="shared" si="209"/>
        <v>8.3599999999999852</v>
      </c>
      <c r="AL544" s="58"/>
      <c r="AM544" s="24">
        <f t="shared" si="210"/>
        <v>0</v>
      </c>
      <c r="AN544" s="25">
        <f t="shared" si="194"/>
        <v>143.51999999999998</v>
      </c>
      <c r="AO544" s="28">
        <f t="shared" si="195"/>
        <v>143.51999999999998</v>
      </c>
      <c r="AP544" s="79"/>
      <c r="AQ544" s="118">
        <v>65</v>
      </c>
      <c r="AR544" s="118">
        <v>200</v>
      </c>
      <c r="AS544" s="118">
        <v>0</v>
      </c>
      <c r="AT544" s="118">
        <v>15</v>
      </c>
      <c r="AU544" s="118">
        <v>60</v>
      </c>
      <c r="AV544" s="62">
        <f t="shared" si="196"/>
        <v>340</v>
      </c>
      <c r="AW544" s="64">
        <f t="shared" si="197"/>
        <v>323</v>
      </c>
      <c r="AX544" s="120">
        <v>8</v>
      </c>
      <c r="AY544" s="120">
        <v>12</v>
      </c>
      <c r="AZ544" s="120">
        <v>3</v>
      </c>
      <c r="BA544" s="120">
        <v>1</v>
      </c>
      <c r="BB544" s="81">
        <f t="shared" si="198"/>
        <v>24</v>
      </c>
      <c r="BC544" s="80">
        <f t="shared" si="199"/>
        <v>299</v>
      </c>
      <c r="BD544" s="36">
        <f t="shared" si="200"/>
        <v>143.51999999999998</v>
      </c>
      <c r="BE544" s="80">
        <f t="shared" si="201"/>
        <v>155.48000000000002</v>
      </c>
    </row>
    <row r="545" spans="1:57" ht="17.399999999999999">
      <c r="A545" s="217">
        <v>41922</v>
      </c>
      <c r="B545" s="201" t="str">
        <f t="shared" si="207"/>
        <v>18:45:00</v>
      </c>
      <c r="C545" s="27" t="s">
        <v>51</v>
      </c>
      <c r="D545" s="88">
        <v>763</v>
      </c>
      <c r="E545" s="88">
        <v>587</v>
      </c>
      <c r="F545" s="88">
        <v>777</v>
      </c>
      <c r="G545" s="88">
        <v>25</v>
      </c>
      <c r="H545" s="88">
        <v>20</v>
      </c>
      <c r="I545" s="89">
        <v>25</v>
      </c>
      <c r="J545" s="55">
        <f>D545+E545+F545</f>
        <v>2127</v>
      </c>
      <c r="K545" s="55">
        <f>G545+H545+I545</f>
        <v>70</v>
      </c>
      <c r="L545" s="89">
        <v>728</v>
      </c>
      <c r="M545" s="94">
        <v>546</v>
      </c>
      <c r="N545" s="94"/>
      <c r="O545" s="93">
        <v>24</v>
      </c>
      <c r="P545" s="93">
        <v>19</v>
      </c>
      <c r="Q545" s="56"/>
      <c r="R545" s="55">
        <f t="shared" si="202"/>
        <v>1274</v>
      </c>
      <c r="S545" s="55">
        <f t="shared" si="206"/>
        <v>43</v>
      </c>
      <c r="T545" s="57">
        <f t="shared" si="203"/>
        <v>113</v>
      </c>
      <c r="U545" s="88">
        <v>4.5599999999999996</v>
      </c>
      <c r="V545" s="88">
        <v>7.5</v>
      </c>
      <c r="W545" s="100">
        <v>10.1</v>
      </c>
      <c r="X545" s="88"/>
      <c r="Y545" s="88"/>
      <c r="Z545" s="44"/>
      <c r="AA545" s="44"/>
      <c r="AB545" s="44"/>
      <c r="AC545" s="68">
        <f t="shared" si="192"/>
        <v>0</v>
      </c>
      <c r="AD545" s="33"/>
      <c r="AE545" s="20">
        <f t="shared" si="193"/>
        <v>0</v>
      </c>
      <c r="AF545" s="85">
        <f t="shared" si="213"/>
        <v>135.16</v>
      </c>
      <c r="AG545" s="83">
        <f t="shared" si="204"/>
        <v>135.16</v>
      </c>
      <c r="AH545" s="84"/>
      <c r="AI545" s="78"/>
      <c r="AJ545" s="22">
        <f t="shared" si="208"/>
        <v>135.16</v>
      </c>
      <c r="AK545" s="23">
        <f t="shared" si="209"/>
        <v>8.3599999999999852</v>
      </c>
      <c r="AL545" s="58"/>
      <c r="AM545" s="24">
        <f t="shared" si="210"/>
        <v>0</v>
      </c>
      <c r="AN545" s="25">
        <f t="shared" si="194"/>
        <v>143.51999999999998</v>
      </c>
      <c r="AO545" s="28">
        <f t="shared" si="195"/>
        <v>143.51999999999998</v>
      </c>
      <c r="AP545" s="79"/>
      <c r="AQ545" s="118">
        <v>65</v>
      </c>
      <c r="AR545" s="118">
        <v>200</v>
      </c>
      <c r="AS545" s="118">
        <v>0</v>
      </c>
      <c r="AT545" s="118">
        <v>15</v>
      </c>
      <c r="AU545" s="118">
        <v>60</v>
      </c>
      <c r="AV545" s="62">
        <f t="shared" si="196"/>
        <v>340</v>
      </c>
      <c r="AW545" s="64">
        <f t="shared" si="197"/>
        <v>323</v>
      </c>
      <c r="AX545" s="120">
        <v>8</v>
      </c>
      <c r="AY545" s="120">
        <v>12</v>
      </c>
      <c r="AZ545" s="120">
        <v>3</v>
      </c>
      <c r="BA545" s="120">
        <v>1</v>
      </c>
      <c r="BB545" s="81">
        <f t="shared" si="198"/>
        <v>24</v>
      </c>
      <c r="BC545" s="80">
        <f t="shared" si="199"/>
        <v>299</v>
      </c>
      <c r="BD545" s="36">
        <f t="shared" si="200"/>
        <v>143.51999999999998</v>
      </c>
      <c r="BE545" s="80">
        <f t="shared" si="201"/>
        <v>155.48000000000002</v>
      </c>
    </row>
    <row r="546" spans="1:57" ht="17.399999999999999">
      <c r="A546" s="217">
        <v>41922</v>
      </c>
      <c r="B546" s="201" t="str">
        <f t="shared" si="207"/>
        <v>19:00:00</v>
      </c>
      <c r="C546" s="27" t="s">
        <v>25</v>
      </c>
      <c r="D546" s="88">
        <v>746</v>
      </c>
      <c r="E546" s="88">
        <v>561</v>
      </c>
      <c r="F546" s="88">
        <v>824</v>
      </c>
      <c r="G546" s="88">
        <v>25</v>
      </c>
      <c r="H546" s="88">
        <v>19</v>
      </c>
      <c r="I546" s="89">
        <v>27</v>
      </c>
      <c r="J546" s="55">
        <f t="shared" si="211"/>
        <v>2131</v>
      </c>
      <c r="K546" s="55">
        <f t="shared" si="212"/>
        <v>71</v>
      </c>
      <c r="L546" s="89">
        <v>730</v>
      </c>
      <c r="M546" s="94">
        <v>532</v>
      </c>
      <c r="N546" s="94"/>
      <c r="O546" s="93">
        <v>24</v>
      </c>
      <c r="P546" s="93">
        <v>19</v>
      </c>
      <c r="Q546" s="56"/>
      <c r="R546" s="55">
        <f t="shared" si="202"/>
        <v>1262</v>
      </c>
      <c r="S546" s="55">
        <f t="shared" si="206"/>
        <v>43</v>
      </c>
      <c r="T546" s="57">
        <f t="shared" si="203"/>
        <v>114</v>
      </c>
      <c r="U546" s="88">
        <v>6.24</v>
      </c>
      <c r="V546" s="88">
        <v>8</v>
      </c>
      <c r="W546" s="100">
        <v>12</v>
      </c>
      <c r="X546" s="88"/>
      <c r="Y546" s="88"/>
      <c r="Z546" s="44"/>
      <c r="AA546" s="44"/>
      <c r="AB546" s="44"/>
      <c r="AC546" s="68">
        <f t="shared" si="192"/>
        <v>0</v>
      </c>
      <c r="AD546" s="33"/>
      <c r="AE546" s="20">
        <f t="shared" si="193"/>
        <v>0</v>
      </c>
      <c r="AF546" s="85">
        <f t="shared" si="213"/>
        <v>140.24</v>
      </c>
      <c r="AG546" s="83">
        <f t="shared" si="204"/>
        <v>140.24</v>
      </c>
      <c r="AH546" s="84"/>
      <c r="AI546" s="78"/>
      <c r="AJ546" s="22">
        <f t="shared" si="208"/>
        <v>140.24</v>
      </c>
      <c r="AK546" s="23">
        <f t="shared" si="209"/>
        <v>3.2799999999999727</v>
      </c>
      <c r="AL546" s="58"/>
      <c r="AM546" s="24">
        <f t="shared" si="210"/>
        <v>0</v>
      </c>
      <c r="AN546" s="25">
        <f t="shared" si="194"/>
        <v>143.51999999999998</v>
      </c>
      <c r="AO546" s="28">
        <f t="shared" si="195"/>
        <v>143.51999999999998</v>
      </c>
      <c r="AP546" s="79"/>
      <c r="AQ546" s="118">
        <v>65</v>
      </c>
      <c r="AR546" s="118">
        <v>200</v>
      </c>
      <c r="AS546" s="118">
        <v>0</v>
      </c>
      <c r="AT546" s="118">
        <v>15</v>
      </c>
      <c r="AU546" s="118">
        <v>60</v>
      </c>
      <c r="AV546" s="62">
        <f t="shared" si="196"/>
        <v>340</v>
      </c>
      <c r="AW546" s="64">
        <f t="shared" si="197"/>
        <v>323</v>
      </c>
      <c r="AX546" s="120">
        <v>8</v>
      </c>
      <c r="AY546" s="120">
        <v>12</v>
      </c>
      <c r="AZ546" s="120">
        <v>3</v>
      </c>
      <c r="BA546" s="120">
        <v>1</v>
      </c>
      <c r="BB546" s="81">
        <f t="shared" si="198"/>
        <v>24</v>
      </c>
      <c r="BC546" s="80">
        <f t="shared" si="199"/>
        <v>299</v>
      </c>
      <c r="BD546" s="36">
        <f t="shared" si="200"/>
        <v>143.51999999999998</v>
      </c>
      <c r="BE546" s="80">
        <f t="shared" si="201"/>
        <v>155.48000000000002</v>
      </c>
    </row>
    <row r="547" spans="1:57" ht="17.399999999999999">
      <c r="A547" s="217">
        <v>41922</v>
      </c>
      <c r="B547" s="201" t="str">
        <f t="shared" si="207"/>
        <v>19:15:00</v>
      </c>
      <c r="C547" s="27" t="s">
        <v>52</v>
      </c>
      <c r="D547" s="88">
        <v>746</v>
      </c>
      <c r="E547" s="88">
        <v>561</v>
      </c>
      <c r="F547" s="88">
        <v>824</v>
      </c>
      <c r="G547" s="88">
        <v>25</v>
      </c>
      <c r="H547" s="88">
        <v>19</v>
      </c>
      <c r="I547" s="89">
        <v>27</v>
      </c>
      <c r="J547" s="55">
        <f>D547+E547+F547</f>
        <v>2131</v>
      </c>
      <c r="K547" s="55">
        <f>G547+H547+I547</f>
        <v>71</v>
      </c>
      <c r="L547" s="89">
        <v>730</v>
      </c>
      <c r="M547" s="94">
        <v>532</v>
      </c>
      <c r="N547" s="94"/>
      <c r="O547" s="93">
        <v>24</v>
      </c>
      <c r="P547" s="93">
        <v>19</v>
      </c>
      <c r="Q547" s="56"/>
      <c r="R547" s="55">
        <f t="shared" si="202"/>
        <v>1262</v>
      </c>
      <c r="S547" s="55">
        <f t="shared" si="206"/>
        <v>43</v>
      </c>
      <c r="T547" s="57">
        <f t="shared" si="203"/>
        <v>114</v>
      </c>
      <c r="U547" s="88">
        <v>6.24</v>
      </c>
      <c r="V547" s="88">
        <v>8</v>
      </c>
      <c r="W547" s="100">
        <v>12</v>
      </c>
      <c r="X547" s="88"/>
      <c r="Y547" s="88"/>
      <c r="Z547" s="44"/>
      <c r="AA547" s="44"/>
      <c r="AB547" s="44"/>
      <c r="AC547" s="68">
        <f t="shared" si="192"/>
        <v>0</v>
      </c>
      <c r="AD547" s="33"/>
      <c r="AE547" s="20">
        <f t="shared" si="193"/>
        <v>0</v>
      </c>
      <c r="AF547" s="85">
        <f t="shared" si="213"/>
        <v>140.24</v>
      </c>
      <c r="AG547" s="83">
        <f t="shared" si="204"/>
        <v>140.24</v>
      </c>
      <c r="AH547" s="84"/>
      <c r="AI547" s="78"/>
      <c r="AJ547" s="22">
        <f t="shared" si="208"/>
        <v>140.24</v>
      </c>
      <c r="AK547" s="23">
        <f t="shared" si="209"/>
        <v>3.2799999999999727</v>
      </c>
      <c r="AL547" s="58"/>
      <c r="AM547" s="24">
        <f t="shared" si="210"/>
        <v>0</v>
      </c>
      <c r="AN547" s="25">
        <f t="shared" si="194"/>
        <v>143.51999999999998</v>
      </c>
      <c r="AO547" s="28">
        <f t="shared" si="195"/>
        <v>143.51999999999998</v>
      </c>
      <c r="AP547" s="79"/>
      <c r="AQ547" s="118">
        <v>65</v>
      </c>
      <c r="AR547" s="118">
        <v>200</v>
      </c>
      <c r="AS547" s="118">
        <v>0</v>
      </c>
      <c r="AT547" s="118">
        <v>15</v>
      </c>
      <c r="AU547" s="118">
        <v>60</v>
      </c>
      <c r="AV547" s="62">
        <f t="shared" si="196"/>
        <v>340</v>
      </c>
      <c r="AW547" s="64">
        <f t="shared" si="197"/>
        <v>323</v>
      </c>
      <c r="AX547" s="120">
        <v>8</v>
      </c>
      <c r="AY547" s="120">
        <v>12</v>
      </c>
      <c r="AZ547" s="120">
        <v>3</v>
      </c>
      <c r="BA547" s="120">
        <v>1</v>
      </c>
      <c r="BB547" s="81">
        <f t="shared" si="198"/>
        <v>24</v>
      </c>
      <c r="BC547" s="80">
        <f t="shared" si="199"/>
        <v>299</v>
      </c>
      <c r="BD547" s="36">
        <f t="shared" si="200"/>
        <v>143.51999999999998</v>
      </c>
      <c r="BE547" s="80">
        <f t="shared" si="201"/>
        <v>155.48000000000002</v>
      </c>
    </row>
    <row r="548" spans="1:57" ht="17.399999999999999">
      <c r="A548" s="217">
        <v>41922</v>
      </c>
      <c r="B548" s="201" t="str">
        <f t="shared" si="207"/>
        <v>19:30:00</v>
      </c>
      <c r="C548" s="27" t="s">
        <v>37</v>
      </c>
      <c r="D548" s="88">
        <v>760</v>
      </c>
      <c r="E548" s="88">
        <v>562</v>
      </c>
      <c r="F548" s="88">
        <v>875</v>
      </c>
      <c r="G548" s="88">
        <v>25</v>
      </c>
      <c r="H548" s="88">
        <v>19</v>
      </c>
      <c r="I548" s="88">
        <v>27</v>
      </c>
      <c r="J548" s="55">
        <f t="shared" si="211"/>
        <v>2197</v>
      </c>
      <c r="K548" s="55">
        <f t="shared" si="212"/>
        <v>71</v>
      </c>
      <c r="L548" s="89">
        <v>734</v>
      </c>
      <c r="M548" s="94">
        <v>535</v>
      </c>
      <c r="N548" s="94"/>
      <c r="O548" s="93">
        <v>24</v>
      </c>
      <c r="P548" s="93">
        <v>19</v>
      </c>
      <c r="Q548" s="56"/>
      <c r="R548" s="55">
        <f t="shared" si="202"/>
        <v>1269</v>
      </c>
      <c r="S548" s="55">
        <f t="shared" si="206"/>
        <v>43</v>
      </c>
      <c r="T548" s="57">
        <f t="shared" si="203"/>
        <v>114</v>
      </c>
      <c r="U548" s="88">
        <v>6.24</v>
      </c>
      <c r="V548" s="88">
        <v>8</v>
      </c>
      <c r="W548" s="100">
        <v>12</v>
      </c>
      <c r="X548" s="88"/>
      <c r="Y548" s="88"/>
      <c r="Z548" s="44"/>
      <c r="AA548" s="44"/>
      <c r="AB548" s="44"/>
      <c r="AC548" s="68">
        <f t="shared" si="192"/>
        <v>0</v>
      </c>
      <c r="AD548" s="33"/>
      <c r="AE548" s="20">
        <f t="shared" si="193"/>
        <v>0</v>
      </c>
      <c r="AF548" s="85">
        <f t="shared" si="213"/>
        <v>140.24</v>
      </c>
      <c r="AG548" s="83">
        <f t="shared" si="204"/>
        <v>140.24</v>
      </c>
      <c r="AH548" s="84"/>
      <c r="AI548" s="78"/>
      <c r="AJ548" s="22">
        <f t="shared" si="208"/>
        <v>140.24</v>
      </c>
      <c r="AK548" s="23">
        <f t="shared" si="209"/>
        <v>3.2799999999999727</v>
      </c>
      <c r="AL548" s="58"/>
      <c r="AM548" s="24">
        <f t="shared" si="210"/>
        <v>0</v>
      </c>
      <c r="AN548" s="25">
        <f t="shared" si="194"/>
        <v>143.51999999999998</v>
      </c>
      <c r="AO548" s="28">
        <f t="shared" si="195"/>
        <v>143.51999999999998</v>
      </c>
      <c r="AP548" s="79"/>
      <c r="AQ548" s="118">
        <v>65</v>
      </c>
      <c r="AR548" s="118">
        <v>200</v>
      </c>
      <c r="AS548" s="118">
        <v>0</v>
      </c>
      <c r="AT548" s="118">
        <v>15</v>
      </c>
      <c r="AU548" s="118">
        <v>60</v>
      </c>
      <c r="AV548" s="62">
        <f t="shared" si="196"/>
        <v>340</v>
      </c>
      <c r="AW548" s="64">
        <f t="shared" si="197"/>
        <v>323</v>
      </c>
      <c r="AX548" s="120">
        <v>8</v>
      </c>
      <c r="AY548" s="120">
        <v>12</v>
      </c>
      <c r="AZ548" s="120">
        <v>3</v>
      </c>
      <c r="BA548" s="120">
        <v>1</v>
      </c>
      <c r="BB548" s="81">
        <f t="shared" si="198"/>
        <v>24</v>
      </c>
      <c r="BC548" s="80">
        <f t="shared" si="199"/>
        <v>299</v>
      </c>
      <c r="BD548" s="36">
        <f t="shared" si="200"/>
        <v>143.51999999999998</v>
      </c>
      <c r="BE548" s="80">
        <f t="shared" si="201"/>
        <v>155.48000000000002</v>
      </c>
    </row>
    <row r="549" spans="1:57" ht="17.399999999999999">
      <c r="A549" s="217">
        <v>41922</v>
      </c>
      <c r="B549" s="201" t="str">
        <f t="shared" si="207"/>
        <v>19:45:00</v>
      </c>
      <c r="C549" s="27" t="s">
        <v>53</v>
      </c>
      <c r="D549" s="88">
        <v>760</v>
      </c>
      <c r="E549" s="88">
        <v>562</v>
      </c>
      <c r="F549" s="88">
        <v>875</v>
      </c>
      <c r="G549" s="88">
        <v>25</v>
      </c>
      <c r="H549" s="88">
        <v>19</v>
      </c>
      <c r="I549" s="88">
        <v>27</v>
      </c>
      <c r="J549" s="55">
        <f>D549+E549+F549</f>
        <v>2197</v>
      </c>
      <c r="K549" s="55">
        <f>G549+H549+I549</f>
        <v>71</v>
      </c>
      <c r="L549" s="89">
        <v>734</v>
      </c>
      <c r="M549" s="94">
        <v>535</v>
      </c>
      <c r="N549" s="94"/>
      <c r="O549" s="93">
        <v>24</v>
      </c>
      <c r="P549" s="93">
        <v>19</v>
      </c>
      <c r="Q549" s="56"/>
      <c r="R549" s="55">
        <f t="shared" si="202"/>
        <v>1269</v>
      </c>
      <c r="S549" s="55">
        <f t="shared" si="206"/>
        <v>43</v>
      </c>
      <c r="T549" s="57">
        <f t="shared" si="203"/>
        <v>114</v>
      </c>
      <c r="U549" s="88">
        <v>6.24</v>
      </c>
      <c r="V549" s="88">
        <v>8</v>
      </c>
      <c r="W549" s="100">
        <v>12</v>
      </c>
      <c r="X549" s="88"/>
      <c r="Y549" s="88"/>
      <c r="Z549" s="44"/>
      <c r="AA549" s="44"/>
      <c r="AB549" s="44"/>
      <c r="AC549" s="68">
        <f t="shared" si="192"/>
        <v>0</v>
      </c>
      <c r="AD549" s="33"/>
      <c r="AE549" s="20">
        <f t="shared" si="193"/>
        <v>0</v>
      </c>
      <c r="AF549" s="85">
        <f t="shared" si="213"/>
        <v>140.24</v>
      </c>
      <c r="AG549" s="83">
        <f t="shared" si="204"/>
        <v>140.24</v>
      </c>
      <c r="AH549" s="84"/>
      <c r="AI549" s="78"/>
      <c r="AJ549" s="22">
        <f t="shared" si="208"/>
        <v>140.24</v>
      </c>
      <c r="AK549" s="23">
        <f t="shared" si="209"/>
        <v>3.2799999999999727</v>
      </c>
      <c r="AL549" s="58"/>
      <c r="AM549" s="24">
        <f t="shared" si="210"/>
        <v>0</v>
      </c>
      <c r="AN549" s="25">
        <f t="shared" si="194"/>
        <v>143.51999999999998</v>
      </c>
      <c r="AO549" s="28">
        <f t="shared" si="195"/>
        <v>143.51999999999998</v>
      </c>
      <c r="AP549" s="79"/>
      <c r="AQ549" s="118">
        <v>65</v>
      </c>
      <c r="AR549" s="118">
        <v>200</v>
      </c>
      <c r="AS549" s="118">
        <v>0</v>
      </c>
      <c r="AT549" s="118">
        <v>15</v>
      </c>
      <c r="AU549" s="118">
        <v>60</v>
      </c>
      <c r="AV549" s="62">
        <f t="shared" si="196"/>
        <v>340</v>
      </c>
      <c r="AW549" s="64">
        <f t="shared" si="197"/>
        <v>323</v>
      </c>
      <c r="AX549" s="120">
        <v>8</v>
      </c>
      <c r="AY549" s="120">
        <v>12</v>
      </c>
      <c r="AZ549" s="120">
        <v>3</v>
      </c>
      <c r="BA549" s="120">
        <v>1</v>
      </c>
      <c r="BB549" s="81">
        <f t="shared" si="198"/>
        <v>24</v>
      </c>
      <c r="BC549" s="80">
        <f t="shared" si="199"/>
        <v>299</v>
      </c>
      <c r="BD549" s="36">
        <f t="shared" si="200"/>
        <v>143.51999999999998</v>
      </c>
      <c r="BE549" s="80">
        <f t="shared" si="201"/>
        <v>155.48000000000002</v>
      </c>
    </row>
    <row r="550" spans="1:57" ht="17.399999999999999">
      <c r="A550" s="217">
        <v>41922</v>
      </c>
      <c r="B550" s="201" t="str">
        <f t="shared" si="207"/>
        <v>20:00:00</v>
      </c>
      <c r="C550" s="27" t="s">
        <v>26</v>
      </c>
      <c r="D550" s="88">
        <v>814</v>
      </c>
      <c r="E550" s="88">
        <v>572</v>
      </c>
      <c r="F550" s="88">
        <v>894</v>
      </c>
      <c r="G550" s="88">
        <v>26</v>
      </c>
      <c r="H550" s="88">
        <v>19</v>
      </c>
      <c r="I550" s="89">
        <v>28</v>
      </c>
      <c r="J550" s="55">
        <f t="shared" si="211"/>
        <v>2280</v>
      </c>
      <c r="K550" s="55">
        <f t="shared" si="212"/>
        <v>73</v>
      </c>
      <c r="L550" s="88">
        <v>735</v>
      </c>
      <c r="M550" s="94">
        <v>513</v>
      </c>
      <c r="N550" s="94"/>
      <c r="O550" s="93">
        <v>24</v>
      </c>
      <c r="P550" s="93">
        <v>18</v>
      </c>
      <c r="Q550" s="56"/>
      <c r="R550" s="55">
        <f t="shared" si="202"/>
        <v>1248</v>
      </c>
      <c r="S550" s="55">
        <f t="shared" si="206"/>
        <v>42</v>
      </c>
      <c r="T550" s="57">
        <f t="shared" si="203"/>
        <v>115</v>
      </c>
      <c r="U550" s="88">
        <v>6.24</v>
      </c>
      <c r="V550" s="88">
        <v>8</v>
      </c>
      <c r="W550" s="100">
        <v>11.9</v>
      </c>
      <c r="X550" s="88"/>
      <c r="Y550" s="88"/>
      <c r="Z550" s="44"/>
      <c r="AA550" s="44"/>
      <c r="AB550" s="44"/>
      <c r="AC550" s="68">
        <f t="shared" si="192"/>
        <v>0</v>
      </c>
      <c r="AD550" s="33"/>
      <c r="AE550" s="20">
        <f t="shared" si="193"/>
        <v>0</v>
      </c>
      <c r="AF550" s="85">
        <f t="shared" si="213"/>
        <v>141.14000000000001</v>
      </c>
      <c r="AG550" s="83">
        <f t="shared" si="204"/>
        <v>141.14000000000001</v>
      </c>
      <c r="AH550" s="84"/>
      <c r="AI550" s="78"/>
      <c r="AJ550" s="22">
        <f t="shared" si="208"/>
        <v>141.14000000000001</v>
      </c>
      <c r="AK550" s="23">
        <f t="shared" si="209"/>
        <v>2.379999999999967</v>
      </c>
      <c r="AL550" s="58"/>
      <c r="AM550" s="24">
        <f t="shared" si="210"/>
        <v>0</v>
      </c>
      <c r="AN550" s="25">
        <f t="shared" si="194"/>
        <v>143.51999999999998</v>
      </c>
      <c r="AO550" s="28">
        <f t="shared" si="195"/>
        <v>143.51999999999998</v>
      </c>
      <c r="AP550" s="79"/>
      <c r="AQ550" s="118">
        <v>65</v>
      </c>
      <c r="AR550" s="118">
        <v>200</v>
      </c>
      <c r="AS550" s="118">
        <v>0</v>
      </c>
      <c r="AT550" s="118">
        <v>15</v>
      </c>
      <c r="AU550" s="118">
        <v>60</v>
      </c>
      <c r="AV550" s="62">
        <f t="shared" si="196"/>
        <v>340</v>
      </c>
      <c r="AW550" s="64">
        <f t="shared" si="197"/>
        <v>323</v>
      </c>
      <c r="AX550" s="120">
        <v>8</v>
      </c>
      <c r="AY550" s="120">
        <v>12</v>
      </c>
      <c r="AZ550" s="120">
        <v>3</v>
      </c>
      <c r="BA550" s="120">
        <v>1</v>
      </c>
      <c r="BB550" s="81">
        <f t="shared" si="198"/>
        <v>24</v>
      </c>
      <c r="BC550" s="80">
        <f t="shared" si="199"/>
        <v>299</v>
      </c>
      <c r="BD550" s="36">
        <f t="shared" si="200"/>
        <v>143.51999999999998</v>
      </c>
      <c r="BE550" s="80">
        <f t="shared" si="201"/>
        <v>155.48000000000002</v>
      </c>
    </row>
    <row r="551" spans="1:57" ht="17.399999999999999">
      <c r="A551" s="217">
        <v>41922</v>
      </c>
      <c r="B551" s="201" t="str">
        <f t="shared" si="207"/>
        <v>20:15:00</v>
      </c>
      <c r="C551" s="27" t="s">
        <v>54</v>
      </c>
      <c r="D551" s="88">
        <v>814</v>
      </c>
      <c r="E551" s="88">
        <v>572</v>
      </c>
      <c r="F551" s="88">
        <v>894</v>
      </c>
      <c r="G551" s="88">
        <v>26</v>
      </c>
      <c r="H551" s="88">
        <v>19</v>
      </c>
      <c r="I551" s="89">
        <v>28</v>
      </c>
      <c r="J551" s="55">
        <f>D551+E551+F551</f>
        <v>2280</v>
      </c>
      <c r="K551" s="55">
        <f>G551+H551+I551</f>
        <v>73</v>
      </c>
      <c r="L551" s="88">
        <v>735</v>
      </c>
      <c r="M551" s="94">
        <v>513</v>
      </c>
      <c r="N551" s="94"/>
      <c r="O551" s="93">
        <v>24</v>
      </c>
      <c r="P551" s="93">
        <v>18</v>
      </c>
      <c r="Q551" s="56"/>
      <c r="R551" s="55">
        <f t="shared" si="202"/>
        <v>1248</v>
      </c>
      <c r="S551" s="55">
        <f t="shared" si="206"/>
        <v>42</v>
      </c>
      <c r="T551" s="57">
        <f t="shared" si="203"/>
        <v>115</v>
      </c>
      <c r="U551" s="88">
        <v>6.24</v>
      </c>
      <c r="V551" s="88">
        <v>8</v>
      </c>
      <c r="W551" s="100">
        <v>11.9</v>
      </c>
      <c r="X551" s="88"/>
      <c r="Y551" s="88"/>
      <c r="Z551" s="44"/>
      <c r="AA551" s="44"/>
      <c r="AB551" s="44"/>
      <c r="AC551" s="68">
        <f t="shared" si="192"/>
        <v>0</v>
      </c>
      <c r="AD551" s="33"/>
      <c r="AE551" s="20">
        <f t="shared" si="193"/>
        <v>0</v>
      </c>
      <c r="AF551" s="85">
        <f t="shared" si="213"/>
        <v>141.14000000000001</v>
      </c>
      <c r="AG551" s="83">
        <f t="shared" si="204"/>
        <v>141.14000000000001</v>
      </c>
      <c r="AH551" s="84"/>
      <c r="AI551" s="78"/>
      <c r="AJ551" s="22">
        <f t="shared" si="208"/>
        <v>141.14000000000001</v>
      </c>
      <c r="AK551" s="23">
        <f t="shared" si="209"/>
        <v>2.379999999999967</v>
      </c>
      <c r="AL551" s="58"/>
      <c r="AM551" s="24">
        <f t="shared" si="210"/>
        <v>0</v>
      </c>
      <c r="AN551" s="25">
        <f t="shared" si="194"/>
        <v>143.51999999999998</v>
      </c>
      <c r="AO551" s="28">
        <f t="shared" si="195"/>
        <v>143.51999999999998</v>
      </c>
      <c r="AP551" s="79"/>
      <c r="AQ551" s="118">
        <v>65</v>
      </c>
      <c r="AR551" s="118">
        <v>200</v>
      </c>
      <c r="AS551" s="118">
        <v>0</v>
      </c>
      <c r="AT551" s="118">
        <v>15</v>
      </c>
      <c r="AU551" s="118">
        <v>60</v>
      </c>
      <c r="AV551" s="62">
        <f t="shared" si="196"/>
        <v>340</v>
      </c>
      <c r="AW551" s="64">
        <f t="shared" si="197"/>
        <v>323</v>
      </c>
      <c r="AX551" s="120">
        <v>8</v>
      </c>
      <c r="AY551" s="120">
        <v>12</v>
      </c>
      <c r="AZ551" s="120">
        <v>3</v>
      </c>
      <c r="BA551" s="120">
        <v>1</v>
      </c>
      <c r="BB551" s="81">
        <f t="shared" si="198"/>
        <v>24</v>
      </c>
      <c r="BC551" s="80">
        <f t="shared" si="199"/>
        <v>299</v>
      </c>
      <c r="BD551" s="36">
        <f t="shared" si="200"/>
        <v>143.51999999999998</v>
      </c>
      <c r="BE551" s="80">
        <f t="shared" si="201"/>
        <v>155.48000000000002</v>
      </c>
    </row>
    <row r="552" spans="1:57" ht="17.399999999999999">
      <c r="A552" s="217">
        <v>41922</v>
      </c>
      <c r="B552" s="201" t="str">
        <f t="shared" si="207"/>
        <v>20:30:00</v>
      </c>
      <c r="C552" s="27" t="s">
        <v>55</v>
      </c>
      <c r="D552" s="88">
        <v>803</v>
      </c>
      <c r="E552" s="88">
        <v>561</v>
      </c>
      <c r="F552" s="88">
        <v>841</v>
      </c>
      <c r="G552" s="88">
        <v>27</v>
      </c>
      <c r="H552" s="88">
        <v>19</v>
      </c>
      <c r="I552" s="89">
        <v>28</v>
      </c>
      <c r="J552" s="55">
        <f t="shared" si="211"/>
        <v>2205</v>
      </c>
      <c r="K552" s="55">
        <f t="shared" si="212"/>
        <v>74</v>
      </c>
      <c r="L552" s="88">
        <v>719</v>
      </c>
      <c r="M552" s="94">
        <v>520</v>
      </c>
      <c r="N552" s="94"/>
      <c r="O552" s="93">
        <v>24</v>
      </c>
      <c r="P552" s="93">
        <v>18</v>
      </c>
      <c r="Q552" s="56"/>
      <c r="R552" s="55">
        <f t="shared" si="202"/>
        <v>1239</v>
      </c>
      <c r="S552" s="55">
        <f t="shared" si="206"/>
        <v>42</v>
      </c>
      <c r="T552" s="57">
        <f t="shared" si="203"/>
        <v>116</v>
      </c>
      <c r="U552" s="88">
        <v>6.24</v>
      </c>
      <c r="V552" s="88">
        <v>7.5</v>
      </c>
      <c r="W552" s="100">
        <v>11.9</v>
      </c>
      <c r="X552" s="88"/>
      <c r="Y552" s="88"/>
      <c r="Z552" s="44"/>
      <c r="AA552" s="44"/>
      <c r="AB552" s="44"/>
      <c r="AC552" s="68">
        <f t="shared" si="192"/>
        <v>0</v>
      </c>
      <c r="AD552" s="33"/>
      <c r="AE552" s="20">
        <f t="shared" si="193"/>
        <v>0</v>
      </c>
      <c r="AF552" s="85">
        <f t="shared" si="213"/>
        <v>141.64000000000001</v>
      </c>
      <c r="AG552" s="83">
        <f t="shared" si="204"/>
        <v>141.64000000000001</v>
      </c>
      <c r="AH552" s="84"/>
      <c r="AI552" s="78"/>
      <c r="AJ552" s="22">
        <f t="shared" si="208"/>
        <v>141.64000000000001</v>
      </c>
      <c r="AK552" s="23">
        <f t="shared" si="209"/>
        <v>1.879999999999967</v>
      </c>
      <c r="AL552" s="58"/>
      <c r="AM552" s="24">
        <f t="shared" si="210"/>
        <v>0</v>
      </c>
      <c r="AN552" s="25">
        <f t="shared" si="194"/>
        <v>143.51999999999998</v>
      </c>
      <c r="AO552" s="28">
        <f t="shared" si="195"/>
        <v>143.51999999999998</v>
      </c>
      <c r="AP552" s="79"/>
      <c r="AQ552" s="118">
        <v>65</v>
      </c>
      <c r="AR552" s="118">
        <v>200</v>
      </c>
      <c r="AS552" s="118">
        <v>0</v>
      </c>
      <c r="AT552" s="118">
        <v>15</v>
      </c>
      <c r="AU552" s="118">
        <v>60</v>
      </c>
      <c r="AV552" s="62">
        <f t="shared" si="196"/>
        <v>340</v>
      </c>
      <c r="AW552" s="64">
        <f t="shared" si="197"/>
        <v>323</v>
      </c>
      <c r="AX552" s="120">
        <v>8</v>
      </c>
      <c r="AY552" s="120">
        <v>12</v>
      </c>
      <c r="AZ552" s="120">
        <v>3</v>
      </c>
      <c r="BA552" s="120">
        <v>1</v>
      </c>
      <c r="BB552" s="81">
        <f t="shared" si="198"/>
        <v>24</v>
      </c>
      <c r="BC552" s="80">
        <f t="shared" si="199"/>
        <v>299</v>
      </c>
      <c r="BD552" s="36">
        <f t="shared" si="200"/>
        <v>143.51999999999998</v>
      </c>
      <c r="BE552" s="80">
        <f t="shared" si="201"/>
        <v>155.48000000000002</v>
      </c>
    </row>
    <row r="553" spans="1:57" ht="17.399999999999999">
      <c r="A553" s="217">
        <v>41922</v>
      </c>
      <c r="B553" s="201" t="str">
        <f t="shared" si="207"/>
        <v>20:45:00</v>
      </c>
      <c r="C553" s="27" t="s">
        <v>56</v>
      </c>
      <c r="D553" s="88">
        <v>803</v>
      </c>
      <c r="E553" s="88">
        <v>561</v>
      </c>
      <c r="F553" s="88">
        <v>841</v>
      </c>
      <c r="G553" s="88">
        <v>27</v>
      </c>
      <c r="H553" s="88">
        <v>19</v>
      </c>
      <c r="I553" s="89">
        <v>28</v>
      </c>
      <c r="J553" s="55">
        <f t="shared" si="211"/>
        <v>2205</v>
      </c>
      <c r="K553" s="55">
        <f t="shared" si="212"/>
        <v>74</v>
      </c>
      <c r="L553" s="88">
        <v>719</v>
      </c>
      <c r="M553" s="94">
        <v>520</v>
      </c>
      <c r="N553" s="94"/>
      <c r="O553" s="93">
        <v>24</v>
      </c>
      <c r="P553" s="93">
        <v>18</v>
      </c>
      <c r="Q553" s="56"/>
      <c r="R553" s="55">
        <f t="shared" si="202"/>
        <v>1239</v>
      </c>
      <c r="S553" s="55">
        <f t="shared" si="206"/>
        <v>42</v>
      </c>
      <c r="T553" s="57">
        <f t="shared" si="203"/>
        <v>116</v>
      </c>
      <c r="U553" s="88">
        <v>6.24</v>
      </c>
      <c r="V553" s="88">
        <v>7.5</v>
      </c>
      <c r="W553" s="100">
        <v>11.9</v>
      </c>
      <c r="X553" s="88"/>
      <c r="Y553" s="88"/>
      <c r="Z553" s="44"/>
      <c r="AA553" s="44"/>
      <c r="AB553" s="44"/>
      <c r="AC553" s="68">
        <f t="shared" si="192"/>
        <v>0</v>
      </c>
      <c r="AD553" s="33"/>
      <c r="AE553" s="20">
        <f t="shared" si="193"/>
        <v>0</v>
      </c>
      <c r="AF553" s="85">
        <f t="shared" si="213"/>
        <v>141.64000000000001</v>
      </c>
      <c r="AG553" s="83">
        <f t="shared" si="204"/>
        <v>141.64000000000001</v>
      </c>
      <c r="AH553" s="84"/>
      <c r="AI553" s="78"/>
      <c r="AJ553" s="22">
        <f t="shared" si="208"/>
        <v>141.64000000000001</v>
      </c>
      <c r="AK553" s="23">
        <f t="shared" si="209"/>
        <v>1.879999999999967</v>
      </c>
      <c r="AL553" s="58"/>
      <c r="AM553" s="24">
        <f t="shared" si="210"/>
        <v>0</v>
      </c>
      <c r="AN553" s="25">
        <f t="shared" si="194"/>
        <v>143.51999999999998</v>
      </c>
      <c r="AO553" s="28">
        <f t="shared" si="195"/>
        <v>143.51999999999998</v>
      </c>
      <c r="AP553" s="79"/>
      <c r="AQ553" s="118">
        <v>65</v>
      </c>
      <c r="AR553" s="118">
        <v>200</v>
      </c>
      <c r="AS553" s="118">
        <v>0</v>
      </c>
      <c r="AT553" s="118">
        <v>15</v>
      </c>
      <c r="AU553" s="118">
        <v>60</v>
      </c>
      <c r="AV553" s="62">
        <f t="shared" si="196"/>
        <v>340</v>
      </c>
      <c r="AW553" s="64">
        <f t="shared" si="197"/>
        <v>323</v>
      </c>
      <c r="AX553" s="120">
        <v>8</v>
      </c>
      <c r="AY553" s="120">
        <v>12</v>
      </c>
      <c r="AZ553" s="120">
        <v>3</v>
      </c>
      <c r="BA553" s="120">
        <v>1</v>
      </c>
      <c r="BB553" s="81">
        <f t="shared" si="198"/>
        <v>24</v>
      </c>
      <c r="BC553" s="80">
        <f t="shared" si="199"/>
        <v>299</v>
      </c>
      <c r="BD553" s="36">
        <f t="shared" si="200"/>
        <v>143.51999999999998</v>
      </c>
      <c r="BE553" s="80">
        <f t="shared" si="201"/>
        <v>155.48000000000002</v>
      </c>
    </row>
    <row r="554" spans="1:57" ht="17.399999999999999">
      <c r="A554" s="217">
        <v>41922</v>
      </c>
      <c r="B554" s="201" t="str">
        <f t="shared" si="207"/>
        <v>21:00:00</v>
      </c>
      <c r="C554" s="27" t="s">
        <v>27</v>
      </c>
      <c r="D554" s="88">
        <v>801</v>
      </c>
      <c r="E554" s="88">
        <v>572</v>
      </c>
      <c r="F554" s="88">
        <v>862</v>
      </c>
      <c r="G554" s="88">
        <v>27</v>
      </c>
      <c r="H554" s="88">
        <v>19</v>
      </c>
      <c r="I554" s="89">
        <v>28</v>
      </c>
      <c r="J554" s="55">
        <f t="shared" si="211"/>
        <v>2235</v>
      </c>
      <c r="K554" s="55">
        <f t="shared" si="212"/>
        <v>74</v>
      </c>
      <c r="L554" s="88">
        <v>722</v>
      </c>
      <c r="M554" s="94">
        <v>506</v>
      </c>
      <c r="N554" s="94"/>
      <c r="O554" s="93">
        <v>24</v>
      </c>
      <c r="P554" s="93">
        <v>18</v>
      </c>
      <c r="Q554" s="56"/>
      <c r="R554" s="55">
        <f t="shared" si="202"/>
        <v>1228</v>
      </c>
      <c r="S554" s="55">
        <f t="shared" si="206"/>
        <v>42</v>
      </c>
      <c r="T554" s="57">
        <f t="shared" si="203"/>
        <v>116</v>
      </c>
      <c r="U554" s="88">
        <v>6.24</v>
      </c>
      <c r="V554" s="88">
        <v>7</v>
      </c>
      <c r="W554" s="100">
        <v>11.5</v>
      </c>
      <c r="X554" s="88"/>
      <c r="Y554" s="88"/>
      <c r="Z554" s="44"/>
      <c r="AA554" s="44"/>
      <c r="AB554" s="44"/>
      <c r="AC554" s="68">
        <f t="shared" si="192"/>
        <v>0</v>
      </c>
      <c r="AD554" s="33"/>
      <c r="AE554" s="20">
        <f t="shared" si="193"/>
        <v>0</v>
      </c>
      <c r="AF554" s="85">
        <f t="shared" si="213"/>
        <v>140.74</v>
      </c>
      <c r="AG554" s="83">
        <f t="shared" si="204"/>
        <v>140.74</v>
      </c>
      <c r="AH554" s="84"/>
      <c r="AI554" s="78"/>
      <c r="AJ554" s="22">
        <f t="shared" si="208"/>
        <v>140.74</v>
      </c>
      <c r="AK554" s="23">
        <f t="shared" si="209"/>
        <v>2.7799999999999727</v>
      </c>
      <c r="AL554" s="58"/>
      <c r="AM554" s="24">
        <f t="shared" si="210"/>
        <v>0</v>
      </c>
      <c r="AN554" s="25">
        <f t="shared" si="194"/>
        <v>143.51999999999998</v>
      </c>
      <c r="AO554" s="28">
        <f t="shared" si="195"/>
        <v>143.51999999999998</v>
      </c>
      <c r="AP554" s="79"/>
      <c r="AQ554" s="118">
        <v>65</v>
      </c>
      <c r="AR554" s="118">
        <v>200</v>
      </c>
      <c r="AS554" s="118">
        <v>0</v>
      </c>
      <c r="AT554" s="118">
        <v>15</v>
      </c>
      <c r="AU554" s="118">
        <v>60</v>
      </c>
      <c r="AV554" s="62">
        <f t="shared" si="196"/>
        <v>340</v>
      </c>
      <c r="AW554" s="64">
        <f t="shared" si="197"/>
        <v>323</v>
      </c>
      <c r="AX554" s="120">
        <v>8</v>
      </c>
      <c r="AY554" s="120">
        <v>12</v>
      </c>
      <c r="AZ554" s="120">
        <v>3</v>
      </c>
      <c r="BA554" s="120">
        <v>1</v>
      </c>
      <c r="BB554" s="81">
        <f t="shared" si="198"/>
        <v>24</v>
      </c>
      <c r="BC554" s="80">
        <f t="shared" si="199"/>
        <v>299</v>
      </c>
      <c r="BD554" s="36">
        <f t="shared" si="200"/>
        <v>143.51999999999998</v>
      </c>
      <c r="BE554" s="80">
        <f t="shared" si="201"/>
        <v>155.48000000000002</v>
      </c>
    </row>
    <row r="555" spans="1:57" ht="17.399999999999999">
      <c r="A555" s="217">
        <v>41922</v>
      </c>
      <c r="B555" s="201" t="str">
        <f t="shared" si="207"/>
        <v>21:15:00</v>
      </c>
      <c r="C555" s="27" t="s">
        <v>57</v>
      </c>
      <c r="D555" s="88">
        <v>801</v>
      </c>
      <c r="E555" s="88">
        <v>572</v>
      </c>
      <c r="F555" s="88">
        <v>862</v>
      </c>
      <c r="G555" s="88">
        <v>27</v>
      </c>
      <c r="H555" s="88">
        <v>19</v>
      </c>
      <c r="I555" s="89">
        <v>28</v>
      </c>
      <c r="J555" s="55">
        <f>D555+E555+F555</f>
        <v>2235</v>
      </c>
      <c r="K555" s="55">
        <f>G555+H555+I555</f>
        <v>74</v>
      </c>
      <c r="L555" s="88">
        <v>722</v>
      </c>
      <c r="M555" s="94">
        <v>506</v>
      </c>
      <c r="N555" s="94"/>
      <c r="O555" s="93">
        <v>24</v>
      </c>
      <c r="P555" s="93">
        <v>18</v>
      </c>
      <c r="Q555" s="56"/>
      <c r="R555" s="55">
        <f t="shared" si="202"/>
        <v>1228</v>
      </c>
      <c r="S555" s="55">
        <f t="shared" si="206"/>
        <v>42</v>
      </c>
      <c r="T555" s="57">
        <f t="shared" si="203"/>
        <v>116</v>
      </c>
      <c r="U555" s="88">
        <v>6.24</v>
      </c>
      <c r="V555" s="88">
        <v>7</v>
      </c>
      <c r="W555" s="100">
        <v>11.5</v>
      </c>
      <c r="X555" s="88"/>
      <c r="Y555" s="88"/>
      <c r="Z555" s="44"/>
      <c r="AA555" s="44"/>
      <c r="AB555" s="44"/>
      <c r="AC555" s="68">
        <f t="shared" si="192"/>
        <v>0</v>
      </c>
      <c r="AD555" s="33"/>
      <c r="AE555" s="20">
        <f t="shared" si="193"/>
        <v>0</v>
      </c>
      <c r="AF555" s="85">
        <f t="shared" si="213"/>
        <v>140.74</v>
      </c>
      <c r="AG555" s="83">
        <f t="shared" si="204"/>
        <v>140.74</v>
      </c>
      <c r="AH555" s="84"/>
      <c r="AI555" s="78"/>
      <c r="AJ555" s="22">
        <f t="shared" si="208"/>
        <v>140.74</v>
      </c>
      <c r="AK555" s="23">
        <f t="shared" si="209"/>
        <v>2.7799999999999727</v>
      </c>
      <c r="AL555" s="58"/>
      <c r="AM555" s="24">
        <f t="shared" si="210"/>
        <v>0</v>
      </c>
      <c r="AN555" s="25">
        <f t="shared" si="194"/>
        <v>143.51999999999998</v>
      </c>
      <c r="AO555" s="28">
        <f t="shared" si="195"/>
        <v>143.51999999999998</v>
      </c>
      <c r="AP555" s="79"/>
      <c r="AQ555" s="118">
        <v>65</v>
      </c>
      <c r="AR555" s="118">
        <v>200</v>
      </c>
      <c r="AS555" s="118">
        <v>0</v>
      </c>
      <c r="AT555" s="118">
        <v>15</v>
      </c>
      <c r="AU555" s="118">
        <v>60</v>
      </c>
      <c r="AV555" s="62">
        <f t="shared" si="196"/>
        <v>340</v>
      </c>
      <c r="AW555" s="64">
        <f t="shared" si="197"/>
        <v>323</v>
      </c>
      <c r="AX555" s="120">
        <v>8</v>
      </c>
      <c r="AY555" s="120">
        <v>12</v>
      </c>
      <c r="AZ555" s="120">
        <v>3</v>
      </c>
      <c r="BA555" s="120">
        <v>1</v>
      </c>
      <c r="BB555" s="81">
        <f t="shared" si="198"/>
        <v>24</v>
      </c>
      <c r="BC555" s="80">
        <f t="shared" si="199"/>
        <v>299</v>
      </c>
      <c r="BD555" s="36">
        <f t="shared" si="200"/>
        <v>143.51999999999998</v>
      </c>
      <c r="BE555" s="80">
        <f t="shared" si="201"/>
        <v>155.48000000000002</v>
      </c>
    </row>
    <row r="556" spans="1:57" ht="17.399999999999999">
      <c r="A556" s="217">
        <v>41922</v>
      </c>
      <c r="B556" s="201" t="str">
        <f t="shared" si="207"/>
        <v>21:30:00</v>
      </c>
      <c r="C556" s="27" t="s">
        <v>58</v>
      </c>
      <c r="D556" s="88">
        <v>792</v>
      </c>
      <c r="E556" s="88">
        <v>563</v>
      </c>
      <c r="F556" s="88">
        <v>828</v>
      </c>
      <c r="G556" s="88">
        <v>27</v>
      </c>
      <c r="H556" s="88">
        <v>19</v>
      </c>
      <c r="I556" s="89">
        <v>27</v>
      </c>
      <c r="J556" s="55">
        <f t="shared" si="211"/>
        <v>2183</v>
      </c>
      <c r="K556" s="55">
        <f t="shared" si="212"/>
        <v>73</v>
      </c>
      <c r="L556" s="88">
        <v>715</v>
      </c>
      <c r="M556" s="94">
        <v>503</v>
      </c>
      <c r="N556" s="94"/>
      <c r="O556" s="93">
        <v>24</v>
      </c>
      <c r="P556" s="93">
        <v>18</v>
      </c>
      <c r="Q556" s="56"/>
      <c r="R556" s="55">
        <f t="shared" si="202"/>
        <v>1218</v>
      </c>
      <c r="S556" s="55">
        <f t="shared" si="206"/>
        <v>42</v>
      </c>
      <c r="T556" s="57">
        <f t="shared" si="203"/>
        <v>115</v>
      </c>
      <c r="U556" s="88">
        <v>6.24</v>
      </c>
      <c r="V556" s="88">
        <v>7</v>
      </c>
      <c r="W556" s="100">
        <v>11.5</v>
      </c>
      <c r="X556" s="88"/>
      <c r="Y556" s="88"/>
      <c r="Z556" s="44"/>
      <c r="AA556" s="44"/>
      <c r="AB556" s="44"/>
      <c r="AC556" s="68">
        <f t="shared" si="192"/>
        <v>0</v>
      </c>
      <c r="AD556" s="33"/>
      <c r="AE556" s="20">
        <f t="shared" si="193"/>
        <v>0</v>
      </c>
      <c r="AF556" s="85">
        <f t="shared" si="213"/>
        <v>139.74</v>
      </c>
      <c r="AG556" s="83">
        <f t="shared" si="204"/>
        <v>139.74</v>
      </c>
      <c r="AH556" s="84"/>
      <c r="AI556" s="78"/>
      <c r="AJ556" s="22">
        <f t="shared" si="208"/>
        <v>139.74</v>
      </c>
      <c r="AK556" s="23">
        <f t="shared" si="209"/>
        <v>3.7799999999999727</v>
      </c>
      <c r="AL556" s="58"/>
      <c r="AM556" s="24">
        <f t="shared" si="210"/>
        <v>0</v>
      </c>
      <c r="AN556" s="25">
        <f t="shared" si="194"/>
        <v>143.51999999999998</v>
      </c>
      <c r="AO556" s="28">
        <f t="shared" si="195"/>
        <v>143.51999999999998</v>
      </c>
      <c r="AP556" s="79"/>
      <c r="AQ556" s="118">
        <v>65</v>
      </c>
      <c r="AR556" s="118">
        <v>200</v>
      </c>
      <c r="AS556" s="118">
        <v>0</v>
      </c>
      <c r="AT556" s="118">
        <v>15</v>
      </c>
      <c r="AU556" s="118">
        <v>60</v>
      </c>
      <c r="AV556" s="62">
        <f t="shared" si="196"/>
        <v>340</v>
      </c>
      <c r="AW556" s="64">
        <f t="shared" si="197"/>
        <v>323</v>
      </c>
      <c r="AX556" s="120">
        <v>8</v>
      </c>
      <c r="AY556" s="120">
        <v>12</v>
      </c>
      <c r="AZ556" s="120">
        <v>3</v>
      </c>
      <c r="BA556" s="120">
        <v>1</v>
      </c>
      <c r="BB556" s="81">
        <f t="shared" si="198"/>
        <v>24</v>
      </c>
      <c r="BC556" s="80">
        <f t="shared" si="199"/>
        <v>299</v>
      </c>
      <c r="BD556" s="36">
        <f t="shared" si="200"/>
        <v>143.51999999999998</v>
      </c>
      <c r="BE556" s="80">
        <f t="shared" si="201"/>
        <v>155.48000000000002</v>
      </c>
    </row>
    <row r="557" spans="1:57" ht="17.399999999999999">
      <c r="A557" s="217">
        <v>41922</v>
      </c>
      <c r="B557" s="201" t="str">
        <f t="shared" si="207"/>
        <v>21:45:00</v>
      </c>
      <c r="C557" s="27" t="s">
        <v>59</v>
      </c>
      <c r="D557" s="88">
        <v>792</v>
      </c>
      <c r="E557" s="88">
        <v>563</v>
      </c>
      <c r="F557" s="88">
        <v>828</v>
      </c>
      <c r="G557" s="88">
        <v>27</v>
      </c>
      <c r="H557" s="88">
        <v>19</v>
      </c>
      <c r="I557" s="89">
        <v>27</v>
      </c>
      <c r="J557" s="55">
        <f>D557+E557+F557</f>
        <v>2183</v>
      </c>
      <c r="K557" s="55">
        <f>G557+H557+I557</f>
        <v>73</v>
      </c>
      <c r="L557" s="88">
        <v>715</v>
      </c>
      <c r="M557" s="94">
        <v>503</v>
      </c>
      <c r="N557" s="94"/>
      <c r="O557" s="93">
        <v>24</v>
      </c>
      <c r="P557" s="93">
        <v>18</v>
      </c>
      <c r="Q557" s="56"/>
      <c r="R557" s="55">
        <f t="shared" si="202"/>
        <v>1218</v>
      </c>
      <c r="S557" s="55">
        <f t="shared" si="206"/>
        <v>42</v>
      </c>
      <c r="T557" s="57">
        <f t="shared" si="203"/>
        <v>115</v>
      </c>
      <c r="U557" s="88">
        <v>6.24</v>
      </c>
      <c r="V557" s="88">
        <v>7</v>
      </c>
      <c r="W557" s="100">
        <v>11.5</v>
      </c>
      <c r="X557" s="88"/>
      <c r="Y557" s="88"/>
      <c r="Z557" s="44"/>
      <c r="AA557" s="44"/>
      <c r="AB557" s="44"/>
      <c r="AC557" s="68">
        <f t="shared" si="192"/>
        <v>0</v>
      </c>
      <c r="AD557" s="33"/>
      <c r="AE557" s="20">
        <f t="shared" si="193"/>
        <v>0</v>
      </c>
      <c r="AF557" s="85">
        <f t="shared" si="213"/>
        <v>139.74</v>
      </c>
      <c r="AG557" s="83">
        <f t="shared" si="204"/>
        <v>139.74</v>
      </c>
      <c r="AH557" s="84"/>
      <c r="AI557" s="78"/>
      <c r="AJ557" s="22">
        <f t="shared" si="208"/>
        <v>139.74</v>
      </c>
      <c r="AK557" s="23">
        <f t="shared" si="209"/>
        <v>3.7799999999999727</v>
      </c>
      <c r="AL557" s="58"/>
      <c r="AM557" s="24">
        <f t="shared" si="210"/>
        <v>0</v>
      </c>
      <c r="AN557" s="25">
        <f t="shared" si="194"/>
        <v>143.51999999999998</v>
      </c>
      <c r="AO557" s="28">
        <f t="shared" si="195"/>
        <v>143.51999999999998</v>
      </c>
      <c r="AP557" s="79"/>
      <c r="AQ557" s="118">
        <v>65</v>
      </c>
      <c r="AR557" s="118">
        <v>200</v>
      </c>
      <c r="AS557" s="118">
        <v>0</v>
      </c>
      <c r="AT557" s="118">
        <v>15</v>
      </c>
      <c r="AU557" s="118">
        <v>60</v>
      </c>
      <c r="AV557" s="62">
        <f t="shared" si="196"/>
        <v>340</v>
      </c>
      <c r="AW557" s="64">
        <f t="shared" si="197"/>
        <v>323</v>
      </c>
      <c r="AX557" s="120">
        <v>8</v>
      </c>
      <c r="AY557" s="120">
        <v>12</v>
      </c>
      <c r="AZ557" s="120">
        <v>3</v>
      </c>
      <c r="BA557" s="120">
        <v>1</v>
      </c>
      <c r="BB557" s="81">
        <f t="shared" si="198"/>
        <v>24</v>
      </c>
      <c r="BC557" s="80">
        <f t="shared" si="199"/>
        <v>299</v>
      </c>
      <c r="BD557" s="36">
        <f t="shared" si="200"/>
        <v>143.51999999999998</v>
      </c>
      <c r="BE557" s="80">
        <f t="shared" si="201"/>
        <v>155.48000000000002</v>
      </c>
    </row>
    <row r="558" spans="1:57" ht="17.399999999999999">
      <c r="A558" s="217">
        <v>41922</v>
      </c>
      <c r="B558" s="201" t="str">
        <f t="shared" si="207"/>
        <v>22:00:00</v>
      </c>
      <c r="C558" s="27" t="s">
        <v>28</v>
      </c>
      <c r="D558" s="88">
        <v>751</v>
      </c>
      <c r="E558" s="88">
        <v>539</v>
      </c>
      <c r="F558" s="88">
        <v>793</v>
      </c>
      <c r="G558" s="88">
        <v>26</v>
      </c>
      <c r="H558" s="88">
        <v>19</v>
      </c>
      <c r="I558" s="89">
        <v>26</v>
      </c>
      <c r="J558" s="55">
        <f t="shared" si="211"/>
        <v>2083</v>
      </c>
      <c r="K558" s="55">
        <f t="shared" si="212"/>
        <v>71</v>
      </c>
      <c r="L558" s="88">
        <v>687</v>
      </c>
      <c r="M558" s="94">
        <v>493</v>
      </c>
      <c r="N558" s="94"/>
      <c r="O558" s="93">
        <v>23</v>
      </c>
      <c r="P558" s="93">
        <v>17</v>
      </c>
      <c r="Q558" s="56"/>
      <c r="R558" s="55">
        <f t="shared" si="202"/>
        <v>1180</v>
      </c>
      <c r="S558" s="55">
        <f t="shared" si="206"/>
        <v>40</v>
      </c>
      <c r="T558" s="57">
        <f t="shared" si="203"/>
        <v>111</v>
      </c>
      <c r="U558" s="88">
        <v>5.66</v>
      </c>
      <c r="V558" s="88">
        <v>6.5</v>
      </c>
      <c r="W558" s="100">
        <v>9.6999999999999993</v>
      </c>
      <c r="X558" s="88"/>
      <c r="Y558" s="88"/>
      <c r="Z558" s="44"/>
      <c r="AA558" s="44"/>
      <c r="AB558" s="44"/>
      <c r="AC558" s="68">
        <f t="shared" si="192"/>
        <v>0</v>
      </c>
      <c r="AD558" s="33"/>
      <c r="AE558" s="20">
        <f t="shared" si="193"/>
        <v>0</v>
      </c>
      <c r="AF558" s="85">
        <f t="shared" si="213"/>
        <v>132.85999999999999</v>
      </c>
      <c r="AG558" s="83">
        <f t="shared" si="204"/>
        <v>132.85999999999999</v>
      </c>
      <c r="AH558" s="84"/>
      <c r="AI558" s="78"/>
      <c r="AJ558" s="22">
        <f t="shared" si="208"/>
        <v>132.85999999999999</v>
      </c>
      <c r="AK558" s="23">
        <f t="shared" si="209"/>
        <v>10.659999999999997</v>
      </c>
      <c r="AL558" s="58"/>
      <c r="AM558" s="24">
        <f t="shared" si="210"/>
        <v>0</v>
      </c>
      <c r="AN558" s="25">
        <f t="shared" si="194"/>
        <v>143.51999999999998</v>
      </c>
      <c r="AO558" s="28">
        <f t="shared" si="195"/>
        <v>143.51999999999998</v>
      </c>
      <c r="AP558" s="79"/>
      <c r="AQ558" s="118">
        <v>65</v>
      </c>
      <c r="AR558" s="118">
        <v>200</v>
      </c>
      <c r="AS558" s="118">
        <v>0</v>
      </c>
      <c r="AT558" s="118">
        <v>15</v>
      </c>
      <c r="AU558" s="118">
        <v>60</v>
      </c>
      <c r="AV558" s="62">
        <f t="shared" si="196"/>
        <v>340</v>
      </c>
      <c r="AW558" s="64">
        <f t="shared" si="197"/>
        <v>323</v>
      </c>
      <c r="AX558" s="120">
        <v>8</v>
      </c>
      <c r="AY558" s="120">
        <v>12</v>
      </c>
      <c r="AZ558" s="120">
        <v>3</v>
      </c>
      <c r="BA558" s="120">
        <v>1</v>
      </c>
      <c r="BB558" s="81">
        <f t="shared" si="198"/>
        <v>24</v>
      </c>
      <c r="BC558" s="80">
        <f t="shared" si="199"/>
        <v>299</v>
      </c>
      <c r="BD558" s="36">
        <f t="shared" si="200"/>
        <v>143.51999999999998</v>
      </c>
      <c r="BE558" s="80">
        <f t="shared" si="201"/>
        <v>155.48000000000002</v>
      </c>
    </row>
    <row r="559" spans="1:57" ht="17.399999999999999">
      <c r="A559" s="217">
        <v>41922</v>
      </c>
      <c r="B559" s="201" t="str">
        <f t="shared" si="207"/>
        <v>22:30:00</v>
      </c>
      <c r="C559" s="215" t="s">
        <v>60</v>
      </c>
      <c r="D559" s="88">
        <v>699</v>
      </c>
      <c r="E559" s="88">
        <v>510</v>
      </c>
      <c r="F559" s="88">
        <v>765</v>
      </c>
      <c r="G559" s="88">
        <v>24</v>
      </c>
      <c r="H559" s="88">
        <v>18</v>
      </c>
      <c r="I559" s="89">
        <v>25</v>
      </c>
      <c r="J559" s="55">
        <f t="shared" si="211"/>
        <v>1974</v>
      </c>
      <c r="K559" s="55">
        <f t="shared" si="212"/>
        <v>67</v>
      </c>
      <c r="L559" s="88">
        <v>664</v>
      </c>
      <c r="M559" s="94">
        <v>462</v>
      </c>
      <c r="N559" s="94"/>
      <c r="O559" s="93">
        <v>22</v>
      </c>
      <c r="P559" s="93">
        <v>16</v>
      </c>
      <c r="Q559" s="56"/>
      <c r="R559" s="55">
        <f t="shared" si="202"/>
        <v>1126</v>
      </c>
      <c r="S559" s="55">
        <f t="shared" si="206"/>
        <v>38</v>
      </c>
      <c r="T559" s="57">
        <f t="shared" si="203"/>
        <v>105</v>
      </c>
      <c r="U559" s="88">
        <v>5.66</v>
      </c>
      <c r="V559" s="88">
        <v>6.5</v>
      </c>
      <c r="W559" s="100">
        <v>9.6999999999999993</v>
      </c>
      <c r="X559" s="88"/>
      <c r="Y559" s="88"/>
      <c r="Z559" s="44"/>
      <c r="AA559" s="44"/>
      <c r="AB559" s="44"/>
      <c r="AC559" s="68">
        <f t="shared" si="192"/>
        <v>0</v>
      </c>
      <c r="AD559" s="33"/>
      <c r="AE559" s="20">
        <f t="shared" si="193"/>
        <v>0</v>
      </c>
      <c r="AF559" s="85">
        <f t="shared" si="213"/>
        <v>126.86</v>
      </c>
      <c r="AG559" s="83">
        <f t="shared" si="204"/>
        <v>126.86</v>
      </c>
      <c r="AH559" s="84"/>
      <c r="AI559" s="78"/>
      <c r="AJ559" s="22">
        <f t="shared" si="208"/>
        <v>126.86</v>
      </c>
      <c r="AK559" s="23">
        <f t="shared" si="209"/>
        <v>16.659999999999982</v>
      </c>
      <c r="AL559" s="58"/>
      <c r="AM559" s="24">
        <f t="shared" si="210"/>
        <v>0</v>
      </c>
      <c r="AN559" s="25">
        <f t="shared" si="194"/>
        <v>143.51999999999998</v>
      </c>
      <c r="AO559" s="28">
        <f t="shared" si="195"/>
        <v>143.51999999999998</v>
      </c>
      <c r="AP559" s="79"/>
      <c r="AQ559" s="118">
        <v>65</v>
      </c>
      <c r="AR559" s="118">
        <v>200</v>
      </c>
      <c r="AS559" s="118">
        <v>0</v>
      </c>
      <c r="AT559" s="118">
        <v>15</v>
      </c>
      <c r="AU559" s="118">
        <v>60</v>
      </c>
      <c r="AV559" s="62">
        <f t="shared" si="196"/>
        <v>340</v>
      </c>
      <c r="AW559" s="64">
        <f t="shared" si="197"/>
        <v>323</v>
      </c>
      <c r="AX559" s="120">
        <v>8</v>
      </c>
      <c r="AY559" s="120">
        <v>12</v>
      </c>
      <c r="AZ559" s="120">
        <v>3</v>
      </c>
      <c r="BA559" s="120">
        <v>1</v>
      </c>
      <c r="BB559" s="81">
        <f t="shared" si="198"/>
        <v>24</v>
      </c>
      <c r="BC559" s="80">
        <f t="shared" si="199"/>
        <v>299</v>
      </c>
      <c r="BD559" s="36">
        <f t="shared" si="200"/>
        <v>143.51999999999998</v>
      </c>
      <c r="BE559" s="80">
        <f t="shared" si="201"/>
        <v>155.48000000000002</v>
      </c>
    </row>
    <row r="560" spans="1:57" ht="17.399999999999999">
      <c r="A560" s="217">
        <v>41922</v>
      </c>
      <c r="B560" s="201" t="str">
        <f t="shared" si="207"/>
        <v>23:00:00</v>
      </c>
      <c r="C560" s="215" t="s">
        <v>29</v>
      </c>
      <c r="D560" s="88">
        <v>660</v>
      </c>
      <c r="E560" s="88">
        <v>495</v>
      </c>
      <c r="F560" s="88">
        <v>736</v>
      </c>
      <c r="G560" s="88">
        <v>23</v>
      </c>
      <c r="H560" s="88">
        <v>18</v>
      </c>
      <c r="I560" s="89">
        <v>24</v>
      </c>
      <c r="J560" s="55">
        <f t="shared" si="211"/>
        <v>1891</v>
      </c>
      <c r="K560" s="55">
        <f t="shared" si="212"/>
        <v>65</v>
      </c>
      <c r="L560" s="88">
        <v>633</v>
      </c>
      <c r="M560" s="94">
        <v>449</v>
      </c>
      <c r="N560" s="94"/>
      <c r="O560" s="93">
        <v>21</v>
      </c>
      <c r="P560" s="93">
        <v>15</v>
      </c>
      <c r="Q560" s="56"/>
      <c r="R560" s="55">
        <f t="shared" si="202"/>
        <v>1082</v>
      </c>
      <c r="S560" s="55">
        <f t="shared" si="206"/>
        <v>36</v>
      </c>
      <c r="T560" s="57">
        <f t="shared" si="203"/>
        <v>101</v>
      </c>
      <c r="U560" s="88">
        <v>4.9800000000000004</v>
      </c>
      <c r="V560" s="88">
        <v>5.2</v>
      </c>
      <c r="W560" s="100">
        <v>8.9</v>
      </c>
      <c r="X560" s="88"/>
      <c r="Y560" s="88"/>
      <c r="Z560" s="44"/>
      <c r="AA560" s="44"/>
      <c r="AB560" s="44"/>
      <c r="AC560" s="68">
        <f t="shared" si="192"/>
        <v>0</v>
      </c>
      <c r="AD560" s="33"/>
      <c r="AE560" s="20">
        <f t="shared" si="193"/>
        <v>0</v>
      </c>
      <c r="AF560" s="85">
        <f t="shared" si="213"/>
        <v>120.08000000000001</v>
      </c>
      <c r="AG560" s="83">
        <f t="shared" si="204"/>
        <v>120.08000000000001</v>
      </c>
      <c r="AH560" s="84"/>
      <c r="AI560" s="78"/>
      <c r="AJ560" s="22">
        <f t="shared" si="208"/>
        <v>120.08000000000001</v>
      </c>
      <c r="AK560" s="23">
        <f t="shared" si="209"/>
        <v>23.439999999999969</v>
      </c>
      <c r="AL560" s="58"/>
      <c r="AM560" s="24">
        <f t="shared" si="210"/>
        <v>0</v>
      </c>
      <c r="AN560" s="25">
        <f t="shared" si="194"/>
        <v>143.51999999999998</v>
      </c>
      <c r="AO560" s="28">
        <f t="shared" si="195"/>
        <v>143.51999999999998</v>
      </c>
      <c r="AP560" s="79"/>
      <c r="AQ560" s="118">
        <v>65</v>
      </c>
      <c r="AR560" s="118">
        <v>200</v>
      </c>
      <c r="AS560" s="118">
        <v>0</v>
      </c>
      <c r="AT560" s="118">
        <v>15</v>
      </c>
      <c r="AU560" s="118">
        <v>60</v>
      </c>
      <c r="AV560" s="62">
        <f t="shared" si="196"/>
        <v>340</v>
      </c>
      <c r="AW560" s="64">
        <f t="shared" si="197"/>
        <v>323</v>
      </c>
      <c r="AX560" s="120">
        <v>8</v>
      </c>
      <c r="AY560" s="120">
        <v>12</v>
      </c>
      <c r="AZ560" s="120">
        <v>3</v>
      </c>
      <c r="BA560" s="120">
        <v>1</v>
      </c>
      <c r="BB560" s="81">
        <f t="shared" si="198"/>
        <v>24</v>
      </c>
      <c r="BC560" s="80">
        <f t="shared" si="199"/>
        <v>299</v>
      </c>
      <c r="BD560" s="36">
        <f t="shared" si="200"/>
        <v>143.51999999999998</v>
      </c>
      <c r="BE560" s="80">
        <f t="shared" si="201"/>
        <v>155.48000000000002</v>
      </c>
    </row>
    <row r="561" spans="1:57" ht="17.399999999999999">
      <c r="A561" s="217">
        <v>41922</v>
      </c>
      <c r="B561" s="201" t="str">
        <f t="shared" si="207"/>
        <v>23:30:00</v>
      </c>
      <c r="C561" s="32" t="s">
        <v>61</v>
      </c>
      <c r="D561" s="88">
        <v>644</v>
      </c>
      <c r="E561" s="88">
        <v>473</v>
      </c>
      <c r="F561" s="88">
        <v>712</v>
      </c>
      <c r="G561" s="88">
        <v>22</v>
      </c>
      <c r="H561" s="88">
        <v>17</v>
      </c>
      <c r="I561" s="89">
        <v>24</v>
      </c>
      <c r="J561" s="55">
        <f t="shared" si="211"/>
        <v>1829</v>
      </c>
      <c r="K561" s="55">
        <f t="shared" si="212"/>
        <v>63</v>
      </c>
      <c r="L561" s="88">
        <v>631</v>
      </c>
      <c r="M561" s="94">
        <v>435</v>
      </c>
      <c r="N561" s="94"/>
      <c r="O561" s="93">
        <v>21</v>
      </c>
      <c r="P561" s="93">
        <v>15</v>
      </c>
      <c r="Q561" s="56"/>
      <c r="R561" s="55">
        <f t="shared" si="202"/>
        <v>1066</v>
      </c>
      <c r="S561" s="55">
        <f t="shared" si="206"/>
        <v>36</v>
      </c>
      <c r="T561" s="57">
        <f t="shared" si="203"/>
        <v>99</v>
      </c>
      <c r="U561" s="88">
        <v>4.9800000000000004</v>
      </c>
      <c r="V561" s="88">
        <v>5.2</v>
      </c>
      <c r="W561" s="100">
        <v>8.9</v>
      </c>
      <c r="X561" s="88"/>
      <c r="Y561" s="88"/>
      <c r="Z561" s="44"/>
      <c r="AA561" s="44"/>
      <c r="AB561" s="44"/>
      <c r="AC561" s="68">
        <f t="shared" si="192"/>
        <v>0</v>
      </c>
      <c r="AD561" s="33"/>
      <c r="AE561" s="20">
        <f t="shared" si="193"/>
        <v>0</v>
      </c>
      <c r="AF561" s="85">
        <f t="shared" si="213"/>
        <v>118.08000000000001</v>
      </c>
      <c r="AG561" s="83">
        <f t="shared" si="204"/>
        <v>118.08000000000001</v>
      </c>
      <c r="AH561" s="84"/>
      <c r="AI561" s="78"/>
      <c r="AJ561" s="22">
        <f t="shared" si="208"/>
        <v>118.08000000000001</v>
      </c>
      <c r="AK561" s="23">
        <f t="shared" si="209"/>
        <v>25.439999999999969</v>
      </c>
      <c r="AL561" s="58"/>
      <c r="AM561" s="24">
        <f t="shared" si="210"/>
        <v>0</v>
      </c>
      <c r="AN561" s="25">
        <f t="shared" si="194"/>
        <v>143.51999999999998</v>
      </c>
      <c r="AO561" s="28">
        <f t="shared" si="195"/>
        <v>143.51999999999998</v>
      </c>
      <c r="AP561" s="79"/>
      <c r="AQ561" s="118">
        <v>65</v>
      </c>
      <c r="AR561" s="118">
        <v>200</v>
      </c>
      <c r="AS561" s="118">
        <v>0</v>
      </c>
      <c r="AT561" s="118">
        <v>15</v>
      </c>
      <c r="AU561" s="118">
        <v>60</v>
      </c>
      <c r="AV561" s="62">
        <f t="shared" si="196"/>
        <v>340</v>
      </c>
      <c r="AW561" s="64">
        <f t="shared" si="197"/>
        <v>323</v>
      </c>
      <c r="AX561" s="120">
        <v>8</v>
      </c>
      <c r="AY561" s="120">
        <v>12</v>
      </c>
      <c r="AZ561" s="120">
        <v>3</v>
      </c>
      <c r="BA561" s="120">
        <v>1</v>
      </c>
      <c r="BB561" s="81">
        <f t="shared" si="198"/>
        <v>24</v>
      </c>
      <c r="BC561" s="80">
        <f t="shared" si="199"/>
        <v>299</v>
      </c>
      <c r="BD561" s="36">
        <f t="shared" si="200"/>
        <v>143.51999999999998</v>
      </c>
      <c r="BE561" s="80">
        <f t="shared" si="201"/>
        <v>155.48000000000002</v>
      </c>
    </row>
    <row r="562" spans="1:57" ht="17.399999999999999">
      <c r="A562" s="217">
        <v>41923</v>
      </c>
      <c r="B562" s="201" t="str">
        <f t="shared" si="207"/>
        <v>00:00:00</v>
      </c>
      <c r="C562" s="18" t="s">
        <v>85</v>
      </c>
      <c r="D562" s="44">
        <v>605</v>
      </c>
      <c r="E562" s="44">
        <v>445</v>
      </c>
      <c r="F562" s="45">
        <v>657</v>
      </c>
      <c r="G562" s="45">
        <v>21</v>
      </c>
      <c r="H562" s="87">
        <v>19</v>
      </c>
      <c r="I562" s="87">
        <v>22</v>
      </c>
      <c r="J562" s="48">
        <f>D562+E562+F562</f>
        <v>1707</v>
      </c>
      <c r="K562" s="48">
        <f>G562+H562+I562</f>
        <v>62</v>
      </c>
      <c r="L562" s="89">
        <v>603</v>
      </c>
      <c r="M562" s="19">
        <v>427</v>
      </c>
      <c r="N562" s="19"/>
      <c r="O562" s="19">
        <v>20</v>
      </c>
      <c r="P562" s="93">
        <v>15</v>
      </c>
      <c r="Q562" s="49"/>
      <c r="R562" s="55">
        <f>SUM(L556+M562+N562)</f>
        <v>1142</v>
      </c>
      <c r="S562" s="48">
        <f>O562+P562+Q562</f>
        <v>35</v>
      </c>
      <c r="T562" s="50">
        <f>SUM(K562+S562)</f>
        <v>97</v>
      </c>
      <c r="U562" s="97">
        <v>4.71</v>
      </c>
      <c r="V562" s="44">
        <v>5.2</v>
      </c>
      <c r="W562" s="53">
        <v>8.5</v>
      </c>
      <c r="X562" s="53"/>
      <c r="Y562" s="53"/>
      <c r="Z562" s="53"/>
      <c r="AA562" s="53"/>
      <c r="AB562" s="53"/>
      <c r="AC562" s="67">
        <f>SUM(X562:AB562)</f>
        <v>0</v>
      </c>
      <c r="AD562" s="51"/>
      <c r="AE562" s="20">
        <f>AC562+AD562</f>
        <v>0</v>
      </c>
      <c r="AF562" s="85">
        <f>T562+U562+V562+W562+X562+V561+Z562+AA562+AB562</f>
        <v>120.61</v>
      </c>
      <c r="AG562" s="21">
        <f>+AF562-AM562</f>
        <v>120.61</v>
      </c>
      <c r="AH562" s="82"/>
      <c r="AI562" s="51"/>
      <c r="AJ562" s="22">
        <f>AF562+AI562</f>
        <v>120.61</v>
      </c>
      <c r="AK562" s="23">
        <f t="shared" si="209"/>
        <v>14.701999999999984</v>
      </c>
      <c r="AL562" s="54"/>
      <c r="AM562" s="24">
        <f>AE562</f>
        <v>0</v>
      </c>
      <c r="AN562" s="25">
        <f>BD562</f>
        <v>135.31199999999998</v>
      </c>
      <c r="AO562" s="26">
        <f>AM562+AN562</f>
        <v>135.31199999999998</v>
      </c>
      <c r="AP562" s="79"/>
      <c r="AQ562" s="118">
        <v>65</v>
      </c>
      <c r="AR562" s="118">
        <v>200</v>
      </c>
      <c r="AS562" s="118">
        <v>0</v>
      </c>
      <c r="AT562" s="118">
        <v>17</v>
      </c>
      <c r="AU562" s="118">
        <v>40</v>
      </c>
      <c r="AV562" s="62">
        <f>SUM(AQ562:AU562)</f>
        <v>322</v>
      </c>
      <c r="AW562" s="64">
        <f>AV562*0.95</f>
        <v>305.89999999999998</v>
      </c>
      <c r="AX562" s="120">
        <v>8</v>
      </c>
      <c r="AY562" s="120">
        <v>12</v>
      </c>
      <c r="AZ562" s="120">
        <v>3</v>
      </c>
      <c r="BA562" s="120">
        <v>1</v>
      </c>
      <c r="BB562" s="81">
        <f>SUM(AX562:BA562)</f>
        <v>24</v>
      </c>
      <c r="BC562" s="80">
        <f>AW562-BB562</f>
        <v>281.89999999999998</v>
      </c>
      <c r="BD562" s="36">
        <f>BC562*0.48</f>
        <v>135.31199999999998</v>
      </c>
      <c r="BE562" s="80">
        <f>BC562*0.52</f>
        <v>146.58799999999999</v>
      </c>
    </row>
    <row r="563" spans="1:57" ht="17.399999999999999">
      <c r="A563" s="217">
        <v>41923</v>
      </c>
      <c r="B563" s="201" t="str">
        <f t="shared" si="207"/>
        <v>00:30:00</v>
      </c>
      <c r="C563" s="27" t="s">
        <v>38</v>
      </c>
      <c r="D563" s="88">
        <v>589</v>
      </c>
      <c r="E563" s="88">
        <v>433</v>
      </c>
      <c r="F563" s="88">
        <v>650</v>
      </c>
      <c r="G563" s="88">
        <v>20</v>
      </c>
      <c r="H563" s="88">
        <v>18</v>
      </c>
      <c r="I563" s="89">
        <v>21</v>
      </c>
      <c r="J563" s="48">
        <f t="shared" ref="J563:J617" si="214">D563+E563+F563</f>
        <v>1672</v>
      </c>
      <c r="K563" s="48">
        <f t="shared" ref="K563:K617" si="215">G563+H563+I563</f>
        <v>59</v>
      </c>
      <c r="L563" s="89">
        <v>595</v>
      </c>
      <c r="M563" s="94">
        <v>413</v>
      </c>
      <c r="N563" s="94"/>
      <c r="O563" s="94">
        <v>19</v>
      </c>
      <c r="P563" s="93">
        <v>14</v>
      </c>
      <c r="Q563" s="56"/>
      <c r="R563" s="55">
        <f>SUM(L557+M563+N563)</f>
        <v>1128</v>
      </c>
      <c r="S563" s="48">
        <f t="shared" ref="S563:S617" si="216">O563+P563+Q563</f>
        <v>33</v>
      </c>
      <c r="T563" s="50">
        <f>SUM(K563+S563)</f>
        <v>92</v>
      </c>
      <c r="U563" s="97">
        <v>4.71</v>
      </c>
      <c r="V563" s="44">
        <v>4.5</v>
      </c>
      <c r="W563" s="53">
        <v>8.5</v>
      </c>
      <c r="X563" s="44"/>
      <c r="Y563" s="137"/>
      <c r="Z563" s="53"/>
      <c r="AA563" s="44"/>
      <c r="AB563" s="44"/>
      <c r="AC563" s="68"/>
      <c r="AD563" s="33"/>
      <c r="AE563" s="20">
        <f t="shared" ref="AE563:AE617" si="217">AC563+AD563</f>
        <v>0</v>
      </c>
      <c r="AF563" s="85">
        <f>T563+U563+V563+W563+X563+V562+Z563+AA563+AB563</f>
        <v>114.91</v>
      </c>
      <c r="AG563" s="21">
        <f>+AF563-AM563</f>
        <v>114.91</v>
      </c>
      <c r="AH563" s="82"/>
      <c r="AI563" s="78"/>
      <c r="AJ563" s="22">
        <f t="shared" ref="AJ563:AJ617" si="218">AF563+AI563</f>
        <v>114.91</v>
      </c>
      <c r="AK563" s="23">
        <f t="shared" si="209"/>
        <v>20.401999999999987</v>
      </c>
      <c r="AL563" s="54"/>
      <c r="AM563" s="24">
        <f t="shared" ref="AM563:AM617" si="219">AE563</f>
        <v>0</v>
      </c>
      <c r="AN563" s="25">
        <f t="shared" ref="AN563:AN616" si="220">BD563</f>
        <v>135.31199999999998</v>
      </c>
      <c r="AO563" s="26">
        <f t="shared" ref="AO563:AO594" si="221">AM563+AN563</f>
        <v>135.31199999999998</v>
      </c>
      <c r="AP563" s="79"/>
      <c r="AQ563" s="118">
        <v>65</v>
      </c>
      <c r="AR563" s="118">
        <v>200</v>
      </c>
      <c r="AS563" s="118">
        <v>0</v>
      </c>
      <c r="AT563" s="118">
        <v>17</v>
      </c>
      <c r="AU563" s="118">
        <v>40</v>
      </c>
      <c r="AV563" s="62">
        <f t="shared" ref="AV563:AV574" si="222">SUM(AQ563:AU563)</f>
        <v>322</v>
      </c>
      <c r="AW563" s="64">
        <f t="shared" ref="AW563:AW574" si="223">AV563*0.95</f>
        <v>305.89999999999998</v>
      </c>
      <c r="AX563" s="120">
        <v>8</v>
      </c>
      <c r="AY563" s="120">
        <v>12</v>
      </c>
      <c r="AZ563" s="120">
        <v>3</v>
      </c>
      <c r="BA563" s="120">
        <v>1</v>
      </c>
      <c r="BB563" s="81">
        <f t="shared" ref="BB563:BB617" si="224">SUM(AX563:BA563)</f>
        <v>24</v>
      </c>
      <c r="BC563" s="80">
        <f t="shared" ref="BC563:BC617" si="225">AW563-BB563</f>
        <v>281.89999999999998</v>
      </c>
      <c r="BD563" s="36">
        <f t="shared" ref="BD563:BD617" si="226">BC563*0.48</f>
        <v>135.31199999999998</v>
      </c>
      <c r="BE563" s="80">
        <f t="shared" ref="BE563:BE617" si="227">BC563*0.52</f>
        <v>146.58799999999999</v>
      </c>
    </row>
    <row r="564" spans="1:57" ht="17.399999999999999">
      <c r="A564" s="217">
        <v>41923</v>
      </c>
      <c r="B564" s="201" t="str">
        <f t="shared" si="207"/>
        <v>01:00:00</v>
      </c>
      <c r="C564" s="18" t="s">
        <v>7</v>
      </c>
      <c r="D564" s="88">
        <v>574</v>
      </c>
      <c r="E564" s="90">
        <v>421</v>
      </c>
      <c r="F564" s="90">
        <v>653</v>
      </c>
      <c r="G564" s="88">
        <v>20</v>
      </c>
      <c r="H564" s="88">
        <v>18</v>
      </c>
      <c r="I564" s="89">
        <v>21</v>
      </c>
      <c r="J564" s="48">
        <f t="shared" si="214"/>
        <v>1648</v>
      </c>
      <c r="K564" s="48">
        <f t="shared" si="215"/>
        <v>59</v>
      </c>
      <c r="L564" s="89">
        <v>560</v>
      </c>
      <c r="M564" s="94">
        <v>410</v>
      </c>
      <c r="N564" s="94"/>
      <c r="O564" s="94">
        <v>18</v>
      </c>
      <c r="P564" s="93">
        <v>14</v>
      </c>
      <c r="Q564" s="56"/>
      <c r="R564" s="55">
        <f>SUM(L558+M564+N564)</f>
        <v>1097</v>
      </c>
      <c r="S564" s="48">
        <f t="shared" si="216"/>
        <v>32</v>
      </c>
      <c r="T564" s="50">
        <f t="shared" ref="T564:T617" si="228">SUM(K564+S564)</f>
        <v>91</v>
      </c>
      <c r="U564" s="88">
        <v>4.5599999999999996</v>
      </c>
      <c r="V564" s="44">
        <v>4.5</v>
      </c>
      <c r="W564" s="44">
        <v>7.6</v>
      </c>
      <c r="X564" s="44"/>
      <c r="Y564" s="137"/>
      <c r="Z564" s="44"/>
      <c r="AA564" s="44"/>
      <c r="AB564" s="44"/>
      <c r="AC564" s="68"/>
      <c r="AD564" s="33"/>
      <c r="AE564" s="20">
        <f t="shared" si="217"/>
        <v>0</v>
      </c>
      <c r="AF564" s="85">
        <f>T564+U564+V564+W564+X564+V563+Z564+AA564+AB564</f>
        <v>112.16</v>
      </c>
      <c r="AG564" s="21">
        <f>+AF564-AM564</f>
        <v>112.16</v>
      </c>
      <c r="AH564" s="82"/>
      <c r="AI564" s="78"/>
      <c r="AJ564" s="22">
        <f t="shared" si="218"/>
        <v>112.16</v>
      </c>
      <c r="AK564" s="23">
        <f t="shared" si="209"/>
        <v>23.151999999999987</v>
      </c>
      <c r="AL564" s="58"/>
      <c r="AM564" s="24">
        <f t="shared" si="219"/>
        <v>0</v>
      </c>
      <c r="AN564" s="25">
        <f t="shared" si="220"/>
        <v>135.31199999999998</v>
      </c>
      <c r="AO564" s="26">
        <f t="shared" si="221"/>
        <v>135.31199999999998</v>
      </c>
      <c r="AP564" s="79"/>
      <c r="AQ564" s="118">
        <v>65</v>
      </c>
      <c r="AR564" s="118">
        <v>200</v>
      </c>
      <c r="AS564" s="118">
        <v>0</v>
      </c>
      <c r="AT564" s="118">
        <v>17</v>
      </c>
      <c r="AU564" s="118">
        <v>40</v>
      </c>
      <c r="AV564" s="62">
        <f t="shared" si="222"/>
        <v>322</v>
      </c>
      <c r="AW564" s="64">
        <f t="shared" si="223"/>
        <v>305.89999999999998</v>
      </c>
      <c r="AX564" s="120">
        <v>8</v>
      </c>
      <c r="AY564" s="120">
        <v>12</v>
      </c>
      <c r="AZ564" s="120">
        <v>3</v>
      </c>
      <c r="BA564" s="120">
        <v>1</v>
      </c>
      <c r="BB564" s="81">
        <f t="shared" si="224"/>
        <v>24</v>
      </c>
      <c r="BC564" s="80">
        <f t="shared" si="225"/>
        <v>281.89999999999998</v>
      </c>
      <c r="BD564" s="36">
        <f t="shared" si="226"/>
        <v>135.31199999999998</v>
      </c>
      <c r="BE564" s="80">
        <f t="shared" si="227"/>
        <v>146.58799999999999</v>
      </c>
    </row>
    <row r="565" spans="1:57" ht="17.399999999999999">
      <c r="A565" s="217">
        <v>41923</v>
      </c>
      <c r="B565" s="201" t="str">
        <f t="shared" si="207"/>
        <v>01:30:00</v>
      </c>
      <c r="C565" s="18" t="s">
        <v>39</v>
      </c>
      <c r="D565" s="88">
        <v>547</v>
      </c>
      <c r="E565" s="88">
        <v>409</v>
      </c>
      <c r="F565" s="88">
        <v>620</v>
      </c>
      <c r="G565" s="88">
        <v>19</v>
      </c>
      <c r="H565" s="88">
        <v>17</v>
      </c>
      <c r="I565" s="89">
        <v>20</v>
      </c>
      <c r="J565" s="48">
        <f t="shared" si="214"/>
        <v>1576</v>
      </c>
      <c r="K565" s="48">
        <f t="shared" si="215"/>
        <v>56</v>
      </c>
      <c r="L565" s="89">
        <v>559</v>
      </c>
      <c r="M565" s="94">
        <v>408</v>
      </c>
      <c r="N565" s="94"/>
      <c r="O565" s="93">
        <v>18</v>
      </c>
      <c r="P565" s="93">
        <v>14</v>
      </c>
      <c r="Q565" s="56"/>
      <c r="R565" s="55">
        <f>SUM(L565+M565+N565)</f>
        <v>967</v>
      </c>
      <c r="S565" s="48">
        <f t="shared" si="216"/>
        <v>32</v>
      </c>
      <c r="T565" s="50">
        <f t="shared" si="228"/>
        <v>88</v>
      </c>
      <c r="U565" s="88">
        <v>4.5599999999999996</v>
      </c>
      <c r="V565" s="44">
        <v>4.5</v>
      </c>
      <c r="W565" s="44">
        <v>7.6</v>
      </c>
      <c r="X565" s="44"/>
      <c r="Y565" s="137"/>
      <c r="Z565" s="44"/>
      <c r="AA565" s="44"/>
      <c r="AB565" s="44"/>
      <c r="AC565" s="68"/>
      <c r="AD565" s="33"/>
      <c r="AE565" s="20">
        <f t="shared" si="217"/>
        <v>0</v>
      </c>
      <c r="AF565" s="85">
        <f>T565+U565+V565+W565+X565+V564+Z565+AA565+AB565</f>
        <v>109.16</v>
      </c>
      <c r="AG565" s="21">
        <f>+AF565-AM565</f>
        <v>109.16</v>
      </c>
      <c r="AH565" s="82"/>
      <c r="AI565" s="78"/>
      <c r="AJ565" s="22">
        <f t="shared" si="218"/>
        <v>109.16</v>
      </c>
      <c r="AK565" s="23">
        <f t="shared" si="209"/>
        <v>26.151999999999987</v>
      </c>
      <c r="AL565" s="58"/>
      <c r="AM565" s="24">
        <f t="shared" si="219"/>
        <v>0</v>
      </c>
      <c r="AN565" s="25">
        <f t="shared" si="220"/>
        <v>135.31199999999998</v>
      </c>
      <c r="AO565" s="26">
        <f t="shared" si="221"/>
        <v>135.31199999999998</v>
      </c>
      <c r="AP565" s="79"/>
      <c r="AQ565" s="118">
        <v>65</v>
      </c>
      <c r="AR565" s="118">
        <v>200</v>
      </c>
      <c r="AS565" s="118">
        <v>0</v>
      </c>
      <c r="AT565" s="118">
        <v>17</v>
      </c>
      <c r="AU565" s="118">
        <v>40</v>
      </c>
      <c r="AV565" s="62">
        <f t="shared" si="222"/>
        <v>322</v>
      </c>
      <c r="AW565" s="64">
        <f t="shared" si="223"/>
        <v>305.89999999999998</v>
      </c>
      <c r="AX565" s="120">
        <v>8</v>
      </c>
      <c r="AY565" s="120">
        <v>12</v>
      </c>
      <c r="AZ565" s="120">
        <v>3</v>
      </c>
      <c r="BA565" s="120">
        <v>1</v>
      </c>
      <c r="BB565" s="81">
        <f t="shared" si="224"/>
        <v>24</v>
      </c>
      <c r="BC565" s="80">
        <f t="shared" si="225"/>
        <v>281.89999999999998</v>
      </c>
      <c r="BD565" s="36">
        <f t="shared" si="226"/>
        <v>135.31199999999998</v>
      </c>
      <c r="BE565" s="80">
        <f t="shared" si="227"/>
        <v>146.58799999999999</v>
      </c>
    </row>
    <row r="566" spans="1:57" ht="17.399999999999999">
      <c r="A566" s="217">
        <v>41923</v>
      </c>
      <c r="B566" s="201" t="str">
        <f t="shared" si="207"/>
        <v>02:00:00</v>
      </c>
      <c r="C566" s="27" t="s">
        <v>8</v>
      </c>
      <c r="D566" s="88">
        <v>545</v>
      </c>
      <c r="E566" s="88">
        <v>404</v>
      </c>
      <c r="F566" s="88">
        <v>626</v>
      </c>
      <c r="G566" s="88">
        <v>19</v>
      </c>
      <c r="H566" s="88">
        <v>16</v>
      </c>
      <c r="I566" s="89">
        <v>20</v>
      </c>
      <c r="J566" s="48">
        <f t="shared" si="214"/>
        <v>1575</v>
      </c>
      <c r="K566" s="48">
        <f t="shared" si="215"/>
        <v>55</v>
      </c>
      <c r="L566" s="89">
        <v>561</v>
      </c>
      <c r="M566" s="94">
        <v>403</v>
      </c>
      <c r="N566" s="94"/>
      <c r="O566" s="93">
        <v>18</v>
      </c>
      <c r="P566" s="93">
        <v>14</v>
      </c>
      <c r="Q566" s="56"/>
      <c r="R566" s="55">
        <f t="shared" ref="R566:R617" si="229">SUM(L566+M566+N566)</f>
        <v>964</v>
      </c>
      <c r="S566" s="48">
        <f t="shared" si="216"/>
        <v>32</v>
      </c>
      <c r="T566" s="50">
        <f t="shared" si="228"/>
        <v>87</v>
      </c>
      <c r="U566" s="88">
        <v>4.1100000000000003</v>
      </c>
      <c r="V566" s="44">
        <v>4.5</v>
      </c>
      <c r="W566" s="44">
        <v>7.3</v>
      </c>
      <c r="X566" s="44"/>
      <c r="Y566" s="137"/>
      <c r="Z566" s="44"/>
      <c r="AA566" s="44"/>
      <c r="AB566" s="44"/>
      <c r="AC566" s="68"/>
      <c r="AD566" s="33"/>
      <c r="AE566" s="20">
        <f t="shared" si="217"/>
        <v>0</v>
      </c>
      <c r="AF566" s="85">
        <f>T566+U566+V566+W566+X566+V565+Z566+AA566+AB566</f>
        <v>107.41</v>
      </c>
      <c r="AG566" s="21">
        <f t="shared" ref="AG566:AG576" si="230">+AF566-AM566</f>
        <v>107.41</v>
      </c>
      <c r="AH566" s="82"/>
      <c r="AI566" s="78"/>
      <c r="AJ566" s="22">
        <f t="shared" si="218"/>
        <v>107.41</v>
      </c>
      <c r="AK566" s="23">
        <f t="shared" si="209"/>
        <v>27.901999999999987</v>
      </c>
      <c r="AL566" s="58"/>
      <c r="AM566" s="24">
        <f t="shared" si="219"/>
        <v>0</v>
      </c>
      <c r="AN566" s="25">
        <f t="shared" si="220"/>
        <v>135.31199999999998</v>
      </c>
      <c r="AO566" s="26">
        <f t="shared" si="221"/>
        <v>135.31199999999998</v>
      </c>
      <c r="AP566" s="79"/>
      <c r="AQ566" s="118">
        <v>65</v>
      </c>
      <c r="AR566" s="118">
        <v>200</v>
      </c>
      <c r="AS566" s="118">
        <v>0</v>
      </c>
      <c r="AT566" s="118">
        <v>17</v>
      </c>
      <c r="AU566" s="118">
        <v>40</v>
      </c>
      <c r="AV566" s="62">
        <f t="shared" si="222"/>
        <v>322</v>
      </c>
      <c r="AW566" s="64">
        <f t="shared" si="223"/>
        <v>305.89999999999998</v>
      </c>
      <c r="AX566" s="120">
        <v>8</v>
      </c>
      <c r="AY566" s="120">
        <v>12</v>
      </c>
      <c r="AZ566" s="120">
        <v>3</v>
      </c>
      <c r="BA566" s="120">
        <v>1</v>
      </c>
      <c r="BB566" s="81">
        <f t="shared" si="224"/>
        <v>24</v>
      </c>
      <c r="BC566" s="80">
        <f t="shared" si="225"/>
        <v>281.89999999999998</v>
      </c>
      <c r="BD566" s="36">
        <f t="shared" si="226"/>
        <v>135.31199999999998</v>
      </c>
      <c r="BE566" s="80">
        <f t="shared" si="227"/>
        <v>146.58799999999999</v>
      </c>
    </row>
    <row r="567" spans="1:57" ht="17.399999999999999">
      <c r="A567" s="217">
        <v>41923</v>
      </c>
      <c r="B567" s="201" t="str">
        <f t="shared" si="207"/>
        <v>02:30:00</v>
      </c>
      <c r="C567" s="27" t="s">
        <v>40</v>
      </c>
      <c r="D567" s="88">
        <v>543</v>
      </c>
      <c r="E567" s="88">
        <v>400</v>
      </c>
      <c r="F567" s="88">
        <v>634</v>
      </c>
      <c r="G567" s="88">
        <v>19</v>
      </c>
      <c r="H567" s="88">
        <v>15</v>
      </c>
      <c r="I567" s="89">
        <v>21</v>
      </c>
      <c r="J567" s="48">
        <f t="shared" si="214"/>
        <v>1577</v>
      </c>
      <c r="K567" s="48">
        <f t="shared" si="215"/>
        <v>55</v>
      </c>
      <c r="L567" s="89">
        <v>565</v>
      </c>
      <c r="M567" s="94">
        <v>400</v>
      </c>
      <c r="N567" s="94"/>
      <c r="O567" s="93">
        <v>18</v>
      </c>
      <c r="P567" s="93">
        <v>14</v>
      </c>
      <c r="Q567" s="56"/>
      <c r="R567" s="55">
        <f t="shared" si="229"/>
        <v>965</v>
      </c>
      <c r="S567" s="48">
        <f t="shared" si="216"/>
        <v>32</v>
      </c>
      <c r="T567" s="50">
        <f t="shared" si="228"/>
        <v>87</v>
      </c>
      <c r="U567" s="88">
        <v>4.1100000000000003</v>
      </c>
      <c r="V567" s="44">
        <v>4.5</v>
      </c>
      <c r="W567" s="44">
        <v>7.3</v>
      </c>
      <c r="X567" s="44"/>
      <c r="Y567" s="44"/>
      <c r="Z567" s="44"/>
      <c r="AA567" s="44"/>
      <c r="AB567" s="44"/>
      <c r="AC567" s="68"/>
      <c r="AD567" s="33"/>
      <c r="AE567" s="20">
        <f t="shared" si="217"/>
        <v>0</v>
      </c>
      <c r="AF567" s="85">
        <f t="shared" ref="AF567:AF617" si="231">T567+U567+V567+W567+X567+Y567+Z567+AA567+AB567</f>
        <v>102.91</v>
      </c>
      <c r="AG567" s="21">
        <f t="shared" si="230"/>
        <v>102.91</v>
      </c>
      <c r="AH567" s="82"/>
      <c r="AI567" s="78"/>
      <c r="AJ567" s="22">
        <f t="shared" si="218"/>
        <v>102.91</v>
      </c>
      <c r="AK567" s="23">
        <f t="shared" si="209"/>
        <v>32.401999999999987</v>
      </c>
      <c r="AL567" s="58"/>
      <c r="AM567" s="24">
        <f t="shared" si="219"/>
        <v>0</v>
      </c>
      <c r="AN567" s="25">
        <f t="shared" si="220"/>
        <v>135.31199999999998</v>
      </c>
      <c r="AO567" s="26">
        <f t="shared" si="221"/>
        <v>135.31199999999998</v>
      </c>
      <c r="AP567" s="79"/>
      <c r="AQ567" s="118">
        <v>65</v>
      </c>
      <c r="AR567" s="118">
        <v>200</v>
      </c>
      <c r="AS567" s="118">
        <v>0</v>
      </c>
      <c r="AT567" s="118">
        <v>17</v>
      </c>
      <c r="AU567" s="118">
        <v>40</v>
      </c>
      <c r="AV567" s="62">
        <f t="shared" si="222"/>
        <v>322</v>
      </c>
      <c r="AW567" s="64">
        <f t="shared" si="223"/>
        <v>305.89999999999998</v>
      </c>
      <c r="AX567" s="120">
        <v>8</v>
      </c>
      <c r="AY567" s="120">
        <v>12</v>
      </c>
      <c r="AZ567" s="120">
        <v>3</v>
      </c>
      <c r="BA567" s="120">
        <v>1</v>
      </c>
      <c r="BB567" s="81">
        <f t="shared" si="224"/>
        <v>24</v>
      </c>
      <c r="BC567" s="80">
        <f t="shared" si="225"/>
        <v>281.89999999999998</v>
      </c>
      <c r="BD567" s="36">
        <f t="shared" si="226"/>
        <v>135.31199999999998</v>
      </c>
      <c r="BE567" s="80">
        <f t="shared" si="227"/>
        <v>146.58799999999999</v>
      </c>
    </row>
    <row r="568" spans="1:57" ht="17.399999999999999">
      <c r="A568" s="217">
        <v>41923</v>
      </c>
      <c r="B568" s="201" t="str">
        <f t="shared" si="207"/>
        <v>03:00:00</v>
      </c>
      <c r="C568" s="27" t="s">
        <v>9</v>
      </c>
      <c r="D568" s="88">
        <v>541</v>
      </c>
      <c r="E568" s="88">
        <v>403</v>
      </c>
      <c r="F568" s="88">
        <v>620</v>
      </c>
      <c r="G568" s="88">
        <v>19</v>
      </c>
      <c r="H568" s="88">
        <v>15</v>
      </c>
      <c r="I568" s="89">
        <v>20</v>
      </c>
      <c r="J568" s="48">
        <f t="shared" si="214"/>
        <v>1564</v>
      </c>
      <c r="K568" s="48">
        <f t="shared" si="215"/>
        <v>54</v>
      </c>
      <c r="L568" s="89">
        <v>564</v>
      </c>
      <c r="M568" s="94">
        <v>395</v>
      </c>
      <c r="N568" s="94"/>
      <c r="O568" s="93">
        <v>18</v>
      </c>
      <c r="P568" s="93">
        <v>14</v>
      </c>
      <c r="Q568" s="56"/>
      <c r="R568" s="55">
        <f t="shared" si="229"/>
        <v>959</v>
      </c>
      <c r="S568" s="48">
        <f t="shared" si="216"/>
        <v>32</v>
      </c>
      <c r="T568" s="50">
        <f t="shared" si="228"/>
        <v>86</v>
      </c>
      <c r="U568" s="88">
        <v>4.0599999999999996</v>
      </c>
      <c r="V568" s="88">
        <v>4.2</v>
      </c>
      <c r="W568" s="44">
        <v>7.2</v>
      </c>
      <c r="X568" s="44"/>
      <c r="Y568" s="44"/>
      <c r="Z568" s="44"/>
      <c r="AA568" s="44"/>
      <c r="AB568" s="44"/>
      <c r="AC568" s="68"/>
      <c r="AD568" s="33"/>
      <c r="AE568" s="20">
        <f t="shared" si="217"/>
        <v>0</v>
      </c>
      <c r="AF568" s="85">
        <f t="shared" si="231"/>
        <v>101.46000000000001</v>
      </c>
      <c r="AG568" s="21">
        <f t="shared" si="230"/>
        <v>101.46000000000001</v>
      </c>
      <c r="AH568" s="82"/>
      <c r="AI568" s="78"/>
      <c r="AJ568" s="22">
        <f t="shared" si="218"/>
        <v>101.46000000000001</v>
      </c>
      <c r="AK568" s="23">
        <f t="shared" si="209"/>
        <v>33.851999999999975</v>
      </c>
      <c r="AL568" s="58"/>
      <c r="AM568" s="24">
        <f t="shared" si="219"/>
        <v>0</v>
      </c>
      <c r="AN568" s="25">
        <f t="shared" si="220"/>
        <v>135.31199999999998</v>
      </c>
      <c r="AO568" s="26">
        <f t="shared" si="221"/>
        <v>135.31199999999998</v>
      </c>
      <c r="AP568" s="79"/>
      <c r="AQ568" s="118">
        <v>65</v>
      </c>
      <c r="AR568" s="118">
        <v>200</v>
      </c>
      <c r="AS568" s="118">
        <v>0</v>
      </c>
      <c r="AT568" s="118">
        <v>17</v>
      </c>
      <c r="AU568" s="118">
        <v>40</v>
      </c>
      <c r="AV568" s="62">
        <f t="shared" si="222"/>
        <v>322</v>
      </c>
      <c r="AW568" s="64">
        <f t="shared" si="223"/>
        <v>305.89999999999998</v>
      </c>
      <c r="AX568" s="120">
        <v>8</v>
      </c>
      <c r="AY568" s="120">
        <v>12</v>
      </c>
      <c r="AZ568" s="120">
        <v>3</v>
      </c>
      <c r="BA568" s="120">
        <v>1</v>
      </c>
      <c r="BB568" s="81">
        <f t="shared" si="224"/>
        <v>24</v>
      </c>
      <c r="BC568" s="80">
        <f t="shared" si="225"/>
        <v>281.89999999999998</v>
      </c>
      <c r="BD568" s="36">
        <f t="shared" si="226"/>
        <v>135.31199999999998</v>
      </c>
      <c r="BE568" s="80">
        <f t="shared" si="227"/>
        <v>146.58799999999999</v>
      </c>
    </row>
    <row r="569" spans="1:57" ht="17.399999999999999">
      <c r="A569" s="217">
        <v>41923</v>
      </c>
      <c r="B569" s="201" t="str">
        <f t="shared" si="207"/>
        <v>03:30:00</v>
      </c>
      <c r="C569" s="27" t="s">
        <v>41</v>
      </c>
      <c r="D569" s="88">
        <v>530</v>
      </c>
      <c r="E569" s="88">
        <v>394</v>
      </c>
      <c r="F569" s="88">
        <v>616</v>
      </c>
      <c r="G569" s="88">
        <v>18</v>
      </c>
      <c r="H569" s="88">
        <v>14</v>
      </c>
      <c r="I569" s="89">
        <v>20</v>
      </c>
      <c r="J569" s="48">
        <f t="shared" si="214"/>
        <v>1540</v>
      </c>
      <c r="K569" s="48">
        <f t="shared" si="215"/>
        <v>52</v>
      </c>
      <c r="L569" s="89">
        <v>562</v>
      </c>
      <c r="M569" s="94">
        <v>390</v>
      </c>
      <c r="N569" s="94"/>
      <c r="O569" s="93">
        <v>18</v>
      </c>
      <c r="P569" s="93">
        <v>14</v>
      </c>
      <c r="Q569" s="56"/>
      <c r="R569" s="55">
        <f t="shared" si="229"/>
        <v>952</v>
      </c>
      <c r="S569" s="48">
        <f t="shared" si="216"/>
        <v>32</v>
      </c>
      <c r="T569" s="50">
        <f t="shared" si="228"/>
        <v>84</v>
      </c>
      <c r="U569" s="88">
        <v>4.0599999999999996</v>
      </c>
      <c r="V569" s="88">
        <v>4.2</v>
      </c>
      <c r="W569" s="44">
        <v>7.2</v>
      </c>
      <c r="X569" s="44"/>
      <c r="Y569" s="44"/>
      <c r="Z569" s="44"/>
      <c r="AA569" s="44"/>
      <c r="AB569" s="44"/>
      <c r="AC569" s="68"/>
      <c r="AD569" s="33"/>
      <c r="AE569" s="20">
        <f t="shared" si="217"/>
        <v>0</v>
      </c>
      <c r="AF569" s="85">
        <f t="shared" si="231"/>
        <v>99.460000000000008</v>
      </c>
      <c r="AG569" s="21">
        <f t="shared" si="230"/>
        <v>99.460000000000008</v>
      </c>
      <c r="AH569" s="82"/>
      <c r="AI569" s="78"/>
      <c r="AJ569" s="22">
        <f t="shared" si="218"/>
        <v>99.460000000000008</v>
      </c>
      <c r="AK569" s="23">
        <f t="shared" si="209"/>
        <v>35.851999999999975</v>
      </c>
      <c r="AL569" s="58"/>
      <c r="AM569" s="24">
        <f t="shared" si="219"/>
        <v>0</v>
      </c>
      <c r="AN569" s="25">
        <f t="shared" si="220"/>
        <v>135.31199999999998</v>
      </c>
      <c r="AO569" s="26">
        <f t="shared" si="221"/>
        <v>135.31199999999998</v>
      </c>
      <c r="AP569" s="79"/>
      <c r="AQ569" s="118">
        <v>65</v>
      </c>
      <c r="AR569" s="118">
        <v>200</v>
      </c>
      <c r="AS569" s="118">
        <v>0</v>
      </c>
      <c r="AT569" s="118">
        <v>17</v>
      </c>
      <c r="AU569" s="118">
        <v>40</v>
      </c>
      <c r="AV569" s="62">
        <f t="shared" si="222"/>
        <v>322</v>
      </c>
      <c r="AW569" s="64">
        <f t="shared" si="223"/>
        <v>305.89999999999998</v>
      </c>
      <c r="AX569" s="120">
        <v>8</v>
      </c>
      <c r="AY569" s="120">
        <v>12</v>
      </c>
      <c r="AZ569" s="120">
        <v>3</v>
      </c>
      <c r="BA569" s="120">
        <v>1</v>
      </c>
      <c r="BB569" s="81">
        <f t="shared" si="224"/>
        <v>24</v>
      </c>
      <c r="BC569" s="80">
        <f t="shared" si="225"/>
        <v>281.89999999999998</v>
      </c>
      <c r="BD569" s="36">
        <f t="shared" si="226"/>
        <v>135.31199999999998</v>
      </c>
      <c r="BE569" s="80">
        <f t="shared" si="227"/>
        <v>146.58799999999999</v>
      </c>
    </row>
    <row r="570" spans="1:57" ht="17.399999999999999">
      <c r="A570" s="217">
        <v>41923</v>
      </c>
      <c r="B570" s="201" t="str">
        <f t="shared" si="207"/>
        <v>04:00:00</v>
      </c>
      <c r="C570" s="27" t="s">
        <v>10</v>
      </c>
      <c r="D570" s="88">
        <v>525</v>
      </c>
      <c r="E570" s="88">
        <v>391</v>
      </c>
      <c r="F570" s="88">
        <v>608</v>
      </c>
      <c r="G570" s="88">
        <v>18</v>
      </c>
      <c r="H570" s="88">
        <v>14</v>
      </c>
      <c r="I570" s="89">
        <v>20</v>
      </c>
      <c r="J570" s="48">
        <f t="shared" si="214"/>
        <v>1524</v>
      </c>
      <c r="K570" s="48">
        <f t="shared" si="215"/>
        <v>52</v>
      </c>
      <c r="L570" s="89">
        <v>563</v>
      </c>
      <c r="M570" s="94">
        <v>392</v>
      </c>
      <c r="N570" s="94"/>
      <c r="O570" s="93">
        <v>18</v>
      </c>
      <c r="P570" s="93">
        <v>14</v>
      </c>
      <c r="Q570" s="56"/>
      <c r="R570" s="55">
        <f t="shared" si="229"/>
        <v>955</v>
      </c>
      <c r="S570" s="48">
        <f t="shared" si="216"/>
        <v>32</v>
      </c>
      <c r="T570" s="50">
        <f t="shared" si="228"/>
        <v>84</v>
      </c>
      <c r="U570" s="88">
        <v>3.84</v>
      </c>
      <c r="V570" s="88">
        <v>4.2</v>
      </c>
      <c r="W570" s="44">
        <v>7.1</v>
      </c>
      <c r="X570" s="44"/>
      <c r="Y570" s="44"/>
      <c r="Z570" s="44"/>
      <c r="AA570" s="44"/>
      <c r="AB570" s="44"/>
      <c r="AC570" s="68"/>
      <c r="AD570" s="33"/>
      <c r="AE570" s="20">
        <f t="shared" si="217"/>
        <v>0</v>
      </c>
      <c r="AF570" s="85">
        <f t="shared" si="231"/>
        <v>99.14</v>
      </c>
      <c r="AG570" s="21">
        <f t="shared" si="230"/>
        <v>99.14</v>
      </c>
      <c r="AH570" s="82"/>
      <c r="AI570" s="78"/>
      <c r="AJ570" s="22">
        <f t="shared" si="218"/>
        <v>99.14</v>
      </c>
      <c r="AK570" s="23">
        <f t="shared" si="209"/>
        <v>36.171999999999983</v>
      </c>
      <c r="AL570" s="58"/>
      <c r="AM570" s="24">
        <f t="shared" si="219"/>
        <v>0</v>
      </c>
      <c r="AN570" s="25">
        <f t="shared" si="220"/>
        <v>135.31199999999998</v>
      </c>
      <c r="AO570" s="26">
        <f t="shared" si="221"/>
        <v>135.31199999999998</v>
      </c>
      <c r="AP570" s="79"/>
      <c r="AQ570" s="118">
        <v>65</v>
      </c>
      <c r="AR570" s="118">
        <v>200</v>
      </c>
      <c r="AS570" s="118">
        <v>0</v>
      </c>
      <c r="AT570" s="118">
        <v>17</v>
      </c>
      <c r="AU570" s="118">
        <v>40</v>
      </c>
      <c r="AV570" s="62">
        <f t="shared" si="222"/>
        <v>322</v>
      </c>
      <c r="AW570" s="64">
        <f t="shared" si="223"/>
        <v>305.89999999999998</v>
      </c>
      <c r="AX570" s="120">
        <v>8</v>
      </c>
      <c r="AY570" s="120">
        <v>12</v>
      </c>
      <c r="AZ570" s="120">
        <v>3</v>
      </c>
      <c r="BA570" s="120">
        <v>1</v>
      </c>
      <c r="BB570" s="81">
        <f t="shared" si="224"/>
        <v>24</v>
      </c>
      <c r="BC570" s="80">
        <f t="shared" si="225"/>
        <v>281.89999999999998</v>
      </c>
      <c r="BD570" s="36">
        <f t="shared" si="226"/>
        <v>135.31199999999998</v>
      </c>
      <c r="BE570" s="80">
        <f t="shared" si="227"/>
        <v>146.58799999999999</v>
      </c>
    </row>
    <row r="571" spans="1:57" ht="17.399999999999999">
      <c r="A571" s="217">
        <v>41923</v>
      </c>
      <c r="B571" s="201" t="str">
        <f t="shared" si="207"/>
        <v>04:30:00</v>
      </c>
      <c r="C571" s="27" t="s">
        <v>42</v>
      </c>
      <c r="D571" s="88">
        <v>533</v>
      </c>
      <c r="E571" s="88">
        <v>390</v>
      </c>
      <c r="F571" s="88">
        <v>613</v>
      </c>
      <c r="G571" s="88">
        <v>18</v>
      </c>
      <c r="H571" s="88">
        <v>14</v>
      </c>
      <c r="I571" s="89">
        <v>20</v>
      </c>
      <c r="J571" s="48">
        <f t="shared" si="214"/>
        <v>1536</v>
      </c>
      <c r="K571" s="48">
        <f t="shared" si="215"/>
        <v>52</v>
      </c>
      <c r="L571" s="89">
        <v>565</v>
      </c>
      <c r="M571" s="94">
        <v>391</v>
      </c>
      <c r="N571" s="94"/>
      <c r="O571" s="93">
        <v>18</v>
      </c>
      <c r="P571" s="93">
        <v>14</v>
      </c>
      <c r="Q571" s="56"/>
      <c r="R571" s="55">
        <f t="shared" si="229"/>
        <v>956</v>
      </c>
      <c r="S571" s="48">
        <f t="shared" si="216"/>
        <v>32</v>
      </c>
      <c r="T571" s="50">
        <f t="shared" si="228"/>
        <v>84</v>
      </c>
      <c r="U571" s="88">
        <v>3.84</v>
      </c>
      <c r="V571" s="88">
        <v>4.5</v>
      </c>
      <c r="W571" s="44">
        <v>7.1</v>
      </c>
      <c r="X571" s="44"/>
      <c r="Y571" s="44"/>
      <c r="Z571" s="44"/>
      <c r="AA571" s="44"/>
      <c r="AB571" s="44"/>
      <c r="AC571" s="68"/>
      <c r="AD571" s="33"/>
      <c r="AE571" s="20">
        <f t="shared" si="217"/>
        <v>0</v>
      </c>
      <c r="AF571" s="85">
        <f t="shared" si="231"/>
        <v>99.44</v>
      </c>
      <c r="AG571" s="21">
        <f t="shared" si="230"/>
        <v>99.44</v>
      </c>
      <c r="AH571" s="82"/>
      <c r="AI571" s="78"/>
      <c r="AJ571" s="22">
        <f t="shared" si="218"/>
        <v>99.44</v>
      </c>
      <c r="AK571" s="23">
        <f t="shared" si="209"/>
        <v>35.871999999999986</v>
      </c>
      <c r="AL571" s="58"/>
      <c r="AM571" s="24">
        <f t="shared" si="219"/>
        <v>0</v>
      </c>
      <c r="AN571" s="25">
        <f t="shared" si="220"/>
        <v>135.31199999999998</v>
      </c>
      <c r="AO571" s="26">
        <f t="shared" si="221"/>
        <v>135.31199999999998</v>
      </c>
      <c r="AP571" s="79"/>
      <c r="AQ571" s="118">
        <v>65</v>
      </c>
      <c r="AR571" s="118">
        <v>200</v>
      </c>
      <c r="AS571" s="118">
        <v>0</v>
      </c>
      <c r="AT571" s="118">
        <v>17</v>
      </c>
      <c r="AU571" s="118">
        <v>40</v>
      </c>
      <c r="AV571" s="62">
        <f t="shared" si="222"/>
        <v>322</v>
      </c>
      <c r="AW571" s="64">
        <f t="shared" si="223"/>
        <v>305.89999999999998</v>
      </c>
      <c r="AX571" s="120">
        <v>8</v>
      </c>
      <c r="AY571" s="120">
        <v>12</v>
      </c>
      <c r="AZ571" s="120">
        <v>3</v>
      </c>
      <c r="BA571" s="120">
        <v>1</v>
      </c>
      <c r="BB571" s="81">
        <f t="shared" si="224"/>
        <v>24</v>
      </c>
      <c r="BC571" s="80">
        <f t="shared" si="225"/>
        <v>281.89999999999998</v>
      </c>
      <c r="BD571" s="36">
        <f t="shared" si="226"/>
        <v>135.31199999999998</v>
      </c>
      <c r="BE571" s="80">
        <f t="shared" si="227"/>
        <v>146.58799999999999</v>
      </c>
    </row>
    <row r="572" spans="1:57" ht="17.399999999999999">
      <c r="A572" s="217">
        <v>41923</v>
      </c>
      <c r="B572" s="201" t="str">
        <f t="shared" si="207"/>
        <v>05:00:00</v>
      </c>
      <c r="C572" s="27" t="s">
        <v>11</v>
      </c>
      <c r="D572" s="88">
        <v>537</v>
      </c>
      <c r="E572" s="88">
        <v>390</v>
      </c>
      <c r="F572" s="88">
        <v>616</v>
      </c>
      <c r="G572" s="88">
        <v>18</v>
      </c>
      <c r="H572" s="88">
        <v>14</v>
      </c>
      <c r="I572" s="89">
        <v>20</v>
      </c>
      <c r="J572" s="48">
        <f t="shared" si="214"/>
        <v>1543</v>
      </c>
      <c r="K572" s="48">
        <f t="shared" si="215"/>
        <v>52</v>
      </c>
      <c r="L572" s="88">
        <v>560</v>
      </c>
      <c r="M572" s="94">
        <v>388</v>
      </c>
      <c r="N572" s="94"/>
      <c r="O572" s="93">
        <v>18</v>
      </c>
      <c r="P572" s="93">
        <v>14</v>
      </c>
      <c r="Q572" s="56"/>
      <c r="R572" s="55">
        <f t="shared" si="229"/>
        <v>948</v>
      </c>
      <c r="S572" s="48">
        <f t="shared" si="216"/>
        <v>32</v>
      </c>
      <c r="T572" s="50">
        <f t="shared" si="228"/>
        <v>84</v>
      </c>
      <c r="U572" s="88">
        <v>3.84</v>
      </c>
      <c r="V572" s="88">
        <v>4.5</v>
      </c>
      <c r="W572" s="44">
        <v>7.4</v>
      </c>
      <c r="X572" s="44"/>
      <c r="Y572" s="44"/>
      <c r="Z572" s="44"/>
      <c r="AA572" s="44"/>
      <c r="AB572" s="44"/>
      <c r="AC572" s="68"/>
      <c r="AD572" s="33"/>
      <c r="AE572" s="20">
        <f t="shared" si="217"/>
        <v>0</v>
      </c>
      <c r="AF572" s="85">
        <f t="shared" si="231"/>
        <v>99.740000000000009</v>
      </c>
      <c r="AG572" s="21">
        <f t="shared" si="230"/>
        <v>99.740000000000009</v>
      </c>
      <c r="AH572" s="82"/>
      <c r="AI572" s="78"/>
      <c r="AJ572" s="22">
        <f t="shared" si="218"/>
        <v>99.740000000000009</v>
      </c>
      <c r="AK572" s="23">
        <f t="shared" si="209"/>
        <v>35.571999999999974</v>
      </c>
      <c r="AL572" s="58"/>
      <c r="AM572" s="24">
        <f t="shared" si="219"/>
        <v>0</v>
      </c>
      <c r="AN572" s="25">
        <f t="shared" si="220"/>
        <v>135.31199999999998</v>
      </c>
      <c r="AO572" s="26">
        <f t="shared" si="221"/>
        <v>135.31199999999998</v>
      </c>
      <c r="AP572" s="79"/>
      <c r="AQ572" s="118">
        <v>65</v>
      </c>
      <c r="AR572" s="118">
        <v>200</v>
      </c>
      <c r="AS572" s="118">
        <v>0</v>
      </c>
      <c r="AT572" s="118">
        <v>17</v>
      </c>
      <c r="AU572" s="118">
        <v>40</v>
      </c>
      <c r="AV572" s="62">
        <f t="shared" si="222"/>
        <v>322</v>
      </c>
      <c r="AW572" s="64">
        <f t="shared" si="223"/>
        <v>305.89999999999998</v>
      </c>
      <c r="AX572" s="120">
        <v>8</v>
      </c>
      <c r="AY572" s="120">
        <v>12</v>
      </c>
      <c r="AZ572" s="120">
        <v>3</v>
      </c>
      <c r="BA572" s="120">
        <v>1</v>
      </c>
      <c r="BB572" s="81">
        <f t="shared" si="224"/>
        <v>24</v>
      </c>
      <c r="BC572" s="80">
        <f t="shared" si="225"/>
        <v>281.89999999999998</v>
      </c>
      <c r="BD572" s="36">
        <f t="shared" si="226"/>
        <v>135.31199999999998</v>
      </c>
      <c r="BE572" s="80">
        <f t="shared" si="227"/>
        <v>146.58799999999999</v>
      </c>
    </row>
    <row r="573" spans="1:57" ht="17.399999999999999">
      <c r="A573" s="217">
        <v>41923</v>
      </c>
      <c r="B573" s="201" t="str">
        <f t="shared" si="207"/>
        <v>05:30:00</v>
      </c>
      <c r="C573" s="27" t="s">
        <v>43</v>
      </c>
      <c r="D573" s="129">
        <v>538</v>
      </c>
      <c r="E573" s="129">
        <v>384</v>
      </c>
      <c r="F573" s="129">
        <v>622</v>
      </c>
      <c r="G573" s="88">
        <v>18</v>
      </c>
      <c r="H573" s="88">
        <v>13</v>
      </c>
      <c r="I573" s="89">
        <v>20</v>
      </c>
      <c r="J573" s="48">
        <f t="shared" si="214"/>
        <v>1544</v>
      </c>
      <c r="K573" s="48">
        <f t="shared" si="215"/>
        <v>51</v>
      </c>
      <c r="L573" s="88">
        <v>524</v>
      </c>
      <c r="M573" s="94">
        <v>372</v>
      </c>
      <c r="N573" s="136"/>
      <c r="O573" s="93">
        <v>17</v>
      </c>
      <c r="P573" s="93">
        <v>13</v>
      </c>
      <c r="Q573" s="45"/>
      <c r="R573" s="55">
        <f t="shared" si="229"/>
        <v>896</v>
      </c>
      <c r="S573" s="48">
        <f t="shared" si="216"/>
        <v>30</v>
      </c>
      <c r="T573" s="50">
        <f t="shared" si="228"/>
        <v>81</v>
      </c>
      <c r="U573" s="88">
        <v>3.84</v>
      </c>
      <c r="V573" s="88">
        <v>4.5</v>
      </c>
      <c r="W573" s="44">
        <v>7.4</v>
      </c>
      <c r="X573" s="44"/>
      <c r="Y573" s="44"/>
      <c r="Z573" s="44"/>
      <c r="AA573" s="44"/>
      <c r="AB573" s="44"/>
      <c r="AC573" s="68"/>
      <c r="AD573" s="33"/>
      <c r="AE573" s="20">
        <f t="shared" si="217"/>
        <v>0</v>
      </c>
      <c r="AF573" s="85">
        <f t="shared" si="231"/>
        <v>96.740000000000009</v>
      </c>
      <c r="AG573" s="21">
        <f t="shared" si="230"/>
        <v>96.740000000000009</v>
      </c>
      <c r="AH573" s="82"/>
      <c r="AI573" s="78"/>
      <c r="AJ573" s="22">
        <f t="shared" si="218"/>
        <v>96.740000000000009</v>
      </c>
      <c r="AK573" s="23">
        <f t="shared" si="209"/>
        <v>38.571999999999974</v>
      </c>
      <c r="AL573" s="58"/>
      <c r="AM573" s="24">
        <f t="shared" si="219"/>
        <v>0</v>
      </c>
      <c r="AN573" s="25">
        <f t="shared" si="220"/>
        <v>135.31199999999998</v>
      </c>
      <c r="AO573" s="26">
        <f t="shared" si="221"/>
        <v>135.31199999999998</v>
      </c>
      <c r="AP573" s="79"/>
      <c r="AQ573" s="118">
        <v>65</v>
      </c>
      <c r="AR573" s="118">
        <v>200</v>
      </c>
      <c r="AS573" s="118">
        <v>0</v>
      </c>
      <c r="AT573" s="118">
        <v>17</v>
      </c>
      <c r="AU573" s="118">
        <v>40</v>
      </c>
      <c r="AV573" s="62">
        <f t="shared" si="222"/>
        <v>322</v>
      </c>
      <c r="AW573" s="64">
        <f t="shared" si="223"/>
        <v>305.89999999999998</v>
      </c>
      <c r="AX573" s="120">
        <v>8</v>
      </c>
      <c r="AY573" s="120">
        <v>12</v>
      </c>
      <c r="AZ573" s="120">
        <v>3</v>
      </c>
      <c r="BA573" s="120">
        <v>1</v>
      </c>
      <c r="BB573" s="81">
        <f t="shared" si="224"/>
        <v>24</v>
      </c>
      <c r="BC573" s="80">
        <f t="shared" si="225"/>
        <v>281.89999999999998</v>
      </c>
      <c r="BD573" s="36">
        <f t="shared" si="226"/>
        <v>135.31199999999998</v>
      </c>
      <c r="BE573" s="80">
        <f t="shared" si="227"/>
        <v>146.58799999999999</v>
      </c>
    </row>
    <row r="574" spans="1:57" ht="17.399999999999999">
      <c r="A574" s="217">
        <v>41923</v>
      </c>
      <c r="B574" s="201" t="str">
        <f t="shared" si="207"/>
        <v>06:00:00</v>
      </c>
      <c r="C574" s="27" t="s">
        <v>12</v>
      </c>
      <c r="D574" s="88">
        <v>453</v>
      </c>
      <c r="E574" s="95">
        <v>323</v>
      </c>
      <c r="F574" s="88">
        <v>553</v>
      </c>
      <c r="G574" s="88">
        <v>15</v>
      </c>
      <c r="H574" s="88">
        <v>11</v>
      </c>
      <c r="I574" s="89">
        <v>18</v>
      </c>
      <c r="J574" s="48">
        <f t="shared" si="214"/>
        <v>1329</v>
      </c>
      <c r="K574" s="48">
        <f t="shared" si="215"/>
        <v>44</v>
      </c>
      <c r="L574" s="88">
        <v>484</v>
      </c>
      <c r="M574" s="94">
        <v>331</v>
      </c>
      <c r="N574" s="94"/>
      <c r="O574" s="93">
        <v>16</v>
      </c>
      <c r="P574" s="93">
        <v>12</v>
      </c>
      <c r="Q574" s="45"/>
      <c r="R574" s="55">
        <f t="shared" si="229"/>
        <v>815</v>
      </c>
      <c r="S574" s="48">
        <f t="shared" si="216"/>
        <v>28</v>
      </c>
      <c r="T574" s="50">
        <f t="shared" si="228"/>
        <v>72</v>
      </c>
      <c r="U574" s="88">
        <v>3.58</v>
      </c>
      <c r="V574" s="88">
        <v>4.5</v>
      </c>
      <c r="W574" s="100">
        <v>6.9</v>
      </c>
      <c r="X574" s="44"/>
      <c r="Y574" s="44"/>
      <c r="Z574" s="44"/>
      <c r="AA574" s="44"/>
      <c r="AB574" s="44"/>
      <c r="AC574" s="68"/>
      <c r="AD574" s="33"/>
      <c r="AE574" s="20">
        <f t="shared" si="217"/>
        <v>0</v>
      </c>
      <c r="AF574" s="85">
        <f t="shared" si="231"/>
        <v>86.98</v>
      </c>
      <c r="AG574" s="21">
        <f t="shared" si="230"/>
        <v>86.98</v>
      </c>
      <c r="AH574" s="82"/>
      <c r="AI574" s="78"/>
      <c r="AJ574" s="22">
        <f t="shared" si="218"/>
        <v>86.98</v>
      </c>
      <c r="AK574" s="23">
        <f t="shared" si="209"/>
        <v>48.331999999999979</v>
      </c>
      <c r="AL574" s="58"/>
      <c r="AM574" s="24">
        <f t="shared" si="219"/>
        <v>0</v>
      </c>
      <c r="AN574" s="25">
        <f t="shared" si="220"/>
        <v>135.31199999999998</v>
      </c>
      <c r="AO574" s="26">
        <f t="shared" si="221"/>
        <v>135.31199999999998</v>
      </c>
      <c r="AP574" s="79"/>
      <c r="AQ574" s="118">
        <v>65</v>
      </c>
      <c r="AR574" s="118">
        <v>200</v>
      </c>
      <c r="AS574" s="118">
        <v>0</v>
      </c>
      <c r="AT574" s="118">
        <v>17</v>
      </c>
      <c r="AU574" s="118">
        <v>40</v>
      </c>
      <c r="AV574" s="62">
        <f t="shared" si="222"/>
        <v>322</v>
      </c>
      <c r="AW574" s="64">
        <f t="shared" si="223"/>
        <v>305.89999999999998</v>
      </c>
      <c r="AX574" s="120">
        <v>8</v>
      </c>
      <c r="AY574" s="120">
        <v>12</v>
      </c>
      <c r="AZ574" s="120">
        <v>3</v>
      </c>
      <c r="BA574" s="120">
        <v>1</v>
      </c>
      <c r="BB574" s="81">
        <f t="shared" si="224"/>
        <v>24</v>
      </c>
      <c r="BC574" s="80">
        <f t="shared" si="225"/>
        <v>281.89999999999998</v>
      </c>
      <c r="BD574" s="36">
        <f t="shared" si="226"/>
        <v>135.31199999999998</v>
      </c>
      <c r="BE574" s="80">
        <f t="shared" si="227"/>
        <v>146.58799999999999</v>
      </c>
    </row>
    <row r="575" spans="1:57" ht="18" thickBot="1">
      <c r="A575" s="217">
        <v>41923</v>
      </c>
      <c r="B575" s="201" t="str">
        <f t="shared" si="207"/>
        <v>06:30:00</v>
      </c>
      <c r="C575" s="27" t="s">
        <v>44</v>
      </c>
      <c r="D575" s="88">
        <v>442</v>
      </c>
      <c r="E575" s="95">
        <v>316</v>
      </c>
      <c r="F575" s="88">
        <v>561</v>
      </c>
      <c r="G575" s="88">
        <v>15</v>
      </c>
      <c r="H575" s="88">
        <v>11</v>
      </c>
      <c r="I575" s="89">
        <v>18</v>
      </c>
      <c r="J575" s="48">
        <f t="shared" si="214"/>
        <v>1319</v>
      </c>
      <c r="K575" s="48">
        <f t="shared" si="215"/>
        <v>44</v>
      </c>
      <c r="L575" s="88">
        <v>480</v>
      </c>
      <c r="M575" s="94">
        <v>308</v>
      </c>
      <c r="N575" s="94"/>
      <c r="O575" s="93">
        <v>16</v>
      </c>
      <c r="P575" s="93">
        <v>11</v>
      </c>
      <c r="Q575" s="45"/>
      <c r="R575" s="55">
        <f t="shared" si="229"/>
        <v>788</v>
      </c>
      <c r="S575" s="48">
        <f t="shared" si="216"/>
        <v>27</v>
      </c>
      <c r="T575" s="50">
        <f t="shared" si="228"/>
        <v>71</v>
      </c>
      <c r="U575" s="88">
        <v>3.58</v>
      </c>
      <c r="V575" s="88">
        <v>4</v>
      </c>
      <c r="W575" s="100">
        <v>6.9</v>
      </c>
      <c r="X575" s="44"/>
      <c r="Y575" s="44"/>
      <c r="Z575" s="44"/>
      <c r="AA575" s="44"/>
      <c r="AB575" s="44"/>
      <c r="AC575" s="68"/>
      <c r="AD575" s="33"/>
      <c r="AE575" s="20">
        <f t="shared" si="217"/>
        <v>0</v>
      </c>
      <c r="AF575" s="85">
        <f t="shared" si="231"/>
        <v>85.48</v>
      </c>
      <c r="AG575" s="21">
        <f t="shared" si="230"/>
        <v>85.48</v>
      </c>
      <c r="AH575" s="82"/>
      <c r="AI575" s="78"/>
      <c r="AJ575" s="22">
        <f t="shared" si="218"/>
        <v>85.48</v>
      </c>
      <c r="AK575" s="23">
        <f t="shared" si="209"/>
        <v>49.831999999999979</v>
      </c>
      <c r="AL575" s="58"/>
      <c r="AM575" s="24">
        <f t="shared" si="219"/>
        <v>0</v>
      </c>
      <c r="AN575" s="25">
        <f t="shared" si="220"/>
        <v>135.31199999999998</v>
      </c>
      <c r="AO575" s="26">
        <f t="shared" si="221"/>
        <v>135.31199999999998</v>
      </c>
      <c r="AP575" s="79"/>
      <c r="AQ575" s="118">
        <v>65</v>
      </c>
      <c r="AR575" s="118">
        <v>200</v>
      </c>
      <c r="AS575" s="118">
        <v>0</v>
      </c>
      <c r="AT575" s="118">
        <v>17</v>
      </c>
      <c r="AU575" s="118">
        <v>40</v>
      </c>
      <c r="AV575" s="62">
        <f>SUM(AQ575:AU575)</f>
        <v>322</v>
      </c>
      <c r="AW575" s="64">
        <f>AV575*0.95</f>
        <v>305.89999999999998</v>
      </c>
      <c r="AX575" s="120">
        <v>8</v>
      </c>
      <c r="AY575" s="120">
        <v>12</v>
      </c>
      <c r="AZ575" s="120">
        <v>3</v>
      </c>
      <c r="BA575" s="120">
        <v>1</v>
      </c>
      <c r="BB575" s="81">
        <f t="shared" si="224"/>
        <v>24</v>
      </c>
      <c r="BC575" s="80">
        <f t="shared" si="225"/>
        <v>281.89999999999998</v>
      </c>
      <c r="BD575" s="36">
        <f t="shared" si="226"/>
        <v>135.31199999999998</v>
      </c>
      <c r="BE575" s="80">
        <f t="shared" si="227"/>
        <v>146.58799999999999</v>
      </c>
    </row>
    <row r="576" spans="1:57" ht="18" thickBot="1">
      <c r="A576" s="217">
        <v>41923</v>
      </c>
      <c r="B576" s="201" t="str">
        <f t="shared" si="207"/>
        <v>07:00:00</v>
      </c>
      <c r="C576" s="214" t="s">
        <v>13</v>
      </c>
      <c r="D576" s="88">
        <v>461</v>
      </c>
      <c r="E576" s="88">
        <v>332</v>
      </c>
      <c r="F576" s="88">
        <v>584</v>
      </c>
      <c r="G576" s="88">
        <v>15</v>
      </c>
      <c r="H576" s="88">
        <v>11</v>
      </c>
      <c r="I576" s="89">
        <v>19</v>
      </c>
      <c r="J576" s="48">
        <f t="shared" si="214"/>
        <v>1377</v>
      </c>
      <c r="K576" s="48">
        <f t="shared" si="215"/>
        <v>45</v>
      </c>
      <c r="L576" s="88">
        <v>497</v>
      </c>
      <c r="M576" s="94">
        <v>340</v>
      </c>
      <c r="N576" s="94"/>
      <c r="O576" s="93">
        <v>16</v>
      </c>
      <c r="P576" s="93">
        <v>12</v>
      </c>
      <c r="Q576" s="45"/>
      <c r="R576" s="55">
        <f t="shared" si="229"/>
        <v>837</v>
      </c>
      <c r="S576" s="48">
        <f t="shared" si="216"/>
        <v>28</v>
      </c>
      <c r="T576" s="50">
        <f t="shared" si="228"/>
        <v>73</v>
      </c>
      <c r="U576" s="89">
        <v>3.36</v>
      </c>
      <c r="V576" s="88">
        <v>2.5</v>
      </c>
      <c r="W576" s="100">
        <v>6.4</v>
      </c>
      <c r="X576" s="44"/>
      <c r="Y576" s="44"/>
      <c r="Z576" s="44"/>
      <c r="AA576" s="44"/>
      <c r="AB576" s="44"/>
      <c r="AC576" s="68"/>
      <c r="AD576" s="33"/>
      <c r="AE576" s="20">
        <f t="shared" si="217"/>
        <v>0</v>
      </c>
      <c r="AF576" s="85">
        <f t="shared" si="231"/>
        <v>85.26</v>
      </c>
      <c r="AG576" s="21">
        <f t="shared" si="230"/>
        <v>85.26</v>
      </c>
      <c r="AH576" s="82"/>
      <c r="AI576" s="78"/>
      <c r="AJ576" s="22">
        <f t="shared" si="218"/>
        <v>85.26</v>
      </c>
      <c r="AK576" s="23">
        <f t="shared" si="209"/>
        <v>50.7</v>
      </c>
      <c r="AL576" s="58"/>
      <c r="AM576" s="24">
        <f t="shared" si="219"/>
        <v>0</v>
      </c>
      <c r="AN576" s="25">
        <f t="shared" si="220"/>
        <v>135.96</v>
      </c>
      <c r="AO576" s="26">
        <f t="shared" si="221"/>
        <v>135.96</v>
      </c>
      <c r="AP576" s="79"/>
      <c r="AQ576" s="118">
        <v>60</v>
      </c>
      <c r="AR576" s="118">
        <v>200</v>
      </c>
      <c r="AS576" s="118">
        <v>0</v>
      </c>
      <c r="AT576" s="118">
        <v>15</v>
      </c>
      <c r="AU576" s="118">
        <v>60</v>
      </c>
      <c r="AV576" s="62">
        <f t="shared" ref="AV576:AV617" si="232">SUM(AQ576:AU576)</f>
        <v>335</v>
      </c>
      <c r="AW576" s="63">
        <f t="shared" ref="AW576:AW617" si="233">AV576*0.95</f>
        <v>318.25</v>
      </c>
      <c r="AX576" s="120">
        <v>6</v>
      </c>
      <c r="AY576" s="120">
        <v>20</v>
      </c>
      <c r="AZ576" s="120">
        <v>8</v>
      </c>
      <c r="BA576" s="120">
        <v>1</v>
      </c>
      <c r="BB576" s="81">
        <f t="shared" si="224"/>
        <v>35</v>
      </c>
      <c r="BC576" s="80">
        <f t="shared" si="225"/>
        <v>283.25</v>
      </c>
      <c r="BD576" s="36">
        <f t="shared" si="226"/>
        <v>135.96</v>
      </c>
      <c r="BE576" s="80">
        <f t="shared" si="227"/>
        <v>147.29</v>
      </c>
    </row>
    <row r="577" spans="1:57" ht="18" thickBot="1">
      <c r="A577" s="217">
        <v>41923</v>
      </c>
      <c r="B577" s="201" t="str">
        <f t="shared" si="207"/>
        <v>07:30:00</v>
      </c>
      <c r="C577" s="27" t="s">
        <v>30</v>
      </c>
      <c r="D577" s="88">
        <v>491</v>
      </c>
      <c r="E577" s="88">
        <v>358</v>
      </c>
      <c r="F577" s="88">
        <v>585</v>
      </c>
      <c r="G577" s="88">
        <v>16</v>
      </c>
      <c r="H577" s="88">
        <v>12</v>
      </c>
      <c r="I577" s="89">
        <v>19</v>
      </c>
      <c r="J577" s="48">
        <f t="shared" si="214"/>
        <v>1434</v>
      </c>
      <c r="K577" s="48">
        <f t="shared" si="215"/>
        <v>47</v>
      </c>
      <c r="L577" s="88">
        <v>511</v>
      </c>
      <c r="M577" s="94">
        <v>350</v>
      </c>
      <c r="N577" s="94"/>
      <c r="O577" s="93">
        <v>17</v>
      </c>
      <c r="P577" s="93">
        <v>13</v>
      </c>
      <c r="Q577" s="45"/>
      <c r="R577" s="55">
        <f t="shared" si="229"/>
        <v>861</v>
      </c>
      <c r="S577" s="48">
        <f t="shared" si="216"/>
        <v>30</v>
      </c>
      <c r="T577" s="50">
        <f t="shared" si="228"/>
        <v>77</v>
      </c>
      <c r="U577" s="89">
        <v>3.36</v>
      </c>
      <c r="V577" s="88">
        <v>3.5</v>
      </c>
      <c r="W577" s="100">
        <v>6.4</v>
      </c>
      <c r="X577" s="44"/>
      <c r="Y577" s="44"/>
      <c r="Z577" s="44"/>
      <c r="AA577" s="44"/>
      <c r="AB577" s="44"/>
      <c r="AC577" s="68"/>
      <c r="AD577" s="33"/>
      <c r="AE577" s="20">
        <f t="shared" si="217"/>
        <v>0</v>
      </c>
      <c r="AF577" s="85">
        <f t="shared" si="231"/>
        <v>90.26</v>
      </c>
      <c r="AG577" s="21">
        <f>+AF577-AM577</f>
        <v>90.26</v>
      </c>
      <c r="AH577" s="82"/>
      <c r="AI577" s="78"/>
      <c r="AJ577" s="22">
        <f t="shared" si="218"/>
        <v>90.26</v>
      </c>
      <c r="AK577" s="23">
        <f t="shared" si="209"/>
        <v>45.7</v>
      </c>
      <c r="AL577" s="58"/>
      <c r="AM577" s="24">
        <f t="shared" si="219"/>
        <v>0</v>
      </c>
      <c r="AN577" s="25">
        <f t="shared" si="220"/>
        <v>135.96</v>
      </c>
      <c r="AO577" s="26">
        <f t="shared" si="221"/>
        <v>135.96</v>
      </c>
      <c r="AP577" s="79"/>
      <c r="AQ577" s="118">
        <v>60</v>
      </c>
      <c r="AR577" s="118">
        <v>200</v>
      </c>
      <c r="AS577" s="118">
        <v>0</v>
      </c>
      <c r="AT577" s="118">
        <v>15</v>
      </c>
      <c r="AU577" s="118">
        <v>60</v>
      </c>
      <c r="AV577" s="62">
        <f t="shared" si="232"/>
        <v>335</v>
      </c>
      <c r="AW577" s="63">
        <f t="shared" si="233"/>
        <v>318.25</v>
      </c>
      <c r="AX577" s="120">
        <v>6</v>
      </c>
      <c r="AY577" s="120">
        <v>20</v>
      </c>
      <c r="AZ577" s="120">
        <v>8</v>
      </c>
      <c r="BA577" s="120">
        <v>1</v>
      </c>
      <c r="BB577" s="81">
        <f t="shared" si="224"/>
        <v>35</v>
      </c>
      <c r="BC577" s="80">
        <f t="shared" si="225"/>
        <v>283.25</v>
      </c>
      <c r="BD577" s="36">
        <f t="shared" si="226"/>
        <v>135.96</v>
      </c>
      <c r="BE577" s="80">
        <f t="shared" si="227"/>
        <v>147.29</v>
      </c>
    </row>
    <row r="578" spans="1:57" ht="18" thickBot="1">
      <c r="A578" s="217">
        <v>41923</v>
      </c>
      <c r="B578" s="201" t="str">
        <f t="shared" si="207"/>
        <v>08:00:00</v>
      </c>
      <c r="C578" s="27" t="s">
        <v>14</v>
      </c>
      <c r="D578" s="88">
        <v>491</v>
      </c>
      <c r="E578" s="88">
        <v>361</v>
      </c>
      <c r="F578" s="88">
        <v>524</v>
      </c>
      <c r="G578" s="88">
        <v>16</v>
      </c>
      <c r="H578" s="88">
        <v>7</v>
      </c>
      <c r="I578" s="89">
        <v>18</v>
      </c>
      <c r="J578" s="48">
        <f t="shared" si="214"/>
        <v>1376</v>
      </c>
      <c r="K578" s="48">
        <f t="shared" si="215"/>
        <v>41</v>
      </c>
      <c r="L578" s="88">
        <v>475</v>
      </c>
      <c r="M578" s="94">
        <v>347</v>
      </c>
      <c r="N578" s="94"/>
      <c r="O578" s="90">
        <v>15</v>
      </c>
      <c r="P578" s="93">
        <v>12</v>
      </c>
      <c r="Q578" s="45"/>
      <c r="R578" s="55">
        <f t="shared" si="229"/>
        <v>822</v>
      </c>
      <c r="S578" s="48">
        <f t="shared" si="216"/>
        <v>27</v>
      </c>
      <c r="T578" s="50">
        <f t="shared" si="228"/>
        <v>68</v>
      </c>
      <c r="U578" s="89">
        <v>3.23</v>
      </c>
      <c r="V578" s="88">
        <v>3.5</v>
      </c>
      <c r="W578" s="100">
        <v>6.4</v>
      </c>
      <c r="X578" s="60"/>
      <c r="Y578" s="44"/>
      <c r="Z578" s="44"/>
      <c r="AA578" s="44"/>
      <c r="AB578" s="44"/>
      <c r="AC578" s="68"/>
      <c r="AD578" s="33"/>
      <c r="AE578" s="20">
        <f t="shared" si="217"/>
        <v>0</v>
      </c>
      <c r="AF578" s="85">
        <f t="shared" si="231"/>
        <v>81.13000000000001</v>
      </c>
      <c r="AG578" s="21">
        <f>+AF578-AM578</f>
        <v>81.13000000000001</v>
      </c>
      <c r="AH578" s="82"/>
      <c r="AI578" s="78"/>
      <c r="AJ578" s="22">
        <f t="shared" si="218"/>
        <v>81.13000000000001</v>
      </c>
      <c r="AK578" s="23">
        <f t="shared" si="209"/>
        <v>54.83</v>
      </c>
      <c r="AL578" s="58"/>
      <c r="AM578" s="24">
        <f t="shared" si="219"/>
        <v>0</v>
      </c>
      <c r="AN578" s="25">
        <f t="shared" si="220"/>
        <v>135.96</v>
      </c>
      <c r="AO578" s="26">
        <f t="shared" si="221"/>
        <v>135.96</v>
      </c>
      <c r="AP578" s="79"/>
      <c r="AQ578" s="118">
        <v>60</v>
      </c>
      <c r="AR578" s="118">
        <v>200</v>
      </c>
      <c r="AS578" s="118">
        <v>0</v>
      </c>
      <c r="AT578" s="118">
        <v>15</v>
      </c>
      <c r="AU578" s="118">
        <v>60</v>
      </c>
      <c r="AV578" s="62">
        <f t="shared" si="232"/>
        <v>335</v>
      </c>
      <c r="AW578" s="63">
        <f t="shared" si="233"/>
        <v>318.25</v>
      </c>
      <c r="AX578" s="120">
        <v>6</v>
      </c>
      <c r="AY578" s="120">
        <v>20</v>
      </c>
      <c r="AZ578" s="120">
        <v>8</v>
      </c>
      <c r="BA578" s="120">
        <v>1</v>
      </c>
      <c r="BB578" s="81">
        <f t="shared" si="224"/>
        <v>35</v>
      </c>
      <c r="BC578" s="80">
        <f t="shared" si="225"/>
        <v>283.25</v>
      </c>
      <c r="BD578" s="36">
        <f t="shared" si="226"/>
        <v>135.96</v>
      </c>
      <c r="BE578" s="80">
        <f t="shared" si="227"/>
        <v>147.29</v>
      </c>
    </row>
    <row r="579" spans="1:57" ht="18" thickBot="1">
      <c r="A579" s="217">
        <v>41923</v>
      </c>
      <c r="B579" s="201" t="str">
        <f t="shared" ref="B579:B642" si="234">LEFT(C579,2) &amp; ":" &amp; RIGHT(C579,2) &amp; ":00"</f>
        <v>08:30:00</v>
      </c>
      <c r="C579" s="27" t="s">
        <v>31</v>
      </c>
      <c r="D579" s="88">
        <v>457</v>
      </c>
      <c r="E579" s="88">
        <v>287</v>
      </c>
      <c r="F579" s="88">
        <v>356</v>
      </c>
      <c r="G579" s="88">
        <v>15</v>
      </c>
      <c r="H579" s="88">
        <v>9</v>
      </c>
      <c r="I579" s="89">
        <v>11</v>
      </c>
      <c r="J579" s="48">
        <f t="shared" si="214"/>
        <v>1100</v>
      </c>
      <c r="K579" s="48">
        <f t="shared" si="215"/>
        <v>35</v>
      </c>
      <c r="L579" s="88">
        <v>518</v>
      </c>
      <c r="M579" s="94">
        <v>349</v>
      </c>
      <c r="N579" s="94"/>
      <c r="O579" s="90">
        <v>17</v>
      </c>
      <c r="P579" s="93">
        <v>12</v>
      </c>
      <c r="Q579" s="45"/>
      <c r="R579" s="55">
        <f t="shared" si="229"/>
        <v>867</v>
      </c>
      <c r="S579" s="48">
        <f t="shared" si="216"/>
        <v>29</v>
      </c>
      <c r="T579" s="50">
        <f t="shared" si="228"/>
        <v>64</v>
      </c>
      <c r="U579" s="89">
        <v>3.23</v>
      </c>
      <c r="V579" s="88">
        <v>3.5</v>
      </c>
      <c r="W579" s="100">
        <v>6.4</v>
      </c>
      <c r="X579" s="44"/>
      <c r="Y579" s="44"/>
      <c r="Z579" s="44"/>
      <c r="AA579" s="44"/>
      <c r="AB579" s="44"/>
      <c r="AC579" s="68"/>
      <c r="AD579" s="33"/>
      <c r="AE579" s="20">
        <f t="shared" si="217"/>
        <v>0</v>
      </c>
      <c r="AF579" s="85">
        <f t="shared" si="231"/>
        <v>77.13000000000001</v>
      </c>
      <c r="AG579" s="21">
        <f>+AF579-AM579</f>
        <v>77.13000000000001</v>
      </c>
      <c r="AH579" s="82"/>
      <c r="AI579" s="78"/>
      <c r="AJ579" s="22">
        <f t="shared" si="218"/>
        <v>77.13000000000001</v>
      </c>
      <c r="AK579" s="23">
        <f t="shared" ref="AK579:AK642" si="235">AO579-AF579</f>
        <v>58.83</v>
      </c>
      <c r="AL579" s="58"/>
      <c r="AM579" s="24">
        <f t="shared" si="219"/>
        <v>0</v>
      </c>
      <c r="AN579" s="25">
        <f t="shared" si="220"/>
        <v>135.96</v>
      </c>
      <c r="AO579" s="26">
        <f t="shared" si="221"/>
        <v>135.96</v>
      </c>
      <c r="AP579" s="79"/>
      <c r="AQ579" s="118">
        <v>60</v>
      </c>
      <c r="AR579" s="118">
        <v>200</v>
      </c>
      <c r="AS579" s="118">
        <v>0</v>
      </c>
      <c r="AT579" s="118">
        <v>15</v>
      </c>
      <c r="AU579" s="118">
        <v>60</v>
      </c>
      <c r="AV579" s="62">
        <f t="shared" si="232"/>
        <v>335</v>
      </c>
      <c r="AW579" s="63">
        <f t="shared" si="233"/>
        <v>318.25</v>
      </c>
      <c r="AX579" s="120">
        <v>6</v>
      </c>
      <c r="AY579" s="120">
        <v>20</v>
      </c>
      <c r="AZ579" s="120">
        <v>8</v>
      </c>
      <c r="BA579" s="120">
        <v>1</v>
      </c>
      <c r="BB579" s="81">
        <f t="shared" si="224"/>
        <v>35</v>
      </c>
      <c r="BC579" s="80">
        <f t="shared" si="225"/>
        <v>283.25</v>
      </c>
      <c r="BD579" s="36">
        <f t="shared" si="226"/>
        <v>135.96</v>
      </c>
      <c r="BE579" s="80">
        <f t="shared" si="227"/>
        <v>147.29</v>
      </c>
    </row>
    <row r="580" spans="1:57" ht="18" thickBot="1">
      <c r="A580" s="217">
        <v>41923</v>
      </c>
      <c r="B580" s="201" t="str">
        <f t="shared" si="234"/>
        <v>09:00:00</v>
      </c>
      <c r="C580" s="27" t="s">
        <v>15</v>
      </c>
      <c r="D580" s="88">
        <v>487</v>
      </c>
      <c r="E580" s="88">
        <v>254</v>
      </c>
      <c r="F580" s="88">
        <v>348</v>
      </c>
      <c r="G580" s="88">
        <v>16</v>
      </c>
      <c r="H580" s="88">
        <v>9</v>
      </c>
      <c r="I580" s="89">
        <v>11</v>
      </c>
      <c r="J580" s="48">
        <f t="shared" si="214"/>
        <v>1089</v>
      </c>
      <c r="K580" s="48">
        <f t="shared" si="215"/>
        <v>36</v>
      </c>
      <c r="L580" s="88">
        <v>519</v>
      </c>
      <c r="M580" s="94">
        <v>370</v>
      </c>
      <c r="N580" s="94"/>
      <c r="O580" s="90">
        <v>17</v>
      </c>
      <c r="P580" s="93">
        <v>13</v>
      </c>
      <c r="Q580" s="45"/>
      <c r="R580" s="55">
        <f t="shared" si="229"/>
        <v>889</v>
      </c>
      <c r="S580" s="48">
        <f t="shared" si="216"/>
        <v>30</v>
      </c>
      <c r="T580" s="50">
        <f t="shared" si="228"/>
        <v>66</v>
      </c>
      <c r="U580" s="89">
        <v>3.18</v>
      </c>
      <c r="V580" s="88">
        <v>3.5</v>
      </c>
      <c r="W580" s="88">
        <v>6.8</v>
      </c>
      <c r="X580" s="44"/>
      <c r="Y580" s="44"/>
      <c r="Z580" s="44"/>
      <c r="AA580" s="44"/>
      <c r="AB580" s="44"/>
      <c r="AC580" s="68"/>
      <c r="AD580" s="33"/>
      <c r="AE580" s="20">
        <f t="shared" si="217"/>
        <v>0</v>
      </c>
      <c r="AF580" s="85">
        <f t="shared" si="231"/>
        <v>79.48</v>
      </c>
      <c r="AG580" s="21">
        <f t="shared" ref="AG580:AG617" si="236">+AF580-AM580</f>
        <v>79.48</v>
      </c>
      <c r="AH580" s="82"/>
      <c r="AI580" s="78"/>
      <c r="AJ580" s="22">
        <f t="shared" si="218"/>
        <v>79.48</v>
      </c>
      <c r="AK580" s="23">
        <f t="shared" si="235"/>
        <v>56.480000000000004</v>
      </c>
      <c r="AL580" s="58"/>
      <c r="AM580" s="24">
        <f t="shared" si="219"/>
        <v>0</v>
      </c>
      <c r="AN580" s="25">
        <f t="shared" si="220"/>
        <v>135.96</v>
      </c>
      <c r="AO580" s="26">
        <f t="shared" si="221"/>
        <v>135.96</v>
      </c>
      <c r="AP580" s="79"/>
      <c r="AQ580" s="118">
        <v>60</v>
      </c>
      <c r="AR580" s="118">
        <v>200</v>
      </c>
      <c r="AS580" s="118">
        <v>0</v>
      </c>
      <c r="AT580" s="118">
        <v>15</v>
      </c>
      <c r="AU580" s="118">
        <v>60</v>
      </c>
      <c r="AV580" s="62">
        <f t="shared" si="232"/>
        <v>335</v>
      </c>
      <c r="AW580" s="63">
        <f t="shared" si="233"/>
        <v>318.25</v>
      </c>
      <c r="AX580" s="120">
        <v>6</v>
      </c>
      <c r="AY580" s="120">
        <v>20</v>
      </c>
      <c r="AZ580" s="120">
        <v>8</v>
      </c>
      <c r="BA580" s="120">
        <v>1</v>
      </c>
      <c r="BB580" s="81">
        <f t="shared" si="224"/>
        <v>35</v>
      </c>
      <c r="BC580" s="80">
        <f t="shared" si="225"/>
        <v>283.25</v>
      </c>
      <c r="BD580" s="36">
        <f t="shared" si="226"/>
        <v>135.96</v>
      </c>
      <c r="BE580" s="80">
        <f t="shared" si="227"/>
        <v>147.29</v>
      </c>
    </row>
    <row r="581" spans="1:57" ht="18" thickBot="1">
      <c r="A581" s="217">
        <v>41923</v>
      </c>
      <c r="B581" s="201" t="str">
        <f t="shared" si="234"/>
        <v>09:30:00</v>
      </c>
      <c r="C581" s="27" t="s">
        <v>32</v>
      </c>
      <c r="D581" s="88">
        <v>488</v>
      </c>
      <c r="E581" s="88">
        <v>264</v>
      </c>
      <c r="F581" s="88">
        <v>357</v>
      </c>
      <c r="G581" s="88">
        <v>16</v>
      </c>
      <c r="H581" s="88">
        <v>9</v>
      </c>
      <c r="I581" s="89">
        <v>11</v>
      </c>
      <c r="J581" s="48">
        <f t="shared" si="214"/>
        <v>1109</v>
      </c>
      <c r="K581" s="48">
        <f t="shared" si="215"/>
        <v>36</v>
      </c>
      <c r="L581" s="88">
        <v>526</v>
      </c>
      <c r="M581" s="94">
        <v>368</v>
      </c>
      <c r="N581" s="94"/>
      <c r="O581" s="90">
        <v>17</v>
      </c>
      <c r="P581" s="93">
        <v>13</v>
      </c>
      <c r="Q581" s="45"/>
      <c r="R581" s="55">
        <f t="shared" si="229"/>
        <v>894</v>
      </c>
      <c r="S581" s="48">
        <f t="shared" si="216"/>
        <v>30</v>
      </c>
      <c r="T581" s="50">
        <f t="shared" si="228"/>
        <v>66</v>
      </c>
      <c r="U581" s="89">
        <v>3.18</v>
      </c>
      <c r="V581" s="88">
        <v>3.5</v>
      </c>
      <c r="W581" s="88">
        <v>6.8</v>
      </c>
      <c r="X581" s="44"/>
      <c r="Y581" s="44"/>
      <c r="Z581" s="44"/>
      <c r="AA581" s="44"/>
      <c r="AB581" s="44"/>
      <c r="AC581" s="68"/>
      <c r="AD581" s="33"/>
      <c r="AE581" s="20">
        <f t="shared" si="217"/>
        <v>0</v>
      </c>
      <c r="AF581" s="85">
        <f t="shared" si="231"/>
        <v>79.48</v>
      </c>
      <c r="AG581" s="21">
        <f t="shared" si="236"/>
        <v>79.48</v>
      </c>
      <c r="AH581" s="82"/>
      <c r="AI581" s="78"/>
      <c r="AJ581" s="22">
        <f t="shared" si="218"/>
        <v>79.48</v>
      </c>
      <c r="AK581" s="23">
        <f t="shared" si="235"/>
        <v>56.480000000000004</v>
      </c>
      <c r="AL581" s="58"/>
      <c r="AM581" s="24">
        <f t="shared" si="219"/>
        <v>0</v>
      </c>
      <c r="AN581" s="25">
        <f t="shared" si="220"/>
        <v>135.96</v>
      </c>
      <c r="AO581" s="26">
        <f t="shared" si="221"/>
        <v>135.96</v>
      </c>
      <c r="AP581" s="79"/>
      <c r="AQ581" s="118">
        <v>60</v>
      </c>
      <c r="AR581" s="118">
        <v>200</v>
      </c>
      <c r="AS581" s="118">
        <v>0</v>
      </c>
      <c r="AT581" s="118">
        <v>15</v>
      </c>
      <c r="AU581" s="118">
        <v>60</v>
      </c>
      <c r="AV581" s="62">
        <f t="shared" si="232"/>
        <v>335</v>
      </c>
      <c r="AW581" s="63">
        <f t="shared" si="233"/>
        <v>318.25</v>
      </c>
      <c r="AX581" s="120">
        <v>6</v>
      </c>
      <c r="AY581" s="120">
        <v>20</v>
      </c>
      <c r="AZ581" s="120">
        <v>8</v>
      </c>
      <c r="BA581" s="120">
        <v>1</v>
      </c>
      <c r="BB581" s="81">
        <f t="shared" si="224"/>
        <v>35</v>
      </c>
      <c r="BC581" s="80">
        <f t="shared" si="225"/>
        <v>283.25</v>
      </c>
      <c r="BD581" s="36">
        <f t="shared" si="226"/>
        <v>135.96</v>
      </c>
      <c r="BE581" s="80">
        <f t="shared" si="227"/>
        <v>147.29</v>
      </c>
    </row>
    <row r="582" spans="1:57" ht="18" thickBot="1">
      <c r="A582" s="217">
        <v>41923</v>
      </c>
      <c r="B582" s="201" t="str">
        <f t="shared" si="234"/>
        <v>10:00:00</v>
      </c>
      <c r="C582" s="27" t="s">
        <v>16</v>
      </c>
      <c r="D582" s="88">
        <v>495</v>
      </c>
      <c r="E582" s="88">
        <v>297</v>
      </c>
      <c r="F582" s="88">
        <v>295</v>
      </c>
      <c r="G582" s="88">
        <v>16</v>
      </c>
      <c r="H582" s="88">
        <v>9</v>
      </c>
      <c r="I582" s="89">
        <v>9</v>
      </c>
      <c r="J582" s="48">
        <f t="shared" si="214"/>
        <v>1087</v>
      </c>
      <c r="K582" s="48">
        <f t="shared" si="215"/>
        <v>34</v>
      </c>
      <c r="L582" s="88">
        <v>516</v>
      </c>
      <c r="M582" s="94">
        <v>376</v>
      </c>
      <c r="N582" s="94"/>
      <c r="O582" s="90">
        <v>17</v>
      </c>
      <c r="P582" s="93">
        <v>13</v>
      </c>
      <c r="Q582" s="45"/>
      <c r="R582" s="55">
        <f t="shared" si="229"/>
        <v>892</v>
      </c>
      <c r="S582" s="48">
        <f t="shared" si="216"/>
        <v>30</v>
      </c>
      <c r="T582" s="50">
        <f t="shared" si="228"/>
        <v>64</v>
      </c>
      <c r="U582" s="89">
        <v>3.24</v>
      </c>
      <c r="V582" s="88">
        <v>3.5</v>
      </c>
      <c r="W582" s="88">
        <v>7.1</v>
      </c>
      <c r="X582" s="44"/>
      <c r="Y582" s="44"/>
      <c r="Z582" s="44"/>
      <c r="AA582" s="44"/>
      <c r="AB582" s="44"/>
      <c r="AC582" s="68"/>
      <c r="AD582" s="33"/>
      <c r="AE582" s="20">
        <f t="shared" si="217"/>
        <v>0</v>
      </c>
      <c r="AF582" s="85">
        <f t="shared" si="231"/>
        <v>77.839999999999989</v>
      </c>
      <c r="AG582" s="21">
        <f t="shared" si="236"/>
        <v>77.839999999999989</v>
      </c>
      <c r="AH582" s="82"/>
      <c r="AI582" s="78"/>
      <c r="AJ582" s="22">
        <f t="shared" si="218"/>
        <v>77.839999999999989</v>
      </c>
      <c r="AK582" s="23">
        <f t="shared" si="235"/>
        <v>58.120000000000019</v>
      </c>
      <c r="AL582" s="58"/>
      <c r="AM582" s="24">
        <f t="shared" si="219"/>
        <v>0</v>
      </c>
      <c r="AN582" s="25">
        <f t="shared" si="220"/>
        <v>135.96</v>
      </c>
      <c r="AO582" s="26">
        <f t="shared" si="221"/>
        <v>135.96</v>
      </c>
      <c r="AP582" s="79"/>
      <c r="AQ582" s="118">
        <v>60</v>
      </c>
      <c r="AR582" s="118">
        <v>200</v>
      </c>
      <c r="AS582" s="118">
        <v>0</v>
      </c>
      <c r="AT582" s="118">
        <v>15</v>
      </c>
      <c r="AU582" s="118">
        <v>60</v>
      </c>
      <c r="AV582" s="62">
        <f t="shared" si="232"/>
        <v>335</v>
      </c>
      <c r="AW582" s="63">
        <f t="shared" si="233"/>
        <v>318.25</v>
      </c>
      <c r="AX582" s="120">
        <v>6</v>
      </c>
      <c r="AY582" s="120">
        <v>20</v>
      </c>
      <c r="AZ582" s="120">
        <v>8</v>
      </c>
      <c r="BA582" s="120">
        <v>1</v>
      </c>
      <c r="BB582" s="81">
        <f t="shared" si="224"/>
        <v>35</v>
      </c>
      <c r="BC582" s="80">
        <f t="shared" si="225"/>
        <v>283.25</v>
      </c>
      <c r="BD582" s="36">
        <f t="shared" si="226"/>
        <v>135.96</v>
      </c>
      <c r="BE582" s="80">
        <f t="shared" si="227"/>
        <v>147.29</v>
      </c>
    </row>
    <row r="583" spans="1:57" ht="18" thickBot="1">
      <c r="A583" s="217">
        <v>41923</v>
      </c>
      <c r="B583" s="201" t="str">
        <f t="shared" si="234"/>
        <v>10:30:00</v>
      </c>
      <c r="C583" s="27" t="s">
        <v>45</v>
      </c>
      <c r="D583" s="88">
        <v>497</v>
      </c>
      <c r="E583" s="88">
        <v>300</v>
      </c>
      <c r="F583" s="88">
        <v>338</v>
      </c>
      <c r="G583" s="88">
        <v>17</v>
      </c>
      <c r="H583" s="88">
        <v>10</v>
      </c>
      <c r="I583" s="89">
        <v>11</v>
      </c>
      <c r="J583" s="48">
        <f t="shared" si="214"/>
        <v>1135</v>
      </c>
      <c r="K583" s="48">
        <f t="shared" si="215"/>
        <v>38</v>
      </c>
      <c r="L583" s="88">
        <v>513</v>
      </c>
      <c r="M583" s="94">
        <v>368</v>
      </c>
      <c r="N583" s="94"/>
      <c r="O583" s="90">
        <v>17</v>
      </c>
      <c r="P583" s="93">
        <v>13</v>
      </c>
      <c r="Q583" s="45"/>
      <c r="R583" s="55">
        <f t="shared" si="229"/>
        <v>881</v>
      </c>
      <c r="S583" s="48">
        <f t="shared" si="216"/>
        <v>30</v>
      </c>
      <c r="T583" s="50">
        <f t="shared" si="228"/>
        <v>68</v>
      </c>
      <c r="U583" s="89">
        <v>3.24</v>
      </c>
      <c r="V583" s="88">
        <v>3.5</v>
      </c>
      <c r="W583" s="88">
        <v>7.1</v>
      </c>
      <c r="X583" s="44"/>
      <c r="Y583" s="44"/>
      <c r="Z583" s="44"/>
      <c r="AA583" s="44"/>
      <c r="AB583" s="44"/>
      <c r="AC583" s="68"/>
      <c r="AD583" s="33"/>
      <c r="AE583" s="20">
        <f t="shared" si="217"/>
        <v>0</v>
      </c>
      <c r="AF583" s="85">
        <f t="shared" si="231"/>
        <v>81.839999999999989</v>
      </c>
      <c r="AG583" s="21">
        <f t="shared" si="236"/>
        <v>81.839999999999989</v>
      </c>
      <c r="AH583" s="82"/>
      <c r="AI583" s="78"/>
      <c r="AJ583" s="22">
        <f t="shared" si="218"/>
        <v>81.839999999999989</v>
      </c>
      <c r="AK583" s="23">
        <f t="shared" si="235"/>
        <v>54.120000000000019</v>
      </c>
      <c r="AL583" s="58"/>
      <c r="AM583" s="24">
        <f t="shared" si="219"/>
        <v>0</v>
      </c>
      <c r="AN583" s="25">
        <f t="shared" si="220"/>
        <v>135.96</v>
      </c>
      <c r="AO583" s="26">
        <f t="shared" si="221"/>
        <v>135.96</v>
      </c>
      <c r="AP583" s="79"/>
      <c r="AQ583" s="118">
        <v>60</v>
      </c>
      <c r="AR583" s="118">
        <v>200</v>
      </c>
      <c r="AS583" s="118">
        <v>0</v>
      </c>
      <c r="AT583" s="118">
        <v>15</v>
      </c>
      <c r="AU583" s="118">
        <v>60</v>
      </c>
      <c r="AV583" s="62">
        <f t="shared" si="232"/>
        <v>335</v>
      </c>
      <c r="AW583" s="63">
        <f t="shared" si="233"/>
        <v>318.25</v>
      </c>
      <c r="AX583" s="120">
        <v>6</v>
      </c>
      <c r="AY583" s="120">
        <v>20</v>
      </c>
      <c r="AZ583" s="120">
        <v>8</v>
      </c>
      <c r="BA583" s="120">
        <v>1</v>
      </c>
      <c r="BB583" s="81">
        <f t="shared" si="224"/>
        <v>35</v>
      </c>
      <c r="BC583" s="80">
        <f t="shared" si="225"/>
        <v>283.25</v>
      </c>
      <c r="BD583" s="36">
        <f t="shared" si="226"/>
        <v>135.96</v>
      </c>
      <c r="BE583" s="80">
        <f t="shared" si="227"/>
        <v>147.29</v>
      </c>
    </row>
    <row r="584" spans="1:57" ht="18" thickBot="1">
      <c r="A584" s="217">
        <v>41923</v>
      </c>
      <c r="B584" s="201" t="str">
        <f t="shared" si="234"/>
        <v>11:00:00</v>
      </c>
      <c r="C584" s="27" t="s">
        <v>17</v>
      </c>
      <c r="D584" s="88">
        <v>490</v>
      </c>
      <c r="E584" s="88">
        <v>178</v>
      </c>
      <c r="F584" s="88">
        <v>361</v>
      </c>
      <c r="G584" s="88">
        <v>17</v>
      </c>
      <c r="H584" s="88">
        <v>6</v>
      </c>
      <c r="I584" s="89">
        <v>12</v>
      </c>
      <c r="J584" s="48">
        <f t="shared" si="214"/>
        <v>1029</v>
      </c>
      <c r="K584" s="48">
        <f t="shared" si="215"/>
        <v>35</v>
      </c>
      <c r="L584" s="88">
        <v>515</v>
      </c>
      <c r="M584" s="94">
        <v>362</v>
      </c>
      <c r="N584" s="94"/>
      <c r="O584" s="90">
        <v>17</v>
      </c>
      <c r="P584" s="93">
        <v>13</v>
      </c>
      <c r="Q584" s="45"/>
      <c r="R584" s="55">
        <f t="shared" si="229"/>
        <v>877</v>
      </c>
      <c r="S584" s="48">
        <f t="shared" si="216"/>
        <v>30</v>
      </c>
      <c r="T584" s="50">
        <f t="shared" si="228"/>
        <v>65</v>
      </c>
      <c r="U584" s="89">
        <v>3.36</v>
      </c>
      <c r="V584" s="88">
        <v>4.5</v>
      </c>
      <c r="W584" s="88">
        <v>7.8</v>
      </c>
      <c r="X584" s="44"/>
      <c r="Y584" s="44"/>
      <c r="Z584" s="44"/>
      <c r="AA584" s="44"/>
      <c r="AB584" s="44"/>
      <c r="AC584" s="68"/>
      <c r="AD584" s="33"/>
      <c r="AE584" s="20">
        <f t="shared" si="217"/>
        <v>0</v>
      </c>
      <c r="AF584" s="85">
        <f t="shared" si="231"/>
        <v>80.66</v>
      </c>
      <c r="AG584" s="21">
        <f t="shared" si="236"/>
        <v>80.66</v>
      </c>
      <c r="AH584" s="82"/>
      <c r="AI584" s="78"/>
      <c r="AJ584" s="22">
        <f t="shared" si="218"/>
        <v>80.66</v>
      </c>
      <c r="AK584" s="23">
        <f t="shared" si="235"/>
        <v>55.300000000000011</v>
      </c>
      <c r="AL584" s="58"/>
      <c r="AM584" s="24">
        <f t="shared" si="219"/>
        <v>0</v>
      </c>
      <c r="AN584" s="25">
        <f t="shared" si="220"/>
        <v>135.96</v>
      </c>
      <c r="AO584" s="26">
        <f t="shared" si="221"/>
        <v>135.96</v>
      </c>
      <c r="AP584" s="79"/>
      <c r="AQ584" s="118">
        <v>60</v>
      </c>
      <c r="AR584" s="118">
        <v>200</v>
      </c>
      <c r="AS584" s="118">
        <v>0</v>
      </c>
      <c r="AT584" s="118">
        <v>15</v>
      </c>
      <c r="AU584" s="118">
        <v>60</v>
      </c>
      <c r="AV584" s="62">
        <f t="shared" si="232"/>
        <v>335</v>
      </c>
      <c r="AW584" s="63">
        <f t="shared" si="233"/>
        <v>318.25</v>
      </c>
      <c r="AX584" s="120">
        <v>6</v>
      </c>
      <c r="AY584" s="120">
        <v>20</v>
      </c>
      <c r="AZ584" s="120">
        <v>8</v>
      </c>
      <c r="BA584" s="120">
        <v>1</v>
      </c>
      <c r="BB584" s="81">
        <f t="shared" si="224"/>
        <v>35</v>
      </c>
      <c r="BC584" s="80">
        <f t="shared" si="225"/>
        <v>283.25</v>
      </c>
      <c r="BD584" s="36">
        <f t="shared" si="226"/>
        <v>135.96</v>
      </c>
      <c r="BE584" s="80">
        <f t="shared" si="227"/>
        <v>147.29</v>
      </c>
    </row>
    <row r="585" spans="1:57" ht="18" thickBot="1">
      <c r="A585" s="217">
        <v>41923</v>
      </c>
      <c r="B585" s="201" t="str">
        <f t="shared" si="234"/>
        <v>11:30:00</v>
      </c>
      <c r="C585" s="27" t="s">
        <v>46</v>
      </c>
      <c r="D585" s="88">
        <v>500</v>
      </c>
      <c r="E585" s="88">
        <v>308</v>
      </c>
      <c r="F585" s="88">
        <v>376</v>
      </c>
      <c r="G585" s="88">
        <v>17</v>
      </c>
      <c r="H585" s="88">
        <v>10</v>
      </c>
      <c r="I585" s="89">
        <v>12</v>
      </c>
      <c r="J585" s="48">
        <f t="shared" si="214"/>
        <v>1184</v>
      </c>
      <c r="K585" s="48">
        <f t="shared" si="215"/>
        <v>39</v>
      </c>
      <c r="L585" s="88">
        <v>506</v>
      </c>
      <c r="M585" s="94">
        <v>377</v>
      </c>
      <c r="N585" s="94"/>
      <c r="O585" s="90">
        <v>16</v>
      </c>
      <c r="P585" s="93">
        <v>13</v>
      </c>
      <c r="Q585" s="45"/>
      <c r="R585" s="55">
        <f t="shared" si="229"/>
        <v>883</v>
      </c>
      <c r="S585" s="48">
        <f t="shared" si="216"/>
        <v>29</v>
      </c>
      <c r="T585" s="50">
        <f t="shared" si="228"/>
        <v>68</v>
      </c>
      <c r="U585" s="89">
        <v>3.36</v>
      </c>
      <c r="V585" s="88">
        <v>4.5</v>
      </c>
      <c r="W585" s="88">
        <v>7.8</v>
      </c>
      <c r="X585" s="44"/>
      <c r="Y585" s="44"/>
      <c r="Z585" s="44"/>
      <c r="AA585" s="44"/>
      <c r="AB585" s="44"/>
      <c r="AC585" s="68"/>
      <c r="AD585" s="33"/>
      <c r="AE585" s="20">
        <f t="shared" si="217"/>
        <v>0</v>
      </c>
      <c r="AF585" s="85">
        <f t="shared" si="231"/>
        <v>83.66</v>
      </c>
      <c r="AG585" s="21">
        <f t="shared" si="236"/>
        <v>83.66</v>
      </c>
      <c r="AH585" s="82"/>
      <c r="AI585" s="78"/>
      <c r="AJ585" s="22">
        <f t="shared" si="218"/>
        <v>83.66</v>
      </c>
      <c r="AK585" s="23">
        <f t="shared" si="235"/>
        <v>52.300000000000011</v>
      </c>
      <c r="AL585" s="58"/>
      <c r="AM585" s="24">
        <f t="shared" si="219"/>
        <v>0</v>
      </c>
      <c r="AN585" s="25">
        <f t="shared" si="220"/>
        <v>135.96</v>
      </c>
      <c r="AO585" s="26">
        <f t="shared" si="221"/>
        <v>135.96</v>
      </c>
      <c r="AP585" s="79"/>
      <c r="AQ585" s="118">
        <v>60</v>
      </c>
      <c r="AR585" s="118">
        <v>200</v>
      </c>
      <c r="AS585" s="118">
        <v>0</v>
      </c>
      <c r="AT585" s="118">
        <v>15</v>
      </c>
      <c r="AU585" s="118">
        <v>60</v>
      </c>
      <c r="AV585" s="62">
        <f t="shared" si="232"/>
        <v>335</v>
      </c>
      <c r="AW585" s="63">
        <f t="shared" si="233"/>
        <v>318.25</v>
      </c>
      <c r="AX585" s="120">
        <v>6</v>
      </c>
      <c r="AY585" s="120">
        <v>20</v>
      </c>
      <c r="AZ585" s="120">
        <v>8</v>
      </c>
      <c r="BA585" s="120">
        <v>1</v>
      </c>
      <c r="BB585" s="81">
        <f t="shared" si="224"/>
        <v>35</v>
      </c>
      <c r="BC585" s="80">
        <f t="shared" si="225"/>
        <v>283.25</v>
      </c>
      <c r="BD585" s="36">
        <f t="shared" si="226"/>
        <v>135.96</v>
      </c>
      <c r="BE585" s="80">
        <f t="shared" si="227"/>
        <v>147.29</v>
      </c>
    </row>
    <row r="586" spans="1:57" ht="18" thickBot="1">
      <c r="A586" s="217">
        <v>41923</v>
      </c>
      <c r="B586" s="201" t="str">
        <f t="shared" si="234"/>
        <v>12:00:00</v>
      </c>
      <c r="C586" s="27" t="s">
        <v>18</v>
      </c>
      <c r="D586" s="88">
        <v>506</v>
      </c>
      <c r="E586" s="88">
        <v>309</v>
      </c>
      <c r="F586" s="88">
        <v>374</v>
      </c>
      <c r="G586" s="88">
        <v>17</v>
      </c>
      <c r="H586" s="88">
        <v>10</v>
      </c>
      <c r="I586" s="89">
        <v>12</v>
      </c>
      <c r="J586" s="48">
        <f t="shared" si="214"/>
        <v>1189</v>
      </c>
      <c r="K586" s="48">
        <f t="shared" si="215"/>
        <v>39</v>
      </c>
      <c r="L586" s="88">
        <v>540</v>
      </c>
      <c r="M586" s="94">
        <v>371</v>
      </c>
      <c r="N586" s="94"/>
      <c r="O586" s="90">
        <v>18</v>
      </c>
      <c r="P586" s="93">
        <v>13</v>
      </c>
      <c r="Q586" s="56"/>
      <c r="R586" s="55">
        <f t="shared" si="229"/>
        <v>911</v>
      </c>
      <c r="S586" s="48">
        <f t="shared" si="216"/>
        <v>31</v>
      </c>
      <c r="T586" s="50">
        <f t="shared" si="228"/>
        <v>70</v>
      </c>
      <c r="U586" s="101">
        <v>3.36</v>
      </c>
      <c r="V586" s="88">
        <v>4</v>
      </c>
      <c r="W586" s="88">
        <v>7.8</v>
      </c>
      <c r="X586" s="44"/>
      <c r="Y586" s="44"/>
      <c r="Z586" s="44"/>
      <c r="AA586" s="44"/>
      <c r="AB586" s="44"/>
      <c r="AC586" s="68"/>
      <c r="AD586" s="33"/>
      <c r="AE586" s="20">
        <f t="shared" si="217"/>
        <v>0</v>
      </c>
      <c r="AF586" s="85">
        <f t="shared" si="231"/>
        <v>85.16</v>
      </c>
      <c r="AG586" s="21">
        <f t="shared" si="236"/>
        <v>85.16</v>
      </c>
      <c r="AH586" s="82"/>
      <c r="AI586" s="78"/>
      <c r="AJ586" s="22">
        <f t="shared" si="218"/>
        <v>85.16</v>
      </c>
      <c r="AK586" s="23">
        <f t="shared" si="235"/>
        <v>50.800000000000011</v>
      </c>
      <c r="AL586" s="58"/>
      <c r="AM586" s="24">
        <f t="shared" si="219"/>
        <v>0</v>
      </c>
      <c r="AN586" s="25">
        <f t="shared" si="220"/>
        <v>135.96</v>
      </c>
      <c r="AO586" s="26">
        <f t="shared" si="221"/>
        <v>135.96</v>
      </c>
      <c r="AP586" s="79"/>
      <c r="AQ586" s="118">
        <v>60</v>
      </c>
      <c r="AR586" s="118">
        <v>200</v>
      </c>
      <c r="AS586" s="118">
        <v>0</v>
      </c>
      <c r="AT586" s="118">
        <v>15</v>
      </c>
      <c r="AU586" s="118">
        <v>60</v>
      </c>
      <c r="AV586" s="62">
        <f t="shared" si="232"/>
        <v>335</v>
      </c>
      <c r="AW586" s="63">
        <f t="shared" si="233"/>
        <v>318.25</v>
      </c>
      <c r="AX586" s="120">
        <v>6</v>
      </c>
      <c r="AY586" s="120">
        <v>20</v>
      </c>
      <c r="AZ586" s="120">
        <v>8</v>
      </c>
      <c r="BA586" s="120">
        <v>1</v>
      </c>
      <c r="BB586" s="81">
        <f t="shared" si="224"/>
        <v>35</v>
      </c>
      <c r="BC586" s="80">
        <f t="shared" si="225"/>
        <v>283.25</v>
      </c>
      <c r="BD586" s="36">
        <f t="shared" si="226"/>
        <v>135.96</v>
      </c>
      <c r="BE586" s="80">
        <f t="shared" si="227"/>
        <v>147.29</v>
      </c>
    </row>
    <row r="587" spans="1:57" ht="18" thickBot="1">
      <c r="A587" s="217">
        <v>41923</v>
      </c>
      <c r="B587" s="201" t="str">
        <f t="shared" si="234"/>
        <v>12:30:00</v>
      </c>
      <c r="C587" s="27" t="s">
        <v>47</v>
      </c>
      <c r="D587" s="88">
        <v>506</v>
      </c>
      <c r="E587" s="88">
        <v>308</v>
      </c>
      <c r="F587" s="92">
        <v>410</v>
      </c>
      <c r="G587" s="88">
        <v>17</v>
      </c>
      <c r="H587" s="88">
        <v>10</v>
      </c>
      <c r="I587" s="89">
        <v>14</v>
      </c>
      <c r="J587" s="48">
        <f t="shared" si="214"/>
        <v>1224</v>
      </c>
      <c r="K587" s="48">
        <f t="shared" si="215"/>
        <v>41</v>
      </c>
      <c r="L587" s="89">
        <v>539</v>
      </c>
      <c r="M587" s="94">
        <v>370</v>
      </c>
      <c r="N587" s="94"/>
      <c r="O587" s="93">
        <v>18</v>
      </c>
      <c r="P587" s="93">
        <v>13</v>
      </c>
      <c r="Q587" s="56"/>
      <c r="R587" s="55">
        <f t="shared" si="229"/>
        <v>909</v>
      </c>
      <c r="S587" s="48">
        <f t="shared" si="216"/>
        <v>31</v>
      </c>
      <c r="T587" s="50">
        <f t="shared" si="228"/>
        <v>72</v>
      </c>
      <c r="U587" s="101">
        <v>3.36</v>
      </c>
      <c r="V587" s="88">
        <v>4</v>
      </c>
      <c r="W587" s="88">
        <v>7.8</v>
      </c>
      <c r="X587" s="44"/>
      <c r="Y587" s="44"/>
      <c r="Z587" s="44"/>
      <c r="AA587" s="44"/>
      <c r="AB587" s="44"/>
      <c r="AC587" s="68"/>
      <c r="AD587" s="33"/>
      <c r="AE587" s="20">
        <f t="shared" si="217"/>
        <v>0</v>
      </c>
      <c r="AF587" s="85">
        <f t="shared" si="231"/>
        <v>87.16</v>
      </c>
      <c r="AG587" s="21">
        <f t="shared" si="236"/>
        <v>87.16</v>
      </c>
      <c r="AH587" s="82"/>
      <c r="AI587" s="78"/>
      <c r="AJ587" s="22">
        <f t="shared" si="218"/>
        <v>87.16</v>
      </c>
      <c r="AK587" s="23">
        <f t="shared" si="235"/>
        <v>48.800000000000011</v>
      </c>
      <c r="AL587" s="58"/>
      <c r="AM587" s="24">
        <f t="shared" si="219"/>
        <v>0</v>
      </c>
      <c r="AN587" s="25">
        <f t="shared" si="220"/>
        <v>135.96</v>
      </c>
      <c r="AO587" s="26">
        <f t="shared" si="221"/>
        <v>135.96</v>
      </c>
      <c r="AP587" s="79"/>
      <c r="AQ587" s="118">
        <v>60</v>
      </c>
      <c r="AR587" s="118">
        <v>200</v>
      </c>
      <c r="AS587" s="118">
        <v>0</v>
      </c>
      <c r="AT587" s="118">
        <v>15</v>
      </c>
      <c r="AU587" s="118">
        <v>60</v>
      </c>
      <c r="AV587" s="62">
        <f t="shared" si="232"/>
        <v>335</v>
      </c>
      <c r="AW587" s="63">
        <f t="shared" si="233"/>
        <v>318.25</v>
      </c>
      <c r="AX587" s="120">
        <v>6</v>
      </c>
      <c r="AY587" s="120">
        <v>20</v>
      </c>
      <c r="AZ587" s="120">
        <v>8</v>
      </c>
      <c r="BA587" s="120">
        <v>1</v>
      </c>
      <c r="BB587" s="81">
        <f t="shared" si="224"/>
        <v>35</v>
      </c>
      <c r="BC587" s="80">
        <f t="shared" si="225"/>
        <v>283.25</v>
      </c>
      <c r="BD587" s="36">
        <f t="shared" si="226"/>
        <v>135.96</v>
      </c>
      <c r="BE587" s="80">
        <f t="shared" si="227"/>
        <v>147.29</v>
      </c>
    </row>
    <row r="588" spans="1:57" ht="18" thickBot="1">
      <c r="A588" s="217">
        <v>41923</v>
      </c>
      <c r="B588" s="201" t="str">
        <f t="shared" si="234"/>
        <v>13:00:00</v>
      </c>
      <c r="C588" s="27" t="s">
        <v>19</v>
      </c>
      <c r="D588" s="88">
        <v>502</v>
      </c>
      <c r="E588" s="88">
        <v>301</v>
      </c>
      <c r="F588" s="92">
        <v>422</v>
      </c>
      <c r="G588" s="88">
        <v>17</v>
      </c>
      <c r="H588" s="88">
        <v>10</v>
      </c>
      <c r="I588" s="89">
        <v>14</v>
      </c>
      <c r="J588" s="48">
        <f t="shared" si="214"/>
        <v>1225</v>
      </c>
      <c r="K588" s="48">
        <f t="shared" si="215"/>
        <v>41</v>
      </c>
      <c r="L588" s="89">
        <v>519</v>
      </c>
      <c r="M588" s="94">
        <v>354</v>
      </c>
      <c r="N588" s="94"/>
      <c r="O588" s="93">
        <v>17</v>
      </c>
      <c r="P588" s="93">
        <v>13</v>
      </c>
      <c r="Q588" s="56"/>
      <c r="R588" s="55">
        <f t="shared" si="229"/>
        <v>873</v>
      </c>
      <c r="S588" s="48">
        <f t="shared" si="216"/>
        <v>30</v>
      </c>
      <c r="T588" s="50">
        <f t="shared" si="228"/>
        <v>71</v>
      </c>
      <c r="U588" s="101">
        <v>3.48</v>
      </c>
      <c r="V588" s="88">
        <v>4</v>
      </c>
      <c r="W588" s="100">
        <v>7.5</v>
      </c>
      <c r="X588" s="44"/>
      <c r="Y588" s="44"/>
      <c r="Z588" s="44"/>
      <c r="AA588" s="44"/>
      <c r="AB588" s="44"/>
      <c r="AC588" s="68"/>
      <c r="AD588" s="33"/>
      <c r="AE588" s="20">
        <f t="shared" si="217"/>
        <v>0</v>
      </c>
      <c r="AF588" s="85">
        <f t="shared" si="231"/>
        <v>85.98</v>
      </c>
      <c r="AG588" s="21">
        <f t="shared" si="236"/>
        <v>85.98</v>
      </c>
      <c r="AH588" s="82"/>
      <c r="AI588" s="78"/>
      <c r="AJ588" s="22">
        <f t="shared" si="218"/>
        <v>85.98</v>
      </c>
      <c r="AK588" s="23">
        <f t="shared" si="235"/>
        <v>49.980000000000004</v>
      </c>
      <c r="AL588" s="58"/>
      <c r="AM588" s="24">
        <f t="shared" si="219"/>
        <v>0</v>
      </c>
      <c r="AN588" s="25">
        <f t="shared" si="220"/>
        <v>135.96</v>
      </c>
      <c r="AO588" s="26">
        <f t="shared" si="221"/>
        <v>135.96</v>
      </c>
      <c r="AP588" s="79"/>
      <c r="AQ588" s="118">
        <v>60</v>
      </c>
      <c r="AR588" s="118">
        <v>200</v>
      </c>
      <c r="AS588" s="118">
        <v>0</v>
      </c>
      <c r="AT588" s="118">
        <v>15</v>
      </c>
      <c r="AU588" s="118">
        <v>60</v>
      </c>
      <c r="AV588" s="62">
        <f t="shared" si="232"/>
        <v>335</v>
      </c>
      <c r="AW588" s="63">
        <f t="shared" si="233"/>
        <v>318.25</v>
      </c>
      <c r="AX588" s="120">
        <v>6</v>
      </c>
      <c r="AY588" s="120">
        <v>20</v>
      </c>
      <c r="AZ588" s="120">
        <v>8</v>
      </c>
      <c r="BA588" s="120">
        <v>1</v>
      </c>
      <c r="BB588" s="81">
        <f t="shared" si="224"/>
        <v>35</v>
      </c>
      <c r="BC588" s="80">
        <f t="shared" si="225"/>
        <v>283.25</v>
      </c>
      <c r="BD588" s="36">
        <f t="shared" si="226"/>
        <v>135.96</v>
      </c>
      <c r="BE588" s="80">
        <f t="shared" si="227"/>
        <v>147.29</v>
      </c>
    </row>
    <row r="589" spans="1:57" ht="18" thickBot="1">
      <c r="A589" s="217">
        <v>41923</v>
      </c>
      <c r="B589" s="201" t="str">
        <f t="shared" si="234"/>
        <v>13:30:00</v>
      </c>
      <c r="C589" s="27" t="s">
        <v>48</v>
      </c>
      <c r="D589" s="88">
        <v>500</v>
      </c>
      <c r="E589" s="88">
        <v>305</v>
      </c>
      <c r="F589" s="92">
        <v>462</v>
      </c>
      <c r="G589" s="88">
        <v>17</v>
      </c>
      <c r="H589" s="88">
        <v>10</v>
      </c>
      <c r="I589" s="89">
        <v>14</v>
      </c>
      <c r="J589" s="48">
        <f t="shared" si="214"/>
        <v>1267</v>
      </c>
      <c r="K589" s="48">
        <f t="shared" si="215"/>
        <v>41</v>
      </c>
      <c r="L589" s="89">
        <v>513</v>
      </c>
      <c r="M589" s="94">
        <v>355</v>
      </c>
      <c r="N589" s="94"/>
      <c r="O589" s="93">
        <v>17</v>
      </c>
      <c r="P589" s="93">
        <v>13</v>
      </c>
      <c r="Q589" s="56"/>
      <c r="R589" s="55">
        <f t="shared" si="229"/>
        <v>868</v>
      </c>
      <c r="S589" s="48">
        <f t="shared" si="216"/>
        <v>30</v>
      </c>
      <c r="T589" s="50">
        <f t="shared" si="228"/>
        <v>71</v>
      </c>
      <c r="U589" s="101">
        <v>3.48</v>
      </c>
      <c r="V589" s="88">
        <v>4</v>
      </c>
      <c r="W589" s="100">
        <v>7.5</v>
      </c>
      <c r="X589" s="44"/>
      <c r="Y589" s="44"/>
      <c r="Z589" s="44"/>
      <c r="AA589" s="44"/>
      <c r="AB589" s="44"/>
      <c r="AC589" s="68"/>
      <c r="AD589" s="33"/>
      <c r="AE589" s="20">
        <f t="shared" si="217"/>
        <v>0</v>
      </c>
      <c r="AF589" s="85">
        <f t="shared" si="231"/>
        <v>85.98</v>
      </c>
      <c r="AG589" s="21">
        <f t="shared" si="236"/>
        <v>85.98</v>
      </c>
      <c r="AH589" s="82"/>
      <c r="AI589" s="78"/>
      <c r="AJ589" s="22">
        <f t="shared" si="218"/>
        <v>85.98</v>
      </c>
      <c r="AK589" s="23">
        <f t="shared" si="235"/>
        <v>49.980000000000004</v>
      </c>
      <c r="AL589" s="58"/>
      <c r="AM589" s="24">
        <f t="shared" si="219"/>
        <v>0</v>
      </c>
      <c r="AN589" s="25">
        <f t="shared" si="220"/>
        <v>135.96</v>
      </c>
      <c r="AO589" s="26">
        <f t="shared" si="221"/>
        <v>135.96</v>
      </c>
      <c r="AP589" s="79"/>
      <c r="AQ589" s="118">
        <v>60</v>
      </c>
      <c r="AR589" s="118">
        <v>200</v>
      </c>
      <c r="AS589" s="118">
        <v>0</v>
      </c>
      <c r="AT589" s="118">
        <v>15</v>
      </c>
      <c r="AU589" s="118">
        <v>60</v>
      </c>
      <c r="AV589" s="62">
        <f t="shared" si="232"/>
        <v>335</v>
      </c>
      <c r="AW589" s="63">
        <f t="shared" si="233"/>
        <v>318.25</v>
      </c>
      <c r="AX589" s="120">
        <v>6</v>
      </c>
      <c r="AY589" s="120">
        <v>20</v>
      </c>
      <c r="AZ589" s="120">
        <v>8</v>
      </c>
      <c r="BA589" s="120">
        <v>1</v>
      </c>
      <c r="BB589" s="81">
        <f t="shared" si="224"/>
        <v>35</v>
      </c>
      <c r="BC589" s="80">
        <f t="shared" si="225"/>
        <v>283.25</v>
      </c>
      <c r="BD589" s="36">
        <f t="shared" si="226"/>
        <v>135.96</v>
      </c>
      <c r="BE589" s="80">
        <f t="shared" si="227"/>
        <v>147.29</v>
      </c>
    </row>
    <row r="590" spans="1:57" ht="18" thickBot="1">
      <c r="A590" s="217">
        <v>41923</v>
      </c>
      <c r="B590" s="201" t="str">
        <f t="shared" si="234"/>
        <v>14:00:00</v>
      </c>
      <c r="C590" s="27" t="s">
        <v>20</v>
      </c>
      <c r="D590" s="88">
        <v>498</v>
      </c>
      <c r="E590" s="88">
        <v>310</v>
      </c>
      <c r="F590" s="92">
        <v>509</v>
      </c>
      <c r="G590" s="88">
        <v>17</v>
      </c>
      <c r="H590" s="88">
        <v>10</v>
      </c>
      <c r="I590" s="89">
        <v>15</v>
      </c>
      <c r="J590" s="48">
        <f t="shared" si="214"/>
        <v>1317</v>
      </c>
      <c r="K590" s="48">
        <f t="shared" si="215"/>
        <v>42</v>
      </c>
      <c r="L590" s="89">
        <v>507</v>
      </c>
      <c r="M590" s="94">
        <v>357</v>
      </c>
      <c r="N590" s="94"/>
      <c r="O590" s="93">
        <v>17</v>
      </c>
      <c r="P590" s="93">
        <v>13</v>
      </c>
      <c r="Q590" s="56"/>
      <c r="R590" s="55">
        <f t="shared" si="229"/>
        <v>864</v>
      </c>
      <c r="S590" s="48">
        <f t="shared" si="216"/>
        <v>30</v>
      </c>
      <c r="T590" s="50">
        <f t="shared" si="228"/>
        <v>72</v>
      </c>
      <c r="U590" s="101">
        <v>3.6</v>
      </c>
      <c r="V590" s="88">
        <v>4</v>
      </c>
      <c r="W590" s="100">
        <v>7.3</v>
      </c>
      <c r="X590" s="44"/>
      <c r="Y590" s="44"/>
      <c r="Z590" s="44"/>
      <c r="AA590" s="44"/>
      <c r="AB590" s="44"/>
      <c r="AC590" s="68"/>
      <c r="AD590" s="33"/>
      <c r="AE590" s="20">
        <f t="shared" si="217"/>
        <v>0</v>
      </c>
      <c r="AF590" s="85">
        <f t="shared" si="231"/>
        <v>86.899999999999991</v>
      </c>
      <c r="AG590" s="21">
        <f t="shared" si="236"/>
        <v>86.899999999999991</v>
      </c>
      <c r="AH590" s="82"/>
      <c r="AI590" s="78"/>
      <c r="AJ590" s="22">
        <f t="shared" si="218"/>
        <v>86.899999999999991</v>
      </c>
      <c r="AK590" s="23">
        <f t="shared" si="235"/>
        <v>49.060000000000016</v>
      </c>
      <c r="AL590" s="58"/>
      <c r="AM590" s="24">
        <f t="shared" si="219"/>
        <v>0</v>
      </c>
      <c r="AN590" s="25">
        <f t="shared" si="220"/>
        <v>135.96</v>
      </c>
      <c r="AO590" s="26">
        <f t="shared" si="221"/>
        <v>135.96</v>
      </c>
      <c r="AP590" s="79"/>
      <c r="AQ590" s="118">
        <v>60</v>
      </c>
      <c r="AR590" s="118">
        <v>200</v>
      </c>
      <c r="AS590" s="118">
        <v>0</v>
      </c>
      <c r="AT590" s="118">
        <v>15</v>
      </c>
      <c r="AU590" s="118">
        <v>60</v>
      </c>
      <c r="AV590" s="62">
        <f t="shared" si="232"/>
        <v>335</v>
      </c>
      <c r="AW590" s="63">
        <f t="shared" si="233"/>
        <v>318.25</v>
      </c>
      <c r="AX590" s="120">
        <v>6</v>
      </c>
      <c r="AY590" s="120">
        <v>20</v>
      </c>
      <c r="AZ590" s="120">
        <v>8</v>
      </c>
      <c r="BA590" s="120">
        <v>1</v>
      </c>
      <c r="BB590" s="81">
        <f t="shared" si="224"/>
        <v>35</v>
      </c>
      <c r="BC590" s="80">
        <f t="shared" si="225"/>
        <v>283.25</v>
      </c>
      <c r="BD590" s="36">
        <f t="shared" si="226"/>
        <v>135.96</v>
      </c>
      <c r="BE590" s="80">
        <f t="shared" si="227"/>
        <v>147.29</v>
      </c>
    </row>
    <row r="591" spans="1:57" ht="18" thickBot="1">
      <c r="A591" s="217">
        <v>41923</v>
      </c>
      <c r="B591" s="201" t="str">
        <f t="shared" si="234"/>
        <v>14:30:00</v>
      </c>
      <c r="C591" s="27" t="s">
        <v>33</v>
      </c>
      <c r="D591" s="88">
        <v>500</v>
      </c>
      <c r="E591" s="88">
        <v>315</v>
      </c>
      <c r="F591" s="92">
        <v>644</v>
      </c>
      <c r="G591" s="88">
        <v>17</v>
      </c>
      <c r="H591" s="88">
        <v>10</v>
      </c>
      <c r="I591" s="89">
        <v>17</v>
      </c>
      <c r="J591" s="48">
        <f t="shared" si="214"/>
        <v>1459</v>
      </c>
      <c r="K591" s="48">
        <f t="shared" si="215"/>
        <v>44</v>
      </c>
      <c r="L591" s="89">
        <v>509</v>
      </c>
      <c r="M591" s="94">
        <v>353</v>
      </c>
      <c r="N591" s="94"/>
      <c r="O591" s="93">
        <v>17</v>
      </c>
      <c r="P591" s="93">
        <v>13</v>
      </c>
      <c r="Q591" s="56"/>
      <c r="R591" s="55">
        <f t="shared" si="229"/>
        <v>862</v>
      </c>
      <c r="S591" s="48">
        <f t="shared" si="216"/>
        <v>30</v>
      </c>
      <c r="T591" s="50">
        <f t="shared" si="228"/>
        <v>74</v>
      </c>
      <c r="U591" s="101">
        <v>3.6</v>
      </c>
      <c r="V591" s="88">
        <v>4</v>
      </c>
      <c r="W591" s="100">
        <v>7.3</v>
      </c>
      <c r="X591" s="44"/>
      <c r="Y591" s="44"/>
      <c r="Z591" s="44"/>
      <c r="AA591" s="44"/>
      <c r="AB591" s="44"/>
      <c r="AC591" s="68"/>
      <c r="AD591" s="33"/>
      <c r="AE591" s="20">
        <f t="shared" si="217"/>
        <v>0</v>
      </c>
      <c r="AF591" s="85">
        <f t="shared" si="231"/>
        <v>88.899999999999991</v>
      </c>
      <c r="AG591" s="21">
        <f t="shared" si="236"/>
        <v>88.899999999999991</v>
      </c>
      <c r="AH591" s="82"/>
      <c r="AI591" s="78"/>
      <c r="AJ591" s="22">
        <f t="shared" si="218"/>
        <v>88.899999999999991</v>
      </c>
      <c r="AK591" s="23">
        <f t="shared" si="235"/>
        <v>47.060000000000016</v>
      </c>
      <c r="AL591" s="58"/>
      <c r="AM591" s="24">
        <f t="shared" si="219"/>
        <v>0</v>
      </c>
      <c r="AN591" s="25">
        <f t="shared" si="220"/>
        <v>135.96</v>
      </c>
      <c r="AO591" s="26">
        <f t="shared" si="221"/>
        <v>135.96</v>
      </c>
      <c r="AP591" s="79"/>
      <c r="AQ591" s="118">
        <v>60</v>
      </c>
      <c r="AR591" s="118">
        <v>200</v>
      </c>
      <c r="AS591" s="118">
        <v>0</v>
      </c>
      <c r="AT591" s="118">
        <v>15</v>
      </c>
      <c r="AU591" s="118">
        <v>60</v>
      </c>
      <c r="AV591" s="62">
        <f t="shared" si="232"/>
        <v>335</v>
      </c>
      <c r="AW591" s="63">
        <f t="shared" si="233"/>
        <v>318.25</v>
      </c>
      <c r="AX591" s="120">
        <v>6</v>
      </c>
      <c r="AY591" s="120">
        <v>20</v>
      </c>
      <c r="AZ591" s="120">
        <v>8</v>
      </c>
      <c r="BA591" s="120">
        <v>1</v>
      </c>
      <c r="BB591" s="81">
        <f t="shared" si="224"/>
        <v>35</v>
      </c>
      <c r="BC591" s="80">
        <f t="shared" si="225"/>
        <v>283.25</v>
      </c>
      <c r="BD591" s="36">
        <f t="shared" si="226"/>
        <v>135.96</v>
      </c>
      <c r="BE591" s="80">
        <f t="shared" si="227"/>
        <v>147.29</v>
      </c>
    </row>
    <row r="592" spans="1:57" ht="18" thickBot="1">
      <c r="A592" s="217">
        <v>41923</v>
      </c>
      <c r="B592" s="201" t="str">
        <f t="shared" si="234"/>
        <v>15:00:00</v>
      </c>
      <c r="C592" s="27" t="s">
        <v>21</v>
      </c>
      <c r="D592" s="88">
        <v>501</v>
      </c>
      <c r="E592" s="88">
        <v>322</v>
      </c>
      <c r="F592" s="92">
        <v>628</v>
      </c>
      <c r="G592" s="88">
        <v>17</v>
      </c>
      <c r="H592" s="88">
        <v>10</v>
      </c>
      <c r="I592" s="89">
        <v>20</v>
      </c>
      <c r="J592" s="48">
        <f t="shared" si="214"/>
        <v>1451</v>
      </c>
      <c r="K592" s="48">
        <f t="shared" si="215"/>
        <v>47</v>
      </c>
      <c r="L592" s="89">
        <v>522</v>
      </c>
      <c r="M592" s="94">
        <v>207</v>
      </c>
      <c r="N592" s="94"/>
      <c r="O592" s="93">
        <v>17</v>
      </c>
      <c r="P592" s="93">
        <v>7</v>
      </c>
      <c r="Q592" s="56"/>
      <c r="R592" s="55">
        <f t="shared" si="229"/>
        <v>729</v>
      </c>
      <c r="S592" s="48">
        <f t="shared" si="216"/>
        <v>24</v>
      </c>
      <c r="T592" s="50">
        <f t="shared" si="228"/>
        <v>71</v>
      </c>
      <c r="U592" s="101">
        <v>3</v>
      </c>
      <c r="V592" s="88">
        <v>4</v>
      </c>
      <c r="W592" s="100">
        <v>7.5</v>
      </c>
      <c r="X592" s="44"/>
      <c r="Y592" s="44"/>
      <c r="Z592" s="44"/>
      <c r="AA592" s="44"/>
      <c r="AB592" s="44"/>
      <c r="AC592" s="68"/>
      <c r="AD592" s="33"/>
      <c r="AE592" s="20">
        <f t="shared" si="217"/>
        <v>0</v>
      </c>
      <c r="AF592" s="85">
        <f t="shared" si="231"/>
        <v>85.5</v>
      </c>
      <c r="AG592" s="21">
        <f t="shared" si="236"/>
        <v>85.5</v>
      </c>
      <c r="AH592" s="82"/>
      <c r="AI592" s="78"/>
      <c r="AJ592" s="22">
        <f t="shared" si="218"/>
        <v>85.5</v>
      </c>
      <c r="AK592" s="23">
        <f t="shared" si="235"/>
        <v>50.460000000000008</v>
      </c>
      <c r="AL592" s="58"/>
      <c r="AM592" s="24">
        <f t="shared" si="219"/>
        <v>0</v>
      </c>
      <c r="AN592" s="25">
        <f t="shared" si="220"/>
        <v>135.96</v>
      </c>
      <c r="AO592" s="26">
        <f t="shared" si="221"/>
        <v>135.96</v>
      </c>
      <c r="AP592" s="79"/>
      <c r="AQ592" s="118">
        <v>60</v>
      </c>
      <c r="AR592" s="118">
        <v>200</v>
      </c>
      <c r="AS592" s="118">
        <v>0</v>
      </c>
      <c r="AT592" s="118">
        <v>15</v>
      </c>
      <c r="AU592" s="118">
        <v>60</v>
      </c>
      <c r="AV592" s="62">
        <f t="shared" si="232"/>
        <v>335</v>
      </c>
      <c r="AW592" s="63">
        <f t="shared" si="233"/>
        <v>318.25</v>
      </c>
      <c r="AX592" s="120">
        <v>6</v>
      </c>
      <c r="AY592" s="120">
        <v>20</v>
      </c>
      <c r="AZ592" s="120">
        <v>8</v>
      </c>
      <c r="BA592" s="120">
        <v>1</v>
      </c>
      <c r="BB592" s="81">
        <f t="shared" si="224"/>
        <v>35</v>
      </c>
      <c r="BC592" s="80">
        <f t="shared" si="225"/>
        <v>283.25</v>
      </c>
      <c r="BD592" s="36">
        <f t="shared" si="226"/>
        <v>135.96</v>
      </c>
      <c r="BE592" s="80">
        <f t="shared" si="227"/>
        <v>147.29</v>
      </c>
    </row>
    <row r="593" spans="1:57" ht="18" thickBot="1">
      <c r="A593" s="217">
        <v>41923</v>
      </c>
      <c r="B593" s="201" t="str">
        <f t="shared" si="234"/>
        <v>15:30:00</v>
      </c>
      <c r="C593" s="27" t="s">
        <v>34</v>
      </c>
      <c r="D593" s="88">
        <v>492</v>
      </c>
      <c r="E593" s="88">
        <v>321</v>
      </c>
      <c r="F593" s="92">
        <v>628</v>
      </c>
      <c r="G593" s="88">
        <v>17</v>
      </c>
      <c r="H593" s="88">
        <v>10</v>
      </c>
      <c r="I593" s="89">
        <v>20</v>
      </c>
      <c r="J593" s="48">
        <f t="shared" si="214"/>
        <v>1441</v>
      </c>
      <c r="K593" s="48">
        <f t="shared" si="215"/>
        <v>47</v>
      </c>
      <c r="L593" s="35">
        <v>520</v>
      </c>
      <c r="M593" s="35">
        <v>231</v>
      </c>
      <c r="N593" s="96"/>
      <c r="O593" s="93">
        <v>17</v>
      </c>
      <c r="P593" s="93">
        <v>8</v>
      </c>
      <c r="Q593" s="56"/>
      <c r="R593" s="55">
        <f t="shared" si="229"/>
        <v>751</v>
      </c>
      <c r="S593" s="48">
        <f t="shared" si="216"/>
        <v>25</v>
      </c>
      <c r="T593" s="50">
        <f t="shared" si="228"/>
        <v>72</v>
      </c>
      <c r="U593" s="101">
        <v>3</v>
      </c>
      <c r="V593" s="88">
        <v>4</v>
      </c>
      <c r="W593" s="100">
        <v>7.5</v>
      </c>
      <c r="X593" s="44"/>
      <c r="Y593" s="44"/>
      <c r="Z593" s="44"/>
      <c r="AA593" s="44"/>
      <c r="AB593" s="44"/>
      <c r="AC593" s="68"/>
      <c r="AD593" s="33"/>
      <c r="AE593" s="20">
        <f t="shared" si="217"/>
        <v>0</v>
      </c>
      <c r="AF593" s="85">
        <f t="shared" si="231"/>
        <v>86.5</v>
      </c>
      <c r="AG593" s="21">
        <f t="shared" si="236"/>
        <v>86.5</v>
      </c>
      <c r="AH593" s="82"/>
      <c r="AI593" s="78"/>
      <c r="AJ593" s="22">
        <f t="shared" si="218"/>
        <v>86.5</v>
      </c>
      <c r="AK593" s="23">
        <f t="shared" si="235"/>
        <v>49.460000000000008</v>
      </c>
      <c r="AL593" s="58"/>
      <c r="AM593" s="24">
        <f t="shared" si="219"/>
        <v>0</v>
      </c>
      <c r="AN593" s="25">
        <f t="shared" si="220"/>
        <v>135.96</v>
      </c>
      <c r="AO593" s="26">
        <f t="shared" si="221"/>
        <v>135.96</v>
      </c>
      <c r="AP593" s="79"/>
      <c r="AQ593" s="118">
        <v>60</v>
      </c>
      <c r="AR593" s="118">
        <v>200</v>
      </c>
      <c r="AS593" s="118">
        <v>0</v>
      </c>
      <c r="AT593" s="118">
        <v>15</v>
      </c>
      <c r="AU593" s="118">
        <v>60</v>
      </c>
      <c r="AV593" s="62">
        <f t="shared" si="232"/>
        <v>335</v>
      </c>
      <c r="AW593" s="63">
        <f t="shared" si="233"/>
        <v>318.25</v>
      </c>
      <c r="AX593" s="120">
        <v>6</v>
      </c>
      <c r="AY593" s="120">
        <v>20</v>
      </c>
      <c r="AZ593" s="120">
        <v>8</v>
      </c>
      <c r="BA593" s="120">
        <v>1</v>
      </c>
      <c r="BB593" s="81">
        <f t="shared" si="224"/>
        <v>35</v>
      </c>
      <c r="BC593" s="80">
        <f t="shared" si="225"/>
        <v>283.25</v>
      </c>
      <c r="BD593" s="36">
        <f t="shared" si="226"/>
        <v>135.96</v>
      </c>
      <c r="BE593" s="80">
        <f t="shared" si="227"/>
        <v>147.29</v>
      </c>
    </row>
    <row r="594" spans="1:57" ht="18" thickBot="1">
      <c r="A594" s="217">
        <v>41923</v>
      </c>
      <c r="B594" s="201" t="str">
        <f t="shared" si="234"/>
        <v>16:00:00</v>
      </c>
      <c r="C594" s="27" t="s">
        <v>22</v>
      </c>
      <c r="D594" s="88">
        <v>499</v>
      </c>
      <c r="E594" s="88">
        <v>319</v>
      </c>
      <c r="F594" s="92">
        <v>624</v>
      </c>
      <c r="G594" s="88">
        <v>17</v>
      </c>
      <c r="H594" s="88">
        <v>10</v>
      </c>
      <c r="I594" s="89">
        <v>20</v>
      </c>
      <c r="J594" s="48">
        <f t="shared" si="214"/>
        <v>1442</v>
      </c>
      <c r="K594" s="48">
        <f t="shared" si="215"/>
        <v>47</v>
      </c>
      <c r="L594" s="89">
        <v>555</v>
      </c>
      <c r="M594" s="94">
        <v>268</v>
      </c>
      <c r="N594" s="94"/>
      <c r="O594" s="93">
        <v>18</v>
      </c>
      <c r="P594" s="93">
        <v>9</v>
      </c>
      <c r="Q594" s="56"/>
      <c r="R594" s="55">
        <f t="shared" si="229"/>
        <v>823</v>
      </c>
      <c r="S594" s="48">
        <f t="shared" si="216"/>
        <v>27</v>
      </c>
      <c r="T594" s="50">
        <f t="shared" si="228"/>
        <v>74</v>
      </c>
      <c r="U594" s="101">
        <v>4.4800000000000004</v>
      </c>
      <c r="V594" s="89">
        <v>4</v>
      </c>
      <c r="W594" s="100">
        <v>8</v>
      </c>
      <c r="X594" s="44"/>
      <c r="Y594" s="44"/>
      <c r="Z594" s="44"/>
      <c r="AA594" s="44"/>
      <c r="AB594" s="44"/>
      <c r="AC594" s="68"/>
      <c r="AD594" s="33"/>
      <c r="AE594" s="20">
        <f t="shared" si="217"/>
        <v>0</v>
      </c>
      <c r="AF594" s="85">
        <f t="shared" si="231"/>
        <v>90.48</v>
      </c>
      <c r="AG594" s="21">
        <f t="shared" si="236"/>
        <v>90.48</v>
      </c>
      <c r="AH594" s="82"/>
      <c r="AI594" s="78"/>
      <c r="AJ594" s="22">
        <f t="shared" si="218"/>
        <v>90.48</v>
      </c>
      <c r="AK594" s="23">
        <f t="shared" si="235"/>
        <v>45.480000000000004</v>
      </c>
      <c r="AL594" s="58"/>
      <c r="AM594" s="24">
        <f t="shared" si="219"/>
        <v>0</v>
      </c>
      <c r="AN594" s="25">
        <f t="shared" si="220"/>
        <v>135.96</v>
      </c>
      <c r="AO594" s="26">
        <f t="shared" si="221"/>
        <v>135.96</v>
      </c>
      <c r="AP594" s="79"/>
      <c r="AQ594" s="118">
        <v>60</v>
      </c>
      <c r="AR594" s="118">
        <v>200</v>
      </c>
      <c r="AS594" s="118">
        <v>0</v>
      </c>
      <c r="AT594" s="118">
        <v>15</v>
      </c>
      <c r="AU594" s="118">
        <v>60</v>
      </c>
      <c r="AV594" s="62">
        <f t="shared" si="232"/>
        <v>335</v>
      </c>
      <c r="AW594" s="63">
        <f t="shared" si="233"/>
        <v>318.25</v>
      </c>
      <c r="AX594" s="120">
        <v>6</v>
      </c>
      <c r="AY594" s="120">
        <v>20</v>
      </c>
      <c r="AZ594" s="120">
        <v>8</v>
      </c>
      <c r="BA594" s="120">
        <v>1</v>
      </c>
      <c r="BB594" s="81">
        <f t="shared" si="224"/>
        <v>35</v>
      </c>
      <c r="BC594" s="80">
        <f t="shared" si="225"/>
        <v>283.25</v>
      </c>
      <c r="BD594" s="36">
        <f t="shared" si="226"/>
        <v>135.96</v>
      </c>
      <c r="BE594" s="80">
        <f t="shared" si="227"/>
        <v>147.29</v>
      </c>
    </row>
    <row r="595" spans="1:57" ht="18" thickBot="1">
      <c r="A595" s="217">
        <v>41923</v>
      </c>
      <c r="B595" s="201" t="str">
        <f t="shared" si="234"/>
        <v>16:30:00</v>
      </c>
      <c r="C595" s="27" t="s">
        <v>49</v>
      </c>
      <c r="D595" s="88">
        <v>501</v>
      </c>
      <c r="E595" s="88">
        <v>322</v>
      </c>
      <c r="F595" s="88">
        <v>647</v>
      </c>
      <c r="G595" s="88">
        <v>17</v>
      </c>
      <c r="H595" s="88">
        <v>10</v>
      </c>
      <c r="I595" s="89">
        <v>20</v>
      </c>
      <c r="J595" s="48">
        <f t="shared" si="214"/>
        <v>1470</v>
      </c>
      <c r="K595" s="48">
        <f t="shared" si="215"/>
        <v>47</v>
      </c>
      <c r="L595" s="89">
        <v>523</v>
      </c>
      <c r="M595" s="94">
        <v>296</v>
      </c>
      <c r="N595" s="94"/>
      <c r="O595" s="93">
        <v>17</v>
      </c>
      <c r="P595" s="93">
        <v>10</v>
      </c>
      <c r="Q595" s="56"/>
      <c r="R595" s="55">
        <f t="shared" si="229"/>
        <v>819</v>
      </c>
      <c r="S595" s="48">
        <f t="shared" si="216"/>
        <v>27</v>
      </c>
      <c r="T595" s="50">
        <f t="shared" si="228"/>
        <v>74</v>
      </c>
      <c r="U595" s="101">
        <v>4.4800000000000004</v>
      </c>
      <c r="V595" s="89">
        <v>4</v>
      </c>
      <c r="W595" s="100">
        <v>8</v>
      </c>
      <c r="X595" s="44"/>
      <c r="Y595" s="44"/>
      <c r="Z595" s="44"/>
      <c r="AA595" s="44"/>
      <c r="AB595" s="44"/>
      <c r="AC595" s="68"/>
      <c r="AD595" s="33"/>
      <c r="AE595" s="20">
        <f t="shared" si="217"/>
        <v>0</v>
      </c>
      <c r="AF595" s="85">
        <f t="shared" si="231"/>
        <v>90.48</v>
      </c>
      <c r="AG595" s="21">
        <f t="shared" si="236"/>
        <v>90.48</v>
      </c>
      <c r="AH595" s="82"/>
      <c r="AI595" s="78"/>
      <c r="AJ595" s="22">
        <f t="shared" si="218"/>
        <v>90.48</v>
      </c>
      <c r="AK595" s="23">
        <f t="shared" si="235"/>
        <v>45.480000000000004</v>
      </c>
      <c r="AL595" s="58"/>
      <c r="AM595" s="24">
        <f t="shared" si="219"/>
        <v>0</v>
      </c>
      <c r="AN595" s="25">
        <f t="shared" si="220"/>
        <v>135.96</v>
      </c>
      <c r="AO595" s="26">
        <f>AM595+AN595</f>
        <v>135.96</v>
      </c>
      <c r="AP595" s="79"/>
      <c r="AQ595" s="118">
        <v>60</v>
      </c>
      <c r="AR595" s="118">
        <v>200</v>
      </c>
      <c r="AS595" s="118">
        <v>0</v>
      </c>
      <c r="AT595" s="118">
        <v>15</v>
      </c>
      <c r="AU595" s="118">
        <v>60</v>
      </c>
      <c r="AV595" s="62">
        <f t="shared" si="232"/>
        <v>335</v>
      </c>
      <c r="AW595" s="63">
        <f t="shared" si="233"/>
        <v>318.25</v>
      </c>
      <c r="AX595" s="120">
        <v>6</v>
      </c>
      <c r="AY595" s="120">
        <v>20</v>
      </c>
      <c r="AZ595" s="120">
        <v>8</v>
      </c>
      <c r="BA595" s="120">
        <v>1</v>
      </c>
      <c r="BB595" s="81">
        <f t="shared" si="224"/>
        <v>35</v>
      </c>
      <c r="BC595" s="80">
        <f t="shared" si="225"/>
        <v>283.25</v>
      </c>
      <c r="BD595" s="36">
        <f t="shared" si="226"/>
        <v>135.96</v>
      </c>
      <c r="BE595" s="80">
        <f t="shared" si="227"/>
        <v>147.29</v>
      </c>
    </row>
    <row r="596" spans="1:57" ht="18" thickBot="1">
      <c r="A596" s="217">
        <v>41923</v>
      </c>
      <c r="B596" s="201" t="str">
        <f t="shared" si="234"/>
        <v>17:00:00</v>
      </c>
      <c r="C596" s="27" t="s">
        <v>23</v>
      </c>
      <c r="D596" s="88">
        <v>522</v>
      </c>
      <c r="E596" s="88">
        <v>326</v>
      </c>
      <c r="F596" s="88">
        <v>654</v>
      </c>
      <c r="G596" s="88">
        <v>17</v>
      </c>
      <c r="H596" s="88">
        <v>10</v>
      </c>
      <c r="I596" s="89">
        <v>21</v>
      </c>
      <c r="J596" s="48">
        <f t="shared" si="214"/>
        <v>1502</v>
      </c>
      <c r="K596" s="48">
        <f t="shared" si="215"/>
        <v>48</v>
      </c>
      <c r="L596" s="89">
        <v>531</v>
      </c>
      <c r="M596" s="94">
        <v>301</v>
      </c>
      <c r="N596" s="94"/>
      <c r="O596" s="93">
        <v>17</v>
      </c>
      <c r="P596" s="93">
        <v>11</v>
      </c>
      <c r="Q596" s="56"/>
      <c r="R596" s="55">
        <f t="shared" si="229"/>
        <v>832</v>
      </c>
      <c r="S596" s="48">
        <f t="shared" si="216"/>
        <v>28</v>
      </c>
      <c r="T596" s="50">
        <f t="shared" si="228"/>
        <v>76</v>
      </c>
      <c r="U596" s="101">
        <v>4.4800000000000004</v>
      </c>
      <c r="V596" s="89">
        <v>4</v>
      </c>
      <c r="W596" s="100">
        <v>7.8</v>
      </c>
      <c r="X596" s="44"/>
      <c r="Y596" s="44"/>
      <c r="Z596" s="44"/>
      <c r="AA596" s="44"/>
      <c r="AB596" s="44"/>
      <c r="AC596" s="68"/>
      <c r="AD596" s="33"/>
      <c r="AE596" s="20">
        <f t="shared" si="217"/>
        <v>0</v>
      </c>
      <c r="AF596" s="85">
        <f t="shared" si="231"/>
        <v>92.28</v>
      </c>
      <c r="AG596" s="21">
        <f t="shared" si="236"/>
        <v>92.28</v>
      </c>
      <c r="AH596" s="82"/>
      <c r="AI596" s="78"/>
      <c r="AJ596" s="22">
        <f t="shared" si="218"/>
        <v>92.28</v>
      </c>
      <c r="AK596" s="23">
        <f t="shared" si="235"/>
        <v>43.680000000000007</v>
      </c>
      <c r="AL596" s="58"/>
      <c r="AM596" s="24">
        <f t="shared" si="219"/>
        <v>0</v>
      </c>
      <c r="AN596" s="25">
        <f t="shared" si="220"/>
        <v>135.96</v>
      </c>
      <c r="AO596" s="26">
        <f t="shared" ref="AO596:AO617" si="237">AM596+AN596</f>
        <v>135.96</v>
      </c>
      <c r="AP596" s="79"/>
      <c r="AQ596" s="118">
        <v>60</v>
      </c>
      <c r="AR596" s="118">
        <v>200</v>
      </c>
      <c r="AS596" s="118">
        <v>0</v>
      </c>
      <c r="AT596" s="118">
        <v>15</v>
      </c>
      <c r="AU596" s="118">
        <v>60</v>
      </c>
      <c r="AV596" s="62">
        <f t="shared" si="232"/>
        <v>335</v>
      </c>
      <c r="AW596" s="63">
        <f t="shared" si="233"/>
        <v>318.25</v>
      </c>
      <c r="AX596" s="120">
        <v>6</v>
      </c>
      <c r="AY596" s="120">
        <v>20</v>
      </c>
      <c r="AZ596" s="120">
        <v>8</v>
      </c>
      <c r="BA596" s="120">
        <v>1</v>
      </c>
      <c r="BB596" s="81">
        <f t="shared" si="224"/>
        <v>35</v>
      </c>
      <c r="BC596" s="80">
        <f t="shared" si="225"/>
        <v>283.25</v>
      </c>
      <c r="BD596" s="36">
        <f t="shared" si="226"/>
        <v>135.96</v>
      </c>
      <c r="BE596" s="80">
        <f t="shared" si="227"/>
        <v>147.29</v>
      </c>
    </row>
    <row r="597" spans="1:57" ht="18" thickBot="1">
      <c r="A597" s="217">
        <v>41923</v>
      </c>
      <c r="B597" s="201" t="str">
        <f t="shared" si="234"/>
        <v>17:30:00</v>
      </c>
      <c r="C597" s="27" t="s">
        <v>50</v>
      </c>
      <c r="D597" s="88">
        <v>540</v>
      </c>
      <c r="E597" s="88">
        <v>334</v>
      </c>
      <c r="F597" s="88">
        <v>673</v>
      </c>
      <c r="G597" s="88">
        <v>18</v>
      </c>
      <c r="H597" s="88">
        <v>12</v>
      </c>
      <c r="I597" s="89">
        <v>22</v>
      </c>
      <c r="J597" s="48">
        <f t="shared" si="214"/>
        <v>1547</v>
      </c>
      <c r="K597" s="48">
        <f t="shared" si="215"/>
        <v>52</v>
      </c>
      <c r="L597" s="89">
        <v>548</v>
      </c>
      <c r="M597" s="94">
        <v>301</v>
      </c>
      <c r="N597" s="94"/>
      <c r="O597" s="93">
        <v>18</v>
      </c>
      <c r="P597" s="93">
        <v>11</v>
      </c>
      <c r="Q597" s="56"/>
      <c r="R597" s="55">
        <f t="shared" si="229"/>
        <v>849</v>
      </c>
      <c r="S597" s="48">
        <f t="shared" si="216"/>
        <v>29</v>
      </c>
      <c r="T597" s="50">
        <f t="shared" si="228"/>
        <v>81</v>
      </c>
      <c r="U597" s="101">
        <v>4.4800000000000004</v>
      </c>
      <c r="V597" s="89">
        <v>4</v>
      </c>
      <c r="W597" s="100">
        <v>7.8</v>
      </c>
      <c r="X597" s="44"/>
      <c r="Y597" s="44"/>
      <c r="Z597" s="44"/>
      <c r="AA597" s="44"/>
      <c r="AB597" s="44"/>
      <c r="AC597" s="68"/>
      <c r="AD597" s="33"/>
      <c r="AE597" s="20">
        <f t="shared" si="217"/>
        <v>0</v>
      </c>
      <c r="AF597" s="85">
        <f t="shared" si="231"/>
        <v>97.28</v>
      </c>
      <c r="AG597" s="21">
        <f t="shared" si="236"/>
        <v>97.28</v>
      </c>
      <c r="AH597" s="84"/>
      <c r="AI597" s="78"/>
      <c r="AJ597" s="22">
        <f t="shared" si="218"/>
        <v>97.28</v>
      </c>
      <c r="AK597" s="23">
        <f t="shared" si="235"/>
        <v>38.680000000000007</v>
      </c>
      <c r="AL597" s="58"/>
      <c r="AM597" s="24">
        <f t="shared" si="219"/>
        <v>0</v>
      </c>
      <c r="AN597" s="25">
        <f t="shared" si="220"/>
        <v>135.96</v>
      </c>
      <c r="AO597" s="26">
        <f t="shared" si="237"/>
        <v>135.96</v>
      </c>
      <c r="AP597" s="79"/>
      <c r="AQ597" s="118">
        <v>60</v>
      </c>
      <c r="AR597" s="118">
        <v>200</v>
      </c>
      <c r="AS597" s="118">
        <v>0</v>
      </c>
      <c r="AT597" s="118">
        <v>15</v>
      </c>
      <c r="AU597" s="118">
        <v>60</v>
      </c>
      <c r="AV597" s="62">
        <f t="shared" si="232"/>
        <v>335</v>
      </c>
      <c r="AW597" s="63">
        <f t="shared" si="233"/>
        <v>318.25</v>
      </c>
      <c r="AX597" s="120">
        <v>6</v>
      </c>
      <c r="AY597" s="120">
        <v>20</v>
      </c>
      <c r="AZ597" s="120">
        <v>8</v>
      </c>
      <c r="BA597" s="120">
        <v>1</v>
      </c>
      <c r="BB597" s="81">
        <f t="shared" si="224"/>
        <v>35</v>
      </c>
      <c r="BC597" s="80">
        <f t="shared" si="225"/>
        <v>283.25</v>
      </c>
      <c r="BD597" s="36">
        <f t="shared" si="226"/>
        <v>135.96</v>
      </c>
      <c r="BE597" s="80">
        <f t="shared" si="227"/>
        <v>147.29</v>
      </c>
    </row>
    <row r="598" spans="1:57" ht="18" thickBot="1">
      <c r="A598" s="217">
        <v>41923</v>
      </c>
      <c r="B598" s="201" t="str">
        <f t="shared" si="234"/>
        <v>18:00:00</v>
      </c>
      <c r="C598" s="27" t="s">
        <v>24</v>
      </c>
      <c r="D598" s="88">
        <v>609</v>
      </c>
      <c r="E598" s="88">
        <v>432</v>
      </c>
      <c r="F598" s="88">
        <v>775</v>
      </c>
      <c r="G598" s="88">
        <v>20</v>
      </c>
      <c r="H598" s="88">
        <v>14</v>
      </c>
      <c r="I598" s="89">
        <v>24</v>
      </c>
      <c r="J598" s="48">
        <f t="shared" si="214"/>
        <v>1816</v>
      </c>
      <c r="K598" s="48">
        <f t="shared" si="215"/>
        <v>58</v>
      </c>
      <c r="L598" s="89">
        <v>607</v>
      </c>
      <c r="M598" s="94">
        <v>384</v>
      </c>
      <c r="N598" s="94"/>
      <c r="O598" s="93">
        <v>20</v>
      </c>
      <c r="P598" s="93">
        <v>14</v>
      </c>
      <c r="Q598" s="56"/>
      <c r="R598" s="55">
        <f t="shared" si="229"/>
        <v>991</v>
      </c>
      <c r="S598" s="48">
        <f t="shared" si="216"/>
        <v>34</v>
      </c>
      <c r="T598" s="50">
        <f t="shared" si="228"/>
        <v>92</v>
      </c>
      <c r="U598" s="88">
        <v>4.5599999999999996</v>
      </c>
      <c r="V598" s="89">
        <v>5.5</v>
      </c>
      <c r="W598" s="100">
        <v>9.9</v>
      </c>
      <c r="X598" s="44"/>
      <c r="Y598" s="44"/>
      <c r="Z598" s="44"/>
      <c r="AA598" s="44"/>
      <c r="AB598" s="44"/>
      <c r="AC598" s="68"/>
      <c r="AD598" s="33"/>
      <c r="AE598" s="20">
        <f t="shared" si="217"/>
        <v>0</v>
      </c>
      <c r="AF598" s="85">
        <f t="shared" si="231"/>
        <v>111.96000000000001</v>
      </c>
      <c r="AG598" s="21">
        <f t="shared" si="236"/>
        <v>111.96000000000001</v>
      </c>
      <c r="AH598" s="84"/>
      <c r="AI598" s="78"/>
      <c r="AJ598" s="22">
        <f t="shared" si="218"/>
        <v>111.96000000000001</v>
      </c>
      <c r="AK598" s="23">
        <f t="shared" si="235"/>
        <v>24</v>
      </c>
      <c r="AL598" s="58"/>
      <c r="AM598" s="24">
        <f t="shared" si="219"/>
        <v>0</v>
      </c>
      <c r="AN598" s="25">
        <f t="shared" si="220"/>
        <v>135.96</v>
      </c>
      <c r="AO598" s="26">
        <f t="shared" si="237"/>
        <v>135.96</v>
      </c>
      <c r="AP598" s="79"/>
      <c r="AQ598" s="118">
        <v>60</v>
      </c>
      <c r="AR598" s="118">
        <v>200</v>
      </c>
      <c r="AS598" s="118">
        <v>0</v>
      </c>
      <c r="AT598" s="118">
        <v>15</v>
      </c>
      <c r="AU598" s="118">
        <v>60</v>
      </c>
      <c r="AV598" s="62">
        <f t="shared" si="232"/>
        <v>335</v>
      </c>
      <c r="AW598" s="63">
        <f t="shared" si="233"/>
        <v>318.25</v>
      </c>
      <c r="AX598" s="120">
        <v>6</v>
      </c>
      <c r="AY598" s="120">
        <v>20</v>
      </c>
      <c r="AZ598" s="120">
        <v>8</v>
      </c>
      <c r="BA598" s="120">
        <v>1</v>
      </c>
      <c r="BB598" s="81">
        <f t="shared" si="224"/>
        <v>35</v>
      </c>
      <c r="BC598" s="80">
        <f t="shared" si="225"/>
        <v>283.25</v>
      </c>
      <c r="BD598" s="36">
        <f t="shared" si="226"/>
        <v>135.96</v>
      </c>
      <c r="BE598" s="80">
        <f t="shared" si="227"/>
        <v>147.29</v>
      </c>
    </row>
    <row r="599" spans="1:57" ht="18" thickBot="1">
      <c r="A599" s="217">
        <v>41923</v>
      </c>
      <c r="B599" s="201" t="str">
        <f t="shared" si="234"/>
        <v>18:15:00</v>
      </c>
      <c r="C599" s="27" t="s">
        <v>35</v>
      </c>
      <c r="D599" s="88">
        <v>609</v>
      </c>
      <c r="E599" s="88">
        <v>432</v>
      </c>
      <c r="F599" s="88">
        <v>775</v>
      </c>
      <c r="G599" s="88">
        <v>20</v>
      </c>
      <c r="H599" s="88">
        <v>14</v>
      </c>
      <c r="I599" s="89">
        <v>24</v>
      </c>
      <c r="J599" s="48">
        <f t="shared" si="214"/>
        <v>1816</v>
      </c>
      <c r="K599" s="48">
        <f t="shared" si="215"/>
        <v>58</v>
      </c>
      <c r="L599" s="89">
        <v>607</v>
      </c>
      <c r="M599" s="94">
        <v>384</v>
      </c>
      <c r="N599" s="94"/>
      <c r="O599" s="93">
        <v>20</v>
      </c>
      <c r="P599" s="93">
        <v>14</v>
      </c>
      <c r="Q599" s="56"/>
      <c r="R599" s="55">
        <f t="shared" si="229"/>
        <v>991</v>
      </c>
      <c r="S599" s="48">
        <f t="shared" si="216"/>
        <v>34</v>
      </c>
      <c r="T599" s="50">
        <f t="shared" si="228"/>
        <v>92</v>
      </c>
      <c r="U599" s="88">
        <v>4.5599999999999996</v>
      </c>
      <c r="V599" s="89">
        <v>5.5</v>
      </c>
      <c r="W599" s="100">
        <v>9.9</v>
      </c>
      <c r="X599" s="44"/>
      <c r="Y599" s="44"/>
      <c r="Z599" s="44"/>
      <c r="AA599" s="44"/>
      <c r="AB599" s="44"/>
      <c r="AC599" s="68"/>
      <c r="AD599" s="33"/>
      <c r="AE599" s="20">
        <f t="shared" si="217"/>
        <v>0</v>
      </c>
      <c r="AF599" s="85">
        <f t="shared" si="231"/>
        <v>111.96000000000001</v>
      </c>
      <c r="AG599" s="21">
        <f t="shared" si="236"/>
        <v>111.96000000000001</v>
      </c>
      <c r="AH599" s="84"/>
      <c r="AI599" s="78"/>
      <c r="AJ599" s="22">
        <f t="shared" si="218"/>
        <v>111.96000000000001</v>
      </c>
      <c r="AK599" s="23">
        <f t="shared" si="235"/>
        <v>24</v>
      </c>
      <c r="AL599" s="58"/>
      <c r="AM599" s="24">
        <f t="shared" si="219"/>
        <v>0</v>
      </c>
      <c r="AN599" s="25">
        <f t="shared" si="220"/>
        <v>135.96</v>
      </c>
      <c r="AO599" s="26">
        <f t="shared" si="237"/>
        <v>135.96</v>
      </c>
      <c r="AP599" s="79"/>
      <c r="AQ599" s="118">
        <v>60</v>
      </c>
      <c r="AR599" s="118">
        <v>200</v>
      </c>
      <c r="AS599" s="118">
        <v>0</v>
      </c>
      <c r="AT599" s="118">
        <v>15</v>
      </c>
      <c r="AU599" s="118">
        <v>60</v>
      </c>
      <c r="AV599" s="62">
        <f t="shared" si="232"/>
        <v>335</v>
      </c>
      <c r="AW599" s="63">
        <f t="shared" si="233"/>
        <v>318.25</v>
      </c>
      <c r="AX599" s="120">
        <v>6</v>
      </c>
      <c r="AY599" s="120">
        <v>20</v>
      </c>
      <c r="AZ599" s="120">
        <v>8</v>
      </c>
      <c r="BA599" s="120">
        <v>1</v>
      </c>
      <c r="BB599" s="81">
        <f t="shared" si="224"/>
        <v>35</v>
      </c>
      <c r="BC599" s="80">
        <f t="shared" si="225"/>
        <v>283.25</v>
      </c>
      <c r="BD599" s="36">
        <f t="shared" si="226"/>
        <v>135.96</v>
      </c>
      <c r="BE599" s="80">
        <f t="shared" si="227"/>
        <v>147.29</v>
      </c>
    </row>
    <row r="600" spans="1:57" ht="18" thickBot="1">
      <c r="A600" s="217">
        <v>41923</v>
      </c>
      <c r="B600" s="201" t="str">
        <f t="shared" si="234"/>
        <v>18:30:00</v>
      </c>
      <c r="C600" s="27" t="s">
        <v>36</v>
      </c>
      <c r="D600" s="88">
        <v>673</v>
      </c>
      <c r="E600" s="88">
        <v>486</v>
      </c>
      <c r="F600" s="88">
        <v>826</v>
      </c>
      <c r="G600" s="88">
        <v>22</v>
      </c>
      <c r="H600" s="88">
        <v>16</v>
      </c>
      <c r="I600" s="89">
        <v>28</v>
      </c>
      <c r="J600" s="48">
        <f t="shared" si="214"/>
        <v>1985</v>
      </c>
      <c r="K600" s="48">
        <f t="shared" si="215"/>
        <v>66</v>
      </c>
      <c r="L600" s="89">
        <v>649</v>
      </c>
      <c r="M600" s="94">
        <v>415</v>
      </c>
      <c r="N600" s="94"/>
      <c r="O600" s="93">
        <v>21</v>
      </c>
      <c r="P600" s="93">
        <v>16</v>
      </c>
      <c r="Q600" s="56"/>
      <c r="R600" s="55">
        <f t="shared" si="229"/>
        <v>1064</v>
      </c>
      <c r="S600" s="48">
        <f t="shared" si="216"/>
        <v>37</v>
      </c>
      <c r="T600" s="50">
        <f t="shared" si="228"/>
        <v>103</v>
      </c>
      <c r="U600" s="88">
        <v>4.5599999999999996</v>
      </c>
      <c r="V600" s="89">
        <v>6.5</v>
      </c>
      <c r="W600" s="100">
        <v>9.9</v>
      </c>
      <c r="X600" s="44"/>
      <c r="Y600" s="44"/>
      <c r="Z600" s="44"/>
      <c r="AA600" s="44"/>
      <c r="AB600" s="44"/>
      <c r="AC600" s="68"/>
      <c r="AD600" s="33"/>
      <c r="AE600" s="20">
        <f t="shared" si="217"/>
        <v>0</v>
      </c>
      <c r="AF600" s="85">
        <f t="shared" si="231"/>
        <v>123.96000000000001</v>
      </c>
      <c r="AG600" s="21">
        <f t="shared" si="236"/>
        <v>123.96000000000001</v>
      </c>
      <c r="AH600" s="84"/>
      <c r="AI600" s="78"/>
      <c r="AJ600" s="22">
        <f t="shared" si="218"/>
        <v>123.96000000000001</v>
      </c>
      <c r="AK600" s="23">
        <f t="shared" si="235"/>
        <v>12</v>
      </c>
      <c r="AL600" s="58"/>
      <c r="AM600" s="24">
        <f t="shared" si="219"/>
        <v>0</v>
      </c>
      <c r="AN600" s="25">
        <f t="shared" si="220"/>
        <v>135.96</v>
      </c>
      <c r="AO600" s="26">
        <f t="shared" si="237"/>
        <v>135.96</v>
      </c>
      <c r="AP600" s="79"/>
      <c r="AQ600" s="118">
        <v>60</v>
      </c>
      <c r="AR600" s="118">
        <v>200</v>
      </c>
      <c r="AS600" s="118">
        <v>0</v>
      </c>
      <c r="AT600" s="118">
        <v>15</v>
      </c>
      <c r="AU600" s="118">
        <v>60</v>
      </c>
      <c r="AV600" s="62">
        <f t="shared" si="232"/>
        <v>335</v>
      </c>
      <c r="AW600" s="63">
        <f t="shared" si="233"/>
        <v>318.25</v>
      </c>
      <c r="AX600" s="120">
        <v>6</v>
      </c>
      <c r="AY600" s="120">
        <v>20</v>
      </c>
      <c r="AZ600" s="120">
        <v>8</v>
      </c>
      <c r="BA600" s="120">
        <v>1</v>
      </c>
      <c r="BB600" s="81">
        <f t="shared" si="224"/>
        <v>35</v>
      </c>
      <c r="BC600" s="80">
        <f t="shared" si="225"/>
        <v>283.25</v>
      </c>
      <c r="BD600" s="36">
        <f t="shared" si="226"/>
        <v>135.96</v>
      </c>
      <c r="BE600" s="80">
        <f t="shared" si="227"/>
        <v>147.29</v>
      </c>
    </row>
    <row r="601" spans="1:57" ht="18" thickBot="1">
      <c r="A601" s="217">
        <v>41923</v>
      </c>
      <c r="B601" s="201" t="str">
        <f t="shared" si="234"/>
        <v>18:45:00</v>
      </c>
      <c r="C601" s="27" t="s">
        <v>51</v>
      </c>
      <c r="D601" s="88">
        <v>673</v>
      </c>
      <c r="E601" s="88">
        <v>486</v>
      </c>
      <c r="F601" s="88">
        <v>826</v>
      </c>
      <c r="G601" s="88">
        <v>22</v>
      </c>
      <c r="H601" s="88">
        <v>16</v>
      </c>
      <c r="I601" s="89">
        <v>28</v>
      </c>
      <c r="J601" s="48">
        <f>D601+E601+F601</f>
        <v>1985</v>
      </c>
      <c r="K601" s="48">
        <f>G601+H601+I601</f>
        <v>66</v>
      </c>
      <c r="L601" s="89">
        <v>649</v>
      </c>
      <c r="M601" s="94">
        <v>415</v>
      </c>
      <c r="N601" s="94"/>
      <c r="O601" s="93">
        <v>21</v>
      </c>
      <c r="P601" s="93">
        <v>16</v>
      </c>
      <c r="Q601" s="56"/>
      <c r="R601" s="55">
        <f t="shared" si="229"/>
        <v>1064</v>
      </c>
      <c r="S601" s="48">
        <f t="shared" si="216"/>
        <v>37</v>
      </c>
      <c r="T601" s="50">
        <f t="shared" si="228"/>
        <v>103</v>
      </c>
      <c r="U601" s="88">
        <v>4.5599999999999996</v>
      </c>
      <c r="V601" s="89">
        <v>6.5</v>
      </c>
      <c r="W601" s="100">
        <v>9.9</v>
      </c>
      <c r="X601" s="44"/>
      <c r="Y601" s="44"/>
      <c r="Z601" s="44"/>
      <c r="AA601" s="44"/>
      <c r="AB601" s="44"/>
      <c r="AC601" s="68"/>
      <c r="AD601" s="33"/>
      <c r="AE601" s="20">
        <f t="shared" si="217"/>
        <v>0</v>
      </c>
      <c r="AF601" s="85">
        <f t="shared" si="231"/>
        <v>123.96000000000001</v>
      </c>
      <c r="AG601" s="21">
        <f t="shared" si="236"/>
        <v>123.96000000000001</v>
      </c>
      <c r="AH601" s="84"/>
      <c r="AI601" s="78"/>
      <c r="AJ601" s="22">
        <f t="shared" si="218"/>
        <v>123.96000000000001</v>
      </c>
      <c r="AK601" s="23">
        <f t="shared" si="235"/>
        <v>12</v>
      </c>
      <c r="AL601" s="58"/>
      <c r="AM601" s="24">
        <f t="shared" si="219"/>
        <v>0</v>
      </c>
      <c r="AN601" s="25">
        <f t="shared" si="220"/>
        <v>135.96</v>
      </c>
      <c r="AO601" s="26">
        <f t="shared" si="237"/>
        <v>135.96</v>
      </c>
      <c r="AP601" s="79"/>
      <c r="AQ601" s="118">
        <v>60</v>
      </c>
      <c r="AR601" s="118">
        <v>200</v>
      </c>
      <c r="AS601" s="118">
        <v>0</v>
      </c>
      <c r="AT601" s="118">
        <v>15</v>
      </c>
      <c r="AU601" s="118">
        <v>60</v>
      </c>
      <c r="AV601" s="62">
        <f t="shared" si="232"/>
        <v>335</v>
      </c>
      <c r="AW601" s="63">
        <f t="shared" si="233"/>
        <v>318.25</v>
      </c>
      <c r="AX601" s="120">
        <v>6</v>
      </c>
      <c r="AY601" s="120">
        <v>20</v>
      </c>
      <c r="AZ601" s="120">
        <v>8</v>
      </c>
      <c r="BA601" s="120">
        <v>1</v>
      </c>
      <c r="BB601" s="81">
        <f t="shared" si="224"/>
        <v>35</v>
      </c>
      <c r="BC601" s="80">
        <f t="shared" si="225"/>
        <v>283.25</v>
      </c>
      <c r="BD601" s="36">
        <f t="shared" si="226"/>
        <v>135.96</v>
      </c>
      <c r="BE601" s="80">
        <f t="shared" si="227"/>
        <v>147.29</v>
      </c>
    </row>
    <row r="602" spans="1:57" ht="18" thickBot="1">
      <c r="A602" s="217">
        <v>41923</v>
      </c>
      <c r="B602" s="201" t="str">
        <f t="shared" si="234"/>
        <v>19:00:00</v>
      </c>
      <c r="C602" s="27" t="s">
        <v>25</v>
      </c>
      <c r="D602" s="88">
        <v>675</v>
      </c>
      <c r="E602" s="88">
        <v>487</v>
      </c>
      <c r="F602" s="88">
        <v>834</v>
      </c>
      <c r="G602" s="88">
        <v>22</v>
      </c>
      <c r="H602" s="88">
        <v>16</v>
      </c>
      <c r="I602" s="89">
        <v>28</v>
      </c>
      <c r="J602" s="48">
        <f>D602+E600+F602</f>
        <v>1995</v>
      </c>
      <c r="K602" s="48">
        <f t="shared" si="215"/>
        <v>66</v>
      </c>
      <c r="L602" s="89">
        <v>653</v>
      </c>
      <c r="M602" s="94">
        <v>408</v>
      </c>
      <c r="N602" s="94"/>
      <c r="O602" s="93">
        <v>21</v>
      </c>
      <c r="P602" s="93">
        <v>15</v>
      </c>
      <c r="Q602" s="56"/>
      <c r="R602" s="55">
        <f t="shared" si="229"/>
        <v>1061</v>
      </c>
      <c r="S602" s="48">
        <f t="shared" si="216"/>
        <v>36</v>
      </c>
      <c r="T602" s="50">
        <f t="shared" si="228"/>
        <v>102</v>
      </c>
      <c r="U602" s="88">
        <v>6.24</v>
      </c>
      <c r="V602" s="89">
        <v>7.5</v>
      </c>
      <c r="W602" s="100">
        <v>10.9</v>
      </c>
      <c r="X602" s="44"/>
      <c r="Y602" s="44"/>
      <c r="Z602" s="44"/>
      <c r="AA602" s="44"/>
      <c r="AB602" s="44"/>
      <c r="AC602" s="68"/>
      <c r="AD602" s="33"/>
      <c r="AE602" s="20">
        <f t="shared" si="217"/>
        <v>0</v>
      </c>
      <c r="AF602" s="85">
        <f t="shared" si="231"/>
        <v>126.64</v>
      </c>
      <c r="AG602" s="21">
        <f t="shared" si="236"/>
        <v>126.64</v>
      </c>
      <c r="AH602" s="84"/>
      <c r="AI602" s="78"/>
      <c r="AJ602" s="22">
        <f t="shared" si="218"/>
        <v>126.64</v>
      </c>
      <c r="AK602" s="23">
        <f t="shared" si="235"/>
        <v>9.3200000000000074</v>
      </c>
      <c r="AL602" s="58"/>
      <c r="AM602" s="24">
        <f t="shared" si="219"/>
        <v>0</v>
      </c>
      <c r="AN602" s="25">
        <f t="shared" si="220"/>
        <v>135.96</v>
      </c>
      <c r="AO602" s="26">
        <f t="shared" si="237"/>
        <v>135.96</v>
      </c>
      <c r="AP602" s="79"/>
      <c r="AQ602" s="118">
        <v>60</v>
      </c>
      <c r="AR602" s="118">
        <v>200</v>
      </c>
      <c r="AS602" s="118">
        <v>0</v>
      </c>
      <c r="AT602" s="118">
        <v>15</v>
      </c>
      <c r="AU602" s="118">
        <v>60</v>
      </c>
      <c r="AV602" s="62">
        <f t="shared" si="232"/>
        <v>335</v>
      </c>
      <c r="AW602" s="63">
        <f t="shared" si="233"/>
        <v>318.25</v>
      </c>
      <c r="AX602" s="120">
        <v>6</v>
      </c>
      <c r="AY602" s="120">
        <v>20</v>
      </c>
      <c r="AZ602" s="120">
        <v>8</v>
      </c>
      <c r="BA602" s="120">
        <v>1</v>
      </c>
      <c r="BB602" s="81">
        <f t="shared" si="224"/>
        <v>35</v>
      </c>
      <c r="BC602" s="80">
        <f t="shared" si="225"/>
        <v>283.25</v>
      </c>
      <c r="BD602" s="36">
        <f t="shared" si="226"/>
        <v>135.96</v>
      </c>
      <c r="BE602" s="80">
        <f t="shared" si="227"/>
        <v>147.29</v>
      </c>
    </row>
    <row r="603" spans="1:57" ht="18" thickBot="1">
      <c r="A603" s="217">
        <v>41923</v>
      </c>
      <c r="B603" s="201" t="str">
        <f t="shared" si="234"/>
        <v>19:15:00</v>
      </c>
      <c r="C603" s="27" t="s">
        <v>52</v>
      </c>
      <c r="D603" s="88">
        <v>675</v>
      </c>
      <c r="E603" s="88">
        <v>487</v>
      </c>
      <c r="F603" s="88">
        <v>834</v>
      </c>
      <c r="G603" s="88">
        <v>22</v>
      </c>
      <c r="H603" s="88">
        <v>16</v>
      </c>
      <c r="I603" s="89">
        <v>28</v>
      </c>
      <c r="J603" s="48">
        <f>D603+E601+F603</f>
        <v>1995</v>
      </c>
      <c r="K603" s="48">
        <f>G603+H603+I603</f>
        <v>66</v>
      </c>
      <c r="L603" s="89">
        <v>653</v>
      </c>
      <c r="M603" s="94">
        <v>408</v>
      </c>
      <c r="N603" s="94"/>
      <c r="O603" s="93">
        <v>21</v>
      </c>
      <c r="P603" s="93">
        <v>15</v>
      </c>
      <c r="Q603" s="56"/>
      <c r="R603" s="55">
        <f t="shared" si="229"/>
        <v>1061</v>
      </c>
      <c r="S603" s="48">
        <f t="shared" si="216"/>
        <v>36</v>
      </c>
      <c r="T603" s="50">
        <f t="shared" si="228"/>
        <v>102</v>
      </c>
      <c r="U603" s="88">
        <v>6.24</v>
      </c>
      <c r="V603" s="89">
        <v>7.5</v>
      </c>
      <c r="W603" s="100">
        <v>10.9</v>
      </c>
      <c r="X603" s="44"/>
      <c r="Y603" s="44"/>
      <c r="Z603" s="44"/>
      <c r="AA603" s="44"/>
      <c r="AB603" s="44"/>
      <c r="AC603" s="68"/>
      <c r="AD603" s="33"/>
      <c r="AE603" s="20">
        <f t="shared" si="217"/>
        <v>0</v>
      </c>
      <c r="AF603" s="85">
        <f t="shared" si="231"/>
        <v>126.64</v>
      </c>
      <c r="AG603" s="21">
        <f t="shared" si="236"/>
        <v>126.64</v>
      </c>
      <c r="AH603" s="84"/>
      <c r="AI603" s="78"/>
      <c r="AJ603" s="22">
        <f t="shared" si="218"/>
        <v>126.64</v>
      </c>
      <c r="AK603" s="23">
        <f t="shared" si="235"/>
        <v>9.3200000000000074</v>
      </c>
      <c r="AL603" s="58"/>
      <c r="AM603" s="24">
        <f t="shared" si="219"/>
        <v>0</v>
      </c>
      <c r="AN603" s="25">
        <f t="shared" si="220"/>
        <v>135.96</v>
      </c>
      <c r="AO603" s="26">
        <f t="shared" si="237"/>
        <v>135.96</v>
      </c>
      <c r="AP603" s="79"/>
      <c r="AQ603" s="118">
        <v>60</v>
      </c>
      <c r="AR603" s="118">
        <v>200</v>
      </c>
      <c r="AS603" s="118">
        <v>0</v>
      </c>
      <c r="AT603" s="118">
        <v>15</v>
      </c>
      <c r="AU603" s="118">
        <v>60</v>
      </c>
      <c r="AV603" s="62">
        <f t="shared" si="232"/>
        <v>335</v>
      </c>
      <c r="AW603" s="63">
        <f t="shared" si="233"/>
        <v>318.25</v>
      </c>
      <c r="AX603" s="120">
        <v>6</v>
      </c>
      <c r="AY603" s="120">
        <v>20</v>
      </c>
      <c r="AZ603" s="120">
        <v>8</v>
      </c>
      <c r="BA603" s="120">
        <v>1</v>
      </c>
      <c r="BB603" s="81">
        <f t="shared" si="224"/>
        <v>35</v>
      </c>
      <c r="BC603" s="80">
        <f t="shared" si="225"/>
        <v>283.25</v>
      </c>
      <c r="BD603" s="36">
        <f t="shared" si="226"/>
        <v>135.96</v>
      </c>
      <c r="BE603" s="80">
        <f t="shared" si="227"/>
        <v>147.29</v>
      </c>
    </row>
    <row r="604" spans="1:57" ht="18" thickBot="1">
      <c r="A604" s="217">
        <v>41923</v>
      </c>
      <c r="B604" s="201" t="str">
        <f t="shared" si="234"/>
        <v>19:30:00</v>
      </c>
      <c r="C604" s="27" t="s">
        <v>37</v>
      </c>
      <c r="D604" s="88">
        <v>683</v>
      </c>
      <c r="E604" s="88">
        <v>490</v>
      </c>
      <c r="F604" s="88">
        <v>832</v>
      </c>
      <c r="G604" s="88">
        <v>22</v>
      </c>
      <c r="H604" s="88">
        <v>16</v>
      </c>
      <c r="I604" s="89">
        <v>28</v>
      </c>
      <c r="J604" s="48">
        <f>D604+E602+F604</f>
        <v>2002</v>
      </c>
      <c r="K604" s="48">
        <f t="shared" si="215"/>
        <v>66</v>
      </c>
      <c r="L604" s="89">
        <v>663</v>
      </c>
      <c r="M604" s="94">
        <v>405</v>
      </c>
      <c r="N604" s="94"/>
      <c r="O604" s="93">
        <v>22</v>
      </c>
      <c r="P604" s="93">
        <v>14</v>
      </c>
      <c r="Q604" s="56"/>
      <c r="R604" s="55">
        <f t="shared" si="229"/>
        <v>1068</v>
      </c>
      <c r="S604" s="48">
        <f t="shared" si="216"/>
        <v>36</v>
      </c>
      <c r="T604" s="50">
        <f t="shared" si="228"/>
        <v>102</v>
      </c>
      <c r="U604" s="88">
        <v>6.24</v>
      </c>
      <c r="V604" s="89">
        <v>7.5</v>
      </c>
      <c r="W604" s="100">
        <v>10.9</v>
      </c>
      <c r="X604" s="44"/>
      <c r="Y604" s="44"/>
      <c r="Z604" s="44"/>
      <c r="AA604" s="44"/>
      <c r="AB604" s="44"/>
      <c r="AC604" s="68"/>
      <c r="AD604" s="33"/>
      <c r="AE604" s="20">
        <f t="shared" si="217"/>
        <v>0</v>
      </c>
      <c r="AF604" s="85">
        <f t="shared" si="231"/>
        <v>126.64</v>
      </c>
      <c r="AG604" s="21">
        <f t="shared" si="236"/>
        <v>126.64</v>
      </c>
      <c r="AH604" s="84"/>
      <c r="AI604" s="78"/>
      <c r="AJ604" s="22">
        <f t="shared" si="218"/>
        <v>126.64</v>
      </c>
      <c r="AK604" s="23">
        <f t="shared" si="235"/>
        <v>9.3200000000000074</v>
      </c>
      <c r="AL604" s="58"/>
      <c r="AM604" s="24">
        <f t="shared" si="219"/>
        <v>0</v>
      </c>
      <c r="AN604" s="25">
        <f t="shared" si="220"/>
        <v>135.96</v>
      </c>
      <c r="AO604" s="26">
        <f t="shared" si="237"/>
        <v>135.96</v>
      </c>
      <c r="AP604" s="79"/>
      <c r="AQ604" s="118">
        <v>60</v>
      </c>
      <c r="AR604" s="118">
        <v>200</v>
      </c>
      <c r="AS604" s="118">
        <v>0</v>
      </c>
      <c r="AT604" s="118">
        <v>15</v>
      </c>
      <c r="AU604" s="118">
        <v>60</v>
      </c>
      <c r="AV604" s="62">
        <f t="shared" si="232"/>
        <v>335</v>
      </c>
      <c r="AW604" s="63">
        <f t="shared" si="233"/>
        <v>318.25</v>
      </c>
      <c r="AX604" s="120">
        <v>6</v>
      </c>
      <c r="AY604" s="120">
        <v>20</v>
      </c>
      <c r="AZ604" s="120">
        <v>8</v>
      </c>
      <c r="BA604" s="120">
        <v>1</v>
      </c>
      <c r="BB604" s="81">
        <f t="shared" si="224"/>
        <v>35</v>
      </c>
      <c r="BC604" s="80">
        <f t="shared" si="225"/>
        <v>283.25</v>
      </c>
      <c r="BD604" s="36">
        <f t="shared" si="226"/>
        <v>135.96</v>
      </c>
      <c r="BE604" s="80">
        <f t="shared" si="227"/>
        <v>147.29</v>
      </c>
    </row>
    <row r="605" spans="1:57" ht="18" thickBot="1">
      <c r="A605" s="217">
        <v>41923</v>
      </c>
      <c r="B605" s="201" t="str">
        <f t="shared" si="234"/>
        <v>19:45:00</v>
      </c>
      <c r="C605" s="27" t="s">
        <v>53</v>
      </c>
      <c r="D605" s="88">
        <v>683</v>
      </c>
      <c r="E605" s="88">
        <v>490</v>
      </c>
      <c r="F605" s="88">
        <v>832</v>
      </c>
      <c r="G605" s="88">
        <v>22</v>
      </c>
      <c r="H605" s="88">
        <v>16</v>
      </c>
      <c r="I605" s="89">
        <v>28</v>
      </c>
      <c r="J605" s="48">
        <f>D605+E603+F605</f>
        <v>2002</v>
      </c>
      <c r="K605" s="48">
        <f>G605+H605+I605</f>
        <v>66</v>
      </c>
      <c r="L605" s="89">
        <v>663</v>
      </c>
      <c r="M605" s="94">
        <v>405</v>
      </c>
      <c r="N605" s="94"/>
      <c r="O605" s="93">
        <v>22</v>
      </c>
      <c r="P605" s="93">
        <v>14</v>
      </c>
      <c r="Q605" s="56"/>
      <c r="R605" s="55">
        <f t="shared" si="229"/>
        <v>1068</v>
      </c>
      <c r="S605" s="48">
        <f t="shared" si="216"/>
        <v>36</v>
      </c>
      <c r="T605" s="50">
        <f t="shared" si="228"/>
        <v>102</v>
      </c>
      <c r="U605" s="88">
        <v>6.24</v>
      </c>
      <c r="V605" s="89">
        <v>7.5</v>
      </c>
      <c r="W605" s="100">
        <v>10.9</v>
      </c>
      <c r="X605" s="44"/>
      <c r="Y605" s="44"/>
      <c r="Z605" s="44"/>
      <c r="AA605" s="44"/>
      <c r="AB605" s="44"/>
      <c r="AC605" s="68"/>
      <c r="AD605" s="33"/>
      <c r="AE605" s="20">
        <f t="shared" si="217"/>
        <v>0</v>
      </c>
      <c r="AF605" s="85">
        <f t="shared" si="231"/>
        <v>126.64</v>
      </c>
      <c r="AG605" s="21">
        <f t="shared" si="236"/>
        <v>126.64</v>
      </c>
      <c r="AH605" s="84"/>
      <c r="AI605" s="78"/>
      <c r="AJ605" s="22">
        <f t="shared" si="218"/>
        <v>126.64</v>
      </c>
      <c r="AK605" s="23">
        <f t="shared" si="235"/>
        <v>9.3200000000000074</v>
      </c>
      <c r="AL605" s="58"/>
      <c r="AM605" s="24">
        <f t="shared" si="219"/>
        <v>0</v>
      </c>
      <c r="AN605" s="25">
        <f t="shared" si="220"/>
        <v>135.96</v>
      </c>
      <c r="AO605" s="26">
        <f t="shared" si="237"/>
        <v>135.96</v>
      </c>
      <c r="AP605" s="79"/>
      <c r="AQ605" s="118">
        <v>60</v>
      </c>
      <c r="AR605" s="118">
        <v>200</v>
      </c>
      <c r="AS605" s="118">
        <v>0</v>
      </c>
      <c r="AT605" s="118">
        <v>15</v>
      </c>
      <c r="AU605" s="118">
        <v>60</v>
      </c>
      <c r="AV605" s="62">
        <f t="shared" si="232"/>
        <v>335</v>
      </c>
      <c r="AW605" s="63">
        <f t="shared" si="233"/>
        <v>318.25</v>
      </c>
      <c r="AX605" s="120">
        <v>6</v>
      </c>
      <c r="AY605" s="120">
        <v>20</v>
      </c>
      <c r="AZ605" s="120">
        <v>8</v>
      </c>
      <c r="BA605" s="120">
        <v>1</v>
      </c>
      <c r="BB605" s="81">
        <f t="shared" si="224"/>
        <v>35</v>
      </c>
      <c r="BC605" s="80">
        <f t="shared" si="225"/>
        <v>283.25</v>
      </c>
      <c r="BD605" s="36">
        <f t="shared" si="226"/>
        <v>135.96</v>
      </c>
      <c r="BE605" s="80">
        <f t="shared" si="227"/>
        <v>147.29</v>
      </c>
    </row>
    <row r="606" spans="1:57" ht="18" thickBot="1">
      <c r="A606" s="217">
        <v>41923</v>
      </c>
      <c r="B606" s="201" t="str">
        <f t="shared" si="234"/>
        <v>20:00:00</v>
      </c>
      <c r="C606" s="27" t="s">
        <v>26</v>
      </c>
      <c r="D606" s="88">
        <v>685</v>
      </c>
      <c r="E606" s="88">
        <v>487</v>
      </c>
      <c r="F606" s="88">
        <v>823</v>
      </c>
      <c r="G606" s="88">
        <v>22</v>
      </c>
      <c r="H606" s="88">
        <v>16</v>
      </c>
      <c r="I606" s="89">
        <v>28</v>
      </c>
      <c r="J606" s="48">
        <f t="shared" si="214"/>
        <v>1995</v>
      </c>
      <c r="K606" s="48">
        <f t="shared" si="215"/>
        <v>66</v>
      </c>
      <c r="L606" s="89">
        <v>666</v>
      </c>
      <c r="M606" s="94">
        <v>403</v>
      </c>
      <c r="N606" s="94"/>
      <c r="O606" s="93">
        <v>22</v>
      </c>
      <c r="P606" s="93">
        <v>14</v>
      </c>
      <c r="Q606" s="56"/>
      <c r="R606" s="55">
        <f t="shared" si="229"/>
        <v>1069</v>
      </c>
      <c r="S606" s="48">
        <f t="shared" si="216"/>
        <v>36</v>
      </c>
      <c r="T606" s="50">
        <f t="shared" si="228"/>
        <v>102</v>
      </c>
      <c r="U606" s="88">
        <v>6.24</v>
      </c>
      <c r="V606" s="89">
        <v>7.5</v>
      </c>
      <c r="W606" s="100">
        <v>12.1</v>
      </c>
      <c r="X606" s="44"/>
      <c r="Y606" s="44"/>
      <c r="Z606" s="44"/>
      <c r="AA606" s="44"/>
      <c r="AB606" s="44"/>
      <c r="AC606" s="68"/>
      <c r="AD606" s="33"/>
      <c r="AE606" s="20">
        <f t="shared" si="217"/>
        <v>0</v>
      </c>
      <c r="AF606" s="85">
        <f t="shared" si="231"/>
        <v>127.83999999999999</v>
      </c>
      <c r="AG606" s="21">
        <f t="shared" si="236"/>
        <v>127.83999999999999</v>
      </c>
      <c r="AH606" s="84"/>
      <c r="AI606" s="78"/>
      <c r="AJ606" s="22">
        <f t="shared" si="218"/>
        <v>127.83999999999999</v>
      </c>
      <c r="AK606" s="23">
        <f t="shared" si="235"/>
        <v>8.1200000000000188</v>
      </c>
      <c r="AL606" s="58"/>
      <c r="AM606" s="24">
        <f t="shared" si="219"/>
        <v>0</v>
      </c>
      <c r="AN606" s="25">
        <f t="shared" si="220"/>
        <v>135.96</v>
      </c>
      <c r="AO606" s="26">
        <f t="shared" si="237"/>
        <v>135.96</v>
      </c>
      <c r="AP606" s="79"/>
      <c r="AQ606" s="118">
        <v>60</v>
      </c>
      <c r="AR606" s="118">
        <v>200</v>
      </c>
      <c r="AS606" s="118">
        <v>0</v>
      </c>
      <c r="AT606" s="118">
        <v>15</v>
      </c>
      <c r="AU606" s="118">
        <v>60</v>
      </c>
      <c r="AV606" s="62">
        <f t="shared" si="232"/>
        <v>335</v>
      </c>
      <c r="AW606" s="63">
        <f t="shared" si="233"/>
        <v>318.25</v>
      </c>
      <c r="AX606" s="120">
        <v>6</v>
      </c>
      <c r="AY606" s="120">
        <v>20</v>
      </c>
      <c r="AZ606" s="120">
        <v>8</v>
      </c>
      <c r="BA606" s="120">
        <v>1</v>
      </c>
      <c r="BB606" s="81">
        <f t="shared" si="224"/>
        <v>35</v>
      </c>
      <c r="BC606" s="80">
        <f t="shared" si="225"/>
        <v>283.25</v>
      </c>
      <c r="BD606" s="36">
        <f t="shared" si="226"/>
        <v>135.96</v>
      </c>
      <c r="BE606" s="80">
        <f t="shared" si="227"/>
        <v>147.29</v>
      </c>
    </row>
    <row r="607" spans="1:57" ht="18" thickBot="1">
      <c r="A607" s="217">
        <v>41923</v>
      </c>
      <c r="B607" s="201" t="str">
        <f t="shared" si="234"/>
        <v>20:15:00</v>
      </c>
      <c r="C607" s="27" t="s">
        <v>54</v>
      </c>
      <c r="D607" s="88">
        <v>685</v>
      </c>
      <c r="E607" s="88">
        <v>487</v>
      </c>
      <c r="F607" s="88">
        <v>823</v>
      </c>
      <c r="G607" s="88">
        <v>22</v>
      </c>
      <c r="H607" s="88">
        <v>16</v>
      </c>
      <c r="I607" s="89">
        <v>28</v>
      </c>
      <c r="J607" s="48">
        <f>D607+E607+F607</f>
        <v>1995</v>
      </c>
      <c r="K607" s="48">
        <f>G607+H607+I607</f>
        <v>66</v>
      </c>
      <c r="L607" s="89">
        <v>666</v>
      </c>
      <c r="M607" s="94">
        <v>403</v>
      </c>
      <c r="N607" s="94"/>
      <c r="O607" s="93">
        <v>22</v>
      </c>
      <c r="P607" s="93">
        <v>14</v>
      </c>
      <c r="Q607" s="56"/>
      <c r="R607" s="55">
        <f t="shared" si="229"/>
        <v>1069</v>
      </c>
      <c r="S607" s="48">
        <f t="shared" si="216"/>
        <v>36</v>
      </c>
      <c r="T607" s="50">
        <f t="shared" si="228"/>
        <v>102</v>
      </c>
      <c r="U607" s="88">
        <v>6.24</v>
      </c>
      <c r="V607" s="89">
        <v>7.5</v>
      </c>
      <c r="W607" s="100">
        <v>12.1</v>
      </c>
      <c r="X607" s="44"/>
      <c r="Y607" s="44"/>
      <c r="Z607" s="44"/>
      <c r="AA607" s="44"/>
      <c r="AB607" s="44"/>
      <c r="AC607" s="68"/>
      <c r="AD607" s="33"/>
      <c r="AE607" s="20">
        <f t="shared" si="217"/>
        <v>0</v>
      </c>
      <c r="AF607" s="85">
        <f t="shared" si="231"/>
        <v>127.83999999999999</v>
      </c>
      <c r="AG607" s="21">
        <f t="shared" si="236"/>
        <v>127.83999999999999</v>
      </c>
      <c r="AH607" s="84"/>
      <c r="AI607" s="78"/>
      <c r="AJ607" s="22">
        <f t="shared" si="218"/>
        <v>127.83999999999999</v>
      </c>
      <c r="AK607" s="23">
        <f t="shared" si="235"/>
        <v>8.1200000000000188</v>
      </c>
      <c r="AL607" s="58"/>
      <c r="AM607" s="24">
        <f t="shared" si="219"/>
        <v>0</v>
      </c>
      <c r="AN607" s="25">
        <f t="shared" si="220"/>
        <v>135.96</v>
      </c>
      <c r="AO607" s="26">
        <f t="shared" si="237"/>
        <v>135.96</v>
      </c>
      <c r="AP607" s="79"/>
      <c r="AQ607" s="118">
        <v>60</v>
      </c>
      <c r="AR607" s="118">
        <v>200</v>
      </c>
      <c r="AS607" s="118">
        <v>0</v>
      </c>
      <c r="AT607" s="118">
        <v>15</v>
      </c>
      <c r="AU607" s="118">
        <v>60</v>
      </c>
      <c r="AV607" s="62">
        <f t="shared" si="232"/>
        <v>335</v>
      </c>
      <c r="AW607" s="63">
        <f t="shared" si="233"/>
        <v>318.25</v>
      </c>
      <c r="AX607" s="120">
        <v>6</v>
      </c>
      <c r="AY607" s="120">
        <v>20</v>
      </c>
      <c r="AZ607" s="120">
        <v>8</v>
      </c>
      <c r="BA607" s="120">
        <v>1</v>
      </c>
      <c r="BB607" s="81">
        <f t="shared" si="224"/>
        <v>35</v>
      </c>
      <c r="BC607" s="80">
        <f t="shared" si="225"/>
        <v>283.25</v>
      </c>
      <c r="BD607" s="36">
        <f t="shared" si="226"/>
        <v>135.96</v>
      </c>
      <c r="BE607" s="80">
        <f t="shared" si="227"/>
        <v>147.29</v>
      </c>
    </row>
    <row r="608" spans="1:57" ht="18" thickBot="1">
      <c r="A608" s="217">
        <v>41923</v>
      </c>
      <c r="B608" s="201" t="str">
        <f t="shared" si="234"/>
        <v>20:30:00</v>
      </c>
      <c r="C608" s="27" t="s">
        <v>55</v>
      </c>
      <c r="D608" s="88">
        <v>684</v>
      </c>
      <c r="E608" s="88">
        <v>484</v>
      </c>
      <c r="F608" s="88">
        <v>818</v>
      </c>
      <c r="G608" s="88">
        <v>23</v>
      </c>
      <c r="H608" s="88">
        <v>16</v>
      </c>
      <c r="I608" s="89">
        <v>27</v>
      </c>
      <c r="J608" s="48">
        <f t="shared" si="214"/>
        <v>1986</v>
      </c>
      <c r="K608" s="48">
        <f t="shared" si="215"/>
        <v>66</v>
      </c>
      <c r="L608" s="88">
        <v>646</v>
      </c>
      <c r="M608" s="94">
        <v>406</v>
      </c>
      <c r="N608" s="94"/>
      <c r="O608" s="93">
        <v>21</v>
      </c>
      <c r="P608" s="93">
        <v>14</v>
      </c>
      <c r="Q608" s="56"/>
      <c r="R608" s="55">
        <f t="shared" si="229"/>
        <v>1052</v>
      </c>
      <c r="S608" s="48">
        <f t="shared" si="216"/>
        <v>35</v>
      </c>
      <c r="T608" s="50">
        <f t="shared" si="228"/>
        <v>101</v>
      </c>
      <c r="U608" s="88">
        <v>6.24</v>
      </c>
      <c r="V608" s="89">
        <v>7.5</v>
      </c>
      <c r="W608" s="100">
        <v>12.1</v>
      </c>
      <c r="X608" s="44"/>
      <c r="Y608" s="44"/>
      <c r="Z608" s="44"/>
      <c r="AA608" s="44"/>
      <c r="AB608" s="44"/>
      <c r="AC608" s="68"/>
      <c r="AD608" s="33"/>
      <c r="AE608" s="20">
        <f t="shared" si="217"/>
        <v>0</v>
      </c>
      <c r="AF608" s="85">
        <f t="shared" si="231"/>
        <v>126.83999999999999</v>
      </c>
      <c r="AG608" s="21">
        <f t="shared" si="236"/>
        <v>126.83999999999999</v>
      </c>
      <c r="AH608" s="84"/>
      <c r="AI608" s="78"/>
      <c r="AJ608" s="22">
        <f t="shared" si="218"/>
        <v>126.83999999999999</v>
      </c>
      <c r="AK608" s="23">
        <f t="shared" si="235"/>
        <v>9.1200000000000188</v>
      </c>
      <c r="AL608" s="58"/>
      <c r="AM608" s="24">
        <f t="shared" si="219"/>
        <v>0</v>
      </c>
      <c r="AN608" s="25">
        <f t="shared" si="220"/>
        <v>135.96</v>
      </c>
      <c r="AO608" s="26">
        <f t="shared" si="237"/>
        <v>135.96</v>
      </c>
      <c r="AP608" s="79"/>
      <c r="AQ608" s="118">
        <v>60</v>
      </c>
      <c r="AR608" s="118">
        <v>200</v>
      </c>
      <c r="AS608" s="118">
        <v>0</v>
      </c>
      <c r="AT608" s="118">
        <v>15</v>
      </c>
      <c r="AU608" s="118">
        <v>60</v>
      </c>
      <c r="AV608" s="62">
        <f t="shared" si="232"/>
        <v>335</v>
      </c>
      <c r="AW608" s="63">
        <f t="shared" si="233"/>
        <v>318.25</v>
      </c>
      <c r="AX608" s="120">
        <v>6</v>
      </c>
      <c r="AY608" s="120">
        <v>20</v>
      </c>
      <c r="AZ608" s="120">
        <v>8</v>
      </c>
      <c r="BA608" s="120">
        <v>1</v>
      </c>
      <c r="BB608" s="81">
        <f t="shared" si="224"/>
        <v>35</v>
      </c>
      <c r="BC608" s="80">
        <f t="shared" si="225"/>
        <v>283.25</v>
      </c>
      <c r="BD608" s="36">
        <f t="shared" si="226"/>
        <v>135.96</v>
      </c>
      <c r="BE608" s="80">
        <f t="shared" si="227"/>
        <v>147.29</v>
      </c>
    </row>
    <row r="609" spans="1:57" ht="18" thickBot="1">
      <c r="A609" s="217">
        <v>41923</v>
      </c>
      <c r="B609" s="201" t="str">
        <f t="shared" si="234"/>
        <v>20:45:00</v>
      </c>
      <c r="C609" s="27" t="s">
        <v>56</v>
      </c>
      <c r="D609" s="88">
        <v>684</v>
      </c>
      <c r="E609" s="88">
        <v>484</v>
      </c>
      <c r="F609" s="88">
        <v>818</v>
      </c>
      <c r="G609" s="88">
        <v>23</v>
      </c>
      <c r="H609" s="88">
        <v>16</v>
      </c>
      <c r="I609" s="89">
        <v>27</v>
      </c>
      <c r="J609" s="48">
        <f>D609+E609+F609</f>
        <v>1986</v>
      </c>
      <c r="K609" s="48">
        <f>G609+H609+I609</f>
        <v>66</v>
      </c>
      <c r="L609" s="88">
        <v>646</v>
      </c>
      <c r="M609" s="94">
        <v>406</v>
      </c>
      <c r="N609" s="94"/>
      <c r="O609" s="93">
        <v>21</v>
      </c>
      <c r="P609" s="93">
        <v>14</v>
      </c>
      <c r="Q609" s="56"/>
      <c r="R609" s="55">
        <f t="shared" si="229"/>
        <v>1052</v>
      </c>
      <c r="S609" s="48">
        <f t="shared" si="216"/>
        <v>35</v>
      </c>
      <c r="T609" s="50">
        <f t="shared" si="228"/>
        <v>101</v>
      </c>
      <c r="U609" s="88">
        <v>6.24</v>
      </c>
      <c r="V609" s="89">
        <v>7.5</v>
      </c>
      <c r="W609" s="100">
        <v>12.1</v>
      </c>
      <c r="X609" s="44"/>
      <c r="Y609" s="44"/>
      <c r="Z609" s="44"/>
      <c r="AA609" s="44"/>
      <c r="AB609" s="44"/>
      <c r="AC609" s="68"/>
      <c r="AD609" s="33"/>
      <c r="AE609" s="20">
        <f t="shared" si="217"/>
        <v>0</v>
      </c>
      <c r="AF609" s="85">
        <f t="shared" si="231"/>
        <v>126.83999999999999</v>
      </c>
      <c r="AG609" s="21">
        <f t="shared" si="236"/>
        <v>126.83999999999999</v>
      </c>
      <c r="AH609" s="84"/>
      <c r="AI609" s="78"/>
      <c r="AJ609" s="22">
        <f t="shared" si="218"/>
        <v>126.83999999999999</v>
      </c>
      <c r="AK609" s="23">
        <f t="shared" si="235"/>
        <v>9.1200000000000188</v>
      </c>
      <c r="AL609" s="58"/>
      <c r="AM609" s="24">
        <f t="shared" si="219"/>
        <v>0</v>
      </c>
      <c r="AN609" s="25">
        <f t="shared" si="220"/>
        <v>135.96</v>
      </c>
      <c r="AO609" s="26">
        <f t="shared" si="237"/>
        <v>135.96</v>
      </c>
      <c r="AP609" s="79"/>
      <c r="AQ609" s="118">
        <v>60</v>
      </c>
      <c r="AR609" s="118">
        <v>200</v>
      </c>
      <c r="AS609" s="118">
        <v>0</v>
      </c>
      <c r="AT609" s="118">
        <v>15</v>
      </c>
      <c r="AU609" s="118">
        <v>60</v>
      </c>
      <c r="AV609" s="62">
        <f t="shared" si="232"/>
        <v>335</v>
      </c>
      <c r="AW609" s="63">
        <f t="shared" si="233"/>
        <v>318.25</v>
      </c>
      <c r="AX609" s="120">
        <v>6</v>
      </c>
      <c r="AY609" s="120">
        <v>20</v>
      </c>
      <c r="AZ609" s="120">
        <v>8</v>
      </c>
      <c r="BA609" s="120">
        <v>1</v>
      </c>
      <c r="BB609" s="81">
        <f t="shared" si="224"/>
        <v>35</v>
      </c>
      <c r="BC609" s="80">
        <f t="shared" si="225"/>
        <v>283.25</v>
      </c>
      <c r="BD609" s="36">
        <f t="shared" si="226"/>
        <v>135.96</v>
      </c>
      <c r="BE609" s="80">
        <f t="shared" si="227"/>
        <v>147.29</v>
      </c>
    </row>
    <row r="610" spans="1:57" ht="18" thickBot="1">
      <c r="A610" s="217">
        <v>41923</v>
      </c>
      <c r="B610" s="201" t="str">
        <f t="shared" si="234"/>
        <v>21:00:00</v>
      </c>
      <c r="C610" s="27" t="s">
        <v>27</v>
      </c>
      <c r="D610" s="88">
        <v>660</v>
      </c>
      <c r="E610" s="88">
        <v>462</v>
      </c>
      <c r="F610" s="88">
        <v>802</v>
      </c>
      <c r="G610" s="88">
        <v>22</v>
      </c>
      <c r="H610" s="88">
        <v>16</v>
      </c>
      <c r="I610" s="89">
        <v>27</v>
      </c>
      <c r="J610" s="48">
        <f t="shared" si="214"/>
        <v>1924</v>
      </c>
      <c r="K610" s="48">
        <f t="shared" si="215"/>
        <v>65</v>
      </c>
      <c r="L610" s="88">
        <v>609</v>
      </c>
      <c r="M610" s="94">
        <v>400</v>
      </c>
      <c r="N610" s="94"/>
      <c r="O610" s="93">
        <v>20</v>
      </c>
      <c r="P610" s="93">
        <v>14</v>
      </c>
      <c r="Q610" s="56"/>
      <c r="R610" s="55">
        <f t="shared" si="229"/>
        <v>1009</v>
      </c>
      <c r="S610" s="48">
        <f t="shared" si="216"/>
        <v>34</v>
      </c>
      <c r="T610" s="50">
        <f t="shared" si="228"/>
        <v>99</v>
      </c>
      <c r="U610" s="88">
        <v>6.24</v>
      </c>
      <c r="V610" s="89">
        <v>7.2</v>
      </c>
      <c r="W610" s="88">
        <v>11.6</v>
      </c>
      <c r="X610" s="44"/>
      <c r="Y610" s="44"/>
      <c r="Z610" s="44"/>
      <c r="AA610" s="44"/>
      <c r="AB610" s="44"/>
      <c r="AC610" s="68"/>
      <c r="AD610" s="33"/>
      <c r="AE610" s="20">
        <f t="shared" si="217"/>
        <v>0</v>
      </c>
      <c r="AF610" s="85">
        <f t="shared" si="231"/>
        <v>124.03999999999999</v>
      </c>
      <c r="AG610" s="21">
        <f t="shared" si="236"/>
        <v>124.03999999999999</v>
      </c>
      <c r="AH610" s="84"/>
      <c r="AI610" s="78"/>
      <c r="AJ610" s="22">
        <f t="shared" si="218"/>
        <v>124.03999999999999</v>
      </c>
      <c r="AK610" s="23">
        <f t="shared" si="235"/>
        <v>11.920000000000016</v>
      </c>
      <c r="AL610" s="58"/>
      <c r="AM610" s="24">
        <f t="shared" si="219"/>
        <v>0</v>
      </c>
      <c r="AN610" s="25">
        <f t="shared" si="220"/>
        <v>135.96</v>
      </c>
      <c r="AO610" s="26">
        <f t="shared" si="237"/>
        <v>135.96</v>
      </c>
      <c r="AP610" s="79"/>
      <c r="AQ610" s="118">
        <v>60</v>
      </c>
      <c r="AR610" s="118">
        <v>200</v>
      </c>
      <c r="AS610" s="118">
        <v>0</v>
      </c>
      <c r="AT610" s="118">
        <v>15</v>
      </c>
      <c r="AU610" s="118">
        <v>60</v>
      </c>
      <c r="AV610" s="62">
        <f t="shared" si="232"/>
        <v>335</v>
      </c>
      <c r="AW610" s="63">
        <f t="shared" si="233"/>
        <v>318.25</v>
      </c>
      <c r="AX610" s="120">
        <v>6</v>
      </c>
      <c r="AY610" s="120">
        <v>20</v>
      </c>
      <c r="AZ610" s="120">
        <v>8</v>
      </c>
      <c r="BA610" s="120">
        <v>1</v>
      </c>
      <c r="BB610" s="81">
        <f t="shared" si="224"/>
        <v>35</v>
      </c>
      <c r="BC610" s="80">
        <f t="shared" si="225"/>
        <v>283.25</v>
      </c>
      <c r="BD610" s="36">
        <f t="shared" si="226"/>
        <v>135.96</v>
      </c>
      <c r="BE610" s="80">
        <f t="shared" si="227"/>
        <v>147.29</v>
      </c>
    </row>
    <row r="611" spans="1:57" ht="18" thickBot="1">
      <c r="A611" s="217">
        <v>41923</v>
      </c>
      <c r="B611" s="201" t="str">
        <f t="shared" si="234"/>
        <v>21:15:00</v>
      </c>
      <c r="C611" s="27" t="s">
        <v>57</v>
      </c>
      <c r="D611" s="88">
        <v>660</v>
      </c>
      <c r="E611" s="88">
        <v>462</v>
      </c>
      <c r="F611" s="88">
        <v>802</v>
      </c>
      <c r="G611" s="88">
        <v>22</v>
      </c>
      <c r="H611" s="88">
        <v>16</v>
      </c>
      <c r="I611" s="89">
        <v>27</v>
      </c>
      <c r="J611" s="48">
        <f>D611+E611+F611</f>
        <v>1924</v>
      </c>
      <c r="K611" s="48">
        <f>G611+H611+I611</f>
        <v>65</v>
      </c>
      <c r="L611" s="88">
        <v>609</v>
      </c>
      <c r="M611" s="94">
        <v>400</v>
      </c>
      <c r="N611" s="94"/>
      <c r="O611" s="93">
        <v>20</v>
      </c>
      <c r="P611" s="93">
        <v>14</v>
      </c>
      <c r="Q611" s="56"/>
      <c r="R611" s="55">
        <f t="shared" si="229"/>
        <v>1009</v>
      </c>
      <c r="S611" s="48">
        <f t="shared" si="216"/>
        <v>34</v>
      </c>
      <c r="T611" s="50">
        <f t="shared" si="228"/>
        <v>99</v>
      </c>
      <c r="U611" s="88">
        <v>6.24</v>
      </c>
      <c r="V611" s="89">
        <v>7.2</v>
      </c>
      <c r="W611" s="88">
        <v>11.6</v>
      </c>
      <c r="X611" s="44"/>
      <c r="Y611" s="44"/>
      <c r="Z611" s="44"/>
      <c r="AA611" s="44"/>
      <c r="AB611" s="44"/>
      <c r="AC611" s="68"/>
      <c r="AD611" s="33"/>
      <c r="AE611" s="20">
        <f t="shared" si="217"/>
        <v>0</v>
      </c>
      <c r="AF611" s="85">
        <f t="shared" si="231"/>
        <v>124.03999999999999</v>
      </c>
      <c r="AG611" s="21">
        <f t="shared" si="236"/>
        <v>124.03999999999999</v>
      </c>
      <c r="AH611" s="84"/>
      <c r="AI611" s="78"/>
      <c r="AJ611" s="22">
        <f t="shared" si="218"/>
        <v>124.03999999999999</v>
      </c>
      <c r="AK611" s="23">
        <f t="shared" si="235"/>
        <v>11.920000000000016</v>
      </c>
      <c r="AL611" s="58"/>
      <c r="AM611" s="24">
        <f t="shared" si="219"/>
        <v>0</v>
      </c>
      <c r="AN611" s="25">
        <f t="shared" si="220"/>
        <v>135.96</v>
      </c>
      <c r="AO611" s="26">
        <f t="shared" si="237"/>
        <v>135.96</v>
      </c>
      <c r="AP611" s="79"/>
      <c r="AQ611" s="118">
        <v>60</v>
      </c>
      <c r="AR611" s="118">
        <v>200</v>
      </c>
      <c r="AS611" s="118">
        <v>0</v>
      </c>
      <c r="AT611" s="118">
        <v>15</v>
      </c>
      <c r="AU611" s="118">
        <v>60</v>
      </c>
      <c r="AV611" s="62">
        <f t="shared" si="232"/>
        <v>335</v>
      </c>
      <c r="AW611" s="63">
        <f t="shared" si="233"/>
        <v>318.25</v>
      </c>
      <c r="AX611" s="120">
        <v>6</v>
      </c>
      <c r="AY611" s="120">
        <v>20</v>
      </c>
      <c r="AZ611" s="120">
        <v>8</v>
      </c>
      <c r="BA611" s="120">
        <v>1</v>
      </c>
      <c r="BB611" s="81">
        <f t="shared" si="224"/>
        <v>35</v>
      </c>
      <c r="BC611" s="80">
        <f t="shared" si="225"/>
        <v>283.25</v>
      </c>
      <c r="BD611" s="36">
        <f t="shared" si="226"/>
        <v>135.96</v>
      </c>
      <c r="BE611" s="80">
        <f t="shared" si="227"/>
        <v>147.29</v>
      </c>
    </row>
    <row r="612" spans="1:57" ht="18" thickBot="1">
      <c r="A612" s="217">
        <v>41923</v>
      </c>
      <c r="B612" s="201" t="str">
        <f t="shared" si="234"/>
        <v>21:30:00</v>
      </c>
      <c r="C612" s="27" t="s">
        <v>58</v>
      </c>
      <c r="D612" s="88">
        <v>622</v>
      </c>
      <c r="E612" s="88">
        <v>450</v>
      </c>
      <c r="F612" s="88">
        <v>755</v>
      </c>
      <c r="G612" s="88">
        <v>21</v>
      </c>
      <c r="H612" s="88">
        <v>16</v>
      </c>
      <c r="I612" s="89">
        <v>25</v>
      </c>
      <c r="J612" s="48">
        <f t="shared" si="214"/>
        <v>1827</v>
      </c>
      <c r="K612" s="48">
        <f t="shared" si="215"/>
        <v>62</v>
      </c>
      <c r="L612" s="88">
        <v>590</v>
      </c>
      <c r="M612" s="94">
        <v>380</v>
      </c>
      <c r="N612" s="94"/>
      <c r="O612" s="93">
        <v>19</v>
      </c>
      <c r="P612" s="93">
        <v>14</v>
      </c>
      <c r="Q612" s="56"/>
      <c r="R612" s="55">
        <f t="shared" si="229"/>
        <v>970</v>
      </c>
      <c r="S612" s="48">
        <f t="shared" si="216"/>
        <v>33</v>
      </c>
      <c r="T612" s="50">
        <f t="shared" si="228"/>
        <v>95</v>
      </c>
      <c r="U612" s="88">
        <v>6.24</v>
      </c>
      <c r="V612" s="89">
        <v>7</v>
      </c>
      <c r="W612" s="88">
        <v>11.6</v>
      </c>
      <c r="X612" s="44"/>
      <c r="Y612" s="44"/>
      <c r="Z612" s="44"/>
      <c r="AA612" s="44"/>
      <c r="AB612" s="44"/>
      <c r="AC612" s="68"/>
      <c r="AD612" s="33"/>
      <c r="AE612" s="20">
        <f t="shared" si="217"/>
        <v>0</v>
      </c>
      <c r="AF612" s="85">
        <f t="shared" si="231"/>
        <v>119.83999999999999</v>
      </c>
      <c r="AG612" s="21">
        <f t="shared" si="236"/>
        <v>119.83999999999999</v>
      </c>
      <c r="AH612" s="84"/>
      <c r="AI612" s="78"/>
      <c r="AJ612" s="22">
        <f t="shared" si="218"/>
        <v>119.83999999999999</v>
      </c>
      <c r="AK612" s="23">
        <f t="shared" si="235"/>
        <v>16.120000000000019</v>
      </c>
      <c r="AL612" s="58"/>
      <c r="AM612" s="24">
        <f t="shared" si="219"/>
        <v>0</v>
      </c>
      <c r="AN612" s="25">
        <f t="shared" si="220"/>
        <v>135.96</v>
      </c>
      <c r="AO612" s="26">
        <f t="shared" si="237"/>
        <v>135.96</v>
      </c>
      <c r="AP612" s="79"/>
      <c r="AQ612" s="118">
        <v>60</v>
      </c>
      <c r="AR612" s="118">
        <v>200</v>
      </c>
      <c r="AS612" s="118">
        <v>0</v>
      </c>
      <c r="AT612" s="118">
        <v>15</v>
      </c>
      <c r="AU612" s="118">
        <v>60</v>
      </c>
      <c r="AV612" s="62">
        <f t="shared" si="232"/>
        <v>335</v>
      </c>
      <c r="AW612" s="63">
        <f t="shared" si="233"/>
        <v>318.25</v>
      </c>
      <c r="AX612" s="120">
        <v>6</v>
      </c>
      <c r="AY612" s="120">
        <v>20</v>
      </c>
      <c r="AZ612" s="120">
        <v>8</v>
      </c>
      <c r="BA612" s="120">
        <v>1</v>
      </c>
      <c r="BB612" s="81">
        <f t="shared" si="224"/>
        <v>35</v>
      </c>
      <c r="BC612" s="80">
        <f t="shared" si="225"/>
        <v>283.25</v>
      </c>
      <c r="BD612" s="36">
        <f t="shared" si="226"/>
        <v>135.96</v>
      </c>
      <c r="BE612" s="80">
        <f t="shared" si="227"/>
        <v>147.29</v>
      </c>
    </row>
    <row r="613" spans="1:57" ht="18" thickBot="1">
      <c r="A613" s="217">
        <v>41923</v>
      </c>
      <c r="B613" s="201" t="str">
        <f t="shared" si="234"/>
        <v>21:45:00</v>
      </c>
      <c r="C613" s="27" t="s">
        <v>59</v>
      </c>
      <c r="D613" s="88">
        <v>622</v>
      </c>
      <c r="E613" s="88">
        <v>450</v>
      </c>
      <c r="F613" s="88">
        <v>755</v>
      </c>
      <c r="G613" s="88">
        <v>21</v>
      </c>
      <c r="H613" s="88">
        <v>16</v>
      </c>
      <c r="I613" s="89">
        <v>25</v>
      </c>
      <c r="J613" s="48">
        <f>D613+E613+F613</f>
        <v>1827</v>
      </c>
      <c r="K613" s="48">
        <f>G613+H613+I613</f>
        <v>62</v>
      </c>
      <c r="L613" s="88">
        <v>590</v>
      </c>
      <c r="M613" s="94">
        <v>380</v>
      </c>
      <c r="N613" s="94"/>
      <c r="O613" s="93">
        <v>19</v>
      </c>
      <c r="P613" s="93">
        <v>14</v>
      </c>
      <c r="Q613" s="56"/>
      <c r="R613" s="55">
        <f t="shared" si="229"/>
        <v>970</v>
      </c>
      <c r="S613" s="48">
        <f t="shared" si="216"/>
        <v>33</v>
      </c>
      <c r="T613" s="50">
        <f t="shared" si="228"/>
        <v>95</v>
      </c>
      <c r="U613" s="88">
        <v>6.24</v>
      </c>
      <c r="V613" s="89">
        <v>7</v>
      </c>
      <c r="W613" s="88">
        <v>11.6</v>
      </c>
      <c r="X613" s="44"/>
      <c r="Y613" s="44"/>
      <c r="Z613" s="44"/>
      <c r="AA613" s="44"/>
      <c r="AB613" s="44"/>
      <c r="AC613" s="68"/>
      <c r="AD613" s="33"/>
      <c r="AE613" s="20">
        <f t="shared" si="217"/>
        <v>0</v>
      </c>
      <c r="AF613" s="85">
        <f t="shared" si="231"/>
        <v>119.83999999999999</v>
      </c>
      <c r="AG613" s="21">
        <f t="shared" si="236"/>
        <v>119.83999999999999</v>
      </c>
      <c r="AH613" s="84"/>
      <c r="AI613" s="78"/>
      <c r="AJ613" s="22">
        <f t="shared" si="218"/>
        <v>119.83999999999999</v>
      </c>
      <c r="AK613" s="23">
        <f t="shared" si="235"/>
        <v>16.120000000000019</v>
      </c>
      <c r="AL613" s="58"/>
      <c r="AM613" s="24">
        <f t="shared" si="219"/>
        <v>0</v>
      </c>
      <c r="AN613" s="25">
        <f t="shared" si="220"/>
        <v>135.96</v>
      </c>
      <c r="AO613" s="26">
        <f t="shared" si="237"/>
        <v>135.96</v>
      </c>
      <c r="AP613" s="79"/>
      <c r="AQ613" s="118">
        <v>60</v>
      </c>
      <c r="AR613" s="118">
        <v>200</v>
      </c>
      <c r="AS613" s="118">
        <v>0</v>
      </c>
      <c r="AT613" s="118">
        <v>15</v>
      </c>
      <c r="AU613" s="118">
        <v>60</v>
      </c>
      <c r="AV613" s="62">
        <f t="shared" si="232"/>
        <v>335</v>
      </c>
      <c r="AW613" s="63">
        <f t="shared" si="233"/>
        <v>318.25</v>
      </c>
      <c r="AX613" s="120">
        <v>6</v>
      </c>
      <c r="AY613" s="120">
        <v>20</v>
      </c>
      <c r="AZ613" s="120">
        <v>8</v>
      </c>
      <c r="BA613" s="120">
        <v>1</v>
      </c>
      <c r="BB613" s="81">
        <f t="shared" si="224"/>
        <v>35</v>
      </c>
      <c r="BC613" s="80">
        <f t="shared" si="225"/>
        <v>283.25</v>
      </c>
      <c r="BD613" s="36">
        <f t="shared" si="226"/>
        <v>135.96</v>
      </c>
      <c r="BE613" s="80">
        <f t="shared" si="227"/>
        <v>147.29</v>
      </c>
    </row>
    <row r="614" spans="1:57" ht="18" thickBot="1">
      <c r="A614" s="217">
        <v>41923</v>
      </c>
      <c r="B614" s="201" t="str">
        <f t="shared" si="234"/>
        <v>22:00:00</v>
      </c>
      <c r="C614" s="27" t="s">
        <v>28</v>
      </c>
      <c r="D614" s="88">
        <v>580</v>
      </c>
      <c r="E614" s="88">
        <v>427</v>
      </c>
      <c r="F614" s="88">
        <v>723</v>
      </c>
      <c r="G614" s="88">
        <v>20</v>
      </c>
      <c r="H614" s="88">
        <v>15</v>
      </c>
      <c r="I614" s="89">
        <v>24</v>
      </c>
      <c r="J614" s="48">
        <f t="shared" si="214"/>
        <v>1730</v>
      </c>
      <c r="K614" s="48">
        <f t="shared" si="215"/>
        <v>59</v>
      </c>
      <c r="L614" s="88">
        <v>560</v>
      </c>
      <c r="M614" s="94">
        <v>365</v>
      </c>
      <c r="N614" s="94"/>
      <c r="O614" s="93">
        <v>18</v>
      </c>
      <c r="P614" s="93">
        <v>13</v>
      </c>
      <c r="Q614" s="56"/>
      <c r="R614" s="55">
        <f t="shared" si="229"/>
        <v>925</v>
      </c>
      <c r="S614" s="48">
        <f t="shared" si="216"/>
        <v>31</v>
      </c>
      <c r="T614" s="50">
        <f t="shared" si="228"/>
        <v>90</v>
      </c>
      <c r="U614" s="88">
        <v>5.66</v>
      </c>
      <c r="V614" s="89">
        <v>6.5</v>
      </c>
      <c r="W614" s="88">
        <v>10.8</v>
      </c>
      <c r="X614" s="44"/>
      <c r="Y614" s="44"/>
      <c r="Z614" s="44"/>
      <c r="AA614" s="44"/>
      <c r="AB614" s="44"/>
      <c r="AC614" s="68"/>
      <c r="AD614" s="33"/>
      <c r="AE614" s="20">
        <f t="shared" si="217"/>
        <v>0</v>
      </c>
      <c r="AF614" s="85">
        <f t="shared" si="231"/>
        <v>112.96</v>
      </c>
      <c r="AG614" s="21">
        <f t="shared" si="236"/>
        <v>112.96</v>
      </c>
      <c r="AH614" s="84"/>
      <c r="AI614" s="78"/>
      <c r="AJ614" s="22">
        <f t="shared" si="218"/>
        <v>112.96</v>
      </c>
      <c r="AK614" s="23">
        <f t="shared" si="235"/>
        <v>23.000000000000014</v>
      </c>
      <c r="AL614" s="58"/>
      <c r="AM614" s="24">
        <f t="shared" si="219"/>
        <v>0</v>
      </c>
      <c r="AN614" s="25">
        <f t="shared" si="220"/>
        <v>135.96</v>
      </c>
      <c r="AO614" s="26">
        <f t="shared" si="237"/>
        <v>135.96</v>
      </c>
      <c r="AP614" s="79"/>
      <c r="AQ614" s="118">
        <v>60</v>
      </c>
      <c r="AR614" s="118">
        <v>200</v>
      </c>
      <c r="AS614" s="118">
        <v>0</v>
      </c>
      <c r="AT614" s="118">
        <v>15</v>
      </c>
      <c r="AU614" s="118">
        <v>60</v>
      </c>
      <c r="AV614" s="62">
        <f t="shared" si="232"/>
        <v>335</v>
      </c>
      <c r="AW614" s="63">
        <f t="shared" si="233"/>
        <v>318.25</v>
      </c>
      <c r="AX614" s="120">
        <v>6</v>
      </c>
      <c r="AY614" s="120">
        <v>20</v>
      </c>
      <c r="AZ614" s="120">
        <v>8</v>
      </c>
      <c r="BA614" s="120">
        <v>1</v>
      </c>
      <c r="BB614" s="81">
        <f t="shared" si="224"/>
        <v>35</v>
      </c>
      <c r="BC614" s="80">
        <f t="shared" si="225"/>
        <v>283.25</v>
      </c>
      <c r="BD614" s="36">
        <f t="shared" si="226"/>
        <v>135.96</v>
      </c>
      <c r="BE614" s="80">
        <f t="shared" si="227"/>
        <v>147.29</v>
      </c>
    </row>
    <row r="615" spans="1:57" ht="18" thickBot="1">
      <c r="A615" s="217">
        <v>41923</v>
      </c>
      <c r="B615" s="201" t="str">
        <f t="shared" si="234"/>
        <v>22:30:00</v>
      </c>
      <c r="C615" s="215" t="s">
        <v>60</v>
      </c>
      <c r="D615" s="88">
        <v>551</v>
      </c>
      <c r="E615" s="88">
        <v>415</v>
      </c>
      <c r="F615" s="88">
        <v>680</v>
      </c>
      <c r="G615" s="88">
        <v>19</v>
      </c>
      <c r="H615" s="88">
        <v>14</v>
      </c>
      <c r="I615" s="89">
        <v>22</v>
      </c>
      <c r="J615" s="48">
        <f t="shared" si="214"/>
        <v>1646</v>
      </c>
      <c r="K615" s="48">
        <f t="shared" si="215"/>
        <v>55</v>
      </c>
      <c r="L615" s="88">
        <v>545</v>
      </c>
      <c r="M615" s="94">
        <v>362</v>
      </c>
      <c r="N615" s="94"/>
      <c r="O615" s="90">
        <v>18</v>
      </c>
      <c r="P615" s="93">
        <v>13</v>
      </c>
      <c r="Q615" s="56"/>
      <c r="R615" s="55">
        <f t="shared" si="229"/>
        <v>907</v>
      </c>
      <c r="S615" s="48">
        <f t="shared" si="216"/>
        <v>31</v>
      </c>
      <c r="T615" s="50">
        <f t="shared" si="228"/>
        <v>86</v>
      </c>
      <c r="U615" s="88">
        <v>5.66</v>
      </c>
      <c r="V615" s="89">
        <v>6.5</v>
      </c>
      <c r="W615" s="88">
        <v>10.8</v>
      </c>
      <c r="X615" s="44"/>
      <c r="Y615" s="44"/>
      <c r="Z615" s="44"/>
      <c r="AA615" s="44"/>
      <c r="AB615" s="44"/>
      <c r="AC615" s="68"/>
      <c r="AD615" s="33"/>
      <c r="AE615" s="20">
        <f t="shared" si="217"/>
        <v>0</v>
      </c>
      <c r="AF615" s="85">
        <f t="shared" si="231"/>
        <v>108.96</v>
      </c>
      <c r="AG615" s="21">
        <f t="shared" si="236"/>
        <v>108.96</v>
      </c>
      <c r="AH615" s="84"/>
      <c r="AI615" s="78"/>
      <c r="AJ615" s="22">
        <f t="shared" si="218"/>
        <v>108.96</v>
      </c>
      <c r="AK615" s="23">
        <f t="shared" si="235"/>
        <v>27.000000000000014</v>
      </c>
      <c r="AL615" s="58"/>
      <c r="AM615" s="24">
        <f t="shared" si="219"/>
        <v>0</v>
      </c>
      <c r="AN615" s="25">
        <f t="shared" si="220"/>
        <v>135.96</v>
      </c>
      <c r="AO615" s="26">
        <f t="shared" si="237"/>
        <v>135.96</v>
      </c>
      <c r="AP615" s="79"/>
      <c r="AQ615" s="118">
        <v>60</v>
      </c>
      <c r="AR615" s="118">
        <v>200</v>
      </c>
      <c r="AS615" s="118">
        <v>0</v>
      </c>
      <c r="AT615" s="118">
        <v>15</v>
      </c>
      <c r="AU615" s="118">
        <v>60</v>
      </c>
      <c r="AV615" s="62">
        <f t="shared" si="232"/>
        <v>335</v>
      </c>
      <c r="AW615" s="63">
        <f t="shared" si="233"/>
        <v>318.25</v>
      </c>
      <c r="AX615" s="120">
        <v>6</v>
      </c>
      <c r="AY615" s="120">
        <v>20</v>
      </c>
      <c r="AZ615" s="120">
        <v>8</v>
      </c>
      <c r="BA615" s="120">
        <v>1</v>
      </c>
      <c r="BB615" s="81">
        <f t="shared" si="224"/>
        <v>35</v>
      </c>
      <c r="BC615" s="80">
        <f t="shared" si="225"/>
        <v>283.25</v>
      </c>
      <c r="BD615" s="36">
        <f t="shared" si="226"/>
        <v>135.96</v>
      </c>
      <c r="BE615" s="80">
        <f t="shared" si="227"/>
        <v>147.29</v>
      </c>
    </row>
    <row r="616" spans="1:57" ht="18" thickBot="1">
      <c r="A616" s="217">
        <v>41923</v>
      </c>
      <c r="B616" s="201" t="str">
        <f t="shared" si="234"/>
        <v>23:00:00</v>
      </c>
      <c r="C616" s="215" t="s">
        <v>29</v>
      </c>
      <c r="D616" s="88">
        <v>500</v>
      </c>
      <c r="E616" s="88">
        <v>387</v>
      </c>
      <c r="F616" s="88">
        <v>640</v>
      </c>
      <c r="G616" s="88">
        <v>17</v>
      </c>
      <c r="H616" s="88">
        <v>13</v>
      </c>
      <c r="I616" s="89">
        <v>21</v>
      </c>
      <c r="J616" s="48">
        <f t="shared" si="214"/>
        <v>1527</v>
      </c>
      <c r="K616" s="48">
        <f t="shared" si="215"/>
        <v>51</v>
      </c>
      <c r="L616" s="88">
        <v>514</v>
      </c>
      <c r="M616" s="94">
        <v>360</v>
      </c>
      <c r="N616" s="94"/>
      <c r="O616" s="90">
        <v>17</v>
      </c>
      <c r="P616" s="93">
        <v>13</v>
      </c>
      <c r="Q616" s="56"/>
      <c r="R616" s="55">
        <f t="shared" si="229"/>
        <v>874</v>
      </c>
      <c r="S616" s="48">
        <f t="shared" si="216"/>
        <v>30</v>
      </c>
      <c r="T616" s="50">
        <f t="shared" si="228"/>
        <v>81</v>
      </c>
      <c r="U616" s="88">
        <v>4.9800000000000004</v>
      </c>
      <c r="V616" s="88">
        <v>5.2</v>
      </c>
      <c r="W616" s="88">
        <v>9.6999999999999993</v>
      </c>
      <c r="X616" s="44"/>
      <c r="Y616" s="44"/>
      <c r="Z616" s="44"/>
      <c r="AA616" s="44"/>
      <c r="AB616" s="44"/>
      <c r="AC616" s="68"/>
      <c r="AD616" s="33"/>
      <c r="AE616" s="20">
        <f t="shared" si="217"/>
        <v>0</v>
      </c>
      <c r="AF616" s="85">
        <f t="shared" si="231"/>
        <v>100.88000000000001</v>
      </c>
      <c r="AG616" s="21">
        <f t="shared" si="236"/>
        <v>100.88000000000001</v>
      </c>
      <c r="AH616" s="84"/>
      <c r="AI616" s="78"/>
      <c r="AJ616" s="22">
        <f t="shared" si="218"/>
        <v>100.88000000000001</v>
      </c>
      <c r="AK616" s="23">
        <f t="shared" si="235"/>
        <v>35.08</v>
      </c>
      <c r="AL616" s="58"/>
      <c r="AM616" s="24">
        <f t="shared" si="219"/>
        <v>0</v>
      </c>
      <c r="AN616" s="25">
        <f t="shared" si="220"/>
        <v>135.96</v>
      </c>
      <c r="AO616" s="26">
        <f t="shared" si="237"/>
        <v>135.96</v>
      </c>
      <c r="AP616" s="79"/>
      <c r="AQ616" s="118">
        <v>60</v>
      </c>
      <c r="AR616" s="118">
        <v>200</v>
      </c>
      <c r="AS616" s="118">
        <v>0</v>
      </c>
      <c r="AT616" s="118">
        <v>15</v>
      </c>
      <c r="AU616" s="118">
        <v>60</v>
      </c>
      <c r="AV616" s="62">
        <f t="shared" si="232"/>
        <v>335</v>
      </c>
      <c r="AW616" s="63">
        <f t="shared" si="233"/>
        <v>318.25</v>
      </c>
      <c r="AX616" s="120">
        <v>6</v>
      </c>
      <c r="AY616" s="120">
        <v>20</v>
      </c>
      <c r="AZ616" s="120">
        <v>8</v>
      </c>
      <c r="BA616" s="120">
        <v>1</v>
      </c>
      <c r="BB616" s="81">
        <f t="shared" si="224"/>
        <v>35</v>
      </c>
      <c r="BC616" s="80">
        <f t="shared" si="225"/>
        <v>283.25</v>
      </c>
      <c r="BD616" s="36">
        <f t="shared" si="226"/>
        <v>135.96</v>
      </c>
      <c r="BE616" s="80">
        <f t="shared" si="227"/>
        <v>147.29</v>
      </c>
    </row>
    <row r="617" spans="1:57" ht="18" thickBot="1">
      <c r="A617" s="217">
        <v>41923</v>
      </c>
      <c r="B617" s="201" t="str">
        <f t="shared" si="234"/>
        <v>23:30:00</v>
      </c>
      <c r="C617" s="32" t="s">
        <v>61</v>
      </c>
      <c r="D617" s="88">
        <v>470</v>
      </c>
      <c r="E617" s="88">
        <v>355</v>
      </c>
      <c r="F617" s="88">
        <v>605</v>
      </c>
      <c r="G617" s="88">
        <v>16</v>
      </c>
      <c r="H617" s="88">
        <v>12</v>
      </c>
      <c r="I617" s="89">
        <v>20</v>
      </c>
      <c r="J617" s="48">
        <f t="shared" si="214"/>
        <v>1430</v>
      </c>
      <c r="K617" s="48">
        <f t="shared" si="215"/>
        <v>48</v>
      </c>
      <c r="L617" s="88">
        <v>500</v>
      </c>
      <c r="M617" s="94">
        <v>330</v>
      </c>
      <c r="N617" s="94"/>
      <c r="O617" s="90">
        <v>16</v>
      </c>
      <c r="P617" s="93">
        <v>12</v>
      </c>
      <c r="Q617" s="56"/>
      <c r="R617" s="55">
        <f t="shared" si="229"/>
        <v>830</v>
      </c>
      <c r="S617" s="48">
        <f t="shared" si="216"/>
        <v>28</v>
      </c>
      <c r="T617" s="50">
        <f t="shared" si="228"/>
        <v>76</v>
      </c>
      <c r="U617" s="88">
        <v>4.9800000000000004</v>
      </c>
      <c r="V617" s="88">
        <v>5.2</v>
      </c>
      <c r="W617" s="88">
        <v>9.6999999999999993</v>
      </c>
      <c r="X617" s="44"/>
      <c r="Y617" s="44"/>
      <c r="Z617" s="44"/>
      <c r="AA617" s="44"/>
      <c r="AB617" s="44"/>
      <c r="AC617" s="68"/>
      <c r="AD617" s="33"/>
      <c r="AE617" s="20">
        <f t="shared" si="217"/>
        <v>0</v>
      </c>
      <c r="AF617" s="85">
        <f t="shared" si="231"/>
        <v>95.88000000000001</v>
      </c>
      <c r="AG617" s="21">
        <f t="shared" si="236"/>
        <v>95.88000000000001</v>
      </c>
      <c r="AH617" s="84"/>
      <c r="AI617" s="78"/>
      <c r="AJ617" s="22">
        <f t="shared" si="218"/>
        <v>95.88000000000001</v>
      </c>
      <c r="AK617" s="23">
        <f t="shared" si="235"/>
        <v>40.08</v>
      </c>
      <c r="AL617" s="58"/>
      <c r="AM617" s="24">
        <f t="shared" si="219"/>
        <v>0</v>
      </c>
      <c r="AN617" s="25">
        <f>BD617</f>
        <v>135.96</v>
      </c>
      <c r="AO617" s="26">
        <f t="shared" si="237"/>
        <v>135.96</v>
      </c>
      <c r="AP617" s="79"/>
      <c r="AQ617" s="118">
        <v>60</v>
      </c>
      <c r="AR617" s="118">
        <v>200</v>
      </c>
      <c r="AS617" s="118">
        <v>0</v>
      </c>
      <c r="AT617" s="118">
        <v>15</v>
      </c>
      <c r="AU617" s="118">
        <v>60</v>
      </c>
      <c r="AV617" s="62">
        <f t="shared" si="232"/>
        <v>335</v>
      </c>
      <c r="AW617" s="63">
        <f t="shared" si="233"/>
        <v>318.25</v>
      </c>
      <c r="AX617" s="120">
        <v>6</v>
      </c>
      <c r="AY617" s="120">
        <v>20</v>
      </c>
      <c r="AZ617" s="120">
        <v>8</v>
      </c>
      <c r="BA617" s="120">
        <v>1</v>
      </c>
      <c r="BB617" s="81">
        <f t="shared" si="224"/>
        <v>35</v>
      </c>
      <c r="BC617" s="80">
        <f t="shared" si="225"/>
        <v>283.25</v>
      </c>
      <c r="BD617" s="36">
        <f t="shared" si="226"/>
        <v>135.96</v>
      </c>
      <c r="BE617" s="80">
        <f t="shared" si="227"/>
        <v>147.29</v>
      </c>
    </row>
    <row r="618" spans="1:57" ht="18" thickBot="1">
      <c r="A618" s="217">
        <v>41924</v>
      </c>
      <c r="B618" s="201" t="str">
        <f t="shared" si="234"/>
        <v>00:00:00</v>
      </c>
      <c r="C618" s="18" t="s">
        <v>85</v>
      </c>
      <c r="D618" s="44">
        <v>440</v>
      </c>
      <c r="E618" s="44">
        <v>338</v>
      </c>
      <c r="F618" s="45">
        <v>586</v>
      </c>
      <c r="G618" s="45">
        <v>15</v>
      </c>
      <c r="H618" s="86">
        <v>12</v>
      </c>
      <c r="I618" s="87">
        <v>19</v>
      </c>
      <c r="J618" s="48">
        <f>D618+E618+F618</f>
        <v>1364</v>
      </c>
      <c r="K618" s="48">
        <f>G618+H618+I618</f>
        <v>46</v>
      </c>
      <c r="L618" s="44">
        <v>480</v>
      </c>
      <c r="M618" s="19">
        <v>325</v>
      </c>
      <c r="N618" s="19"/>
      <c r="O618" s="45">
        <v>16</v>
      </c>
      <c r="P618" s="93">
        <v>12</v>
      </c>
      <c r="Q618" s="49"/>
      <c r="R618" s="48">
        <f>SUM(L618+M618+N618)</f>
        <v>805</v>
      </c>
      <c r="S618" s="48">
        <f>O618+P618+Q618</f>
        <v>28</v>
      </c>
      <c r="T618" s="50">
        <f>SUM(K618+S618)</f>
        <v>74</v>
      </c>
      <c r="U618" s="97">
        <v>4.71</v>
      </c>
      <c r="V618" s="44">
        <v>5</v>
      </c>
      <c r="W618" s="99">
        <v>8.9</v>
      </c>
      <c r="X618" s="53"/>
      <c r="Y618" s="53"/>
      <c r="Z618" s="53"/>
      <c r="AA618" s="53"/>
      <c r="AB618" s="53"/>
      <c r="AC618" s="67">
        <f>SUM(X618:AB618)</f>
        <v>0</v>
      </c>
      <c r="AD618" s="51"/>
      <c r="AE618" s="20">
        <f>AC618+AD618</f>
        <v>0</v>
      </c>
      <c r="AF618" s="85">
        <f>T618+U618+V618+W618+X618+V617+Z618+AA618+AB618</f>
        <v>97.81</v>
      </c>
      <c r="AG618" s="21">
        <f>+AF618-AM618</f>
        <v>97.81</v>
      </c>
      <c r="AH618" s="82"/>
      <c r="AI618" s="51"/>
      <c r="AJ618" s="22">
        <f>AF618+AI618</f>
        <v>97.81</v>
      </c>
      <c r="AK618" s="23">
        <f t="shared" si="235"/>
        <v>46.813999999999993</v>
      </c>
      <c r="AL618" s="54"/>
      <c r="AM618" s="24">
        <f>AE618</f>
        <v>0</v>
      </c>
      <c r="AN618" s="25">
        <f>BD618</f>
        <v>144.624</v>
      </c>
      <c r="AO618" s="26">
        <f>AM618+AN618</f>
        <v>144.624</v>
      </c>
      <c r="AP618" s="79"/>
      <c r="AQ618" s="118">
        <v>85</v>
      </c>
      <c r="AR618" s="118">
        <v>200</v>
      </c>
      <c r="AS618" s="118">
        <v>0</v>
      </c>
      <c r="AT618" s="118">
        <v>14</v>
      </c>
      <c r="AU618" s="112">
        <v>55</v>
      </c>
      <c r="AV618" s="62">
        <f>SUM(AQ618:AU618)</f>
        <v>354</v>
      </c>
      <c r="AW618" s="63">
        <f>AV618*0.95</f>
        <v>336.3</v>
      </c>
      <c r="AX618" s="120">
        <v>6</v>
      </c>
      <c r="AY618" s="120">
        <v>20</v>
      </c>
      <c r="AZ618" s="120">
        <v>8</v>
      </c>
      <c r="BA618" s="120">
        <v>1</v>
      </c>
      <c r="BB618" s="81">
        <f>SUM(AX618:BA618)</f>
        <v>35</v>
      </c>
      <c r="BC618" s="80">
        <f>AW618-BB618</f>
        <v>301.3</v>
      </c>
      <c r="BD618" s="36">
        <f>BC618*0.48</f>
        <v>144.624</v>
      </c>
      <c r="BE618" s="80">
        <f>BC618*0.52</f>
        <v>156.67600000000002</v>
      </c>
    </row>
    <row r="619" spans="1:57" ht="18" thickBot="1">
      <c r="A619" s="217">
        <v>41924</v>
      </c>
      <c r="B619" s="201" t="str">
        <f t="shared" si="234"/>
        <v>00:30:00</v>
      </c>
      <c r="C619" s="27" t="s">
        <v>38</v>
      </c>
      <c r="D619" s="88">
        <v>424</v>
      </c>
      <c r="E619" s="88">
        <v>331</v>
      </c>
      <c r="F619" s="88">
        <v>564</v>
      </c>
      <c r="G619" s="88">
        <v>14</v>
      </c>
      <c r="H619" s="88">
        <v>11</v>
      </c>
      <c r="I619" s="89">
        <v>19</v>
      </c>
      <c r="J619" s="48">
        <f t="shared" ref="J619:J673" si="238">D619+E619+F619</f>
        <v>1319</v>
      </c>
      <c r="K619" s="48">
        <f t="shared" ref="K619:K673" si="239">G619+H619+I619</f>
        <v>44</v>
      </c>
      <c r="L619" s="44">
        <v>471</v>
      </c>
      <c r="M619" s="19">
        <v>325</v>
      </c>
      <c r="N619" s="19"/>
      <c r="O619" s="45">
        <v>15</v>
      </c>
      <c r="P619" s="93">
        <v>12</v>
      </c>
      <c r="Q619" s="49"/>
      <c r="R619" s="48">
        <f t="shared" ref="R619:R673" si="240">SUM(L619+M619+N619)</f>
        <v>796</v>
      </c>
      <c r="S619" s="48">
        <f t="shared" ref="S619:S673" si="241">O619+P619+Q619</f>
        <v>27</v>
      </c>
      <c r="T619" s="50">
        <f t="shared" ref="T619:T673" si="242">SUM(K619+S619)</f>
        <v>71</v>
      </c>
      <c r="U619" s="97">
        <v>4.71</v>
      </c>
      <c r="V619" s="44">
        <v>4.2</v>
      </c>
      <c r="W619" s="99">
        <v>8.9</v>
      </c>
      <c r="X619" s="44"/>
      <c r="Y619" s="137"/>
      <c r="Z619" s="53"/>
      <c r="AA619" s="44"/>
      <c r="AB619" s="44"/>
      <c r="AC619" s="67">
        <f t="shared" ref="AC619:AC673" si="243">SUM(X619:AB619)</f>
        <v>0</v>
      </c>
      <c r="AD619" s="51"/>
      <c r="AE619" s="20">
        <f t="shared" ref="AE619:AE673" si="244">AC619+AD619</f>
        <v>0</v>
      </c>
      <c r="AF619" s="85">
        <f t="shared" ref="AF619:AF673" si="245">T619+U619+V619+W619+X619+V618+Z619+AA619+AB619</f>
        <v>93.81</v>
      </c>
      <c r="AG619" s="21">
        <f t="shared" ref="AG619:AG673" si="246">+AF619-AM619</f>
        <v>93.81</v>
      </c>
      <c r="AH619" s="82"/>
      <c r="AI619" s="51"/>
      <c r="AJ619" s="22">
        <f t="shared" ref="AJ619:AJ673" si="247">AF619+AI619</f>
        <v>93.81</v>
      </c>
      <c r="AK619" s="23">
        <f t="shared" si="235"/>
        <v>50.813999999999993</v>
      </c>
      <c r="AL619" s="54"/>
      <c r="AM619" s="24">
        <f t="shared" ref="AM619:AM673" si="248">AE619</f>
        <v>0</v>
      </c>
      <c r="AN619" s="25">
        <f t="shared" ref="AN619:AN672" si="249">BD619</f>
        <v>144.624</v>
      </c>
      <c r="AO619" s="26">
        <f t="shared" ref="AO619:AO650" si="250">AM619+AN619</f>
        <v>144.624</v>
      </c>
      <c r="AP619" s="79"/>
      <c r="AQ619" s="118">
        <v>85</v>
      </c>
      <c r="AR619" s="118">
        <v>200</v>
      </c>
      <c r="AS619" s="118">
        <v>0</v>
      </c>
      <c r="AT619" s="118">
        <v>14</v>
      </c>
      <c r="AU619" s="112">
        <v>55</v>
      </c>
      <c r="AV619" s="62">
        <f t="shared" ref="AV619:AV673" si="251">SUM(AQ619:AU619)</f>
        <v>354</v>
      </c>
      <c r="AW619" s="63">
        <f t="shared" ref="AW619:AW673" si="252">AV619*0.95</f>
        <v>336.3</v>
      </c>
      <c r="AX619" s="120">
        <v>6</v>
      </c>
      <c r="AY619" s="120">
        <v>20</v>
      </c>
      <c r="AZ619" s="120">
        <v>8</v>
      </c>
      <c r="BA619" s="120">
        <v>1</v>
      </c>
      <c r="BB619" s="81">
        <f t="shared" ref="BB619:BB673" si="253">SUM(AX619:BA619)</f>
        <v>35</v>
      </c>
      <c r="BC619" s="80">
        <f t="shared" ref="BC619:BC673" si="254">AW619-BB619</f>
        <v>301.3</v>
      </c>
      <c r="BD619" s="36">
        <f t="shared" ref="BD619:BD673" si="255">BC619*0.48</f>
        <v>144.624</v>
      </c>
      <c r="BE619" s="80">
        <f t="shared" ref="BE619:BE673" si="256">BC619*0.52</f>
        <v>156.67600000000002</v>
      </c>
    </row>
    <row r="620" spans="1:57" ht="18" thickBot="1">
      <c r="A620" s="217">
        <v>41924</v>
      </c>
      <c r="B620" s="201" t="str">
        <f t="shared" si="234"/>
        <v>01:00:00</v>
      </c>
      <c r="C620" s="18" t="s">
        <v>7</v>
      </c>
      <c r="D620" s="88">
        <v>422</v>
      </c>
      <c r="E620" s="90">
        <v>325</v>
      </c>
      <c r="F620" s="90">
        <v>556</v>
      </c>
      <c r="G620" s="88">
        <v>14</v>
      </c>
      <c r="H620" s="88">
        <v>11</v>
      </c>
      <c r="I620" s="89">
        <v>19</v>
      </c>
      <c r="J620" s="48">
        <f t="shared" si="238"/>
        <v>1303</v>
      </c>
      <c r="K620" s="48">
        <f t="shared" si="239"/>
        <v>44</v>
      </c>
      <c r="L620" s="44">
        <v>462</v>
      </c>
      <c r="M620" s="19">
        <v>320</v>
      </c>
      <c r="N620" s="19"/>
      <c r="O620" s="45">
        <v>15</v>
      </c>
      <c r="P620" s="93">
        <v>12</v>
      </c>
      <c r="Q620" s="49"/>
      <c r="R620" s="48">
        <f t="shared" si="240"/>
        <v>782</v>
      </c>
      <c r="S620" s="48">
        <f t="shared" si="241"/>
        <v>27</v>
      </c>
      <c r="T620" s="50">
        <f t="shared" si="242"/>
        <v>71</v>
      </c>
      <c r="U620" s="88">
        <v>4.5599999999999996</v>
      </c>
      <c r="V620" s="44">
        <v>4.2</v>
      </c>
      <c r="W620" s="88">
        <v>8</v>
      </c>
      <c r="X620" s="44"/>
      <c r="Y620" s="137"/>
      <c r="Z620" s="44"/>
      <c r="AA620" s="44"/>
      <c r="AB620" s="44"/>
      <c r="AC620" s="67">
        <f t="shared" si="243"/>
        <v>0</v>
      </c>
      <c r="AD620" s="51"/>
      <c r="AE620" s="20">
        <f t="shared" si="244"/>
        <v>0</v>
      </c>
      <c r="AF620" s="85">
        <f t="shared" si="245"/>
        <v>91.960000000000008</v>
      </c>
      <c r="AG620" s="21">
        <f t="shared" si="246"/>
        <v>91.960000000000008</v>
      </c>
      <c r="AH620" s="82"/>
      <c r="AI620" s="51"/>
      <c r="AJ620" s="22">
        <f t="shared" si="247"/>
        <v>91.960000000000008</v>
      </c>
      <c r="AK620" s="23">
        <f t="shared" si="235"/>
        <v>52.663999999999987</v>
      </c>
      <c r="AL620" s="58"/>
      <c r="AM620" s="24">
        <f t="shared" si="248"/>
        <v>0</v>
      </c>
      <c r="AN620" s="25">
        <f t="shared" si="249"/>
        <v>144.624</v>
      </c>
      <c r="AO620" s="26">
        <f t="shared" si="250"/>
        <v>144.624</v>
      </c>
      <c r="AP620" s="79"/>
      <c r="AQ620" s="118">
        <v>85</v>
      </c>
      <c r="AR620" s="118">
        <v>200</v>
      </c>
      <c r="AS620" s="118">
        <v>0</v>
      </c>
      <c r="AT620" s="118">
        <v>14</v>
      </c>
      <c r="AU620" s="112">
        <v>55</v>
      </c>
      <c r="AV620" s="62">
        <f t="shared" si="251"/>
        <v>354</v>
      </c>
      <c r="AW620" s="63">
        <f t="shared" si="252"/>
        <v>336.3</v>
      </c>
      <c r="AX620" s="120">
        <v>6</v>
      </c>
      <c r="AY620" s="120">
        <v>20</v>
      </c>
      <c r="AZ620" s="120">
        <v>8</v>
      </c>
      <c r="BA620" s="120">
        <v>1</v>
      </c>
      <c r="BB620" s="81">
        <f t="shared" si="253"/>
        <v>35</v>
      </c>
      <c r="BC620" s="80">
        <f t="shared" si="254"/>
        <v>301.3</v>
      </c>
      <c r="BD620" s="36">
        <f t="shared" si="255"/>
        <v>144.624</v>
      </c>
      <c r="BE620" s="80">
        <f t="shared" si="256"/>
        <v>156.67600000000002</v>
      </c>
    </row>
    <row r="621" spans="1:57" ht="18" thickBot="1">
      <c r="A621" s="217">
        <v>41924</v>
      </c>
      <c r="B621" s="201" t="str">
        <f t="shared" si="234"/>
        <v>01:30:00</v>
      </c>
      <c r="C621" s="18" t="s">
        <v>39</v>
      </c>
      <c r="D621" s="88">
        <v>414</v>
      </c>
      <c r="E621" s="88">
        <v>319</v>
      </c>
      <c r="F621" s="88">
        <v>552</v>
      </c>
      <c r="G621" s="88">
        <v>14</v>
      </c>
      <c r="H621" s="88">
        <v>11</v>
      </c>
      <c r="I621" s="89">
        <v>19</v>
      </c>
      <c r="J621" s="48">
        <f t="shared" si="238"/>
        <v>1285</v>
      </c>
      <c r="K621" s="48">
        <f t="shared" si="239"/>
        <v>44</v>
      </c>
      <c r="L621" s="44">
        <v>453</v>
      </c>
      <c r="M621" s="19">
        <v>318</v>
      </c>
      <c r="N621" s="19"/>
      <c r="O621" s="45">
        <v>15</v>
      </c>
      <c r="P621" s="93">
        <v>12</v>
      </c>
      <c r="Q621" s="49"/>
      <c r="R621" s="48">
        <f t="shared" si="240"/>
        <v>771</v>
      </c>
      <c r="S621" s="48">
        <f t="shared" si="241"/>
        <v>27</v>
      </c>
      <c r="T621" s="50">
        <f t="shared" si="242"/>
        <v>71</v>
      </c>
      <c r="U621" s="88">
        <v>4.5599999999999996</v>
      </c>
      <c r="V621" s="44">
        <v>4.2</v>
      </c>
      <c r="W621" s="88">
        <v>8</v>
      </c>
      <c r="X621" s="44"/>
      <c r="Y621" s="137"/>
      <c r="Z621" s="44"/>
      <c r="AA621" s="44"/>
      <c r="AB621" s="44"/>
      <c r="AC621" s="67">
        <f t="shared" si="243"/>
        <v>0</v>
      </c>
      <c r="AD621" s="51"/>
      <c r="AE621" s="20">
        <f t="shared" si="244"/>
        <v>0</v>
      </c>
      <c r="AF621" s="85">
        <f t="shared" si="245"/>
        <v>91.960000000000008</v>
      </c>
      <c r="AG621" s="21">
        <f t="shared" si="246"/>
        <v>91.960000000000008</v>
      </c>
      <c r="AH621" s="82"/>
      <c r="AI621" s="51"/>
      <c r="AJ621" s="22">
        <f t="shared" si="247"/>
        <v>91.960000000000008</v>
      </c>
      <c r="AK621" s="23">
        <f t="shared" si="235"/>
        <v>52.663999999999987</v>
      </c>
      <c r="AL621" s="58"/>
      <c r="AM621" s="24">
        <f t="shared" si="248"/>
        <v>0</v>
      </c>
      <c r="AN621" s="25">
        <f t="shared" si="249"/>
        <v>144.624</v>
      </c>
      <c r="AO621" s="26">
        <f t="shared" si="250"/>
        <v>144.624</v>
      </c>
      <c r="AP621" s="79"/>
      <c r="AQ621" s="118">
        <v>85</v>
      </c>
      <c r="AR621" s="118">
        <v>200</v>
      </c>
      <c r="AS621" s="118">
        <v>0</v>
      </c>
      <c r="AT621" s="118">
        <v>14</v>
      </c>
      <c r="AU621" s="112">
        <v>55</v>
      </c>
      <c r="AV621" s="62">
        <f t="shared" si="251"/>
        <v>354</v>
      </c>
      <c r="AW621" s="63">
        <f t="shared" si="252"/>
        <v>336.3</v>
      </c>
      <c r="AX621" s="120">
        <v>6</v>
      </c>
      <c r="AY621" s="120">
        <v>20</v>
      </c>
      <c r="AZ621" s="120">
        <v>8</v>
      </c>
      <c r="BA621" s="120">
        <v>1</v>
      </c>
      <c r="BB621" s="81">
        <f t="shared" si="253"/>
        <v>35</v>
      </c>
      <c r="BC621" s="80">
        <f t="shared" si="254"/>
        <v>301.3</v>
      </c>
      <c r="BD621" s="36">
        <f t="shared" si="255"/>
        <v>144.624</v>
      </c>
      <c r="BE621" s="80">
        <f t="shared" si="256"/>
        <v>156.67600000000002</v>
      </c>
    </row>
    <row r="622" spans="1:57" ht="18" thickBot="1">
      <c r="A622" s="217">
        <v>41924</v>
      </c>
      <c r="B622" s="201" t="str">
        <f t="shared" si="234"/>
        <v>02:00:00</v>
      </c>
      <c r="C622" s="27" t="s">
        <v>8</v>
      </c>
      <c r="D622" s="88">
        <v>406</v>
      </c>
      <c r="E622" s="88">
        <v>317</v>
      </c>
      <c r="F622" s="88">
        <v>546</v>
      </c>
      <c r="G622" s="88">
        <v>14</v>
      </c>
      <c r="H622" s="88">
        <v>11</v>
      </c>
      <c r="I622" s="89">
        <v>19</v>
      </c>
      <c r="J622" s="48">
        <f t="shared" si="238"/>
        <v>1269</v>
      </c>
      <c r="K622" s="48">
        <f t="shared" si="239"/>
        <v>44</v>
      </c>
      <c r="L622" s="44">
        <v>445</v>
      </c>
      <c r="M622" s="19">
        <v>316</v>
      </c>
      <c r="N622" s="19"/>
      <c r="O622" s="45">
        <v>14</v>
      </c>
      <c r="P622" s="93">
        <v>11</v>
      </c>
      <c r="Q622" s="49"/>
      <c r="R622" s="48">
        <f t="shared" si="240"/>
        <v>761</v>
      </c>
      <c r="S622" s="48">
        <f t="shared" si="241"/>
        <v>25</v>
      </c>
      <c r="T622" s="50">
        <f t="shared" si="242"/>
        <v>69</v>
      </c>
      <c r="U622" s="88">
        <v>4.1100000000000003</v>
      </c>
      <c r="V622" s="44">
        <v>4.2</v>
      </c>
      <c r="W622" s="88">
        <v>7.6</v>
      </c>
      <c r="X622" s="44"/>
      <c r="Y622" s="137"/>
      <c r="Z622" s="44"/>
      <c r="AA622" s="44"/>
      <c r="AB622" s="44"/>
      <c r="AC622" s="67">
        <f t="shared" si="243"/>
        <v>0</v>
      </c>
      <c r="AD622" s="51"/>
      <c r="AE622" s="20">
        <f t="shared" si="244"/>
        <v>0</v>
      </c>
      <c r="AF622" s="85">
        <f t="shared" si="245"/>
        <v>89.11</v>
      </c>
      <c r="AG622" s="21">
        <f t="shared" si="246"/>
        <v>89.11</v>
      </c>
      <c r="AH622" s="82"/>
      <c r="AI622" s="51"/>
      <c r="AJ622" s="22">
        <f t="shared" si="247"/>
        <v>89.11</v>
      </c>
      <c r="AK622" s="23">
        <f t="shared" si="235"/>
        <v>55.513999999999996</v>
      </c>
      <c r="AL622" s="58"/>
      <c r="AM622" s="24">
        <f t="shared" si="248"/>
        <v>0</v>
      </c>
      <c r="AN622" s="25">
        <f t="shared" si="249"/>
        <v>144.624</v>
      </c>
      <c r="AO622" s="26">
        <f t="shared" si="250"/>
        <v>144.624</v>
      </c>
      <c r="AP622" s="79"/>
      <c r="AQ622" s="118">
        <v>85</v>
      </c>
      <c r="AR622" s="118">
        <v>200</v>
      </c>
      <c r="AS622" s="118">
        <v>0</v>
      </c>
      <c r="AT622" s="118">
        <v>14</v>
      </c>
      <c r="AU622" s="112">
        <v>55</v>
      </c>
      <c r="AV622" s="62">
        <f t="shared" si="251"/>
        <v>354</v>
      </c>
      <c r="AW622" s="63">
        <f t="shared" si="252"/>
        <v>336.3</v>
      </c>
      <c r="AX622" s="120">
        <v>6</v>
      </c>
      <c r="AY622" s="120">
        <v>20</v>
      </c>
      <c r="AZ622" s="120">
        <v>8</v>
      </c>
      <c r="BA622" s="120">
        <v>1</v>
      </c>
      <c r="BB622" s="81">
        <f t="shared" si="253"/>
        <v>35</v>
      </c>
      <c r="BC622" s="80">
        <f t="shared" si="254"/>
        <v>301.3</v>
      </c>
      <c r="BD622" s="36">
        <f t="shared" si="255"/>
        <v>144.624</v>
      </c>
      <c r="BE622" s="80">
        <f t="shared" si="256"/>
        <v>156.67600000000002</v>
      </c>
    </row>
    <row r="623" spans="1:57" ht="18" thickBot="1">
      <c r="A623" s="217">
        <v>41924</v>
      </c>
      <c r="B623" s="201" t="str">
        <f t="shared" si="234"/>
        <v>02:30:00</v>
      </c>
      <c r="C623" s="27" t="s">
        <v>40</v>
      </c>
      <c r="D623" s="88">
        <v>395</v>
      </c>
      <c r="E623" s="88">
        <v>308</v>
      </c>
      <c r="F623" s="88">
        <v>540</v>
      </c>
      <c r="G623" s="88">
        <v>13</v>
      </c>
      <c r="H623" s="88">
        <v>10</v>
      </c>
      <c r="I623" s="89">
        <v>18</v>
      </c>
      <c r="J623" s="48">
        <f t="shared" si="238"/>
        <v>1243</v>
      </c>
      <c r="K623" s="48">
        <f t="shared" si="239"/>
        <v>41</v>
      </c>
      <c r="L623" s="44">
        <v>452</v>
      </c>
      <c r="M623" s="19">
        <v>315</v>
      </c>
      <c r="N623" s="19"/>
      <c r="O623" s="45">
        <v>15</v>
      </c>
      <c r="P623" s="93">
        <v>11</v>
      </c>
      <c r="Q623" s="49"/>
      <c r="R623" s="48">
        <f t="shared" si="240"/>
        <v>767</v>
      </c>
      <c r="S623" s="48">
        <f t="shared" si="241"/>
        <v>26</v>
      </c>
      <c r="T623" s="50">
        <f t="shared" si="242"/>
        <v>67</v>
      </c>
      <c r="U623" s="88">
        <v>4.1100000000000003</v>
      </c>
      <c r="V623" s="89">
        <v>4.2</v>
      </c>
      <c r="W623" s="88">
        <v>7.6</v>
      </c>
      <c r="X623" s="44"/>
      <c r="Y623" s="44"/>
      <c r="Z623" s="44"/>
      <c r="AA623" s="44"/>
      <c r="AB623" s="44"/>
      <c r="AC623" s="67">
        <f t="shared" si="243"/>
        <v>0</v>
      </c>
      <c r="AD623" s="51"/>
      <c r="AE623" s="20">
        <f t="shared" si="244"/>
        <v>0</v>
      </c>
      <c r="AF623" s="85">
        <f t="shared" si="245"/>
        <v>87.11</v>
      </c>
      <c r="AG623" s="21">
        <f t="shared" si="246"/>
        <v>87.11</v>
      </c>
      <c r="AH623" s="82"/>
      <c r="AI623" s="51"/>
      <c r="AJ623" s="22">
        <f t="shared" si="247"/>
        <v>87.11</v>
      </c>
      <c r="AK623" s="23">
        <f t="shared" si="235"/>
        <v>57.513999999999996</v>
      </c>
      <c r="AL623" s="58"/>
      <c r="AM623" s="24">
        <f t="shared" si="248"/>
        <v>0</v>
      </c>
      <c r="AN623" s="25">
        <f t="shared" si="249"/>
        <v>144.624</v>
      </c>
      <c r="AO623" s="26">
        <f t="shared" si="250"/>
        <v>144.624</v>
      </c>
      <c r="AP623" s="79"/>
      <c r="AQ623" s="118">
        <v>85</v>
      </c>
      <c r="AR623" s="118">
        <v>200</v>
      </c>
      <c r="AS623" s="118">
        <v>0</v>
      </c>
      <c r="AT623" s="118">
        <v>14</v>
      </c>
      <c r="AU623" s="112">
        <v>55</v>
      </c>
      <c r="AV623" s="62">
        <f t="shared" si="251"/>
        <v>354</v>
      </c>
      <c r="AW623" s="63">
        <f t="shared" si="252"/>
        <v>336.3</v>
      </c>
      <c r="AX623" s="120">
        <v>6</v>
      </c>
      <c r="AY623" s="120">
        <v>20</v>
      </c>
      <c r="AZ623" s="120">
        <v>8</v>
      </c>
      <c r="BA623" s="120">
        <v>1</v>
      </c>
      <c r="BB623" s="81">
        <f t="shared" si="253"/>
        <v>35</v>
      </c>
      <c r="BC623" s="80">
        <f t="shared" si="254"/>
        <v>301.3</v>
      </c>
      <c r="BD623" s="36">
        <f t="shared" si="255"/>
        <v>144.624</v>
      </c>
      <c r="BE623" s="80">
        <f t="shared" si="256"/>
        <v>156.67600000000002</v>
      </c>
    </row>
    <row r="624" spans="1:57" ht="18" thickBot="1">
      <c r="A624" s="217">
        <v>41924</v>
      </c>
      <c r="B624" s="201" t="str">
        <f t="shared" si="234"/>
        <v>03:00:00</v>
      </c>
      <c r="C624" s="27" t="s">
        <v>9</v>
      </c>
      <c r="D624" s="88">
        <v>395</v>
      </c>
      <c r="E624" s="88">
        <v>307</v>
      </c>
      <c r="F624" s="88">
        <v>532</v>
      </c>
      <c r="G624" s="88">
        <v>13</v>
      </c>
      <c r="H624" s="88">
        <v>10</v>
      </c>
      <c r="I624" s="89">
        <v>18</v>
      </c>
      <c r="J624" s="48">
        <f t="shared" si="238"/>
        <v>1234</v>
      </c>
      <c r="K624" s="48">
        <f t="shared" si="239"/>
        <v>41</v>
      </c>
      <c r="L624" s="44">
        <v>456</v>
      </c>
      <c r="M624" s="19">
        <v>317</v>
      </c>
      <c r="N624" s="19"/>
      <c r="O624" s="45">
        <v>15</v>
      </c>
      <c r="P624" s="93">
        <v>11</v>
      </c>
      <c r="Q624" s="49"/>
      <c r="R624" s="48">
        <f t="shared" si="240"/>
        <v>773</v>
      </c>
      <c r="S624" s="48">
        <f t="shared" si="241"/>
        <v>26</v>
      </c>
      <c r="T624" s="50">
        <f t="shared" si="242"/>
        <v>67</v>
      </c>
      <c r="U624" s="88">
        <v>4.0599999999999996</v>
      </c>
      <c r="V624" s="89">
        <v>4.2</v>
      </c>
      <c r="W624" s="88">
        <v>7.7</v>
      </c>
      <c r="X624" s="44"/>
      <c r="Y624" s="44"/>
      <c r="Z624" s="44"/>
      <c r="AA624" s="44"/>
      <c r="AB624" s="44"/>
      <c r="AC624" s="67">
        <f t="shared" si="243"/>
        <v>0</v>
      </c>
      <c r="AD624" s="51"/>
      <c r="AE624" s="20">
        <f t="shared" si="244"/>
        <v>0</v>
      </c>
      <c r="AF624" s="85">
        <f t="shared" si="245"/>
        <v>87.160000000000011</v>
      </c>
      <c r="AG624" s="21">
        <f t="shared" si="246"/>
        <v>87.160000000000011</v>
      </c>
      <c r="AH624" s="82"/>
      <c r="AI624" s="51"/>
      <c r="AJ624" s="22">
        <f t="shared" si="247"/>
        <v>87.160000000000011</v>
      </c>
      <c r="AK624" s="23">
        <f t="shared" si="235"/>
        <v>57.463999999999984</v>
      </c>
      <c r="AL624" s="58"/>
      <c r="AM624" s="24">
        <f t="shared" si="248"/>
        <v>0</v>
      </c>
      <c r="AN624" s="25">
        <f t="shared" si="249"/>
        <v>144.624</v>
      </c>
      <c r="AO624" s="26">
        <f t="shared" si="250"/>
        <v>144.624</v>
      </c>
      <c r="AP624" s="79"/>
      <c r="AQ624" s="118">
        <v>85</v>
      </c>
      <c r="AR624" s="118">
        <v>200</v>
      </c>
      <c r="AS624" s="118">
        <v>0</v>
      </c>
      <c r="AT624" s="118">
        <v>14</v>
      </c>
      <c r="AU624" s="112">
        <v>55</v>
      </c>
      <c r="AV624" s="62">
        <f t="shared" si="251"/>
        <v>354</v>
      </c>
      <c r="AW624" s="63">
        <f t="shared" si="252"/>
        <v>336.3</v>
      </c>
      <c r="AX624" s="120">
        <v>6</v>
      </c>
      <c r="AY624" s="120">
        <v>20</v>
      </c>
      <c r="AZ624" s="120">
        <v>8</v>
      </c>
      <c r="BA624" s="120">
        <v>1</v>
      </c>
      <c r="BB624" s="81">
        <f t="shared" si="253"/>
        <v>35</v>
      </c>
      <c r="BC624" s="80">
        <f t="shared" si="254"/>
        <v>301.3</v>
      </c>
      <c r="BD624" s="36">
        <f t="shared" si="255"/>
        <v>144.624</v>
      </c>
      <c r="BE624" s="80">
        <f t="shared" si="256"/>
        <v>156.67600000000002</v>
      </c>
    </row>
    <row r="625" spans="1:57" ht="18" thickBot="1">
      <c r="A625" s="217">
        <v>41924</v>
      </c>
      <c r="B625" s="201" t="str">
        <f t="shared" si="234"/>
        <v>03:30:00</v>
      </c>
      <c r="C625" s="27" t="s">
        <v>41</v>
      </c>
      <c r="D625" s="88">
        <v>388</v>
      </c>
      <c r="E625" s="88">
        <v>307</v>
      </c>
      <c r="F625" s="88">
        <v>533</v>
      </c>
      <c r="G625" s="88">
        <v>13</v>
      </c>
      <c r="H625" s="88">
        <v>10</v>
      </c>
      <c r="I625" s="89">
        <v>18</v>
      </c>
      <c r="J625" s="48">
        <f t="shared" si="238"/>
        <v>1228</v>
      </c>
      <c r="K625" s="48">
        <f t="shared" si="239"/>
        <v>41</v>
      </c>
      <c r="L625" s="44">
        <v>460</v>
      </c>
      <c r="M625" s="19">
        <v>315</v>
      </c>
      <c r="N625" s="19"/>
      <c r="O625" s="45">
        <v>15</v>
      </c>
      <c r="P625" s="93">
        <v>11</v>
      </c>
      <c r="Q625" s="49"/>
      <c r="R625" s="48">
        <f t="shared" si="240"/>
        <v>775</v>
      </c>
      <c r="S625" s="48">
        <f t="shared" si="241"/>
        <v>26</v>
      </c>
      <c r="T625" s="50">
        <f t="shared" si="242"/>
        <v>67</v>
      </c>
      <c r="U625" s="88">
        <v>4.0599999999999996</v>
      </c>
      <c r="V625" s="89">
        <v>4</v>
      </c>
      <c r="W625" s="88">
        <v>7.7</v>
      </c>
      <c r="X625" s="44"/>
      <c r="Y625" s="44"/>
      <c r="Z625" s="44"/>
      <c r="AA625" s="44"/>
      <c r="AB625" s="44"/>
      <c r="AC625" s="67">
        <f t="shared" si="243"/>
        <v>0</v>
      </c>
      <c r="AD625" s="51"/>
      <c r="AE625" s="20">
        <f t="shared" si="244"/>
        <v>0</v>
      </c>
      <c r="AF625" s="85">
        <f>T625+U625+V625+W625+X625+V624+Z625+AA625+AB625</f>
        <v>86.960000000000008</v>
      </c>
      <c r="AG625" s="21">
        <f t="shared" si="246"/>
        <v>86.960000000000008</v>
      </c>
      <c r="AH625" s="82"/>
      <c r="AI625" s="51"/>
      <c r="AJ625" s="22">
        <f t="shared" si="247"/>
        <v>86.960000000000008</v>
      </c>
      <c r="AK625" s="23">
        <f t="shared" si="235"/>
        <v>57.663999999999987</v>
      </c>
      <c r="AL625" s="58"/>
      <c r="AM625" s="24">
        <f t="shared" si="248"/>
        <v>0</v>
      </c>
      <c r="AN625" s="25">
        <f t="shared" si="249"/>
        <v>144.624</v>
      </c>
      <c r="AO625" s="26">
        <f t="shared" si="250"/>
        <v>144.624</v>
      </c>
      <c r="AP625" s="79"/>
      <c r="AQ625" s="118">
        <v>85</v>
      </c>
      <c r="AR625" s="118">
        <v>200</v>
      </c>
      <c r="AS625" s="118">
        <v>0</v>
      </c>
      <c r="AT625" s="118">
        <v>14</v>
      </c>
      <c r="AU625" s="112">
        <v>55</v>
      </c>
      <c r="AV625" s="62">
        <f t="shared" si="251"/>
        <v>354</v>
      </c>
      <c r="AW625" s="63">
        <f t="shared" si="252"/>
        <v>336.3</v>
      </c>
      <c r="AX625" s="120">
        <v>6</v>
      </c>
      <c r="AY625" s="120">
        <v>20</v>
      </c>
      <c r="AZ625" s="120">
        <v>8</v>
      </c>
      <c r="BA625" s="120">
        <v>1</v>
      </c>
      <c r="BB625" s="81">
        <f t="shared" si="253"/>
        <v>35</v>
      </c>
      <c r="BC625" s="80">
        <f t="shared" si="254"/>
        <v>301.3</v>
      </c>
      <c r="BD625" s="36">
        <f t="shared" si="255"/>
        <v>144.624</v>
      </c>
      <c r="BE625" s="80">
        <f t="shared" si="256"/>
        <v>156.67600000000002</v>
      </c>
    </row>
    <row r="626" spans="1:57" ht="18" thickBot="1">
      <c r="A626" s="217">
        <v>41924</v>
      </c>
      <c r="B626" s="201" t="str">
        <f t="shared" si="234"/>
        <v>04:00:00</v>
      </c>
      <c r="C626" s="27" t="s">
        <v>10</v>
      </c>
      <c r="D626" s="88">
        <v>390</v>
      </c>
      <c r="E626" s="88">
        <v>306</v>
      </c>
      <c r="F626" s="88">
        <v>531</v>
      </c>
      <c r="G626" s="88">
        <v>13</v>
      </c>
      <c r="H626" s="88">
        <v>10</v>
      </c>
      <c r="I626" s="89">
        <v>18</v>
      </c>
      <c r="J626" s="48">
        <f t="shared" si="238"/>
        <v>1227</v>
      </c>
      <c r="K626" s="48">
        <f t="shared" si="239"/>
        <v>41</v>
      </c>
      <c r="L626" s="44">
        <v>463</v>
      </c>
      <c r="M626" s="19">
        <v>314</v>
      </c>
      <c r="N626" s="19"/>
      <c r="O626" s="45">
        <v>15</v>
      </c>
      <c r="P626" s="93">
        <v>11</v>
      </c>
      <c r="Q626" s="49"/>
      <c r="R626" s="48">
        <f t="shared" si="240"/>
        <v>777</v>
      </c>
      <c r="S626" s="48">
        <f t="shared" si="241"/>
        <v>26</v>
      </c>
      <c r="T626" s="50">
        <f t="shared" si="242"/>
        <v>67</v>
      </c>
      <c r="U626" s="88">
        <v>3.84</v>
      </c>
      <c r="V626" s="89">
        <v>4</v>
      </c>
      <c r="W626" s="88">
        <v>7.7</v>
      </c>
      <c r="X626" s="44"/>
      <c r="Y626" s="44"/>
      <c r="Z626" s="44"/>
      <c r="AA626" s="44"/>
      <c r="AB626" s="44"/>
      <c r="AC626" s="67">
        <f t="shared" si="243"/>
        <v>0</v>
      </c>
      <c r="AD626" s="51"/>
      <c r="AE626" s="20">
        <f t="shared" si="244"/>
        <v>0</v>
      </c>
      <c r="AF626" s="85">
        <f>T626+U626+V626+W626+X626+V625+Z626+AA626+AB626</f>
        <v>86.54</v>
      </c>
      <c r="AG626" s="21">
        <f t="shared" si="246"/>
        <v>86.54</v>
      </c>
      <c r="AH626" s="82"/>
      <c r="AI626" s="51"/>
      <c r="AJ626" s="22">
        <f t="shared" si="247"/>
        <v>86.54</v>
      </c>
      <c r="AK626" s="23">
        <f t="shared" si="235"/>
        <v>58.083999999999989</v>
      </c>
      <c r="AL626" s="58"/>
      <c r="AM626" s="24">
        <f t="shared" si="248"/>
        <v>0</v>
      </c>
      <c r="AN626" s="25">
        <f t="shared" si="249"/>
        <v>144.624</v>
      </c>
      <c r="AO626" s="26">
        <f t="shared" si="250"/>
        <v>144.624</v>
      </c>
      <c r="AP626" s="79"/>
      <c r="AQ626" s="118">
        <v>85</v>
      </c>
      <c r="AR626" s="118">
        <v>200</v>
      </c>
      <c r="AS626" s="118">
        <v>0</v>
      </c>
      <c r="AT626" s="118">
        <v>14</v>
      </c>
      <c r="AU626" s="112">
        <v>55</v>
      </c>
      <c r="AV626" s="62">
        <f t="shared" si="251"/>
        <v>354</v>
      </c>
      <c r="AW626" s="63">
        <f t="shared" si="252"/>
        <v>336.3</v>
      </c>
      <c r="AX626" s="120">
        <v>6</v>
      </c>
      <c r="AY626" s="120">
        <v>20</v>
      </c>
      <c r="AZ626" s="120">
        <v>8</v>
      </c>
      <c r="BA626" s="120">
        <v>1</v>
      </c>
      <c r="BB626" s="81">
        <f t="shared" si="253"/>
        <v>35</v>
      </c>
      <c r="BC626" s="80">
        <f t="shared" si="254"/>
        <v>301.3</v>
      </c>
      <c r="BD626" s="36">
        <f t="shared" si="255"/>
        <v>144.624</v>
      </c>
      <c r="BE626" s="80">
        <f t="shared" si="256"/>
        <v>156.67600000000002</v>
      </c>
    </row>
    <row r="627" spans="1:57" ht="18" thickBot="1">
      <c r="A627" s="217">
        <v>41924</v>
      </c>
      <c r="B627" s="201" t="str">
        <f t="shared" si="234"/>
        <v>04:30:00</v>
      </c>
      <c r="C627" s="27" t="s">
        <v>42</v>
      </c>
      <c r="D627" s="88">
        <v>393</v>
      </c>
      <c r="E627" s="88">
        <v>305</v>
      </c>
      <c r="F627" s="88">
        <v>543</v>
      </c>
      <c r="G627" s="88">
        <v>13</v>
      </c>
      <c r="H627" s="88">
        <v>10</v>
      </c>
      <c r="I627" s="89">
        <v>19</v>
      </c>
      <c r="J627" s="48">
        <f t="shared" si="238"/>
        <v>1241</v>
      </c>
      <c r="K627" s="48">
        <f t="shared" si="239"/>
        <v>42</v>
      </c>
      <c r="L627" s="44">
        <v>467</v>
      </c>
      <c r="M627" s="19">
        <v>316</v>
      </c>
      <c r="N627" s="19"/>
      <c r="O627" s="45">
        <v>15</v>
      </c>
      <c r="P627" s="93">
        <v>11</v>
      </c>
      <c r="Q627" s="49"/>
      <c r="R627" s="48">
        <f t="shared" si="240"/>
        <v>783</v>
      </c>
      <c r="S627" s="48">
        <f t="shared" si="241"/>
        <v>26</v>
      </c>
      <c r="T627" s="50">
        <f t="shared" si="242"/>
        <v>68</v>
      </c>
      <c r="U627" s="88">
        <v>3.84</v>
      </c>
      <c r="V627" s="89">
        <v>4</v>
      </c>
      <c r="W627" s="88">
        <v>7.7</v>
      </c>
      <c r="X627" s="44"/>
      <c r="Y627" s="44"/>
      <c r="Z627" s="44"/>
      <c r="AA627" s="44"/>
      <c r="AB627" s="44"/>
      <c r="AC627" s="67">
        <f t="shared" si="243"/>
        <v>0</v>
      </c>
      <c r="AD627" s="51"/>
      <c r="AE627" s="20">
        <f t="shared" si="244"/>
        <v>0</v>
      </c>
      <c r="AF627" s="85">
        <f t="shared" si="245"/>
        <v>87.54</v>
      </c>
      <c r="AG627" s="21">
        <f t="shared" si="246"/>
        <v>87.54</v>
      </c>
      <c r="AH627" s="82"/>
      <c r="AI627" s="51"/>
      <c r="AJ627" s="22">
        <f t="shared" si="247"/>
        <v>87.54</v>
      </c>
      <c r="AK627" s="23">
        <f t="shared" si="235"/>
        <v>57.083999999999989</v>
      </c>
      <c r="AL627" s="58"/>
      <c r="AM627" s="24">
        <f t="shared" si="248"/>
        <v>0</v>
      </c>
      <c r="AN627" s="25">
        <f t="shared" si="249"/>
        <v>144.624</v>
      </c>
      <c r="AO627" s="26">
        <f t="shared" si="250"/>
        <v>144.624</v>
      </c>
      <c r="AP627" s="79"/>
      <c r="AQ627" s="118">
        <v>85</v>
      </c>
      <c r="AR627" s="118">
        <v>200</v>
      </c>
      <c r="AS627" s="118">
        <v>0</v>
      </c>
      <c r="AT627" s="118">
        <v>14</v>
      </c>
      <c r="AU627" s="112">
        <v>55</v>
      </c>
      <c r="AV627" s="62">
        <f t="shared" si="251"/>
        <v>354</v>
      </c>
      <c r="AW627" s="63">
        <f t="shared" si="252"/>
        <v>336.3</v>
      </c>
      <c r="AX627" s="120">
        <v>6</v>
      </c>
      <c r="AY627" s="120">
        <v>20</v>
      </c>
      <c r="AZ627" s="120">
        <v>8</v>
      </c>
      <c r="BA627" s="120">
        <v>1</v>
      </c>
      <c r="BB627" s="81">
        <f t="shared" si="253"/>
        <v>35</v>
      </c>
      <c r="BC627" s="80">
        <f t="shared" si="254"/>
        <v>301.3</v>
      </c>
      <c r="BD627" s="36">
        <f t="shared" si="255"/>
        <v>144.624</v>
      </c>
      <c r="BE627" s="80">
        <f t="shared" si="256"/>
        <v>156.67600000000002</v>
      </c>
    </row>
    <row r="628" spans="1:57" ht="18" thickBot="1">
      <c r="A628" s="217">
        <v>41924</v>
      </c>
      <c r="B628" s="201" t="str">
        <f t="shared" si="234"/>
        <v>05:00:00</v>
      </c>
      <c r="C628" s="27" t="s">
        <v>11</v>
      </c>
      <c r="D628" s="88">
        <v>412</v>
      </c>
      <c r="E628" s="88">
        <v>315</v>
      </c>
      <c r="F628" s="88">
        <v>551</v>
      </c>
      <c r="G628" s="88">
        <v>14</v>
      </c>
      <c r="H628" s="88">
        <v>11</v>
      </c>
      <c r="I628" s="89">
        <v>19</v>
      </c>
      <c r="J628" s="48">
        <f t="shared" si="238"/>
        <v>1278</v>
      </c>
      <c r="K628" s="48">
        <f t="shared" si="239"/>
        <v>44</v>
      </c>
      <c r="L628" s="44">
        <v>465</v>
      </c>
      <c r="M628" s="19">
        <v>314</v>
      </c>
      <c r="N628" s="19"/>
      <c r="O628" s="45">
        <v>15</v>
      </c>
      <c r="P628" s="93">
        <v>11</v>
      </c>
      <c r="Q628" s="49"/>
      <c r="R628" s="48">
        <f t="shared" si="240"/>
        <v>779</v>
      </c>
      <c r="S628" s="48">
        <f t="shared" si="241"/>
        <v>26</v>
      </c>
      <c r="T628" s="50">
        <f t="shared" si="242"/>
        <v>70</v>
      </c>
      <c r="U628" s="88">
        <v>3.84</v>
      </c>
      <c r="V628" s="89">
        <v>4.2</v>
      </c>
      <c r="W628" s="100">
        <v>8</v>
      </c>
      <c r="X628" s="44"/>
      <c r="Y628" s="44"/>
      <c r="Z628" s="44"/>
      <c r="AA628" s="44"/>
      <c r="AB628" s="44"/>
      <c r="AC628" s="67">
        <f t="shared" si="243"/>
        <v>0</v>
      </c>
      <c r="AD628" s="51"/>
      <c r="AE628" s="20">
        <f t="shared" si="244"/>
        <v>0</v>
      </c>
      <c r="AF628" s="85">
        <f t="shared" si="245"/>
        <v>90.04</v>
      </c>
      <c r="AG628" s="21">
        <f t="shared" si="246"/>
        <v>90.04</v>
      </c>
      <c r="AH628" s="82"/>
      <c r="AI628" s="51"/>
      <c r="AJ628" s="22">
        <f t="shared" si="247"/>
        <v>90.04</v>
      </c>
      <c r="AK628" s="23">
        <f t="shared" si="235"/>
        <v>54.583999999999989</v>
      </c>
      <c r="AL628" s="58"/>
      <c r="AM628" s="24">
        <f t="shared" si="248"/>
        <v>0</v>
      </c>
      <c r="AN628" s="25">
        <f t="shared" si="249"/>
        <v>144.624</v>
      </c>
      <c r="AO628" s="26">
        <f t="shared" si="250"/>
        <v>144.624</v>
      </c>
      <c r="AP628" s="79"/>
      <c r="AQ628" s="118">
        <v>85</v>
      </c>
      <c r="AR628" s="118">
        <v>200</v>
      </c>
      <c r="AS628" s="118">
        <v>0</v>
      </c>
      <c r="AT628" s="118">
        <v>14</v>
      </c>
      <c r="AU628" s="112">
        <v>55</v>
      </c>
      <c r="AV628" s="62">
        <f t="shared" si="251"/>
        <v>354</v>
      </c>
      <c r="AW628" s="63">
        <f t="shared" si="252"/>
        <v>336.3</v>
      </c>
      <c r="AX628" s="120">
        <v>6</v>
      </c>
      <c r="AY628" s="120">
        <v>20</v>
      </c>
      <c r="AZ628" s="120">
        <v>8</v>
      </c>
      <c r="BA628" s="120">
        <v>1</v>
      </c>
      <c r="BB628" s="81">
        <f t="shared" si="253"/>
        <v>35</v>
      </c>
      <c r="BC628" s="80">
        <f t="shared" si="254"/>
        <v>301.3</v>
      </c>
      <c r="BD628" s="36">
        <f t="shared" si="255"/>
        <v>144.624</v>
      </c>
      <c r="BE628" s="80">
        <f t="shared" si="256"/>
        <v>156.67600000000002</v>
      </c>
    </row>
    <row r="629" spans="1:57" ht="18" thickBot="1">
      <c r="A629" s="217">
        <v>41924</v>
      </c>
      <c r="B629" s="201" t="str">
        <f t="shared" si="234"/>
        <v>05:30:00</v>
      </c>
      <c r="C629" s="27" t="s">
        <v>43</v>
      </c>
      <c r="D629" s="88">
        <v>414</v>
      </c>
      <c r="E629" s="88">
        <v>311</v>
      </c>
      <c r="F629" s="88">
        <v>557</v>
      </c>
      <c r="G629" s="88">
        <v>14</v>
      </c>
      <c r="H629" s="88">
        <v>11</v>
      </c>
      <c r="I629" s="89">
        <v>19</v>
      </c>
      <c r="J629" s="48">
        <f t="shared" si="238"/>
        <v>1282</v>
      </c>
      <c r="K629" s="48">
        <f t="shared" si="239"/>
        <v>44</v>
      </c>
      <c r="L629" s="44">
        <v>460</v>
      </c>
      <c r="M629" s="19">
        <v>312</v>
      </c>
      <c r="N629" s="19"/>
      <c r="O629" s="45">
        <v>15</v>
      </c>
      <c r="P629" s="93">
        <v>11</v>
      </c>
      <c r="Q629" s="49"/>
      <c r="R629" s="48">
        <f t="shared" si="240"/>
        <v>772</v>
      </c>
      <c r="S629" s="48">
        <f t="shared" si="241"/>
        <v>26</v>
      </c>
      <c r="T629" s="50">
        <f t="shared" si="242"/>
        <v>70</v>
      </c>
      <c r="U629" s="88">
        <v>3.84</v>
      </c>
      <c r="V629" s="89">
        <v>4.2</v>
      </c>
      <c r="W629" s="100">
        <v>8</v>
      </c>
      <c r="X629" s="44"/>
      <c r="Y629" s="44"/>
      <c r="Z629" s="44"/>
      <c r="AA629" s="44"/>
      <c r="AB629" s="44"/>
      <c r="AC629" s="67">
        <f t="shared" si="243"/>
        <v>0</v>
      </c>
      <c r="AD629" s="51"/>
      <c r="AE629" s="20">
        <f t="shared" si="244"/>
        <v>0</v>
      </c>
      <c r="AF629" s="85">
        <f t="shared" si="245"/>
        <v>90.240000000000009</v>
      </c>
      <c r="AG629" s="21">
        <f t="shared" si="246"/>
        <v>90.240000000000009</v>
      </c>
      <c r="AH629" s="82"/>
      <c r="AI629" s="51"/>
      <c r="AJ629" s="22">
        <f t="shared" si="247"/>
        <v>90.240000000000009</v>
      </c>
      <c r="AK629" s="23">
        <f t="shared" si="235"/>
        <v>54.383999999999986</v>
      </c>
      <c r="AL629" s="58"/>
      <c r="AM629" s="24">
        <f t="shared" si="248"/>
        <v>0</v>
      </c>
      <c r="AN629" s="25">
        <f t="shared" si="249"/>
        <v>144.624</v>
      </c>
      <c r="AO629" s="26">
        <f t="shared" si="250"/>
        <v>144.624</v>
      </c>
      <c r="AP629" s="79"/>
      <c r="AQ629" s="118">
        <v>85</v>
      </c>
      <c r="AR629" s="118">
        <v>200</v>
      </c>
      <c r="AS629" s="118">
        <v>0</v>
      </c>
      <c r="AT629" s="118">
        <v>14</v>
      </c>
      <c r="AU629" s="112">
        <v>55</v>
      </c>
      <c r="AV629" s="62">
        <f t="shared" si="251"/>
        <v>354</v>
      </c>
      <c r="AW629" s="63">
        <f t="shared" si="252"/>
        <v>336.3</v>
      </c>
      <c r="AX629" s="120">
        <v>6</v>
      </c>
      <c r="AY629" s="120">
        <v>20</v>
      </c>
      <c r="AZ629" s="120">
        <v>8</v>
      </c>
      <c r="BA629" s="120">
        <v>1</v>
      </c>
      <c r="BB629" s="81">
        <f t="shared" si="253"/>
        <v>35</v>
      </c>
      <c r="BC629" s="80">
        <f t="shared" si="254"/>
        <v>301.3</v>
      </c>
      <c r="BD629" s="36">
        <f t="shared" si="255"/>
        <v>144.624</v>
      </c>
      <c r="BE629" s="80">
        <f t="shared" si="256"/>
        <v>156.67600000000002</v>
      </c>
    </row>
    <row r="630" spans="1:57" ht="18" thickBot="1">
      <c r="A630" s="217">
        <v>41924</v>
      </c>
      <c r="B630" s="201" t="str">
        <f t="shared" si="234"/>
        <v>06:00:00</v>
      </c>
      <c r="C630" s="27" t="s">
        <v>12</v>
      </c>
      <c r="D630" s="88">
        <v>377</v>
      </c>
      <c r="E630" s="88">
        <v>273</v>
      </c>
      <c r="F630" s="88">
        <v>495</v>
      </c>
      <c r="G630" s="88">
        <v>13</v>
      </c>
      <c r="H630" s="88">
        <v>9</v>
      </c>
      <c r="I630" s="89">
        <v>17</v>
      </c>
      <c r="J630" s="48">
        <f t="shared" si="238"/>
        <v>1145</v>
      </c>
      <c r="K630" s="48">
        <f t="shared" si="239"/>
        <v>39</v>
      </c>
      <c r="L630" s="44">
        <v>430</v>
      </c>
      <c r="M630" s="19">
        <v>302</v>
      </c>
      <c r="N630" s="19"/>
      <c r="O630" s="45">
        <v>14</v>
      </c>
      <c r="P630" s="93">
        <v>11</v>
      </c>
      <c r="Q630" s="49"/>
      <c r="R630" s="48">
        <f t="shared" si="240"/>
        <v>732</v>
      </c>
      <c r="S630" s="48">
        <f t="shared" si="241"/>
        <v>25</v>
      </c>
      <c r="T630" s="50">
        <f t="shared" si="242"/>
        <v>64</v>
      </c>
      <c r="U630" s="88">
        <v>3.58</v>
      </c>
      <c r="V630" s="88">
        <v>3.5</v>
      </c>
      <c r="W630" s="100">
        <v>7.1</v>
      </c>
      <c r="X630" s="44"/>
      <c r="Y630" s="44"/>
      <c r="Z630" s="44"/>
      <c r="AA630" s="44"/>
      <c r="AB630" s="44"/>
      <c r="AC630" s="67">
        <f t="shared" si="243"/>
        <v>0</v>
      </c>
      <c r="AD630" s="51"/>
      <c r="AE630" s="20">
        <f t="shared" si="244"/>
        <v>0</v>
      </c>
      <c r="AF630" s="85">
        <f t="shared" si="245"/>
        <v>82.38</v>
      </c>
      <c r="AG630" s="21">
        <f t="shared" si="246"/>
        <v>82.38</v>
      </c>
      <c r="AH630" s="82"/>
      <c r="AI630" s="51"/>
      <c r="AJ630" s="22">
        <f t="shared" si="247"/>
        <v>82.38</v>
      </c>
      <c r="AK630" s="23">
        <f t="shared" si="235"/>
        <v>62.244</v>
      </c>
      <c r="AL630" s="58"/>
      <c r="AM630" s="24">
        <f t="shared" si="248"/>
        <v>0</v>
      </c>
      <c r="AN630" s="25">
        <f t="shared" si="249"/>
        <v>144.624</v>
      </c>
      <c r="AO630" s="26">
        <f t="shared" si="250"/>
        <v>144.624</v>
      </c>
      <c r="AP630" s="79"/>
      <c r="AQ630" s="118">
        <v>85</v>
      </c>
      <c r="AR630" s="118">
        <v>200</v>
      </c>
      <c r="AS630" s="118">
        <v>0</v>
      </c>
      <c r="AT630" s="118">
        <v>14</v>
      </c>
      <c r="AU630" s="112">
        <v>55</v>
      </c>
      <c r="AV630" s="62">
        <f t="shared" si="251"/>
        <v>354</v>
      </c>
      <c r="AW630" s="63">
        <f t="shared" si="252"/>
        <v>336.3</v>
      </c>
      <c r="AX630" s="120">
        <v>6</v>
      </c>
      <c r="AY630" s="120">
        <v>20</v>
      </c>
      <c r="AZ630" s="120">
        <v>8</v>
      </c>
      <c r="BA630" s="120">
        <v>1</v>
      </c>
      <c r="BB630" s="81">
        <f t="shared" si="253"/>
        <v>35</v>
      </c>
      <c r="BC630" s="80">
        <f t="shared" si="254"/>
        <v>301.3</v>
      </c>
      <c r="BD630" s="36">
        <f t="shared" si="255"/>
        <v>144.624</v>
      </c>
      <c r="BE630" s="80">
        <f t="shared" si="256"/>
        <v>156.67600000000002</v>
      </c>
    </row>
    <row r="631" spans="1:57" ht="18" thickBot="1">
      <c r="A631" s="217">
        <v>41924</v>
      </c>
      <c r="B631" s="201" t="str">
        <f t="shared" si="234"/>
        <v>06:30:00</v>
      </c>
      <c r="C631" s="27" t="s">
        <v>44</v>
      </c>
      <c r="D631" s="88">
        <v>375</v>
      </c>
      <c r="E631" s="88">
        <v>273</v>
      </c>
      <c r="F631" s="88">
        <v>504</v>
      </c>
      <c r="G631" s="88">
        <v>13</v>
      </c>
      <c r="H631" s="88">
        <v>9</v>
      </c>
      <c r="I631" s="89">
        <v>16</v>
      </c>
      <c r="J631" s="48">
        <f t="shared" si="238"/>
        <v>1152</v>
      </c>
      <c r="K631" s="48">
        <f t="shared" si="239"/>
        <v>38</v>
      </c>
      <c r="L631" s="44">
        <v>435</v>
      </c>
      <c r="M631" s="19">
        <v>299</v>
      </c>
      <c r="N631" s="19"/>
      <c r="O631" s="45">
        <v>14</v>
      </c>
      <c r="P631" s="93">
        <v>10</v>
      </c>
      <c r="Q631" s="49"/>
      <c r="R631" s="48">
        <f t="shared" si="240"/>
        <v>734</v>
      </c>
      <c r="S631" s="48">
        <f t="shared" si="241"/>
        <v>24</v>
      </c>
      <c r="T631" s="50">
        <f t="shared" si="242"/>
        <v>62</v>
      </c>
      <c r="U631" s="89">
        <v>3.58</v>
      </c>
      <c r="V631" s="88">
        <v>3.5</v>
      </c>
      <c r="W631" s="100">
        <v>7.1</v>
      </c>
      <c r="X631" s="44"/>
      <c r="Y631" s="44"/>
      <c r="Z631" s="44"/>
      <c r="AA631" s="44"/>
      <c r="AB631" s="44"/>
      <c r="AC631" s="67">
        <f t="shared" si="243"/>
        <v>0</v>
      </c>
      <c r="AD631" s="51"/>
      <c r="AE631" s="20">
        <f t="shared" si="244"/>
        <v>0</v>
      </c>
      <c r="AF631" s="85">
        <f t="shared" si="245"/>
        <v>79.679999999999993</v>
      </c>
      <c r="AG631" s="21">
        <f t="shared" si="246"/>
        <v>79.679999999999993</v>
      </c>
      <c r="AH631" s="82"/>
      <c r="AI631" s="51"/>
      <c r="AJ631" s="22">
        <f t="shared" si="247"/>
        <v>79.679999999999993</v>
      </c>
      <c r="AK631" s="23">
        <f t="shared" si="235"/>
        <v>64.944000000000003</v>
      </c>
      <c r="AL631" s="58"/>
      <c r="AM631" s="24">
        <f t="shared" si="248"/>
        <v>0</v>
      </c>
      <c r="AN631" s="25">
        <f t="shared" si="249"/>
        <v>144.624</v>
      </c>
      <c r="AO631" s="26">
        <f t="shared" si="250"/>
        <v>144.624</v>
      </c>
      <c r="AP631" s="79"/>
      <c r="AQ631" s="118">
        <v>85</v>
      </c>
      <c r="AR631" s="118">
        <v>200</v>
      </c>
      <c r="AS631" s="118">
        <v>0</v>
      </c>
      <c r="AT631" s="118">
        <v>14</v>
      </c>
      <c r="AU631" s="112">
        <v>55</v>
      </c>
      <c r="AV631" s="62">
        <f t="shared" si="251"/>
        <v>354</v>
      </c>
      <c r="AW631" s="63">
        <f t="shared" si="252"/>
        <v>336.3</v>
      </c>
      <c r="AX631" s="120">
        <v>6</v>
      </c>
      <c r="AY631" s="120">
        <v>20</v>
      </c>
      <c r="AZ631" s="120">
        <v>8</v>
      </c>
      <c r="BA631" s="120">
        <v>1</v>
      </c>
      <c r="BB631" s="81">
        <f t="shared" si="253"/>
        <v>35</v>
      </c>
      <c r="BC631" s="80">
        <f t="shared" si="254"/>
        <v>301.3</v>
      </c>
      <c r="BD631" s="36">
        <f t="shared" si="255"/>
        <v>144.624</v>
      </c>
      <c r="BE631" s="80">
        <f t="shared" si="256"/>
        <v>156.67600000000002</v>
      </c>
    </row>
    <row r="632" spans="1:57" ht="18" thickBot="1">
      <c r="A632" s="217">
        <v>41924</v>
      </c>
      <c r="B632" s="201" t="str">
        <f t="shared" si="234"/>
        <v>07:00:00</v>
      </c>
      <c r="C632" s="214" t="s">
        <v>13</v>
      </c>
      <c r="D632" s="88">
        <v>376</v>
      </c>
      <c r="E632" s="88">
        <v>279</v>
      </c>
      <c r="F632" s="88">
        <v>518</v>
      </c>
      <c r="G632" s="88">
        <v>13</v>
      </c>
      <c r="H632" s="88">
        <v>10</v>
      </c>
      <c r="I632" s="89">
        <v>17</v>
      </c>
      <c r="J632" s="48">
        <f t="shared" si="238"/>
        <v>1173</v>
      </c>
      <c r="K632" s="48">
        <f t="shared" si="239"/>
        <v>40</v>
      </c>
      <c r="L632" s="44">
        <v>443</v>
      </c>
      <c r="M632" s="19">
        <v>296</v>
      </c>
      <c r="N632" s="19"/>
      <c r="O632" s="45">
        <v>14</v>
      </c>
      <c r="P632" s="93">
        <v>10</v>
      </c>
      <c r="Q632" s="49"/>
      <c r="R632" s="48">
        <f t="shared" si="240"/>
        <v>739</v>
      </c>
      <c r="S632" s="48">
        <f t="shared" si="241"/>
        <v>24</v>
      </c>
      <c r="T632" s="50">
        <f t="shared" si="242"/>
        <v>64</v>
      </c>
      <c r="U632" s="89">
        <v>2.92</v>
      </c>
      <c r="V632" s="88">
        <v>3.5</v>
      </c>
      <c r="W632" s="100">
        <v>6.6</v>
      </c>
      <c r="X632" s="44"/>
      <c r="Y632" s="44"/>
      <c r="Z632" s="44"/>
      <c r="AA632" s="44"/>
      <c r="AB632" s="44"/>
      <c r="AC632" s="67">
        <f t="shared" si="243"/>
        <v>0</v>
      </c>
      <c r="AD632" s="51"/>
      <c r="AE632" s="20">
        <f t="shared" si="244"/>
        <v>0</v>
      </c>
      <c r="AF632" s="85">
        <f t="shared" si="245"/>
        <v>80.52</v>
      </c>
      <c r="AG632" s="21">
        <f t="shared" si="246"/>
        <v>80.52</v>
      </c>
      <c r="AH632" s="82"/>
      <c r="AI632" s="51"/>
      <c r="AJ632" s="22">
        <f t="shared" si="247"/>
        <v>80.52</v>
      </c>
      <c r="AK632" s="23">
        <f t="shared" si="235"/>
        <v>64.103999999999999</v>
      </c>
      <c r="AL632" s="58"/>
      <c r="AM632" s="24">
        <f t="shared" si="248"/>
        <v>0</v>
      </c>
      <c r="AN632" s="25">
        <f t="shared" si="249"/>
        <v>144.624</v>
      </c>
      <c r="AO632" s="26">
        <f t="shared" si="250"/>
        <v>144.624</v>
      </c>
      <c r="AP632" s="79"/>
      <c r="AQ632" s="118">
        <v>85</v>
      </c>
      <c r="AR632" s="118">
        <v>200</v>
      </c>
      <c r="AS632" s="118">
        <v>0</v>
      </c>
      <c r="AT632" s="118">
        <v>14</v>
      </c>
      <c r="AU632" s="112">
        <v>55</v>
      </c>
      <c r="AV632" s="62">
        <f t="shared" si="251"/>
        <v>354</v>
      </c>
      <c r="AW632" s="63">
        <f t="shared" si="252"/>
        <v>336.3</v>
      </c>
      <c r="AX632" s="120">
        <v>6</v>
      </c>
      <c r="AY632" s="120">
        <v>20</v>
      </c>
      <c r="AZ632" s="120">
        <v>8</v>
      </c>
      <c r="BA632" s="120">
        <v>1</v>
      </c>
      <c r="BB632" s="81">
        <f t="shared" si="253"/>
        <v>35</v>
      </c>
      <c r="BC632" s="80">
        <f t="shared" si="254"/>
        <v>301.3</v>
      </c>
      <c r="BD632" s="36">
        <f t="shared" si="255"/>
        <v>144.624</v>
      </c>
      <c r="BE632" s="80">
        <f t="shared" si="256"/>
        <v>156.67600000000002</v>
      </c>
    </row>
    <row r="633" spans="1:57" ht="18" thickBot="1">
      <c r="A633" s="217">
        <v>41924</v>
      </c>
      <c r="B633" s="201" t="str">
        <f t="shared" si="234"/>
        <v>07:30:00</v>
      </c>
      <c r="C633" s="27" t="s">
        <v>30</v>
      </c>
      <c r="D633" s="88">
        <v>378</v>
      </c>
      <c r="E633" s="88">
        <v>284</v>
      </c>
      <c r="F633" s="88">
        <v>512</v>
      </c>
      <c r="G633" s="88">
        <v>13</v>
      </c>
      <c r="H633" s="88">
        <v>10</v>
      </c>
      <c r="I633" s="89">
        <v>17</v>
      </c>
      <c r="J633" s="48">
        <f t="shared" si="238"/>
        <v>1174</v>
      </c>
      <c r="K633" s="48">
        <f t="shared" si="239"/>
        <v>40</v>
      </c>
      <c r="L633" s="44">
        <v>445</v>
      </c>
      <c r="M633" s="19">
        <v>300</v>
      </c>
      <c r="N633" s="19"/>
      <c r="O633" s="45">
        <v>14</v>
      </c>
      <c r="P633" s="93">
        <v>11</v>
      </c>
      <c r="Q633" s="49"/>
      <c r="R633" s="48">
        <f t="shared" si="240"/>
        <v>745</v>
      </c>
      <c r="S633" s="48">
        <f t="shared" si="241"/>
        <v>25</v>
      </c>
      <c r="T633" s="50">
        <f t="shared" si="242"/>
        <v>65</v>
      </c>
      <c r="U633" s="89">
        <v>2.92</v>
      </c>
      <c r="V633" s="88">
        <v>3.5</v>
      </c>
      <c r="W633" s="100">
        <v>6.6</v>
      </c>
      <c r="X633" s="44"/>
      <c r="Y633" s="44"/>
      <c r="Z633" s="44"/>
      <c r="AA633" s="44"/>
      <c r="AB633" s="44"/>
      <c r="AC633" s="67">
        <f t="shared" si="243"/>
        <v>0</v>
      </c>
      <c r="AD633" s="51"/>
      <c r="AE633" s="20">
        <f t="shared" si="244"/>
        <v>0</v>
      </c>
      <c r="AF633" s="85">
        <f t="shared" si="245"/>
        <v>81.52</v>
      </c>
      <c r="AG633" s="21">
        <f t="shared" si="246"/>
        <v>81.52</v>
      </c>
      <c r="AH633" s="82"/>
      <c r="AI633" s="51"/>
      <c r="AJ633" s="22">
        <f t="shared" si="247"/>
        <v>81.52</v>
      </c>
      <c r="AK633" s="23">
        <f t="shared" si="235"/>
        <v>63.103999999999999</v>
      </c>
      <c r="AL633" s="58"/>
      <c r="AM633" s="24">
        <f t="shared" si="248"/>
        <v>0</v>
      </c>
      <c r="AN633" s="25">
        <f t="shared" si="249"/>
        <v>144.624</v>
      </c>
      <c r="AO633" s="26">
        <f t="shared" si="250"/>
        <v>144.624</v>
      </c>
      <c r="AP633" s="79"/>
      <c r="AQ633" s="118">
        <v>85</v>
      </c>
      <c r="AR633" s="118">
        <v>200</v>
      </c>
      <c r="AS633" s="118">
        <v>0</v>
      </c>
      <c r="AT633" s="118">
        <v>14</v>
      </c>
      <c r="AU633" s="112">
        <v>55</v>
      </c>
      <c r="AV633" s="62">
        <f t="shared" si="251"/>
        <v>354</v>
      </c>
      <c r="AW633" s="63">
        <f t="shared" si="252"/>
        <v>336.3</v>
      </c>
      <c r="AX633" s="120">
        <v>6</v>
      </c>
      <c r="AY633" s="120">
        <v>20</v>
      </c>
      <c r="AZ633" s="120">
        <v>8</v>
      </c>
      <c r="BA633" s="120">
        <v>1</v>
      </c>
      <c r="BB633" s="81">
        <f t="shared" si="253"/>
        <v>35</v>
      </c>
      <c r="BC633" s="80">
        <f t="shared" si="254"/>
        <v>301.3</v>
      </c>
      <c r="BD633" s="36">
        <f t="shared" si="255"/>
        <v>144.624</v>
      </c>
      <c r="BE633" s="80">
        <f t="shared" si="256"/>
        <v>156.67600000000002</v>
      </c>
    </row>
    <row r="634" spans="1:57" ht="18" thickBot="1">
      <c r="A634" s="217">
        <v>41924</v>
      </c>
      <c r="B634" s="201" t="str">
        <f t="shared" si="234"/>
        <v>08:00:00</v>
      </c>
      <c r="C634" s="27" t="s">
        <v>14</v>
      </c>
      <c r="D634" s="88">
        <v>377</v>
      </c>
      <c r="E634" s="88">
        <v>287</v>
      </c>
      <c r="F634" s="88">
        <v>530</v>
      </c>
      <c r="G634" s="88">
        <v>13</v>
      </c>
      <c r="H634" s="88">
        <v>10</v>
      </c>
      <c r="I634" s="89">
        <v>17</v>
      </c>
      <c r="J634" s="48">
        <f t="shared" si="238"/>
        <v>1194</v>
      </c>
      <c r="K634" s="48">
        <f t="shared" si="239"/>
        <v>40</v>
      </c>
      <c r="L634" s="44">
        <v>384</v>
      </c>
      <c r="M634" s="19">
        <v>301</v>
      </c>
      <c r="N634" s="19"/>
      <c r="O634" s="45">
        <v>13</v>
      </c>
      <c r="P634" s="93">
        <v>11</v>
      </c>
      <c r="Q634" s="49"/>
      <c r="R634" s="48">
        <f t="shared" si="240"/>
        <v>685</v>
      </c>
      <c r="S634" s="48">
        <f t="shared" si="241"/>
        <v>24</v>
      </c>
      <c r="T634" s="50">
        <f t="shared" si="242"/>
        <v>64</v>
      </c>
      <c r="U634" s="89">
        <v>3.36</v>
      </c>
      <c r="V634" s="88">
        <v>3.5</v>
      </c>
      <c r="W634" s="100">
        <v>6.4</v>
      </c>
      <c r="X634" s="60"/>
      <c r="Y634" s="44"/>
      <c r="Z634" s="44"/>
      <c r="AA634" s="44"/>
      <c r="AB634" s="44"/>
      <c r="AC634" s="67">
        <f t="shared" si="243"/>
        <v>0</v>
      </c>
      <c r="AD634" s="51"/>
      <c r="AE634" s="20">
        <f t="shared" si="244"/>
        <v>0</v>
      </c>
      <c r="AF634" s="85">
        <f t="shared" si="245"/>
        <v>80.760000000000005</v>
      </c>
      <c r="AG634" s="21">
        <f t="shared" si="246"/>
        <v>80.760000000000005</v>
      </c>
      <c r="AH634" s="82"/>
      <c r="AI634" s="51"/>
      <c r="AJ634" s="22">
        <f t="shared" si="247"/>
        <v>80.760000000000005</v>
      </c>
      <c r="AK634" s="23">
        <f t="shared" si="235"/>
        <v>63.86399999999999</v>
      </c>
      <c r="AL634" s="58"/>
      <c r="AM634" s="24">
        <f t="shared" si="248"/>
        <v>0</v>
      </c>
      <c r="AN634" s="25">
        <f t="shared" si="249"/>
        <v>144.624</v>
      </c>
      <c r="AO634" s="26">
        <f t="shared" si="250"/>
        <v>144.624</v>
      </c>
      <c r="AP634" s="79"/>
      <c r="AQ634" s="118">
        <v>85</v>
      </c>
      <c r="AR634" s="118">
        <v>200</v>
      </c>
      <c r="AS634" s="118">
        <v>0</v>
      </c>
      <c r="AT634" s="118">
        <v>14</v>
      </c>
      <c r="AU634" s="112">
        <v>55</v>
      </c>
      <c r="AV634" s="62">
        <f t="shared" si="251"/>
        <v>354</v>
      </c>
      <c r="AW634" s="63">
        <f t="shared" si="252"/>
        <v>336.3</v>
      </c>
      <c r="AX634" s="120">
        <v>6</v>
      </c>
      <c r="AY634" s="120">
        <v>20</v>
      </c>
      <c r="AZ634" s="120">
        <v>8</v>
      </c>
      <c r="BA634" s="120">
        <v>1</v>
      </c>
      <c r="BB634" s="81">
        <f t="shared" si="253"/>
        <v>35</v>
      </c>
      <c r="BC634" s="80">
        <f t="shared" si="254"/>
        <v>301.3</v>
      </c>
      <c r="BD634" s="36">
        <f t="shared" si="255"/>
        <v>144.624</v>
      </c>
      <c r="BE634" s="80">
        <f t="shared" si="256"/>
        <v>156.67600000000002</v>
      </c>
    </row>
    <row r="635" spans="1:57" ht="18" thickBot="1">
      <c r="A635" s="217">
        <v>41924</v>
      </c>
      <c r="B635" s="201" t="str">
        <f t="shared" si="234"/>
        <v>08:30:00</v>
      </c>
      <c r="C635" s="27" t="s">
        <v>31</v>
      </c>
      <c r="D635" s="88">
        <v>372</v>
      </c>
      <c r="E635" s="88">
        <v>291</v>
      </c>
      <c r="F635" s="88">
        <v>539</v>
      </c>
      <c r="G635" s="88">
        <v>13</v>
      </c>
      <c r="H635" s="88">
        <v>10</v>
      </c>
      <c r="I635" s="89">
        <v>17</v>
      </c>
      <c r="J635" s="48">
        <f t="shared" si="238"/>
        <v>1202</v>
      </c>
      <c r="K635" s="48">
        <f t="shared" si="239"/>
        <v>40</v>
      </c>
      <c r="L635" s="44">
        <v>378</v>
      </c>
      <c r="M635" s="19">
        <v>302</v>
      </c>
      <c r="N635" s="19"/>
      <c r="O635" s="45">
        <v>13</v>
      </c>
      <c r="P635" s="93">
        <v>11</v>
      </c>
      <c r="Q635" s="49"/>
      <c r="R635" s="48">
        <f t="shared" si="240"/>
        <v>680</v>
      </c>
      <c r="S635" s="48">
        <f t="shared" si="241"/>
        <v>24</v>
      </c>
      <c r="T635" s="50">
        <f t="shared" si="242"/>
        <v>64</v>
      </c>
      <c r="U635" s="89">
        <v>3.36</v>
      </c>
      <c r="V635" s="88">
        <v>3.5</v>
      </c>
      <c r="W635" s="100">
        <v>6.4</v>
      </c>
      <c r="X635" s="44"/>
      <c r="Y635" s="44"/>
      <c r="Z635" s="44"/>
      <c r="AA635" s="44"/>
      <c r="AB635" s="44"/>
      <c r="AC635" s="67">
        <f t="shared" si="243"/>
        <v>0</v>
      </c>
      <c r="AD635" s="51"/>
      <c r="AE635" s="20">
        <f t="shared" si="244"/>
        <v>0</v>
      </c>
      <c r="AF635" s="85">
        <f t="shared" si="245"/>
        <v>80.760000000000005</v>
      </c>
      <c r="AG635" s="21">
        <f t="shared" si="246"/>
        <v>80.760000000000005</v>
      </c>
      <c r="AH635" s="82"/>
      <c r="AI635" s="51"/>
      <c r="AJ635" s="22">
        <f t="shared" si="247"/>
        <v>80.760000000000005</v>
      </c>
      <c r="AK635" s="23">
        <f t="shared" si="235"/>
        <v>63.86399999999999</v>
      </c>
      <c r="AL635" s="58"/>
      <c r="AM635" s="24">
        <f t="shared" si="248"/>
        <v>0</v>
      </c>
      <c r="AN635" s="25">
        <f t="shared" si="249"/>
        <v>144.624</v>
      </c>
      <c r="AO635" s="26">
        <f t="shared" si="250"/>
        <v>144.624</v>
      </c>
      <c r="AP635" s="79"/>
      <c r="AQ635" s="118">
        <v>85</v>
      </c>
      <c r="AR635" s="118">
        <v>200</v>
      </c>
      <c r="AS635" s="118">
        <v>0</v>
      </c>
      <c r="AT635" s="118">
        <v>14</v>
      </c>
      <c r="AU635" s="112">
        <v>55</v>
      </c>
      <c r="AV635" s="62">
        <f t="shared" si="251"/>
        <v>354</v>
      </c>
      <c r="AW635" s="63">
        <f t="shared" si="252"/>
        <v>336.3</v>
      </c>
      <c r="AX635" s="120">
        <v>6</v>
      </c>
      <c r="AY635" s="120">
        <v>20</v>
      </c>
      <c r="AZ635" s="120">
        <v>8</v>
      </c>
      <c r="BA635" s="120">
        <v>1</v>
      </c>
      <c r="BB635" s="81">
        <f t="shared" si="253"/>
        <v>35</v>
      </c>
      <c r="BC635" s="80">
        <f t="shared" si="254"/>
        <v>301.3</v>
      </c>
      <c r="BD635" s="36">
        <f t="shared" si="255"/>
        <v>144.624</v>
      </c>
      <c r="BE635" s="80">
        <f t="shared" si="256"/>
        <v>156.67600000000002</v>
      </c>
    </row>
    <row r="636" spans="1:57" ht="18" thickBot="1">
      <c r="A636" s="217">
        <v>41924</v>
      </c>
      <c r="B636" s="201" t="str">
        <f t="shared" si="234"/>
        <v>09:00:00</v>
      </c>
      <c r="C636" s="27" t="s">
        <v>15</v>
      </c>
      <c r="D636" s="88">
        <v>373</v>
      </c>
      <c r="E636" s="88">
        <v>292</v>
      </c>
      <c r="F636" s="88">
        <v>525</v>
      </c>
      <c r="G636" s="88">
        <v>13</v>
      </c>
      <c r="H636" s="88">
        <v>10</v>
      </c>
      <c r="I636" s="89">
        <v>17</v>
      </c>
      <c r="J636" s="48">
        <f t="shared" si="238"/>
        <v>1190</v>
      </c>
      <c r="K636" s="48">
        <f t="shared" si="239"/>
        <v>40</v>
      </c>
      <c r="L636" s="44">
        <v>385</v>
      </c>
      <c r="M636" s="19">
        <v>307</v>
      </c>
      <c r="N636" s="19"/>
      <c r="O636" s="45">
        <v>13</v>
      </c>
      <c r="P636" s="93">
        <v>11</v>
      </c>
      <c r="Q636" s="49"/>
      <c r="R636" s="48">
        <f t="shared" si="240"/>
        <v>692</v>
      </c>
      <c r="S636" s="48">
        <f t="shared" si="241"/>
        <v>24</v>
      </c>
      <c r="T636" s="50">
        <f t="shared" si="242"/>
        <v>64</v>
      </c>
      <c r="U636" s="89">
        <v>3.36</v>
      </c>
      <c r="V636" s="88">
        <v>3.5</v>
      </c>
      <c r="W636" s="100">
        <v>6.2</v>
      </c>
      <c r="X636" s="44"/>
      <c r="Y636" s="44"/>
      <c r="Z636" s="44"/>
      <c r="AA636" s="44"/>
      <c r="AB636" s="44"/>
      <c r="AC636" s="67">
        <f t="shared" si="243"/>
        <v>0</v>
      </c>
      <c r="AD636" s="51"/>
      <c r="AE636" s="20">
        <f t="shared" si="244"/>
        <v>0</v>
      </c>
      <c r="AF636" s="85">
        <f t="shared" si="245"/>
        <v>80.56</v>
      </c>
      <c r="AG636" s="21">
        <f t="shared" si="246"/>
        <v>80.56</v>
      </c>
      <c r="AH636" s="82"/>
      <c r="AI636" s="51"/>
      <c r="AJ636" s="22">
        <f t="shared" si="247"/>
        <v>80.56</v>
      </c>
      <c r="AK636" s="23">
        <f t="shared" si="235"/>
        <v>64.063999999999993</v>
      </c>
      <c r="AL636" s="58"/>
      <c r="AM636" s="24">
        <f t="shared" si="248"/>
        <v>0</v>
      </c>
      <c r="AN636" s="25">
        <f t="shared" si="249"/>
        <v>144.624</v>
      </c>
      <c r="AO636" s="26">
        <f t="shared" si="250"/>
        <v>144.624</v>
      </c>
      <c r="AP636" s="79"/>
      <c r="AQ636" s="118">
        <v>85</v>
      </c>
      <c r="AR636" s="118">
        <v>200</v>
      </c>
      <c r="AS636" s="118">
        <v>0</v>
      </c>
      <c r="AT636" s="118">
        <v>14</v>
      </c>
      <c r="AU636" s="112">
        <v>55</v>
      </c>
      <c r="AV636" s="62">
        <f t="shared" si="251"/>
        <v>354</v>
      </c>
      <c r="AW636" s="63">
        <f t="shared" si="252"/>
        <v>336.3</v>
      </c>
      <c r="AX636" s="120">
        <v>6</v>
      </c>
      <c r="AY636" s="120">
        <v>20</v>
      </c>
      <c r="AZ636" s="120">
        <v>8</v>
      </c>
      <c r="BA636" s="120">
        <v>1</v>
      </c>
      <c r="BB636" s="81">
        <f t="shared" si="253"/>
        <v>35</v>
      </c>
      <c r="BC636" s="80">
        <f t="shared" si="254"/>
        <v>301.3</v>
      </c>
      <c r="BD636" s="36">
        <f t="shared" si="255"/>
        <v>144.624</v>
      </c>
      <c r="BE636" s="80">
        <f t="shared" si="256"/>
        <v>156.67600000000002</v>
      </c>
    </row>
    <row r="637" spans="1:57" ht="18" thickBot="1">
      <c r="A637" s="217">
        <v>41924</v>
      </c>
      <c r="B637" s="201" t="str">
        <f t="shared" si="234"/>
        <v>09:30:00</v>
      </c>
      <c r="C637" s="27" t="s">
        <v>32</v>
      </c>
      <c r="D637" s="88">
        <v>377</v>
      </c>
      <c r="E637" s="88">
        <v>301</v>
      </c>
      <c r="F637" s="88">
        <v>540</v>
      </c>
      <c r="G637" s="88">
        <v>13</v>
      </c>
      <c r="H637" s="88">
        <v>11</v>
      </c>
      <c r="I637" s="89">
        <v>18</v>
      </c>
      <c r="J637" s="48">
        <f t="shared" si="238"/>
        <v>1218</v>
      </c>
      <c r="K637" s="48">
        <f t="shared" si="239"/>
        <v>42</v>
      </c>
      <c r="L637" s="44">
        <v>454</v>
      </c>
      <c r="M637" s="19">
        <v>305</v>
      </c>
      <c r="N637" s="19"/>
      <c r="O637" s="45">
        <v>14</v>
      </c>
      <c r="P637" s="93">
        <v>11</v>
      </c>
      <c r="Q637" s="49"/>
      <c r="R637" s="48">
        <f t="shared" si="240"/>
        <v>759</v>
      </c>
      <c r="S637" s="48">
        <f t="shared" si="241"/>
        <v>25</v>
      </c>
      <c r="T637" s="50">
        <f t="shared" si="242"/>
        <v>67</v>
      </c>
      <c r="U637" s="89">
        <v>3.36</v>
      </c>
      <c r="V637" s="88">
        <v>3.2</v>
      </c>
      <c r="W637" s="100">
        <v>6.2</v>
      </c>
      <c r="X637" s="44"/>
      <c r="Y637" s="44"/>
      <c r="Z637" s="44"/>
      <c r="AA637" s="44"/>
      <c r="AB637" s="44"/>
      <c r="AC637" s="67">
        <f t="shared" si="243"/>
        <v>0</v>
      </c>
      <c r="AD637" s="51"/>
      <c r="AE637" s="20">
        <f t="shared" si="244"/>
        <v>0</v>
      </c>
      <c r="AF637" s="85">
        <f t="shared" si="245"/>
        <v>83.26</v>
      </c>
      <c r="AG637" s="21">
        <f t="shared" si="246"/>
        <v>83.26</v>
      </c>
      <c r="AH637" s="82"/>
      <c r="AI637" s="51"/>
      <c r="AJ637" s="22">
        <f t="shared" si="247"/>
        <v>83.26</v>
      </c>
      <c r="AK637" s="23">
        <f t="shared" si="235"/>
        <v>61.36399999999999</v>
      </c>
      <c r="AL637" s="58"/>
      <c r="AM637" s="24">
        <f t="shared" si="248"/>
        <v>0</v>
      </c>
      <c r="AN637" s="25">
        <f t="shared" si="249"/>
        <v>144.624</v>
      </c>
      <c r="AO637" s="26">
        <f t="shared" si="250"/>
        <v>144.624</v>
      </c>
      <c r="AP637" s="79"/>
      <c r="AQ637" s="118">
        <v>85</v>
      </c>
      <c r="AR637" s="118">
        <v>200</v>
      </c>
      <c r="AS637" s="118">
        <v>0</v>
      </c>
      <c r="AT637" s="118">
        <v>14</v>
      </c>
      <c r="AU637" s="112">
        <v>55</v>
      </c>
      <c r="AV637" s="62">
        <f t="shared" si="251"/>
        <v>354</v>
      </c>
      <c r="AW637" s="63">
        <f t="shared" si="252"/>
        <v>336.3</v>
      </c>
      <c r="AX637" s="120">
        <v>6</v>
      </c>
      <c r="AY637" s="120">
        <v>20</v>
      </c>
      <c r="AZ637" s="120">
        <v>8</v>
      </c>
      <c r="BA637" s="120">
        <v>1</v>
      </c>
      <c r="BB637" s="81">
        <f t="shared" si="253"/>
        <v>35</v>
      </c>
      <c r="BC637" s="80">
        <f t="shared" si="254"/>
        <v>301.3</v>
      </c>
      <c r="BD637" s="36">
        <f t="shared" si="255"/>
        <v>144.624</v>
      </c>
      <c r="BE637" s="80">
        <f t="shared" si="256"/>
        <v>156.67600000000002</v>
      </c>
    </row>
    <row r="638" spans="1:57" ht="18" thickBot="1">
      <c r="A638" s="217">
        <v>41924</v>
      </c>
      <c r="B638" s="201" t="str">
        <f t="shared" si="234"/>
        <v>10:00:00</v>
      </c>
      <c r="C638" s="27" t="s">
        <v>16</v>
      </c>
      <c r="D638" s="88">
        <v>380</v>
      </c>
      <c r="E638" s="88">
        <v>297</v>
      </c>
      <c r="F638" s="88">
        <v>542</v>
      </c>
      <c r="G638" s="88">
        <v>13</v>
      </c>
      <c r="H638" s="88">
        <v>11</v>
      </c>
      <c r="I638" s="89">
        <v>17</v>
      </c>
      <c r="J638" s="48">
        <f t="shared" si="238"/>
        <v>1219</v>
      </c>
      <c r="K638" s="48">
        <f t="shared" si="239"/>
        <v>41</v>
      </c>
      <c r="L638" s="44">
        <v>461</v>
      </c>
      <c r="M638" s="19">
        <v>306</v>
      </c>
      <c r="N638" s="19"/>
      <c r="O638" s="45">
        <v>15</v>
      </c>
      <c r="P638" s="93">
        <v>11</v>
      </c>
      <c r="Q638" s="49"/>
      <c r="R638" s="48">
        <f t="shared" si="240"/>
        <v>767</v>
      </c>
      <c r="S638" s="48">
        <f t="shared" si="241"/>
        <v>26</v>
      </c>
      <c r="T638" s="50">
        <f t="shared" si="242"/>
        <v>67</v>
      </c>
      <c r="U638" s="89">
        <v>3.3</v>
      </c>
      <c r="V638" s="88">
        <v>3.2</v>
      </c>
      <c r="W638" s="88">
        <v>6.7</v>
      </c>
      <c r="X638" s="44"/>
      <c r="Y638" s="44"/>
      <c r="Z638" s="44"/>
      <c r="AA638" s="44"/>
      <c r="AB638" s="44"/>
      <c r="AC638" s="67">
        <f t="shared" si="243"/>
        <v>0</v>
      </c>
      <c r="AD638" s="51"/>
      <c r="AE638" s="20">
        <f t="shared" si="244"/>
        <v>0</v>
      </c>
      <c r="AF638" s="85">
        <f t="shared" si="245"/>
        <v>83.4</v>
      </c>
      <c r="AG638" s="21">
        <f t="shared" si="246"/>
        <v>83.4</v>
      </c>
      <c r="AH638" s="82"/>
      <c r="AI638" s="51"/>
      <c r="AJ638" s="22">
        <f t="shared" si="247"/>
        <v>83.4</v>
      </c>
      <c r="AK638" s="23">
        <f t="shared" si="235"/>
        <v>61.22399999999999</v>
      </c>
      <c r="AL638" s="58"/>
      <c r="AM638" s="24">
        <f t="shared" si="248"/>
        <v>0</v>
      </c>
      <c r="AN638" s="25">
        <f t="shared" si="249"/>
        <v>144.624</v>
      </c>
      <c r="AO638" s="26">
        <f t="shared" si="250"/>
        <v>144.624</v>
      </c>
      <c r="AP638" s="79"/>
      <c r="AQ638" s="118">
        <v>85</v>
      </c>
      <c r="AR638" s="118">
        <v>200</v>
      </c>
      <c r="AS638" s="118">
        <v>0</v>
      </c>
      <c r="AT638" s="118">
        <v>14</v>
      </c>
      <c r="AU638" s="112">
        <v>55</v>
      </c>
      <c r="AV638" s="62">
        <f t="shared" si="251"/>
        <v>354</v>
      </c>
      <c r="AW638" s="63">
        <f t="shared" si="252"/>
        <v>336.3</v>
      </c>
      <c r="AX638" s="120">
        <v>6</v>
      </c>
      <c r="AY638" s="120">
        <v>20</v>
      </c>
      <c r="AZ638" s="120">
        <v>8</v>
      </c>
      <c r="BA638" s="120">
        <v>1</v>
      </c>
      <c r="BB638" s="81">
        <f t="shared" si="253"/>
        <v>35</v>
      </c>
      <c r="BC638" s="80">
        <f t="shared" si="254"/>
        <v>301.3</v>
      </c>
      <c r="BD638" s="36">
        <f t="shared" si="255"/>
        <v>144.624</v>
      </c>
      <c r="BE638" s="80">
        <f t="shared" si="256"/>
        <v>156.67600000000002</v>
      </c>
    </row>
    <row r="639" spans="1:57" ht="18" thickBot="1">
      <c r="A639" s="217">
        <v>41924</v>
      </c>
      <c r="B639" s="201" t="str">
        <f t="shared" si="234"/>
        <v>10:30:00</v>
      </c>
      <c r="C639" s="27" t="s">
        <v>45</v>
      </c>
      <c r="D639" s="88">
        <v>387</v>
      </c>
      <c r="E639" s="88">
        <v>309</v>
      </c>
      <c r="F639" s="88">
        <v>527</v>
      </c>
      <c r="G639" s="88">
        <v>13</v>
      </c>
      <c r="H639" s="88">
        <v>11</v>
      </c>
      <c r="I639" s="89">
        <v>17</v>
      </c>
      <c r="J639" s="48">
        <f t="shared" si="238"/>
        <v>1223</v>
      </c>
      <c r="K639" s="48">
        <f t="shared" si="239"/>
        <v>41</v>
      </c>
      <c r="L639" s="44">
        <v>465</v>
      </c>
      <c r="M639" s="19">
        <v>308</v>
      </c>
      <c r="N639" s="19"/>
      <c r="O639" s="45">
        <v>15</v>
      </c>
      <c r="P639" s="93">
        <v>11</v>
      </c>
      <c r="Q639" s="49"/>
      <c r="R639" s="48">
        <f t="shared" si="240"/>
        <v>773</v>
      </c>
      <c r="S639" s="48">
        <f t="shared" si="241"/>
        <v>26</v>
      </c>
      <c r="T639" s="50">
        <f t="shared" si="242"/>
        <v>67</v>
      </c>
      <c r="U639" s="89">
        <v>3.3</v>
      </c>
      <c r="V639" s="88">
        <v>3.2</v>
      </c>
      <c r="W639" s="88">
        <v>6.7</v>
      </c>
      <c r="X639" s="44"/>
      <c r="Y639" s="44"/>
      <c r="Z639" s="44"/>
      <c r="AA639" s="44"/>
      <c r="AB639" s="44"/>
      <c r="AC639" s="67">
        <f t="shared" si="243"/>
        <v>0</v>
      </c>
      <c r="AD639" s="51"/>
      <c r="AE639" s="20">
        <f t="shared" si="244"/>
        <v>0</v>
      </c>
      <c r="AF639" s="85">
        <f t="shared" si="245"/>
        <v>83.4</v>
      </c>
      <c r="AG639" s="21">
        <f t="shared" si="246"/>
        <v>83.4</v>
      </c>
      <c r="AH639" s="82"/>
      <c r="AI639" s="51"/>
      <c r="AJ639" s="22">
        <f t="shared" si="247"/>
        <v>83.4</v>
      </c>
      <c r="AK639" s="23">
        <f t="shared" si="235"/>
        <v>61.22399999999999</v>
      </c>
      <c r="AL639" s="58"/>
      <c r="AM639" s="24">
        <f t="shared" si="248"/>
        <v>0</v>
      </c>
      <c r="AN639" s="25">
        <f t="shared" si="249"/>
        <v>144.624</v>
      </c>
      <c r="AO639" s="26">
        <f t="shared" si="250"/>
        <v>144.624</v>
      </c>
      <c r="AP639" s="79"/>
      <c r="AQ639" s="118">
        <v>85</v>
      </c>
      <c r="AR639" s="118">
        <v>200</v>
      </c>
      <c r="AS639" s="118">
        <v>0</v>
      </c>
      <c r="AT639" s="118">
        <v>14</v>
      </c>
      <c r="AU639" s="112">
        <v>55</v>
      </c>
      <c r="AV639" s="62">
        <f t="shared" si="251"/>
        <v>354</v>
      </c>
      <c r="AW639" s="63">
        <f t="shared" si="252"/>
        <v>336.3</v>
      </c>
      <c r="AX639" s="120">
        <v>6</v>
      </c>
      <c r="AY639" s="120">
        <v>20</v>
      </c>
      <c r="AZ639" s="120">
        <v>8</v>
      </c>
      <c r="BA639" s="120">
        <v>1</v>
      </c>
      <c r="BB639" s="81">
        <f t="shared" si="253"/>
        <v>35</v>
      </c>
      <c r="BC639" s="80">
        <f t="shared" si="254"/>
        <v>301.3</v>
      </c>
      <c r="BD639" s="36">
        <f t="shared" si="255"/>
        <v>144.624</v>
      </c>
      <c r="BE639" s="80">
        <f t="shared" si="256"/>
        <v>156.67600000000002</v>
      </c>
    </row>
    <row r="640" spans="1:57" ht="18" thickBot="1">
      <c r="A640" s="217">
        <v>41924</v>
      </c>
      <c r="B640" s="201" t="str">
        <f t="shared" si="234"/>
        <v>11:00:00</v>
      </c>
      <c r="C640" s="27" t="s">
        <v>17</v>
      </c>
      <c r="D640" s="88">
        <v>391</v>
      </c>
      <c r="E640" s="88">
        <v>309</v>
      </c>
      <c r="F640" s="88">
        <v>535</v>
      </c>
      <c r="G640" s="88">
        <v>13</v>
      </c>
      <c r="H640" s="88">
        <v>11</v>
      </c>
      <c r="I640" s="89">
        <v>17</v>
      </c>
      <c r="J640" s="48">
        <f t="shared" si="238"/>
        <v>1235</v>
      </c>
      <c r="K640" s="48">
        <f t="shared" si="239"/>
        <v>41</v>
      </c>
      <c r="L640" s="44">
        <v>497</v>
      </c>
      <c r="M640" s="19">
        <v>314</v>
      </c>
      <c r="N640" s="19"/>
      <c r="O640" s="45">
        <v>16</v>
      </c>
      <c r="P640" s="93">
        <v>11</v>
      </c>
      <c r="Q640" s="49"/>
      <c r="R640" s="48">
        <f t="shared" si="240"/>
        <v>811</v>
      </c>
      <c r="S640" s="48">
        <f t="shared" si="241"/>
        <v>27</v>
      </c>
      <c r="T640" s="50">
        <f t="shared" si="242"/>
        <v>68</v>
      </c>
      <c r="U640" s="101">
        <v>3.24</v>
      </c>
      <c r="V640" s="88">
        <v>3.2</v>
      </c>
      <c r="W640" s="88">
        <v>6.8</v>
      </c>
      <c r="X640" s="44"/>
      <c r="Y640" s="44"/>
      <c r="Z640" s="44"/>
      <c r="AA640" s="44"/>
      <c r="AB640" s="44"/>
      <c r="AC640" s="67">
        <f t="shared" si="243"/>
        <v>0</v>
      </c>
      <c r="AD640" s="51"/>
      <c r="AE640" s="20">
        <f t="shared" si="244"/>
        <v>0</v>
      </c>
      <c r="AF640" s="85">
        <f t="shared" si="245"/>
        <v>84.44</v>
      </c>
      <c r="AG640" s="21">
        <f t="shared" si="246"/>
        <v>84.44</v>
      </c>
      <c r="AH640" s="82"/>
      <c r="AI640" s="51"/>
      <c r="AJ640" s="22">
        <f t="shared" si="247"/>
        <v>84.44</v>
      </c>
      <c r="AK640" s="23">
        <f t="shared" si="235"/>
        <v>60.183999999999997</v>
      </c>
      <c r="AL640" s="58"/>
      <c r="AM640" s="24">
        <f t="shared" si="248"/>
        <v>0</v>
      </c>
      <c r="AN640" s="25">
        <f t="shared" si="249"/>
        <v>144.624</v>
      </c>
      <c r="AO640" s="26">
        <f t="shared" si="250"/>
        <v>144.624</v>
      </c>
      <c r="AP640" s="79"/>
      <c r="AQ640" s="118">
        <v>85</v>
      </c>
      <c r="AR640" s="118">
        <v>200</v>
      </c>
      <c r="AS640" s="118">
        <v>0</v>
      </c>
      <c r="AT640" s="118">
        <v>14</v>
      </c>
      <c r="AU640" s="112">
        <v>55</v>
      </c>
      <c r="AV640" s="62">
        <f t="shared" si="251"/>
        <v>354</v>
      </c>
      <c r="AW640" s="63">
        <f t="shared" si="252"/>
        <v>336.3</v>
      </c>
      <c r="AX640" s="120">
        <v>6</v>
      </c>
      <c r="AY640" s="120">
        <v>20</v>
      </c>
      <c r="AZ640" s="120">
        <v>8</v>
      </c>
      <c r="BA640" s="120">
        <v>1</v>
      </c>
      <c r="BB640" s="81">
        <f t="shared" si="253"/>
        <v>35</v>
      </c>
      <c r="BC640" s="80">
        <f t="shared" si="254"/>
        <v>301.3</v>
      </c>
      <c r="BD640" s="36">
        <f t="shared" si="255"/>
        <v>144.624</v>
      </c>
      <c r="BE640" s="80">
        <f t="shared" si="256"/>
        <v>156.67600000000002</v>
      </c>
    </row>
    <row r="641" spans="1:57" ht="18" thickBot="1">
      <c r="A641" s="217">
        <v>41924</v>
      </c>
      <c r="B641" s="201" t="str">
        <f t="shared" si="234"/>
        <v>11:30:00</v>
      </c>
      <c r="C641" s="27" t="s">
        <v>46</v>
      </c>
      <c r="D641" s="88">
        <v>395</v>
      </c>
      <c r="E641" s="88">
        <v>310</v>
      </c>
      <c r="F641" s="88">
        <v>554</v>
      </c>
      <c r="G641" s="88">
        <v>14</v>
      </c>
      <c r="H641" s="88">
        <v>11</v>
      </c>
      <c r="I641" s="89">
        <v>18</v>
      </c>
      <c r="J641" s="48">
        <f t="shared" si="238"/>
        <v>1259</v>
      </c>
      <c r="K641" s="48">
        <f t="shared" si="239"/>
        <v>43</v>
      </c>
      <c r="L641" s="44">
        <v>495</v>
      </c>
      <c r="M641" s="19">
        <v>316</v>
      </c>
      <c r="N641" s="19"/>
      <c r="O641" s="45">
        <v>16</v>
      </c>
      <c r="P641" s="93">
        <v>11</v>
      </c>
      <c r="Q641" s="49"/>
      <c r="R641" s="48">
        <f t="shared" si="240"/>
        <v>811</v>
      </c>
      <c r="S641" s="48">
        <f t="shared" si="241"/>
        <v>27</v>
      </c>
      <c r="T641" s="50">
        <f t="shared" si="242"/>
        <v>70</v>
      </c>
      <c r="U641" s="101">
        <v>3.24</v>
      </c>
      <c r="V641" s="88">
        <v>3.2</v>
      </c>
      <c r="W641" s="88">
        <v>6.8</v>
      </c>
      <c r="X641" s="44"/>
      <c r="Y641" s="44"/>
      <c r="Z641" s="44"/>
      <c r="AA641" s="44"/>
      <c r="AB641" s="44"/>
      <c r="AC641" s="67">
        <f t="shared" si="243"/>
        <v>0</v>
      </c>
      <c r="AD641" s="51"/>
      <c r="AE641" s="20">
        <f t="shared" si="244"/>
        <v>0</v>
      </c>
      <c r="AF641" s="85">
        <f t="shared" si="245"/>
        <v>86.44</v>
      </c>
      <c r="AG641" s="21">
        <f t="shared" si="246"/>
        <v>86.44</v>
      </c>
      <c r="AH641" s="82"/>
      <c r="AI641" s="51"/>
      <c r="AJ641" s="22">
        <f t="shared" si="247"/>
        <v>86.44</v>
      </c>
      <c r="AK641" s="23">
        <f t="shared" si="235"/>
        <v>58.183999999999997</v>
      </c>
      <c r="AL641" s="58"/>
      <c r="AM641" s="24">
        <f t="shared" si="248"/>
        <v>0</v>
      </c>
      <c r="AN641" s="25">
        <f t="shared" si="249"/>
        <v>144.624</v>
      </c>
      <c r="AO641" s="26">
        <f t="shared" si="250"/>
        <v>144.624</v>
      </c>
      <c r="AP641" s="79"/>
      <c r="AQ641" s="118">
        <v>85</v>
      </c>
      <c r="AR641" s="118">
        <v>200</v>
      </c>
      <c r="AS641" s="118">
        <v>0</v>
      </c>
      <c r="AT641" s="118">
        <v>14</v>
      </c>
      <c r="AU641" s="112">
        <v>55</v>
      </c>
      <c r="AV641" s="62">
        <f t="shared" si="251"/>
        <v>354</v>
      </c>
      <c r="AW641" s="63">
        <f t="shared" si="252"/>
        <v>336.3</v>
      </c>
      <c r="AX641" s="120">
        <v>6</v>
      </c>
      <c r="AY641" s="120">
        <v>20</v>
      </c>
      <c r="AZ641" s="120">
        <v>8</v>
      </c>
      <c r="BA641" s="120">
        <v>1</v>
      </c>
      <c r="BB641" s="81">
        <f t="shared" si="253"/>
        <v>35</v>
      </c>
      <c r="BC641" s="80">
        <f t="shared" si="254"/>
        <v>301.3</v>
      </c>
      <c r="BD641" s="36">
        <f t="shared" si="255"/>
        <v>144.624</v>
      </c>
      <c r="BE641" s="80">
        <f t="shared" si="256"/>
        <v>156.67600000000002</v>
      </c>
    </row>
    <row r="642" spans="1:57" ht="18" thickBot="1">
      <c r="A642" s="217">
        <v>41924</v>
      </c>
      <c r="B642" s="201" t="str">
        <f t="shared" si="234"/>
        <v>12:00:00</v>
      </c>
      <c r="C642" s="27" t="s">
        <v>18</v>
      </c>
      <c r="D642" s="88">
        <v>403</v>
      </c>
      <c r="E642" s="88">
        <v>320</v>
      </c>
      <c r="F642" s="92">
        <v>558</v>
      </c>
      <c r="G642" s="88">
        <v>14</v>
      </c>
      <c r="H642" s="88">
        <v>11</v>
      </c>
      <c r="I642" s="89">
        <v>18</v>
      </c>
      <c r="J642" s="48">
        <f t="shared" si="238"/>
        <v>1281</v>
      </c>
      <c r="K642" s="48">
        <f t="shared" si="239"/>
        <v>43</v>
      </c>
      <c r="L642" s="44">
        <v>508</v>
      </c>
      <c r="M642" s="19">
        <v>318</v>
      </c>
      <c r="N642" s="19"/>
      <c r="O642" s="45">
        <v>17</v>
      </c>
      <c r="P642" s="93">
        <v>11</v>
      </c>
      <c r="Q642" s="49"/>
      <c r="R642" s="48">
        <f t="shared" si="240"/>
        <v>826</v>
      </c>
      <c r="S642" s="48">
        <f t="shared" si="241"/>
        <v>28</v>
      </c>
      <c r="T642" s="50">
        <f t="shared" si="242"/>
        <v>71</v>
      </c>
      <c r="U642" s="101">
        <v>3.24</v>
      </c>
      <c r="V642" s="88">
        <v>3.5</v>
      </c>
      <c r="W642" s="88">
        <v>7</v>
      </c>
      <c r="X642" s="44"/>
      <c r="Y642" s="44"/>
      <c r="Z642" s="44"/>
      <c r="AA642" s="44"/>
      <c r="AB642" s="44"/>
      <c r="AC642" s="67">
        <f t="shared" si="243"/>
        <v>0</v>
      </c>
      <c r="AD642" s="51"/>
      <c r="AE642" s="20">
        <f t="shared" si="244"/>
        <v>0</v>
      </c>
      <c r="AF642" s="85">
        <f t="shared" si="245"/>
        <v>87.94</v>
      </c>
      <c r="AG642" s="21">
        <f t="shared" si="246"/>
        <v>87.94</v>
      </c>
      <c r="AH642" s="82"/>
      <c r="AI642" s="51"/>
      <c r="AJ642" s="22">
        <f t="shared" si="247"/>
        <v>87.94</v>
      </c>
      <c r="AK642" s="23">
        <f t="shared" si="235"/>
        <v>56.683999999999997</v>
      </c>
      <c r="AL642" s="58"/>
      <c r="AM642" s="24">
        <f t="shared" si="248"/>
        <v>0</v>
      </c>
      <c r="AN642" s="25">
        <f t="shared" si="249"/>
        <v>144.624</v>
      </c>
      <c r="AO642" s="26">
        <f t="shared" si="250"/>
        <v>144.624</v>
      </c>
      <c r="AP642" s="79"/>
      <c r="AQ642" s="118">
        <v>85</v>
      </c>
      <c r="AR642" s="118">
        <v>200</v>
      </c>
      <c r="AS642" s="118">
        <v>0</v>
      </c>
      <c r="AT642" s="118">
        <v>14</v>
      </c>
      <c r="AU642" s="112">
        <v>55</v>
      </c>
      <c r="AV642" s="62">
        <f t="shared" si="251"/>
        <v>354</v>
      </c>
      <c r="AW642" s="63">
        <f t="shared" si="252"/>
        <v>336.3</v>
      </c>
      <c r="AX642" s="120">
        <v>6</v>
      </c>
      <c r="AY642" s="120">
        <v>20</v>
      </c>
      <c r="AZ642" s="120">
        <v>8</v>
      </c>
      <c r="BA642" s="120">
        <v>1</v>
      </c>
      <c r="BB642" s="81">
        <f t="shared" si="253"/>
        <v>35</v>
      </c>
      <c r="BC642" s="80">
        <f t="shared" si="254"/>
        <v>301.3</v>
      </c>
      <c r="BD642" s="36">
        <f t="shared" si="255"/>
        <v>144.624</v>
      </c>
      <c r="BE642" s="80">
        <f t="shared" si="256"/>
        <v>156.67600000000002</v>
      </c>
    </row>
    <row r="643" spans="1:57" ht="18" thickBot="1">
      <c r="A643" s="217">
        <v>41924</v>
      </c>
      <c r="B643" s="201" t="str">
        <f t="shared" ref="B643:B706" si="257">LEFT(C643,2) &amp; ":" &amp; RIGHT(C643,2) &amp; ":00"</f>
        <v>12:30:00</v>
      </c>
      <c r="C643" s="27" t="s">
        <v>47</v>
      </c>
      <c r="D643" s="88">
        <v>415</v>
      </c>
      <c r="E643" s="88">
        <v>323</v>
      </c>
      <c r="F643" s="92">
        <v>576</v>
      </c>
      <c r="G643" s="88">
        <v>14</v>
      </c>
      <c r="H643" s="88">
        <v>12</v>
      </c>
      <c r="I643" s="89">
        <v>18</v>
      </c>
      <c r="J643" s="48">
        <f t="shared" si="238"/>
        <v>1314</v>
      </c>
      <c r="K643" s="48">
        <f t="shared" si="239"/>
        <v>44</v>
      </c>
      <c r="L643" s="44">
        <v>520</v>
      </c>
      <c r="M643" s="19">
        <v>319</v>
      </c>
      <c r="N643" s="19"/>
      <c r="O643" s="45">
        <v>17</v>
      </c>
      <c r="P643" s="93">
        <v>11</v>
      </c>
      <c r="Q643" s="49"/>
      <c r="R643" s="48">
        <f t="shared" si="240"/>
        <v>839</v>
      </c>
      <c r="S643" s="48">
        <f t="shared" si="241"/>
        <v>28</v>
      </c>
      <c r="T643" s="50">
        <f t="shared" si="242"/>
        <v>72</v>
      </c>
      <c r="U643" s="101">
        <v>3.24</v>
      </c>
      <c r="V643" s="89">
        <v>3.5</v>
      </c>
      <c r="W643" s="88">
        <v>7</v>
      </c>
      <c r="X643" s="44"/>
      <c r="Y643" s="44"/>
      <c r="Z643" s="44"/>
      <c r="AA643" s="44"/>
      <c r="AB643" s="44"/>
      <c r="AC643" s="67">
        <f t="shared" si="243"/>
        <v>0</v>
      </c>
      <c r="AD643" s="51"/>
      <c r="AE643" s="20">
        <f t="shared" si="244"/>
        <v>0</v>
      </c>
      <c r="AF643" s="85">
        <f t="shared" si="245"/>
        <v>89.24</v>
      </c>
      <c r="AG643" s="21">
        <f t="shared" si="246"/>
        <v>89.24</v>
      </c>
      <c r="AH643" s="82"/>
      <c r="AI643" s="51"/>
      <c r="AJ643" s="22">
        <f t="shared" si="247"/>
        <v>89.24</v>
      </c>
      <c r="AK643" s="23">
        <f t="shared" ref="AK643:AK706" si="258">AO643-AF643</f>
        <v>55.384</v>
      </c>
      <c r="AL643" s="58"/>
      <c r="AM643" s="24">
        <f t="shared" si="248"/>
        <v>0</v>
      </c>
      <c r="AN643" s="25">
        <f t="shared" si="249"/>
        <v>144.624</v>
      </c>
      <c r="AO643" s="26">
        <f t="shared" si="250"/>
        <v>144.624</v>
      </c>
      <c r="AP643" s="79"/>
      <c r="AQ643" s="118">
        <v>85</v>
      </c>
      <c r="AR643" s="118">
        <v>200</v>
      </c>
      <c r="AS643" s="118">
        <v>0</v>
      </c>
      <c r="AT643" s="118">
        <v>14</v>
      </c>
      <c r="AU643" s="112">
        <v>55</v>
      </c>
      <c r="AV643" s="62">
        <f t="shared" si="251"/>
        <v>354</v>
      </c>
      <c r="AW643" s="63">
        <f t="shared" si="252"/>
        <v>336.3</v>
      </c>
      <c r="AX643" s="120">
        <v>6</v>
      </c>
      <c r="AY643" s="120">
        <v>20</v>
      </c>
      <c r="AZ643" s="120">
        <v>8</v>
      </c>
      <c r="BA643" s="120">
        <v>1</v>
      </c>
      <c r="BB643" s="81">
        <f t="shared" si="253"/>
        <v>35</v>
      </c>
      <c r="BC643" s="80">
        <f t="shared" si="254"/>
        <v>301.3</v>
      </c>
      <c r="BD643" s="36">
        <f t="shared" si="255"/>
        <v>144.624</v>
      </c>
      <c r="BE643" s="80">
        <f t="shared" si="256"/>
        <v>156.67600000000002</v>
      </c>
    </row>
    <row r="644" spans="1:57" ht="18" thickBot="1">
      <c r="A644" s="217">
        <v>41924</v>
      </c>
      <c r="B644" s="201" t="str">
        <f t="shared" si="257"/>
        <v>13:00:00</v>
      </c>
      <c r="C644" s="27" t="s">
        <v>19</v>
      </c>
      <c r="D644" s="88">
        <v>425</v>
      </c>
      <c r="E644" s="88">
        <v>326</v>
      </c>
      <c r="F644" s="92">
        <v>569</v>
      </c>
      <c r="G644" s="88">
        <v>14</v>
      </c>
      <c r="H644" s="88">
        <v>12</v>
      </c>
      <c r="I644" s="89">
        <v>18</v>
      </c>
      <c r="J644" s="48">
        <f t="shared" si="238"/>
        <v>1320</v>
      </c>
      <c r="K644" s="48">
        <f t="shared" si="239"/>
        <v>44</v>
      </c>
      <c r="L644" s="44">
        <v>520</v>
      </c>
      <c r="M644" s="19">
        <v>315</v>
      </c>
      <c r="N644" s="19"/>
      <c r="O644" s="45">
        <v>17</v>
      </c>
      <c r="P644" s="93">
        <v>11</v>
      </c>
      <c r="Q644" s="49"/>
      <c r="R644" s="48">
        <f t="shared" si="240"/>
        <v>835</v>
      </c>
      <c r="S644" s="48">
        <f t="shared" si="241"/>
        <v>28</v>
      </c>
      <c r="T644" s="50">
        <f t="shared" si="242"/>
        <v>72</v>
      </c>
      <c r="U644" s="101">
        <v>3.29</v>
      </c>
      <c r="V644" s="89">
        <v>3.5</v>
      </c>
      <c r="W644" s="100">
        <v>6.7</v>
      </c>
      <c r="X644" s="44"/>
      <c r="Y644" s="44"/>
      <c r="Z644" s="44"/>
      <c r="AA644" s="44"/>
      <c r="AB644" s="44"/>
      <c r="AC644" s="67">
        <f t="shared" si="243"/>
        <v>0</v>
      </c>
      <c r="AD644" s="51"/>
      <c r="AE644" s="20">
        <f t="shared" si="244"/>
        <v>0</v>
      </c>
      <c r="AF644" s="85">
        <f t="shared" si="245"/>
        <v>88.990000000000009</v>
      </c>
      <c r="AG644" s="21">
        <f t="shared" si="246"/>
        <v>88.990000000000009</v>
      </c>
      <c r="AH644" s="82"/>
      <c r="AI644" s="51"/>
      <c r="AJ644" s="22">
        <f t="shared" si="247"/>
        <v>88.990000000000009</v>
      </c>
      <c r="AK644" s="23">
        <f t="shared" si="258"/>
        <v>55.633999999999986</v>
      </c>
      <c r="AL644" s="58"/>
      <c r="AM644" s="24">
        <f t="shared" si="248"/>
        <v>0</v>
      </c>
      <c r="AN644" s="25">
        <f t="shared" si="249"/>
        <v>144.624</v>
      </c>
      <c r="AO644" s="26">
        <f t="shared" si="250"/>
        <v>144.624</v>
      </c>
      <c r="AP644" s="79"/>
      <c r="AQ644" s="118">
        <v>85</v>
      </c>
      <c r="AR644" s="118">
        <v>200</v>
      </c>
      <c r="AS644" s="118">
        <v>0</v>
      </c>
      <c r="AT644" s="118">
        <v>14</v>
      </c>
      <c r="AU644" s="112">
        <v>55</v>
      </c>
      <c r="AV644" s="62">
        <f t="shared" si="251"/>
        <v>354</v>
      </c>
      <c r="AW644" s="63">
        <f t="shared" si="252"/>
        <v>336.3</v>
      </c>
      <c r="AX644" s="120">
        <v>6</v>
      </c>
      <c r="AY644" s="120">
        <v>20</v>
      </c>
      <c r="AZ644" s="120">
        <v>8</v>
      </c>
      <c r="BA644" s="120">
        <v>1</v>
      </c>
      <c r="BB644" s="81">
        <f t="shared" si="253"/>
        <v>35</v>
      </c>
      <c r="BC644" s="80">
        <f t="shared" si="254"/>
        <v>301.3</v>
      </c>
      <c r="BD644" s="36">
        <f t="shared" si="255"/>
        <v>144.624</v>
      </c>
      <c r="BE644" s="80">
        <f t="shared" si="256"/>
        <v>156.67600000000002</v>
      </c>
    </row>
    <row r="645" spans="1:57" ht="18" thickBot="1">
      <c r="A645" s="217">
        <v>41924</v>
      </c>
      <c r="B645" s="201" t="str">
        <f t="shared" si="257"/>
        <v>13:30:00</v>
      </c>
      <c r="C645" s="27" t="s">
        <v>48</v>
      </c>
      <c r="D645" s="88">
        <v>428</v>
      </c>
      <c r="E645" s="88">
        <v>324</v>
      </c>
      <c r="F645" s="92">
        <v>563</v>
      </c>
      <c r="G645" s="88">
        <v>15</v>
      </c>
      <c r="H645" s="88">
        <v>12</v>
      </c>
      <c r="I645" s="89">
        <v>18</v>
      </c>
      <c r="J645" s="48">
        <f t="shared" si="238"/>
        <v>1315</v>
      </c>
      <c r="K645" s="48">
        <f t="shared" si="239"/>
        <v>45</v>
      </c>
      <c r="L645" s="44">
        <v>515</v>
      </c>
      <c r="M645" s="19">
        <v>325</v>
      </c>
      <c r="N645" s="19"/>
      <c r="O645" s="45">
        <v>17</v>
      </c>
      <c r="P645" s="93">
        <v>11</v>
      </c>
      <c r="Q645" s="49"/>
      <c r="R645" s="48">
        <f t="shared" si="240"/>
        <v>840</v>
      </c>
      <c r="S645" s="48">
        <f t="shared" si="241"/>
        <v>28</v>
      </c>
      <c r="T645" s="50">
        <f t="shared" si="242"/>
        <v>73</v>
      </c>
      <c r="U645" s="101">
        <v>3.29</v>
      </c>
      <c r="V645" s="89">
        <v>3.5</v>
      </c>
      <c r="W645" s="100">
        <v>6.7</v>
      </c>
      <c r="X645" s="44"/>
      <c r="Y645" s="44"/>
      <c r="Z645" s="44"/>
      <c r="AA645" s="44"/>
      <c r="AB645" s="44"/>
      <c r="AC645" s="67">
        <f t="shared" si="243"/>
        <v>0</v>
      </c>
      <c r="AD645" s="51"/>
      <c r="AE645" s="20">
        <f t="shared" si="244"/>
        <v>0</v>
      </c>
      <c r="AF645" s="85">
        <f t="shared" si="245"/>
        <v>89.990000000000009</v>
      </c>
      <c r="AG645" s="21">
        <f t="shared" si="246"/>
        <v>89.990000000000009</v>
      </c>
      <c r="AH645" s="82"/>
      <c r="AI645" s="51"/>
      <c r="AJ645" s="22">
        <f t="shared" si="247"/>
        <v>89.990000000000009</v>
      </c>
      <c r="AK645" s="23">
        <f t="shared" si="258"/>
        <v>54.633999999999986</v>
      </c>
      <c r="AL645" s="58"/>
      <c r="AM645" s="24">
        <f t="shared" si="248"/>
        <v>0</v>
      </c>
      <c r="AN645" s="25">
        <f t="shared" si="249"/>
        <v>144.624</v>
      </c>
      <c r="AO645" s="26">
        <f t="shared" si="250"/>
        <v>144.624</v>
      </c>
      <c r="AP645" s="79"/>
      <c r="AQ645" s="118">
        <v>85</v>
      </c>
      <c r="AR645" s="118">
        <v>200</v>
      </c>
      <c r="AS645" s="118">
        <v>0</v>
      </c>
      <c r="AT645" s="118">
        <v>14</v>
      </c>
      <c r="AU645" s="112">
        <v>55</v>
      </c>
      <c r="AV645" s="62">
        <f t="shared" si="251"/>
        <v>354</v>
      </c>
      <c r="AW645" s="63">
        <f t="shared" si="252"/>
        <v>336.3</v>
      </c>
      <c r="AX645" s="120">
        <v>6</v>
      </c>
      <c r="AY645" s="120">
        <v>20</v>
      </c>
      <c r="AZ645" s="120">
        <v>8</v>
      </c>
      <c r="BA645" s="120">
        <v>1</v>
      </c>
      <c r="BB645" s="81">
        <f t="shared" si="253"/>
        <v>35</v>
      </c>
      <c r="BC645" s="80">
        <f t="shared" si="254"/>
        <v>301.3</v>
      </c>
      <c r="BD645" s="36">
        <f t="shared" si="255"/>
        <v>144.624</v>
      </c>
      <c r="BE645" s="80">
        <f t="shared" si="256"/>
        <v>156.67600000000002</v>
      </c>
    </row>
    <row r="646" spans="1:57" ht="18" thickBot="1">
      <c r="A646" s="217">
        <v>41924</v>
      </c>
      <c r="B646" s="201" t="str">
        <f t="shared" si="257"/>
        <v>14:00:00</v>
      </c>
      <c r="C646" s="27" t="s">
        <v>20</v>
      </c>
      <c r="D646" s="88">
        <v>423</v>
      </c>
      <c r="E646" s="88">
        <v>335</v>
      </c>
      <c r="F646" s="92">
        <v>568</v>
      </c>
      <c r="G646" s="88">
        <v>15</v>
      </c>
      <c r="H646" s="88">
        <v>12</v>
      </c>
      <c r="I646" s="89">
        <v>19</v>
      </c>
      <c r="J646" s="48">
        <f t="shared" si="238"/>
        <v>1326</v>
      </c>
      <c r="K646" s="48">
        <f t="shared" si="239"/>
        <v>46</v>
      </c>
      <c r="L646" s="44">
        <v>514</v>
      </c>
      <c r="M646" s="19">
        <v>323</v>
      </c>
      <c r="N646" s="19"/>
      <c r="O646" s="45">
        <v>17</v>
      </c>
      <c r="P646" s="93">
        <v>11</v>
      </c>
      <c r="Q646" s="49"/>
      <c r="R646" s="48">
        <f t="shared" si="240"/>
        <v>837</v>
      </c>
      <c r="S646" s="48">
        <f t="shared" si="241"/>
        <v>28</v>
      </c>
      <c r="T646" s="50">
        <f t="shared" si="242"/>
        <v>74</v>
      </c>
      <c r="U646" s="101">
        <v>3.36</v>
      </c>
      <c r="V646" s="89">
        <v>3.6</v>
      </c>
      <c r="W646" s="100">
        <v>7.1</v>
      </c>
      <c r="X646" s="44"/>
      <c r="Y646" s="44"/>
      <c r="Z646" s="44"/>
      <c r="AA646" s="44"/>
      <c r="AB646" s="44"/>
      <c r="AC646" s="67">
        <f t="shared" si="243"/>
        <v>0</v>
      </c>
      <c r="AD646" s="51"/>
      <c r="AE646" s="20">
        <f t="shared" si="244"/>
        <v>0</v>
      </c>
      <c r="AF646" s="85">
        <f t="shared" si="245"/>
        <v>91.559999999999988</v>
      </c>
      <c r="AG646" s="21">
        <f t="shared" si="246"/>
        <v>91.559999999999988</v>
      </c>
      <c r="AH646" s="82"/>
      <c r="AI646" s="51"/>
      <c r="AJ646" s="22">
        <f t="shared" si="247"/>
        <v>91.559999999999988</v>
      </c>
      <c r="AK646" s="23">
        <f t="shared" si="258"/>
        <v>53.064000000000007</v>
      </c>
      <c r="AL646" s="58"/>
      <c r="AM646" s="24">
        <f t="shared" si="248"/>
        <v>0</v>
      </c>
      <c r="AN646" s="25">
        <f t="shared" si="249"/>
        <v>144.624</v>
      </c>
      <c r="AO646" s="26">
        <f t="shared" si="250"/>
        <v>144.624</v>
      </c>
      <c r="AP646" s="79"/>
      <c r="AQ646" s="118">
        <v>85</v>
      </c>
      <c r="AR646" s="118">
        <v>200</v>
      </c>
      <c r="AS646" s="118">
        <v>0</v>
      </c>
      <c r="AT646" s="118">
        <v>14</v>
      </c>
      <c r="AU646" s="112">
        <v>55</v>
      </c>
      <c r="AV646" s="62">
        <f t="shared" si="251"/>
        <v>354</v>
      </c>
      <c r="AW646" s="63">
        <f t="shared" si="252"/>
        <v>336.3</v>
      </c>
      <c r="AX646" s="120">
        <v>6</v>
      </c>
      <c r="AY646" s="120">
        <v>20</v>
      </c>
      <c r="AZ646" s="120">
        <v>8</v>
      </c>
      <c r="BA646" s="120">
        <v>1</v>
      </c>
      <c r="BB646" s="81">
        <f t="shared" si="253"/>
        <v>35</v>
      </c>
      <c r="BC646" s="80">
        <f t="shared" si="254"/>
        <v>301.3</v>
      </c>
      <c r="BD646" s="36">
        <f t="shared" si="255"/>
        <v>144.624</v>
      </c>
      <c r="BE646" s="80">
        <f t="shared" si="256"/>
        <v>156.67600000000002</v>
      </c>
    </row>
    <row r="647" spans="1:57" ht="18" thickBot="1">
      <c r="A647" s="217">
        <v>41924</v>
      </c>
      <c r="B647" s="201" t="str">
        <f t="shared" si="257"/>
        <v>14:30:00</v>
      </c>
      <c r="C647" s="27" t="s">
        <v>33</v>
      </c>
      <c r="D647" s="88">
        <v>432</v>
      </c>
      <c r="E647" s="88">
        <v>337</v>
      </c>
      <c r="F647" s="92">
        <v>572</v>
      </c>
      <c r="G647" s="88">
        <v>15</v>
      </c>
      <c r="H647" s="88">
        <v>12</v>
      </c>
      <c r="I647" s="89">
        <v>19</v>
      </c>
      <c r="J647" s="48">
        <f t="shared" si="238"/>
        <v>1341</v>
      </c>
      <c r="K647" s="48">
        <f t="shared" si="239"/>
        <v>46</v>
      </c>
      <c r="L647" s="44">
        <v>533</v>
      </c>
      <c r="M647" s="19">
        <v>319</v>
      </c>
      <c r="N647" s="19"/>
      <c r="O647" s="45">
        <v>17</v>
      </c>
      <c r="P647" s="93">
        <v>11</v>
      </c>
      <c r="Q647" s="49"/>
      <c r="R647" s="48">
        <f t="shared" si="240"/>
        <v>852</v>
      </c>
      <c r="S647" s="48">
        <f t="shared" si="241"/>
        <v>28</v>
      </c>
      <c r="T647" s="50">
        <f t="shared" si="242"/>
        <v>74</v>
      </c>
      <c r="U647" s="101">
        <v>3.36</v>
      </c>
      <c r="V647" s="89">
        <v>3.6</v>
      </c>
      <c r="W647" s="100">
        <v>7.1</v>
      </c>
      <c r="X647" s="44"/>
      <c r="Y647" s="44"/>
      <c r="Z647" s="44"/>
      <c r="AA647" s="44"/>
      <c r="AB647" s="44"/>
      <c r="AC647" s="67">
        <f t="shared" si="243"/>
        <v>0</v>
      </c>
      <c r="AD647" s="51"/>
      <c r="AE647" s="20">
        <f t="shared" si="244"/>
        <v>0</v>
      </c>
      <c r="AF647" s="85">
        <f t="shared" si="245"/>
        <v>91.659999999999982</v>
      </c>
      <c r="AG647" s="21">
        <f t="shared" si="246"/>
        <v>91.659999999999982</v>
      </c>
      <c r="AH647" s="82"/>
      <c r="AI647" s="51"/>
      <c r="AJ647" s="22">
        <f t="shared" si="247"/>
        <v>91.659999999999982</v>
      </c>
      <c r="AK647" s="23">
        <f t="shared" si="258"/>
        <v>52.964000000000013</v>
      </c>
      <c r="AL647" s="58"/>
      <c r="AM647" s="24">
        <f t="shared" si="248"/>
        <v>0</v>
      </c>
      <c r="AN647" s="25">
        <f t="shared" si="249"/>
        <v>144.624</v>
      </c>
      <c r="AO647" s="26">
        <f t="shared" si="250"/>
        <v>144.624</v>
      </c>
      <c r="AP647" s="79"/>
      <c r="AQ647" s="118">
        <v>85</v>
      </c>
      <c r="AR647" s="118">
        <v>200</v>
      </c>
      <c r="AS647" s="118">
        <v>0</v>
      </c>
      <c r="AT647" s="118">
        <v>14</v>
      </c>
      <c r="AU647" s="112">
        <v>55</v>
      </c>
      <c r="AV647" s="62">
        <f t="shared" si="251"/>
        <v>354</v>
      </c>
      <c r="AW647" s="63">
        <f t="shared" si="252"/>
        <v>336.3</v>
      </c>
      <c r="AX647" s="120">
        <v>6</v>
      </c>
      <c r="AY647" s="120">
        <v>20</v>
      </c>
      <c r="AZ647" s="120">
        <v>8</v>
      </c>
      <c r="BA647" s="120">
        <v>1</v>
      </c>
      <c r="BB647" s="81">
        <f t="shared" si="253"/>
        <v>35</v>
      </c>
      <c r="BC647" s="80">
        <f t="shared" si="254"/>
        <v>301.3</v>
      </c>
      <c r="BD647" s="36">
        <f t="shared" si="255"/>
        <v>144.624</v>
      </c>
      <c r="BE647" s="80">
        <f t="shared" si="256"/>
        <v>156.67600000000002</v>
      </c>
    </row>
    <row r="648" spans="1:57" ht="18" thickBot="1">
      <c r="A648" s="217">
        <v>41924</v>
      </c>
      <c r="B648" s="201" t="str">
        <f t="shared" si="257"/>
        <v>15:00:00</v>
      </c>
      <c r="C648" s="27" t="s">
        <v>21</v>
      </c>
      <c r="D648" s="88">
        <v>435</v>
      </c>
      <c r="E648" s="88">
        <v>336</v>
      </c>
      <c r="F648" s="92">
        <v>571</v>
      </c>
      <c r="G648" s="88">
        <v>15</v>
      </c>
      <c r="H648" s="88">
        <v>12</v>
      </c>
      <c r="I648" s="89">
        <v>19</v>
      </c>
      <c r="J648" s="48">
        <f t="shared" si="238"/>
        <v>1342</v>
      </c>
      <c r="K648" s="48">
        <f t="shared" si="239"/>
        <v>46</v>
      </c>
      <c r="L648" s="44">
        <v>525</v>
      </c>
      <c r="M648" s="19">
        <v>314</v>
      </c>
      <c r="N648" s="19"/>
      <c r="O648" s="45">
        <v>17</v>
      </c>
      <c r="P648" s="93">
        <v>11</v>
      </c>
      <c r="Q648" s="49"/>
      <c r="R648" s="48">
        <f t="shared" si="240"/>
        <v>839</v>
      </c>
      <c r="S648" s="48">
        <f t="shared" si="241"/>
        <v>28</v>
      </c>
      <c r="T648" s="50">
        <f t="shared" si="242"/>
        <v>74</v>
      </c>
      <c r="U648" s="101">
        <v>2.6</v>
      </c>
      <c r="V648" s="89">
        <v>3.6</v>
      </c>
      <c r="W648" s="100">
        <v>5.9</v>
      </c>
      <c r="X648" s="44"/>
      <c r="Y648" s="44"/>
      <c r="Z648" s="44"/>
      <c r="AA648" s="44"/>
      <c r="AB648" s="44"/>
      <c r="AC648" s="67">
        <f t="shared" si="243"/>
        <v>0</v>
      </c>
      <c r="AD648" s="51"/>
      <c r="AE648" s="20">
        <f t="shared" si="244"/>
        <v>0</v>
      </c>
      <c r="AF648" s="85">
        <f t="shared" si="245"/>
        <v>89.699999999999989</v>
      </c>
      <c r="AG648" s="21">
        <f t="shared" si="246"/>
        <v>89.699999999999989</v>
      </c>
      <c r="AH648" s="82"/>
      <c r="AI648" s="51"/>
      <c r="AJ648" s="22">
        <f t="shared" si="247"/>
        <v>89.699999999999989</v>
      </c>
      <c r="AK648" s="23">
        <f t="shared" si="258"/>
        <v>54.924000000000007</v>
      </c>
      <c r="AL648" s="58"/>
      <c r="AM648" s="24">
        <f t="shared" si="248"/>
        <v>0</v>
      </c>
      <c r="AN648" s="25">
        <f t="shared" si="249"/>
        <v>144.624</v>
      </c>
      <c r="AO648" s="26">
        <f t="shared" si="250"/>
        <v>144.624</v>
      </c>
      <c r="AP648" s="79"/>
      <c r="AQ648" s="118">
        <v>85</v>
      </c>
      <c r="AR648" s="118">
        <v>200</v>
      </c>
      <c r="AS648" s="118">
        <v>0</v>
      </c>
      <c r="AT648" s="118">
        <v>14</v>
      </c>
      <c r="AU648" s="112">
        <v>55</v>
      </c>
      <c r="AV648" s="62">
        <f t="shared" si="251"/>
        <v>354</v>
      </c>
      <c r="AW648" s="63">
        <f t="shared" si="252"/>
        <v>336.3</v>
      </c>
      <c r="AX648" s="120">
        <v>6</v>
      </c>
      <c r="AY648" s="120">
        <v>20</v>
      </c>
      <c r="AZ648" s="120">
        <v>8</v>
      </c>
      <c r="BA648" s="120">
        <v>1</v>
      </c>
      <c r="BB648" s="81">
        <f t="shared" si="253"/>
        <v>35</v>
      </c>
      <c r="BC648" s="80">
        <f t="shared" si="254"/>
        <v>301.3</v>
      </c>
      <c r="BD648" s="36">
        <f t="shared" si="255"/>
        <v>144.624</v>
      </c>
      <c r="BE648" s="80">
        <f t="shared" si="256"/>
        <v>156.67600000000002</v>
      </c>
    </row>
    <row r="649" spans="1:57" ht="18" thickBot="1">
      <c r="A649" s="217">
        <v>41924</v>
      </c>
      <c r="B649" s="201" t="str">
        <f t="shared" si="257"/>
        <v>15:30:00</v>
      </c>
      <c r="C649" s="27" t="s">
        <v>34</v>
      </c>
      <c r="D649" s="88">
        <v>424</v>
      </c>
      <c r="E649" s="88">
        <v>334</v>
      </c>
      <c r="F649" s="92">
        <v>571</v>
      </c>
      <c r="G649" s="88">
        <v>15</v>
      </c>
      <c r="H649" s="88">
        <v>12</v>
      </c>
      <c r="I649" s="89">
        <v>19</v>
      </c>
      <c r="J649" s="48">
        <f t="shared" si="238"/>
        <v>1329</v>
      </c>
      <c r="K649" s="48">
        <f t="shared" si="239"/>
        <v>46</v>
      </c>
      <c r="L649" s="44">
        <v>520</v>
      </c>
      <c r="M649" s="19">
        <v>312</v>
      </c>
      <c r="N649" s="19"/>
      <c r="O649" s="45">
        <v>17</v>
      </c>
      <c r="P649" s="93">
        <v>11</v>
      </c>
      <c r="Q649" s="49"/>
      <c r="R649" s="48">
        <f t="shared" si="240"/>
        <v>832</v>
      </c>
      <c r="S649" s="48">
        <f t="shared" si="241"/>
        <v>28</v>
      </c>
      <c r="T649" s="50">
        <f t="shared" si="242"/>
        <v>74</v>
      </c>
      <c r="U649" s="101">
        <v>2.6</v>
      </c>
      <c r="V649" s="89">
        <v>3.6</v>
      </c>
      <c r="W649" s="100">
        <v>5.9</v>
      </c>
      <c r="X649" s="44"/>
      <c r="Y649" s="44"/>
      <c r="Z649" s="44"/>
      <c r="AA649" s="44"/>
      <c r="AB649" s="44"/>
      <c r="AC649" s="67">
        <f t="shared" si="243"/>
        <v>0</v>
      </c>
      <c r="AD649" s="51"/>
      <c r="AE649" s="20">
        <f t="shared" si="244"/>
        <v>0</v>
      </c>
      <c r="AF649" s="85">
        <f t="shared" si="245"/>
        <v>89.699999999999989</v>
      </c>
      <c r="AG649" s="21">
        <f t="shared" si="246"/>
        <v>89.699999999999989</v>
      </c>
      <c r="AH649" s="82"/>
      <c r="AI649" s="51"/>
      <c r="AJ649" s="22">
        <f t="shared" si="247"/>
        <v>89.699999999999989</v>
      </c>
      <c r="AK649" s="23">
        <f t="shared" si="258"/>
        <v>54.924000000000007</v>
      </c>
      <c r="AL649" s="58"/>
      <c r="AM649" s="24">
        <f t="shared" si="248"/>
        <v>0</v>
      </c>
      <c r="AN649" s="25">
        <f t="shared" si="249"/>
        <v>144.624</v>
      </c>
      <c r="AO649" s="26">
        <f t="shared" si="250"/>
        <v>144.624</v>
      </c>
      <c r="AP649" s="79"/>
      <c r="AQ649" s="118">
        <v>85</v>
      </c>
      <c r="AR649" s="118">
        <v>200</v>
      </c>
      <c r="AS649" s="118">
        <v>0</v>
      </c>
      <c r="AT649" s="118">
        <v>14</v>
      </c>
      <c r="AU649" s="112">
        <v>55</v>
      </c>
      <c r="AV649" s="62">
        <f t="shared" si="251"/>
        <v>354</v>
      </c>
      <c r="AW649" s="63">
        <f t="shared" si="252"/>
        <v>336.3</v>
      </c>
      <c r="AX649" s="120">
        <v>6</v>
      </c>
      <c r="AY649" s="120">
        <v>20</v>
      </c>
      <c r="AZ649" s="120">
        <v>8</v>
      </c>
      <c r="BA649" s="120">
        <v>1</v>
      </c>
      <c r="BB649" s="81">
        <f t="shared" si="253"/>
        <v>35</v>
      </c>
      <c r="BC649" s="80">
        <f t="shared" si="254"/>
        <v>301.3</v>
      </c>
      <c r="BD649" s="36">
        <f t="shared" si="255"/>
        <v>144.624</v>
      </c>
      <c r="BE649" s="80">
        <f t="shared" si="256"/>
        <v>156.67600000000002</v>
      </c>
    </row>
    <row r="650" spans="1:57" ht="18" thickBot="1">
      <c r="A650" s="217">
        <v>41924</v>
      </c>
      <c r="B650" s="201" t="str">
        <f t="shared" si="257"/>
        <v>16:00:00</v>
      </c>
      <c r="C650" s="27" t="s">
        <v>22</v>
      </c>
      <c r="D650" s="88">
        <v>422</v>
      </c>
      <c r="E650" s="88">
        <v>329</v>
      </c>
      <c r="F650" s="92">
        <v>562</v>
      </c>
      <c r="G650" s="88">
        <v>15</v>
      </c>
      <c r="H650" s="88">
        <v>12</v>
      </c>
      <c r="I650" s="89">
        <v>18</v>
      </c>
      <c r="J650" s="48">
        <f t="shared" si="238"/>
        <v>1313</v>
      </c>
      <c r="K650" s="48">
        <f t="shared" si="239"/>
        <v>45</v>
      </c>
      <c r="L650" s="44">
        <v>515</v>
      </c>
      <c r="M650" s="19">
        <v>316</v>
      </c>
      <c r="N650" s="19"/>
      <c r="O650" s="45">
        <v>17</v>
      </c>
      <c r="P650" s="93">
        <v>11</v>
      </c>
      <c r="Q650" s="49"/>
      <c r="R650" s="48">
        <f t="shared" si="240"/>
        <v>831</v>
      </c>
      <c r="S650" s="48">
        <f t="shared" si="241"/>
        <v>28</v>
      </c>
      <c r="T650" s="50">
        <f t="shared" si="242"/>
        <v>73</v>
      </c>
      <c r="U650" s="101">
        <v>3.23</v>
      </c>
      <c r="V650" s="89">
        <v>4</v>
      </c>
      <c r="W650" s="100">
        <v>6.9</v>
      </c>
      <c r="X650" s="44"/>
      <c r="Y650" s="44"/>
      <c r="Z650" s="44"/>
      <c r="AA650" s="44"/>
      <c r="AB650" s="44"/>
      <c r="AC650" s="67">
        <f t="shared" si="243"/>
        <v>0</v>
      </c>
      <c r="AD650" s="51"/>
      <c r="AE650" s="20">
        <f t="shared" si="244"/>
        <v>0</v>
      </c>
      <c r="AF650" s="85">
        <f t="shared" si="245"/>
        <v>90.73</v>
      </c>
      <c r="AG650" s="21">
        <f t="shared" si="246"/>
        <v>90.73</v>
      </c>
      <c r="AH650" s="82"/>
      <c r="AI650" s="51"/>
      <c r="AJ650" s="22">
        <f t="shared" si="247"/>
        <v>90.73</v>
      </c>
      <c r="AK650" s="23">
        <f t="shared" si="258"/>
        <v>53.893999999999991</v>
      </c>
      <c r="AL650" s="58"/>
      <c r="AM650" s="24">
        <f t="shared" si="248"/>
        <v>0</v>
      </c>
      <c r="AN650" s="25">
        <f t="shared" si="249"/>
        <v>144.624</v>
      </c>
      <c r="AO650" s="26">
        <f t="shared" si="250"/>
        <v>144.624</v>
      </c>
      <c r="AP650" s="79"/>
      <c r="AQ650" s="118">
        <v>85</v>
      </c>
      <c r="AR650" s="118">
        <v>200</v>
      </c>
      <c r="AS650" s="118">
        <v>0</v>
      </c>
      <c r="AT650" s="118">
        <v>14</v>
      </c>
      <c r="AU650" s="112">
        <v>55</v>
      </c>
      <c r="AV650" s="62">
        <f t="shared" si="251"/>
        <v>354</v>
      </c>
      <c r="AW650" s="63">
        <f t="shared" si="252"/>
        <v>336.3</v>
      </c>
      <c r="AX650" s="120">
        <v>6</v>
      </c>
      <c r="AY650" s="120">
        <v>20</v>
      </c>
      <c r="AZ650" s="120">
        <v>8</v>
      </c>
      <c r="BA650" s="120">
        <v>1</v>
      </c>
      <c r="BB650" s="81">
        <f t="shared" si="253"/>
        <v>35</v>
      </c>
      <c r="BC650" s="80">
        <f t="shared" si="254"/>
        <v>301.3</v>
      </c>
      <c r="BD650" s="36">
        <f t="shared" si="255"/>
        <v>144.624</v>
      </c>
      <c r="BE650" s="80">
        <f t="shared" si="256"/>
        <v>156.67600000000002</v>
      </c>
    </row>
    <row r="651" spans="1:57" ht="18" thickBot="1">
      <c r="A651" s="217">
        <v>41924</v>
      </c>
      <c r="B651" s="201" t="str">
        <f t="shared" si="257"/>
        <v>16:30:00</v>
      </c>
      <c r="C651" s="27" t="s">
        <v>49</v>
      </c>
      <c r="D651" s="88">
        <v>420</v>
      </c>
      <c r="E651" s="88">
        <v>331</v>
      </c>
      <c r="F651" s="88">
        <v>568</v>
      </c>
      <c r="G651" s="88">
        <v>14</v>
      </c>
      <c r="H651" s="88">
        <v>12</v>
      </c>
      <c r="I651" s="89">
        <v>19</v>
      </c>
      <c r="J651" s="48">
        <f t="shared" si="238"/>
        <v>1319</v>
      </c>
      <c r="K651" s="48">
        <f t="shared" si="239"/>
        <v>45</v>
      </c>
      <c r="L651" s="44">
        <v>509</v>
      </c>
      <c r="M651" s="19">
        <v>305</v>
      </c>
      <c r="N651" s="19"/>
      <c r="O651" s="45">
        <v>17</v>
      </c>
      <c r="P651" s="93">
        <v>11</v>
      </c>
      <c r="Q651" s="49"/>
      <c r="R651" s="48">
        <f t="shared" si="240"/>
        <v>814</v>
      </c>
      <c r="S651" s="48">
        <f t="shared" si="241"/>
        <v>28</v>
      </c>
      <c r="T651" s="50">
        <f t="shared" si="242"/>
        <v>73</v>
      </c>
      <c r="U651" s="101">
        <v>3.23</v>
      </c>
      <c r="V651" s="89">
        <v>4</v>
      </c>
      <c r="W651" s="100">
        <v>6.9</v>
      </c>
      <c r="X651" s="44"/>
      <c r="Y651" s="44"/>
      <c r="Z651" s="44"/>
      <c r="AA651" s="44"/>
      <c r="AB651" s="44"/>
      <c r="AC651" s="67">
        <f t="shared" si="243"/>
        <v>0</v>
      </c>
      <c r="AD651" s="51"/>
      <c r="AE651" s="20">
        <f t="shared" si="244"/>
        <v>0</v>
      </c>
      <c r="AF651" s="85">
        <f t="shared" si="245"/>
        <v>91.13000000000001</v>
      </c>
      <c r="AG651" s="21">
        <f t="shared" si="246"/>
        <v>91.13000000000001</v>
      </c>
      <c r="AH651" s="82"/>
      <c r="AI651" s="51"/>
      <c r="AJ651" s="22">
        <f t="shared" si="247"/>
        <v>91.13000000000001</v>
      </c>
      <c r="AK651" s="23">
        <f t="shared" si="258"/>
        <v>53.493999999999986</v>
      </c>
      <c r="AL651" s="58"/>
      <c r="AM651" s="24">
        <f t="shared" si="248"/>
        <v>0</v>
      </c>
      <c r="AN651" s="25">
        <f t="shared" si="249"/>
        <v>144.624</v>
      </c>
      <c r="AO651" s="26">
        <f>AM651+AN651</f>
        <v>144.624</v>
      </c>
      <c r="AP651" s="79"/>
      <c r="AQ651" s="118">
        <v>85</v>
      </c>
      <c r="AR651" s="118">
        <v>200</v>
      </c>
      <c r="AS651" s="118">
        <v>0</v>
      </c>
      <c r="AT651" s="118">
        <v>14</v>
      </c>
      <c r="AU651" s="112">
        <v>55</v>
      </c>
      <c r="AV651" s="62">
        <f t="shared" si="251"/>
        <v>354</v>
      </c>
      <c r="AW651" s="63">
        <f t="shared" si="252"/>
        <v>336.3</v>
      </c>
      <c r="AX651" s="120">
        <v>6</v>
      </c>
      <c r="AY651" s="120">
        <v>20</v>
      </c>
      <c r="AZ651" s="120">
        <v>8</v>
      </c>
      <c r="BA651" s="120">
        <v>1</v>
      </c>
      <c r="BB651" s="81">
        <f t="shared" si="253"/>
        <v>35</v>
      </c>
      <c r="BC651" s="80">
        <f t="shared" si="254"/>
        <v>301.3</v>
      </c>
      <c r="BD651" s="36">
        <f t="shared" si="255"/>
        <v>144.624</v>
      </c>
      <c r="BE651" s="80">
        <f t="shared" si="256"/>
        <v>156.67600000000002</v>
      </c>
    </row>
    <row r="652" spans="1:57" ht="18" thickBot="1">
      <c r="A652" s="217">
        <v>41924</v>
      </c>
      <c r="B652" s="201" t="str">
        <f t="shared" si="257"/>
        <v>17:00:00</v>
      </c>
      <c r="C652" s="27" t="s">
        <v>23</v>
      </c>
      <c r="D652" s="88">
        <v>424</v>
      </c>
      <c r="E652" s="88">
        <v>325</v>
      </c>
      <c r="F652" s="88">
        <v>580</v>
      </c>
      <c r="G652" s="88">
        <v>14</v>
      </c>
      <c r="H652" s="88">
        <v>12</v>
      </c>
      <c r="I652" s="89">
        <v>19</v>
      </c>
      <c r="J652" s="48">
        <f t="shared" si="238"/>
        <v>1329</v>
      </c>
      <c r="K652" s="48">
        <f t="shared" si="239"/>
        <v>45</v>
      </c>
      <c r="L652" s="44">
        <v>517</v>
      </c>
      <c r="M652" s="19">
        <v>310</v>
      </c>
      <c r="N652" s="19"/>
      <c r="O652" s="45">
        <v>17</v>
      </c>
      <c r="P652" s="93">
        <v>11</v>
      </c>
      <c r="Q652" s="49"/>
      <c r="R652" s="48">
        <f t="shared" si="240"/>
        <v>827</v>
      </c>
      <c r="S652" s="48">
        <f t="shared" si="241"/>
        <v>28</v>
      </c>
      <c r="T652" s="50">
        <f t="shared" si="242"/>
        <v>73</v>
      </c>
      <c r="U652" s="101">
        <v>3.24</v>
      </c>
      <c r="V652" s="89">
        <v>4</v>
      </c>
      <c r="W652" s="100">
        <v>7.3</v>
      </c>
      <c r="X652" s="44"/>
      <c r="Y652" s="44"/>
      <c r="Z652" s="44"/>
      <c r="AA652" s="44"/>
      <c r="AB652" s="44"/>
      <c r="AC652" s="67">
        <f t="shared" si="243"/>
        <v>0</v>
      </c>
      <c r="AD652" s="51"/>
      <c r="AE652" s="20">
        <f t="shared" si="244"/>
        <v>0</v>
      </c>
      <c r="AF652" s="85">
        <f t="shared" si="245"/>
        <v>91.539999999999992</v>
      </c>
      <c r="AG652" s="21">
        <f t="shared" si="246"/>
        <v>91.539999999999992</v>
      </c>
      <c r="AH652" s="82"/>
      <c r="AI652" s="51"/>
      <c r="AJ652" s="22">
        <f t="shared" si="247"/>
        <v>91.539999999999992</v>
      </c>
      <c r="AK652" s="23">
        <f t="shared" si="258"/>
        <v>53.084000000000003</v>
      </c>
      <c r="AL652" s="58"/>
      <c r="AM652" s="24">
        <f t="shared" si="248"/>
        <v>0</v>
      </c>
      <c r="AN652" s="25">
        <f t="shared" si="249"/>
        <v>144.624</v>
      </c>
      <c r="AO652" s="26">
        <f t="shared" ref="AO652:AO673" si="259">AM652+AN652</f>
        <v>144.624</v>
      </c>
      <c r="AP652" s="79"/>
      <c r="AQ652" s="118">
        <v>85</v>
      </c>
      <c r="AR652" s="118">
        <v>200</v>
      </c>
      <c r="AS652" s="118">
        <v>0</v>
      </c>
      <c r="AT652" s="118">
        <v>14</v>
      </c>
      <c r="AU652" s="112">
        <v>55</v>
      </c>
      <c r="AV652" s="62">
        <f t="shared" si="251"/>
        <v>354</v>
      </c>
      <c r="AW652" s="63">
        <f t="shared" si="252"/>
        <v>336.3</v>
      </c>
      <c r="AX652" s="120">
        <v>6</v>
      </c>
      <c r="AY652" s="120">
        <v>20</v>
      </c>
      <c r="AZ652" s="120">
        <v>8</v>
      </c>
      <c r="BA652" s="120">
        <v>1</v>
      </c>
      <c r="BB652" s="81">
        <f t="shared" si="253"/>
        <v>35</v>
      </c>
      <c r="BC652" s="80">
        <f t="shared" si="254"/>
        <v>301.3</v>
      </c>
      <c r="BD652" s="36">
        <f t="shared" si="255"/>
        <v>144.624</v>
      </c>
      <c r="BE652" s="80">
        <f t="shared" si="256"/>
        <v>156.67600000000002</v>
      </c>
    </row>
    <row r="653" spans="1:57" ht="18" thickBot="1">
      <c r="A653" s="217">
        <v>41924</v>
      </c>
      <c r="B653" s="201" t="str">
        <f t="shared" si="257"/>
        <v>17:30:00</v>
      </c>
      <c r="C653" s="27" t="s">
        <v>50</v>
      </c>
      <c r="D653" s="88">
        <v>436</v>
      </c>
      <c r="E653" s="88">
        <v>329</v>
      </c>
      <c r="F653" s="88">
        <v>572</v>
      </c>
      <c r="G653" s="88">
        <v>16</v>
      </c>
      <c r="H653" s="88">
        <v>12</v>
      </c>
      <c r="I653" s="89">
        <v>19</v>
      </c>
      <c r="J653" s="48">
        <f t="shared" si="238"/>
        <v>1337</v>
      </c>
      <c r="K653" s="48">
        <f t="shared" si="239"/>
        <v>47</v>
      </c>
      <c r="L653" s="44">
        <v>521</v>
      </c>
      <c r="M653" s="19">
        <v>317</v>
      </c>
      <c r="N653" s="19"/>
      <c r="O653" s="45">
        <v>17</v>
      </c>
      <c r="P653" s="93">
        <v>11</v>
      </c>
      <c r="Q653" s="49"/>
      <c r="R653" s="48">
        <f t="shared" si="240"/>
        <v>838</v>
      </c>
      <c r="S653" s="48">
        <f t="shared" si="241"/>
        <v>28</v>
      </c>
      <c r="T653" s="50">
        <f t="shared" si="242"/>
        <v>75</v>
      </c>
      <c r="U653" s="101">
        <v>3.24</v>
      </c>
      <c r="V653" s="89">
        <v>4</v>
      </c>
      <c r="W653" s="100">
        <v>7.3</v>
      </c>
      <c r="X653" s="44"/>
      <c r="Y653" s="44"/>
      <c r="Z653" s="44"/>
      <c r="AA653" s="44"/>
      <c r="AB653" s="44"/>
      <c r="AC653" s="67">
        <f t="shared" si="243"/>
        <v>0</v>
      </c>
      <c r="AD653" s="51"/>
      <c r="AE653" s="20">
        <f t="shared" si="244"/>
        <v>0</v>
      </c>
      <c r="AF653" s="85">
        <f t="shared" si="245"/>
        <v>93.539999999999992</v>
      </c>
      <c r="AG653" s="21">
        <f t="shared" si="246"/>
        <v>93.539999999999992</v>
      </c>
      <c r="AH653" s="82"/>
      <c r="AI653" s="51"/>
      <c r="AJ653" s="22">
        <f t="shared" si="247"/>
        <v>93.539999999999992</v>
      </c>
      <c r="AK653" s="23">
        <f t="shared" si="258"/>
        <v>51.084000000000003</v>
      </c>
      <c r="AL653" s="58"/>
      <c r="AM653" s="24">
        <f t="shared" si="248"/>
        <v>0</v>
      </c>
      <c r="AN653" s="25">
        <f t="shared" si="249"/>
        <v>144.624</v>
      </c>
      <c r="AO653" s="26">
        <f t="shared" si="259"/>
        <v>144.624</v>
      </c>
      <c r="AP653" s="79"/>
      <c r="AQ653" s="118">
        <v>85</v>
      </c>
      <c r="AR653" s="118">
        <v>200</v>
      </c>
      <c r="AS653" s="118">
        <v>0</v>
      </c>
      <c r="AT653" s="118">
        <v>14</v>
      </c>
      <c r="AU653" s="112">
        <v>55</v>
      </c>
      <c r="AV653" s="62">
        <f t="shared" si="251"/>
        <v>354</v>
      </c>
      <c r="AW653" s="63">
        <f t="shared" si="252"/>
        <v>336.3</v>
      </c>
      <c r="AX653" s="120">
        <v>6</v>
      </c>
      <c r="AY653" s="120">
        <v>20</v>
      </c>
      <c r="AZ653" s="120">
        <v>8</v>
      </c>
      <c r="BA653" s="120">
        <v>1</v>
      </c>
      <c r="BB653" s="81">
        <f t="shared" si="253"/>
        <v>35</v>
      </c>
      <c r="BC653" s="80">
        <f t="shared" si="254"/>
        <v>301.3</v>
      </c>
      <c r="BD653" s="36">
        <f t="shared" si="255"/>
        <v>144.624</v>
      </c>
      <c r="BE653" s="80">
        <f t="shared" si="256"/>
        <v>156.67600000000002</v>
      </c>
    </row>
    <row r="654" spans="1:57" ht="18" thickBot="1">
      <c r="A654" s="217">
        <v>41924</v>
      </c>
      <c r="B654" s="201" t="str">
        <f t="shared" si="257"/>
        <v>18:00:00</v>
      </c>
      <c r="C654" s="27" t="s">
        <v>24</v>
      </c>
      <c r="D654" s="88">
        <v>522</v>
      </c>
      <c r="E654" s="88">
        <v>399</v>
      </c>
      <c r="F654" s="88">
        <v>679</v>
      </c>
      <c r="G654" s="88">
        <v>17</v>
      </c>
      <c r="H654" s="88">
        <v>13</v>
      </c>
      <c r="I654" s="89">
        <v>21</v>
      </c>
      <c r="J654" s="48">
        <f t="shared" si="238"/>
        <v>1600</v>
      </c>
      <c r="K654" s="48">
        <f t="shared" si="239"/>
        <v>51</v>
      </c>
      <c r="L654" s="44">
        <v>590</v>
      </c>
      <c r="M654" s="19">
        <v>357</v>
      </c>
      <c r="N654" s="19"/>
      <c r="O654" s="45">
        <v>19</v>
      </c>
      <c r="P654" s="93">
        <v>13</v>
      </c>
      <c r="Q654" s="49"/>
      <c r="R654" s="48">
        <f t="shared" si="240"/>
        <v>947</v>
      </c>
      <c r="S654" s="48">
        <f t="shared" si="241"/>
        <v>32</v>
      </c>
      <c r="T654" s="50">
        <f t="shared" si="242"/>
        <v>83</v>
      </c>
      <c r="U654" s="101">
        <v>3.95</v>
      </c>
      <c r="V654" s="89">
        <v>7</v>
      </c>
      <c r="W654" s="100">
        <v>9.9</v>
      </c>
      <c r="X654" s="44"/>
      <c r="Y654" s="44"/>
      <c r="Z654" s="44"/>
      <c r="AA654" s="44"/>
      <c r="AB654" s="44"/>
      <c r="AC654" s="67">
        <f t="shared" si="243"/>
        <v>0</v>
      </c>
      <c r="AD654" s="51"/>
      <c r="AE654" s="20">
        <f t="shared" si="244"/>
        <v>0</v>
      </c>
      <c r="AF654" s="85">
        <f t="shared" si="245"/>
        <v>107.85000000000001</v>
      </c>
      <c r="AG654" s="21">
        <f t="shared" si="246"/>
        <v>107.85000000000001</v>
      </c>
      <c r="AH654" s="82"/>
      <c r="AI654" s="51"/>
      <c r="AJ654" s="22">
        <f t="shared" si="247"/>
        <v>107.85000000000001</v>
      </c>
      <c r="AK654" s="23">
        <f t="shared" si="258"/>
        <v>36.773999999999987</v>
      </c>
      <c r="AL654" s="58"/>
      <c r="AM654" s="24">
        <f t="shared" si="248"/>
        <v>0</v>
      </c>
      <c r="AN654" s="25">
        <f t="shared" si="249"/>
        <v>144.624</v>
      </c>
      <c r="AO654" s="26">
        <f t="shared" si="259"/>
        <v>144.624</v>
      </c>
      <c r="AP654" s="79"/>
      <c r="AQ654" s="118">
        <v>85</v>
      </c>
      <c r="AR654" s="118">
        <v>200</v>
      </c>
      <c r="AS654" s="118">
        <v>0</v>
      </c>
      <c r="AT654" s="118">
        <v>14</v>
      </c>
      <c r="AU654" s="112">
        <v>55</v>
      </c>
      <c r="AV654" s="62">
        <f t="shared" si="251"/>
        <v>354</v>
      </c>
      <c r="AW654" s="63">
        <f t="shared" si="252"/>
        <v>336.3</v>
      </c>
      <c r="AX654" s="120">
        <v>6</v>
      </c>
      <c r="AY654" s="120">
        <v>20</v>
      </c>
      <c r="AZ654" s="120">
        <v>8</v>
      </c>
      <c r="BA654" s="120">
        <v>1</v>
      </c>
      <c r="BB654" s="81">
        <f t="shared" si="253"/>
        <v>35</v>
      </c>
      <c r="BC654" s="80">
        <f t="shared" si="254"/>
        <v>301.3</v>
      </c>
      <c r="BD654" s="36">
        <f t="shared" si="255"/>
        <v>144.624</v>
      </c>
      <c r="BE654" s="80">
        <f t="shared" si="256"/>
        <v>156.67600000000002</v>
      </c>
    </row>
    <row r="655" spans="1:57" ht="18" thickBot="1">
      <c r="A655" s="217">
        <v>41924</v>
      </c>
      <c r="B655" s="201" t="str">
        <f t="shared" si="257"/>
        <v>18:15:00</v>
      </c>
      <c r="C655" s="27" t="s">
        <v>35</v>
      </c>
      <c r="D655" s="88">
        <v>623</v>
      </c>
      <c r="E655" s="88">
        <v>464</v>
      </c>
      <c r="F655" s="88">
        <v>740</v>
      </c>
      <c r="G655" s="88">
        <v>20</v>
      </c>
      <c r="H655" s="88">
        <v>15</v>
      </c>
      <c r="I655" s="89">
        <v>24</v>
      </c>
      <c r="J655" s="48">
        <f t="shared" si="238"/>
        <v>1827</v>
      </c>
      <c r="K655" s="48">
        <f t="shared" si="239"/>
        <v>59</v>
      </c>
      <c r="L655" s="44">
        <v>630</v>
      </c>
      <c r="M655" s="19">
        <v>370</v>
      </c>
      <c r="N655" s="19"/>
      <c r="O655" s="45">
        <v>21</v>
      </c>
      <c r="P655" s="93">
        <v>13</v>
      </c>
      <c r="Q655" s="49"/>
      <c r="R655" s="48">
        <f t="shared" si="240"/>
        <v>1000</v>
      </c>
      <c r="S655" s="48">
        <f t="shared" si="241"/>
        <v>34</v>
      </c>
      <c r="T655" s="50">
        <f t="shared" si="242"/>
        <v>93</v>
      </c>
      <c r="U655" s="101">
        <v>3.95</v>
      </c>
      <c r="V655" s="89">
        <v>7</v>
      </c>
      <c r="W655" s="100">
        <v>9.9</v>
      </c>
      <c r="X655" s="44"/>
      <c r="Y655" s="44"/>
      <c r="Z655" s="44"/>
      <c r="AA655" s="44"/>
      <c r="AB655" s="44"/>
      <c r="AC655" s="67">
        <f t="shared" si="243"/>
        <v>0</v>
      </c>
      <c r="AD655" s="51"/>
      <c r="AE655" s="20">
        <f t="shared" si="244"/>
        <v>0</v>
      </c>
      <c r="AF655" s="85">
        <f t="shared" si="245"/>
        <v>120.85000000000001</v>
      </c>
      <c r="AG655" s="21">
        <f t="shared" si="246"/>
        <v>120.85000000000001</v>
      </c>
      <c r="AH655" s="82"/>
      <c r="AI655" s="51"/>
      <c r="AJ655" s="22">
        <f t="shared" si="247"/>
        <v>120.85000000000001</v>
      </c>
      <c r="AK655" s="23">
        <f t="shared" si="258"/>
        <v>23.773999999999987</v>
      </c>
      <c r="AL655" s="58"/>
      <c r="AM655" s="24">
        <f t="shared" si="248"/>
        <v>0</v>
      </c>
      <c r="AN655" s="25">
        <f t="shared" si="249"/>
        <v>144.624</v>
      </c>
      <c r="AO655" s="26">
        <f t="shared" si="259"/>
        <v>144.624</v>
      </c>
      <c r="AP655" s="79"/>
      <c r="AQ655" s="118">
        <v>85</v>
      </c>
      <c r="AR655" s="118">
        <v>200</v>
      </c>
      <c r="AS655" s="118">
        <v>0</v>
      </c>
      <c r="AT655" s="118">
        <v>14</v>
      </c>
      <c r="AU655" s="112">
        <v>55</v>
      </c>
      <c r="AV655" s="62">
        <f t="shared" si="251"/>
        <v>354</v>
      </c>
      <c r="AW655" s="63">
        <f t="shared" si="252"/>
        <v>336.3</v>
      </c>
      <c r="AX655" s="120">
        <v>6</v>
      </c>
      <c r="AY655" s="120">
        <v>20</v>
      </c>
      <c r="AZ655" s="120">
        <v>8</v>
      </c>
      <c r="BA655" s="120">
        <v>1</v>
      </c>
      <c r="BB655" s="81">
        <f t="shared" si="253"/>
        <v>35</v>
      </c>
      <c r="BC655" s="80">
        <f t="shared" si="254"/>
        <v>301.3</v>
      </c>
      <c r="BD655" s="36">
        <f t="shared" si="255"/>
        <v>144.624</v>
      </c>
      <c r="BE655" s="80">
        <f t="shared" si="256"/>
        <v>156.67600000000002</v>
      </c>
    </row>
    <row r="656" spans="1:57" ht="18" thickBot="1">
      <c r="A656" s="217">
        <v>41924</v>
      </c>
      <c r="B656" s="201" t="str">
        <f t="shared" si="257"/>
        <v>18:30:00</v>
      </c>
      <c r="C656" s="27" t="s">
        <v>36</v>
      </c>
      <c r="D656" s="88">
        <v>635</v>
      </c>
      <c r="E656" s="88">
        <v>475</v>
      </c>
      <c r="F656" s="88">
        <v>775</v>
      </c>
      <c r="G656" s="88">
        <v>21</v>
      </c>
      <c r="H656" s="88">
        <v>16</v>
      </c>
      <c r="I656" s="89">
        <v>25</v>
      </c>
      <c r="J656" s="48">
        <f t="shared" si="238"/>
        <v>1885</v>
      </c>
      <c r="K656" s="48">
        <f t="shared" si="239"/>
        <v>62</v>
      </c>
      <c r="L656" s="44">
        <v>652</v>
      </c>
      <c r="M656" s="19">
        <v>380</v>
      </c>
      <c r="N656" s="19"/>
      <c r="O656" s="45">
        <v>21</v>
      </c>
      <c r="P656" s="93">
        <v>13</v>
      </c>
      <c r="Q656" s="49"/>
      <c r="R656" s="48">
        <f t="shared" si="240"/>
        <v>1032</v>
      </c>
      <c r="S656" s="48">
        <f t="shared" si="241"/>
        <v>34</v>
      </c>
      <c r="T656" s="50">
        <f t="shared" si="242"/>
        <v>96</v>
      </c>
      <c r="U656" s="101">
        <v>3.95</v>
      </c>
      <c r="V656" s="89">
        <v>7</v>
      </c>
      <c r="W656" s="100">
        <v>9.9</v>
      </c>
      <c r="X656" s="44"/>
      <c r="Y656" s="44"/>
      <c r="Z656" s="44"/>
      <c r="AA656" s="44"/>
      <c r="AB656" s="44"/>
      <c r="AC656" s="67">
        <f t="shared" si="243"/>
        <v>0</v>
      </c>
      <c r="AD656" s="51"/>
      <c r="AE656" s="20">
        <f t="shared" si="244"/>
        <v>0</v>
      </c>
      <c r="AF656" s="85">
        <f t="shared" si="245"/>
        <v>123.85000000000001</v>
      </c>
      <c r="AG656" s="21">
        <f t="shared" si="246"/>
        <v>123.85000000000001</v>
      </c>
      <c r="AH656" s="82"/>
      <c r="AI656" s="51"/>
      <c r="AJ656" s="22">
        <f t="shared" si="247"/>
        <v>123.85000000000001</v>
      </c>
      <c r="AK656" s="23">
        <f t="shared" si="258"/>
        <v>20.773999999999987</v>
      </c>
      <c r="AL656" s="58"/>
      <c r="AM656" s="24">
        <f t="shared" si="248"/>
        <v>0</v>
      </c>
      <c r="AN656" s="25">
        <f t="shared" si="249"/>
        <v>144.624</v>
      </c>
      <c r="AO656" s="26">
        <f t="shared" si="259"/>
        <v>144.624</v>
      </c>
      <c r="AP656" s="79"/>
      <c r="AQ656" s="118">
        <v>85</v>
      </c>
      <c r="AR656" s="118">
        <v>200</v>
      </c>
      <c r="AS656" s="118">
        <v>0</v>
      </c>
      <c r="AT656" s="118">
        <v>14</v>
      </c>
      <c r="AU656" s="112">
        <v>55</v>
      </c>
      <c r="AV656" s="62">
        <f t="shared" si="251"/>
        <v>354</v>
      </c>
      <c r="AW656" s="63">
        <f t="shared" si="252"/>
        <v>336.3</v>
      </c>
      <c r="AX656" s="120">
        <v>6</v>
      </c>
      <c r="AY656" s="120">
        <v>20</v>
      </c>
      <c r="AZ656" s="120">
        <v>8</v>
      </c>
      <c r="BA656" s="120">
        <v>1</v>
      </c>
      <c r="BB656" s="81">
        <f t="shared" si="253"/>
        <v>35</v>
      </c>
      <c r="BC656" s="80">
        <f t="shared" si="254"/>
        <v>301.3</v>
      </c>
      <c r="BD656" s="36">
        <f t="shared" si="255"/>
        <v>144.624</v>
      </c>
      <c r="BE656" s="80">
        <f t="shared" si="256"/>
        <v>156.67600000000002</v>
      </c>
    </row>
    <row r="657" spans="1:57" ht="18" thickBot="1">
      <c r="A657" s="217">
        <v>41924</v>
      </c>
      <c r="B657" s="201" t="str">
        <f t="shared" si="257"/>
        <v>18:45:00</v>
      </c>
      <c r="C657" s="27" t="s">
        <v>51</v>
      </c>
      <c r="D657" s="88">
        <v>635</v>
      </c>
      <c r="E657" s="88">
        <v>475</v>
      </c>
      <c r="F657" s="88">
        <v>775</v>
      </c>
      <c r="G657" s="88">
        <v>21</v>
      </c>
      <c r="H657" s="88">
        <v>16</v>
      </c>
      <c r="I657" s="89">
        <v>25</v>
      </c>
      <c r="J657" s="48">
        <f>D657+E657+F657</f>
        <v>1885</v>
      </c>
      <c r="K657" s="48">
        <f>G657+H657+I657</f>
        <v>62</v>
      </c>
      <c r="L657" s="44">
        <v>652</v>
      </c>
      <c r="M657" s="19">
        <v>380</v>
      </c>
      <c r="N657" s="19"/>
      <c r="O657" s="45">
        <v>21</v>
      </c>
      <c r="P657" s="93">
        <v>13</v>
      </c>
      <c r="Q657" s="49"/>
      <c r="R657" s="48">
        <f t="shared" si="240"/>
        <v>1032</v>
      </c>
      <c r="S657" s="48">
        <f t="shared" si="241"/>
        <v>34</v>
      </c>
      <c r="T657" s="50">
        <f t="shared" si="242"/>
        <v>96</v>
      </c>
      <c r="U657" s="101">
        <v>3.95</v>
      </c>
      <c r="V657" s="89">
        <v>7</v>
      </c>
      <c r="W657" s="100">
        <v>9.9</v>
      </c>
      <c r="X657" s="44"/>
      <c r="Y657" s="44"/>
      <c r="Z657" s="44"/>
      <c r="AA657" s="44"/>
      <c r="AB657" s="44"/>
      <c r="AC657" s="67">
        <f t="shared" si="243"/>
        <v>0</v>
      </c>
      <c r="AD657" s="51"/>
      <c r="AE657" s="20">
        <f t="shared" si="244"/>
        <v>0</v>
      </c>
      <c r="AF657" s="85">
        <f t="shared" si="245"/>
        <v>123.85000000000001</v>
      </c>
      <c r="AG657" s="21">
        <f t="shared" si="246"/>
        <v>123.85000000000001</v>
      </c>
      <c r="AH657" s="82"/>
      <c r="AI657" s="51"/>
      <c r="AJ657" s="22">
        <f t="shared" si="247"/>
        <v>123.85000000000001</v>
      </c>
      <c r="AK657" s="23">
        <f t="shared" si="258"/>
        <v>20.773999999999987</v>
      </c>
      <c r="AL657" s="58"/>
      <c r="AM657" s="24">
        <f t="shared" si="248"/>
        <v>0</v>
      </c>
      <c r="AN657" s="25">
        <f t="shared" si="249"/>
        <v>144.624</v>
      </c>
      <c r="AO657" s="26">
        <f t="shared" si="259"/>
        <v>144.624</v>
      </c>
      <c r="AP657" s="79"/>
      <c r="AQ657" s="118">
        <v>85</v>
      </c>
      <c r="AR657" s="118">
        <v>200</v>
      </c>
      <c r="AS657" s="118">
        <v>0</v>
      </c>
      <c r="AT657" s="118">
        <v>14</v>
      </c>
      <c r="AU657" s="112">
        <v>55</v>
      </c>
      <c r="AV657" s="62">
        <f t="shared" si="251"/>
        <v>354</v>
      </c>
      <c r="AW657" s="63">
        <f t="shared" si="252"/>
        <v>336.3</v>
      </c>
      <c r="AX657" s="120">
        <v>6</v>
      </c>
      <c r="AY657" s="120">
        <v>20</v>
      </c>
      <c r="AZ657" s="120">
        <v>8</v>
      </c>
      <c r="BA657" s="120">
        <v>1</v>
      </c>
      <c r="BB657" s="81">
        <f t="shared" si="253"/>
        <v>35</v>
      </c>
      <c r="BC657" s="80">
        <f t="shared" si="254"/>
        <v>301.3</v>
      </c>
      <c r="BD657" s="36">
        <f t="shared" si="255"/>
        <v>144.624</v>
      </c>
      <c r="BE657" s="80">
        <f t="shared" si="256"/>
        <v>156.67600000000002</v>
      </c>
    </row>
    <row r="658" spans="1:57" ht="18" thickBot="1">
      <c r="A658" s="217">
        <v>41924</v>
      </c>
      <c r="B658" s="201" t="str">
        <f t="shared" si="257"/>
        <v>19:00:00</v>
      </c>
      <c r="C658" s="27" t="s">
        <v>25</v>
      </c>
      <c r="D658" s="88">
        <v>652</v>
      </c>
      <c r="E658" s="88">
        <v>485</v>
      </c>
      <c r="F658" s="88">
        <v>792</v>
      </c>
      <c r="G658" s="88">
        <v>21</v>
      </c>
      <c r="H658" s="88">
        <v>16</v>
      </c>
      <c r="I658" s="89">
        <v>25</v>
      </c>
      <c r="J658" s="48">
        <f>D658+E658+F658</f>
        <v>1929</v>
      </c>
      <c r="K658" s="48">
        <f>G658+H658+I658</f>
        <v>62</v>
      </c>
      <c r="L658" s="44">
        <v>646</v>
      </c>
      <c r="M658" s="19">
        <v>381</v>
      </c>
      <c r="N658" s="19"/>
      <c r="O658" s="45">
        <v>21</v>
      </c>
      <c r="P658" s="93">
        <v>13</v>
      </c>
      <c r="Q658" s="49"/>
      <c r="R658" s="48">
        <f t="shared" si="240"/>
        <v>1027</v>
      </c>
      <c r="S658" s="48">
        <f t="shared" si="241"/>
        <v>34</v>
      </c>
      <c r="T658" s="50">
        <f t="shared" si="242"/>
        <v>96</v>
      </c>
      <c r="U658" s="101">
        <v>5.52</v>
      </c>
      <c r="V658" s="89">
        <v>7.5</v>
      </c>
      <c r="W658" s="100">
        <v>11.3</v>
      </c>
      <c r="X658" s="44"/>
      <c r="Y658" s="44"/>
      <c r="Z658" s="44"/>
      <c r="AA658" s="44"/>
      <c r="AB658" s="44"/>
      <c r="AC658" s="67">
        <f t="shared" si="243"/>
        <v>0</v>
      </c>
      <c r="AD658" s="51"/>
      <c r="AE658" s="20">
        <f t="shared" si="244"/>
        <v>0</v>
      </c>
      <c r="AF658" s="85">
        <f t="shared" si="245"/>
        <v>127.32</v>
      </c>
      <c r="AG658" s="21">
        <f t="shared" si="246"/>
        <v>127.32</v>
      </c>
      <c r="AH658" s="82"/>
      <c r="AI658" s="51"/>
      <c r="AJ658" s="22">
        <f t="shared" si="247"/>
        <v>127.32</v>
      </c>
      <c r="AK658" s="23">
        <f t="shared" si="258"/>
        <v>17.304000000000002</v>
      </c>
      <c r="AL658" s="58"/>
      <c r="AM658" s="24">
        <f t="shared" si="248"/>
        <v>0</v>
      </c>
      <c r="AN658" s="25">
        <f t="shared" si="249"/>
        <v>144.624</v>
      </c>
      <c r="AO658" s="26">
        <f t="shared" si="259"/>
        <v>144.624</v>
      </c>
      <c r="AP658" s="79"/>
      <c r="AQ658" s="118">
        <v>85</v>
      </c>
      <c r="AR658" s="118">
        <v>200</v>
      </c>
      <c r="AS658" s="118">
        <v>0</v>
      </c>
      <c r="AT658" s="118">
        <v>14</v>
      </c>
      <c r="AU658" s="112">
        <v>55</v>
      </c>
      <c r="AV658" s="62">
        <f t="shared" si="251"/>
        <v>354</v>
      </c>
      <c r="AW658" s="63">
        <f t="shared" si="252"/>
        <v>336.3</v>
      </c>
      <c r="AX658" s="120">
        <v>6</v>
      </c>
      <c r="AY658" s="120">
        <v>20</v>
      </c>
      <c r="AZ658" s="120">
        <v>8</v>
      </c>
      <c r="BA658" s="120">
        <v>1</v>
      </c>
      <c r="BB658" s="81">
        <f t="shared" si="253"/>
        <v>35</v>
      </c>
      <c r="BC658" s="80">
        <f t="shared" si="254"/>
        <v>301.3</v>
      </c>
      <c r="BD658" s="36">
        <f t="shared" si="255"/>
        <v>144.624</v>
      </c>
      <c r="BE658" s="80">
        <f t="shared" si="256"/>
        <v>156.67600000000002</v>
      </c>
    </row>
    <row r="659" spans="1:57" ht="18" thickBot="1">
      <c r="A659" s="217">
        <v>41924</v>
      </c>
      <c r="B659" s="201" t="str">
        <f t="shared" si="257"/>
        <v>19:15:00</v>
      </c>
      <c r="C659" s="27" t="s">
        <v>52</v>
      </c>
      <c r="D659" s="88">
        <v>652</v>
      </c>
      <c r="E659" s="88">
        <v>485</v>
      </c>
      <c r="F659" s="88">
        <v>792</v>
      </c>
      <c r="G659" s="88">
        <v>21</v>
      </c>
      <c r="H659" s="88">
        <v>16</v>
      </c>
      <c r="I659" s="89">
        <v>25</v>
      </c>
      <c r="J659" s="48">
        <f>D659+E659+F659</f>
        <v>1929</v>
      </c>
      <c r="K659" s="48">
        <f>G659+H659+I659</f>
        <v>62</v>
      </c>
      <c r="L659" s="44">
        <v>646</v>
      </c>
      <c r="M659" s="19">
        <v>381</v>
      </c>
      <c r="N659" s="19"/>
      <c r="O659" s="45">
        <v>21</v>
      </c>
      <c r="P659" s="93">
        <v>13</v>
      </c>
      <c r="Q659" s="49"/>
      <c r="R659" s="48">
        <f t="shared" si="240"/>
        <v>1027</v>
      </c>
      <c r="S659" s="48">
        <f t="shared" si="241"/>
        <v>34</v>
      </c>
      <c r="T659" s="50">
        <f t="shared" si="242"/>
        <v>96</v>
      </c>
      <c r="U659" s="101">
        <v>5.52</v>
      </c>
      <c r="V659" s="89">
        <v>7.5</v>
      </c>
      <c r="W659" s="100">
        <v>11.3</v>
      </c>
      <c r="X659" s="44"/>
      <c r="Y659" s="44"/>
      <c r="Z659" s="44"/>
      <c r="AA659" s="44"/>
      <c r="AB659" s="44"/>
      <c r="AC659" s="67">
        <f t="shared" si="243"/>
        <v>0</v>
      </c>
      <c r="AD659" s="51"/>
      <c r="AE659" s="20">
        <f t="shared" si="244"/>
        <v>0</v>
      </c>
      <c r="AF659" s="85">
        <f t="shared" si="245"/>
        <v>127.82</v>
      </c>
      <c r="AG659" s="21">
        <f t="shared" si="246"/>
        <v>127.82</v>
      </c>
      <c r="AH659" s="82"/>
      <c r="AI659" s="51"/>
      <c r="AJ659" s="22">
        <f t="shared" si="247"/>
        <v>127.82</v>
      </c>
      <c r="AK659" s="23">
        <f t="shared" si="258"/>
        <v>16.804000000000002</v>
      </c>
      <c r="AL659" s="58"/>
      <c r="AM659" s="24">
        <f t="shared" si="248"/>
        <v>0</v>
      </c>
      <c r="AN659" s="25">
        <f t="shared" si="249"/>
        <v>144.624</v>
      </c>
      <c r="AO659" s="26">
        <f t="shared" si="259"/>
        <v>144.624</v>
      </c>
      <c r="AP659" s="79"/>
      <c r="AQ659" s="118">
        <v>85</v>
      </c>
      <c r="AR659" s="118">
        <v>200</v>
      </c>
      <c r="AS659" s="118">
        <v>0</v>
      </c>
      <c r="AT659" s="118">
        <v>14</v>
      </c>
      <c r="AU659" s="112">
        <v>55</v>
      </c>
      <c r="AV659" s="62">
        <f t="shared" si="251"/>
        <v>354</v>
      </c>
      <c r="AW659" s="63">
        <f t="shared" si="252"/>
        <v>336.3</v>
      </c>
      <c r="AX659" s="120">
        <v>6</v>
      </c>
      <c r="AY659" s="120">
        <v>20</v>
      </c>
      <c r="AZ659" s="120">
        <v>8</v>
      </c>
      <c r="BA659" s="120">
        <v>1</v>
      </c>
      <c r="BB659" s="81">
        <f t="shared" si="253"/>
        <v>35</v>
      </c>
      <c r="BC659" s="80">
        <f t="shared" si="254"/>
        <v>301.3</v>
      </c>
      <c r="BD659" s="36">
        <f t="shared" si="255"/>
        <v>144.624</v>
      </c>
      <c r="BE659" s="80">
        <f t="shared" si="256"/>
        <v>156.67600000000002</v>
      </c>
    </row>
    <row r="660" spans="1:57" ht="18" thickBot="1">
      <c r="A660" s="217">
        <v>41924</v>
      </c>
      <c r="B660" s="201" t="str">
        <f t="shared" si="257"/>
        <v>19:30:00</v>
      </c>
      <c r="C660" s="27" t="s">
        <v>37</v>
      </c>
      <c r="D660" s="88">
        <v>668</v>
      </c>
      <c r="E660" s="88">
        <v>499</v>
      </c>
      <c r="F660" s="88">
        <v>813</v>
      </c>
      <c r="G660" s="88">
        <v>21</v>
      </c>
      <c r="H660" s="88">
        <v>16</v>
      </c>
      <c r="I660" s="89">
        <v>25</v>
      </c>
      <c r="J660" s="48">
        <f t="shared" si="238"/>
        <v>1980</v>
      </c>
      <c r="K660" s="48">
        <f t="shared" si="239"/>
        <v>62</v>
      </c>
      <c r="L660" s="44">
        <v>650</v>
      </c>
      <c r="M660" s="19">
        <v>384</v>
      </c>
      <c r="N660" s="19"/>
      <c r="O660" s="45">
        <v>22</v>
      </c>
      <c r="P660" s="93">
        <v>13</v>
      </c>
      <c r="Q660" s="49"/>
      <c r="R660" s="48">
        <f t="shared" si="240"/>
        <v>1034</v>
      </c>
      <c r="S660" s="48">
        <f t="shared" si="241"/>
        <v>35</v>
      </c>
      <c r="T660" s="50">
        <f t="shared" si="242"/>
        <v>97</v>
      </c>
      <c r="U660" s="101">
        <v>5.52</v>
      </c>
      <c r="V660" s="89">
        <v>7.5</v>
      </c>
      <c r="W660" s="100">
        <v>11.3</v>
      </c>
      <c r="X660" s="44"/>
      <c r="Y660" s="44"/>
      <c r="Z660" s="44"/>
      <c r="AA660" s="44"/>
      <c r="AB660" s="44"/>
      <c r="AC660" s="67">
        <f t="shared" si="243"/>
        <v>0</v>
      </c>
      <c r="AD660" s="51"/>
      <c r="AE660" s="20">
        <f t="shared" si="244"/>
        <v>0</v>
      </c>
      <c r="AF660" s="85">
        <f t="shared" si="245"/>
        <v>128.82</v>
      </c>
      <c r="AG660" s="21">
        <f t="shared" si="246"/>
        <v>128.82</v>
      </c>
      <c r="AH660" s="82"/>
      <c r="AI660" s="51"/>
      <c r="AJ660" s="22">
        <f t="shared" si="247"/>
        <v>128.82</v>
      </c>
      <c r="AK660" s="23">
        <f t="shared" si="258"/>
        <v>18.539999999999992</v>
      </c>
      <c r="AL660" s="58"/>
      <c r="AM660" s="24">
        <f t="shared" si="248"/>
        <v>0</v>
      </c>
      <c r="AN660" s="25">
        <f t="shared" si="249"/>
        <v>147.35999999999999</v>
      </c>
      <c r="AO660" s="26">
        <f t="shared" si="259"/>
        <v>147.35999999999999</v>
      </c>
      <c r="AP660" s="79"/>
      <c r="AQ660" s="118">
        <v>85</v>
      </c>
      <c r="AR660" s="118">
        <v>200</v>
      </c>
      <c r="AS660" s="118">
        <v>0</v>
      </c>
      <c r="AT660" s="118">
        <v>15</v>
      </c>
      <c r="AU660" s="112">
        <v>60</v>
      </c>
      <c r="AV660" s="62">
        <f t="shared" si="251"/>
        <v>360</v>
      </c>
      <c r="AW660" s="63">
        <f t="shared" si="252"/>
        <v>342</v>
      </c>
      <c r="AX660" s="120">
        <v>6</v>
      </c>
      <c r="AY660" s="120">
        <v>20</v>
      </c>
      <c r="AZ660" s="120">
        <v>8</v>
      </c>
      <c r="BA660" s="120">
        <v>1</v>
      </c>
      <c r="BB660" s="81">
        <f t="shared" si="253"/>
        <v>35</v>
      </c>
      <c r="BC660" s="80">
        <f t="shared" si="254"/>
        <v>307</v>
      </c>
      <c r="BD660" s="36">
        <f t="shared" si="255"/>
        <v>147.35999999999999</v>
      </c>
      <c r="BE660" s="80">
        <f t="shared" si="256"/>
        <v>159.64000000000001</v>
      </c>
    </row>
    <row r="661" spans="1:57" ht="18" thickBot="1">
      <c r="A661" s="217">
        <v>41924</v>
      </c>
      <c r="B661" s="201" t="str">
        <f t="shared" si="257"/>
        <v>19:45:00</v>
      </c>
      <c r="C661" s="27" t="s">
        <v>53</v>
      </c>
      <c r="D661" s="88">
        <v>668</v>
      </c>
      <c r="E661" s="88">
        <v>499</v>
      </c>
      <c r="F661" s="88">
        <v>813</v>
      </c>
      <c r="G661" s="88">
        <v>21</v>
      </c>
      <c r="H661" s="88">
        <v>16</v>
      </c>
      <c r="I661" s="89">
        <v>25</v>
      </c>
      <c r="J661" s="48">
        <f t="shared" si="238"/>
        <v>1980</v>
      </c>
      <c r="K661" s="48">
        <f t="shared" si="239"/>
        <v>62</v>
      </c>
      <c r="L661" s="44">
        <v>650</v>
      </c>
      <c r="M661" s="19">
        <v>384</v>
      </c>
      <c r="N661" s="19"/>
      <c r="O661" s="45">
        <v>22</v>
      </c>
      <c r="P661" s="93">
        <v>13</v>
      </c>
      <c r="Q661" s="49"/>
      <c r="R661" s="48">
        <f t="shared" si="240"/>
        <v>1034</v>
      </c>
      <c r="S661" s="48">
        <f t="shared" si="241"/>
        <v>35</v>
      </c>
      <c r="T661" s="50">
        <f t="shared" si="242"/>
        <v>97</v>
      </c>
      <c r="U661" s="101">
        <v>5.52</v>
      </c>
      <c r="V661" s="89">
        <v>7.5</v>
      </c>
      <c r="W661" s="100">
        <v>11.3</v>
      </c>
      <c r="X661" s="44"/>
      <c r="Y661" s="44"/>
      <c r="Z661" s="44"/>
      <c r="AA661" s="44"/>
      <c r="AB661" s="44"/>
      <c r="AC661" s="67">
        <f t="shared" si="243"/>
        <v>0</v>
      </c>
      <c r="AD661" s="51"/>
      <c r="AE661" s="20">
        <f t="shared" si="244"/>
        <v>0</v>
      </c>
      <c r="AF661" s="85">
        <f t="shared" si="245"/>
        <v>128.82</v>
      </c>
      <c r="AG661" s="21">
        <f t="shared" si="246"/>
        <v>128.82</v>
      </c>
      <c r="AH661" s="82"/>
      <c r="AI661" s="51"/>
      <c r="AJ661" s="22">
        <f t="shared" si="247"/>
        <v>128.82</v>
      </c>
      <c r="AK661" s="23">
        <f t="shared" si="258"/>
        <v>18.539999999999992</v>
      </c>
      <c r="AL661" s="58"/>
      <c r="AM661" s="24">
        <f t="shared" si="248"/>
        <v>0</v>
      </c>
      <c r="AN661" s="25">
        <f t="shared" si="249"/>
        <v>147.35999999999999</v>
      </c>
      <c r="AO661" s="26">
        <f t="shared" si="259"/>
        <v>147.35999999999999</v>
      </c>
      <c r="AP661" s="79"/>
      <c r="AQ661" s="118">
        <v>85</v>
      </c>
      <c r="AR661" s="118">
        <v>200</v>
      </c>
      <c r="AS661" s="118">
        <v>0</v>
      </c>
      <c r="AT661" s="118">
        <v>15</v>
      </c>
      <c r="AU661" s="112">
        <v>60</v>
      </c>
      <c r="AV661" s="62">
        <f t="shared" si="251"/>
        <v>360</v>
      </c>
      <c r="AW661" s="63">
        <f t="shared" si="252"/>
        <v>342</v>
      </c>
      <c r="AX661" s="120">
        <v>6</v>
      </c>
      <c r="AY661" s="120">
        <v>20</v>
      </c>
      <c r="AZ661" s="120">
        <v>8</v>
      </c>
      <c r="BA661" s="120">
        <v>1</v>
      </c>
      <c r="BB661" s="81">
        <f t="shared" si="253"/>
        <v>35</v>
      </c>
      <c r="BC661" s="80">
        <f t="shared" si="254"/>
        <v>307</v>
      </c>
      <c r="BD661" s="36">
        <f t="shared" si="255"/>
        <v>147.35999999999999</v>
      </c>
      <c r="BE661" s="80">
        <f t="shared" si="256"/>
        <v>159.64000000000001</v>
      </c>
    </row>
    <row r="662" spans="1:57" ht="18" thickBot="1">
      <c r="A662" s="217">
        <v>41924</v>
      </c>
      <c r="B662" s="201" t="str">
        <f t="shared" si="257"/>
        <v>20:00:00</v>
      </c>
      <c r="C662" s="27" t="s">
        <v>26</v>
      </c>
      <c r="D662" s="88">
        <v>682</v>
      </c>
      <c r="E662" s="88">
        <v>506</v>
      </c>
      <c r="F662" s="88">
        <v>804</v>
      </c>
      <c r="G662" s="88">
        <v>23</v>
      </c>
      <c r="H662" s="88">
        <v>18</v>
      </c>
      <c r="I662" s="89">
        <v>26</v>
      </c>
      <c r="J662" s="48">
        <f t="shared" si="238"/>
        <v>1992</v>
      </c>
      <c r="K662" s="48">
        <f t="shared" si="239"/>
        <v>67</v>
      </c>
      <c r="L662" s="44">
        <v>633</v>
      </c>
      <c r="M662" s="19">
        <v>390</v>
      </c>
      <c r="N662" s="19"/>
      <c r="O662" s="45">
        <v>21</v>
      </c>
      <c r="P662" s="93">
        <v>14</v>
      </c>
      <c r="Q662" s="49"/>
      <c r="R662" s="48">
        <f t="shared" si="240"/>
        <v>1023</v>
      </c>
      <c r="S662" s="48">
        <f t="shared" si="241"/>
        <v>35</v>
      </c>
      <c r="T662" s="50">
        <f t="shared" si="242"/>
        <v>102</v>
      </c>
      <c r="U662" s="101">
        <v>5.76</v>
      </c>
      <c r="V662" s="89">
        <v>7.5</v>
      </c>
      <c r="W662" s="100">
        <v>10.4</v>
      </c>
      <c r="X662" s="44"/>
      <c r="Y662" s="44"/>
      <c r="Z662" s="44"/>
      <c r="AA662" s="44"/>
      <c r="AB662" s="44"/>
      <c r="AC662" s="67">
        <f t="shared" si="243"/>
        <v>0</v>
      </c>
      <c r="AD662" s="51"/>
      <c r="AE662" s="20">
        <f t="shared" si="244"/>
        <v>0</v>
      </c>
      <c r="AF662" s="85">
        <f t="shared" si="245"/>
        <v>133.16000000000003</v>
      </c>
      <c r="AG662" s="21">
        <f t="shared" si="246"/>
        <v>133.16000000000003</v>
      </c>
      <c r="AH662" s="82"/>
      <c r="AI662" s="51"/>
      <c r="AJ662" s="22">
        <f t="shared" si="247"/>
        <v>133.16000000000003</v>
      </c>
      <c r="AK662" s="23">
        <f t="shared" si="258"/>
        <v>14.19999999999996</v>
      </c>
      <c r="AL662" s="58"/>
      <c r="AM662" s="24">
        <f t="shared" si="248"/>
        <v>0</v>
      </c>
      <c r="AN662" s="25">
        <f t="shared" si="249"/>
        <v>147.35999999999999</v>
      </c>
      <c r="AO662" s="26">
        <f t="shared" si="259"/>
        <v>147.35999999999999</v>
      </c>
      <c r="AP662" s="79"/>
      <c r="AQ662" s="118">
        <v>85</v>
      </c>
      <c r="AR662" s="118">
        <v>200</v>
      </c>
      <c r="AS662" s="118">
        <v>0</v>
      </c>
      <c r="AT662" s="118">
        <v>15</v>
      </c>
      <c r="AU662" s="112">
        <v>60</v>
      </c>
      <c r="AV662" s="62">
        <f t="shared" si="251"/>
        <v>360</v>
      </c>
      <c r="AW662" s="63">
        <f t="shared" si="252"/>
        <v>342</v>
      </c>
      <c r="AX662" s="120">
        <v>6</v>
      </c>
      <c r="AY662" s="120">
        <v>20</v>
      </c>
      <c r="AZ662" s="120">
        <v>8</v>
      </c>
      <c r="BA662" s="120">
        <v>1</v>
      </c>
      <c r="BB662" s="81">
        <f t="shared" si="253"/>
        <v>35</v>
      </c>
      <c r="BC662" s="80">
        <f t="shared" si="254"/>
        <v>307</v>
      </c>
      <c r="BD662" s="36">
        <f t="shared" si="255"/>
        <v>147.35999999999999</v>
      </c>
      <c r="BE662" s="80">
        <f t="shared" si="256"/>
        <v>159.64000000000001</v>
      </c>
    </row>
    <row r="663" spans="1:57" ht="18" thickBot="1">
      <c r="A663" s="217">
        <v>41924</v>
      </c>
      <c r="B663" s="201" t="str">
        <f t="shared" si="257"/>
        <v>20:15:00</v>
      </c>
      <c r="C663" s="27" t="s">
        <v>54</v>
      </c>
      <c r="D663" s="88">
        <v>682</v>
      </c>
      <c r="E663" s="88">
        <v>506</v>
      </c>
      <c r="F663" s="88">
        <v>804</v>
      </c>
      <c r="G663" s="88">
        <v>23</v>
      </c>
      <c r="H663" s="88">
        <v>18</v>
      </c>
      <c r="I663" s="89">
        <v>26</v>
      </c>
      <c r="J663" s="48">
        <f t="shared" si="238"/>
        <v>1992</v>
      </c>
      <c r="K663" s="48">
        <f t="shared" si="239"/>
        <v>67</v>
      </c>
      <c r="L663" s="44">
        <v>633</v>
      </c>
      <c r="M663" s="19">
        <v>390</v>
      </c>
      <c r="N663" s="19"/>
      <c r="O663" s="45">
        <v>21</v>
      </c>
      <c r="P663" s="93">
        <v>14</v>
      </c>
      <c r="Q663" s="49"/>
      <c r="R663" s="48">
        <f t="shared" si="240"/>
        <v>1023</v>
      </c>
      <c r="S663" s="48">
        <f t="shared" si="241"/>
        <v>35</v>
      </c>
      <c r="T663" s="50">
        <f t="shared" si="242"/>
        <v>102</v>
      </c>
      <c r="U663" s="101">
        <v>5.76</v>
      </c>
      <c r="V663" s="89">
        <v>7.5</v>
      </c>
      <c r="W663" s="100">
        <v>10.4</v>
      </c>
      <c r="X663" s="44"/>
      <c r="Y663" s="44"/>
      <c r="Z663" s="44"/>
      <c r="AA663" s="44"/>
      <c r="AB663" s="44"/>
      <c r="AC663" s="67">
        <f t="shared" si="243"/>
        <v>0</v>
      </c>
      <c r="AD663" s="51"/>
      <c r="AE663" s="20">
        <f t="shared" si="244"/>
        <v>0</v>
      </c>
      <c r="AF663" s="85">
        <f t="shared" si="245"/>
        <v>133.16000000000003</v>
      </c>
      <c r="AG663" s="21">
        <f t="shared" si="246"/>
        <v>133.16000000000003</v>
      </c>
      <c r="AH663" s="82"/>
      <c r="AI663" s="51"/>
      <c r="AJ663" s="22">
        <f t="shared" si="247"/>
        <v>133.16000000000003</v>
      </c>
      <c r="AK663" s="23">
        <f t="shared" si="258"/>
        <v>14.19999999999996</v>
      </c>
      <c r="AL663" s="58"/>
      <c r="AM663" s="24">
        <f t="shared" si="248"/>
        <v>0</v>
      </c>
      <c r="AN663" s="25">
        <f t="shared" si="249"/>
        <v>147.35999999999999</v>
      </c>
      <c r="AO663" s="26">
        <f t="shared" si="259"/>
        <v>147.35999999999999</v>
      </c>
      <c r="AP663" s="79"/>
      <c r="AQ663" s="118">
        <v>85</v>
      </c>
      <c r="AR663" s="118">
        <v>200</v>
      </c>
      <c r="AS663" s="118">
        <v>0</v>
      </c>
      <c r="AT663" s="118">
        <v>15</v>
      </c>
      <c r="AU663" s="112">
        <v>60</v>
      </c>
      <c r="AV663" s="62">
        <f t="shared" si="251"/>
        <v>360</v>
      </c>
      <c r="AW663" s="63">
        <f t="shared" si="252"/>
        <v>342</v>
      </c>
      <c r="AX663" s="120">
        <v>6</v>
      </c>
      <c r="AY663" s="120">
        <v>20</v>
      </c>
      <c r="AZ663" s="120">
        <v>8</v>
      </c>
      <c r="BA663" s="120">
        <v>1</v>
      </c>
      <c r="BB663" s="81">
        <f t="shared" si="253"/>
        <v>35</v>
      </c>
      <c r="BC663" s="80">
        <f t="shared" si="254"/>
        <v>307</v>
      </c>
      <c r="BD663" s="36">
        <f t="shared" si="255"/>
        <v>147.35999999999999</v>
      </c>
      <c r="BE663" s="80">
        <f t="shared" si="256"/>
        <v>159.64000000000001</v>
      </c>
    </row>
    <row r="664" spans="1:57" ht="18" thickBot="1">
      <c r="A664" s="217">
        <v>41924</v>
      </c>
      <c r="B664" s="201" t="str">
        <f t="shared" si="257"/>
        <v>20:30:00</v>
      </c>
      <c r="C664" s="27" t="s">
        <v>55</v>
      </c>
      <c r="D664" s="88">
        <v>695</v>
      </c>
      <c r="E664" s="88">
        <v>504</v>
      </c>
      <c r="F664" s="88">
        <v>807</v>
      </c>
      <c r="G664" s="88">
        <v>23</v>
      </c>
      <c r="H664" s="88">
        <v>17</v>
      </c>
      <c r="I664" s="89">
        <v>26</v>
      </c>
      <c r="J664" s="48">
        <f t="shared" si="238"/>
        <v>2006</v>
      </c>
      <c r="K664" s="48">
        <f t="shared" si="239"/>
        <v>66</v>
      </c>
      <c r="L664" s="44">
        <v>647</v>
      </c>
      <c r="M664" s="19">
        <v>395</v>
      </c>
      <c r="N664" s="19"/>
      <c r="O664" s="45">
        <v>21</v>
      </c>
      <c r="P664" s="93">
        <v>14</v>
      </c>
      <c r="Q664" s="49"/>
      <c r="R664" s="48">
        <f t="shared" si="240"/>
        <v>1042</v>
      </c>
      <c r="S664" s="48">
        <f t="shared" si="241"/>
        <v>35</v>
      </c>
      <c r="T664" s="50">
        <f t="shared" si="242"/>
        <v>101</v>
      </c>
      <c r="U664" s="101">
        <v>5.76</v>
      </c>
      <c r="V664" s="89">
        <v>7.5</v>
      </c>
      <c r="W664" s="100">
        <v>10.4</v>
      </c>
      <c r="X664" s="44"/>
      <c r="Y664" s="44"/>
      <c r="Z664" s="44"/>
      <c r="AA664" s="44"/>
      <c r="AB664" s="44"/>
      <c r="AC664" s="67">
        <f t="shared" si="243"/>
        <v>0</v>
      </c>
      <c r="AD664" s="51"/>
      <c r="AE664" s="20">
        <f t="shared" si="244"/>
        <v>0</v>
      </c>
      <c r="AF664" s="85">
        <f t="shared" si="245"/>
        <v>132.16000000000003</v>
      </c>
      <c r="AG664" s="21">
        <f t="shared" si="246"/>
        <v>132.16000000000003</v>
      </c>
      <c r="AH664" s="82"/>
      <c r="AI664" s="51"/>
      <c r="AJ664" s="22">
        <f t="shared" si="247"/>
        <v>132.16000000000003</v>
      </c>
      <c r="AK664" s="23">
        <f t="shared" si="258"/>
        <v>15.19999999999996</v>
      </c>
      <c r="AL664" s="58"/>
      <c r="AM664" s="24">
        <f t="shared" si="248"/>
        <v>0</v>
      </c>
      <c r="AN664" s="25">
        <f t="shared" si="249"/>
        <v>147.35999999999999</v>
      </c>
      <c r="AO664" s="26">
        <f t="shared" si="259"/>
        <v>147.35999999999999</v>
      </c>
      <c r="AP664" s="79"/>
      <c r="AQ664" s="118">
        <v>85</v>
      </c>
      <c r="AR664" s="118">
        <v>200</v>
      </c>
      <c r="AS664" s="118">
        <v>0</v>
      </c>
      <c r="AT664" s="118">
        <v>15</v>
      </c>
      <c r="AU664" s="112">
        <v>60</v>
      </c>
      <c r="AV664" s="62">
        <f t="shared" si="251"/>
        <v>360</v>
      </c>
      <c r="AW664" s="63">
        <f t="shared" si="252"/>
        <v>342</v>
      </c>
      <c r="AX664" s="120">
        <v>6</v>
      </c>
      <c r="AY664" s="120">
        <v>20</v>
      </c>
      <c r="AZ664" s="120">
        <v>8</v>
      </c>
      <c r="BA664" s="120">
        <v>1</v>
      </c>
      <c r="BB664" s="81">
        <f t="shared" si="253"/>
        <v>35</v>
      </c>
      <c r="BC664" s="80">
        <f t="shared" si="254"/>
        <v>307</v>
      </c>
      <c r="BD664" s="36">
        <f t="shared" si="255"/>
        <v>147.35999999999999</v>
      </c>
      <c r="BE664" s="80">
        <f t="shared" si="256"/>
        <v>159.64000000000001</v>
      </c>
    </row>
    <row r="665" spans="1:57" ht="18" thickBot="1">
      <c r="A665" s="217">
        <v>41924</v>
      </c>
      <c r="B665" s="201" t="str">
        <f t="shared" si="257"/>
        <v>20:45:00</v>
      </c>
      <c r="C665" s="27" t="s">
        <v>56</v>
      </c>
      <c r="D665" s="88">
        <v>695</v>
      </c>
      <c r="E665" s="88">
        <v>504</v>
      </c>
      <c r="F665" s="88">
        <v>807</v>
      </c>
      <c r="G665" s="88">
        <v>23</v>
      </c>
      <c r="H665" s="88">
        <v>17</v>
      </c>
      <c r="I665" s="89">
        <v>26</v>
      </c>
      <c r="J665" s="48">
        <f t="shared" si="238"/>
        <v>2006</v>
      </c>
      <c r="K665" s="48">
        <f t="shared" si="239"/>
        <v>66</v>
      </c>
      <c r="L665" s="44">
        <v>647</v>
      </c>
      <c r="M665" s="19">
        <v>395</v>
      </c>
      <c r="N665" s="19"/>
      <c r="O665" s="45">
        <v>21</v>
      </c>
      <c r="P665" s="93">
        <v>14</v>
      </c>
      <c r="Q665" s="49"/>
      <c r="R665" s="48">
        <f t="shared" si="240"/>
        <v>1042</v>
      </c>
      <c r="S665" s="48">
        <f t="shared" si="241"/>
        <v>35</v>
      </c>
      <c r="T665" s="50">
        <f t="shared" si="242"/>
        <v>101</v>
      </c>
      <c r="U665" s="101">
        <v>5.76</v>
      </c>
      <c r="V665" s="89">
        <v>7.5</v>
      </c>
      <c r="W665" s="100">
        <v>10.4</v>
      </c>
      <c r="X665" s="44"/>
      <c r="Y665" s="44"/>
      <c r="Z665" s="44"/>
      <c r="AA665" s="44"/>
      <c r="AB665" s="44"/>
      <c r="AC665" s="67">
        <f t="shared" si="243"/>
        <v>0</v>
      </c>
      <c r="AD665" s="51"/>
      <c r="AE665" s="20">
        <f t="shared" si="244"/>
        <v>0</v>
      </c>
      <c r="AF665" s="85">
        <f t="shared" si="245"/>
        <v>132.16000000000003</v>
      </c>
      <c r="AG665" s="21">
        <f t="shared" si="246"/>
        <v>132.16000000000003</v>
      </c>
      <c r="AH665" s="82"/>
      <c r="AI665" s="51"/>
      <c r="AJ665" s="22">
        <f t="shared" si="247"/>
        <v>132.16000000000003</v>
      </c>
      <c r="AK665" s="23">
        <f t="shared" si="258"/>
        <v>15.19999999999996</v>
      </c>
      <c r="AL665" s="58"/>
      <c r="AM665" s="24">
        <f t="shared" si="248"/>
        <v>0</v>
      </c>
      <c r="AN665" s="25">
        <f t="shared" si="249"/>
        <v>147.35999999999999</v>
      </c>
      <c r="AO665" s="26">
        <f t="shared" si="259"/>
        <v>147.35999999999999</v>
      </c>
      <c r="AP665" s="79"/>
      <c r="AQ665" s="118">
        <v>85</v>
      </c>
      <c r="AR665" s="118">
        <v>200</v>
      </c>
      <c r="AS665" s="118">
        <v>0</v>
      </c>
      <c r="AT665" s="118">
        <v>15</v>
      </c>
      <c r="AU665" s="112">
        <v>60</v>
      </c>
      <c r="AV665" s="62">
        <f t="shared" si="251"/>
        <v>360</v>
      </c>
      <c r="AW665" s="63">
        <f t="shared" si="252"/>
        <v>342</v>
      </c>
      <c r="AX665" s="120">
        <v>6</v>
      </c>
      <c r="AY665" s="120">
        <v>20</v>
      </c>
      <c r="AZ665" s="120">
        <v>8</v>
      </c>
      <c r="BA665" s="120">
        <v>1</v>
      </c>
      <c r="BB665" s="81">
        <f t="shared" si="253"/>
        <v>35</v>
      </c>
      <c r="BC665" s="80">
        <f t="shared" si="254"/>
        <v>307</v>
      </c>
      <c r="BD665" s="36">
        <f t="shared" si="255"/>
        <v>147.35999999999999</v>
      </c>
      <c r="BE665" s="80">
        <f t="shared" si="256"/>
        <v>159.64000000000001</v>
      </c>
    </row>
    <row r="666" spans="1:57" ht="18" thickBot="1">
      <c r="A666" s="217">
        <v>41924</v>
      </c>
      <c r="B666" s="201" t="str">
        <f t="shared" si="257"/>
        <v>21:00:00</v>
      </c>
      <c r="C666" s="27" t="s">
        <v>27</v>
      </c>
      <c r="D666" s="88">
        <v>694</v>
      </c>
      <c r="E666" s="88">
        <v>507</v>
      </c>
      <c r="F666" s="88">
        <v>813</v>
      </c>
      <c r="G666" s="88">
        <v>23</v>
      </c>
      <c r="H666" s="88">
        <v>17</v>
      </c>
      <c r="I666" s="89">
        <v>26</v>
      </c>
      <c r="J666" s="48">
        <f t="shared" si="238"/>
        <v>2014</v>
      </c>
      <c r="K666" s="48">
        <f>G666+H666+I666</f>
        <v>66</v>
      </c>
      <c r="L666" s="44">
        <v>649</v>
      </c>
      <c r="M666" s="19">
        <v>383</v>
      </c>
      <c r="N666" s="19"/>
      <c r="O666" s="45">
        <v>21</v>
      </c>
      <c r="P666" s="93">
        <v>13</v>
      </c>
      <c r="Q666" s="49"/>
      <c r="R666" s="48">
        <f t="shared" si="240"/>
        <v>1032</v>
      </c>
      <c r="S666" s="48">
        <f t="shared" si="241"/>
        <v>34</v>
      </c>
      <c r="T666" s="50">
        <f t="shared" si="242"/>
        <v>100</v>
      </c>
      <c r="U666" s="101">
        <v>5.52</v>
      </c>
      <c r="V666" s="89">
        <v>7.5</v>
      </c>
      <c r="W666" s="88">
        <v>10.5</v>
      </c>
      <c r="X666" s="44"/>
      <c r="Y666" s="44"/>
      <c r="Z666" s="44"/>
      <c r="AA666" s="44"/>
      <c r="AB666" s="44"/>
      <c r="AC666" s="67">
        <f t="shared" si="243"/>
        <v>0</v>
      </c>
      <c r="AD666" s="51"/>
      <c r="AE666" s="20">
        <f t="shared" si="244"/>
        <v>0</v>
      </c>
      <c r="AF666" s="85">
        <f t="shared" si="245"/>
        <v>131.01999999999998</v>
      </c>
      <c r="AG666" s="21">
        <f t="shared" si="246"/>
        <v>131.01999999999998</v>
      </c>
      <c r="AH666" s="82"/>
      <c r="AI666" s="51"/>
      <c r="AJ666" s="22">
        <f t="shared" si="247"/>
        <v>131.01999999999998</v>
      </c>
      <c r="AK666" s="23">
        <f t="shared" si="258"/>
        <v>16.340000000000003</v>
      </c>
      <c r="AL666" s="58"/>
      <c r="AM666" s="24">
        <f t="shared" si="248"/>
        <v>0</v>
      </c>
      <c r="AN666" s="25">
        <f t="shared" si="249"/>
        <v>147.35999999999999</v>
      </c>
      <c r="AO666" s="26">
        <f t="shared" si="259"/>
        <v>147.35999999999999</v>
      </c>
      <c r="AP666" s="79"/>
      <c r="AQ666" s="118">
        <v>85</v>
      </c>
      <c r="AR666" s="118">
        <v>200</v>
      </c>
      <c r="AS666" s="118">
        <v>0</v>
      </c>
      <c r="AT666" s="118">
        <v>15</v>
      </c>
      <c r="AU666" s="112">
        <v>60</v>
      </c>
      <c r="AV666" s="62">
        <f t="shared" si="251"/>
        <v>360</v>
      </c>
      <c r="AW666" s="63">
        <f t="shared" si="252"/>
        <v>342</v>
      </c>
      <c r="AX666" s="120">
        <v>6</v>
      </c>
      <c r="AY666" s="120">
        <v>20</v>
      </c>
      <c r="AZ666" s="120">
        <v>8</v>
      </c>
      <c r="BA666" s="120">
        <v>1</v>
      </c>
      <c r="BB666" s="81">
        <f t="shared" si="253"/>
        <v>35</v>
      </c>
      <c r="BC666" s="80">
        <f t="shared" si="254"/>
        <v>307</v>
      </c>
      <c r="BD666" s="36">
        <f t="shared" si="255"/>
        <v>147.35999999999999</v>
      </c>
      <c r="BE666" s="80">
        <f t="shared" si="256"/>
        <v>159.64000000000001</v>
      </c>
    </row>
    <row r="667" spans="1:57" ht="18" thickBot="1">
      <c r="A667" s="217">
        <v>41924</v>
      </c>
      <c r="B667" s="201" t="str">
        <f t="shared" si="257"/>
        <v>21:15:00</v>
      </c>
      <c r="C667" s="27" t="s">
        <v>57</v>
      </c>
      <c r="D667" s="88">
        <v>694</v>
      </c>
      <c r="E667" s="88">
        <v>507</v>
      </c>
      <c r="F667" s="88">
        <v>813</v>
      </c>
      <c r="G667" s="88">
        <v>23</v>
      </c>
      <c r="H667" s="88">
        <v>17</v>
      </c>
      <c r="I667" s="89">
        <v>26</v>
      </c>
      <c r="J667" s="48">
        <f t="shared" si="238"/>
        <v>2014</v>
      </c>
      <c r="K667" s="48">
        <f t="shared" si="239"/>
        <v>66</v>
      </c>
      <c r="L667" s="44">
        <v>649</v>
      </c>
      <c r="M667" s="19">
        <v>383</v>
      </c>
      <c r="N667" s="19"/>
      <c r="O667" s="45">
        <v>21</v>
      </c>
      <c r="P667" s="93">
        <v>13</v>
      </c>
      <c r="Q667" s="49"/>
      <c r="R667" s="48">
        <f t="shared" si="240"/>
        <v>1032</v>
      </c>
      <c r="S667" s="48">
        <f t="shared" si="241"/>
        <v>34</v>
      </c>
      <c r="T667" s="50">
        <f t="shared" si="242"/>
        <v>100</v>
      </c>
      <c r="U667" s="101">
        <v>5.52</v>
      </c>
      <c r="V667" s="89">
        <v>7.5</v>
      </c>
      <c r="W667" s="88">
        <v>10.5</v>
      </c>
      <c r="X667" s="44"/>
      <c r="Y667" s="44"/>
      <c r="Z667" s="44"/>
      <c r="AA667" s="44"/>
      <c r="AB667" s="44"/>
      <c r="AC667" s="67">
        <f t="shared" si="243"/>
        <v>0</v>
      </c>
      <c r="AD667" s="51"/>
      <c r="AE667" s="20">
        <f t="shared" si="244"/>
        <v>0</v>
      </c>
      <c r="AF667" s="85">
        <f t="shared" si="245"/>
        <v>131.01999999999998</v>
      </c>
      <c r="AG667" s="21">
        <f t="shared" si="246"/>
        <v>131.01999999999998</v>
      </c>
      <c r="AH667" s="82"/>
      <c r="AI667" s="51"/>
      <c r="AJ667" s="22">
        <f t="shared" si="247"/>
        <v>131.01999999999998</v>
      </c>
      <c r="AK667" s="23">
        <f t="shared" si="258"/>
        <v>16.340000000000003</v>
      </c>
      <c r="AL667" s="58"/>
      <c r="AM667" s="24">
        <f t="shared" si="248"/>
        <v>0</v>
      </c>
      <c r="AN667" s="25">
        <f t="shared" si="249"/>
        <v>147.35999999999999</v>
      </c>
      <c r="AO667" s="26">
        <f t="shared" si="259"/>
        <v>147.35999999999999</v>
      </c>
      <c r="AP667" s="79"/>
      <c r="AQ667" s="118">
        <v>85</v>
      </c>
      <c r="AR667" s="118">
        <v>200</v>
      </c>
      <c r="AS667" s="118">
        <v>0</v>
      </c>
      <c r="AT667" s="118">
        <v>15</v>
      </c>
      <c r="AU667" s="112">
        <v>60</v>
      </c>
      <c r="AV667" s="62">
        <f t="shared" si="251"/>
        <v>360</v>
      </c>
      <c r="AW667" s="63">
        <f t="shared" si="252"/>
        <v>342</v>
      </c>
      <c r="AX667" s="120">
        <v>6</v>
      </c>
      <c r="AY667" s="120">
        <v>20</v>
      </c>
      <c r="AZ667" s="120">
        <v>8</v>
      </c>
      <c r="BA667" s="120">
        <v>1</v>
      </c>
      <c r="BB667" s="81">
        <f t="shared" si="253"/>
        <v>35</v>
      </c>
      <c r="BC667" s="80">
        <f t="shared" si="254"/>
        <v>307</v>
      </c>
      <c r="BD667" s="36">
        <f t="shared" si="255"/>
        <v>147.35999999999999</v>
      </c>
      <c r="BE667" s="80">
        <f t="shared" si="256"/>
        <v>159.64000000000001</v>
      </c>
    </row>
    <row r="668" spans="1:57" ht="18" thickBot="1">
      <c r="A668" s="217">
        <v>41924</v>
      </c>
      <c r="B668" s="201" t="str">
        <f t="shared" si="257"/>
        <v>21:30:00</v>
      </c>
      <c r="C668" s="27" t="s">
        <v>58</v>
      </c>
      <c r="D668" s="88">
        <v>677</v>
      </c>
      <c r="E668" s="88">
        <v>492</v>
      </c>
      <c r="F668" s="88">
        <v>779</v>
      </c>
      <c r="G668" s="88">
        <v>23</v>
      </c>
      <c r="H668" s="88">
        <v>15</v>
      </c>
      <c r="I668" s="89">
        <v>25</v>
      </c>
      <c r="J668" s="48">
        <f t="shared" si="238"/>
        <v>1948</v>
      </c>
      <c r="K668" s="48">
        <f t="shared" si="239"/>
        <v>63</v>
      </c>
      <c r="L668" s="44">
        <v>605</v>
      </c>
      <c r="M668" s="19">
        <v>351</v>
      </c>
      <c r="N668" s="19"/>
      <c r="O668" s="45">
        <v>20</v>
      </c>
      <c r="P668" s="93">
        <v>12</v>
      </c>
      <c r="Q668" s="49"/>
      <c r="R668" s="48">
        <f t="shared" si="240"/>
        <v>956</v>
      </c>
      <c r="S668" s="48">
        <f t="shared" si="241"/>
        <v>32</v>
      </c>
      <c r="T668" s="50">
        <f t="shared" si="242"/>
        <v>95</v>
      </c>
      <c r="U668" s="101">
        <v>5.52</v>
      </c>
      <c r="V668" s="89">
        <v>7</v>
      </c>
      <c r="W668" s="88">
        <v>10.5</v>
      </c>
      <c r="X668" s="44"/>
      <c r="Y668" s="44"/>
      <c r="Z668" s="44"/>
      <c r="AA668" s="44"/>
      <c r="AB668" s="44"/>
      <c r="AC668" s="67">
        <f t="shared" si="243"/>
        <v>0</v>
      </c>
      <c r="AD668" s="51"/>
      <c r="AE668" s="20">
        <f t="shared" si="244"/>
        <v>0</v>
      </c>
      <c r="AF668" s="85">
        <f t="shared" si="245"/>
        <v>125.52</v>
      </c>
      <c r="AG668" s="21">
        <f t="shared" si="246"/>
        <v>125.52</v>
      </c>
      <c r="AH668" s="82"/>
      <c r="AI668" s="51"/>
      <c r="AJ668" s="22">
        <f t="shared" si="247"/>
        <v>125.52</v>
      </c>
      <c r="AK668" s="23">
        <f t="shared" si="258"/>
        <v>21.839999999999989</v>
      </c>
      <c r="AL668" s="58"/>
      <c r="AM668" s="24">
        <f t="shared" si="248"/>
        <v>0</v>
      </c>
      <c r="AN668" s="25">
        <f t="shared" si="249"/>
        <v>147.35999999999999</v>
      </c>
      <c r="AO668" s="26">
        <f t="shared" si="259"/>
        <v>147.35999999999999</v>
      </c>
      <c r="AP668" s="79"/>
      <c r="AQ668" s="118">
        <v>85</v>
      </c>
      <c r="AR668" s="118">
        <v>200</v>
      </c>
      <c r="AS668" s="118">
        <v>0</v>
      </c>
      <c r="AT668" s="118">
        <v>15</v>
      </c>
      <c r="AU668" s="112">
        <v>60</v>
      </c>
      <c r="AV668" s="62">
        <f t="shared" si="251"/>
        <v>360</v>
      </c>
      <c r="AW668" s="63">
        <f t="shared" si="252"/>
        <v>342</v>
      </c>
      <c r="AX668" s="120">
        <v>6</v>
      </c>
      <c r="AY668" s="120">
        <v>20</v>
      </c>
      <c r="AZ668" s="120">
        <v>8</v>
      </c>
      <c r="BA668" s="120">
        <v>1</v>
      </c>
      <c r="BB668" s="81">
        <f t="shared" si="253"/>
        <v>35</v>
      </c>
      <c r="BC668" s="80">
        <f t="shared" si="254"/>
        <v>307</v>
      </c>
      <c r="BD668" s="36">
        <f t="shared" si="255"/>
        <v>147.35999999999999</v>
      </c>
      <c r="BE668" s="80">
        <f t="shared" si="256"/>
        <v>159.64000000000001</v>
      </c>
    </row>
    <row r="669" spans="1:57" ht="18" thickBot="1">
      <c r="A669" s="217">
        <v>41924</v>
      </c>
      <c r="B669" s="201" t="str">
        <f t="shared" si="257"/>
        <v>21:45:00</v>
      </c>
      <c r="C669" s="27" t="s">
        <v>59</v>
      </c>
      <c r="D669" s="88">
        <v>677</v>
      </c>
      <c r="E669" s="88">
        <v>492</v>
      </c>
      <c r="F669" s="88">
        <v>779</v>
      </c>
      <c r="G669" s="88">
        <v>23</v>
      </c>
      <c r="H669" s="88">
        <v>15</v>
      </c>
      <c r="I669" s="89">
        <v>25</v>
      </c>
      <c r="J669" s="48">
        <f t="shared" si="238"/>
        <v>1948</v>
      </c>
      <c r="K669" s="48">
        <f t="shared" si="239"/>
        <v>63</v>
      </c>
      <c r="L669" s="44">
        <v>605</v>
      </c>
      <c r="M669" s="19">
        <v>351</v>
      </c>
      <c r="N669" s="19"/>
      <c r="O669" s="45">
        <v>20</v>
      </c>
      <c r="P669" s="93">
        <v>12</v>
      </c>
      <c r="Q669" s="49"/>
      <c r="R669" s="48">
        <f t="shared" si="240"/>
        <v>956</v>
      </c>
      <c r="S669" s="48">
        <f t="shared" si="241"/>
        <v>32</v>
      </c>
      <c r="T669" s="50">
        <f t="shared" si="242"/>
        <v>95</v>
      </c>
      <c r="U669" s="101">
        <v>5.52</v>
      </c>
      <c r="V669" s="89">
        <v>7</v>
      </c>
      <c r="W669" s="88">
        <v>10.5</v>
      </c>
      <c r="X669" s="44"/>
      <c r="Y669" s="44"/>
      <c r="Z669" s="44"/>
      <c r="AA669" s="44"/>
      <c r="AB669" s="44"/>
      <c r="AC669" s="67">
        <f t="shared" si="243"/>
        <v>0</v>
      </c>
      <c r="AD669" s="51"/>
      <c r="AE669" s="20">
        <f t="shared" si="244"/>
        <v>0</v>
      </c>
      <c r="AF669" s="85">
        <f t="shared" si="245"/>
        <v>125.02</v>
      </c>
      <c r="AG669" s="21">
        <f t="shared" si="246"/>
        <v>125.02</v>
      </c>
      <c r="AH669" s="82"/>
      <c r="AI669" s="51"/>
      <c r="AJ669" s="22">
        <f t="shared" si="247"/>
        <v>125.02</v>
      </c>
      <c r="AK669" s="23">
        <f t="shared" si="258"/>
        <v>22.339999999999989</v>
      </c>
      <c r="AL669" s="58"/>
      <c r="AM669" s="24">
        <f t="shared" si="248"/>
        <v>0</v>
      </c>
      <c r="AN669" s="25">
        <f t="shared" si="249"/>
        <v>147.35999999999999</v>
      </c>
      <c r="AO669" s="26">
        <f t="shared" si="259"/>
        <v>147.35999999999999</v>
      </c>
      <c r="AP669" s="79"/>
      <c r="AQ669" s="118">
        <v>85</v>
      </c>
      <c r="AR669" s="118">
        <v>200</v>
      </c>
      <c r="AS669" s="118">
        <v>0</v>
      </c>
      <c r="AT669" s="118">
        <v>15</v>
      </c>
      <c r="AU669" s="112">
        <v>60</v>
      </c>
      <c r="AV669" s="62">
        <f t="shared" si="251"/>
        <v>360</v>
      </c>
      <c r="AW669" s="63">
        <f t="shared" si="252"/>
        <v>342</v>
      </c>
      <c r="AX669" s="120">
        <v>6</v>
      </c>
      <c r="AY669" s="120">
        <v>20</v>
      </c>
      <c r="AZ669" s="120">
        <v>8</v>
      </c>
      <c r="BA669" s="120">
        <v>1</v>
      </c>
      <c r="BB669" s="81">
        <f t="shared" si="253"/>
        <v>35</v>
      </c>
      <c r="BC669" s="80">
        <f t="shared" si="254"/>
        <v>307</v>
      </c>
      <c r="BD669" s="36">
        <f t="shared" si="255"/>
        <v>147.35999999999999</v>
      </c>
      <c r="BE669" s="80">
        <f t="shared" si="256"/>
        <v>159.64000000000001</v>
      </c>
    </row>
    <row r="670" spans="1:57" ht="18" thickBot="1">
      <c r="A670" s="217">
        <v>41924</v>
      </c>
      <c r="B670" s="201" t="str">
        <f t="shared" si="257"/>
        <v>22:00:00</v>
      </c>
      <c r="C670" s="27" t="s">
        <v>28</v>
      </c>
      <c r="D670" s="88">
        <v>639</v>
      </c>
      <c r="E670" s="88">
        <v>467</v>
      </c>
      <c r="F670" s="88">
        <v>762</v>
      </c>
      <c r="G670" s="88">
        <v>21</v>
      </c>
      <c r="H670" s="88">
        <v>16</v>
      </c>
      <c r="I670" s="89">
        <v>25</v>
      </c>
      <c r="J670" s="48">
        <f t="shared" si="238"/>
        <v>1868</v>
      </c>
      <c r="K670" s="48">
        <f t="shared" si="239"/>
        <v>62</v>
      </c>
      <c r="L670" s="44">
        <v>610</v>
      </c>
      <c r="M670" s="19">
        <v>354</v>
      </c>
      <c r="N670" s="19"/>
      <c r="O670" s="45">
        <v>20</v>
      </c>
      <c r="P670" s="93">
        <v>12</v>
      </c>
      <c r="Q670" s="49"/>
      <c r="R670" s="48">
        <f t="shared" si="240"/>
        <v>964</v>
      </c>
      <c r="S670" s="48">
        <f t="shared" si="241"/>
        <v>32</v>
      </c>
      <c r="T670" s="50">
        <f t="shared" si="242"/>
        <v>94</v>
      </c>
      <c r="U670" s="101">
        <v>5.05</v>
      </c>
      <c r="V670" s="89">
        <v>7</v>
      </c>
      <c r="W670" s="88">
        <v>10</v>
      </c>
      <c r="X670" s="44"/>
      <c r="Y670" s="44"/>
      <c r="Z670" s="44"/>
      <c r="AA670" s="44"/>
      <c r="AB670" s="44"/>
      <c r="AC670" s="67">
        <f t="shared" si="243"/>
        <v>0</v>
      </c>
      <c r="AD670" s="51"/>
      <c r="AE670" s="20">
        <f t="shared" si="244"/>
        <v>0</v>
      </c>
      <c r="AF670" s="85">
        <f t="shared" si="245"/>
        <v>123.05</v>
      </c>
      <c r="AG670" s="21">
        <f t="shared" si="246"/>
        <v>123.05</v>
      </c>
      <c r="AH670" s="82"/>
      <c r="AI670" s="51"/>
      <c r="AJ670" s="22">
        <f t="shared" si="247"/>
        <v>123.05</v>
      </c>
      <c r="AK670" s="23">
        <f t="shared" si="258"/>
        <v>24.309999999999988</v>
      </c>
      <c r="AL670" s="58"/>
      <c r="AM670" s="24">
        <f t="shared" si="248"/>
        <v>0</v>
      </c>
      <c r="AN670" s="25">
        <f t="shared" si="249"/>
        <v>147.35999999999999</v>
      </c>
      <c r="AO670" s="26">
        <f t="shared" si="259"/>
        <v>147.35999999999999</v>
      </c>
      <c r="AP670" s="79"/>
      <c r="AQ670" s="118">
        <v>85</v>
      </c>
      <c r="AR670" s="118">
        <v>200</v>
      </c>
      <c r="AS670" s="118">
        <v>0</v>
      </c>
      <c r="AT670" s="118">
        <v>15</v>
      </c>
      <c r="AU670" s="112">
        <v>60</v>
      </c>
      <c r="AV670" s="62">
        <f t="shared" si="251"/>
        <v>360</v>
      </c>
      <c r="AW670" s="63">
        <f t="shared" si="252"/>
        <v>342</v>
      </c>
      <c r="AX670" s="120">
        <v>6</v>
      </c>
      <c r="AY670" s="120">
        <v>20</v>
      </c>
      <c r="AZ670" s="120">
        <v>8</v>
      </c>
      <c r="BA670" s="120">
        <v>1</v>
      </c>
      <c r="BB670" s="81">
        <f t="shared" si="253"/>
        <v>35</v>
      </c>
      <c r="BC670" s="80">
        <f t="shared" si="254"/>
        <v>307</v>
      </c>
      <c r="BD670" s="36">
        <f t="shared" si="255"/>
        <v>147.35999999999999</v>
      </c>
      <c r="BE670" s="80">
        <f t="shared" si="256"/>
        <v>159.64000000000001</v>
      </c>
    </row>
    <row r="671" spans="1:57" ht="18" thickBot="1">
      <c r="A671" s="217">
        <v>41924</v>
      </c>
      <c r="B671" s="201" t="str">
        <f t="shared" si="257"/>
        <v>22:30:00</v>
      </c>
      <c r="C671" s="215" t="s">
        <v>60</v>
      </c>
      <c r="D671" s="88">
        <v>584</v>
      </c>
      <c r="E671" s="88">
        <v>433</v>
      </c>
      <c r="F671" s="88">
        <v>694</v>
      </c>
      <c r="G671" s="88">
        <v>20</v>
      </c>
      <c r="H671" s="88">
        <v>14</v>
      </c>
      <c r="I671" s="89">
        <v>23</v>
      </c>
      <c r="J671" s="48">
        <f t="shared" si="238"/>
        <v>1711</v>
      </c>
      <c r="K671" s="48">
        <f t="shared" si="239"/>
        <v>57</v>
      </c>
      <c r="L671" s="44">
        <v>570</v>
      </c>
      <c r="M671" s="19">
        <v>335</v>
      </c>
      <c r="N671" s="19"/>
      <c r="O671" s="45">
        <v>19</v>
      </c>
      <c r="P671" s="93">
        <v>12</v>
      </c>
      <c r="Q671" s="49"/>
      <c r="R671" s="48">
        <f t="shared" si="240"/>
        <v>905</v>
      </c>
      <c r="S671" s="48">
        <f t="shared" si="241"/>
        <v>31</v>
      </c>
      <c r="T671" s="50">
        <f t="shared" si="242"/>
        <v>88</v>
      </c>
      <c r="U671" s="101">
        <v>5.05</v>
      </c>
      <c r="V671" s="89">
        <v>6.5</v>
      </c>
      <c r="W671" s="88">
        <v>10</v>
      </c>
      <c r="X671" s="44"/>
      <c r="Y671" s="44"/>
      <c r="Z671" s="44"/>
      <c r="AA671" s="44"/>
      <c r="AB671" s="44"/>
      <c r="AC671" s="67">
        <f t="shared" si="243"/>
        <v>0</v>
      </c>
      <c r="AD671" s="51"/>
      <c r="AE671" s="20">
        <f t="shared" si="244"/>
        <v>0</v>
      </c>
      <c r="AF671" s="85">
        <f t="shared" si="245"/>
        <v>116.55</v>
      </c>
      <c r="AG671" s="21">
        <f t="shared" si="246"/>
        <v>116.55</v>
      </c>
      <c r="AH671" s="82"/>
      <c r="AI671" s="51"/>
      <c r="AJ671" s="22">
        <f t="shared" si="247"/>
        <v>116.55</v>
      </c>
      <c r="AK671" s="23">
        <f t="shared" si="258"/>
        <v>30.809999999999988</v>
      </c>
      <c r="AL671" s="58"/>
      <c r="AM671" s="24">
        <f t="shared" si="248"/>
        <v>0</v>
      </c>
      <c r="AN671" s="25">
        <f t="shared" si="249"/>
        <v>147.35999999999999</v>
      </c>
      <c r="AO671" s="26">
        <f t="shared" si="259"/>
        <v>147.35999999999999</v>
      </c>
      <c r="AP671" s="79"/>
      <c r="AQ671" s="118">
        <v>85</v>
      </c>
      <c r="AR671" s="118">
        <v>200</v>
      </c>
      <c r="AS671" s="118">
        <v>0</v>
      </c>
      <c r="AT671" s="118">
        <v>15</v>
      </c>
      <c r="AU671" s="112">
        <v>60</v>
      </c>
      <c r="AV671" s="62">
        <f t="shared" si="251"/>
        <v>360</v>
      </c>
      <c r="AW671" s="63">
        <f t="shared" si="252"/>
        <v>342</v>
      </c>
      <c r="AX671" s="120">
        <v>6</v>
      </c>
      <c r="AY671" s="120">
        <v>20</v>
      </c>
      <c r="AZ671" s="120">
        <v>8</v>
      </c>
      <c r="BA671" s="120">
        <v>1</v>
      </c>
      <c r="BB671" s="81">
        <f t="shared" si="253"/>
        <v>35</v>
      </c>
      <c r="BC671" s="80">
        <f t="shared" si="254"/>
        <v>307</v>
      </c>
      <c r="BD671" s="36">
        <f t="shared" si="255"/>
        <v>147.35999999999999</v>
      </c>
      <c r="BE671" s="80">
        <f t="shared" si="256"/>
        <v>159.64000000000001</v>
      </c>
    </row>
    <row r="672" spans="1:57" ht="18" thickBot="1">
      <c r="A672" s="217">
        <v>41924</v>
      </c>
      <c r="B672" s="201" t="str">
        <f t="shared" si="257"/>
        <v>23:00:00</v>
      </c>
      <c r="C672" s="215" t="s">
        <v>29</v>
      </c>
      <c r="D672" s="88">
        <v>548</v>
      </c>
      <c r="E672" s="88">
        <v>408</v>
      </c>
      <c r="F672" s="88">
        <v>656</v>
      </c>
      <c r="G672" s="88">
        <v>19</v>
      </c>
      <c r="H672" s="88">
        <v>14</v>
      </c>
      <c r="I672" s="89">
        <v>22</v>
      </c>
      <c r="J672" s="48">
        <f t="shared" si="238"/>
        <v>1612</v>
      </c>
      <c r="K672" s="48">
        <f t="shared" si="239"/>
        <v>55</v>
      </c>
      <c r="L672" s="44">
        <v>517</v>
      </c>
      <c r="M672" s="19">
        <v>313</v>
      </c>
      <c r="N672" s="19"/>
      <c r="O672" s="45">
        <v>17</v>
      </c>
      <c r="P672" s="93">
        <v>11</v>
      </c>
      <c r="Q672" s="49"/>
      <c r="R672" s="48">
        <f t="shared" si="240"/>
        <v>830</v>
      </c>
      <c r="S672" s="48">
        <f t="shared" si="241"/>
        <v>28</v>
      </c>
      <c r="T672" s="50">
        <f t="shared" si="242"/>
        <v>83</v>
      </c>
      <c r="U672" s="101">
        <v>4.45</v>
      </c>
      <c r="V672" s="89">
        <v>6.5</v>
      </c>
      <c r="W672" s="88">
        <v>8.1999999999999993</v>
      </c>
      <c r="X672" s="44"/>
      <c r="Y672" s="44"/>
      <c r="Z672" s="44"/>
      <c r="AA672" s="44"/>
      <c r="AB672" s="44"/>
      <c r="AC672" s="67">
        <f t="shared" si="243"/>
        <v>0</v>
      </c>
      <c r="AD672" s="51"/>
      <c r="AE672" s="20">
        <f t="shared" si="244"/>
        <v>0</v>
      </c>
      <c r="AF672" s="85">
        <f t="shared" si="245"/>
        <v>108.65</v>
      </c>
      <c r="AG672" s="21">
        <f t="shared" si="246"/>
        <v>108.65</v>
      </c>
      <c r="AH672" s="82"/>
      <c r="AI672" s="51"/>
      <c r="AJ672" s="22">
        <f t="shared" si="247"/>
        <v>108.65</v>
      </c>
      <c r="AK672" s="23">
        <f t="shared" si="258"/>
        <v>38.70999999999998</v>
      </c>
      <c r="AL672" s="58"/>
      <c r="AM672" s="24">
        <f t="shared" si="248"/>
        <v>0</v>
      </c>
      <c r="AN672" s="25">
        <f t="shared" si="249"/>
        <v>147.35999999999999</v>
      </c>
      <c r="AO672" s="26">
        <f t="shared" si="259"/>
        <v>147.35999999999999</v>
      </c>
      <c r="AP672" s="79"/>
      <c r="AQ672" s="118">
        <v>85</v>
      </c>
      <c r="AR672" s="118">
        <v>200</v>
      </c>
      <c r="AS672" s="118">
        <v>0</v>
      </c>
      <c r="AT672" s="118">
        <v>15</v>
      </c>
      <c r="AU672" s="112">
        <v>60</v>
      </c>
      <c r="AV672" s="62">
        <f t="shared" si="251"/>
        <v>360</v>
      </c>
      <c r="AW672" s="63">
        <f t="shared" si="252"/>
        <v>342</v>
      </c>
      <c r="AX672" s="120">
        <v>6</v>
      </c>
      <c r="AY672" s="120">
        <v>20</v>
      </c>
      <c r="AZ672" s="120">
        <v>8</v>
      </c>
      <c r="BA672" s="120">
        <v>1</v>
      </c>
      <c r="BB672" s="81">
        <f t="shared" si="253"/>
        <v>35</v>
      </c>
      <c r="BC672" s="80">
        <f t="shared" si="254"/>
        <v>307</v>
      </c>
      <c r="BD672" s="36">
        <f t="shared" si="255"/>
        <v>147.35999999999999</v>
      </c>
      <c r="BE672" s="80">
        <f t="shared" si="256"/>
        <v>159.64000000000001</v>
      </c>
    </row>
    <row r="673" spans="1:57" ht="18" thickBot="1">
      <c r="A673" s="217">
        <v>41924</v>
      </c>
      <c r="B673" s="201" t="str">
        <f t="shared" si="257"/>
        <v>23:30:00</v>
      </c>
      <c r="C673" s="32" t="s">
        <v>61</v>
      </c>
      <c r="D673" s="88">
        <v>505</v>
      </c>
      <c r="E673" s="88">
        <v>382</v>
      </c>
      <c r="F673" s="88">
        <v>607</v>
      </c>
      <c r="G673" s="88">
        <v>17</v>
      </c>
      <c r="H673" s="88">
        <v>14</v>
      </c>
      <c r="I673" s="89">
        <v>20</v>
      </c>
      <c r="J673" s="48">
        <f t="shared" si="238"/>
        <v>1494</v>
      </c>
      <c r="K673" s="48">
        <f t="shared" si="239"/>
        <v>51</v>
      </c>
      <c r="L673" s="44">
        <v>516</v>
      </c>
      <c r="M673" s="19">
        <v>307</v>
      </c>
      <c r="N673" s="19"/>
      <c r="O673" s="45">
        <v>17</v>
      </c>
      <c r="P673" s="93">
        <v>11</v>
      </c>
      <c r="Q673" s="49"/>
      <c r="R673" s="48">
        <f t="shared" si="240"/>
        <v>823</v>
      </c>
      <c r="S673" s="48">
        <f t="shared" si="241"/>
        <v>28</v>
      </c>
      <c r="T673" s="50">
        <f t="shared" si="242"/>
        <v>79</v>
      </c>
      <c r="U673" s="101">
        <v>4.45</v>
      </c>
      <c r="V673" s="88">
        <v>6.5</v>
      </c>
      <c r="W673" s="88">
        <v>8.1999999999999993</v>
      </c>
      <c r="X673" s="44"/>
      <c r="Y673" s="44"/>
      <c r="Z673" s="44"/>
      <c r="AA673" s="44"/>
      <c r="AB673" s="44"/>
      <c r="AC673" s="67">
        <f t="shared" si="243"/>
        <v>0</v>
      </c>
      <c r="AD673" s="51"/>
      <c r="AE673" s="20">
        <f t="shared" si="244"/>
        <v>0</v>
      </c>
      <c r="AF673" s="85">
        <f t="shared" si="245"/>
        <v>104.65</v>
      </c>
      <c r="AG673" s="21">
        <f t="shared" si="246"/>
        <v>104.65</v>
      </c>
      <c r="AH673" s="82"/>
      <c r="AI673" s="51"/>
      <c r="AJ673" s="22">
        <f t="shared" si="247"/>
        <v>104.65</v>
      </c>
      <c r="AK673" s="23">
        <f t="shared" si="258"/>
        <v>42.70999999999998</v>
      </c>
      <c r="AL673" s="58"/>
      <c r="AM673" s="24">
        <f t="shared" si="248"/>
        <v>0</v>
      </c>
      <c r="AN673" s="25">
        <f>BD673</f>
        <v>147.35999999999999</v>
      </c>
      <c r="AO673" s="26">
        <f t="shared" si="259"/>
        <v>147.35999999999999</v>
      </c>
      <c r="AP673" s="79"/>
      <c r="AQ673" s="118">
        <v>85</v>
      </c>
      <c r="AR673" s="118">
        <v>200</v>
      </c>
      <c r="AS673" s="118">
        <v>0</v>
      </c>
      <c r="AT673" s="118">
        <v>15</v>
      </c>
      <c r="AU673" s="112">
        <v>60</v>
      </c>
      <c r="AV673" s="62">
        <f t="shared" si="251"/>
        <v>360</v>
      </c>
      <c r="AW673" s="63">
        <f t="shared" si="252"/>
        <v>342</v>
      </c>
      <c r="AX673" s="120">
        <v>6</v>
      </c>
      <c r="AY673" s="120">
        <v>20</v>
      </c>
      <c r="AZ673" s="120">
        <v>8</v>
      </c>
      <c r="BA673" s="120">
        <v>1</v>
      </c>
      <c r="BB673" s="81">
        <f t="shared" si="253"/>
        <v>35</v>
      </c>
      <c r="BC673" s="80">
        <f t="shared" si="254"/>
        <v>307</v>
      </c>
      <c r="BD673" s="36">
        <f t="shared" si="255"/>
        <v>147.35999999999999</v>
      </c>
      <c r="BE673" s="80">
        <f t="shared" si="256"/>
        <v>159.64000000000001</v>
      </c>
    </row>
    <row r="674" spans="1:57" ht="18" thickBot="1">
      <c r="A674" s="217">
        <v>41925</v>
      </c>
      <c r="B674" s="201" t="str">
        <f t="shared" si="257"/>
        <v>00:00:00</v>
      </c>
      <c r="C674" s="18" t="s">
        <v>85</v>
      </c>
      <c r="D674" s="88">
        <v>487</v>
      </c>
      <c r="E674" s="88">
        <v>365</v>
      </c>
      <c r="F674" s="45">
        <v>597</v>
      </c>
      <c r="G674" s="86">
        <v>17</v>
      </c>
      <c r="H674" s="87">
        <v>13</v>
      </c>
      <c r="I674" s="106">
        <v>19</v>
      </c>
      <c r="J674" s="48">
        <f>D674+E674+F674</f>
        <v>1449</v>
      </c>
      <c r="K674" s="48">
        <f>G674+H674+I674</f>
        <v>49</v>
      </c>
      <c r="L674" s="44">
        <v>511</v>
      </c>
      <c r="M674" s="94">
        <v>309</v>
      </c>
      <c r="N674" s="19"/>
      <c r="O674" s="45">
        <v>17</v>
      </c>
      <c r="P674" s="93">
        <v>11</v>
      </c>
      <c r="Q674" s="49"/>
      <c r="R674" s="48">
        <f>SUM(L674+M674+N674)</f>
        <v>820</v>
      </c>
      <c r="S674" s="48">
        <f>O674+P674+Q674</f>
        <v>28</v>
      </c>
      <c r="T674" s="50">
        <f>SUM(K674+S674)</f>
        <v>77</v>
      </c>
      <c r="U674" s="97">
        <v>4.16</v>
      </c>
      <c r="V674" s="44">
        <v>5.5</v>
      </c>
      <c r="W674" s="99">
        <v>7.7</v>
      </c>
      <c r="X674" s="53"/>
      <c r="Y674" s="53"/>
      <c r="Z674" s="53"/>
      <c r="AA674" s="53"/>
      <c r="AB674" s="53"/>
      <c r="AC674" s="67">
        <f>SUM(X674:AB674)</f>
        <v>0</v>
      </c>
      <c r="AD674" s="51"/>
      <c r="AE674" s="20">
        <f>AC674+AD674</f>
        <v>0</v>
      </c>
      <c r="AF674" s="85">
        <f>T674+U674+V674+W674+X674+V673+Z674+AA674+AB674</f>
        <v>100.86</v>
      </c>
      <c r="AG674" s="21">
        <f>+AF674-AM674</f>
        <v>100.86</v>
      </c>
      <c r="AH674" s="82"/>
      <c r="AI674" s="51"/>
      <c r="AJ674" s="22">
        <f>AF674+AI674</f>
        <v>100.86</v>
      </c>
      <c r="AK674" s="23">
        <f t="shared" si="258"/>
        <v>43.307999999999979</v>
      </c>
      <c r="AL674" s="54"/>
      <c r="AM674" s="24">
        <f>AE674</f>
        <v>0</v>
      </c>
      <c r="AN674" s="25">
        <f>BD674</f>
        <v>144.16799999999998</v>
      </c>
      <c r="AO674" s="26">
        <f>AM674+AN674</f>
        <v>144.16799999999998</v>
      </c>
      <c r="AP674" s="79"/>
      <c r="AQ674" s="118">
        <v>85</v>
      </c>
      <c r="AR674" s="118">
        <v>200</v>
      </c>
      <c r="AS674" s="118">
        <v>0</v>
      </c>
      <c r="AT674" s="118">
        <v>14</v>
      </c>
      <c r="AU674" s="112">
        <v>54</v>
      </c>
      <c r="AV674" s="62">
        <f t="shared" ref="AV674:AV709" si="260">SUM(AQ674:AU674)</f>
        <v>353</v>
      </c>
      <c r="AW674" s="63">
        <f>AV674*0.95</f>
        <v>335.34999999999997</v>
      </c>
      <c r="AX674" s="120">
        <v>6</v>
      </c>
      <c r="AY674" s="120">
        <v>20</v>
      </c>
      <c r="AZ674" s="120">
        <v>8</v>
      </c>
      <c r="BA674" s="120">
        <v>1</v>
      </c>
      <c r="BB674" s="81">
        <f>SUM(AX674:BA674)</f>
        <v>35</v>
      </c>
      <c r="BC674" s="80">
        <f>AW674-BB674</f>
        <v>300.34999999999997</v>
      </c>
      <c r="BD674" s="36">
        <f>BC674*0.48</f>
        <v>144.16799999999998</v>
      </c>
      <c r="BE674" s="80">
        <f>BC674*0.52</f>
        <v>156.18199999999999</v>
      </c>
    </row>
    <row r="675" spans="1:57" ht="18" thickBot="1">
      <c r="A675" s="217">
        <v>41925</v>
      </c>
      <c r="B675" s="201" t="str">
        <f t="shared" si="257"/>
        <v>00:30:00</v>
      </c>
      <c r="C675" s="27" t="s">
        <v>38</v>
      </c>
      <c r="D675" s="88">
        <v>465</v>
      </c>
      <c r="E675" s="90">
        <v>353</v>
      </c>
      <c r="F675" s="88">
        <v>582</v>
      </c>
      <c r="G675" s="86">
        <v>16</v>
      </c>
      <c r="H675" s="89">
        <v>12</v>
      </c>
      <c r="I675" s="106">
        <v>19</v>
      </c>
      <c r="J675" s="48">
        <f t="shared" ref="J675:J738" si="261">D675+E675+F675</f>
        <v>1400</v>
      </c>
      <c r="K675" s="48">
        <f t="shared" ref="K675:K738" si="262">G675+H675+I675</f>
        <v>47</v>
      </c>
      <c r="L675" s="44">
        <v>501</v>
      </c>
      <c r="M675" s="94">
        <v>302</v>
      </c>
      <c r="N675" s="19"/>
      <c r="O675" s="45">
        <v>16</v>
      </c>
      <c r="P675" s="93">
        <v>11</v>
      </c>
      <c r="Q675" s="49"/>
      <c r="R675" s="48">
        <f t="shared" ref="R675:R738" si="263">SUM(L675+M675+N675)</f>
        <v>803</v>
      </c>
      <c r="S675" s="48">
        <f t="shared" ref="S675:S737" si="264">O675+P675+Q675</f>
        <v>27</v>
      </c>
      <c r="T675" s="50">
        <f t="shared" ref="T675:T729" si="265">SUM(K675+S675)</f>
        <v>74</v>
      </c>
      <c r="U675" s="97">
        <v>4.16</v>
      </c>
      <c r="V675" s="44">
        <v>5.5</v>
      </c>
      <c r="W675" s="99">
        <v>7.7</v>
      </c>
      <c r="X675" s="44"/>
      <c r="Y675" s="137"/>
      <c r="Z675" s="53"/>
      <c r="AA675" s="44"/>
      <c r="AB675" s="44"/>
      <c r="AC675" s="67">
        <f t="shared" ref="AC675:AC729" si="266">SUM(X675:AB675)</f>
        <v>0</v>
      </c>
      <c r="AD675" s="51"/>
      <c r="AE675" s="20">
        <f t="shared" ref="AE675:AE729" si="267">AC675+AD675</f>
        <v>0</v>
      </c>
      <c r="AF675" s="85">
        <f t="shared" ref="AF675:AF729" si="268">T675+U675+V675+W675+X675+V674+Z675+AA675+AB675</f>
        <v>96.86</v>
      </c>
      <c r="AG675" s="21">
        <f t="shared" ref="AG675:AG729" si="269">+AF675-AM675</f>
        <v>96.86</v>
      </c>
      <c r="AH675" s="82"/>
      <c r="AI675" s="78"/>
      <c r="AJ675" s="22">
        <f t="shared" ref="AJ675:AJ738" si="270">AF675+AI675</f>
        <v>96.86</v>
      </c>
      <c r="AK675" s="23">
        <f t="shared" si="258"/>
        <v>47.307999999999979</v>
      </c>
      <c r="AL675" s="54"/>
      <c r="AM675" s="24">
        <f t="shared" ref="AM675:AM738" si="271">AE675</f>
        <v>0</v>
      </c>
      <c r="AN675" s="25">
        <f t="shared" ref="AN675:AN728" si="272">BD675</f>
        <v>144.16799999999998</v>
      </c>
      <c r="AO675" s="26">
        <f t="shared" ref="AO675:AO706" si="273">AM675+AN675</f>
        <v>144.16799999999998</v>
      </c>
      <c r="AP675" s="79"/>
      <c r="AQ675" s="118">
        <v>85</v>
      </c>
      <c r="AR675" s="118">
        <v>200</v>
      </c>
      <c r="AS675" s="118">
        <v>0</v>
      </c>
      <c r="AT675" s="118">
        <v>14</v>
      </c>
      <c r="AU675" s="112">
        <v>54</v>
      </c>
      <c r="AV675" s="62">
        <f t="shared" si="260"/>
        <v>353</v>
      </c>
      <c r="AW675" s="63">
        <f t="shared" ref="AW675:AW727" si="274">AV675*0.95</f>
        <v>335.34999999999997</v>
      </c>
      <c r="AX675" s="120">
        <v>6</v>
      </c>
      <c r="AY675" s="120">
        <v>20</v>
      </c>
      <c r="AZ675" s="120">
        <v>8</v>
      </c>
      <c r="BA675" s="120">
        <v>1</v>
      </c>
      <c r="BB675" s="81">
        <f t="shared" ref="BB675:BB729" si="275">SUM(AX675:BA675)</f>
        <v>35</v>
      </c>
      <c r="BC675" s="80">
        <f t="shared" ref="BC675:BC729" si="276">AW675-BB675</f>
        <v>300.34999999999997</v>
      </c>
      <c r="BD675" s="36">
        <f t="shared" ref="BD675:BD729" si="277">BC675*0.48</f>
        <v>144.16799999999998</v>
      </c>
      <c r="BE675" s="80">
        <f t="shared" ref="BE675:BE729" si="278">BC675*0.52</f>
        <v>156.18199999999999</v>
      </c>
    </row>
    <row r="676" spans="1:57" ht="18" thickBot="1">
      <c r="A676" s="217">
        <v>41925</v>
      </c>
      <c r="B676" s="201" t="str">
        <f t="shared" si="257"/>
        <v>01:00:00</v>
      </c>
      <c r="C676" s="18" t="s">
        <v>7</v>
      </c>
      <c r="D676" s="88">
        <v>452</v>
      </c>
      <c r="E676" s="88">
        <v>342</v>
      </c>
      <c r="F676" s="88">
        <v>568</v>
      </c>
      <c r="G676" s="86">
        <v>15</v>
      </c>
      <c r="H676" s="89">
        <v>11</v>
      </c>
      <c r="I676" s="106">
        <v>18</v>
      </c>
      <c r="J676" s="48">
        <f t="shared" si="261"/>
        <v>1362</v>
      </c>
      <c r="K676" s="48">
        <f t="shared" si="262"/>
        <v>44</v>
      </c>
      <c r="L676" s="44">
        <v>507</v>
      </c>
      <c r="M676" s="94">
        <v>294</v>
      </c>
      <c r="N676" s="19"/>
      <c r="O676" s="45">
        <v>16</v>
      </c>
      <c r="P676" s="93">
        <v>10</v>
      </c>
      <c r="Q676" s="49"/>
      <c r="R676" s="48">
        <f t="shared" si="263"/>
        <v>801</v>
      </c>
      <c r="S676" s="48">
        <f t="shared" si="264"/>
        <v>26</v>
      </c>
      <c r="T676" s="50">
        <f t="shared" si="265"/>
        <v>70</v>
      </c>
      <c r="U676" s="97">
        <v>3.96</v>
      </c>
      <c r="V676" s="44">
        <v>5.5</v>
      </c>
      <c r="W676" s="88">
        <v>7.2</v>
      </c>
      <c r="X676" s="44"/>
      <c r="Y676" s="137"/>
      <c r="Z676" s="44"/>
      <c r="AA676" s="44"/>
      <c r="AB676" s="44"/>
      <c r="AC676" s="67">
        <f t="shared" si="266"/>
        <v>0</v>
      </c>
      <c r="AD676" s="51"/>
      <c r="AE676" s="20">
        <f t="shared" si="267"/>
        <v>0</v>
      </c>
      <c r="AF676" s="85">
        <f t="shared" si="268"/>
        <v>92.16</v>
      </c>
      <c r="AG676" s="21">
        <f t="shared" si="269"/>
        <v>92.16</v>
      </c>
      <c r="AH676" s="82"/>
      <c r="AI676" s="78"/>
      <c r="AJ676" s="22">
        <f t="shared" si="270"/>
        <v>92.16</v>
      </c>
      <c r="AK676" s="23">
        <f t="shared" si="258"/>
        <v>52.007999999999981</v>
      </c>
      <c r="AL676" s="54"/>
      <c r="AM676" s="24">
        <f t="shared" si="271"/>
        <v>0</v>
      </c>
      <c r="AN676" s="25">
        <f t="shared" si="272"/>
        <v>144.16799999999998</v>
      </c>
      <c r="AO676" s="26">
        <f t="shared" si="273"/>
        <v>144.16799999999998</v>
      </c>
      <c r="AP676" s="79"/>
      <c r="AQ676" s="118">
        <v>85</v>
      </c>
      <c r="AR676" s="118">
        <v>200</v>
      </c>
      <c r="AS676" s="118">
        <v>0</v>
      </c>
      <c r="AT676" s="118">
        <v>14</v>
      </c>
      <c r="AU676" s="112">
        <v>54</v>
      </c>
      <c r="AV676" s="62">
        <f t="shared" si="260"/>
        <v>353</v>
      </c>
      <c r="AW676" s="63">
        <f t="shared" si="274"/>
        <v>335.34999999999997</v>
      </c>
      <c r="AX676" s="120">
        <v>6</v>
      </c>
      <c r="AY676" s="120">
        <v>20</v>
      </c>
      <c r="AZ676" s="120">
        <v>8</v>
      </c>
      <c r="BA676" s="120">
        <v>1</v>
      </c>
      <c r="BB676" s="81">
        <f t="shared" si="275"/>
        <v>35</v>
      </c>
      <c r="BC676" s="80">
        <f t="shared" si="276"/>
        <v>300.34999999999997</v>
      </c>
      <c r="BD676" s="36">
        <f t="shared" si="277"/>
        <v>144.16799999999998</v>
      </c>
      <c r="BE676" s="80">
        <f t="shared" si="278"/>
        <v>156.18199999999999</v>
      </c>
    </row>
    <row r="677" spans="1:57" ht="18" thickBot="1">
      <c r="A677" s="217">
        <v>41925</v>
      </c>
      <c r="B677" s="201" t="str">
        <f t="shared" si="257"/>
        <v>01:30:00</v>
      </c>
      <c r="C677" s="18" t="s">
        <v>39</v>
      </c>
      <c r="D677" s="88">
        <v>445</v>
      </c>
      <c r="E677" s="88">
        <v>336</v>
      </c>
      <c r="F677" s="88">
        <v>566</v>
      </c>
      <c r="G677" s="86">
        <v>15</v>
      </c>
      <c r="H677" s="89">
        <v>11</v>
      </c>
      <c r="I677" s="106">
        <v>18</v>
      </c>
      <c r="J677" s="48">
        <f t="shared" si="261"/>
        <v>1347</v>
      </c>
      <c r="K677" s="48">
        <f t="shared" si="262"/>
        <v>44</v>
      </c>
      <c r="L677" s="44">
        <v>497</v>
      </c>
      <c r="M677" s="94">
        <v>290</v>
      </c>
      <c r="N677" s="19"/>
      <c r="O677" s="45">
        <v>16</v>
      </c>
      <c r="P677" s="93">
        <v>10</v>
      </c>
      <c r="Q677" s="49"/>
      <c r="R677" s="48">
        <f t="shared" si="263"/>
        <v>787</v>
      </c>
      <c r="S677" s="48">
        <f t="shared" si="264"/>
        <v>26</v>
      </c>
      <c r="T677" s="50">
        <f t="shared" si="265"/>
        <v>70</v>
      </c>
      <c r="U677" s="97">
        <v>3.96</v>
      </c>
      <c r="V677" s="44">
        <v>5.5</v>
      </c>
      <c r="W677" s="88">
        <v>7.2</v>
      </c>
      <c r="X677" s="44"/>
      <c r="Y677" s="137"/>
      <c r="Z677" s="44"/>
      <c r="AA677" s="44"/>
      <c r="AB677" s="44"/>
      <c r="AC677" s="67">
        <f t="shared" si="266"/>
        <v>0</v>
      </c>
      <c r="AD677" s="51"/>
      <c r="AE677" s="20">
        <f t="shared" si="267"/>
        <v>0</v>
      </c>
      <c r="AF677" s="85">
        <f t="shared" si="268"/>
        <v>92.16</v>
      </c>
      <c r="AG677" s="21">
        <f t="shared" si="269"/>
        <v>92.16</v>
      </c>
      <c r="AH677" s="82"/>
      <c r="AI677" s="78"/>
      <c r="AJ677" s="22">
        <f t="shared" si="270"/>
        <v>92.16</v>
      </c>
      <c r="AK677" s="23">
        <f t="shared" si="258"/>
        <v>52.007999999999981</v>
      </c>
      <c r="AL677" s="54"/>
      <c r="AM677" s="24">
        <f t="shared" si="271"/>
        <v>0</v>
      </c>
      <c r="AN677" s="25">
        <f t="shared" si="272"/>
        <v>144.16799999999998</v>
      </c>
      <c r="AO677" s="26">
        <f t="shared" si="273"/>
        <v>144.16799999999998</v>
      </c>
      <c r="AP677" s="79"/>
      <c r="AQ677" s="118">
        <v>85</v>
      </c>
      <c r="AR677" s="118">
        <v>200</v>
      </c>
      <c r="AS677" s="118">
        <v>0</v>
      </c>
      <c r="AT677" s="118">
        <v>14</v>
      </c>
      <c r="AU677" s="112">
        <v>54</v>
      </c>
      <c r="AV677" s="62">
        <f t="shared" si="260"/>
        <v>353</v>
      </c>
      <c r="AW677" s="63">
        <f t="shared" si="274"/>
        <v>335.34999999999997</v>
      </c>
      <c r="AX677" s="120">
        <v>6</v>
      </c>
      <c r="AY677" s="120">
        <v>20</v>
      </c>
      <c r="AZ677" s="120">
        <v>8</v>
      </c>
      <c r="BA677" s="120">
        <v>1</v>
      </c>
      <c r="BB677" s="81">
        <f t="shared" si="275"/>
        <v>35</v>
      </c>
      <c r="BC677" s="80">
        <f t="shared" si="276"/>
        <v>300.34999999999997</v>
      </c>
      <c r="BD677" s="36">
        <f t="shared" si="277"/>
        <v>144.16799999999998</v>
      </c>
      <c r="BE677" s="80">
        <f t="shared" si="278"/>
        <v>156.18199999999999</v>
      </c>
    </row>
    <row r="678" spans="1:57" ht="18" thickBot="1">
      <c r="A678" s="217">
        <v>41925</v>
      </c>
      <c r="B678" s="201" t="str">
        <f t="shared" si="257"/>
        <v>02:00:00</v>
      </c>
      <c r="C678" s="27" t="s">
        <v>8</v>
      </c>
      <c r="D678" s="88">
        <v>435</v>
      </c>
      <c r="E678" s="88">
        <v>336</v>
      </c>
      <c r="F678" s="88">
        <v>564</v>
      </c>
      <c r="G678" s="86">
        <v>14</v>
      </c>
      <c r="H678" s="89">
        <v>10</v>
      </c>
      <c r="I678" s="106">
        <v>18</v>
      </c>
      <c r="J678" s="48">
        <f t="shared" si="261"/>
        <v>1335</v>
      </c>
      <c r="K678" s="48">
        <f t="shared" si="262"/>
        <v>42</v>
      </c>
      <c r="L678" s="44">
        <v>495</v>
      </c>
      <c r="M678" s="94">
        <v>293</v>
      </c>
      <c r="N678" s="19"/>
      <c r="O678" s="45">
        <v>16</v>
      </c>
      <c r="P678" s="93">
        <v>10</v>
      </c>
      <c r="Q678" s="49"/>
      <c r="R678" s="48">
        <f t="shared" si="263"/>
        <v>788</v>
      </c>
      <c r="S678" s="48">
        <f t="shared" si="264"/>
        <v>26</v>
      </c>
      <c r="T678" s="50">
        <f t="shared" si="265"/>
        <v>68</v>
      </c>
      <c r="U678" s="97">
        <v>3.96</v>
      </c>
      <c r="V678" s="44">
        <v>4.5</v>
      </c>
      <c r="W678" s="88">
        <v>7.1</v>
      </c>
      <c r="X678" s="44"/>
      <c r="Y678" s="137"/>
      <c r="Z678" s="44"/>
      <c r="AA678" s="44"/>
      <c r="AB678" s="44"/>
      <c r="AC678" s="67">
        <f t="shared" si="266"/>
        <v>0</v>
      </c>
      <c r="AD678" s="51"/>
      <c r="AE678" s="20">
        <f t="shared" si="267"/>
        <v>0</v>
      </c>
      <c r="AF678" s="85">
        <f t="shared" si="268"/>
        <v>89.059999999999988</v>
      </c>
      <c r="AG678" s="21">
        <f t="shared" si="269"/>
        <v>89.059999999999988</v>
      </c>
      <c r="AH678" s="82"/>
      <c r="AI678" s="78"/>
      <c r="AJ678" s="22">
        <f t="shared" si="270"/>
        <v>89.059999999999988</v>
      </c>
      <c r="AK678" s="23">
        <f t="shared" si="258"/>
        <v>55.10799999999999</v>
      </c>
      <c r="AL678" s="54"/>
      <c r="AM678" s="24">
        <f t="shared" si="271"/>
        <v>0</v>
      </c>
      <c r="AN678" s="25">
        <f t="shared" si="272"/>
        <v>144.16799999999998</v>
      </c>
      <c r="AO678" s="26">
        <f t="shared" si="273"/>
        <v>144.16799999999998</v>
      </c>
      <c r="AP678" s="79"/>
      <c r="AQ678" s="118">
        <v>85</v>
      </c>
      <c r="AR678" s="118">
        <v>200</v>
      </c>
      <c r="AS678" s="118">
        <v>0</v>
      </c>
      <c r="AT678" s="118">
        <v>14</v>
      </c>
      <c r="AU678" s="112">
        <v>54</v>
      </c>
      <c r="AV678" s="62">
        <f t="shared" si="260"/>
        <v>353</v>
      </c>
      <c r="AW678" s="63">
        <f t="shared" si="274"/>
        <v>335.34999999999997</v>
      </c>
      <c r="AX678" s="120">
        <v>6</v>
      </c>
      <c r="AY678" s="120">
        <v>20</v>
      </c>
      <c r="AZ678" s="120">
        <v>8</v>
      </c>
      <c r="BA678" s="120">
        <v>1</v>
      </c>
      <c r="BB678" s="81">
        <f t="shared" si="275"/>
        <v>35</v>
      </c>
      <c r="BC678" s="80">
        <f t="shared" si="276"/>
        <v>300.34999999999997</v>
      </c>
      <c r="BD678" s="36">
        <f t="shared" si="277"/>
        <v>144.16799999999998</v>
      </c>
      <c r="BE678" s="80">
        <f t="shared" si="278"/>
        <v>156.18199999999999</v>
      </c>
    </row>
    <row r="679" spans="1:57" ht="18" thickBot="1">
      <c r="A679" s="217">
        <v>41925</v>
      </c>
      <c r="B679" s="201" t="str">
        <f t="shared" si="257"/>
        <v>02:30:00</v>
      </c>
      <c r="C679" s="27" t="s">
        <v>40</v>
      </c>
      <c r="D679" s="88">
        <v>427</v>
      </c>
      <c r="E679" s="88">
        <v>326</v>
      </c>
      <c r="F679" s="88">
        <v>560</v>
      </c>
      <c r="G679" s="86">
        <v>14</v>
      </c>
      <c r="H679" s="89">
        <v>10</v>
      </c>
      <c r="I679" s="106">
        <v>18</v>
      </c>
      <c r="J679" s="48">
        <f t="shared" si="261"/>
        <v>1313</v>
      </c>
      <c r="K679" s="48">
        <f t="shared" si="262"/>
        <v>42</v>
      </c>
      <c r="L679" s="44">
        <v>470</v>
      </c>
      <c r="M679" s="94">
        <v>290</v>
      </c>
      <c r="N679" s="19"/>
      <c r="O679" s="45">
        <v>16</v>
      </c>
      <c r="P679" s="93">
        <v>10</v>
      </c>
      <c r="Q679" s="49"/>
      <c r="R679" s="48">
        <f t="shared" si="263"/>
        <v>760</v>
      </c>
      <c r="S679" s="48">
        <f t="shared" si="264"/>
        <v>26</v>
      </c>
      <c r="T679" s="50">
        <f t="shared" si="265"/>
        <v>68</v>
      </c>
      <c r="U679" s="97">
        <v>3.96</v>
      </c>
      <c r="V679" s="44">
        <v>4.5</v>
      </c>
      <c r="W679" s="88">
        <v>7.1</v>
      </c>
      <c r="X679" s="44"/>
      <c r="Y679" s="44"/>
      <c r="Z679" s="44"/>
      <c r="AA679" s="44"/>
      <c r="AB679" s="44"/>
      <c r="AC679" s="67">
        <f t="shared" si="266"/>
        <v>0</v>
      </c>
      <c r="AD679" s="51"/>
      <c r="AE679" s="20">
        <f t="shared" si="267"/>
        <v>0</v>
      </c>
      <c r="AF679" s="85">
        <f t="shared" si="268"/>
        <v>88.059999999999988</v>
      </c>
      <c r="AG679" s="21">
        <f t="shared" si="269"/>
        <v>88.059999999999988</v>
      </c>
      <c r="AH679" s="82"/>
      <c r="AI679" s="78"/>
      <c r="AJ679" s="22">
        <f t="shared" si="270"/>
        <v>88.059999999999988</v>
      </c>
      <c r="AK679" s="23">
        <f t="shared" si="258"/>
        <v>56.10799999999999</v>
      </c>
      <c r="AL679" s="54"/>
      <c r="AM679" s="24">
        <f t="shared" si="271"/>
        <v>0</v>
      </c>
      <c r="AN679" s="25">
        <f t="shared" si="272"/>
        <v>144.16799999999998</v>
      </c>
      <c r="AO679" s="26">
        <f t="shared" si="273"/>
        <v>144.16799999999998</v>
      </c>
      <c r="AP679" s="79"/>
      <c r="AQ679" s="118">
        <v>85</v>
      </c>
      <c r="AR679" s="118">
        <v>200</v>
      </c>
      <c r="AS679" s="118">
        <v>0</v>
      </c>
      <c r="AT679" s="118">
        <v>14</v>
      </c>
      <c r="AU679" s="112">
        <v>54</v>
      </c>
      <c r="AV679" s="62">
        <f t="shared" si="260"/>
        <v>353</v>
      </c>
      <c r="AW679" s="63">
        <f t="shared" si="274"/>
        <v>335.34999999999997</v>
      </c>
      <c r="AX679" s="120">
        <v>6</v>
      </c>
      <c r="AY679" s="120">
        <v>20</v>
      </c>
      <c r="AZ679" s="120">
        <v>8</v>
      </c>
      <c r="BA679" s="120">
        <v>1</v>
      </c>
      <c r="BB679" s="81">
        <f t="shared" si="275"/>
        <v>35</v>
      </c>
      <c r="BC679" s="80">
        <f t="shared" si="276"/>
        <v>300.34999999999997</v>
      </c>
      <c r="BD679" s="36">
        <f t="shared" si="277"/>
        <v>144.16799999999998</v>
      </c>
      <c r="BE679" s="80">
        <f t="shared" si="278"/>
        <v>156.18199999999999</v>
      </c>
    </row>
    <row r="680" spans="1:57" ht="18" thickBot="1">
      <c r="A680" s="217">
        <v>41925</v>
      </c>
      <c r="B680" s="201" t="str">
        <f t="shared" si="257"/>
        <v>03:00:00</v>
      </c>
      <c r="C680" s="27" t="s">
        <v>9</v>
      </c>
      <c r="D680" s="88">
        <v>430</v>
      </c>
      <c r="E680" s="88">
        <v>330</v>
      </c>
      <c r="F680" s="88">
        <v>564</v>
      </c>
      <c r="G680" s="86">
        <v>14</v>
      </c>
      <c r="H680" s="89">
        <v>11</v>
      </c>
      <c r="I680" s="106">
        <v>18</v>
      </c>
      <c r="J680" s="48">
        <f t="shared" si="261"/>
        <v>1324</v>
      </c>
      <c r="K680" s="48">
        <f t="shared" si="262"/>
        <v>43</v>
      </c>
      <c r="L680" s="44">
        <v>486</v>
      </c>
      <c r="M680" s="94">
        <v>293</v>
      </c>
      <c r="N680" s="19"/>
      <c r="O680" s="45">
        <v>15</v>
      </c>
      <c r="P680" s="93">
        <v>10</v>
      </c>
      <c r="Q680" s="49"/>
      <c r="R680" s="48">
        <f t="shared" si="263"/>
        <v>779</v>
      </c>
      <c r="S680" s="48">
        <f t="shared" si="264"/>
        <v>25</v>
      </c>
      <c r="T680" s="50">
        <f t="shared" si="265"/>
        <v>68</v>
      </c>
      <c r="U680" s="97">
        <v>3.72</v>
      </c>
      <c r="V680" s="44">
        <v>4.5</v>
      </c>
      <c r="W680" s="88">
        <v>7.1</v>
      </c>
      <c r="X680" s="44"/>
      <c r="Y680" s="44"/>
      <c r="Z680" s="44"/>
      <c r="AA680" s="44"/>
      <c r="AB680" s="44"/>
      <c r="AC680" s="67">
        <f t="shared" si="266"/>
        <v>0</v>
      </c>
      <c r="AD680" s="51"/>
      <c r="AE680" s="20">
        <f t="shared" si="267"/>
        <v>0</v>
      </c>
      <c r="AF680" s="85">
        <f t="shared" si="268"/>
        <v>87.82</v>
      </c>
      <c r="AG680" s="21">
        <f t="shared" si="269"/>
        <v>87.82</v>
      </c>
      <c r="AH680" s="82"/>
      <c r="AI680" s="78"/>
      <c r="AJ680" s="22">
        <f t="shared" si="270"/>
        <v>87.82</v>
      </c>
      <c r="AK680" s="23">
        <f t="shared" si="258"/>
        <v>56.347999999999985</v>
      </c>
      <c r="AL680" s="54"/>
      <c r="AM680" s="24">
        <f t="shared" si="271"/>
        <v>0</v>
      </c>
      <c r="AN680" s="25">
        <f t="shared" si="272"/>
        <v>144.16799999999998</v>
      </c>
      <c r="AO680" s="26">
        <f t="shared" si="273"/>
        <v>144.16799999999998</v>
      </c>
      <c r="AP680" s="79"/>
      <c r="AQ680" s="118">
        <v>85</v>
      </c>
      <c r="AR680" s="118">
        <v>200</v>
      </c>
      <c r="AS680" s="118">
        <v>0</v>
      </c>
      <c r="AT680" s="118">
        <v>14</v>
      </c>
      <c r="AU680" s="112">
        <v>54</v>
      </c>
      <c r="AV680" s="62">
        <f t="shared" si="260"/>
        <v>353</v>
      </c>
      <c r="AW680" s="63">
        <f t="shared" si="274"/>
        <v>335.34999999999997</v>
      </c>
      <c r="AX680" s="120">
        <v>6</v>
      </c>
      <c r="AY680" s="120">
        <v>20</v>
      </c>
      <c r="AZ680" s="120">
        <v>8</v>
      </c>
      <c r="BA680" s="120">
        <v>1</v>
      </c>
      <c r="BB680" s="81">
        <f t="shared" si="275"/>
        <v>35</v>
      </c>
      <c r="BC680" s="80">
        <f t="shared" si="276"/>
        <v>300.34999999999997</v>
      </c>
      <c r="BD680" s="36">
        <f t="shared" si="277"/>
        <v>144.16799999999998</v>
      </c>
      <c r="BE680" s="80">
        <f t="shared" si="278"/>
        <v>156.18199999999999</v>
      </c>
    </row>
    <row r="681" spans="1:57" ht="18" thickBot="1">
      <c r="A681" s="217">
        <v>41925</v>
      </c>
      <c r="B681" s="201" t="str">
        <f t="shared" si="257"/>
        <v>03:30:00</v>
      </c>
      <c r="C681" s="27" t="s">
        <v>41</v>
      </c>
      <c r="D681" s="88">
        <v>432</v>
      </c>
      <c r="E681" s="88">
        <v>332</v>
      </c>
      <c r="F681" s="88">
        <v>562</v>
      </c>
      <c r="G681" s="86">
        <v>14</v>
      </c>
      <c r="H681" s="89">
        <v>11</v>
      </c>
      <c r="I681" s="106">
        <v>18</v>
      </c>
      <c r="J681" s="48">
        <f t="shared" si="261"/>
        <v>1326</v>
      </c>
      <c r="K681" s="48">
        <f t="shared" si="262"/>
        <v>43</v>
      </c>
      <c r="L681" s="44">
        <v>480</v>
      </c>
      <c r="M681" s="94">
        <v>295</v>
      </c>
      <c r="N681" s="19"/>
      <c r="O681" s="45">
        <v>15</v>
      </c>
      <c r="P681" s="93">
        <v>10</v>
      </c>
      <c r="Q681" s="49"/>
      <c r="R681" s="48">
        <f t="shared" si="263"/>
        <v>775</v>
      </c>
      <c r="S681" s="48">
        <f t="shared" si="264"/>
        <v>25</v>
      </c>
      <c r="T681" s="50">
        <f t="shared" si="265"/>
        <v>68</v>
      </c>
      <c r="U681" s="97">
        <v>3.72</v>
      </c>
      <c r="V681" s="44">
        <v>4.5</v>
      </c>
      <c r="W681" s="88">
        <v>7.1</v>
      </c>
      <c r="X681" s="44"/>
      <c r="Y681" s="44"/>
      <c r="Z681" s="44"/>
      <c r="AA681" s="44"/>
      <c r="AB681" s="44"/>
      <c r="AC681" s="67">
        <f t="shared" si="266"/>
        <v>0</v>
      </c>
      <c r="AD681" s="51"/>
      <c r="AE681" s="20">
        <f t="shared" si="267"/>
        <v>0</v>
      </c>
      <c r="AF681" s="85">
        <f t="shared" si="268"/>
        <v>87.82</v>
      </c>
      <c r="AG681" s="21">
        <f t="shared" si="269"/>
        <v>87.82</v>
      </c>
      <c r="AH681" s="82"/>
      <c r="AI681" s="78"/>
      <c r="AJ681" s="22">
        <f t="shared" si="270"/>
        <v>87.82</v>
      </c>
      <c r="AK681" s="23">
        <f t="shared" si="258"/>
        <v>56.347999999999985</v>
      </c>
      <c r="AL681" s="54"/>
      <c r="AM681" s="24">
        <f t="shared" si="271"/>
        <v>0</v>
      </c>
      <c r="AN681" s="25">
        <f t="shared" si="272"/>
        <v>144.16799999999998</v>
      </c>
      <c r="AO681" s="26">
        <f t="shared" si="273"/>
        <v>144.16799999999998</v>
      </c>
      <c r="AP681" s="79"/>
      <c r="AQ681" s="118">
        <v>85</v>
      </c>
      <c r="AR681" s="118">
        <v>200</v>
      </c>
      <c r="AS681" s="118">
        <v>0</v>
      </c>
      <c r="AT681" s="118">
        <v>14</v>
      </c>
      <c r="AU681" s="112">
        <v>54</v>
      </c>
      <c r="AV681" s="62">
        <f t="shared" si="260"/>
        <v>353</v>
      </c>
      <c r="AW681" s="63">
        <f t="shared" si="274"/>
        <v>335.34999999999997</v>
      </c>
      <c r="AX681" s="120">
        <v>6</v>
      </c>
      <c r="AY681" s="120">
        <v>20</v>
      </c>
      <c r="AZ681" s="120">
        <v>8</v>
      </c>
      <c r="BA681" s="120">
        <v>1</v>
      </c>
      <c r="BB681" s="81">
        <f t="shared" si="275"/>
        <v>35</v>
      </c>
      <c r="BC681" s="80">
        <f t="shared" si="276"/>
        <v>300.34999999999997</v>
      </c>
      <c r="BD681" s="36">
        <f t="shared" si="277"/>
        <v>144.16799999999998</v>
      </c>
      <c r="BE681" s="80">
        <f t="shared" si="278"/>
        <v>156.18199999999999</v>
      </c>
    </row>
    <row r="682" spans="1:57" ht="18" thickBot="1">
      <c r="A682" s="217">
        <v>41925</v>
      </c>
      <c r="B682" s="201" t="str">
        <f t="shared" si="257"/>
        <v>04:00:00</v>
      </c>
      <c r="C682" s="27" t="s">
        <v>10</v>
      </c>
      <c r="D682" s="88">
        <v>438</v>
      </c>
      <c r="E682" s="88">
        <v>332</v>
      </c>
      <c r="F682" s="88">
        <v>565</v>
      </c>
      <c r="G682" s="86">
        <v>14</v>
      </c>
      <c r="H682" s="89">
        <v>11</v>
      </c>
      <c r="I682" s="106">
        <v>18</v>
      </c>
      <c r="J682" s="48">
        <f t="shared" si="261"/>
        <v>1335</v>
      </c>
      <c r="K682" s="48">
        <f t="shared" si="262"/>
        <v>43</v>
      </c>
      <c r="L682" s="44">
        <v>477</v>
      </c>
      <c r="M682" s="94">
        <v>299</v>
      </c>
      <c r="N682" s="19"/>
      <c r="O682" s="45">
        <v>15</v>
      </c>
      <c r="P682" s="93">
        <v>10</v>
      </c>
      <c r="Q682" s="49"/>
      <c r="R682" s="48">
        <f t="shared" si="263"/>
        <v>776</v>
      </c>
      <c r="S682" s="48">
        <f t="shared" si="264"/>
        <v>25</v>
      </c>
      <c r="T682" s="50">
        <f t="shared" si="265"/>
        <v>68</v>
      </c>
      <c r="U682" s="97">
        <v>3.72</v>
      </c>
      <c r="V682" s="44">
        <v>4.5</v>
      </c>
      <c r="W682" s="88">
        <v>7.1</v>
      </c>
      <c r="X682" s="44"/>
      <c r="Y682" s="44"/>
      <c r="Z682" s="44"/>
      <c r="AA682" s="44"/>
      <c r="AB682" s="44"/>
      <c r="AC682" s="67">
        <f t="shared" si="266"/>
        <v>0</v>
      </c>
      <c r="AD682" s="51"/>
      <c r="AE682" s="20">
        <f t="shared" si="267"/>
        <v>0</v>
      </c>
      <c r="AF682" s="85">
        <f t="shared" si="268"/>
        <v>87.82</v>
      </c>
      <c r="AG682" s="21">
        <f t="shared" si="269"/>
        <v>87.82</v>
      </c>
      <c r="AH682" s="82"/>
      <c r="AI682" s="78"/>
      <c r="AJ682" s="22">
        <f t="shared" si="270"/>
        <v>87.82</v>
      </c>
      <c r="AK682" s="23">
        <f t="shared" si="258"/>
        <v>56.347999999999985</v>
      </c>
      <c r="AL682" s="54"/>
      <c r="AM682" s="24">
        <f t="shared" si="271"/>
        <v>0</v>
      </c>
      <c r="AN682" s="25">
        <f t="shared" si="272"/>
        <v>144.16799999999998</v>
      </c>
      <c r="AO682" s="26">
        <f t="shared" si="273"/>
        <v>144.16799999999998</v>
      </c>
      <c r="AP682" s="79"/>
      <c r="AQ682" s="118">
        <v>85</v>
      </c>
      <c r="AR682" s="118">
        <v>200</v>
      </c>
      <c r="AS682" s="118">
        <v>0</v>
      </c>
      <c r="AT682" s="118">
        <v>14</v>
      </c>
      <c r="AU682" s="112">
        <v>54</v>
      </c>
      <c r="AV682" s="62">
        <f t="shared" si="260"/>
        <v>353</v>
      </c>
      <c r="AW682" s="63">
        <f t="shared" si="274"/>
        <v>335.34999999999997</v>
      </c>
      <c r="AX682" s="120">
        <v>6</v>
      </c>
      <c r="AY682" s="120">
        <v>20</v>
      </c>
      <c r="AZ682" s="120">
        <v>8</v>
      </c>
      <c r="BA682" s="120">
        <v>1</v>
      </c>
      <c r="BB682" s="81">
        <f t="shared" si="275"/>
        <v>35</v>
      </c>
      <c r="BC682" s="80">
        <f t="shared" si="276"/>
        <v>300.34999999999997</v>
      </c>
      <c r="BD682" s="36">
        <f t="shared" si="277"/>
        <v>144.16799999999998</v>
      </c>
      <c r="BE682" s="80">
        <f t="shared" si="278"/>
        <v>156.18199999999999</v>
      </c>
    </row>
    <row r="683" spans="1:57" ht="18" thickBot="1">
      <c r="A683" s="217">
        <v>41925</v>
      </c>
      <c r="B683" s="201" t="str">
        <f t="shared" si="257"/>
        <v>04:30:00</v>
      </c>
      <c r="C683" s="27" t="s">
        <v>42</v>
      </c>
      <c r="D683" s="88">
        <v>440</v>
      </c>
      <c r="E683" s="88">
        <v>334</v>
      </c>
      <c r="F683" s="88">
        <v>562</v>
      </c>
      <c r="G683" s="86">
        <v>14</v>
      </c>
      <c r="H683" s="89">
        <v>11</v>
      </c>
      <c r="I683" s="106">
        <v>18</v>
      </c>
      <c r="J683" s="48">
        <f t="shared" si="261"/>
        <v>1336</v>
      </c>
      <c r="K683" s="48">
        <f t="shared" si="262"/>
        <v>43</v>
      </c>
      <c r="L683" s="44">
        <v>482</v>
      </c>
      <c r="M683" s="94">
        <v>300</v>
      </c>
      <c r="N683" s="19"/>
      <c r="O683" s="45">
        <v>16</v>
      </c>
      <c r="P683" s="93">
        <v>11</v>
      </c>
      <c r="Q683" s="49"/>
      <c r="R683" s="48">
        <f t="shared" si="263"/>
        <v>782</v>
      </c>
      <c r="S683" s="48">
        <f t="shared" si="264"/>
        <v>27</v>
      </c>
      <c r="T683" s="50">
        <f t="shared" si="265"/>
        <v>70</v>
      </c>
      <c r="U683" s="97">
        <v>3.72</v>
      </c>
      <c r="V683" s="44">
        <v>4.5</v>
      </c>
      <c r="W683" s="88">
        <v>7.1</v>
      </c>
      <c r="X683" s="44"/>
      <c r="Y683" s="44"/>
      <c r="Z683" s="44"/>
      <c r="AA683" s="44"/>
      <c r="AB683" s="44"/>
      <c r="AC683" s="67">
        <f t="shared" si="266"/>
        <v>0</v>
      </c>
      <c r="AD683" s="51"/>
      <c r="AE683" s="20">
        <f t="shared" si="267"/>
        <v>0</v>
      </c>
      <c r="AF683" s="85">
        <f t="shared" si="268"/>
        <v>89.82</v>
      </c>
      <c r="AG683" s="21">
        <f t="shared" si="269"/>
        <v>89.82</v>
      </c>
      <c r="AH683" s="82"/>
      <c r="AI683" s="78"/>
      <c r="AJ683" s="22">
        <f t="shared" si="270"/>
        <v>89.82</v>
      </c>
      <c r="AK683" s="23">
        <f t="shared" si="258"/>
        <v>54.347999999999985</v>
      </c>
      <c r="AL683" s="54"/>
      <c r="AM683" s="24">
        <f t="shared" si="271"/>
        <v>0</v>
      </c>
      <c r="AN683" s="25">
        <f t="shared" si="272"/>
        <v>144.16799999999998</v>
      </c>
      <c r="AO683" s="26">
        <f t="shared" si="273"/>
        <v>144.16799999999998</v>
      </c>
      <c r="AP683" s="79"/>
      <c r="AQ683" s="118">
        <v>85</v>
      </c>
      <c r="AR683" s="118">
        <v>200</v>
      </c>
      <c r="AS683" s="118">
        <v>0</v>
      </c>
      <c r="AT683" s="118">
        <v>14</v>
      </c>
      <c r="AU683" s="112">
        <v>54</v>
      </c>
      <c r="AV683" s="62">
        <f t="shared" si="260"/>
        <v>353</v>
      </c>
      <c r="AW683" s="63">
        <f t="shared" si="274"/>
        <v>335.34999999999997</v>
      </c>
      <c r="AX683" s="120">
        <v>6</v>
      </c>
      <c r="AY683" s="120">
        <v>20</v>
      </c>
      <c r="AZ683" s="120">
        <v>8</v>
      </c>
      <c r="BA683" s="120">
        <v>1</v>
      </c>
      <c r="BB683" s="81">
        <f t="shared" si="275"/>
        <v>35</v>
      </c>
      <c r="BC683" s="80">
        <f t="shared" si="276"/>
        <v>300.34999999999997</v>
      </c>
      <c r="BD683" s="36">
        <f t="shared" si="277"/>
        <v>144.16799999999998</v>
      </c>
      <c r="BE683" s="80">
        <f t="shared" si="278"/>
        <v>156.18199999999999</v>
      </c>
    </row>
    <row r="684" spans="1:57" ht="18" thickBot="1">
      <c r="A684" s="217">
        <v>41925</v>
      </c>
      <c r="B684" s="201" t="str">
        <f t="shared" si="257"/>
        <v>05:00:00</v>
      </c>
      <c r="C684" s="27" t="s">
        <v>11</v>
      </c>
      <c r="D684" s="88">
        <v>445</v>
      </c>
      <c r="E684" s="92">
        <v>341</v>
      </c>
      <c r="F684" s="88">
        <v>571</v>
      </c>
      <c r="G684" s="86">
        <v>15</v>
      </c>
      <c r="H684" s="89">
        <v>12</v>
      </c>
      <c r="I684" s="106">
        <v>18</v>
      </c>
      <c r="J684" s="48">
        <f t="shared" si="261"/>
        <v>1357</v>
      </c>
      <c r="K684" s="48">
        <f t="shared" si="262"/>
        <v>45</v>
      </c>
      <c r="L684" s="44">
        <v>496</v>
      </c>
      <c r="M684" s="94">
        <v>303</v>
      </c>
      <c r="N684" s="19"/>
      <c r="O684" s="45">
        <v>16</v>
      </c>
      <c r="P684" s="93">
        <v>11</v>
      </c>
      <c r="Q684" s="49"/>
      <c r="R684" s="48">
        <f t="shared" si="263"/>
        <v>799</v>
      </c>
      <c r="S684" s="48">
        <f t="shared" si="264"/>
        <v>27</v>
      </c>
      <c r="T684" s="50">
        <f t="shared" si="265"/>
        <v>72</v>
      </c>
      <c r="U684" s="97">
        <v>3.84</v>
      </c>
      <c r="V684" s="44">
        <v>4.5</v>
      </c>
      <c r="W684" s="100">
        <v>7.7</v>
      </c>
      <c r="X684" s="44"/>
      <c r="Y684" s="44"/>
      <c r="Z684" s="44"/>
      <c r="AA684" s="44"/>
      <c r="AB684" s="44"/>
      <c r="AC684" s="67">
        <f t="shared" si="266"/>
        <v>0</v>
      </c>
      <c r="AD684" s="51"/>
      <c r="AE684" s="20">
        <f t="shared" si="267"/>
        <v>0</v>
      </c>
      <c r="AF684" s="85">
        <f t="shared" si="268"/>
        <v>92.54</v>
      </c>
      <c r="AG684" s="21">
        <f t="shared" si="269"/>
        <v>92.54</v>
      </c>
      <c r="AH684" s="82"/>
      <c r="AI684" s="78"/>
      <c r="AJ684" s="22">
        <f t="shared" si="270"/>
        <v>92.54</v>
      </c>
      <c r="AK684" s="23">
        <f t="shared" si="258"/>
        <v>51.627999999999972</v>
      </c>
      <c r="AL684" s="54"/>
      <c r="AM684" s="24">
        <f t="shared" si="271"/>
        <v>0</v>
      </c>
      <c r="AN684" s="25">
        <f t="shared" si="272"/>
        <v>144.16799999999998</v>
      </c>
      <c r="AO684" s="26">
        <f t="shared" si="273"/>
        <v>144.16799999999998</v>
      </c>
      <c r="AP684" s="79"/>
      <c r="AQ684" s="118">
        <v>85</v>
      </c>
      <c r="AR684" s="118">
        <v>200</v>
      </c>
      <c r="AS684" s="118">
        <v>0</v>
      </c>
      <c r="AT684" s="118">
        <v>14</v>
      </c>
      <c r="AU684" s="112">
        <v>54</v>
      </c>
      <c r="AV684" s="62">
        <f t="shared" si="260"/>
        <v>353</v>
      </c>
      <c r="AW684" s="63">
        <f t="shared" si="274"/>
        <v>335.34999999999997</v>
      </c>
      <c r="AX684" s="120">
        <v>6</v>
      </c>
      <c r="AY684" s="120">
        <v>20</v>
      </c>
      <c r="AZ684" s="120">
        <v>8</v>
      </c>
      <c r="BA684" s="120">
        <v>1</v>
      </c>
      <c r="BB684" s="81">
        <f t="shared" si="275"/>
        <v>35</v>
      </c>
      <c r="BC684" s="80">
        <f t="shared" si="276"/>
        <v>300.34999999999997</v>
      </c>
      <c r="BD684" s="36">
        <f t="shared" si="277"/>
        <v>144.16799999999998</v>
      </c>
      <c r="BE684" s="80">
        <f t="shared" si="278"/>
        <v>156.18199999999999</v>
      </c>
    </row>
    <row r="685" spans="1:57" ht="18" thickBot="1">
      <c r="A685" s="217">
        <v>41925</v>
      </c>
      <c r="B685" s="201" t="str">
        <f t="shared" si="257"/>
        <v>05:30:00</v>
      </c>
      <c r="C685" s="27" t="s">
        <v>43</v>
      </c>
      <c r="D685" s="92">
        <v>465</v>
      </c>
      <c r="E685" s="88">
        <v>345</v>
      </c>
      <c r="F685" s="88">
        <v>598</v>
      </c>
      <c r="G685" s="86">
        <v>15</v>
      </c>
      <c r="H685" s="89">
        <v>12</v>
      </c>
      <c r="I685" s="106">
        <v>19</v>
      </c>
      <c r="J685" s="48">
        <f t="shared" si="261"/>
        <v>1408</v>
      </c>
      <c r="K685" s="48">
        <f t="shared" si="262"/>
        <v>46</v>
      </c>
      <c r="L685" s="44">
        <v>511</v>
      </c>
      <c r="M685" s="94">
        <v>314</v>
      </c>
      <c r="N685" s="19"/>
      <c r="O685" s="45">
        <v>16</v>
      </c>
      <c r="P685" s="93">
        <v>11</v>
      </c>
      <c r="Q685" s="49"/>
      <c r="R685" s="48">
        <f t="shared" si="263"/>
        <v>825</v>
      </c>
      <c r="S685" s="48">
        <f t="shared" si="264"/>
        <v>27</v>
      </c>
      <c r="T685" s="50">
        <f t="shared" si="265"/>
        <v>73</v>
      </c>
      <c r="U685" s="97">
        <v>3.84</v>
      </c>
      <c r="V685" s="89">
        <v>5</v>
      </c>
      <c r="W685" s="100">
        <v>7.7</v>
      </c>
      <c r="X685" s="44"/>
      <c r="Y685" s="44"/>
      <c r="Z685" s="44"/>
      <c r="AA685" s="44"/>
      <c r="AB685" s="44"/>
      <c r="AC685" s="67">
        <f t="shared" si="266"/>
        <v>0</v>
      </c>
      <c r="AD685" s="51"/>
      <c r="AE685" s="20">
        <f t="shared" si="267"/>
        <v>0</v>
      </c>
      <c r="AF685" s="85">
        <f t="shared" si="268"/>
        <v>94.04</v>
      </c>
      <c r="AG685" s="21">
        <f t="shared" si="269"/>
        <v>94.04</v>
      </c>
      <c r="AH685" s="82"/>
      <c r="AI685" s="78"/>
      <c r="AJ685" s="22">
        <f t="shared" si="270"/>
        <v>94.04</v>
      </c>
      <c r="AK685" s="23">
        <f t="shared" si="258"/>
        <v>50.127999999999972</v>
      </c>
      <c r="AL685" s="54"/>
      <c r="AM685" s="24">
        <f t="shared" si="271"/>
        <v>0</v>
      </c>
      <c r="AN685" s="25">
        <f t="shared" si="272"/>
        <v>144.16799999999998</v>
      </c>
      <c r="AO685" s="26">
        <f t="shared" si="273"/>
        <v>144.16799999999998</v>
      </c>
      <c r="AP685" s="79"/>
      <c r="AQ685" s="118">
        <v>85</v>
      </c>
      <c r="AR685" s="118">
        <v>200</v>
      </c>
      <c r="AS685" s="118">
        <v>0</v>
      </c>
      <c r="AT685" s="118">
        <v>14</v>
      </c>
      <c r="AU685" s="112">
        <v>54</v>
      </c>
      <c r="AV685" s="62">
        <f t="shared" si="260"/>
        <v>353</v>
      </c>
      <c r="AW685" s="63">
        <f t="shared" si="274"/>
        <v>335.34999999999997</v>
      </c>
      <c r="AX685" s="120">
        <v>6</v>
      </c>
      <c r="AY685" s="120">
        <v>20</v>
      </c>
      <c r="AZ685" s="120">
        <v>8</v>
      </c>
      <c r="BA685" s="120">
        <v>1</v>
      </c>
      <c r="BB685" s="81">
        <f t="shared" si="275"/>
        <v>35</v>
      </c>
      <c r="BC685" s="80">
        <f t="shared" si="276"/>
        <v>300.34999999999997</v>
      </c>
      <c r="BD685" s="36">
        <f t="shared" si="277"/>
        <v>144.16799999999998</v>
      </c>
      <c r="BE685" s="80">
        <f t="shared" si="278"/>
        <v>156.18199999999999</v>
      </c>
    </row>
    <row r="686" spans="1:57" ht="18" thickBot="1">
      <c r="A686" s="217">
        <v>41925</v>
      </c>
      <c r="B686" s="201" t="str">
        <f t="shared" si="257"/>
        <v>06:00:00</v>
      </c>
      <c r="C686" s="27" t="s">
        <v>12</v>
      </c>
      <c r="D686" s="88">
        <v>433</v>
      </c>
      <c r="E686" s="88">
        <v>338</v>
      </c>
      <c r="F686" s="88">
        <v>570</v>
      </c>
      <c r="G686" s="88">
        <v>15</v>
      </c>
      <c r="H686" s="89">
        <v>12</v>
      </c>
      <c r="I686" s="106">
        <v>19</v>
      </c>
      <c r="J686" s="48">
        <f t="shared" si="261"/>
        <v>1341</v>
      </c>
      <c r="K686" s="48">
        <f t="shared" si="262"/>
        <v>46</v>
      </c>
      <c r="L686" s="44">
        <v>437</v>
      </c>
      <c r="M686" s="94">
        <v>316</v>
      </c>
      <c r="N686" s="19"/>
      <c r="O686" s="45">
        <v>14</v>
      </c>
      <c r="P686" s="93">
        <v>11</v>
      </c>
      <c r="Q686" s="49"/>
      <c r="R686" s="48">
        <f t="shared" si="263"/>
        <v>753</v>
      </c>
      <c r="S686" s="48">
        <f t="shared" si="264"/>
        <v>25</v>
      </c>
      <c r="T686" s="50">
        <f t="shared" si="265"/>
        <v>71</v>
      </c>
      <c r="U686" s="97">
        <v>3.7</v>
      </c>
      <c r="V686" s="88">
        <v>3</v>
      </c>
      <c r="W686" s="100">
        <v>7.2</v>
      </c>
      <c r="X686" s="44"/>
      <c r="Y686" s="44"/>
      <c r="Z686" s="44"/>
      <c r="AA686" s="44"/>
      <c r="AB686" s="44"/>
      <c r="AC686" s="67">
        <f t="shared" si="266"/>
        <v>0</v>
      </c>
      <c r="AD686" s="51"/>
      <c r="AE686" s="20">
        <f t="shared" si="267"/>
        <v>0</v>
      </c>
      <c r="AF686" s="85">
        <f t="shared" si="268"/>
        <v>89.9</v>
      </c>
      <c r="AG686" s="21">
        <f t="shared" si="269"/>
        <v>89.9</v>
      </c>
      <c r="AH686" s="82"/>
      <c r="AI686" s="78"/>
      <c r="AJ686" s="22">
        <f t="shared" si="270"/>
        <v>89.9</v>
      </c>
      <c r="AK686" s="23">
        <f t="shared" si="258"/>
        <v>54.267999999999972</v>
      </c>
      <c r="AL686" s="54"/>
      <c r="AM686" s="24">
        <f t="shared" si="271"/>
        <v>0</v>
      </c>
      <c r="AN686" s="25">
        <f t="shared" si="272"/>
        <v>144.16799999999998</v>
      </c>
      <c r="AO686" s="26">
        <f t="shared" si="273"/>
        <v>144.16799999999998</v>
      </c>
      <c r="AP686" s="79"/>
      <c r="AQ686" s="118">
        <v>85</v>
      </c>
      <c r="AR686" s="118">
        <v>200</v>
      </c>
      <c r="AS686" s="118">
        <v>0</v>
      </c>
      <c r="AT686" s="118">
        <v>14</v>
      </c>
      <c r="AU686" s="112">
        <v>54</v>
      </c>
      <c r="AV686" s="62">
        <f t="shared" si="260"/>
        <v>353</v>
      </c>
      <c r="AW686" s="63">
        <f t="shared" si="274"/>
        <v>335.34999999999997</v>
      </c>
      <c r="AX686" s="120">
        <v>6</v>
      </c>
      <c r="AY686" s="120">
        <v>20</v>
      </c>
      <c r="AZ686" s="120">
        <v>8</v>
      </c>
      <c r="BA686" s="120">
        <v>1</v>
      </c>
      <c r="BB686" s="81">
        <f t="shared" si="275"/>
        <v>35</v>
      </c>
      <c r="BC686" s="80">
        <f t="shared" si="276"/>
        <v>300.34999999999997</v>
      </c>
      <c r="BD686" s="36">
        <f t="shared" si="277"/>
        <v>144.16799999999998</v>
      </c>
      <c r="BE686" s="80">
        <f t="shared" si="278"/>
        <v>156.18199999999999</v>
      </c>
    </row>
    <row r="687" spans="1:57" ht="18" thickBot="1">
      <c r="A687" s="217">
        <v>41925</v>
      </c>
      <c r="B687" s="201" t="str">
        <f t="shared" si="257"/>
        <v>06:30:00</v>
      </c>
      <c r="C687" s="27" t="s">
        <v>44</v>
      </c>
      <c r="D687" s="88">
        <v>423</v>
      </c>
      <c r="E687" s="102">
        <v>332</v>
      </c>
      <c r="F687" s="88">
        <v>574</v>
      </c>
      <c r="G687" s="88">
        <v>14</v>
      </c>
      <c r="H687" s="89">
        <v>11</v>
      </c>
      <c r="I687" s="106">
        <v>18</v>
      </c>
      <c r="J687" s="48">
        <f t="shared" si="261"/>
        <v>1329</v>
      </c>
      <c r="K687" s="48">
        <f t="shared" si="262"/>
        <v>43</v>
      </c>
      <c r="L687" s="44">
        <v>425</v>
      </c>
      <c r="M687" s="94">
        <v>335</v>
      </c>
      <c r="N687" s="19"/>
      <c r="O687" s="45">
        <v>14</v>
      </c>
      <c r="P687" s="93">
        <v>12</v>
      </c>
      <c r="Q687" s="49"/>
      <c r="R687" s="48">
        <f t="shared" si="263"/>
        <v>760</v>
      </c>
      <c r="S687" s="48">
        <f t="shared" si="264"/>
        <v>26</v>
      </c>
      <c r="T687" s="50">
        <f t="shared" si="265"/>
        <v>69</v>
      </c>
      <c r="U687" s="97">
        <v>3.7</v>
      </c>
      <c r="V687" s="88">
        <v>3</v>
      </c>
      <c r="W687" s="100">
        <v>7.2</v>
      </c>
      <c r="X687" s="44"/>
      <c r="Y687" s="44"/>
      <c r="Z687" s="44"/>
      <c r="AA687" s="44"/>
      <c r="AB687" s="44"/>
      <c r="AC687" s="67">
        <f t="shared" si="266"/>
        <v>0</v>
      </c>
      <c r="AD687" s="51"/>
      <c r="AE687" s="20">
        <f t="shared" si="267"/>
        <v>0</v>
      </c>
      <c r="AF687" s="85">
        <f t="shared" si="268"/>
        <v>85.9</v>
      </c>
      <c r="AG687" s="21">
        <f t="shared" si="269"/>
        <v>85.9</v>
      </c>
      <c r="AH687" s="82"/>
      <c r="AI687" s="78"/>
      <c r="AJ687" s="22">
        <f t="shared" si="270"/>
        <v>85.9</v>
      </c>
      <c r="AK687" s="23">
        <f t="shared" si="258"/>
        <v>58.267999999999972</v>
      </c>
      <c r="AL687" s="54"/>
      <c r="AM687" s="24">
        <f t="shared" si="271"/>
        <v>0</v>
      </c>
      <c r="AN687" s="25">
        <f t="shared" si="272"/>
        <v>144.16799999999998</v>
      </c>
      <c r="AO687" s="26">
        <f t="shared" si="273"/>
        <v>144.16799999999998</v>
      </c>
      <c r="AP687" s="79"/>
      <c r="AQ687" s="118">
        <v>85</v>
      </c>
      <c r="AR687" s="118">
        <v>200</v>
      </c>
      <c r="AS687" s="118">
        <v>0</v>
      </c>
      <c r="AT687" s="118">
        <v>14</v>
      </c>
      <c r="AU687" s="112">
        <v>54</v>
      </c>
      <c r="AV687" s="62">
        <f t="shared" si="260"/>
        <v>353</v>
      </c>
      <c r="AW687" s="63">
        <f t="shared" si="274"/>
        <v>335.34999999999997</v>
      </c>
      <c r="AX687" s="120">
        <v>6</v>
      </c>
      <c r="AY687" s="120">
        <v>20</v>
      </c>
      <c r="AZ687" s="120">
        <v>8</v>
      </c>
      <c r="BA687" s="120">
        <v>1</v>
      </c>
      <c r="BB687" s="81">
        <f t="shared" si="275"/>
        <v>35</v>
      </c>
      <c r="BC687" s="80">
        <f t="shared" si="276"/>
        <v>300.34999999999997</v>
      </c>
      <c r="BD687" s="36">
        <f t="shared" si="277"/>
        <v>144.16799999999998</v>
      </c>
      <c r="BE687" s="80">
        <f t="shared" si="278"/>
        <v>156.18199999999999</v>
      </c>
    </row>
    <row r="688" spans="1:57" ht="18" thickBot="1">
      <c r="A688" s="217">
        <v>41925</v>
      </c>
      <c r="B688" s="201" t="str">
        <f t="shared" si="257"/>
        <v>07:00:00</v>
      </c>
      <c r="C688" s="214" t="s">
        <v>13</v>
      </c>
      <c r="D688" s="88">
        <v>430</v>
      </c>
      <c r="E688" s="88">
        <v>365</v>
      </c>
      <c r="F688" s="88">
        <v>576</v>
      </c>
      <c r="G688" s="88">
        <v>14</v>
      </c>
      <c r="H688" s="89">
        <v>13</v>
      </c>
      <c r="I688" s="106">
        <v>18</v>
      </c>
      <c r="J688" s="48">
        <f t="shared" si="261"/>
        <v>1371</v>
      </c>
      <c r="K688" s="48">
        <f t="shared" si="262"/>
        <v>45</v>
      </c>
      <c r="L688" s="44">
        <v>435</v>
      </c>
      <c r="M688" s="94">
        <v>358</v>
      </c>
      <c r="N688" s="19"/>
      <c r="O688" s="45">
        <v>14</v>
      </c>
      <c r="P688" s="93">
        <v>13</v>
      </c>
      <c r="Q688" s="49"/>
      <c r="R688" s="48">
        <f t="shared" si="263"/>
        <v>793</v>
      </c>
      <c r="S688" s="48">
        <f t="shared" si="264"/>
        <v>27</v>
      </c>
      <c r="T688" s="50">
        <f t="shared" si="265"/>
        <v>72</v>
      </c>
      <c r="U688" s="88">
        <v>3.5</v>
      </c>
      <c r="V688" s="88">
        <v>3</v>
      </c>
      <c r="W688" s="100">
        <v>6</v>
      </c>
      <c r="X688" s="44"/>
      <c r="Y688" s="44"/>
      <c r="Z688" s="44"/>
      <c r="AA688" s="44"/>
      <c r="AB688" s="44"/>
      <c r="AC688" s="67">
        <f t="shared" si="266"/>
        <v>0</v>
      </c>
      <c r="AD688" s="51"/>
      <c r="AE688" s="20">
        <f t="shared" si="267"/>
        <v>0</v>
      </c>
      <c r="AF688" s="85">
        <f t="shared" si="268"/>
        <v>87.5</v>
      </c>
      <c r="AG688" s="21">
        <f t="shared" si="269"/>
        <v>87.5</v>
      </c>
      <c r="AH688" s="82"/>
      <c r="AI688" s="78"/>
      <c r="AJ688" s="22">
        <f t="shared" si="270"/>
        <v>87.5</v>
      </c>
      <c r="AK688" s="23">
        <f t="shared" si="258"/>
        <v>56.667999999999978</v>
      </c>
      <c r="AL688" s="54"/>
      <c r="AM688" s="24">
        <f t="shared" si="271"/>
        <v>0</v>
      </c>
      <c r="AN688" s="25">
        <f t="shared" si="272"/>
        <v>144.16799999999998</v>
      </c>
      <c r="AO688" s="26">
        <f t="shared" si="273"/>
        <v>144.16799999999998</v>
      </c>
      <c r="AP688" s="79"/>
      <c r="AQ688" s="118">
        <v>85</v>
      </c>
      <c r="AR688" s="118">
        <v>200</v>
      </c>
      <c r="AS688" s="118">
        <v>0</v>
      </c>
      <c r="AT688" s="118">
        <v>14</v>
      </c>
      <c r="AU688" s="112">
        <v>54</v>
      </c>
      <c r="AV688" s="62">
        <f t="shared" si="260"/>
        <v>353</v>
      </c>
      <c r="AW688" s="63">
        <f t="shared" si="274"/>
        <v>335.34999999999997</v>
      </c>
      <c r="AX688" s="120">
        <v>6</v>
      </c>
      <c r="AY688" s="120">
        <v>20</v>
      </c>
      <c r="AZ688" s="120">
        <v>8</v>
      </c>
      <c r="BA688" s="120">
        <v>1</v>
      </c>
      <c r="BB688" s="81">
        <f t="shared" si="275"/>
        <v>35</v>
      </c>
      <c r="BC688" s="80">
        <f t="shared" si="276"/>
        <v>300.34999999999997</v>
      </c>
      <c r="BD688" s="36">
        <f t="shared" si="277"/>
        <v>144.16799999999998</v>
      </c>
      <c r="BE688" s="80">
        <f t="shared" si="278"/>
        <v>156.18199999999999</v>
      </c>
    </row>
    <row r="689" spans="1:57" ht="18" thickBot="1">
      <c r="A689" s="217">
        <v>41925</v>
      </c>
      <c r="B689" s="201" t="str">
        <f t="shared" si="257"/>
        <v>07:30:00</v>
      </c>
      <c r="C689" s="27" t="s">
        <v>30</v>
      </c>
      <c r="D689" s="88">
        <v>448</v>
      </c>
      <c r="E689" s="88">
        <v>420</v>
      </c>
      <c r="F689" s="88">
        <v>600</v>
      </c>
      <c r="G689" s="88">
        <v>15</v>
      </c>
      <c r="H689" s="89">
        <v>15</v>
      </c>
      <c r="I689" s="106">
        <v>19</v>
      </c>
      <c r="J689" s="48">
        <f t="shared" si="261"/>
        <v>1468</v>
      </c>
      <c r="K689" s="48">
        <f t="shared" si="262"/>
        <v>49</v>
      </c>
      <c r="L689" s="44">
        <v>457</v>
      </c>
      <c r="M689" s="94">
        <v>388</v>
      </c>
      <c r="N689" s="19"/>
      <c r="O689" s="45">
        <v>15</v>
      </c>
      <c r="P689" s="93">
        <v>13</v>
      </c>
      <c r="Q689" s="49"/>
      <c r="R689" s="48">
        <f t="shared" si="263"/>
        <v>845</v>
      </c>
      <c r="S689" s="48">
        <f t="shared" si="264"/>
        <v>28</v>
      </c>
      <c r="T689" s="50">
        <f t="shared" si="265"/>
        <v>77</v>
      </c>
      <c r="U689" s="88">
        <v>3.5</v>
      </c>
      <c r="V689" s="88">
        <v>3.2</v>
      </c>
      <c r="W689" s="100">
        <v>6</v>
      </c>
      <c r="X689" s="44"/>
      <c r="Y689" s="44"/>
      <c r="Z689" s="44"/>
      <c r="AA689" s="44"/>
      <c r="AB689" s="44"/>
      <c r="AC689" s="67">
        <f t="shared" si="266"/>
        <v>0</v>
      </c>
      <c r="AD689" s="51"/>
      <c r="AE689" s="20">
        <f t="shared" si="267"/>
        <v>0</v>
      </c>
      <c r="AF689" s="85">
        <f t="shared" si="268"/>
        <v>92.7</v>
      </c>
      <c r="AG689" s="21">
        <f t="shared" si="269"/>
        <v>92.7</v>
      </c>
      <c r="AH689" s="82"/>
      <c r="AI689" s="78"/>
      <c r="AJ689" s="22">
        <f t="shared" si="270"/>
        <v>92.7</v>
      </c>
      <c r="AK689" s="23">
        <f t="shared" si="258"/>
        <v>51.467999999999975</v>
      </c>
      <c r="AL689" s="54"/>
      <c r="AM689" s="24">
        <f t="shared" si="271"/>
        <v>0</v>
      </c>
      <c r="AN689" s="25">
        <f t="shared" si="272"/>
        <v>144.16799999999998</v>
      </c>
      <c r="AO689" s="26">
        <f t="shared" si="273"/>
        <v>144.16799999999998</v>
      </c>
      <c r="AP689" s="79"/>
      <c r="AQ689" s="118">
        <v>85</v>
      </c>
      <c r="AR689" s="118">
        <v>200</v>
      </c>
      <c r="AS689" s="118">
        <v>0</v>
      </c>
      <c r="AT689" s="118">
        <v>14</v>
      </c>
      <c r="AU689" s="112">
        <v>54</v>
      </c>
      <c r="AV689" s="62">
        <f t="shared" si="260"/>
        <v>353</v>
      </c>
      <c r="AW689" s="63">
        <f t="shared" si="274"/>
        <v>335.34999999999997</v>
      </c>
      <c r="AX689" s="120">
        <v>6</v>
      </c>
      <c r="AY689" s="120">
        <v>20</v>
      </c>
      <c r="AZ689" s="120">
        <v>8</v>
      </c>
      <c r="BA689" s="120">
        <v>1</v>
      </c>
      <c r="BB689" s="81">
        <f t="shared" si="275"/>
        <v>35</v>
      </c>
      <c r="BC689" s="80">
        <f t="shared" si="276"/>
        <v>300.34999999999997</v>
      </c>
      <c r="BD689" s="36">
        <f t="shared" si="277"/>
        <v>144.16799999999998</v>
      </c>
      <c r="BE689" s="80">
        <f t="shared" si="278"/>
        <v>156.18199999999999</v>
      </c>
    </row>
    <row r="690" spans="1:57" ht="18" thickBot="1">
      <c r="A690" s="217">
        <v>41925</v>
      </c>
      <c r="B690" s="201" t="str">
        <f t="shared" si="257"/>
        <v>08:00:00</v>
      </c>
      <c r="C690" s="27" t="s">
        <v>14</v>
      </c>
      <c r="D690" s="88">
        <v>499</v>
      </c>
      <c r="E690" s="88">
        <v>491</v>
      </c>
      <c r="F690" s="88">
        <v>666</v>
      </c>
      <c r="G690" s="88">
        <v>17</v>
      </c>
      <c r="H690" s="89">
        <v>17</v>
      </c>
      <c r="I690" s="106">
        <v>21</v>
      </c>
      <c r="J690" s="48">
        <f t="shared" si="261"/>
        <v>1656</v>
      </c>
      <c r="K690" s="48">
        <f t="shared" si="262"/>
        <v>55</v>
      </c>
      <c r="L690" s="44">
        <v>488</v>
      </c>
      <c r="M690" s="94">
        <v>453</v>
      </c>
      <c r="N690" s="19"/>
      <c r="O690" s="45">
        <v>15</v>
      </c>
      <c r="P690" s="93">
        <v>15</v>
      </c>
      <c r="Q690" s="49"/>
      <c r="R690" s="48">
        <f t="shared" si="263"/>
        <v>941</v>
      </c>
      <c r="S690" s="48">
        <f t="shared" si="264"/>
        <v>30</v>
      </c>
      <c r="T690" s="50">
        <f t="shared" si="265"/>
        <v>85</v>
      </c>
      <c r="U690" s="88">
        <v>3.49</v>
      </c>
      <c r="V690" s="88">
        <v>3.2</v>
      </c>
      <c r="W690" s="100">
        <v>6.7</v>
      </c>
      <c r="X690" s="60"/>
      <c r="Y690" s="44"/>
      <c r="Z690" s="44"/>
      <c r="AA690" s="44"/>
      <c r="AB690" s="44"/>
      <c r="AC690" s="67">
        <f t="shared" si="266"/>
        <v>0</v>
      </c>
      <c r="AD690" s="51"/>
      <c r="AE690" s="20">
        <f t="shared" si="267"/>
        <v>0</v>
      </c>
      <c r="AF690" s="85">
        <f t="shared" si="268"/>
        <v>101.59</v>
      </c>
      <c r="AG690" s="21">
        <f t="shared" si="269"/>
        <v>101.59</v>
      </c>
      <c r="AH690" s="82"/>
      <c r="AI690" s="78"/>
      <c r="AJ690" s="22">
        <f t="shared" si="270"/>
        <v>101.59</v>
      </c>
      <c r="AK690" s="23">
        <f t="shared" si="258"/>
        <v>42.577999999999975</v>
      </c>
      <c r="AL690" s="54"/>
      <c r="AM690" s="24">
        <f t="shared" si="271"/>
        <v>0</v>
      </c>
      <c r="AN690" s="25">
        <f t="shared" si="272"/>
        <v>144.16799999999998</v>
      </c>
      <c r="AO690" s="26">
        <f t="shared" si="273"/>
        <v>144.16799999999998</v>
      </c>
      <c r="AP690" s="79"/>
      <c r="AQ690" s="118">
        <v>85</v>
      </c>
      <c r="AR690" s="118">
        <v>200</v>
      </c>
      <c r="AS690" s="118">
        <v>0</v>
      </c>
      <c r="AT690" s="118">
        <v>14</v>
      </c>
      <c r="AU690" s="112">
        <v>54</v>
      </c>
      <c r="AV690" s="62">
        <f t="shared" si="260"/>
        <v>353</v>
      </c>
      <c r="AW690" s="63">
        <f t="shared" si="274"/>
        <v>335.34999999999997</v>
      </c>
      <c r="AX690" s="120">
        <v>6</v>
      </c>
      <c r="AY690" s="120">
        <v>20</v>
      </c>
      <c r="AZ690" s="120">
        <v>8</v>
      </c>
      <c r="BA690" s="120">
        <v>1</v>
      </c>
      <c r="BB690" s="81">
        <f t="shared" si="275"/>
        <v>35</v>
      </c>
      <c r="BC690" s="80">
        <f t="shared" si="276"/>
        <v>300.34999999999997</v>
      </c>
      <c r="BD690" s="36">
        <f t="shared" si="277"/>
        <v>144.16799999999998</v>
      </c>
      <c r="BE690" s="80">
        <f t="shared" si="278"/>
        <v>156.18199999999999</v>
      </c>
    </row>
    <row r="691" spans="1:57" ht="18" thickBot="1">
      <c r="A691" s="217">
        <v>41925</v>
      </c>
      <c r="B691" s="201" t="str">
        <f t="shared" si="257"/>
        <v>08:30:00</v>
      </c>
      <c r="C691" s="27" t="s">
        <v>31</v>
      </c>
      <c r="D691" s="88">
        <v>531</v>
      </c>
      <c r="E691" s="88">
        <v>538</v>
      </c>
      <c r="F691" s="88">
        <v>705</v>
      </c>
      <c r="G691" s="88">
        <v>18</v>
      </c>
      <c r="H691" s="89">
        <v>18</v>
      </c>
      <c r="I691" s="106">
        <v>23</v>
      </c>
      <c r="J691" s="48">
        <f t="shared" si="261"/>
        <v>1774</v>
      </c>
      <c r="K691" s="48">
        <f t="shared" si="262"/>
        <v>59</v>
      </c>
      <c r="L691" s="44">
        <v>492</v>
      </c>
      <c r="M691" s="94">
        <v>498</v>
      </c>
      <c r="N691" s="19"/>
      <c r="O691" s="45">
        <v>16</v>
      </c>
      <c r="P691" s="93">
        <v>17</v>
      </c>
      <c r="Q691" s="49"/>
      <c r="R691" s="48">
        <f t="shared" si="263"/>
        <v>990</v>
      </c>
      <c r="S691" s="48">
        <f t="shared" si="264"/>
        <v>33</v>
      </c>
      <c r="T691" s="50">
        <f t="shared" si="265"/>
        <v>92</v>
      </c>
      <c r="U691" s="88">
        <v>3.49</v>
      </c>
      <c r="V691" s="88">
        <v>3.2</v>
      </c>
      <c r="W691" s="100">
        <v>6.7</v>
      </c>
      <c r="X691" s="44"/>
      <c r="Y691" s="44"/>
      <c r="Z691" s="44"/>
      <c r="AA691" s="44"/>
      <c r="AB691" s="44"/>
      <c r="AC691" s="67">
        <f t="shared" si="266"/>
        <v>0</v>
      </c>
      <c r="AD691" s="51"/>
      <c r="AE691" s="20">
        <f t="shared" si="267"/>
        <v>0</v>
      </c>
      <c r="AF691" s="85">
        <f t="shared" si="268"/>
        <v>108.59</v>
      </c>
      <c r="AG691" s="21">
        <f t="shared" si="269"/>
        <v>108.59</v>
      </c>
      <c r="AH691" s="82"/>
      <c r="AI691" s="78"/>
      <c r="AJ691" s="22">
        <f t="shared" si="270"/>
        <v>108.59</v>
      </c>
      <c r="AK691" s="23">
        <f t="shared" si="258"/>
        <v>35.577999999999975</v>
      </c>
      <c r="AL691" s="54"/>
      <c r="AM691" s="24">
        <f t="shared" si="271"/>
        <v>0</v>
      </c>
      <c r="AN691" s="25">
        <f t="shared" si="272"/>
        <v>144.16799999999998</v>
      </c>
      <c r="AO691" s="26">
        <f t="shared" si="273"/>
        <v>144.16799999999998</v>
      </c>
      <c r="AP691" s="79"/>
      <c r="AQ691" s="118">
        <v>85</v>
      </c>
      <c r="AR691" s="118">
        <v>200</v>
      </c>
      <c r="AS691" s="118">
        <v>0</v>
      </c>
      <c r="AT691" s="118">
        <v>14</v>
      </c>
      <c r="AU691" s="112">
        <v>54</v>
      </c>
      <c r="AV691" s="62">
        <f t="shared" si="260"/>
        <v>353</v>
      </c>
      <c r="AW691" s="63">
        <f t="shared" si="274"/>
        <v>335.34999999999997</v>
      </c>
      <c r="AX691" s="120">
        <v>6</v>
      </c>
      <c r="AY691" s="120">
        <v>20</v>
      </c>
      <c r="AZ691" s="120">
        <v>8</v>
      </c>
      <c r="BA691" s="120">
        <v>1</v>
      </c>
      <c r="BB691" s="81">
        <f t="shared" si="275"/>
        <v>35</v>
      </c>
      <c r="BC691" s="80">
        <f t="shared" si="276"/>
        <v>300.34999999999997</v>
      </c>
      <c r="BD691" s="36">
        <f t="shared" si="277"/>
        <v>144.16799999999998</v>
      </c>
      <c r="BE691" s="80">
        <f t="shared" si="278"/>
        <v>156.18199999999999</v>
      </c>
    </row>
    <row r="692" spans="1:57" ht="18" thickBot="1">
      <c r="A692" s="217">
        <v>41925</v>
      </c>
      <c r="B692" s="201" t="str">
        <f t="shared" si="257"/>
        <v>09:00:00</v>
      </c>
      <c r="C692" s="27" t="s">
        <v>15</v>
      </c>
      <c r="D692" s="88">
        <v>551</v>
      </c>
      <c r="E692" s="88">
        <v>574</v>
      </c>
      <c r="F692" s="88">
        <v>725</v>
      </c>
      <c r="G692" s="88">
        <v>18</v>
      </c>
      <c r="H692" s="89">
        <v>20</v>
      </c>
      <c r="I692" s="106">
        <v>23</v>
      </c>
      <c r="J692" s="48">
        <f t="shared" si="261"/>
        <v>1850</v>
      </c>
      <c r="K692" s="48">
        <f t="shared" si="262"/>
        <v>61</v>
      </c>
      <c r="L692" s="44">
        <v>523</v>
      </c>
      <c r="M692" s="94">
        <v>532</v>
      </c>
      <c r="N692" s="19"/>
      <c r="O692" s="45">
        <v>17</v>
      </c>
      <c r="P692" s="93">
        <v>18</v>
      </c>
      <c r="Q692" s="49"/>
      <c r="R692" s="48">
        <f t="shared" si="263"/>
        <v>1055</v>
      </c>
      <c r="S692" s="48">
        <f t="shared" si="264"/>
        <v>35</v>
      </c>
      <c r="T692" s="50">
        <f t="shared" si="265"/>
        <v>96</v>
      </c>
      <c r="U692" s="88">
        <v>3.84</v>
      </c>
      <c r="V692" s="88">
        <v>4</v>
      </c>
      <c r="W692" s="88">
        <v>7.5</v>
      </c>
      <c r="X692" s="44"/>
      <c r="Y692" s="44"/>
      <c r="Z692" s="44"/>
      <c r="AA692" s="44"/>
      <c r="AB692" s="44"/>
      <c r="AC692" s="67">
        <f t="shared" si="266"/>
        <v>0</v>
      </c>
      <c r="AD692" s="51"/>
      <c r="AE692" s="20">
        <f t="shared" si="267"/>
        <v>0</v>
      </c>
      <c r="AF692" s="85">
        <f t="shared" si="268"/>
        <v>114.54</v>
      </c>
      <c r="AG692" s="21">
        <f t="shared" si="269"/>
        <v>114.54</v>
      </c>
      <c r="AH692" s="82"/>
      <c r="AI692" s="78"/>
      <c r="AJ692" s="22">
        <f t="shared" si="270"/>
        <v>114.54</v>
      </c>
      <c r="AK692" s="23">
        <f t="shared" si="258"/>
        <v>29.627999999999972</v>
      </c>
      <c r="AL692" s="54"/>
      <c r="AM692" s="24">
        <f t="shared" si="271"/>
        <v>0</v>
      </c>
      <c r="AN692" s="25">
        <f t="shared" si="272"/>
        <v>144.16799999999998</v>
      </c>
      <c r="AO692" s="26">
        <f t="shared" si="273"/>
        <v>144.16799999999998</v>
      </c>
      <c r="AP692" s="79"/>
      <c r="AQ692" s="118">
        <v>85</v>
      </c>
      <c r="AR692" s="118">
        <v>200</v>
      </c>
      <c r="AS692" s="118">
        <v>0</v>
      </c>
      <c r="AT692" s="118">
        <v>14</v>
      </c>
      <c r="AU692" s="112">
        <v>54</v>
      </c>
      <c r="AV692" s="62">
        <f t="shared" si="260"/>
        <v>353</v>
      </c>
      <c r="AW692" s="63">
        <f t="shared" si="274"/>
        <v>335.34999999999997</v>
      </c>
      <c r="AX692" s="120">
        <v>6</v>
      </c>
      <c r="AY692" s="120">
        <v>20</v>
      </c>
      <c r="AZ692" s="120">
        <v>8</v>
      </c>
      <c r="BA692" s="120">
        <v>1</v>
      </c>
      <c r="BB692" s="81">
        <f t="shared" si="275"/>
        <v>35</v>
      </c>
      <c r="BC692" s="80">
        <f t="shared" si="276"/>
        <v>300.34999999999997</v>
      </c>
      <c r="BD692" s="36">
        <f t="shared" si="277"/>
        <v>144.16799999999998</v>
      </c>
      <c r="BE692" s="80">
        <f t="shared" si="278"/>
        <v>156.18199999999999</v>
      </c>
    </row>
    <row r="693" spans="1:57" ht="18" thickBot="1">
      <c r="A693" s="217">
        <v>41925</v>
      </c>
      <c r="B693" s="201" t="str">
        <f t="shared" si="257"/>
        <v>09:30:00</v>
      </c>
      <c r="C693" s="27" t="s">
        <v>32</v>
      </c>
      <c r="D693" s="88">
        <v>560</v>
      </c>
      <c r="E693" s="88">
        <v>576</v>
      </c>
      <c r="F693" s="88">
        <v>756</v>
      </c>
      <c r="G693" s="88">
        <v>19</v>
      </c>
      <c r="H693" s="89">
        <v>20</v>
      </c>
      <c r="I693" s="106">
        <v>24</v>
      </c>
      <c r="J693" s="48">
        <f t="shared" si="261"/>
        <v>1892</v>
      </c>
      <c r="K693" s="48">
        <f t="shared" si="262"/>
        <v>63</v>
      </c>
      <c r="L693" s="44">
        <v>532</v>
      </c>
      <c r="M693" s="94">
        <v>537</v>
      </c>
      <c r="N693" s="19"/>
      <c r="O693" s="45">
        <v>18</v>
      </c>
      <c r="P693" s="93">
        <v>18</v>
      </c>
      <c r="Q693" s="49"/>
      <c r="R693" s="48">
        <f t="shared" si="263"/>
        <v>1069</v>
      </c>
      <c r="S693" s="48">
        <f t="shared" si="264"/>
        <v>36</v>
      </c>
      <c r="T693" s="50">
        <f t="shared" si="265"/>
        <v>99</v>
      </c>
      <c r="U693" s="88">
        <v>3.84</v>
      </c>
      <c r="V693" s="88">
        <v>4</v>
      </c>
      <c r="W693" s="88">
        <v>7.5</v>
      </c>
      <c r="X693" s="44"/>
      <c r="Y693" s="44"/>
      <c r="Z693" s="44"/>
      <c r="AA693" s="44"/>
      <c r="AB693" s="44"/>
      <c r="AC693" s="67">
        <f t="shared" si="266"/>
        <v>0</v>
      </c>
      <c r="AD693" s="51"/>
      <c r="AE693" s="20">
        <f t="shared" si="267"/>
        <v>0</v>
      </c>
      <c r="AF693" s="85">
        <f t="shared" si="268"/>
        <v>118.34</v>
      </c>
      <c r="AG693" s="21">
        <f t="shared" si="269"/>
        <v>118.34</v>
      </c>
      <c r="AH693" s="82"/>
      <c r="AI693" s="78"/>
      <c r="AJ693" s="22">
        <f t="shared" si="270"/>
        <v>118.34</v>
      </c>
      <c r="AK693" s="23">
        <f t="shared" si="258"/>
        <v>25.827999999999975</v>
      </c>
      <c r="AL693" s="54"/>
      <c r="AM693" s="24">
        <f t="shared" si="271"/>
        <v>0</v>
      </c>
      <c r="AN693" s="25">
        <f t="shared" si="272"/>
        <v>144.16799999999998</v>
      </c>
      <c r="AO693" s="26">
        <f t="shared" si="273"/>
        <v>144.16799999999998</v>
      </c>
      <c r="AP693" s="79"/>
      <c r="AQ693" s="118">
        <v>85</v>
      </c>
      <c r="AR693" s="118">
        <v>200</v>
      </c>
      <c r="AS693" s="118">
        <v>0</v>
      </c>
      <c r="AT693" s="118">
        <v>14</v>
      </c>
      <c r="AU693" s="112">
        <v>54</v>
      </c>
      <c r="AV693" s="62">
        <f t="shared" si="260"/>
        <v>353</v>
      </c>
      <c r="AW693" s="63">
        <f t="shared" si="274"/>
        <v>335.34999999999997</v>
      </c>
      <c r="AX693" s="120">
        <v>6</v>
      </c>
      <c r="AY693" s="120">
        <v>20</v>
      </c>
      <c r="AZ693" s="120">
        <v>8</v>
      </c>
      <c r="BA693" s="120">
        <v>1</v>
      </c>
      <c r="BB693" s="81">
        <f t="shared" si="275"/>
        <v>35</v>
      </c>
      <c r="BC693" s="80">
        <f t="shared" si="276"/>
        <v>300.34999999999997</v>
      </c>
      <c r="BD693" s="36">
        <f t="shared" si="277"/>
        <v>144.16799999999998</v>
      </c>
      <c r="BE693" s="80">
        <f t="shared" si="278"/>
        <v>156.18199999999999</v>
      </c>
    </row>
    <row r="694" spans="1:57" ht="18" thickBot="1">
      <c r="A694" s="217">
        <v>41925</v>
      </c>
      <c r="B694" s="201" t="str">
        <f t="shared" si="257"/>
        <v>10:00:00</v>
      </c>
      <c r="C694" s="27" t="s">
        <v>16</v>
      </c>
      <c r="D694" s="88">
        <v>562</v>
      </c>
      <c r="E694" s="88">
        <v>594</v>
      </c>
      <c r="F694" s="88">
        <v>747</v>
      </c>
      <c r="G694" s="88">
        <v>19</v>
      </c>
      <c r="H694" s="89">
        <v>20</v>
      </c>
      <c r="I694" s="106">
        <v>24</v>
      </c>
      <c r="J694" s="48">
        <f t="shared" si="261"/>
        <v>1903</v>
      </c>
      <c r="K694" s="48">
        <f t="shared" si="262"/>
        <v>63</v>
      </c>
      <c r="L694" s="44">
        <v>539</v>
      </c>
      <c r="M694" s="94">
        <v>529</v>
      </c>
      <c r="N694" s="19"/>
      <c r="O694" s="45">
        <v>18</v>
      </c>
      <c r="P694" s="93">
        <v>18</v>
      </c>
      <c r="Q694" s="49"/>
      <c r="R694" s="48">
        <f t="shared" si="263"/>
        <v>1068</v>
      </c>
      <c r="S694" s="48">
        <f t="shared" si="264"/>
        <v>36</v>
      </c>
      <c r="T694" s="50">
        <f t="shared" si="265"/>
        <v>99</v>
      </c>
      <c r="U694" s="88">
        <v>4.0199999999999996</v>
      </c>
      <c r="V694" s="88">
        <v>4.5</v>
      </c>
      <c r="W694" s="88">
        <v>8</v>
      </c>
      <c r="X694" s="44"/>
      <c r="Y694" s="44"/>
      <c r="Z694" s="44"/>
      <c r="AA694" s="44"/>
      <c r="AB694" s="44"/>
      <c r="AC694" s="67">
        <f t="shared" si="266"/>
        <v>0</v>
      </c>
      <c r="AD694" s="51"/>
      <c r="AE694" s="20">
        <f t="shared" si="267"/>
        <v>0</v>
      </c>
      <c r="AF694" s="85">
        <f t="shared" si="268"/>
        <v>119.52</v>
      </c>
      <c r="AG694" s="21">
        <f t="shared" si="269"/>
        <v>119.52</v>
      </c>
      <c r="AH694" s="82"/>
      <c r="AI694" s="78"/>
      <c r="AJ694" s="22">
        <f t="shared" si="270"/>
        <v>119.52</v>
      </c>
      <c r="AK694" s="23">
        <f t="shared" si="258"/>
        <v>24.647999999999982</v>
      </c>
      <c r="AL694" s="54"/>
      <c r="AM694" s="24">
        <f t="shared" si="271"/>
        <v>0</v>
      </c>
      <c r="AN694" s="25">
        <f t="shared" si="272"/>
        <v>144.16799999999998</v>
      </c>
      <c r="AO694" s="26">
        <f t="shared" si="273"/>
        <v>144.16799999999998</v>
      </c>
      <c r="AP694" s="79"/>
      <c r="AQ694" s="118">
        <v>85</v>
      </c>
      <c r="AR694" s="118">
        <v>200</v>
      </c>
      <c r="AS694" s="118">
        <v>0</v>
      </c>
      <c r="AT694" s="118">
        <v>14</v>
      </c>
      <c r="AU694" s="112">
        <v>54</v>
      </c>
      <c r="AV694" s="62">
        <f t="shared" si="260"/>
        <v>353</v>
      </c>
      <c r="AW694" s="63">
        <f t="shared" si="274"/>
        <v>335.34999999999997</v>
      </c>
      <c r="AX694" s="120">
        <v>6</v>
      </c>
      <c r="AY694" s="120">
        <v>20</v>
      </c>
      <c r="AZ694" s="120">
        <v>8</v>
      </c>
      <c r="BA694" s="120">
        <v>1</v>
      </c>
      <c r="BB694" s="81">
        <f t="shared" si="275"/>
        <v>35</v>
      </c>
      <c r="BC694" s="80">
        <f t="shared" si="276"/>
        <v>300.34999999999997</v>
      </c>
      <c r="BD694" s="36">
        <f t="shared" si="277"/>
        <v>144.16799999999998</v>
      </c>
      <c r="BE694" s="80">
        <f t="shared" si="278"/>
        <v>156.18199999999999</v>
      </c>
    </row>
    <row r="695" spans="1:57" ht="18" thickBot="1">
      <c r="A695" s="217">
        <v>41925</v>
      </c>
      <c r="B695" s="201" t="str">
        <f t="shared" si="257"/>
        <v>10:30:00</v>
      </c>
      <c r="C695" s="27" t="s">
        <v>45</v>
      </c>
      <c r="D695" s="88">
        <v>567</v>
      </c>
      <c r="E695" s="88">
        <v>591</v>
      </c>
      <c r="F695" s="88">
        <v>742</v>
      </c>
      <c r="G695" s="88">
        <v>19</v>
      </c>
      <c r="H695" s="89">
        <v>20</v>
      </c>
      <c r="I695" s="106">
        <v>24</v>
      </c>
      <c r="J695" s="48">
        <f t="shared" si="261"/>
        <v>1900</v>
      </c>
      <c r="K695" s="48">
        <f t="shared" si="262"/>
        <v>63</v>
      </c>
      <c r="L695" s="44">
        <v>534</v>
      </c>
      <c r="M695" s="94">
        <v>557</v>
      </c>
      <c r="N695" s="19"/>
      <c r="O695" s="45">
        <v>18</v>
      </c>
      <c r="P695" s="93">
        <v>19</v>
      </c>
      <c r="Q695" s="49"/>
      <c r="R695" s="48">
        <f t="shared" si="263"/>
        <v>1091</v>
      </c>
      <c r="S695" s="48">
        <f t="shared" si="264"/>
        <v>37</v>
      </c>
      <c r="T695" s="50">
        <f t="shared" si="265"/>
        <v>100</v>
      </c>
      <c r="U695" s="88">
        <v>4.0199999999999996</v>
      </c>
      <c r="V695" s="88">
        <v>4.5</v>
      </c>
      <c r="W695" s="88">
        <v>8</v>
      </c>
      <c r="X695" s="44"/>
      <c r="Y695" s="44"/>
      <c r="Z695" s="44"/>
      <c r="AA695" s="44"/>
      <c r="AB695" s="44"/>
      <c r="AC695" s="67">
        <f t="shared" si="266"/>
        <v>0</v>
      </c>
      <c r="AD695" s="51"/>
      <c r="AE695" s="20">
        <f t="shared" si="267"/>
        <v>0</v>
      </c>
      <c r="AF695" s="85">
        <f t="shared" si="268"/>
        <v>121.02</v>
      </c>
      <c r="AG695" s="21">
        <f t="shared" si="269"/>
        <v>121.02</v>
      </c>
      <c r="AH695" s="82"/>
      <c r="AI695" s="78"/>
      <c r="AJ695" s="22">
        <f t="shared" si="270"/>
        <v>121.02</v>
      </c>
      <c r="AK695" s="23">
        <f t="shared" si="258"/>
        <v>23.147999999999982</v>
      </c>
      <c r="AL695" s="54"/>
      <c r="AM695" s="24">
        <f t="shared" si="271"/>
        <v>0</v>
      </c>
      <c r="AN695" s="25">
        <f t="shared" si="272"/>
        <v>144.16799999999998</v>
      </c>
      <c r="AO695" s="26">
        <f t="shared" si="273"/>
        <v>144.16799999999998</v>
      </c>
      <c r="AP695" s="79"/>
      <c r="AQ695" s="118">
        <v>85</v>
      </c>
      <c r="AR695" s="118">
        <v>200</v>
      </c>
      <c r="AS695" s="118">
        <v>0</v>
      </c>
      <c r="AT695" s="118">
        <v>14</v>
      </c>
      <c r="AU695" s="112">
        <v>54</v>
      </c>
      <c r="AV695" s="62">
        <f t="shared" si="260"/>
        <v>353</v>
      </c>
      <c r="AW695" s="63">
        <f t="shared" si="274"/>
        <v>335.34999999999997</v>
      </c>
      <c r="AX695" s="120">
        <v>6</v>
      </c>
      <c r="AY695" s="120">
        <v>20</v>
      </c>
      <c r="AZ695" s="120">
        <v>8</v>
      </c>
      <c r="BA695" s="120">
        <v>1</v>
      </c>
      <c r="BB695" s="81">
        <f t="shared" si="275"/>
        <v>35</v>
      </c>
      <c r="BC695" s="80">
        <f t="shared" si="276"/>
        <v>300.34999999999997</v>
      </c>
      <c r="BD695" s="36">
        <f t="shared" si="277"/>
        <v>144.16799999999998</v>
      </c>
      <c r="BE695" s="80">
        <f t="shared" si="278"/>
        <v>156.18199999999999</v>
      </c>
    </row>
    <row r="696" spans="1:57" ht="18" thickBot="1">
      <c r="A696" s="217">
        <v>41925</v>
      </c>
      <c r="B696" s="201" t="str">
        <f t="shared" si="257"/>
        <v>11:00:00</v>
      </c>
      <c r="C696" s="27" t="s">
        <v>17</v>
      </c>
      <c r="D696" s="88">
        <v>576</v>
      </c>
      <c r="E696" s="88">
        <v>597</v>
      </c>
      <c r="F696" s="88">
        <v>743</v>
      </c>
      <c r="G696" s="88">
        <v>19</v>
      </c>
      <c r="H696" s="89">
        <v>20</v>
      </c>
      <c r="I696" s="106">
        <v>24</v>
      </c>
      <c r="J696" s="48">
        <f t="shared" si="261"/>
        <v>1916</v>
      </c>
      <c r="K696" s="48">
        <f t="shared" si="262"/>
        <v>63</v>
      </c>
      <c r="L696" s="44">
        <v>529</v>
      </c>
      <c r="M696" s="94">
        <v>539</v>
      </c>
      <c r="N696" s="19"/>
      <c r="O696" s="45">
        <v>17</v>
      </c>
      <c r="P696" s="93">
        <v>18</v>
      </c>
      <c r="Q696" s="49"/>
      <c r="R696" s="48">
        <f t="shared" si="263"/>
        <v>1068</v>
      </c>
      <c r="S696" s="48">
        <f t="shared" si="264"/>
        <v>35</v>
      </c>
      <c r="T696" s="50">
        <f t="shared" si="265"/>
        <v>98</v>
      </c>
      <c r="U696" s="88">
        <v>3.96</v>
      </c>
      <c r="V696" s="88">
        <v>4.5</v>
      </c>
      <c r="W696" s="88">
        <v>8.1</v>
      </c>
      <c r="X696" s="44"/>
      <c r="Y696" s="44"/>
      <c r="Z696" s="44"/>
      <c r="AA696" s="44"/>
      <c r="AB696" s="44"/>
      <c r="AC696" s="67">
        <f t="shared" si="266"/>
        <v>0</v>
      </c>
      <c r="AD696" s="51"/>
      <c r="AE696" s="20">
        <f t="shared" si="267"/>
        <v>0</v>
      </c>
      <c r="AF696" s="85">
        <f t="shared" si="268"/>
        <v>119.05999999999999</v>
      </c>
      <c r="AG696" s="21">
        <f t="shared" si="269"/>
        <v>119.05999999999999</v>
      </c>
      <c r="AH696" s="82"/>
      <c r="AI696" s="78"/>
      <c r="AJ696" s="22">
        <f t="shared" si="270"/>
        <v>119.05999999999999</v>
      </c>
      <c r="AK696" s="23">
        <f t="shared" si="258"/>
        <v>25.10799999999999</v>
      </c>
      <c r="AL696" s="54"/>
      <c r="AM696" s="24">
        <f t="shared" si="271"/>
        <v>0</v>
      </c>
      <c r="AN696" s="25">
        <f t="shared" si="272"/>
        <v>144.16799999999998</v>
      </c>
      <c r="AO696" s="26">
        <f t="shared" si="273"/>
        <v>144.16799999999998</v>
      </c>
      <c r="AP696" s="79"/>
      <c r="AQ696" s="118">
        <v>85</v>
      </c>
      <c r="AR696" s="118">
        <v>200</v>
      </c>
      <c r="AS696" s="118">
        <v>0</v>
      </c>
      <c r="AT696" s="118">
        <v>14</v>
      </c>
      <c r="AU696" s="112">
        <v>54</v>
      </c>
      <c r="AV696" s="62">
        <f t="shared" si="260"/>
        <v>353</v>
      </c>
      <c r="AW696" s="63">
        <f t="shared" si="274"/>
        <v>335.34999999999997</v>
      </c>
      <c r="AX696" s="120">
        <v>6</v>
      </c>
      <c r="AY696" s="120">
        <v>20</v>
      </c>
      <c r="AZ696" s="120">
        <v>8</v>
      </c>
      <c r="BA696" s="120">
        <v>1</v>
      </c>
      <c r="BB696" s="81">
        <f t="shared" si="275"/>
        <v>35</v>
      </c>
      <c r="BC696" s="80">
        <f t="shared" si="276"/>
        <v>300.34999999999997</v>
      </c>
      <c r="BD696" s="36">
        <f t="shared" si="277"/>
        <v>144.16799999999998</v>
      </c>
      <c r="BE696" s="80">
        <f t="shared" si="278"/>
        <v>156.18199999999999</v>
      </c>
    </row>
    <row r="697" spans="1:57" ht="18" thickBot="1">
      <c r="A697" s="217">
        <v>41925</v>
      </c>
      <c r="B697" s="201" t="str">
        <f t="shared" si="257"/>
        <v>11:30:00</v>
      </c>
      <c r="C697" s="27" t="s">
        <v>46</v>
      </c>
      <c r="D697" s="88">
        <v>578</v>
      </c>
      <c r="E697" s="88">
        <v>606</v>
      </c>
      <c r="F697" s="88">
        <v>766</v>
      </c>
      <c r="G697" s="88">
        <v>19</v>
      </c>
      <c r="H697" s="89">
        <v>21</v>
      </c>
      <c r="I697" s="106">
        <v>25</v>
      </c>
      <c r="J697" s="48">
        <f t="shared" si="261"/>
        <v>1950</v>
      </c>
      <c r="K697" s="48">
        <f t="shared" si="262"/>
        <v>65</v>
      </c>
      <c r="L697" s="44">
        <v>526</v>
      </c>
      <c r="M697" s="94">
        <v>548</v>
      </c>
      <c r="N697" s="19"/>
      <c r="O697" s="45">
        <v>17</v>
      </c>
      <c r="P697" s="93">
        <v>18</v>
      </c>
      <c r="Q697" s="49"/>
      <c r="R697" s="48">
        <f t="shared" si="263"/>
        <v>1074</v>
      </c>
      <c r="S697" s="48">
        <f t="shared" si="264"/>
        <v>35</v>
      </c>
      <c r="T697" s="50">
        <f t="shared" si="265"/>
        <v>100</v>
      </c>
      <c r="U697" s="88">
        <v>3.96</v>
      </c>
      <c r="V697" s="88">
        <v>4.5</v>
      </c>
      <c r="W697" s="88">
        <v>8.1</v>
      </c>
      <c r="X697" s="44"/>
      <c r="Y697" s="44"/>
      <c r="Z697" s="44"/>
      <c r="AA697" s="44"/>
      <c r="AB697" s="44"/>
      <c r="AC697" s="67">
        <f t="shared" si="266"/>
        <v>0</v>
      </c>
      <c r="AD697" s="51"/>
      <c r="AE697" s="20">
        <f t="shared" si="267"/>
        <v>0</v>
      </c>
      <c r="AF697" s="85">
        <f t="shared" si="268"/>
        <v>121.05999999999999</v>
      </c>
      <c r="AG697" s="21">
        <f t="shared" si="269"/>
        <v>121.05999999999999</v>
      </c>
      <c r="AH697" s="82"/>
      <c r="AI697" s="78"/>
      <c r="AJ697" s="22">
        <f t="shared" si="270"/>
        <v>121.05999999999999</v>
      </c>
      <c r="AK697" s="23">
        <f t="shared" si="258"/>
        <v>23.10799999999999</v>
      </c>
      <c r="AL697" s="54"/>
      <c r="AM697" s="24">
        <f t="shared" si="271"/>
        <v>0</v>
      </c>
      <c r="AN697" s="25">
        <f t="shared" si="272"/>
        <v>144.16799999999998</v>
      </c>
      <c r="AO697" s="26">
        <f t="shared" si="273"/>
        <v>144.16799999999998</v>
      </c>
      <c r="AP697" s="79"/>
      <c r="AQ697" s="118">
        <v>85</v>
      </c>
      <c r="AR697" s="118">
        <v>200</v>
      </c>
      <c r="AS697" s="118">
        <v>0</v>
      </c>
      <c r="AT697" s="118">
        <v>14</v>
      </c>
      <c r="AU697" s="112">
        <v>54</v>
      </c>
      <c r="AV697" s="62">
        <f t="shared" si="260"/>
        <v>353</v>
      </c>
      <c r="AW697" s="63">
        <f t="shared" si="274"/>
        <v>335.34999999999997</v>
      </c>
      <c r="AX697" s="120">
        <v>6</v>
      </c>
      <c r="AY697" s="120">
        <v>20</v>
      </c>
      <c r="AZ697" s="120">
        <v>8</v>
      </c>
      <c r="BA697" s="120">
        <v>1</v>
      </c>
      <c r="BB697" s="81">
        <f t="shared" si="275"/>
        <v>35</v>
      </c>
      <c r="BC697" s="80">
        <f t="shared" si="276"/>
        <v>300.34999999999997</v>
      </c>
      <c r="BD697" s="36">
        <f t="shared" si="277"/>
        <v>144.16799999999998</v>
      </c>
      <c r="BE697" s="80">
        <f t="shared" si="278"/>
        <v>156.18199999999999</v>
      </c>
    </row>
    <row r="698" spans="1:57" ht="18" thickBot="1">
      <c r="A698" s="217">
        <v>41925</v>
      </c>
      <c r="B698" s="201" t="str">
        <f t="shared" si="257"/>
        <v>12:00:00</v>
      </c>
      <c r="C698" s="27" t="s">
        <v>18</v>
      </c>
      <c r="D698" s="88">
        <v>573</v>
      </c>
      <c r="E698" s="92">
        <v>594</v>
      </c>
      <c r="F698" s="88">
        <v>755</v>
      </c>
      <c r="G698" s="88">
        <v>19</v>
      </c>
      <c r="H698" s="89">
        <v>20</v>
      </c>
      <c r="I698" s="106">
        <v>24</v>
      </c>
      <c r="J698" s="48">
        <f t="shared" si="261"/>
        <v>1922</v>
      </c>
      <c r="K698" s="48">
        <f t="shared" si="262"/>
        <v>63</v>
      </c>
      <c r="L698" s="44">
        <v>539</v>
      </c>
      <c r="M698" s="94">
        <v>544</v>
      </c>
      <c r="N698" s="19"/>
      <c r="O698" s="45">
        <v>18</v>
      </c>
      <c r="P698" s="93">
        <v>18</v>
      </c>
      <c r="Q698" s="49"/>
      <c r="R698" s="48">
        <f t="shared" si="263"/>
        <v>1083</v>
      </c>
      <c r="S698" s="48">
        <f t="shared" si="264"/>
        <v>36</v>
      </c>
      <c r="T698" s="50">
        <f t="shared" si="265"/>
        <v>99</v>
      </c>
      <c r="U698" s="88">
        <v>3.84</v>
      </c>
      <c r="V698" s="89">
        <v>4</v>
      </c>
      <c r="W698" s="88">
        <v>8</v>
      </c>
      <c r="X698" s="44"/>
      <c r="Y698" s="44"/>
      <c r="Z698" s="44"/>
      <c r="AA698" s="44"/>
      <c r="AB698" s="44"/>
      <c r="AC698" s="67">
        <f t="shared" si="266"/>
        <v>0</v>
      </c>
      <c r="AD698" s="51"/>
      <c r="AE698" s="20">
        <f t="shared" si="267"/>
        <v>0</v>
      </c>
      <c r="AF698" s="85">
        <f t="shared" si="268"/>
        <v>119.34</v>
      </c>
      <c r="AG698" s="21">
        <f t="shared" si="269"/>
        <v>119.34</v>
      </c>
      <c r="AH698" s="82"/>
      <c r="AI698" s="78"/>
      <c r="AJ698" s="22">
        <f t="shared" si="270"/>
        <v>119.34</v>
      </c>
      <c r="AK698" s="23">
        <f t="shared" si="258"/>
        <v>24.827999999999975</v>
      </c>
      <c r="AL698" s="54"/>
      <c r="AM698" s="24">
        <f t="shared" si="271"/>
        <v>0</v>
      </c>
      <c r="AN698" s="25">
        <f t="shared" si="272"/>
        <v>144.16799999999998</v>
      </c>
      <c r="AO698" s="26">
        <f t="shared" si="273"/>
        <v>144.16799999999998</v>
      </c>
      <c r="AP698" s="79"/>
      <c r="AQ698" s="118">
        <v>85</v>
      </c>
      <c r="AR698" s="118">
        <v>200</v>
      </c>
      <c r="AS698" s="118">
        <v>0</v>
      </c>
      <c r="AT698" s="118">
        <v>14</v>
      </c>
      <c r="AU698" s="112">
        <v>54</v>
      </c>
      <c r="AV698" s="62">
        <f t="shared" si="260"/>
        <v>353</v>
      </c>
      <c r="AW698" s="63">
        <f t="shared" si="274"/>
        <v>335.34999999999997</v>
      </c>
      <c r="AX698" s="120">
        <v>6</v>
      </c>
      <c r="AY698" s="120">
        <v>20</v>
      </c>
      <c r="AZ698" s="120">
        <v>8</v>
      </c>
      <c r="BA698" s="120">
        <v>1</v>
      </c>
      <c r="BB698" s="81">
        <f t="shared" si="275"/>
        <v>35</v>
      </c>
      <c r="BC698" s="80">
        <f t="shared" si="276"/>
        <v>300.34999999999997</v>
      </c>
      <c r="BD698" s="36">
        <f t="shared" si="277"/>
        <v>144.16799999999998</v>
      </c>
      <c r="BE698" s="80">
        <f t="shared" si="278"/>
        <v>156.18199999999999</v>
      </c>
    </row>
    <row r="699" spans="1:57" ht="18" thickBot="1">
      <c r="A699" s="217">
        <v>41925</v>
      </c>
      <c r="B699" s="201" t="str">
        <f t="shared" si="257"/>
        <v>12:30:00</v>
      </c>
      <c r="C699" s="27" t="s">
        <v>47</v>
      </c>
      <c r="D699" s="88">
        <v>560</v>
      </c>
      <c r="E699" s="92">
        <v>568</v>
      </c>
      <c r="F699" s="88">
        <v>756</v>
      </c>
      <c r="G699" s="88">
        <v>19</v>
      </c>
      <c r="H699" s="89">
        <v>19</v>
      </c>
      <c r="I699" s="106">
        <v>24</v>
      </c>
      <c r="J699" s="48">
        <f t="shared" si="261"/>
        <v>1884</v>
      </c>
      <c r="K699" s="48">
        <f t="shared" si="262"/>
        <v>62</v>
      </c>
      <c r="L699" s="44">
        <v>526</v>
      </c>
      <c r="M699" s="94">
        <v>532</v>
      </c>
      <c r="N699" s="19"/>
      <c r="O699" s="45">
        <v>17</v>
      </c>
      <c r="P699" s="93">
        <v>18</v>
      </c>
      <c r="Q699" s="49"/>
      <c r="R699" s="48">
        <f t="shared" si="263"/>
        <v>1058</v>
      </c>
      <c r="S699" s="48">
        <f t="shared" si="264"/>
        <v>35</v>
      </c>
      <c r="T699" s="50">
        <f t="shared" si="265"/>
        <v>97</v>
      </c>
      <c r="U699" s="88">
        <v>3.84</v>
      </c>
      <c r="V699" s="89">
        <v>4</v>
      </c>
      <c r="W699" s="88">
        <v>8</v>
      </c>
      <c r="X699" s="44"/>
      <c r="Y699" s="44"/>
      <c r="Z699" s="44"/>
      <c r="AA699" s="44"/>
      <c r="AB699" s="44"/>
      <c r="AC699" s="67">
        <f t="shared" si="266"/>
        <v>0</v>
      </c>
      <c r="AD699" s="51"/>
      <c r="AE699" s="20">
        <f t="shared" si="267"/>
        <v>0</v>
      </c>
      <c r="AF699" s="85">
        <f t="shared" si="268"/>
        <v>116.84</v>
      </c>
      <c r="AG699" s="21">
        <f t="shared" si="269"/>
        <v>116.84</v>
      </c>
      <c r="AH699" s="82"/>
      <c r="AI699" s="78"/>
      <c r="AJ699" s="22">
        <f t="shared" si="270"/>
        <v>116.84</v>
      </c>
      <c r="AK699" s="23">
        <f t="shared" si="258"/>
        <v>27.327999999999975</v>
      </c>
      <c r="AL699" s="54"/>
      <c r="AM699" s="24">
        <f t="shared" si="271"/>
        <v>0</v>
      </c>
      <c r="AN699" s="25">
        <f t="shared" si="272"/>
        <v>144.16799999999998</v>
      </c>
      <c r="AO699" s="26">
        <f t="shared" si="273"/>
        <v>144.16799999999998</v>
      </c>
      <c r="AP699" s="79"/>
      <c r="AQ699" s="118">
        <v>85</v>
      </c>
      <c r="AR699" s="118">
        <v>200</v>
      </c>
      <c r="AS699" s="118">
        <v>0</v>
      </c>
      <c r="AT699" s="118">
        <v>14</v>
      </c>
      <c r="AU699" s="112">
        <v>54</v>
      </c>
      <c r="AV699" s="62">
        <f t="shared" si="260"/>
        <v>353</v>
      </c>
      <c r="AW699" s="63">
        <f t="shared" si="274"/>
        <v>335.34999999999997</v>
      </c>
      <c r="AX699" s="120">
        <v>6</v>
      </c>
      <c r="AY699" s="120">
        <v>20</v>
      </c>
      <c r="AZ699" s="120">
        <v>8</v>
      </c>
      <c r="BA699" s="120">
        <v>1</v>
      </c>
      <c r="BB699" s="81">
        <f t="shared" si="275"/>
        <v>35</v>
      </c>
      <c r="BC699" s="80">
        <f t="shared" si="276"/>
        <v>300.34999999999997</v>
      </c>
      <c r="BD699" s="36">
        <f t="shared" si="277"/>
        <v>144.16799999999998</v>
      </c>
      <c r="BE699" s="80">
        <f t="shared" si="278"/>
        <v>156.18199999999999</v>
      </c>
    </row>
    <row r="700" spans="1:57" ht="18" thickBot="1">
      <c r="A700" s="217">
        <v>41925</v>
      </c>
      <c r="B700" s="201" t="str">
        <f t="shared" si="257"/>
        <v>13:00:00</v>
      </c>
      <c r="C700" s="27" t="s">
        <v>19</v>
      </c>
      <c r="D700" s="88">
        <v>543</v>
      </c>
      <c r="E700" s="92">
        <v>544</v>
      </c>
      <c r="F700" s="88">
        <v>719</v>
      </c>
      <c r="G700" s="88">
        <v>18</v>
      </c>
      <c r="H700" s="89">
        <v>19</v>
      </c>
      <c r="I700" s="106">
        <v>24</v>
      </c>
      <c r="J700" s="48">
        <f t="shared" si="261"/>
        <v>1806</v>
      </c>
      <c r="K700" s="48">
        <f t="shared" si="262"/>
        <v>61</v>
      </c>
      <c r="L700" s="44">
        <v>547</v>
      </c>
      <c r="M700" s="94">
        <v>547</v>
      </c>
      <c r="N700" s="19"/>
      <c r="O700" s="45">
        <v>18</v>
      </c>
      <c r="P700" s="93">
        <v>19</v>
      </c>
      <c r="Q700" s="49"/>
      <c r="R700" s="48">
        <f t="shared" si="263"/>
        <v>1094</v>
      </c>
      <c r="S700" s="48">
        <f t="shared" si="264"/>
        <v>37</v>
      </c>
      <c r="T700" s="50">
        <f t="shared" si="265"/>
        <v>98</v>
      </c>
      <c r="U700" s="88">
        <v>3.8</v>
      </c>
      <c r="V700" s="89">
        <v>4.5</v>
      </c>
      <c r="W700" s="100">
        <v>4.5</v>
      </c>
      <c r="X700" s="44"/>
      <c r="Y700" s="44"/>
      <c r="Z700" s="44"/>
      <c r="AA700" s="44"/>
      <c r="AB700" s="44"/>
      <c r="AC700" s="67">
        <f t="shared" si="266"/>
        <v>0</v>
      </c>
      <c r="AD700" s="51"/>
      <c r="AE700" s="20">
        <f t="shared" si="267"/>
        <v>0</v>
      </c>
      <c r="AF700" s="85">
        <f t="shared" si="268"/>
        <v>114.8</v>
      </c>
      <c r="AG700" s="21">
        <f t="shared" si="269"/>
        <v>114.8</v>
      </c>
      <c r="AH700" s="82"/>
      <c r="AI700" s="78"/>
      <c r="AJ700" s="22">
        <f t="shared" si="270"/>
        <v>114.8</v>
      </c>
      <c r="AK700" s="23">
        <f t="shared" si="258"/>
        <v>29.367999999999981</v>
      </c>
      <c r="AL700" s="54"/>
      <c r="AM700" s="24">
        <f t="shared" si="271"/>
        <v>0</v>
      </c>
      <c r="AN700" s="25">
        <f t="shared" si="272"/>
        <v>144.16799999999998</v>
      </c>
      <c r="AO700" s="26">
        <f t="shared" si="273"/>
        <v>144.16799999999998</v>
      </c>
      <c r="AP700" s="79"/>
      <c r="AQ700" s="118">
        <v>85</v>
      </c>
      <c r="AR700" s="118">
        <v>200</v>
      </c>
      <c r="AS700" s="118">
        <v>0</v>
      </c>
      <c r="AT700" s="118">
        <v>14</v>
      </c>
      <c r="AU700" s="112">
        <v>54</v>
      </c>
      <c r="AV700" s="62">
        <f t="shared" si="260"/>
        <v>353</v>
      </c>
      <c r="AW700" s="63">
        <f t="shared" si="274"/>
        <v>335.34999999999997</v>
      </c>
      <c r="AX700" s="120">
        <v>6</v>
      </c>
      <c r="AY700" s="120">
        <v>20</v>
      </c>
      <c r="AZ700" s="120">
        <v>8</v>
      </c>
      <c r="BA700" s="120">
        <v>1</v>
      </c>
      <c r="BB700" s="81">
        <f t="shared" si="275"/>
        <v>35</v>
      </c>
      <c r="BC700" s="80">
        <f t="shared" si="276"/>
        <v>300.34999999999997</v>
      </c>
      <c r="BD700" s="36">
        <f t="shared" si="277"/>
        <v>144.16799999999998</v>
      </c>
      <c r="BE700" s="80">
        <f t="shared" si="278"/>
        <v>156.18199999999999</v>
      </c>
    </row>
    <row r="701" spans="1:57" ht="18" thickBot="1">
      <c r="A701" s="217">
        <v>41925</v>
      </c>
      <c r="B701" s="201" t="str">
        <f t="shared" si="257"/>
        <v>13:30:00</v>
      </c>
      <c r="C701" s="27" t="s">
        <v>48</v>
      </c>
      <c r="D701" s="88">
        <v>548</v>
      </c>
      <c r="E701" s="92">
        <v>527</v>
      </c>
      <c r="F701" s="88">
        <v>705</v>
      </c>
      <c r="G701" s="88">
        <v>18</v>
      </c>
      <c r="H701" s="89">
        <v>18</v>
      </c>
      <c r="I701" s="106">
        <v>23</v>
      </c>
      <c r="J701" s="48">
        <f t="shared" si="261"/>
        <v>1780</v>
      </c>
      <c r="K701" s="48">
        <f t="shared" si="262"/>
        <v>59</v>
      </c>
      <c r="L701" s="44">
        <v>523</v>
      </c>
      <c r="M701" s="94">
        <v>559</v>
      </c>
      <c r="N701" s="19"/>
      <c r="O701" s="45">
        <v>17</v>
      </c>
      <c r="P701" s="93">
        <v>19</v>
      </c>
      <c r="Q701" s="49"/>
      <c r="R701" s="48">
        <f t="shared" si="263"/>
        <v>1082</v>
      </c>
      <c r="S701" s="48">
        <f t="shared" si="264"/>
        <v>36</v>
      </c>
      <c r="T701" s="50">
        <f t="shared" si="265"/>
        <v>95</v>
      </c>
      <c r="U701" s="88">
        <v>3.8</v>
      </c>
      <c r="V701" s="89">
        <v>4.5</v>
      </c>
      <c r="W701" s="100">
        <v>4.5</v>
      </c>
      <c r="X701" s="44"/>
      <c r="Y701" s="44"/>
      <c r="Z701" s="44"/>
      <c r="AA701" s="44"/>
      <c r="AB701" s="44"/>
      <c r="AC701" s="67">
        <f t="shared" si="266"/>
        <v>0</v>
      </c>
      <c r="AD701" s="51"/>
      <c r="AE701" s="20">
        <f t="shared" si="267"/>
        <v>0</v>
      </c>
      <c r="AF701" s="85">
        <f t="shared" si="268"/>
        <v>112.3</v>
      </c>
      <c r="AG701" s="21">
        <f t="shared" si="269"/>
        <v>112.3</v>
      </c>
      <c r="AH701" s="82"/>
      <c r="AI701" s="78"/>
      <c r="AJ701" s="22">
        <f t="shared" si="270"/>
        <v>112.3</v>
      </c>
      <c r="AK701" s="23">
        <f t="shared" si="258"/>
        <v>31.867999999999981</v>
      </c>
      <c r="AL701" s="54"/>
      <c r="AM701" s="24">
        <f t="shared" si="271"/>
        <v>0</v>
      </c>
      <c r="AN701" s="25">
        <f t="shared" si="272"/>
        <v>144.16799999999998</v>
      </c>
      <c r="AO701" s="26">
        <f t="shared" si="273"/>
        <v>144.16799999999998</v>
      </c>
      <c r="AP701" s="79"/>
      <c r="AQ701" s="118">
        <v>85</v>
      </c>
      <c r="AR701" s="118">
        <v>200</v>
      </c>
      <c r="AS701" s="118">
        <v>0</v>
      </c>
      <c r="AT701" s="118">
        <v>14</v>
      </c>
      <c r="AU701" s="112">
        <v>54</v>
      </c>
      <c r="AV701" s="62">
        <f t="shared" si="260"/>
        <v>353</v>
      </c>
      <c r="AW701" s="63">
        <f t="shared" si="274"/>
        <v>335.34999999999997</v>
      </c>
      <c r="AX701" s="120">
        <v>6</v>
      </c>
      <c r="AY701" s="120">
        <v>20</v>
      </c>
      <c r="AZ701" s="120">
        <v>8</v>
      </c>
      <c r="BA701" s="120">
        <v>1</v>
      </c>
      <c r="BB701" s="81">
        <f t="shared" si="275"/>
        <v>35</v>
      </c>
      <c r="BC701" s="80">
        <f t="shared" si="276"/>
        <v>300.34999999999997</v>
      </c>
      <c r="BD701" s="36">
        <f t="shared" si="277"/>
        <v>144.16799999999998</v>
      </c>
      <c r="BE701" s="80">
        <f t="shared" si="278"/>
        <v>156.18199999999999</v>
      </c>
    </row>
    <row r="702" spans="1:57" ht="18" thickBot="1">
      <c r="A702" s="217">
        <v>41925</v>
      </c>
      <c r="B702" s="201" t="str">
        <f t="shared" si="257"/>
        <v>14:00:00</v>
      </c>
      <c r="C702" s="27" t="s">
        <v>20</v>
      </c>
      <c r="D702" s="88">
        <v>547</v>
      </c>
      <c r="E702" s="92">
        <v>526</v>
      </c>
      <c r="F702" s="88">
        <v>707</v>
      </c>
      <c r="G702" s="88">
        <v>18</v>
      </c>
      <c r="H702" s="89">
        <v>18</v>
      </c>
      <c r="I702" s="106">
        <v>23</v>
      </c>
      <c r="J702" s="48">
        <f t="shared" si="261"/>
        <v>1780</v>
      </c>
      <c r="K702" s="48">
        <f t="shared" si="262"/>
        <v>59</v>
      </c>
      <c r="L702" s="44">
        <v>522</v>
      </c>
      <c r="M702" s="94">
        <v>554</v>
      </c>
      <c r="N702" s="19"/>
      <c r="O702" s="45">
        <v>17</v>
      </c>
      <c r="P702" s="93">
        <v>19</v>
      </c>
      <c r="Q702" s="49"/>
      <c r="R702" s="48">
        <f t="shared" si="263"/>
        <v>1076</v>
      </c>
      <c r="S702" s="48">
        <f t="shared" si="264"/>
        <v>36</v>
      </c>
      <c r="T702" s="50">
        <f t="shared" si="265"/>
        <v>95</v>
      </c>
      <c r="U702" s="88">
        <v>3.67</v>
      </c>
      <c r="V702" s="89">
        <v>4</v>
      </c>
      <c r="W702" s="100">
        <v>7.9</v>
      </c>
      <c r="X702" s="44"/>
      <c r="Y702" s="44"/>
      <c r="Z702" s="44"/>
      <c r="AA702" s="44"/>
      <c r="AB702" s="44"/>
      <c r="AC702" s="67">
        <f t="shared" si="266"/>
        <v>0</v>
      </c>
      <c r="AD702" s="51"/>
      <c r="AE702" s="20">
        <f t="shared" si="267"/>
        <v>0</v>
      </c>
      <c r="AF702" s="85">
        <f t="shared" si="268"/>
        <v>115.07000000000001</v>
      </c>
      <c r="AG702" s="21">
        <f t="shared" si="269"/>
        <v>115.07000000000001</v>
      </c>
      <c r="AH702" s="82"/>
      <c r="AI702" s="78"/>
      <c r="AJ702" s="22">
        <f t="shared" si="270"/>
        <v>115.07000000000001</v>
      </c>
      <c r="AK702" s="23">
        <f t="shared" si="258"/>
        <v>29.097999999999971</v>
      </c>
      <c r="AL702" s="54"/>
      <c r="AM702" s="24">
        <f t="shared" si="271"/>
        <v>0</v>
      </c>
      <c r="AN702" s="25">
        <f t="shared" si="272"/>
        <v>144.16799999999998</v>
      </c>
      <c r="AO702" s="26">
        <f t="shared" si="273"/>
        <v>144.16799999999998</v>
      </c>
      <c r="AP702" s="79"/>
      <c r="AQ702" s="118">
        <v>85</v>
      </c>
      <c r="AR702" s="118">
        <v>200</v>
      </c>
      <c r="AS702" s="118">
        <v>0</v>
      </c>
      <c r="AT702" s="118">
        <v>14</v>
      </c>
      <c r="AU702" s="112">
        <v>54</v>
      </c>
      <c r="AV702" s="62">
        <f t="shared" si="260"/>
        <v>353</v>
      </c>
      <c r="AW702" s="63">
        <f t="shared" si="274"/>
        <v>335.34999999999997</v>
      </c>
      <c r="AX702" s="120">
        <v>6</v>
      </c>
      <c r="AY702" s="120">
        <v>20</v>
      </c>
      <c r="AZ702" s="120">
        <v>8</v>
      </c>
      <c r="BA702" s="120">
        <v>1</v>
      </c>
      <c r="BB702" s="81">
        <f t="shared" si="275"/>
        <v>35</v>
      </c>
      <c r="BC702" s="80">
        <f t="shared" si="276"/>
        <v>300.34999999999997</v>
      </c>
      <c r="BD702" s="36">
        <f t="shared" si="277"/>
        <v>144.16799999999998</v>
      </c>
      <c r="BE702" s="80">
        <f t="shared" si="278"/>
        <v>156.18199999999999</v>
      </c>
    </row>
    <row r="703" spans="1:57" ht="18" thickBot="1">
      <c r="A703" s="217">
        <v>41925</v>
      </c>
      <c r="B703" s="201" t="str">
        <f t="shared" si="257"/>
        <v>14:30:00</v>
      </c>
      <c r="C703" s="27" t="s">
        <v>33</v>
      </c>
      <c r="D703" s="88">
        <v>564</v>
      </c>
      <c r="E703" s="92">
        <v>554</v>
      </c>
      <c r="F703" s="88">
        <v>737</v>
      </c>
      <c r="G703" s="88">
        <v>19</v>
      </c>
      <c r="H703" s="89">
        <v>19</v>
      </c>
      <c r="I703" s="106">
        <v>24</v>
      </c>
      <c r="J703" s="48">
        <f t="shared" si="261"/>
        <v>1855</v>
      </c>
      <c r="K703" s="48">
        <f t="shared" si="262"/>
        <v>62</v>
      </c>
      <c r="L703" s="44">
        <v>548</v>
      </c>
      <c r="M703" s="94">
        <v>544</v>
      </c>
      <c r="N703" s="19"/>
      <c r="O703" s="45">
        <v>18</v>
      </c>
      <c r="P703" s="93">
        <v>19</v>
      </c>
      <c r="Q703" s="49"/>
      <c r="R703" s="48">
        <f t="shared" si="263"/>
        <v>1092</v>
      </c>
      <c r="S703" s="48">
        <f t="shared" si="264"/>
        <v>37</v>
      </c>
      <c r="T703" s="50">
        <f t="shared" si="265"/>
        <v>99</v>
      </c>
      <c r="U703" s="88">
        <v>3.67</v>
      </c>
      <c r="V703" s="89">
        <v>4</v>
      </c>
      <c r="W703" s="100">
        <v>7.9</v>
      </c>
      <c r="X703" s="44"/>
      <c r="Y703" s="44"/>
      <c r="Z703" s="44"/>
      <c r="AA703" s="44"/>
      <c r="AB703" s="44"/>
      <c r="AC703" s="67">
        <f t="shared" si="266"/>
        <v>0</v>
      </c>
      <c r="AD703" s="51"/>
      <c r="AE703" s="20">
        <f t="shared" si="267"/>
        <v>0</v>
      </c>
      <c r="AF703" s="85">
        <f t="shared" si="268"/>
        <v>118.57000000000001</v>
      </c>
      <c r="AG703" s="21">
        <f t="shared" si="269"/>
        <v>118.57000000000001</v>
      </c>
      <c r="AH703" s="82"/>
      <c r="AI703" s="78"/>
      <c r="AJ703" s="22">
        <f t="shared" si="270"/>
        <v>118.57000000000001</v>
      </c>
      <c r="AK703" s="23">
        <f t="shared" si="258"/>
        <v>25.597999999999971</v>
      </c>
      <c r="AL703" s="54"/>
      <c r="AM703" s="24">
        <f t="shared" si="271"/>
        <v>0</v>
      </c>
      <c r="AN703" s="25">
        <f t="shared" si="272"/>
        <v>144.16799999999998</v>
      </c>
      <c r="AO703" s="26">
        <f t="shared" si="273"/>
        <v>144.16799999999998</v>
      </c>
      <c r="AP703" s="79"/>
      <c r="AQ703" s="118">
        <v>85</v>
      </c>
      <c r="AR703" s="118">
        <v>200</v>
      </c>
      <c r="AS703" s="118">
        <v>0</v>
      </c>
      <c r="AT703" s="118">
        <v>14</v>
      </c>
      <c r="AU703" s="112">
        <v>54</v>
      </c>
      <c r="AV703" s="62">
        <f t="shared" si="260"/>
        <v>353</v>
      </c>
      <c r="AW703" s="63">
        <f t="shared" si="274"/>
        <v>335.34999999999997</v>
      </c>
      <c r="AX703" s="120">
        <v>6</v>
      </c>
      <c r="AY703" s="120">
        <v>20</v>
      </c>
      <c r="AZ703" s="120">
        <v>8</v>
      </c>
      <c r="BA703" s="120">
        <v>1</v>
      </c>
      <c r="BB703" s="81">
        <f t="shared" si="275"/>
        <v>35</v>
      </c>
      <c r="BC703" s="80">
        <f t="shared" si="276"/>
        <v>300.34999999999997</v>
      </c>
      <c r="BD703" s="36">
        <f t="shared" si="277"/>
        <v>144.16799999999998</v>
      </c>
      <c r="BE703" s="80">
        <f t="shared" si="278"/>
        <v>156.18199999999999</v>
      </c>
    </row>
    <row r="704" spans="1:57" ht="18" thickBot="1">
      <c r="A704" s="217">
        <v>41925</v>
      </c>
      <c r="B704" s="201" t="str">
        <f t="shared" si="257"/>
        <v>15:00:00</v>
      </c>
      <c r="C704" s="27" t="s">
        <v>21</v>
      </c>
      <c r="D704" s="88">
        <v>595</v>
      </c>
      <c r="E704" s="92">
        <v>598</v>
      </c>
      <c r="F704" s="88">
        <v>779</v>
      </c>
      <c r="G704" s="88">
        <v>20</v>
      </c>
      <c r="H704" s="89">
        <v>20</v>
      </c>
      <c r="I704" s="106">
        <v>25</v>
      </c>
      <c r="J704" s="48">
        <f t="shared" si="261"/>
        <v>1972</v>
      </c>
      <c r="K704" s="48">
        <f t="shared" si="262"/>
        <v>65</v>
      </c>
      <c r="L704" s="44">
        <v>620</v>
      </c>
      <c r="M704" s="94">
        <v>564</v>
      </c>
      <c r="N704" s="19"/>
      <c r="O704" s="45">
        <v>20</v>
      </c>
      <c r="P704" s="93">
        <v>19</v>
      </c>
      <c r="Q704" s="49"/>
      <c r="R704" s="48">
        <f t="shared" si="263"/>
        <v>1184</v>
      </c>
      <c r="S704" s="48">
        <f t="shared" si="264"/>
        <v>39</v>
      </c>
      <c r="T704" s="50">
        <f t="shared" si="265"/>
        <v>104</v>
      </c>
      <c r="U704" s="88">
        <v>4.0599999999999996</v>
      </c>
      <c r="V704" s="89">
        <v>4.5</v>
      </c>
      <c r="W704" s="100">
        <v>8.4</v>
      </c>
      <c r="X704" s="44"/>
      <c r="Y704" s="44"/>
      <c r="Z704" s="44"/>
      <c r="AA704" s="44"/>
      <c r="AB704" s="44"/>
      <c r="AC704" s="67">
        <f t="shared" si="266"/>
        <v>0</v>
      </c>
      <c r="AD704" s="51"/>
      <c r="AE704" s="20">
        <f t="shared" si="267"/>
        <v>0</v>
      </c>
      <c r="AF704" s="85">
        <f t="shared" si="268"/>
        <v>124.96000000000001</v>
      </c>
      <c r="AG704" s="21">
        <f t="shared" si="269"/>
        <v>124.96000000000001</v>
      </c>
      <c r="AH704" s="82"/>
      <c r="AI704" s="78"/>
      <c r="AJ704" s="22">
        <f t="shared" si="270"/>
        <v>124.96000000000001</v>
      </c>
      <c r="AK704" s="23">
        <f t="shared" si="258"/>
        <v>19.20799999999997</v>
      </c>
      <c r="AL704" s="54"/>
      <c r="AM704" s="24">
        <f t="shared" si="271"/>
        <v>0</v>
      </c>
      <c r="AN704" s="25">
        <f t="shared" si="272"/>
        <v>144.16799999999998</v>
      </c>
      <c r="AO704" s="26">
        <f t="shared" si="273"/>
        <v>144.16799999999998</v>
      </c>
      <c r="AP704" s="79"/>
      <c r="AQ704" s="118">
        <v>85</v>
      </c>
      <c r="AR704" s="118">
        <v>200</v>
      </c>
      <c r="AS704" s="118">
        <v>0</v>
      </c>
      <c r="AT704" s="118">
        <v>14</v>
      </c>
      <c r="AU704" s="112">
        <v>54</v>
      </c>
      <c r="AV704" s="62">
        <f t="shared" si="260"/>
        <v>353</v>
      </c>
      <c r="AW704" s="63">
        <f t="shared" si="274"/>
        <v>335.34999999999997</v>
      </c>
      <c r="AX704" s="120">
        <v>6</v>
      </c>
      <c r="AY704" s="120">
        <v>20</v>
      </c>
      <c r="AZ704" s="120">
        <v>8</v>
      </c>
      <c r="BA704" s="120">
        <v>1</v>
      </c>
      <c r="BB704" s="81">
        <f t="shared" si="275"/>
        <v>35</v>
      </c>
      <c r="BC704" s="80">
        <f t="shared" si="276"/>
        <v>300.34999999999997</v>
      </c>
      <c r="BD704" s="36">
        <f t="shared" si="277"/>
        <v>144.16799999999998</v>
      </c>
      <c r="BE704" s="80">
        <f t="shared" si="278"/>
        <v>156.18199999999999</v>
      </c>
    </row>
    <row r="705" spans="1:57" ht="18" thickBot="1">
      <c r="A705" s="217">
        <v>41925</v>
      </c>
      <c r="B705" s="201" t="str">
        <f t="shared" si="257"/>
        <v>15:30:00</v>
      </c>
      <c r="C705" s="27" t="s">
        <v>34</v>
      </c>
      <c r="D705" s="88">
        <v>610</v>
      </c>
      <c r="E705" s="92">
        <v>601</v>
      </c>
      <c r="F705" s="88">
        <v>771</v>
      </c>
      <c r="G705" s="88">
        <v>20</v>
      </c>
      <c r="H705" s="89">
        <v>20</v>
      </c>
      <c r="I705" s="106">
        <v>25</v>
      </c>
      <c r="J705" s="48">
        <f t="shared" si="261"/>
        <v>1982</v>
      </c>
      <c r="K705" s="48">
        <f t="shared" si="262"/>
        <v>65</v>
      </c>
      <c r="L705" s="44">
        <v>619</v>
      </c>
      <c r="M705" s="94">
        <v>561</v>
      </c>
      <c r="N705" s="19"/>
      <c r="O705" s="45">
        <v>20</v>
      </c>
      <c r="P705" s="93">
        <v>19</v>
      </c>
      <c r="Q705" s="49"/>
      <c r="R705" s="48">
        <f t="shared" si="263"/>
        <v>1180</v>
      </c>
      <c r="S705" s="48">
        <f t="shared" si="264"/>
        <v>39</v>
      </c>
      <c r="T705" s="50">
        <f t="shared" si="265"/>
        <v>104</v>
      </c>
      <c r="U705" s="88">
        <v>4.0599999999999996</v>
      </c>
      <c r="V705" s="89">
        <v>4.5</v>
      </c>
      <c r="W705" s="100">
        <v>8.4</v>
      </c>
      <c r="X705" s="44"/>
      <c r="Y705" s="44"/>
      <c r="Z705" s="44"/>
      <c r="AA705" s="44"/>
      <c r="AB705" s="44"/>
      <c r="AC705" s="67">
        <f t="shared" si="266"/>
        <v>0</v>
      </c>
      <c r="AD705" s="51"/>
      <c r="AE705" s="20">
        <f t="shared" si="267"/>
        <v>0</v>
      </c>
      <c r="AF705" s="85">
        <f t="shared" si="268"/>
        <v>125.46000000000001</v>
      </c>
      <c r="AG705" s="21">
        <f t="shared" si="269"/>
        <v>125.46000000000001</v>
      </c>
      <c r="AH705" s="82"/>
      <c r="AI705" s="78"/>
      <c r="AJ705" s="22">
        <f t="shared" si="270"/>
        <v>125.46000000000001</v>
      </c>
      <c r="AK705" s="23">
        <f t="shared" si="258"/>
        <v>18.70799999999997</v>
      </c>
      <c r="AL705" s="54"/>
      <c r="AM705" s="24">
        <f t="shared" si="271"/>
        <v>0</v>
      </c>
      <c r="AN705" s="25">
        <f t="shared" si="272"/>
        <v>144.16799999999998</v>
      </c>
      <c r="AO705" s="26">
        <f t="shared" si="273"/>
        <v>144.16799999999998</v>
      </c>
      <c r="AP705" s="79"/>
      <c r="AQ705" s="118">
        <v>85</v>
      </c>
      <c r="AR705" s="118">
        <v>200</v>
      </c>
      <c r="AS705" s="118">
        <v>0</v>
      </c>
      <c r="AT705" s="118">
        <v>14</v>
      </c>
      <c r="AU705" s="112">
        <v>54</v>
      </c>
      <c r="AV705" s="62">
        <f t="shared" si="260"/>
        <v>353</v>
      </c>
      <c r="AW705" s="63">
        <f t="shared" si="274"/>
        <v>335.34999999999997</v>
      </c>
      <c r="AX705" s="120">
        <v>6</v>
      </c>
      <c r="AY705" s="120">
        <v>20</v>
      </c>
      <c r="AZ705" s="120">
        <v>8</v>
      </c>
      <c r="BA705" s="120">
        <v>1</v>
      </c>
      <c r="BB705" s="81">
        <f t="shared" si="275"/>
        <v>35</v>
      </c>
      <c r="BC705" s="80">
        <f t="shared" si="276"/>
        <v>300.34999999999997</v>
      </c>
      <c r="BD705" s="36">
        <f t="shared" si="277"/>
        <v>144.16799999999998</v>
      </c>
      <c r="BE705" s="80">
        <f t="shared" si="278"/>
        <v>156.18199999999999</v>
      </c>
    </row>
    <row r="706" spans="1:57" ht="18" thickBot="1">
      <c r="A706" s="217">
        <v>41925</v>
      </c>
      <c r="B706" s="201" t="str">
        <f t="shared" si="257"/>
        <v>16:00:00</v>
      </c>
      <c r="C706" s="27" t="s">
        <v>22</v>
      </c>
      <c r="D706" s="88">
        <v>600</v>
      </c>
      <c r="E706" s="92">
        <v>585</v>
      </c>
      <c r="F706" s="88">
        <v>775</v>
      </c>
      <c r="G706" s="88">
        <v>20</v>
      </c>
      <c r="H706" s="89">
        <v>20</v>
      </c>
      <c r="I706" s="106">
        <v>25</v>
      </c>
      <c r="J706" s="48">
        <f t="shared" si="261"/>
        <v>1960</v>
      </c>
      <c r="K706" s="48">
        <f t="shared" si="262"/>
        <v>65</v>
      </c>
      <c r="L706" s="44">
        <v>622</v>
      </c>
      <c r="M706" s="94">
        <v>563</v>
      </c>
      <c r="N706" s="19"/>
      <c r="O706" s="45">
        <v>20</v>
      </c>
      <c r="P706" s="93">
        <v>19</v>
      </c>
      <c r="Q706" s="49"/>
      <c r="R706" s="48">
        <f t="shared" si="263"/>
        <v>1185</v>
      </c>
      <c r="S706" s="48">
        <f t="shared" si="264"/>
        <v>39</v>
      </c>
      <c r="T706" s="50">
        <f t="shared" si="265"/>
        <v>104</v>
      </c>
      <c r="U706" s="88">
        <v>4.08</v>
      </c>
      <c r="V706" s="89">
        <v>4.5</v>
      </c>
      <c r="W706" s="100">
        <v>8.9</v>
      </c>
      <c r="X706" s="44"/>
      <c r="Y706" s="44"/>
      <c r="Z706" s="44"/>
      <c r="AA706" s="44"/>
      <c r="AB706" s="44"/>
      <c r="AC706" s="67">
        <f t="shared" si="266"/>
        <v>0</v>
      </c>
      <c r="AD706" s="51"/>
      <c r="AE706" s="20">
        <f t="shared" si="267"/>
        <v>0</v>
      </c>
      <c r="AF706" s="85">
        <f t="shared" si="268"/>
        <v>125.98</v>
      </c>
      <c r="AG706" s="21">
        <f t="shared" si="269"/>
        <v>125.98</v>
      </c>
      <c r="AH706" s="82"/>
      <c r="AI706" s="78"/>
      <c r="AJ706" s="22">
        <f t="shared" si="270"/>
        <v>125.98</v>
      </c>
      <c r="AK706" s="23">
        <f t="shared" si="258"/>
        <v>18.187999999999974</v>
      </c>
      <c r="AL706" s="54"/>
      <c r="AM706" s="24">
        <f t="shared" si="271"/>
        <v>0</v>
      </c>
      <c r="AN706" s="25">
        <f t="shared" si="272"/>
        <v>144.16799999999998</v>
      </c>
      <c r="AO706" s="26">
        <f t="shared" si="273"/>
        <v>144.16799999999998</v>
      </c>
      <c r="AP706" s="79"/>
      <c r="AQ706" s="118">
        <v>85</v>
      </c>
      <c r="AR706" s="118">
        <v>200</v>
      </c>
      <c r="AS706" s="118">
        <v>0</v>
      </c>
      <c r="AT706" s="118">
        <v>14</v>
      </c>
      <c r="AU706" s="112">
        <v>54</v>
      </c>
      <c r="AV706" s="62">
        <f t="shared" si="260"/>
        <v>353</v>
      </c>
      <c r="AW706" s="63">
        <f t="shared" si="274"/>
        <v>335.34999999999997</v>
      </c>
      <c r="AX706" s="120">
        <v>6</v>
      </c>
      <c r="AY706" s="120">
        <v>20</v>
      </c>
      <c r="AZ706" s="120">
        <v>8</v>
      </c>
      <c r="BA706" s="120">
        <v>1</v>
      </c>
      <c r="BB706" s="81">
        <f t="shared" si="275"/>
        <v>35</v>
      </c>
      <c r="BC706" s="80">
        <f t="shared" si="276"/>
        <v>300.34999999999997</v>
      </c>
      <c r="BD706" s="36">
        <f t="shared" si="277"/>
        <v>144.16799999999998</v>
      </c>
      <c r="BE706" s="80">
        <f t="shared" si="278"/>
        <v>156.18199999999999</v>
      </c>
    </row>
    <row r="707" spans="1:57" ht="18" thickBot="1">
      <c r="A707" s="217">
        <v>41925</v>
      </c>
      <c r="B707" s="201" t="str">
        <f t="shared" ref="B707:B770" si="279">LEFT(C707,2) &amp; ":" &amp; RIGHT(C707,2) &amp; ":00"</f>
        <v>16:30:00</v>
      </c>
      <c r="C707" s="27" t="s">
        <v>49</v>
      </c>
      <c r="D707" s="88">
        <v>593</v>
      </c>
      <c r="E707" s="88">
        <v>583</v>
      </c>
      <c r="F707" s="88">
        <v>774</v>
      </c>
      <c r="G707" s="88">
        <v>20</v>
      </c>
      <c r="H707" s="89">
        <v>20</v>
      </c>
      <c r="I707" s="106">
        <v>25</v>
      </c>
      <c r="J707" s="48">
        <f t="shared" si="261"/>
        <v>1950</v>
      </c>
      <c r="K707" s="48">
        <f t="shared" si="262"/>
        <v>65</v>
      </c>
      <c r="L707" s="44">
        <v>601</v>
      </c>
      <c r="M707" s="94">
        <v>531</v>
      </c>
      <c r="N707" s="19"/>
      <c r="O707" s="45">
        <v>20</v>
      </c>
      <c r="P707" s="93">
        <v>19</v>
      </c>
      <c r="Q707" s="49"/>
      <c r="R707" s="48">
        <f t="shared" si="263"/>
        <v>1132</v>
      </c>
      <c r="S707" s="48">
        <f t="shared" si="264"/>
        <v>39</v>
      </c>
      <c r="T707" s="50">
        <f t="shared" si="265"/>
        <v>104</v>
      </c>
      <c r="U707" s="88">
        <v>4.08</v>
      </c>
      <c r="V707" s="89">
        <v>4.5</v>
      </c>
      <c r="W707" s="100">
        <v>8.9</v>
      </c>
      <c r="X707" s="44"/>
      <c r="Y707" s="44"/>
      <c r="Z707" s="44"/>
      <c r="AA707" s="44"/>
      <c r="AB707" s="44"/>
      <c r="AC707" s="67">
        <f t="shared" si="266"/>
        <v>0</v>
      </c>
      <c r="AD707" s="51"/>
      <c r="AE707" s="20">
        <f t="shared" si="267"/>
        <v>0</v>
      </c>
      <c r="AF707" s="85">
        <f t="shared" si="268"/>
        <v>125.98</v>
      </c>
      <c r="AG707" s="21">
        <f t="shared" si="269"/>
        <v>125.98</v>
      </c>
      <c r="AH707" s="82"/>
      <c r="AI707" s="78"/>
      <c r="AJ707" s="22">
        <f t="shared" si="270"/>
        <v>125.98</v>
      </c>
      <c r="AK707" s="23">
        <f t="shared" ref="AK707:AK770" si="280">AO707-AF707</f>
        <v>18.187999999999974</v>
      </c>
      <c r="AL707" s="54"/>
      <c r="AM707" s="24">
        <f t="shared" si="271"/>
        <v>0</v>
      </c>
      <c r="AN707" s="25">
        <f t="shared" si="272"/>
        <v>144.16799999999998</v>
      </c>
      <c r="AO707" s="26">
        <f>AM707+AN707</f>
        <v>144.16799999999998</v>
      </c>
      <c r="AP707" s="79"/>
      <c r="AQ707" s="118">
        <v>85</v>
      </c>
      <c r="AR707" s="118">
        <v>200</v>
      </c>
      <c r="AS707" s="118">
        <v>0</v>
      </c>
      <c r="AT707" s="118">
        <v>14</v>
      </c>
      <c r="AU707" s="112">
        <v>54</v>
      </c>
      <c r="AV707" s="62">
        <f t="shared" si="260"/>
        <v>353</v>
      </c>
      <c r="AW707" s="63">
        <f t="shared" si="274"/>
        <v>335.34999999999997</v>
      </c>
      <c r="AX707" s="120">
        <v>6</v>
      </c>
      <c r="AY707" s="120">
        <v>20</v>
      </c>
      <c r="AZ707" s="120">
        <v>8</v>
      </c>
      <c r="BA707" s="120">
        <v>1</v>
      </c>
      <c r="BB707" s="81">
        <f t="shared" si="275"/>
        <v>35</v>
      </c>
      <c r="BC707" s="80">
        <f t="shared" si="276"/>
        <v>300.34999999999997</v>
      </c>
      <c r="BD707" s="36">
        <f t="shared" si="277"/>
        <v>144.16799999999998</v>
      </c>
      <c r="BE707" s="80">
        <f t="shared" si="278"/>
        <v>156.18199999999999</v>
      </c>
    </row>
    <row r="708" spans="1:57" ht="18" thickBot="1">
      <c r="A708" s="217">
        <v>41925</v>
      </c>
      <c r="B708" s="201" t="str">
        <f t="shared" si="279"/>
        <v>17:00:00</v>
      </c>
      <c r="C708" s="27" t="s">
        <v>23</v>
      </c>
      <c r="D708" s="88">
        <v>589</v>
      </c>
      <c r="E708" s="88">
        <v>571</v>
      </c>
      <c r="F708" s="88">
        <v>746</v>
      </c>
      <c r="G708" s="88">
        <v>20</v>
      </c>
      <c r="H708" s="89">
        <v>19</v>
      </c>
      <c r="I708" s="106">
        <v>24</v>
      </c>
      <c r="J708" s="48">
        <f t="shared" si="261"/>
        <v>1906</v>
      </c>
      <c r="K708" s="48">
        <f t="shared" si="262"/>
        <v>63</v>
      </c>
      <c r="L708" s="44">
        <v>587</v>
      </c>
      <c r="M708" s="94">
        <v>529</v>
      </c>
      <c r="N708" s="19"/>
      <c r="O708" s="45">
        <v>19</v>
      </c>
      <c r="P708" s="93">
        <v>18</v>
      </c>
      <c r="Q708" s="49"/>
      <c r="R708" s="48">
        <f t="shared" si="263"/>
        <v>1116</v>
      </c>
      <c r="S708" s="48">
        <f t="shared" si="264"/>
        <v>37</v>
      </c>
      <c r="T708" s="50">
        <f t="shared" si="265"/>
        <v>100</v>
      </c>
      <c r="U708" s="88">
        <v>4.09</v>
      </c>
      <c r="V708" s="89">
        <v>4.5</v>
      </c>
      <c r="W708" s="100">
        <v>8.8000000000000007</v>
      </c>
      <c r="X708" s="44"/>
      <c r="Y708" s="44"/>
      <c r="Z708" s="44"/>
      <c r="AA708" s="44"/>
      <c r="AB708" s="44"/>
      <c r="AC708" s="67">
        <f t="shared" si="266"/>
        <v>0</v>
      </c>
      <c r="AD708" s="51"/>
      <c r="AE708" s="20">
        <f t="shared" si="267"/>
        <v>0</v>
      </c>
      <c r="AF708" s="85">
        <f t="shared" si="268"/>
        <v>121.89</v>
      </c>
      <c r="AG708" s="21">
        <f t="shared" si="269"/>
        <v>121.89</v>
      </c>
      <c r="AH708" s="82"/>
      <c r="AI708" s="78"/>
      <c r="AJ708" s="22">
        <f t="shared" si="270"/>
        <v>121.89</v>
      </c>
      <c r="AK708" s="23">
        <f t="shared" si="280"/>
        <v>22.277999999999977</v>
      </c>
      <c r="AL708" s="54"/>
      <c r="AM708" s="24">
        <f t="shared" si="271"/>
        <v>0</v>
      </c>
      <c r="AN708" s="25">
        <f t="shared" si="272"/>
        <v>144.16799999999998</v>
      </c>
      <c r="AO708" s="26">
        <f t="shared" ref="AO708:AO729" si="281">AM708+AN708</f>
        <v>144.16799999999998</v>
      </c>
      <c r="AP708" s="79"/>
      <c r="AQ708" s="118">
        <v>85</v>
      </c>
      <c r="AR708" s="118">
        <v>200</v>
      </c>
      <c r="AS708" s="118">
        <v>0</v>
      </c>
      <c r="AT708" s="118">
        <v>14</v>
      </c>
      <c r="AU708" s="112">
        <v>54</v>
      </c>
      <c r="AV708" s="62">
        <f t="shared" si="260"/>
        <v>353</v>
      </c>
      <c r="AW708" s="63">
        <f t="shared" si="274"/>
        <v>335.34999999999997</v>
      </c>
      <c r="AX708" s="120">
        <v>6</v>
      </c>
      <c r="AY708" s="120">
        <v>20</v>
      </c>
      <c r="AZ708" s="120">
        <v>8</v>
      </c>
      <c r="BA708" s="120">
        <v>1</v>
      </c>
      <c r="BB708" s="81">
        <f t="shared" si="275"/>
        <v>35</v>
      </c>
      <c r="BC708" s="80">
        <f t="shared" si="276"/>
        <v>300.34999999999997</v>
      </c>
      <c r="BD708" s="36">
        <f t="shared" si="277"/>
        <v>144.16799999999998</v>
      </c>
      <c r="BE708" s="80">
        <f t="shared" si="278"/>
        <v>156.18199999999999</v>
      </c>
    </row>
    <row r="709" spans="1:57" ht="18" thickBot="1">
      <c r="A709" s="217">
        <v>41925</v>
      </c>
      <c r="B709" s="201" t="str">
        <f t="shared" si="279"/>
        <v>17:30:00</v>
      </c>
      <c r="C709" s="27" t="s">
        <v>50</v>
      </c>
      <c r="D709" s="88">
        <v>585</v>
      </c>
      <c r="E709" s="88">
        <v>546</v>
      </c>
      <c r="F709" s="88">
        <v>704</v>
      </c>
      <c r="G709" s="88">
        <v>20</v>
      </c>
      <c r="H709" s="89">
        <v>19</v>
      </c>
      <c r="I709" s="106">
        <v>23</v>
      </c>
      <c r="J709" s="48">
        <f t="shared" si="261"/>
        <v>1835</v>
      </c>
      <c r="K709" s="48">
        <f t="shared" si="262"/>
        <v>62</v>
      </c>
      <c r="L709" s="44">
        <v>561</v>
      </c>
      <c r="M709" s="94">
        <v>495</v>
      </c>
      <c r="N709" s="19"/>
      <c r="O709" s="45">
        <v>19</v>
      </c>
      <c r="P709" s="93">
        <v>17</v>
      </c>
      <c r="Q709" s="49"/>
      <c r="R709" s="48">
        <f t="shared" si="263"/>
        <v>1056</v>
      </c>
      <c r="S709" s="48">
        <f t="shared" si="264"/>
        <v>36</v>
      </c>
      <c r="T709" s="50">
        <f t="shared" si="265"/>
        <v>98</v>
      </c>
      <c r="U709" s="88">
        <v>4.09</v>
      </c>
      <c r="V709" s="89">
        <v>4.8</v>
      </c>
      <c r="W709" s="100">
        <v>8.8000000000000007</v>
      </c>
      <c r="X709" s="44"/>
      <c r="Y709" s="44"/>
      <c r="Z709" s="44"/>
      <c r="AA709" s="44"/>
      <c r="AB709" s="44"/>
      <c r="AC709" s="67">
        <f t="shared" si="266"/>
        <v>0</v>
      </c>
      <c r="AD709" s="51"/>
      <c r="AE709" s="20">
        <f t="shared" si="267"/>
        <v>0</v>
      </c>
      <c r="AF709" s="85">
        <f t="shared" si="268"/>
        <v>120.19</v>
      </c>
      <c r="AG709" s="21">
        <f t="shared" si="269"/>
        <v>120.19</v>
      </c>
      <c r="AH709" s="84"/>
      <c r="AI709" s="78"/>
      <c r="AJ709" s="22">
        <f t="shared" si="270"/>
        <v>120.19</v>
      </c>
      <c r="AK709" s="23">
        <f t="shared" si="280"/>
        <v>27.817999999999984</v>
      </c>
      <c r="AL709" s="54"/>
      <c r="AM709" s="24">
        <f t="shared" si="271"/>
        <v>0</v>
      </c>
      <c r="AN709" s="25">
        <f t="shared" si="272"/>
        <v>148.00799999999998</v>
      </c>
      <c r="AO709" s="26">
        <f t="shared" si="281"/>
        <v>148.00799999999998</v>
      </c>
      <c r="AP709" s="79"/>
      <c r="AQ709" s="118">
        <v>85</v>
      </c>
      <c r="AR709" s="118">
        <v>200</v>
      </c>
      <c r="AS709" s="118">
        <v>0</v>
      </c>
      <c r="AT709" s="118">
        <v>14</v>
      </c>
      <c r="AU709" s="112">
        <v>54</v>
      </c>
      <c r="AV709" s="62">
        <f t="shared" si="260"/>
        <v>353</v>
      </c>
      <c r="AW709" s="63">
        <f t="shared" si="274"/>
        <v>335.34999999999997</v>
      </c>
      <c r="AX709" s="120">
        <v>8</v>
      </c>
      <c r="AY709" s="120">
        <v>12</v>
      </c>
      <c r="AZ709" s="120">
        <v>6</v>
      </c>
      <c r="BA709" s="120">
        <v>1</v>
      </c>
      <c r="BB709" s="81">
        <f t="shared" si="275"/>
        <v>27</v>
      </c>
      <c r="BC709" s="80">
        <f t="shared" si="276"/>
        <v>308.34999999999997</v>
      </c>
      <c r="BD709" s="36">
        <f t="shared" si="277"/>
        <v>148.00799999999998</v>
      </c>
      <c r="BE709" s="80">
        <f t="shared" si="278"/>
        <v>160.34199999999998</v>
      </c>
    </row>
    <row r="710" spans="1:57" ht="18" thickBot="1">
      <c r="A710" s="217">
        <v>41925</v>
      </c>
      <c r="B710" s="201" t="str">
        <f t="shared" si="279"/>
        <v>18:00:00</v>
      </c>
      <c r="C710" s="27" t="s">
        <v>24</v>
      </c>
      <c r="D710" s="88">
        <v>654</v>
      </c>
      <c r="E710" s="88">
        <v>571</v>
      </c>
      <c r="F710" s="88">
        <v>777</v>
      </c>
      <c r="G710" s="88">
        <v>21</v>
      </c>
      <c r="H710" s="89">
        <v>19</v>
      </c>
      <c r="I710" s="106">
        <v>24</v>
      </c>
      <c r="J710" s="48">
        <f t="shared" si="261"/>
        <v>2002</v>
      </c>
      <c r="K710" s="48">
        <f t="shared" si="262"/>
        <v>64</v>
      </c>
      <c r="L710" s="44">
        <v>651</v>
      </c>
      <c r="M710" s="94">
        <v>505</v>
      </c>
      <c r="N710" s="19"/>
      <c r="O710" s="45">
        <v>21</v>
      </c>
      <c r="P710" s="93">
        <v>18</v>
      </c>
      <c r="Q710" s="49"/>
      <c r="R710" s="48">
        <f t="shared" si="263"/>
        <v>1156</v>
      </c>
      <c r="S710" s="48">
        <f t="shared" si="264"/>
        <v>39</v>
      </c>
      <c r="T710" s="50">
        <f t="shared" si="265"/>
        <v>103</v>
      </c>
      <c r="U710" s="88">
        <v>4.62</v>
      </c>
      <c r="V710" s="89">
        <v>6.5</v>
      </c>
      <c r="W710" s="100">
        <v>10.5</v>
      </c>
      <c r="X710" s="44"/>
      <c r="Y710" s="44"/>
      <c r="Z710" s="44"/>
      <c r="AA710" s="44"/>
      <c r="AB710" s="44"/>
      <c r="AC710" s="67">
        <f t="shared" si="266"/>
        <v>0</v>
      </c>
      <c r="AD710" s="51"/>
      <c r="AE710" s="20">
        <f t="shared" si="267"/>
        <v>0</v>
      </c>
      <c r="AF710" s="85">
        <f t="shared" si="268"/>
        <v>129.42000000000002</v>
      </c>
      <c r="AG710" s="21">
        <f t="shared" si="269"/>
        <v>129.42000000000002</v>
      </c>
      <c r="AH710" s="84"/>
      <c r="AI710" s="78"/>
      <c r="AJ710" s="22">
        <f t="shared" si="270"/>
        <v>129.42000000000002</v>
      </c>
      <c r="AK710" s="23">
        <f t="shared" si="280"/>
        <v>2.6279999999999575</v>
      </c>
      <c r="AL710" s="54"/>
      <c r="AM710" s="24">
        <f t="shared" si="271"/>
        <v>0</v>
      </c>
      <c r="AN710" s="25">
        <f t="shared" si="272"/>
        <v>132.04799999999997</v>
      </c>
      <c r="AO710" s="26">
        <f t="shared" si="281"/>
        <v>132.04799999999997</v>
      </c>
      <c r="AP710" s="79"/>
      <c r="AQ710" s="118">
        <v>50</v>
      </c>
      <c r="AR710" s="118">
        <v>200</v>
      </c>
      <c r="AS710" s="118">
        <v>0</v>
      </c>
      <c r="AT710" s="118">
        <v>14</v>
      </c>
      <c r="AU710" s="112">
        <v>54</v>
      </c>
      <c r="AV710" s="62">
        <f t="shared" ref="AV710:AV727" si="282">SUM(AQ710:AU710)</f>
        <v>318</v>
      </c>
      <c r="AW710" s="63">
        <f t="shared" si="274"/>
        <v>302.09999999999997</v>
      </c>
      <c r="AX710" s="120">
        <v>8</v>
      </c>
      <c r="AY710" s="120">
        <v>12</v>
      </c>
      <c r="AZ710" s="120">
        <v>6</v>
      </c>
      <c r="BA710" s="120">
        <v>1</v>
      </c>
      <c r="BB710" s="81">
        <f t="shared" si="275"/>
        <v>27</v>
      </c>
      <c r="BC710" s="80">
        <f t="shared" si="276"/>
        <v>275.09999999999997</v>
      </c>
      <c r="BD710" s="36">
        <f t="shared" si="277"/>
        <v>132.04799999999997</v>
      </c>
      <c r="BE710" s="80">
        <f t="shared" si="278"/>
        <v>143.05199999999999</v>
      </c>
    </row>
    <row r="711" spans="1:57" ht="18" thickBot="1">
      <c r="A711" s="217">
        <v>41925</v>
      </c>
      <c r="B711" s="201" t="str">
        <f t="shared" si="279"/>
        <v>18:15:00</v>
      </c>
      <c r="C711" s="27" t="s">
        <v>35</v>
      </c>
      <c r="D711" s="88">
        <v>721</v>
      </c>
      <c r="E711" s="88">
        <v>606</v>
      </c>
      <c r="F711" s="88">
        <v>790</v>
      </c>
      <c r="G711" s="88">
        <v>21</v>
      </c>
      <c r="H711" s="89">
        <v>19</v>
      </c>
      <c r="I711" s="106">
        <v>24</v>
      </c>
      <c r="J711" s="48">
        <f t="shared" si="261"/>
        <v>2117</v>
      </c>
      <c r="K711" s="48">
        <f t="shared" si="262"/>
        <v>64</v>
      </c>
      <c r="L711" s="44">
        <v>651</v>
      </c>
      <c r="M711" s="94">
        <v>505</v>
      </c>
      <c r="N711" s="19"/>
      <c r="O711" s="45">
        <v>21</v>
      </c>
      <c r="P711" s="93">
        <v>18</v>
      </c>
      <c r="Q711" s="49"/>
      <c r="R711" s="48">
        <f t="shared" si="263"/>
        <v>1156</v>
      </c>
      <c r="S711" s="48">
        <f t="shared" si="264"/>
        <v>39</v>
      </c>
      <c r="T711" s="50">
        <f t="shared" si="265"/>
        <v>103</v>
      </c>
      <c r="U711" s="88">
        <v>4.62</v>
      </c>
      <c r="V711" s="89">
        <v>6.5</v>
      </c>
      <c r="W711" s="100">
        <v>10.5</v>
      </c>
      <c r="X711" s="44"/>
      <c r="Y711" s="44"/>
      <c r="Z711" s="44"/>
      <c r="AA711" s="44"/>
      <c r="AB711" s="44"/>
      <c r="AC711" s="67">
        <f t="shared" si="266"/>
        <v>0</v>
      </c>
      <c r="AD711" s="51"/>
      <c r="AE711" s="20">
        <f t="shared" si="267"/>
        <v>0</v>
      </c>
      <c r="AF711" s="85">
        <f t="shared" si="268"/>
        <v>131.12</v>
      </c>
      <c r="AG711" s="21">
        <f t="shared" si="269"/>
        <v>131.12</v>
      </c>
      <c r="AH711" s="84"/>
      <c r="AI711" s="78"/>
      <c r="AJ711" s="22">
        <f t="shared" si="270"/>
        <v>131.12</v>
      </c>
      <c r="AK711" s="23">
        <f t="shared" si="280"/>
        <v>0.92799999999996885</v>
      </c>
      <c r="AL711" s="54"/>
      <c r="AM711" s="24">
        <f t="shared" si="271"/>
        <v>0</v>
      </c>
      <c r="AN711" s="25">
        <f t="shared" si="272"/>
        <v>132.04799999999997</v>
      </c>
      <c r="AO711" s="26">
        <f t="shared" si="281"/>
        <v>132.04799999999997</v>
      </c>
      <c r="AP711" s="79"/>
      <c r="AQ711" s="118">
        <v>50</v>
      </c>
      <c r="AR711" s="118">
        <v>200</v>
      </c>
      <c r="AS711" s="118">
        <v>0</v>
      </c>
      <c r="AT711" s="118">
        <v>14</v>
      </c>
      <c r="AU711" s="112">
        <v>54</v>
      </c>
      <c r="AV711" s="62">
        <f t="shared" si="282"/>
        <v>318</v>
      </c>
      <c r="AW711" s="63">
        <f t="shared" si="274"/>
        <v>302.09999999999997</v>
      </c>
      <c r="AX711" s="120">
        <v>8</v>
      </c>
      <c r="AY711" s="120">
        <v>12</v>
      </c>
      <c r="AZ711" s="120">
        <v>6</v>
      </c>
      <c r="BA711" s="120">
        <v>1</v>
      </c>
      <c r="BB711" s="81">
        <f t="shared" si="275"/>
        <v>27</v>
      </c>
      <c r="BC711" s="80">
        <f t="shared" si="276"/>
        <v>275.09999999999997</v>
      </c>
      <c r="BD711" s="36">
        <f t="shared" si="277"/>
        <v>132.04799999999997</v>
      </c>
      <c r="BE711" s="80">
        <f t="shared" si="278"/>
        <v>143.05199999999999</v>
      </c>
    </row>
    <row r="712" spans="1:57" ht="18" thickBot="1">
      <c r="A712" s="217">
        <v>41925</v>
      </c>
      <c r="B712" s="201" t="str">
        <f t="shared" si="279"/>
        <v>18:30:00</v>
      </c>
      <c r="C712" s="27" t="s">
        <v>36</v>
      </c>
      <c r="D712" s="88">
        <v>731</v>
      </c>
      <c r="E712" s="88">
        <v>606</v>
      </c>
      <c r="F712" s="88">
        <v>805</v>
      </c>
      <c r="G712" s="88">
        <v>21</v>
      </c>
      <c r="H712" s="89">
        <v>19</v>
      </c>
      <c r="I712" s="106">
        <v>24</v>
      </c>
      <c r="J712" s="48">
        <f t="shared" si="261"/>
        <v>2142</v>
      </c>
      <c r="K712" s="48">
        <f t="shared" si="262"/>
        <v>64</v>
      </c>
      <c r="L712" s="44">
        <v>695</v>
      </c>
      <c r="M712" s="94">
        <v>518</v>
      </c>
      <c r="N712" s="19"/>
      <c r="O712" s="45">
        <v>23</v>
      </c>
      <c r="P712" s="93">
        <v>18</v>
      </c>
      <c r="Q712" s="49"/>
      <c r="R712" s="48">
        <f t="shared" si="263"/>
        <v>1213</v>
      </c>
      <c r="S712" s="48">
        <f t="shared" si="264"/>
        <v>41</v>
      </c>
      <c r="T712" s="50">
        <f t="shared" si="265"/>
        <v>105</v>
      </c>
      <c r="U712" s="88">
        <v>4.62</v>
      </c>
      <c r="V712" s="89">
        <v>7.5</v>
      </c>
      <c r="W712" s="100">
        <v>10.5</v>
      </c>
      <c r="X712" s="44"/>
      <c r="Y712" s="44"/>
      <c r="Z712" s="44"/>
      <c r="AA712" s="44"/>
      <c r="AB712" s="44"/>
      <c r="AC712" s="67">
        <f t="shared" si="266"/>
        <v>0</v>
      </c>
      <c r="AD712" s="51"/>
      <c r="AE712" s="20">
        <f t="shared" si="267"/>
        <v>0</v>
      </c>
      <c r="AF712" s="85">
        <f t="shared" si="268"/>
        <v>134.12</v>
      </c>
      <c r="AG712" s="21">
        <f t="shared" si="269"/>
        <v>134.12</v>
      </c>
      <c r="AH712" s="84"/>
      <c r="AI712" s="78"/>
      <c r="AJ712" s="22">
        <f t="shared" si="270"/>
        <v>134.12</v>
      </c>
      <c r="AK712" s="23">
        <f t="shared" si="280"/>
        <v>-2.0720000000000312</v>
      </c>
      <c r="AL712" s="54"/>
      <c r="AM712" s="24">
        <f t="shared" si="271"/>
        <v>0</v>
      </c>
      <c r="AN712" s="25">
        <f t="shared" si="272"/>
        <v>132.04799999999997</v>
      </c>
      <c r="AO712" s="26">
        <f t="shared" si="281"/>
        <v>132.04799999999997</v>
      </c>
      <c r="AP712" s="79"/>
      <c r="AQ712" s="118">
        <v>50</v>
      </c>
      <c r="AR712" s="118">
        <v>200</v>
      </c>
      <c r="AS712" s="118">
        <v>0</v>
      </c>
      <c r="AT712" s="118">
        <v>14</v>
      </c>
      <c r="AU712" s="112">
        <v>54</v>
      </c>
      <c r="AV712" s="62">
        <f t="shared" si="282"/>
        <v>318</v>
      </c>
      <c r="AW712" s="63">
        <f t="shared" si="274"/>
        <v>302.09999999999997</v>
      </c>
      <c r="AX712" s="120">
        <v>8</v>
      </c>
      <c r="AY712" s="120">
        <v>12</v>
      </c>
      <c r="AZ712" s="120">
        <v>6</v>
      </c>
      <c r="BA712" s="120">
        <v>1</v>
      </c>
      <c r="BB712" s="81">
        <f t="shared" si="275"/>
        <v>27</v>
      </c>
      <c r="BC712" s="80">
        <f t="shared" si="276"/>
        <v>275.09999999999997</v>
      </c>
      <c r="BD712" s="36">
        <f t="shared" si="277"/>
        <v>132.04799999999997</v>
      </c>
      <c r="BE712" s="80">
        <f t="shared" si="278"/>
        <v>143.05199999999999</v>
      </c>
    </row>
    <row r="713" spans="1:57" ht="18" thickBot="1">
      <c r="A713" s="217">
        <v>41925</v>
      </c>
      <c r="B713" s="201" t="str">
        <f t="shared" si="279"/>
        <v>18:45:00</v>
      </c>
      <c r="C713" s="27" t="s">
        <v>51</v>
      </c>
      <c r="D713" s="88">
        <v>644</v>
      </c>
      <c r="E713" s="88">
        <v>606</v>
      </c>
      <c r="F713" s="88">
        <v>795</v>
      </c>
      <c r="G713" s="88">
        <v>21</v>
      </c>
      <c r="H713" s="89">
        <v>19</v>
      </c>
      <c r="I713" s="106">
        <v>24</v>
      </c>
      <c r="J713" s="48">
        <f t="shared" si="261"/>
        <v>2045</v>
      </c>
      <c r="K713" s="48">
        <f t="shared" si="262"/>
        <v>64</v>
      </c>
      <c r="L713" s="44">
        <v>695</v>
      </c>
      <c r="M713" s="94">
        <v>518</v>
      </c>
      <c r="N713" s="19"/>
      <c r="O713" s="45">
        <v>23</v>
      </c>
      <c r="P713" s="93">
        <v>18</v>
      </c>
      <c r="Q713" s="49"/>
      <c r="R713" s="48">
        <f t="shared" si="263"/>
        <v>1213</v>
      </c>
      <c r="S713" s="48">
        <f t="shared" si="264"/>
        <v>41</v>
      </c>
      <c r="T713" s="50">
        <f t="shared" si="265"/>
        <v>105</v>
      </c>
      <c r="U713" s="88">
        <v>4.62</v>
      </c>
      <c r="V713" s="89">
        <v>7.5</v>
      </c>
      <c r="W713" s="100">
        <v>10.5</v>
      </c>
      <c r="X713" s="44"/>
      <c r="Y713" s="44"/>
      <c r="Z713" s="44"/>
      <c r="AA713" s="44"/>
      <c r="AB713" s="44"/>
      <c r="AC713" s="67">
        <f t="shared" si="266"/>
        <v>0</v>
      </c>
      <c r="AD713" s="51">
        <v>15</v>
      </c>
      <c r="AE713" s="20">
        <f t="shared" si="267"/>
        <v>15</v>
      </c>
      <c r="AF713" s="85">
        <f t="shared" si="268"/>
        <v>135.12</v>
      </c>
      <c r="AG713" s="21">
        <f t="shared" si="269"/>
        <v>120.12</v>
      </c>
      <c r="AH713" s="84"/>
      <c r="AI713" s="78"/>
      <c r="AJ713" s="22">
        <f t="shared" si="270"/>
        <v>135.12</v>
      </c>
      <c r="AK713" s="23">
        <f t="shared" si="280"/>
        <v>11.927999999999969</v>
      </c>
      <c r="AL713" s="54"/>
      <c r="AM713" s="24">
        <f t="shared" si="271"/>
        <v>15</v>
      </c>
      <c r="AN713" s="25">
        <f t="shared" si="272"/>
        <v>132.04799999999997</v>
      </c>
      <c r="AO713" s="26">
        <f t="shared" si="281"/>
        <v>147.04799999999997</v>
      </c>
      <c r="AP713" s="79"/>
      <c r="AQ713" s="118">
        <v>50</v>
      </c>
      <c r="AR713" s="118">
        <v>200</v>
      </c>
      <c r="AS713" s="118">
        <v>0</v>
      </c>
      <c r="AT713" s="118">
        <v>14</v>
      </c>
      <c r="AU713" s="112">
        <v>54</v>
      </c>
      <c r="AV713" s="62">
        <f t="shared" si="282"/>
        <v>318</v>
      </c>
      <c r="AW713" s="63">
        <f t="shared" si="274"/>
        <v>302.09999999999997</v>
      </c>
      <c r="AX713" s="120">
        <v>8</v>
      </c>
      <c r="AY713" s="120">
        <v>12</v>
      </c>
      <c r="AZ713" s="120">
        <v>6</v>
      </c>
      <c r="BA713" s="120">
        <v>1</v>
      </c>
      <c r="BB713" s="81">
        <f t="shared" si="275"/>
        <v>27</v>
      </c>
      <c r="BC713" s="80">
        <f t="shared" si="276"/>
        <v>275.09999999999997</v>
      </c>
      <c r="BD713" s="36">
        <f t="shared" si="277"/>
        <v>132.04799999999997</v>
      </c>
      <c r="BE713" s="80">
        <f t="shared" si="278"/>
        <v>143.05199999999999</v>
      </c>
    </row>
    <row r="714" spans="1:57" ht="18" thickBot="1">
      <c r="A714" s="217">
        <v>41925</v>
      </c>
      <c r="B714" s="201" t="str">
        <f t="shared" si="279"/>
        <v>19:00:00</v>
      </c>
      <c r="C714" s="27" t="s">
        <v>25</v>
      </c>
      <c r="D714" s="88">
        <v>642</v>
      </c>
      <c r="E714" s="88">
        <v>601</v>
      </c>
      <c r="F714" s="88">
        <v>802</v>
      </c>
      <c r="G714" s="88">
        <v>21</v>
      </c>
      <c r="H714" s="89">
        <v>19</v>
      </c>
      <c r="I714" s="106">
        <v>24</v>
      </c>
      <c r="J714" s="48">
        <f t="shared" si="261"/>
        <v>2045</v>
      </c>
      <c r="K714" s="48">
        <f t="shared" si="262"/>
        <v>64</v>
      </c>
      <c r="L714" s="44">
        <v>695</v>
      </c>
      <c r="M714" s="94">
        <v>518</v>
      </c>
      <c r="N714" s="19"/>
      <c r="O714" s="45">
        <v>23</v>
      </c>
      <c r="P714" s="93">
        <v>18</v>
      </c>
      <c r="Q714" s="49"/>
      <c r="R714" s="48">
        <f t="shared" si="263"/>
        <v>1213</v>
      </c>
      <c r="S714" s="48">
        <f t="shared" si="264"/>
        <v>41</v>
      </c>
      <c r="T714" s="50">
        <f t="shared" si="265"/>
        <v>105</v>
      </c>
      <c r="U714" s="88">
        <v>6.01</v>
      </c>
      <c r="V714" s="89">
        <v>7.5</v>
      </c>
      <c r="W714" s="100">
        <v>11.9</v>
      </c>
      <c r="X714" s="44"/>
      <c r="Y714" s="44"/>
      <c r="Z714" s="44"/>
      <c r="AA714" s="44"/>
      <c r="AB714" s="44"/>
      <c r="AC714" s="67">
        <f t="shared" si="266"/>
        <v>0</v>
      </c>
      <c r="AD714" s="51">
        <v>15</v>
      </c>
      <c r="AE714" s="20">
        <f t="shared" si="267"/>
        <v>15</v>
      </c>
      <c r="AF714" s="85">
        <f t="shared" si="268"/>
        <v>137.91</v>
      </c>
      <c r="AG714" s="21">
        <f t="shared" si="269"/>
        <v>122.91</v>
      </c>
      <c r="AH714" s="84"/>
      <c r="AI714" s="78"/>
      <c r="AJ714" s="22">
        <f t="shared" si="270"/>
        <v>137.91</v>
      </c>
      <c r="AK714" s="23">
        <f t="shared" si="280"/>
        <v>9.1379999999999768</v>
      </c>
      <c r="AL714" s="54"/>
      <c r="AM714" s="24">
        <f t="shared" si="271"/>
        <v>15</v>
      </c>
      <c r="AN714" s="25">
        <f t="shared" si="272"/>
        <v>132.04799999999997</v>
      </c>
      <c r="AO714" s="26">
        <f t="shared" si="281"/>
        <v>147.04799999999997</v>
      </c>
      <c r="AP714" s="79"/>
      <c r="AQ714" s="118">
        <v>50</v>
      </c>
      <c r="AR714" s="118">
        <v>200</v>
      </c>
      <c r="AS714" s="118">
        <v>0</v>
      </c>
      <c r="AT714" s="118">
        <v>14</v>
      </c>
      <c r="AU714" s="112">
        <v>54</v>
      </c>
      <c r="AV714" s="62">
        <f t="shared" si="282"/>
        <v>318</v>
      </c>
      <c r="AW714" s="63">
        <f t="shared" si="274"/>
        <v>302.09999999999997</v>
      </c>
      <c r="AX714" s="120">
        <v>8</v>
      </c>
      <c r="AY714" s="120">
        <v>12</v>
      </c>
      <c r="AZ714" s="120">
        <v>6</v>
      </c>
      <c r="BA714" s="120">
        <v>1</v>
      </c>
      <c r="BB714" s="81">
        <f t="shared" si="275"/>
        <v>27</v>
      </c>
      <c r="BC714" s="80">
        <f t="shared" si="276"/>
        <v>275.09999999999997</v>
      </c>
      <c r="BD714" s="36">
        <f t="shared" si="277"/>
        <v>132.04799999999997</v>
      </c>
      <c r="BE714" s="80">
        <f t="shared" si="278"/>
        <v>143.05199999999999</v>
      </c>
    </row>
    <row r="715" spans="1:57" ht="18" thickBot="1">
      <c r="A715" s="217">
        <v>41925</v>
      </c>
      <c r="B715" s="201" t="str">
        <f t="shared" si="279"/>
        <v>19:15:00</v>
      </c>
      <c r="C715" s="27" t="s">
        <v>52</v>
      </c>
      <c r="D715" s="88">
        <v>641</v>
      </c>
      <c r="E715" s="88">
        <v>590</v>
      </c>
      <c r="F715" s="88">
        <v>814</v>
      </c>
      <c r="G715" s="88">
        <v>21</v>
      </c>
      <c r="H715" s="89">
        <v>20</v>
      </c>
      <c r="I715" s="106">
        <v>26</v>
      </c>
      <c r="J715" s="48">
        <f t="shared" si="261"/>
        <v>2045</v>
      </c>
      <c r="K715" s="48">
        <f t="shared" si="262"/>
        <v>67</v>
      </c>
      <c r="L715" s="44">
        <v>723</v>
      </c>
      <c r="M715" s="94">
        <v>505</v>
      </c>
      <c r="N715" s="19"/>
      <c r="O715" s="45">
        <v>24</v>
      </c>
      <c r="P715" s="93">
        <v>18</v>
      </c>
      <c r="Q715" s="49"/>
      <c r="R715" s="48">
        <f t="shared" si="263"/>
        <v>1228</v>
      </c>
      <c r="S715" s="48">
        <f t="shared" si="264"/>
        <v>42</v>
      </c>
      <c r="T715" s="50">
        <f t="shared" si="265"/>
        <v>109</v>
      </c>
      <c r="U715" s="88">
        <v>6.01</v>
      </c>
      <c r="V715" s="89">
        <v>7.5</v>
      </c>
      <c r="W715" s="100">
        <v>11.9</v>
      </c>
      <c r="X715" s="44"/>
      <c r="Y715" s="44"/>
      <c r="Z715" s="44"/>
      <c r="AA715" s="44"/>
      <c r="AB715" s="44"/>
      <c r="AC715" s="67">
        <f t="shared" si="266"/>
        <v>0</v>
      </c>
      <c r="AD715" s="51">
        <v>15</v>
      </c>
      <c r="AE715" s="20">
        <f t="shared" si="267"/>
        <v>15</v>
      </c>
      <c r="AF715" s="85">
        <f t="shared" si="268"/>
        <v>141.91</v>
      </c>
      <c r="AG715" s="21">
        <f t="shared" si="269"/>
        <v>126.91</v>
      </c>
      <c r="AH715" s="84"/>
      <c r="AI715" s="78"/>
      <c r="AJ715" s="22">
        <f t="shared" si="270"/>
        <v>141.91</v>
      </c>
      <c r="AK715" s="23">
        <f t="shared" si="280"/>
        <v>5.1379999999999768</v>
      </c>
      <c r="AL715" s="54"/>
      <c r="AM715" s="24">
        <f t="shared" si="271"/>
        <v>15</v>
      </c>
      <c r="AN715" s="25">
        <f t="shared" si="272"/>
        <v>132.04799999999997</v>
      </c>
      <c r="AO715" s="26">
        <f t="shared" si="281"/>
        <v>147.04799999999997</v>
      </c>
      <c r="AP715" s="79"/>
      <c r="AQ715" s="118">
        <v>50</v>
      </c>
      <c r="AR715" s="118">
        <v>200</v>
      </c>
      <c r="AS715" s="118">
        <v>0</v>
      </c>
      <c r="AT715" s="118">
        <v>14</v>
      </c>
      <c r="AU715" s="112">
        <v>54</v>
      </c>
      <c r="AV715" s="62">
        <f t="shared" si="282"/>
        <v>318</v>
      </c>
      <c r="AW715" s="63">
        <f t="shared" si="274"/>
        <v>302.09999999999997</v>
      </c>
      <c r="AX715" s="120">
        <v>8</v>
      </c>
      <c r="AY715" s="120">
        <v>12</v>
      </c>
      <c r="AZ715" s="120">
        <v>6</v>
      </c>
      <c r="BA715" s="120">
        <v>1</v>
      </c>
      <c r="BB715" s="81">
        <f t="shared" si="275"/>
        <v>27</v>
      </c>
      <c r="BC715" s="80">
        <f t="shared" si="276"/>
        <v>275.09999999999997</v>
      </c>
      <c r="BD715" s="36">
        <f t="shared" si="277"/>
        <v>132.04799999999997</v>
      </c>
      <c r="BE715" s="80">
        <f t="shared" si="278"/>
        <v>143.05199999999999</v>
      </c>
    </row>
    <row r="716" spans="1:57" ht="18" thickBot="1">
      <c r="A716" s="217">
        <v>41925</v>
      </c>
      <c r="B716" s="201" t="str">
        <f t="shared" si="279"/>
        <v>19:30:00</v>
      </c>
      <c r="C716" s="27" t="s">
        <v>37</v>
      </c>
      <c r="D716" s="88">
        <v>650</v>
      </c>
      <c r="E716" s="88">
        <v>586</v>
      </c>
      <c r="F716" s="88">
        <v>810</v>
      </c>
      <c r="G716" s="88">
        <v>21</v>
      </c>
      <c r="H716" s="89">
        <v>20</v>
      </c>
      <c r="I716" s="106">
        <v>26</v>
      </c>
      <c r="J716" s="48">
        <f t="shared" si="261"/>
        <v>2046</v>
      </c>
      <c r="K716" s="48">
        <f t="shared" si="262"/>
        <v>67</v>
      </c>
      <c r="L716" s="44">
        <v>740</v>
      </c>
      <c r="M716" s="94">
        <v>492</v>
      </c>
      <c r="N716" s="19"/>
      <c r="O716" s="45">
        <v>24</v>
      </c>
      <c r="P716" s="93">
        <v>17</v>
      </c>
      <c r="Q716" s="49"/>
      <c r="R716" s="48">
        <f t="shared" si="263"/>
        <v>1232</v>
      </c>
      <c r="S716" s="48">
        <f t="shared" si="264"/>
        <v>41</v>
      </c>
      <c r="T716" s="50">
        <f t="shared" si="265"/>
        <v>108</v>
      </c>
      <c r="U716" s="88">
        <v>6.01</v>
      </c>
      <c r="V716" s="89">
        <v>7.5</v>
      </c>
      <c r="W716" s="100">
        <v>11.9</v>
      </c>
      <c r="X716" s="44"/>
      <c r="Y716" s="44"/>
      <c r="Z716" s="44"/>
      <c r="AA716" s="44"/>
      <c r="AB716" s="44"/>
      <c r="AC716" s="67">
        <f t="shared" si="266"/>
        <v>0</v>
      </c>
      <c r="AD716" s="51">
        <v>15</v>
      </c>
      <c r="AE716" s="20">
        <f t="shared" si="267"/>
        <v>15</v>
      </c>
      <c r="AF716" s="85">
        <f t="shared" si="268"/>
        <v>140.91</v>
      </c>
      <c r="AG716" s="21">
        <f t="shared" si="269"/>
        <v>125.91</v>
      </c>
      <c r="AH716" s="84"/>
      <c r="AI716" s="78"/>
      <c r="AJ716" s="22">
        <f t="shared" si="270"/>
        <v>140.91</v>
      </c>
      <c r="AK716" s="23">
        <f t="shared" si="280"/>
        <v>6.1379999999999768</v>
      </c>
      <c r="AL716" s="54"/>
      <c r="AM716" s="24">
        <f t="shared" si="271"/>
        <v>15</v>
      </c>
      <c r="AN716" s="25">
        <f t="shared" si="272"/>
        <v>132.04799999999997</v>
      </c>
      <c r="AO716" s="26">
        <f t="shared" si="281"/>
        <v>147.04799999999997</v>
      </c>
      <c r="AP716" s="79"/>
      <c r="AQ716" s="118">
        <v>50</v>
      </c>
      <c r="AR716" s="118">
        <v>200</v>
      </c>
      <c r="AS716" s="118">
        <v>0</v>
      </c>
      <c r="AT716" s="118">
        <v>14</v>
      </c>
      <c r="AU716" s="112">
        <v>54</v>
      </c>
      <c r="AV716" s="62">
        <f t="shared" si="282"/>
        <v>318</v>
      </c>
      <c r="AW716" s="63">
        <f t="shared" si="274"/>
        <v>302.09999999999997</v>
      </c>
      <c r="AX716" s="120">
        <v>8</v>
      </c>
      <c r="AY716" s="120">
        <v>12</v>
      </c>
      <c r="AZ716" s="120">
        <v>6</v>
      </c>
      <c r="BA716" s="120">
        <v>1</v>
      </c>
      <c r="BB716" s="81">
        <f t="shared" si="275"/>
        <v>27</v>
      </c>
      <c r="BC716" s="80">
        <f t="shared" si="276"/>
        <v>275.09999999999997</v>
      </c>
      <c r="BD716" s="36">
        <f t="shared" si="277"/>
        <v>132.04799999999997</v>
      </c>
      <c r="BE716" s="80">
        <f t="shared" si="278"/>
        <v>143.05199999999999</v>
      </c>
    </row>
    <row r="717" spans="1:57" ht="18" thickBot="1">
      <c r="A717" s="217">
        <v>41925</v>
      </c>
      <c r="B717" s="201" t="str">
        <f t="shared" si="279"/>
        <v>19:45:00</v>
      </c>
      <c r="C717" s="27" t="s">
        <v>53</v>
      </c>
      <c r="D717" s="88">
        <v>653</v>
      </c>
      <c r="E717" s="88">
        <v>583</v>
      </c>
      <c r="F717" s="88">
        <v>819</v>
      </c>
      <c r="G717" s="88">
        <v>22</v>
      </c>
      <c r="H717" s="89">
        <v>20</v>
      </c>
      <c r="I717" s="106">
        <v>26</v>
      </c>
      <c r="J717" s="48">
        <f t="shared" si="261"/>
        <v>2055</v>
      </c>
      <c r="K717" s="48">
        <f t="shared" si="262"/>
        <v>68</v>
      </c>
      <c r="L717" s="44">
        <v>740</v>
      </c>
      <c r="M717" s="94">
        <v>492</v>
      </c>
      <c r="N717" s="19"/>
      <c r="O717" s="45">
        <v>24</v>
      </c>
      <c r="P717" s="93">
        <v>17</v>
      </c>
      <c r="Q717" s="49"/>
      <c r="R717" s="48">
        <f t="shared" si="263"/>
        <v>1232</v>
      </c>
      <c r="S717" s="48">
        <f t="shared" si="264"/>
        <v>41</v>
      </c>
      <c r="T717" s="50">
        <f t="shared" si="265"/>
        <v>109</v>
      </c>
      <c r="U717" s="88">
        <v>6.01</v>
      </c>
      <c r="V717" s="89">
        <v>7.5</v>
      </c>
      <c r="W717" s="100">
        <v>11.9</v>
      </c>
      <c r="X717" s="44"/>
      <c r="Y717" s="44"/>
      <c r="Z717" s="44"/>
      <c r="AA717" s="44"/>
      <c r="AB717" s="44"/>
      <c r="AC717" s="67">
        <f t="shared" si="266"/>
        <v>0</v>
      </c>
      <c r="AD717" s="51">
        <v>15</v>
      </c>
      <c r="AE717" s="20">
        <f t="shared" si="267"/>
        <v>15</v>
      </c>
      <c r="AF717" s="85">
        <f t="shared" si="268"/>
        <v>141.91</v>
      </c>
      <c r="AG717" s="21">
        <f t="shared" si="269"/>
        <v>126.91</v>
      </c>
      <c r="AH717" s="84"/>
      <c r="AI717" s="78"/>
      <c r="AJ717" s="22">
        <f t="shared" si="270"/>
        <v>141.91</v>
      </c>
      <c r="AK717" s="23">
        <f t="shared" si="280"/>
        <v>5.1379999999999768</v>
      </c>
      <c r="AL717" s="54"/>
      <c r="AM717" s="24">
        <f t="shared" si="271"/>
        <v>15</v>
      </c>
      <c r="AN717" s="25">
        <f t="shared" si="272"/>
        <v>132.04799999999997</v>
      </c>
      <c r="AO717" s="26">
        <f t="shared" si="281"/>
        <v>147.04799999999997</v>
      </c>
      <c r="AP717" s="79"/>
      <c r="AQ717" s="118">
        <v>50</v>
      </c>
      <c r="AR717" s="118">
        <v>200</v>
      </c>
      <c r="AS717" s="118">
        <v>0</v>
      </c>
      <c r="AT717" s="118">
        <v>14</v>
      </c>
      <c r="AU717" s="112">
        <v>54</v>
      </c>
      <c r="AV717" s="62">
        <f t="shared" si="282"/>
        <v>318</v>
      </c>
      <c r="AW717" s="63">
        <f t="shared" si="274"/>
        <v>302.09999999999997</v>
      </c>
      <c r="AX717" s="120">
        <v>8</v>
      </c>
      <c r="AY717" s="120">
        <v>12</v>
      </c>
      <c r="AZ717" s="120">
        <v>6</v>
      </c>
      <c r="BA717" s="120">
        <v>1</v>
      </c>
      <c r="BB717" s="81">
        <f t="shared" si="275"/>
        <v>27</v>
      </c>
      <c r="BC717" s="80">
        <f t="shared" si="276"/>
        <v>275.09999999999997</v>
      </c>
      <c r="BD717" s="36">
        <f t="shared" si="277"/>
        <v>132.04799999999997</v>
      </c>
      <c r="BE717" s="80">
        <f t="shared" si="278"/>
        <v>143.05199999999999</v>
      </c>
    </row>
    <row r="718" spans="1:57" ht="18" thickBot="1">
      <c r="A718" s="217">
        <v>41925</v>
      </c>
      <c r="B718" s="201" t="str">
        <f t="shared" si="279"/>
        <v>20:00:00</v>
      </c>
      <c r="C718" s="27" t="s">
        <v>26</v>
      </c>
      <c r="D718" s="88">
        <v>737</v>
      </c>
      <c r="E718" s="88">
        <v>578</v>
      </c>
      <c r="F718" s="88">
        <v>901</v>
      </c>
      <c r="G718" s="88">
        <v>25</v>
      </c>
      <c r="H718" s="89">
        <v>20</v>
      </c>
      <c r="I718" s="106">
        <v>19</v>
      </c>
      <c r="J718" s="48">
        <f t="shared" si="261"/>
        <v>2216</v>
      </c>
      <c r="K718" s="48">
        <f t="shared" si="262"/>
        <v>64</v>
      </c>
      <c r="L718" s="44">
        <v>745</v>
      </c>
      <c r="M718" s="94">
        <v>495</v>
      </c>
      <c r="N718" s="19"/>
      <c r="O718" s="45">
        <v>25</v>
      </c>
      <c r="P718" s="93">
        <v>17</v>
      </c>
      <c r="Q718" s="49"/>
      <c r="R718" s="48">
        <f t="shared" si="263"/>
        <v>1240</v>
      </c>
      <c r="S718" s="48">
        <f t="shared" si="264"/>
        <v>42</v>
      </c>
      <c r="T718" s="50">
        <f t="shared" si="265"/>
        <v>106</v>
      </c>
      <c r="U718" s="88">
        <v>6.24</v>
      </c>
      <c r="V718" s="89">
        <v>7.5</v>
      </c>
      <c r="W718" s="100">
        <v>12.3</v>
      </c>
      <c r="X718" s="44"/>
      <c r="Y718" s="44"/>
      <c r="Z718" s="44"/>
      <c r="AA718" s="44"/>
      <c r="AB718" s="44"/>
      <c r="AC718" s="67">
        <f t="shared" si="266"/>
        <v>0</v>
      </c>
      <c r="AD718" s="51">
        <v>15</v>
      </c>
      <c r="AE718" s="20">
        <f t="shared" si="267"/>
        <v>15</v>
      </c>
      <c r="AF718" s="85">
        <f t="shared" si="268"/>
        <v>139.54</v>
      </c>
      <c r="AG718" s="21">
        <f t="shared" si="269"/>
        <v>124.53999999999999</v>
      </c>
      <c r="AH718" s="84"/>
      <c r="AI718" s="78"/>
      <c r="AJ718" s="22">
        <f t="shared" si="270"/>
        <v>139.54</v>
      </c>
      <c r="AK718" s="23">
        <f t="shared" si="280"/>
        <v>7.5079999999999814</v>
      </c>
      <c r="AL718" s="54"/>
      <c r="AM718" s="24">
        <f t="shared" si="271"/>
        <v>15</v>
      </c>
      <c r="AN718" s="25">
        <f t="shared" si="272"/>
        <v>132.04799999999997</v>
      </c>
      <c r="AO718" s="26">
        <f t="shared" si="281"/>
        <v>147.04799999999997</v>
      </c>
      <c r="AP718" s="79"/>
      <c r="AQ718" s="118">
        <v>50</v>
      </c>
      <c r="AR718" s="118">
        <v>200</v>
      </c>
      <c r="AS718" s="118">
        <v>0</v>
      </c>
      <c r="AT718" s="118">
        <v>14</v>
      </c>
      <c r="AU718" s="112">
        <v>54</v>
      </c>
      <c r="AV718" s="62">
        <f t="shared" si="282"/>
        <v>318</v>
      </c>
      <c r="AW718" s="63">
        <f t="shared" si="274"/>
        <v>302.09999999999997</v>
      </c>
      <c r="AX718" s="120">
        <v>8</v>
      </c>
      <c r="AY718" s="120">
        <v>12</v>
      </c>
      <c r="AZ718" s="120">
        <v>6</v>
      </c>
      <c r="BA718" s="120">
        <v>1</v>
      </c>
      <c r="BB718" s="81">
        <f t="shared" si="275"/>
        <v>27</v>
      </c>
      <c r="BC718" s="80">
        <f t="shared" si="276"/>
        <v>275.09999999999997</v>
      </c>
      <c r="BD718" s="36">
        <f t="shared" si="277"/>
        <v>132.04799999999997</v>
      </c>
      <c r="BE718" s="80">
        <f t="shared" si="278"/>
        <v>143.05199999999999</v>
      </c>
    </row>
    <row r="719" spans="1:57" ht="18" thickBot="1">
      <c r="A719" s="217">
        <v>41925</v>
      </c>
      <c r="B719" s="201" t="str">
        <f t="shared" si="279"/>
        <v>20:15:00</v>
      </c>
      <c r="C719" s="27" t="s">
        <v>54</v>
      </c>
      <c r="D719" s="88">
        <v>749</v>
      </c>
      <c r="E719" s="88">
        <v>570</v>
      </c>
      <c r="F719" s="88">
        <v>921</v>
      </c>
      <c r="G719" s="88">
        <v>25</v>
      </c>
      <c r="H719" s="89">
        <v>20</v>
      </c>
      <c r="I719" s="106">
        <v>19</v>
      </c>
      <c r="J719" s="48">
        <f t="shared" si="261"/>
        <v>2240</v>
      </c>
      <c r="K719" s="48">
        <f t="shared" si="262"/>
        <v>64</v>
      </c>
      <c r="L719" s="44">
        <v>745</v>
      </c>
      <c r="M719" s="94">
        <v>495</v>
      </c>
      <c r="N719" s="19"/>
      <c r="O719" s="45">
        <v>25</v>
      </c>
      <c r="P719" s="93">
        <v>17</v>
      </c>
      <c r="Q719" s="49"/>
      <c r="R719" s="48">
        <f t="shared" si="263"/>
        <v>1240</v>
      </c>
      <c r="S719" s="48">
        <f t="shared" si="264"/>
        <v>42</v>
      </c>
      <c r="T719" s="50">
        <f t="shared" si="265"/>
        <v>106</v>
      </c>
      <c r="U719" s="88">
        <v>6.24</v>
      </c>
      <c r="V719" s="89">
        <v>7.5</v>
      </c>
      <c r="W719" s="100">
        <v>12.3</v>
      </c>
      <c r="X719" s="44"/>
      <c r="Y719" s="44"/>
      <c r="Z719" s="44"/>
      <c r="AA719" s="44"/>
      <c r="AB719" s="44"/>
      <c r="AC719" s="67">
        <f t="shared" si="266"/>
        <v>0</v>
      </c>
      <c r="AD719" s="51">
        <v>15</v>
      </c>
      <c r="AE719" s="20">
        <f t="shared" si="267"/>
        <v>15</v>
      </c>
      <c r="AF719" s="85">
        <f t="shared" si="268"/>
        <v>139.54</v>
      </c>
      <c r="AG719" s="21">
        <f t="shared" si="269"/>
        <v>124.53999999999999</v>
      </c>
      <c r="AH719" s="84"/>
      <c r="AI719" s="78"/>
      <c r="AJ719" s="22">
        <f t="shared" si="270"/>
        <v>139.54</v>
      </c>
      <c r="AK719" s="23">
        <f t="shared" si="280"/>
        <v>7.5079999999999814</v>
      </c>
      <c r="AL719" s="54"/>
      <c r="AM719" s="24">
        <f t="shared" si="271"/>
        <v>15</v>
      </c>
      <c r="AN719" s="25">
        <f t="shared" si="272"/>
        <v>132.04799999999997</v>
      </c>
      <c r="AO719" s="26">
        <f t="shared" si="281"/>
        <v>147.04799999999997</v>
      </c>
      <c r="AP719" s="79"/>
      <c r="AQ719" s="118">
        <v>50</v>
      </c>
      <c r="AR719" s="118">
        <v>200</v>
      </c>
      <c r="AS719" s="118">
        <v>0</v>
      </c>
      <c r="AT719" s="118">
        <v>14</v>
      </c>
      <c r="AU719" s="112">
        <v>54</v>
      </c>
      <c r="AV719" s="62">
        <f t="shared" si="282"/>
        <v>318</v>
      </c>
      <c r="AW719" s="63">
        <f t="shared" si="274"/>
        <v>302.09999999999997</v>
      </c>
      <c r="AX719" s="120">
        <v>8</v>
      </c>
      <c r="AY719" s="120">
        <v>12</v>
      </c>
      <c r="AZ719" s="120">
        <v>6</v>
      </c>
      <c r="BA719" s="120">
        <v>1</v>
      </c>
      <c r="BB719" s="81">
        <f t="shared" si="275"/>
        <v>27</v>
      </c>
      <c r="BC719" s="80">
        <f t="shared" si="276"/>
        <v>275.09999999999997</v>
      </c>
      <c r="BD719" s="36">
        <f t="shared" si="277"/>
        <v>132.04799999999997</v>
      </c>
      <c r="BE719" s="80">
        <f t="shared" si="278"/>
        <v>143.05199999999999</v>
      </c>
    </row>
    <row r="720" spans="1:57" ht="18" thickBot="1">
      <c r="A720" s="217">
        <v>41925</v>
      </c>
      <c r="B720" s="201" t="str">
        <f t="shared" si="279"/>
        <v>20:30:00</v>
      </c>
      <c r="C720" s="27" t="s">
        <v>55</v>
      </c>
      <c r="D720" s="88">
        <v>736</v>
      </c>
      <c r="E720" s="88">
        <v>560</v>
      </c>
      <c r="F720" s="88">
        <v>888</v>
      </c>
      <c r="G720" s="88">
        <v>25</v>
      </c>
      <c r="H720" s="89">
        <v>21</v>
      </c>
      <c r="I720" s="106">
        <v>20</v>
      </c>
      <c r="J720" s="48">
        <f t="shared" si="261"/>
        <v>2184</v>
      </c>
      <c r="K720" s="48">
        <f t="shared" si="262"/>
        <v>66</v>
      </c>
      <c r="L720" s="44">
        <v>751</v>
      </c>
      <c r="M720" s="94">
        <v>496</v>
      </c>
      <c r="N720" s="19"/>
      <c r="O720" s="45">
        <v>25</v>
      </c>
      <c r="P720" s="93">
        <v>17</v>
      </c>
      <c r="Q720" s="49"/>
      <c r="R720" s="48">
        <f t="shared" si="263"/>
        <v>1247</v>
      </c>
      <c r="S720" s="48">
        <f t="shared" si="264"/>
        <v>42</v>
      </c>
      <c r="T720" s="50">
        <f t="shared" si="265"/>
        <v>108</v>
      </c>
      <c r="U720" s="88">
        <v>6.24</v>
      </c>
      <c r="V720" s="89">
        <v>7.5</v>
      </c>
      <c r="W720" s="100">
        <v>12.3</v>
      </c>
      <c r="X720" s="44"/>
      <c r="Y720" s="44"/>
      <c r="Z720" s="44"/>
      <c r="AA720" s="44"/>
      <c r="AB720" s="44"/>
      <c r="AC720" s="67">
        <f t="shared" si="266"/>
        <v>0</v>
      </c>
      <c r="AD720" s="51">
        <v>15</v>
      </c>
      <c r="AE720" s="20">
        <f t="shared" si="267"/>
        <v>15</v>
      </c>
      <c r="AF720" s="85">
        <f t="shared" si="268"/>
        <v>141.54</v>
      </c>
      <c r="AG720" s="21">
        <f t="shared" si="269"/>
        <v>126.53999999999999</v>
      </c>
      <c r="AH720" s="84"/>
      <c r="AI720" s="78"/>
      <c r="AJ720" s="22">
        <f t="shared" si="270"/>
        <v>141.54</v>
      </c>
      <c r="AK720" s="23">
        <f t="shared" si="280"/>
        <v>5.5079999999999814</v>
      </c>
      <c r="AL720" s="54"/>
      <c r="AM720" s="24">
        <f t="shared" si="271"/>
        <v>15</v>
      </c>
      <c r="AN720" s="25">
        <f t="shared" si="272"/>
        <v>132.04799999999997</v>
      </c>
      <c r="AO720" s="26">
        <f t="shared" si="281"/>
        <v>147.04799999999997</v>
      </c>
      <c r="AP720" s="79"/>
      <c r="AQ720" s="118">
        <v>50</v>
      </c>
      <c r="AR720" s="118">
        <v>200</v>
      </c>
      <c r="AS720" s="118">
        <v>0</v>
      </c>
      <c r="AT720" s="118">
        <v>14</v>
      </c>
      <c r="AU720" s="112">
        <v>54</v>
      </c>
      <c r="AV720" s="62">
        <f t="shared" si="282"/>
        <v>318</v>
      </c>
      <c r="AW720" s="63">
        <f t="shared" si="274"/>
        <v>302.09999999999997</v>
      </c>
      <c r="AX720" s="120">
        <v>8</v>
      </c>
      <c r="AY720" s="120">
        <v>12</v>
      </c>
      <c r="AZ720" s="120">
        <v>6</v>
      </c>
      <c r="BA720" s="120">
        <v>1</v>
      </c>
      <c r="BB720" s="81">
        <f t="shared" si="275"/>
        <v>27</v>
      </c>
      <c r="BC720" s="80">
        <f t="shared" si="276"/>
        <v>275.09999999999997</v>
      </c>
      <c r="BD720" s="36">
        <f t="shared" si="277"/>
        <v>132.04799999999997</v>
      </c>
      <c r="BE720" s="80">
        <f t="shared" si="278"/>
        <v>143.05199999999999</v>
      </c>
    </row>
    <row r="721" spans="1:57" ht="18" thickBot="1">
      <c r="A721" s="217">
        <v>41925</v>
      </c>
      <c r="B721" s="201" t="str">
        <f t="shared" si="279"/>
        <v>20:45:00</v>
      </c>
      <c r="C721" s="27" t="s">
        <v>56</v>
      </c>
      <c r="D721" s="88">
        <v>735</v>
      </c>
      <c r="E721" s="88">
        <v>559</v>
      </c>
      <c r="F721" s="88">
        <v>877</v>
      </c>
      <c r="G721" s="88">
        <v>25</v>
      </c>
      <c r="H721" s="89">
        <v>21</v>
      </c>
      <c r="I721" s="106">
        <v>20</v>
      </c>
      <c r="J721" s="48">
        <f t="shared" si="261"/>
        <v>2171</v>
      </c>
      <c r="K721" s="48">
        <f t="shared" si="262"/>
        <v>66</v>
      </c>
      <c r="L721" s="44">
        <v>751</v>
      </c>
      <c r="M721" s="94">
        <v>496</v>
      </c>
      <c r="N721" s="19"/>
      <c r="O721" s="45">
        <v>25</v>
      </c>
      <c r="P721" s="93">
        <v>17</v>
      </c>
      <c r="Q721" s="49"/>
      <c r="R721" s="48">
        <f t="shared" si="263"/>
        <v>1247</v>
      </c>
      <c r="S721" s="48">
        <f t="shared" si="264"/>
        <v>42</v>
      </c>
      <c r="T721" s="50">
        <f t="shared" si="265"/>
        <v>108</v>
      </c>
      <c r="U721" s="88">
        <v>6.24</v>
      </c>
      <c r="V721" s="89">
        <v>7.5</v>
      </c>
      <c r="W721" s="100">
        <v>12.3</v>
      </c>
      <c r="X721" s="44"/>
      <c r="Y721" s="44"/>
      <c r="Z721" s="44"/>
      <c r="AA721" s="44"/>
      <c r="AB721" s="44"/>
      <c r="AC721" s="67">
        <f t="shared" si="266"/>
        <v>0</v>
      </c>
      <c r="AD721" s="51">
        <v>15</v>
      </c>
      <c r="AE721" s="20">
        <f t="shared" si="267"/>
        <v>15</v>
      </c>
      <c r="AF721" s="85">
        <f t="shared" si="268"/>
        <v>141.54</v>
      </c>
      <c r="AG721" s="21">
        <f t="shared" si="269"/>
        <v>126.53999999999999</v>
      </c>
      <c r="AH721" s="84"/>
      <c r="AI721" s="78"/>
      <c r="AJ721" s="22">
        <f t="shared" si="270"/>
        <v>141.54</v>
      </c>
      <c r="AK721" s="23">
        <f t="shared" si="280"/>
        <v>5.5079999999999814</v>
      </c>
      <c r="AL721" s="54"/>
      <c r="AM721" s="24">
        <f t="shared" si="271"/>
        <v>15</v>
      </c>
      <c r="AN721" s="25">
        <f t="shared" si="272"/>
        <v>132.04799999999997</v>
      </c>
      <c r="AO721" s="26">
        <f t="shared" si="281"/>
        <v>147.04799999999997</v>
      </c>
      <c r="AP721" s="79"/>
      <c r="AQ721" s="118">
        <v>50</v>
      </c>
      <c r="AR721" s="118">
        <v>200</v>
      </c>
      <c r="AS721" s="118">
        <v>0</v>
      </c>
      <c r="AT721" s="118">
        <v>14</v>
      </c>
      <c r="AU721" s="112">
        <v>54</v>
      </c>
      <c r="AV721" s="62">
        <f t="shared" si="282"/>
        <v>318</v>
      </c>
      <c r="AW721" s="63">
        <f t="shared" si="274"/>
        <v>302.09999999999997</v>
      </c>
      <c r="AX721" s="120">
        <v>8</v>
      </c>
      <c r="AY721" s="120">
        <v>12</v>
      </c>
      <c r="AZ721" s="120">
        <v>6</v>
      </c>
      <c r="BA721" s="120">
        <v>1</v>
      </c>
      <c r="BB721" s="81">
        <f t="shared" si="275"/>
        <v>27</v>
      </c>
      <c r="BC721" s="80">
        <f t="shared" si="276"/>
        <v>275.09999999999997</v>
      </c>
      <c r="BD721" s="36">
        <f t="shared" si="277"/>
        <v>132.04799999999997</v>
      </c>
      <c r="BE721" s="80">
        <f t="shared" si="278"/>
        <v>143.05199999999999</v>
      </c>
    </row>
    <row r="722" spans="1:57" ht="18" thickBot="1">
      <c r="A722" s="217">
        <v>41925</v>
      </c>
      <c r="B722" s="201" t="str">
        <f t="shared" si="279"/>
        <v>21:00:00</v>
      </c>
      <c r="C722" s="27" t="s">
        <v>27</v>
      </c>
      <c r="D722" s="88">
        <v>729</v>
      </c>
      <c r="E722" s="88">
        <v>550</v>
      </c>
      <c r="F722" s="88">
        <v>866</v>
      </c>
      <c r="G722" s="88">
        <v>25</v>
      </c>
      <c r="H722" s="89">
        <v>19</v>
      </c>
      <c r="I722" s="106">
        <v>28</v>
      </c>
      <c r="J722" s="48">
        <f t="shared" si="261"/>
        <v>2145</v>
      </c>
      <c r="K722" s="48">
        <f t="shared" si="262"/>
        <v>72</v>
      </c>
      <c r="L722" s="44">
        <v>782</v>
      </c>
      <c r="M722" s="94">
        <v>494</v>
      </c>
      <c r="N722" s="19"/>
      <c r="O722" s="45">
        <v>26</v>
      </c>
      <c r="P722" s="93">
        <v>17</v>
      </c>
      <c r="Q722" s="49"/>
      <c r="R722" s="48">
        <f t="shared" si="263"/>
        <v>1276</v>
      </c>
      <c r="S722" s="48">
        <f t="shared" si="264"/>
        <v>43</v>
      </c>
      <c r="T722" s="50">
        <f t="shared" si="265"/>
        <v>115</v>
      </c>
      <c r="U722" s="88">
        <v>6.12</v>
      </c>
      <c r="V722" s="89">
        <v>7.5</v>
      </c>
      <c r="W722" s="100">
        <v>11.4</v>
      </c>
      <c r="X722" s="44"/>
      <c r="Y722" s="44"/>
      <c r="Z722" s="44"/>
      <c r="AA722" s="44"/>
      <c r="AB722" s="44"/>
      <c r="AC722" s="67">
        <f t="shared" si="266"/>
        <v>0</v>
      </c>
      <c r="AD722" s="51">
        <v>15</v>
      </c>
      <c r="AE722" s="20">
        <f t="shared" si="267"/>
        <v>15</v>
      </c>
      <c r="AF722" s="85">
        <f t="shared" si="268"/>
        <v>147.52000000000001</v>
      </c>
      <c r="AG722" s="21">
        <f t="shared" si="269"/>
        <v>132.52000000000001</v>
      </c>
      <c r="AH722" s="84"/>
      <c r="AI722" s="78"/>
      <c r="AJ722" s="22">
        <f t="shared" si="270"/>
        <v>147.52000000000001</v>
      </c>
      <c r="AK722" s="23">
        <f t="shared" si="280"/>
        <v>-0.47200000000003683</v>
      </c>
      <c r="AL722" s="54"/>
      <c r="AM722" s="24">
        <f t="shared" si="271"/>
        <v>15</v>
      </c>
      <c r="AN722" s="25">
        <f t="shared" si="272"/>
        <v>132.04799999999997</v>
      </c>
      <c r="AO722" s="26">
        <f t="shared" si="281"/>
        <v>147.04799999999997</v>
      </c>
      <c r="AP722" s="79"/>
      <c r="AQ722" s="118">
        <v>50</v>
      </c>
      <c r="AR722" s="118">
        <v>200</v>
      </c>
      <c r="AS722" s="118">
        <v>0</v>
      </c>
      <c r="AT722" s="118">
        <v>14</v>
      </c>
      <c r="AU722" s="112">
        <v>54</v>
      </c>
      <c r="AV722" s="62">
        <f t="shared" si="282"/>
        <v>318</v>
      </c>
      <c r="AW722" s="63">
        <f t="shared" si="274"/>
        <v>302.09999999999997</v>
      </c>
      <c r="AX722" s="120">
        <v>8</v>
      </c>
      <c r="AY722" s="120">
        <v>12</v>
      </c>
      <c r="AZ722" s="120">
        <v>6</v>
      </c>
      <c r="BA722" s="120">
        <v>1</v>
      </c>
      <c r="BB722" s="81">
        <f t="shared" si="275"/>
        <v>27</v>
      </c>
      <c r="BC722" s="80">
        <f t="shared" si="276"/>
        <v>275.09999999999997</v>
      </c>
      <c r="BD722" s="36">
        <f t="shared" si="277"/>
        <v>132.04799999999997</v>
      </c>
      <c r="BE722" s="80">
        <f t="shared" si="278"/>
        <v>143.05199999999999</v>
      </c>
    </row>
    <row r="723" spans="1:57" ht="18" thickBot="1">
      <c r="A723" s="217">
        <v>41925</v>
      </c>
      <c r="B723" s="201" t="str">
        <f t="shared" si="279"/>
        <v>21:15:00</v>
      </c>
      <c r="C723" s="27" t="s">
        <v>57</v>
      </c>
      <c r="D723" s="88">
        <v>713</v>
      </c>
      <c r="E723" s="88">
        <v>536</v>
      </c>
      <c r="F723" s="88">
        <v>830</v>
      </c>
      <c r="G723" s="88">
        <v>25</v>
      </c>
      <c r="H723" s="89">
        <v>19</v>
      </c>
      <c r="I723" s="106">
        <v>28</v>
      </c>
      <c r="J723" s="48">
        <f t="shared" si="261"/>
        <v>2079</v>
      </c>
      <c r="K723" s="48">
        <f t="shared" si="262"/>
        <v>72</v>
      </c>
      <c r="L723" s="44">
        <v>782</v>
      </c>
      <c r="M723" s="94">
        <v>494</v>
      </c>
      <c r="N723" s="19"/>
      <c r="O723" s="45">
        <v>26</v>
      </c>
      <c r="P723" s="93">
        <v>17</v>
      </c>
      <c r="Q723" s="49"/>
      <c r="R723" s="48">
        <f t="shared" si="263"/>
        <v>1276</v>
      </c>
      <c r="S723" s="48">
        <f t="shared" si="264"/>
        <v>43</v>
      </c>
      <c r="T723" s="50">
        <f t="shared" si="265"/>
        <v>115</v>
      </c>
      <c r="U723" s="88">
        <v>6.12</v>
      </c>
      <c r="V723" s="89">
        <v>7.5</v>
      </c>
      <c r="W723" s="100">
        <v>11.4</v>
      </c>
      <c r="X723" s="44"/>
      <c r="Y723" s="44"/>
      <c r="Z723" s="44"/>
      <c r="AA723" s="44"/>
      <c r="AB723" s="44"/>
      <c r="AC723" s="67">
        <f t="shared" si="266"/>
        <v>0</v>
      </c>
      <c r="AD723" s="51">
        <v>15</v>
      </c>
      <c r="AE723" s="20">
        <f t="shared" si="267"/>
        <v>15</v>
      </c>
      <c r="AF723" s="85">
        <f t="shared" si="268"/>
        <v>147.52000000000001</v>
      </c>
      <c r="AG723" s="21">
        <f t="shared" si="269"/>
        <v>132.52000000000001</v>
      </c>
      <c r="AH723" s="84"/>
      <c r="AI723" s="78"/>
      <c r="AJ723" s="22">
        <f t="shared" si="270"/>
        <v>147.52000000000001</v>
      </c>
      <c r="AK723" s="23">
        <f t="shared" si="280"/>
        <v>-0.47200000000003683</v>
      </c>
      <c r="AL723" s="54"/>
      <c r="AM723" s="24">
        <f t="shared" si="271"/>
        <v>15</v>
      </c>
      <c r="AN723" s="25">
        <f t="shared" si="272"/>
        <v>132.04799999999997</v>
      </c>
      <c r="AO723" s="26">
        <f t="shared" si="281"/>
        <v>147.04799999999997</v>
      </c>
      <c r="AP723" s="79"/>
      <c r="AQ723" s="118">
        <v>50</v>
      </c>
      <c r="AR723" s="118">
        <v>200</v>
      </c>
      <c r="AS723" s="118">
        <v>0</v>
      </c>
      <c r="AT723" s="118">
        <v>14</v>
      </c>
      <c r="AU723" s="112">
        <v>54</v>
      </c>
      <c r="AV723" s="62">
        <f t="shared" si="282"/>
        <v>318</v>
      </c>
      <c r="AW723" s="63">
        <f t="shared" si="274"/>
        <v>302.09999999999997</v>
      </c>
      <c r="AX723" s="120">
        <v>8</v>
      </c>
      <c r="AY723" s="120">
        <v>12</v>
      </c>
      <c r="AZ723" s="120">
        <v>6</v>
      </c>
      <c r="BA723" s="120">
        <v>1</v>
      </c>
      <c r="BB723" s="81">
        <f t="shared" si="275"/>
        <v>27</v>
      </c>
      <c r="BC723" s="80">
        <f t="shared" si="276"/>
        <v>275.09999999999997</v>
      </c>
      <c r="BD723" s="36">
        <f t="shared" si="277"/>
        <v>132.04799999999997</v>
      </c>
      <c r="BE723" s="80">
        <f t="shared" si="278"/>
        <v>143.05199999999999</v>
      </c>
    </row>
    <row r="724" spans="1:57" ht="18" thickBot="1">
      <c r="A724" s="217">
        <v>41925</v>
      </c>
      <c r="B724" s="201" t="str">
        <f t="shared" si="279"/>
        <v>21:30:00</v>
      </c>
      <c r="C724" s="27" t="s">
        <v>58</v>
      </c>
      <c r="D724" s="88">
        <v>700</v>
      </c>
      <c r="E724" s="88">
        <v>526</v>
      </c>
      <c r="F724" s="88">
        <v>856</v>
      </c>
      <c r="G724" s="88">
        <v>24</v>
      </c>
      <c r="H724" s="89">
        <v>16</v>
      </c>
      <c r="I724" s="106">
        <v>28</v>
      </c>
      <c r="J724" s="48">
        <f t="shared" si="261"/>
        <v>2082</v>
      </c>
      <c r="K724" s="48">
        <f t="shared" si="262"/>
        <v>68</v>
      </c>
      <c r="L724" s="44">
        <v>763</v>
      </c>
      <c r="M724" s="94">
        <v>482</v>
      </c>
      <c r="N724" s="19"/>
      <c r="O724" s="45">
        <v>25</v>
      </c>
      <c r="P724" s="93">
        <v>17</v>
      </c>
      <c r="Q724" s="49"/>
      <c r="R724" s="48">
        <f t="shared" si="263"/>
        <v>1245</v>
      </c>
      <c r="S724" s="48">
        <f t="shared" si="264"/>
        <v>42</v>
      </c>
      <c r="T724" s="50">
        <f t="shared" si="265"/>
        <v>110</v>
      </c>
      <c r="U724" s="88">
        <v>6.12</v>
      </c>
      <c r="V724" s="89">
        <v>6.5</v>
      </c>
      <c r="W724" s="100">
        <v>11.4</v>
      </c>
      <c r="X724" s="44"/>
      <c r="Y724" s="44"/>
      <c r="Z724" s="44"/>
      <c r="AA724" s="44"/>
      <c r="AB724" s="44"/>
      <c r="AC724" s="67">
        <f t="shared" si="266"/>
        <v>0</v>
      </c>
      <c r="AD724" s="51">
        <v>15</v>
      </c>
      <c r="AE724" s="20">
        <f t="shared" si="267"/>
        <v>15</v>
      </c>
      <c r="AF724" s="85">
        <f t="shared" si="268"/>
        <v>141.52000000000001</v>
      </c>
      <c r="AG724" s="21">
        <f t="shared" si="269"/>
        <v>126.52000000000001</v>
      </c>
      <c r="AH724" s="84"/>
      <c r="AI724" s="78"/>
      <c r="AJ724" s="22">
        <f t="shared" si="270"/>
        <v>141.52000000000001</v>
      </c>
      <c r="AK724" s="23">
        <f t="shared" si="280"/>
        <v>5.5279999999999632</v>
      </c>
      <c r="AL724" s="54"/>
      <c r="AM724" s="24">
        <f t="shared" si="271"/>
        <v>15</v>
      </c>
      <c r="AN724" s="25">
        <f t="shared" si="272"/>
        <v>132.04799999999997</v>
      </c>
      <c r="AO724" s="26">
        <f t="shared" si="281"/>
        <v>147.04799999999997</v>
      </c>
      <c r="AP724" s="79"/>
      <c r="AQ724" s="118">
        <v>50</v>
      </c>
      <c r="AR724" s="118">
        <v>200</v>
      </c>
      <c r="AS724" s="118">
        <v>0</v>
      </c>
      <c r="AT724" s="118">
        <v>14</v>
      </c>
      <c r="AU724" s="112">
        <v>54</v>
      </c>
      <c r="AV724" s="62">
        <f t="shared" si="282"/>
        <v>318</v>
      </c>
      <c r="AW724" s="63">
        <f t="shared" si="274"/>
        <v>302.09999999999997</v>
      </c>
      <c r="AX724" s="120">
        <v>8</v>
      </c>
      <c r="AY724" s="120">
        <v>12</v>
      </c>
      <c r="AZ724" s="120">
        <v>6</v>
      </c>
      <c r="BA724" s="120">
        <v>1</v>
      </c>
      <c r="BB724" s="81">
        <f t="shared" si="275"/>
        <v>27</v>
      </c>
      <c r="BC724" s="80">
        <f t="shared" si="276"/>
        <v>275.09999999999997</v>
      </c>
      <c r="BD724" s="36">
        <f t="shared" si="277"/>
        <v>132.04799999999997</v>
      </c>
      <c r="BE724" s="80">
        <f t="shared" si="278"/>
        <v>143.05199999999999</v>
      </c>
    </row>
    <row r="725" spans="1:57" ht="18" thickBot="1">
      <c r="A725" s="217">
        <v>41925</v>
      </c>
      <c r="B725" s="201" t="str">
        <f t="shared" si="279"/>
        <v>21:45:00</v>
      </c>
      <c r="C725" s="27" t="s">
        <v>59</v>
      </c>
      <c r="D725" s="88">
        <v>700</v>
      </c>
      <c r="E725" s="88">
        <v>526</v>
      </c>
      <c r="F725" s="88">
        <v>856</v>
      </c>
      <c r="G725" s="88">
        <v>24</v>
      </c>
      <c r="H725" s="89">
        <v>16</v>
      </c>
      <c r="I725" s="106">
        <v>28</v>
      </c>
      <c r="J725" s="48">
        <f t="shared" si="261"/>
        <v>2082</v>
      </c>
      <c r="K725" s="48">
        <f t="shared" si="262"/>
        <v>68</v>
      </c>
      <c r="L725" s="44">
        <v>763</v>
      </c>
      <c r="M725" s="94">
        <v>482</v>
      </c>
      <c r="N725" s="19"/>
      <c r="O725" s="45">
        <v>25</v>
      </c>
      <c r="P725" s="93">
        <v>17</v>
      </c>
      <c r="Q725" s="49"/>
      <c r="R725" s="48">
        <f t="shared" si="263"/>
        <v>1245</v>
      </c>
      <c r="S725" s="48">
        <f t="shared" si="264"/>
        <v>42</v>
      </c>
      <c r="T725" s="50">
        <f t="shared" si="265"/>
        <v>110</v>
      </c>
      <c r="U725" s="88">
        <v>6.12</v>
      </c>
      <c r="V725" s="89">
        <v>6.5</v>
      </c>
      <c r="W725" s="100">
        <v>11.4</v>
      </c>
      <c r="X725" s="44"/>
      <c r="Y725" s="44"/>
      <c r="Z725" s="44"/>
      <c r="AA725" s="44"/>
      <c r="AB725" s="44"/>
      <c r="AC725" s="67">
        <f t="shared" si="266"/>
        <v>0</v>
      </c>
      <c r="AD725" s="51">
        <v>15</v>
      </c>
      <c r="AE725" s="20">
        <f t="shared" si="267"/>
        <v>15</v>
      </c>
      <c r="AF725" s="85">
        <f t="shared" si="268"/>
        <v>140.52000000000001</v>
      </c>
      <c r="AG725" s="21">
        <f t="shared" si="269"/>
        <v>125.52000000000001</v>
      </c>
      <c r="AH725" s="84"/>
      <c r="AI725" s="78"/>
      <c r="AJ725" s="22">
        <f t="shared" si="270"/>
        <v>140.52000000000001</v>
      </c>
      <c r="AK725" s="23">
        <f t="shared" si="280"/>
        <v>6.5279999999999632</v>
      </c>
      <c r="AL725" s="54"/>
      <c r="AM725" s="24">
        <f t="shared" si="271"/>
        <v>15</v>
      </c>
      <c r="AN725" s="25">
        <f t="shared" si="272"/>
        <v>132.04799999999997</v>
      </c>
      <c r="AO725" s="26">
        <f t="shared" si="281"/>
        <v>147.04799999999997</v>
      </c>
      <c r="AP725" s="79"/>
      <c r="AQ725" s="118">
        <v>50</v>
      </c>
      <c r="AR725" s="118">
        <v>200</v>
      </c>
      <c r="AS725" s="118">
        <v>0</v>
      </c>
      <c r="AT725" s="118">
        <v>14</v>
      </c>
      <c r="AU725" s="112">
        <v>54</v>
      </c>
      <c r="AV725" s="62">
        <f t="shared" si="282"/>
        <v>318</v>
      </c>
      <c r="AW725" s="63">
        <f t="shared" si="274"/>
        <v>302.09999999999997</v>
      </c>
      <c r="AX725" s="120">
        <v>8</v>
      </c>
      <c r="AY725" s="120">
        <v>12</v>
      </c>
      <c r="AZ725" s="120">
        <v>6</v>
      </c>
      <c r="BA725" s="120">
        <v>1</v>
      </c>
      <c r="BB725" s="81">
        <f t="shared" si="275"/>
        <v>27</v>
      </c>
      <c r="BC725" s="80">
        <f t="shared" si="276"/>
        <v>275.09999999999997</v>
      </c>
      <c r="BD725" s="36">
        <f t="shared" si="277"/>
        <v>132.04799999999997</v>
      </c>
      <c r="BE725" s="80">
        <f t="shared" si="278"/>
        <v>143.05199999999999</v>
      </c>
    </row>
    <row r="726" spans="1:57" ht="18" thickBot="1">
      <c r="A726" s="217">
        <v>41925</v>
      </c>
      <c r="B726" s="201" t="str">
        <f t="shared" si="279"/>
        <v>22:00:00</v>
      </c>
      <c r="C726" s="27" t="s">
        <v>28</v>
      </c>
      <c r="D726" s="88">
        <v>666</v>
      </c>
      <c r="E726" s="88">
        <v>492</v>
      </c>
      <c r="F726" s="88">
        <v>788</v>
      </c>
      <c r="G726" s="88">
        <v>23</v>
      </c>
      <c r="H726" s="89">
        <v>19</v>
      </c>
      <c r="I726" s="106">
        <v>26</v>
      </c>
      <c r="J726" s="48">
        <f t="shared" si="261"/>
        <v>1946</v>
      </c>
      <c r="K726" s="48">
        <f t="shared" si="262"/>
        <v>68</v>
      </c>
      <c r="L726" s="44">
        <v>728</v>
      </c>
      <c r="M726" s="94">
        <v>452</v>
      </c>
      <c r="N726" s="19"/>
      <c r="O726" s="45">
        <v>24</v>
      </c>
      <c r="P726" s="93">
        <v>15</v>
      </c>
      <c r="Q726" s="49"/>
      <c r="R726" s="48">
        <f t="shared" si="263"/>
        <v>1180</v>
      </c>
      <c r="S726" s="48">
        <f t="shared" si="264"/>
        <v>39</v>
      </c>
      <c r="T726" s="50">
        <f t="shared" si="265"/>
        <v>107</v>
      </c>
      <c r="U726" s="88">
        <v>5.34</v>
      </c>
      <c r="V726" s="89">
        <v>6</v>
      </c>
      <c r="W726" s="100">
        <v>10.199999999999999</v>
      </c>
      <c r="X726" s="44"/>
      <c r="Y726" s="44"/>
      <c r="Z726" s="44"/>
      <c r="AA726" s="44"/>
      <c r="AB726" s="44"/>
      <c r="AC726" s="67">
        <f t="shared" si="266"/>
        <v>0</v>
      </c>
      <c r="AD726" s="51">
        <v>15</v>
      </c>
      <c r="AE726" s="20">
        <f t="shared" si="267"/>
        <v>15</v>
      </c>
      <c r="AF726" s="85">
        <f t="shared" si="268"/>
        <v>135.04</v>
      </c>
      <c r="AG726" s="21">
        <f t="shared" si="269"/>
        <v>120.03999999999999</v>
      </c>
      <c r="AH726" s="84"/>
      <c r="AI726" s="78"/>
      <c r="AJ726" s="22">
        <f t="shared" si="270"/>
        <v>135.04</v>
      </c>
      <c r="AK726" s="23">
        <f t="shared" si="280"/>
        <v>12.007999999999981</v>
      </c>
      <c r="AL726" s="54"/>
      <c r="AM726" s="24">
        <f t="shared" si="271"/>
        <v>15</v>
      </c>
      <c r="AN726" s="25">
        <f t="shared" si="272"/>
        <v>132.04799999999997</v>
      </c>
      <c r="AO726" s="26">
        <f t="shared" si="281"/>
        <v>147.04799999999997</v>
      </c>
      <c r="AP726" s="79"/>
      <c r="AQ726" s="118">
        <v>50</v>
      </c>
      <c r="AR726" s="118">
        <v>200</v>
      </c>
      <c r="AS726" s="118">
        <v>0</v>
      </c>
      <c r="AT726" s="118">
        <v>14</v>
      </c>
      <c r="AU726" s="112">
        <v>54</v>
      </c>
      <c r="AV726" s="62">
        <f t="shared" si="282"/>
        <v>318</v>
      </c>
      <c r="AW726" s="63">
        <f t="shared" si="274"/>
        <v>302.09999999999997</v>
      </c>
      <c r="AX726" s="120">
        <v>8</v>
      </c>
      <c r="AY726" s="120">
        <v>12</v>
      </c>
      <c r="AZ726" s="120">
        <v>6</v>
      </c>
      <c r="BA726" s="120">
        <v>1</v>
      </c>
      <c r="BB726" s="81">
        <f t="shared" si="275"/>
        <v>27</v>
      </c>
      <c r="BC726" s="80">
        <f t="shared" si="276"/>
        <v>275.09999999999997</v>
      </c>
      <c r="BD726" s="36">
        <f t="shared" si="277"/>
        <v>132.04799999999997</v>
      </c>
      <c r="BE726" s="80">
        <f t="shared" si="278"/>
        <v>143.05199999999999</v>
      </c>
    </row>
    <row r="727" spans="1:57" ht="18" thickBot="1">
      <c r="A727" s="217">
        <v>41925</v>
      </c>
      <c r="B727" s="201" t="str">
        <f t="shared" si="279"/>
        <v>22:30:00</v>
      </c>
      <c r="C727" s="215" t="s">
        <v>60</v>
      </c>
      <c r="D727" s="88">
        <v>625</v>
      </c>
      <c r="E727" s="88">
        <v>479</v>
      </c>
      <c r="F727" s="88">
        <v>755</v>
      </c>
      <c r="G727" s="88">
        <v>21</v>
      </c>
      <c r="H727" s="89">
        <v>18</v>
      </c>
      <c r="I727" s="106">
        <v>24</v>
      </c>
      <c r="J727" s="48">
        <f t="shared" si="261"/>
        <v>1859</v>
      </c>
      <c r="K727" s="48">
        <f t="shared" si="262"/>
        <v>63</v>
      </c>
      <c r="L727" s="44">
        <v>715</v>
      </c>
      <c r="M727" s="94">
        <v>435</v>
      </c>
      <c r="N727" s="19"/>
      <c r="O727" s="45">
        <v>24</v>
      </c>
      <c r="P727" s="93">
        <v>15</v>
      </c>
      <c r="Q727" s="49"/>
      <c r="R727" s="48">
        <f t="shared" si="263"/>
        <v>1150</v>
      </c>
      <c r="S727" s="48">
        <f t="shared" si="264"/>
        <v>39</v>
      </c>
      <c r="T727" s="50">
        <f t="shared" si="265"/>
        <v>102</v>
      </c>
      <c r="U727" s="88">
        <v>5.34</v>
      </c>
      <c r="V727" s="89">
        <v>6</v>
      </c>
      <c r="W727" s="100">
        <v>10.199999999999999</v>
      </c>
      <c r="X727" s="44"/>
      <c r="Y727" s="44"/>
      <c r="Z727" s="44"/>
      <c r="AA727" s="44"/>
      <c r="AB727" s="44"/>
      <c r="AC727" s="67">
        <f t="shared" si="266"/>
        <v>0</v>
      </c>
      <c r="AD727" s="51">
        <v>15</v>
      </c>
      <c r="AE727" s="20">
        <f t="shared" si="267"/>
        <v>15</v>
      </c>
      <c r="AF727" s="85">
        <f t="shared" si="268"/>
        <v>129.54000000000002</v>
      </c>
      <c r="AG727" s="21">
        <f t="shared" si="269"/>
        <v>114.54000000000002</v>
      </c>
      <c r="AH727" s="84"/>
      <c r="AI727" s="78"/>
      <c r="AJ727" s="22">
        <f t="shared" si="270"/>
        <v>129.54000000000002</v>
      </c>
      <c r="AK727" s="23">
        <f t="shared" si="280"/>
        <v>17.507999999999953</v>
      </c>
      <c r="AL727" s="54"/>
      <c r="AM727" s="24">
        <f t="shared" si="271"/>
        <v>15</v>
      </c>
      <c r="AN727" s="25">
        <f t="shared" si="272"/>
        <v>132.04799999999997</v>
      </c>
      <c r="AO727" s="26">
        <f t="shared" si="281"/>
        <v>147.04799999999997</v>
      </c>
      <c r="AP727" s="79"/>
      <c r="AQ727" s="118">
        <v>50</v>
      </c>
      <c r="AR727" s="118">
        <v>200</v>
      </c>
      <c r="AS727" s="118">
        <v>0</v>
      </c>
      <c r="AT727" s="118">
        <v>14</v>
      </c>
      <c r="AU727" s="112">
        <v>54</v>
      </c>
      <c r="AV727" s="62">
        <f t="shared" si="282"/>
        <v>318</v>
      </c>
      <c r="AW727" s="63">
        <f t="shared" si="274"/>
        <v>302.09999999999997</v>
      </c>
      <c r="AX727" s="120">
        <v>8</v>
      </c>
      <c r="AY727" s="120">
        <v>12</v>
      </c>
      <c r="AZ727" s="120">
        <v>6</v>
      </c>
      <c r="BA727" s="120">
        <v>1</v>
      </c>
      <c r="BB727" s="81">
        <f t="shared" si="275"/>
        <v>27</v>
      </c>
      <c r="BC727" s="80">
        <f t="shared" si="276"/>
        <v>275.09999999999997</v>
      </c>
      <c r="BD727" s="36">
        <f t="shared" si="277"/>
        <v>132.04799999999997</v>
      </c>
      <c r="BE727" s="80">
        <f t="shared" si="278"/>
        <v>143.05199999999999</v>
      </c>
    </row>
    <row r="728" spans="1:57" ht="18" thickBot="1">
      <c r="A728" s="217">
        <v>41925</v>
      </c>
      <c r="B728" s="201" t="str">
        <f t="shared" si="279"/>
        <v>23:00:00</v>
      </c>
      <c r="C728" s="215" t="s">
        <v>29</v>
      </c>
      <c r="D728" s="88">
        <v>563</v>
      </c>
      <c r="E728" s="88">
        <v>459</v>
      </c>
      <c r="F728" s="88">
        <v>690</v>
      </c>
      <c r="G728" s="88">
        <v>20</v>
      </c>
      <c r="H728" s="89">
        <v>17</v>
      </c>
      <c r="I728" s="106">
        <v>23</v>
      </c>
      <c r="J728" s="48">
        <f t="shared" si="261"/>
        <v>1712</v>
      </c>
      <c r="K728" s="48">
        <f t="shared" si="262"/>
        <v>60</v>
      </c>
      <c r="L728" s="44">
        <v>696</v>
      </c>
      <c r="M728" s="94">
        <v>431</v>
      </c>
      <c r="N728" s="19"/>
      <c r="O728" s="45">
        <v>23</v>
      </c>
      <c r="P728" s="93">
        <v>15</v>
      </c>
      <c r="Q728" s="49"/>
      <c r="R728" s="48">
        <f t="shared" si="263"/>
        <v>1127</v>
      </c>
      <c r="S728" s="48">
        <f t="shared" si="264"/>
        <v>38</v>
      </c>
      <c r="T728" s="50">
        <f t="shared" si="265"/>
        <v>98</v>
      </c>
      <c r="U728" s="88">
        <v>4.7</v>
      </c>
      <c r="V728" s="89">
        <v>4.5</v>
      </c>
      <c r="W728" s="100">
        <v>8.9</v>
      </c>
      <c r="X728" s="44"/>
      <c r="Y728" s="44"/>
      <c r="Z728" s="44"/>
      <c r="AA728" s="44"/>
      <c r="AB728" s="44"/>
      <c r="AC728" s="67">
        <f t="shared" si="266"/>
        <v>0</v>
      </c>
      <c r="AD728" s="51"/>
      <c r="AE728" s="20">
        <f t="shared" si="267"/>
        <v>0</v>
      </c>
      <c r="AF728" s="85">
        <f t="shared" si="268"/>
        <v>122.10000000000001</v>
      </c>
      <c r="AG728" s="21">
        <f t="shared" si="269"/>
        <v>122.10000000000001</v>
      </c>
      <c r="AH728" s="84"/>
      <c r="AI728" s="78"/>
      <c r="AJ728" s="22">
        <f t="shared" si="270"/>
        <v>122.10000000000001</v>
      </c>
      <c r="AK728" s="23">
        <f t="shared" si="280"/>
        <v>9.9479999999999649</v>
      </c>
      <c r="AL728" s="54"/>
      <c r="AM728" s="24">
        <f t="shared" si="271"/>
        <v>0</v>
      </c>
      <c r="AN728" s="25">
        <f t="shared" si="272"/>
        <v>132.04799999999997</v>
      </c>
      <c r="AO728" s="26">
        <f t="shared" si="281"/>
        <v>132.04799999999997</v>
      </c>
      <c r="AP728" s="79"/>
      <c r="AQ728" s="118">
        <v>50</v>
      </c>
      <c r="AR728" s="118">
        <v>200</v>
      </c>
      <c r="AS728" s="118">
        <v>0</v>
      </c>
      <c r="AT728" s="118">
        <v>14</v>
      </c>
      <c r="AU728" s="112">
        <v>54</v>
      </c>
      <c r="AV728" s="62">
        <f>SUM(AQ728:AU728)</f>
        <v>318</v>
      </c>
      <c r="AW728" s="63">
        <f>AV728*0.95</f>
        <v>302.09999999999997</v>
      </c>
      <c r="AX728" s="120">
        <v>8</v>
      </c>
      <c r="AY728" s="120">
        <v>12</v>
      </c>
      <c r="AZ728" s="120">
        <v>6</v>
      </c>
      <c r="BA728" s="120">
        <v>1</v>
      </c>
      <c r="BB728" s="81">
        <f t="shared" si="275"/>
        <v>27</v>
      </c>
      <c r="BC728" s="80">
        <f t="shared" si="276"/>
        <v>275.09999999999997</v>
      </c>
      <c r="BD728" s="36">
        <f t="shared" si="277"/>
        <v>132.04799999999997</v>
      </c>
      <c r="BE728" s="80">
        <f t="shared" si="278"/>
        <v>143.05199999999999</v>
      </c>
    </row>
    <row r="729" spans="1:57" ht="18" thickBot="1">
      <c r="A729" s="217">
        <v>41925</v>
      </c>
      <c r="B729" s="201" t="str">
        <f t="shared" si="279"/>
        <v>23:30:00</v>
      </c>
      <c r="C729" s="32" t="s">
        <v>61</v>
      </c>
      <c r="D729" s="88">
        <v>545</v>
      </c>
      <c r="E729" s="88">
        <v>415</v>
      </c>
      <c r="F729" s="88">
        <v>678</v>
      </c>
      <c r="G729" s="88">
        <v>19</v>
      </c>
      <c r="H729" s="89">
        <v>16</v>
      </c>
      <c r="I729" s="106">
        <v>22</v>
      </c>
      <c r="J729" s="48">
        <f t="shared" si="261"/>
        <v>1638</v>
      </c>
      <c r="K729" s="48">
        <f t="shared" si="262"/>
        <v>57</v>
      </c>
      <c r="L729" s="44">
        <v>662</v>
      </c>
      <c r="M729" s="94">
        <v>420</v>
      </c>
      <c r="N729" s="19"/>
      <c r="O729" s="45">
        <v>22</v>
      </c>
      <c r="P729" s="93">
        <v>14</v>
      </c>
      <c r="Q729" s="49"/>
      <c r="R729" s="48">
        <f t="shared" si="263"/>
        <v>1082</v>
      </c>
      <c r="S729" s="48">
        <f t="shared" si="264"/>
        <v>36</v>
      </c>
      <c r="T729" s="50">
        <f t="shared" si="265"/>
        <v>93</v>
      </c>
      <c r="U729" s="88">
        <v>4.7</v>
      </c>
      <c r="V729" s="89">
        <v>4.5</v>
      </c>
      <c r="W729" s="100">
        <v>8.9</v>
      </c>
      <c r="X729" s="44"/>
      <c r="Y729" s="44"/>
      <c r="Z729" s="44"/>
      <c r="AA729" s="44"/>
      <c r="AB729" s="44"/>
      <c r="AC729" s="67">
        <f t="shared" si="266"/>
        <v>0</v>
      </c>
      <c r="AD729" s="51"/>
      <c r="AE729" s="20">
        <f t="shared" si="267"/>
        <v>0</v>
      </c>
      <c r="AF729" s="85">
        <f t="shared" si="268"/>
        <v>115.60000000000001</v>
      </c>
      <c r="AG729" s="21">
        <f t="shared" si="269"/>
        <v>115.60000000000001</v>
      </c>
      <c r="AH729" s="84"/>
      <c r="AI729" s="78"/>
      <c r="AJ729" s="22">
        <f t="shared" si="270"/>
        <v>115.60000000000001</v>
      </c>
      <c r="AK729" s="23">
        <f t="shared" si="280"/>
        <v>16.447999999999965</v>
      </c>
      <c r="AL729" s="54"/>
      <c r="AM729" s="24">
        <f t="shared" si="271"/>
        <v>0</v>
      </c>
      <c r="AN729" s="25">
        <f>BD729</f>
        <v>132.04799999999997</v>
      </c>
      <c r="AO729" s="26">
        <f t="shared" si="281"/>
        <v>132.04799999999997</v>
      </c>
      <c r="AP729" s="79"/>
      <c r="AQ729" s="118">
        <v>50</v>
      </c>
      <c r="AR729" s="118">
        <v>200</v>
      </c>
      <c r="AS729" s="118">
        <v>0</v>
      </c>
      <c r="AT729" s="118">
        <v>14</v>
      </c>
      <c r="AU729" s="112">
        <v>54</v>
      </c>
      <c r="AV729" s="62">
        <f>SUM(AQ729:AU729)</f>
        <v>318</v>
      </c>
      <c r="AW729" s="63">
        <f>AV729*0.95</f>
        <v>302.09999999999997</v>
      </c>
      <c r="AX729" s="120">
        <v>8</v>
      </c>
      <c r="AY729" s="120">
        <v>12</v>
      </c>
      <c r="AZ729" s="120">
        <v>6</v>
      </c>
      <c r="BA729" s="120">
        <v>1</v>
      </c>
      <c r="BB729" s="81">
        <f t="shared" si="275"/>
        <v>27</v>
      </c>
      <c r="BC729" s="80">
        <f t="shared" si="276"/>
        <v>275.09999999999997</v>
      </c>
      <c r="BD729" s="36">
        <f t="shared" si="277"/>
        <v>132.04799999999997</v>
      </c>
      <c r="BE729" s="80">
        <f t="shared" si="278"/>
        <v>143.05199999999999</v>
      </c>
    </row>
    <row r="730" spans="1:57" ht="17.399999999999999">
      <c r="A730" s="217">
        <v>41926</v>
      </c>
      <c r="B730" s="201" t="str">
        <f t="shared" si="279"/>
        <v>00:00:00</v>
      </c>
      <c r="C730" s="18" t="s">
        <v>85</v>
      </c>
      <c r="D730" s="44">
        <v>530</v>
      </c>
      <c r="E730" s="44">
        <v>408</v>
      </c>
      <c r="F730" s="45">
        <v>666</v>
      </c>
      <c r="G730" s="45">
        <v>18</v>
      </c>
      <c r="H730" s="86">
        <v>15</v>
      </c>
      <c r="I730" s="87">
        <v>22</v>
      </c>
      <c r="J730" s="48">
        <f t="shared" si="261"/>
        <v>1604</v>
      </c>
      <c r="K730" s="48">
        <f t="shared" si="262"/>
        <v>55</v>
      </c>
      <c r="L730" s="44">
        <v>634</v>
      </c>
      <c r="M730" s="19">
        <v>412</v>
      </c>
      <c r="N730" s="19"/>
      <c r="O730" s="45">
        <v>21</v>
      </c>
      <c r="P730" s="93">
        <v>14</v>
      </c>
      <c r="Q730" s="49"/>
      <c r="R730" s="48">
        <f t="shared" si="263"/>
        <v>1046</v>
      </c>
      <c r="S730" s="48">
        <f t="shared" si="264"/>
        <v>35</v>
      </c>
      <c r="T730" s="50">
        <f>SUM(K730+S730)</f>
        <v>90</v>
      </c>
      <c r="U730" s="88">
        <v>4.4400000000000004</v>
      </c>
      <c r="V730" s="88">
        <v>4.5</v>
      </c>
      <c r="W730" s="99">
        <v>8.1</v>
      </c>
      <c r="X730" s="99"/>
      <c r="Y730" s="99"/>
      <c r="Z730" s="99"/>
      <c r="AA730" s="53"/>
      <c r="AB730" s="53"/>
      <c r="AC730" s="67">
        <f>SUM(X730:AB730)</f>
        <v>0</v>
      </c>
      <c r="AD730" s="133"/>
      <c r="AE730" s="20">
        <f>AC730+AD730</f>
        <v>0</v>
      </c>
      <c r="AF730" s="85">
        <f>T730+U730+V730+W730+X730+V729+Z730+AA730+AB730</f>
        <v>111.53999999999999</v>
      </c>
      <c r="AG730" s="21">
        <f>+AF730-AM730</f>
        <v>111.53999999999999</v>
      </c>
      <c r="AH730" s="82"/>
      <c r="AI730" s="51"/>
      <c r="AJ730" s="22">
        <f t="shared" si="270"/>
        <v>111.53999999999999</v>
      </c>
      <c r="AK730" s="23">
        <f t="shared" si="280"/>
        <v>16.667999999999978</v>
      </c>
      <c r="AL730" s="54"/>
      <c r="AM730" s="24">
        <f t="shared" si="271"/>
        <v>0</v>
      </c>
      <c r="AN730" s="25">
        <f>BD730</f>
        <v>128.20799999999997</v>
      </c>
      <c r="AO730" s="26">
        <f>AM730+AN730</f>
        <v>128.20799999999997</v>
      </c>
      <c r="AP730" s="79"/>
      <c r="AQ730" s="24">
        <v>50</v>
      </c>
      <c r="AR730" s="25">
        <v>200</v>
      </c>
      <c r="AS730" s="25">
        <v>0</v>
      </c>
      <c r="AT730" s="25">
        <v>14</v>
      </c>
      <c r="AU730" s="25">
        <v>54</v>
      </c>
      <c r="AV730" s="62">
        <f>SUM(AQ730:AU730)</f>
        <v>318</v>
      </c>
      <c r="AW730" s="63">
        <f>AV730*0.95</f>
        <v>302.09999999999997</v>
      </c>
      <c r="AX730" s="120">
        <v>6</v>
      </c>
      <c r="AY730" s="120">
        <v>20</v>
      </c>
      <c r="AZ730" s="120">
        <v>8</v>
      </c>
      <c r="BA730" s="120">
        <v>1</v>
      </c>
      <c r="BB730" s="81">
        <f>SUM(AX730:BA730)</f>
        <v>35</v>
      </c>
      <c r="BC730" s="80">
        <f>AW730-BB730</f>
        <v>267.09999999999997</v>
      </c>
      <c r="BD730" s="36">
        <f>BC730*0.48</f>
        <v>128.20799999999997</v>
      </c>
      <c r="BE730" s="80">
        <f>BC730*0.52</f>
        <v>138.892</v>
      </c>
    </row>
    <row r="731" spans="1:57" ht="17.399999999999999">
      <c r="A731" s="217">
        <v>41926</v>
      </c>
      <c r="B731" s="201" t="str">
        <f t="shared" si="279"/>
        <v>00:30:00</v>
      </c>
      <c r="C731" s="27" t="s">
        <v>38</v>
      </c>
      <c r="D731" s="88">
        <v>503</v>
      </c>
      <c r="E731" s="88">
        <v>382</v>
      </c>
      <c r="F731" s="88">
        <v>640</v>
      </c>
      <c r="G731" s="88">
        <v>17</v>
      </c>
      <c r="H731" s="86">
        <v>14</v>
      </c>
      <c r="I731" s="89">
        <v>21</v>
      </c>
      <c r="J731" s="55">
        <f t="shared" si="261"/>
        <v>1525</v>
      </c>
      <c r="K731" s="55">
        <f t="shared" si="262"/>
        <v>52</v>
      </c>
      <c r="L731" s="89">
        <v>621</v>
      </c>
      <c r="M731" s="94">
        <v>396</v>
      </c>
      <c r="N731" s="94"/>
      <c r="O731" s="45">
        <v>20</v>
      </c>
      <c r="P731" s="93">
        <v>14</v>
      </c>
      <c r="Q731" s="56"/>
      <c r="R731" s="55">
        <f t="shared" si="263"/>
        <v>1017</v>
      </c>
      <c r="S731" s="55">
        <f t="shared" si="264"/>
        <v>34</v>
      </c>
      <c r="T731" s="57">
        <f>SUM(K731+S731)</f>
        <v>86</v>
      </c>
      <c r="U731" s="88">
        <v>4.4400000000000004</v>
      </c>
      <c r="V731" s="88">
        <v>4</v>
      </c>
      <c r="W731" s="99">
        <v>8.1</v>
      </c>
      <c r="X731" s="88"/>
      <c r="Y731" s="137"/>
      <c r="Z731" s="88"/>
      <c r="AA731" s="44"/>
      <c r="AB731" s="44"/>
      <c r="AC731" s="68">
        <f t="shared" ref="AC731:AC785" si="283">SUM(X731:AB731)</f>
        <v>0</v>
      </c>
      <c r="AD731" s="33"/>
      <c r="AE731" s="20">
        <f t="shared" ref="AE731:AE785" si="284">AC731+AD731</f>
        <v>0</v>
      </c>
      <c r="AF731" s="85">
        <f>T731+U731+V731+W731+X731+V730+Z731+AA731+AB731</f>
        <v>107.03999999999999</v>
      </c>
      <c r="AG731" s="21">
        <f>+AF731-AM731</f>
        <v>107.03999999999999</v>
      </c>
      <c r="AH731" s="82"/>
      <c r="AI731" s="78"/>
      <c r="AJ731" s="22">
        <f t="shared" si="270"/>
        <v>107.03999999999999</v>
      </c>
      <c r="AK731" s="23">
        <f t="shared" si="280"/>
        <v>21.167999999999978</v>
      </c>
      <c r="AL731" s="54"/>
      <c r="AM731" s="24">
        <f t="shared" si="271"/>
        <v>0</v>
      </c>
      <c r="AN731" s="25">
        <f t="shared" ref="AN731:AN785" si="285">BD731</f>
        <v>128.20799999999997</v>
      </c>
      <c r="AO731" s="28">
        <f t="shared" ref="AO731:AO785" si="286">AM731+AN731</f>
        <v>128.20799999999997</v>
      </c>
      <c r="AP731" s="79"/>
      <c r="AQ731" s="24">
        <v>50</v>
      </c>
      <c r="AR731" s="25">
        <v>200</v>
      </c>
      <c r="AS731" s="25">
        <v>0</v>
      </c>
      <c r="AT731" s="25">
        <v>14</v>
      </c>
      <c r="AU731" s="25">
        <v>54</v>
      </c>
      <c r="AV731" s="62">
        <f t="shared" ref="AV731:AV785" si="287">SUM(AQ731:AU731)</f>
        <v>318</v>
      </c>
      <c r="AW731" s="64">
        <f t="shared" ref="AW731:AW785" si="288">AV731*0.95</f>
        <v>302.09999999999997</v>
      </c>
      <c r="AX731" s="120">
        <v>6</v>
      </c>
      <c r="AY731" s="120">
        <v>20</v>
      </c>
      <c r="AZ731" s="120">
        <v>8</v>
      </c>
      <c r="BA731" s="120">
        <v>1</v>
      </c>
      <c r="BB731" s="81">
        <f t="shared" ref="BB731:BB785" si="289">SUM(AX731:BA731)</f>
        <v>35</v>
      </c>
      <c r="BC731" s="80">
        <f t="shared" ref="BC731:BC785" si="290">AW731-BB731</f>
        <v>267.09999999999997</v>
      </c>
      <c r="BD731" s="36">
        <f t="shared" ref="BD731:BD785" si="291">BC731*0.48</f>
        <v>128.20799999999997</v>
      </c>
      <c r="BE731" s="80">
        <f t="shared" ref="BE731:BE785" si="292">BC731*0.52</f>
        <v>138.892</v>
      </c>
    </row>
    <row r="732" spans="1:57" ht="17.399999999999999">
      <c r="A732" s="217">
        <v>41926</v>
      </c>
      <c r="B732" s="201" t="str">
        <f t="shared" si="279"/>
        <v>01:00:00</v>
      </c>
      <c r="C732" s="18" t="s">
        <v>7</v>
      </c>
      <c r="D732" s="88">
        <v>486</v>
      </c>
      <c r="E732" s="90">
        <v>373</v>
      </c>
      <c r="F732" s="90">
        <v>634</v>
      </c>
      <c r="G732" s="88">
        <v>17</v>
      </c>
      <c r="H732" s="86">
        <v>13</v>
      </c>
      <c r="I732" s="89">
        <v>21</v>
      </c>
      <c r="J732" s="55">
        <f t="shared" si="261"/>
        <v>1493</v>
      </c>
      <c r="K732" s="55">
        <f t="shared" si="262"/>
        <v>51</v>
      </c>
      <c r="L732" s="89">
        <v>615</v>
      </c>
      <c r="M732" s="94">
        <v>398</v>
      </c>
      <c r="N732" s="94"/>
      <c r="O732" s="45">
        <v>20</v>
      </c>
      <c r="P732" s="93">
        <v>14</v>
      </c>
      <c r="Q732" s="56"/>
      <c r="R732" s="55">
        <f t="shared" si="263"/>
        <v>1013</v>
      </c>
      <c r="S732" s="55">
        <f t="shared" si="264"/>
        <v>34</v>
      </c>
      <c r="T732" s="57">
        <f t="shared" ref="T732:T785" si="293">SUM(K732+S732)</f>
        <v>85</v>
      </c>
      <c r="U732" s="88">
        <v>4.0199999999999996</v>
      </c>
      <c r="V732" s="88">
        <v>4</v>
      </c>
      <c r="W732" s="99">
        <v>7.7</v>
      </c>
      <c r="X732" s="88"/>
      <c r="Y732" s="137"/>
      <c r="Z732" s="88"/>
      <c r="AA732" s="44"/>
      <c r="AB732" s="44"/>
      <c r="AC732" s="68">
        <f t="shared" si="283"/>
        <v>0</v>
      </c>
      <c r="AD732" s="33"/>
      <c r="AE732" s="20">
        <f t="shared" si="284"/>
        <v>0</v>
      </c>
      <c r="AF732" s="85">
        <f>T732+U732+V732+W732+X732+V731+Z732+AA732+AB732</f>
        <v>104.72</v>
      </c>
      <c r="AG732" s="21">
        <f>+AF732-AM732</f>
        <v>104.72</v>
      </c>
      <c r="AH732" s="82"/>
      <c r="AI732" s="78"/>
      <c r="AJ732" s="22">
        <f t="shared" si="270"/>
        <v>104.72</v>
      </c>
      <c r="AK732" s="23">
        <f t="shared" si="280"/>
        <v>23.487999999999971</v>
      </c>
      <c r="AL732" s="58"/>
      <c r="AM732" s="24">
        <f t="shared" si="271"/>
        <v>0</v>
      </c>
      <c r="AN732" s="25">
        <f t="shared" si="285"/>
        <v>128.20799999999997</v>
      </c>
      <c r="AO732" s="28">
        <f t="shared" si="286"/>
        <v>128.20799999999997</v>
      </c>
      <c r="AP732" s="79"/>
      <c r="AQ732" s="24">
        <v>50</v>
      </c>
      <c r="AR732" s="25">
        <v>200</v>
      </c>
      <c r="AS732" s="25">
        <v>0</v>
      </c>
      <c r="AT732" s="25">
        <v>14</v>
      </c>
      <c r="AU732" s="25">
        <v>54</v>
      </c>
      <c r="AV732" s="62">
        <f t="shared" si="287"/>
        <v>318</v>
      </c>
      <c r="AW732" s="64">
        <f t="shared" si="288"/>
        <v>302.09999999999997</v>
      </c>
      <c r="AX732" s="120">
        <v>6</v>
      </c>
      <c r="AY732" s="120">
        <v>20</v>
      </c>
      <c r="AZ732" s="120">
        <v>8</v>
      </c>
      <c r="BA732" s="120">
        <v>1</v>
      </c>
      <c r="BB732" s="81">
        <f t="shared" si="289"/>
        <v>35</v>
      </c>
      <c r="BC732" s="80">
        <f t="shared" si="290"/>
        <v>267.09999999999997</v>
      </c>
      <c r="BD732" s="36">
        <f t="shared" si="291"/>
        <v>128.20799999999997</v>
      </c>
      <c r="BE732" s="80">
        <f t="shared" si="292"/>
        <v>138.892</v>
      </c>
    </row>
    <row r="733" spans="1:57" ht="17.399999999999999">
      <c r="A733" s="217">
        <v>41926</v>
      </c>
      <c r="B733" s="201" t="str">
        <f t="shared" si="279"/>
        <v>01:30:00</v>
      </c>
      <c r="C733" s="18" t="s">
        <v>39</v>
      </c>
      <c r="D733" s="88">
        <v>476</v>
      </c>
      <c r="E733" s="88">
        <v>366</v>
      </c>
      <c r="F733" s="88">
        <v>564</v>
      </c>
      <c r="G733" s="88">
        <v>16</v>
      </c>
      <c r="H733" s="86">
        <v>13</v>
      </c>
      <c r="I733" s="89">
        <v>18</v>
      </c>
      <c r="J733" s="55">
        <f t="shared" si="261"/>
        <v>1406</v>
      </c>
      <c r="K733" s="55">
        <f t="shared" si="262"/>
        <v>47</v>
      </c>
      <c r="L733" s="89">
        <v>610</v>
      </c>
      <c r="M733" s="94">
        <v>396</v>
      </c>
      <c r="N733" s="94"/>
      <c r="O733" s="45">
        <v>20</v>
      </c>
      <c r="P733" s="93">
        <v>14</v>
      </c>
      <c r="Q733" s="56"/>
      <c r="R733" s="55">
        <f t="shared" si="263"/>
        <v>1006</v>
      </c>
      <c r="S733" s="55">
        <f t="shared" si="264"/>
        <v>34</v>
      </c>
      <c r="T733" s="57">
        <f t="shared" si="293"/>
        <v>81</v>
      </c>
      <c r="U733" s="88">
        <v>4.0199999999999996</v>
      </c>
      <c r="V733" s="88">
        <v>4</v>
      </c>
      <c r="W733" s="99">
        <v>7.7</v>
      </c>
      <c r="X733" s="88"/>
      <c r="Y733" s="137"/>
      <c r="Z733" s="88"/>
      <c r="AA733" s="44"/>
      <c r="AB733" s="44"/>
      <c r="AC733" s="68">
        <f t="shared" si="283"/>
        <v>0</v>
      </c>
      <c r="AD733" s="33"/>
      <c r="AE733" s="20">
        <f t="shared" si="284"/>
        <v>0</v>
      </c>
      <c r="AF733" s="85">
        <f>T733+U733+V733+W733+X733+V732+Z733+AA733+AB733</f>
        <v>100.72</v>
      </c>
      <c r="AG733" s="21">
        <f>+AF733-AM733</f>
        <v>100.72</v>
      </c>
      <c r="AH733" s="82"/>
      <c r="AI733" s="78"/>
      <c r="AJ733" s="22">
        <f t="shared" si="270"/>
        <v>100.72</v>
      </c>
      <c r="AK733" s="23">
        <f t="shared" si="280"/>
        <v>27.487999999999971</v>
      </c>
      <c r="AL733" s="58"/>
      <c r="AM733" s="24">
        <f t="shared" si="271"/>
        <v>0</v>
      </c>
      <c r="AN733" s="25">
        <f t="shared" si="285"/>
        <v>128.20799999999997</v>
      </c>
      <c r="AO733" s="28">
        <f t="shared" si="286"/>
        <v>128.20799999999997</v>
      </c>
      <c r="AP733" s="79"/>
      <c r="AQ733" s="24">
        <v>50</v>
      </c>
      <c r="AR733" s="25">
        <v>200</v>
      </c>
      <c r="AS733" s="25">
        <v>0</v>
      </c>
      <c r="AT733" s="25">
        <v>14</v>
      </c>
      <c r="AU733" s="25">
        <v>54</v>
      </c>
      <c r="AV733" s="62">
        <f t="shared" si="287"/>
        <v>318</v>
      </c>
      <c r="AW733" s="64">
        <f t="shared" si="288"/>
        <v>302.09999999999997</v>
      </c>
      <c r="AX733" s="120">
        <v>6</v>
      </c>
      <c r="AY733" s="120">
        <v>20</v>
      </c>
      <c r="AZ733" s="120">
        <v>8</v>
      </c>
      <c r="BA733" s="120">
        <v>1</v>
      </c>
      <c r="BB733" s="81">
        <f t="shared" si="289"/>
        <v>35</v>
      </c>
      <c r="BC733" s="80">
        <f t="shared" si="290"/>
        <v>267.09999999999997</v>
      </c>
      <c r="BD733" s="36">
        <f t="shared" si="291"/>
        <v>128.20799999999997</v>
      </c>
      <c r="BE733" s="80">
        <f t="shared" si="292"/>
        <v>138.892</v>
      </c>
    </row>
    <row r="734" spans="1:57" ht="17.399999999999999">
      <c r="A734" s="217">
        <v>41926</v>
      </c>
      <c r="B734" s="201" t="str">
        <f t="shared" si="279"/>
        <v>02:00:00</v>
      </c>
      <c r="C734" s="27" t="s">
        <v>8</v>
      </c>
      <c r="D734" s="88">
        <v>465</v>
      </c>
      <c r="E734" s="88">
        <v>362</v>
      </c>
      <c r="F734" s="88">
        <v>554</v>
      </c>
      <c r="G734" s="88">
        <v>16</v>
      </c>
      <c r="H734" s="86">
        <v>13</v>
      </c>
      <c r="I734" s="89">
        <v>18</v>
      </c>
      <c r="J734" s="55">
        <f t="shared" si="261"/>
        <v>1381</v>
      </c>
      <c r="K734" s="55">
        <f t="shared" si="262"/>
        <v>47</v>
      </c>
      <c r="L734" s="89">
        <v>607</v>
      </c>
      <c r="M734" s="94">
        <v>397</v>
      </c>
      <c r="N734" s="94"/>
      <c r="O734" s="45">
        <v>20</v>
      </c>
      <c r="P734" s="93">
        <v>14</v>
      </c>
      <c r="Q734" s="56"/>
      <c r="R734" s="55">
        <f t="shared" si="263"/>
        <v>1004</v>
      </c>
      <c r="S734" s="55">
        <f t="shared" si="264"/>
        <v>34</v>
      </c>
      <c r="T734" s="57">
        <f t="shared" si="293"/>
        <v>81</v>
      </c>
      <c r="U734" s="88">
        <v>2.76</v>
      </c>
      <c r="V734" s="88">
        <v>4</v>
      </c>
      <c r="W734" s="88">
        <v>7.6</v>
      </c>
      <c r="X734" s="88"/>
      <c r="Y734" s="137"/>
      <c r="Z734" s="88"/>
      <c r="AA734" s="44"/>
      <c r="AB734" s="44"/>
      <c r="AC734" s="68">
        <f t="shared" si="283"/>
        <v>0</v>
      </c>
      <c r="AD734" s="33"/>
      <c r="AE734" s="20">
        <f t="shared" si="284"/>
        <v>0</v>
      </c>
      <c r="AF734" s="85">
        <f>T734+U734+V734+W734+X734+V733+Z734+AA734+AB734</f>
        <v>99.36</v>
      </c>
      <c r="AG734" s="21">
        <f t="shared" ref="AG734:AG785" si="294">+AF734-AM734</f>
        <v>99.36</v>
      </c>
      <c r="AH734" s="82"/>
      <c r="AI734" s="78"/>
      <c r="AJ734" s="22">
        <f t="shared" si="270"/>
        <v>99.36</v>
      </c>
      <c r="AK734" s="23">
        <f t="shared" si="280"/>
        <v>28.847999999999971</v>
      </c>
      <c r="AL734" s="58"/>
      <c r="AM734" s="24">
        <f t="shared" si="271"/>
        <v>0</v>
      </c>
      <c r="AN734" s="25">
        <f t="shared" si="285"/>
        <v>128.20799999999997</v>
      </c>
      <c r="AO734" s="28">
        <f t="shared" si="286"/>
        <v>128.20799999999997</v>
      </c>
      <c r="AP734" s="79"/>
      <c r="AQ734" s="24">
        <v>50</v>
      </c>
      <c r="AR734" s="25">
        <v>200</v>
      </c>
      <c r="AS734" s="25">
        <v>0</v>
      </c>
      <c r="AT734" s="25">
        <v>14</v>
      </c>
      <c r="AU734" s="25">
        <v>54</v>
      </c>
      <c r="AV734" s="62">
        <f t="shared" si="287"/>
        <v>318</v>
      </c>
      <c r="AW734" s="64">
        <f t="shared" si="288"/>
        <v>302.09999999999997</v>
      </c>
      <c r="AX734" s="120">
        <v>6</v>
      </c>
      <c r="AY734" s="120">
        <v>20</v>
      </c>
      <c r="AZ734" s="120">
        <v>8</v>
      </c>
      <c r="BA734" s="120">
        <v>1</v>
      </c>
      <c r="BB734" s="81">
        <f t="shared" si="289"/>
        <v>35</v>
      </c>
      <c r="BC734" s="80">
        <f t="shared" si="290"/>
        <v>267.09999999999997</v>
      </c>
      <c r="BD734" s="36">
        <f t="shared" si="291"/>
        <v>128.20799999999997</v>
      </c>
      <c r="BE734" s="80">
        <f t="shared" si="292"/>
        <v>138.892</v>
      </c>
    </row>
    <row r="735" spans="1:57" ht="17.399999999999999">
      <c r="A735" s="217">
        <v>41926</v>
      </c>
      <c r="B735" s="201" t="str">
        <f t="shared" si="279"/>
        <v>02:30:00</v>
      </c>
      <c r="C735" s="27" t="s">
        <v>40</v>
      </c>
      <c r="D735" s="88">
        <v>462</v>
      </c>
      <c r="E735" s="88">
        <v>359</v>
      </c>
      <c r="F735" s="88">
        <v>551</v>
      </c>
      <c r="G735" s="88">
        <v>16</v>
      </c>
      <c r="H735" s="86">
        <v>13</v>
      </c>
      <c r="I735" s="89">
        <v>18</v>
      </c>
      <c r="J735" s="55">
        <f t="shared" si="261"/>
        <v>1372</v>
      </c>
      <c r="K735" s="55">
        <f t="shared" si="262"/>
        <v>47</v>
      </c>
      <c r="L735" s="89">
        <v>602</v>
      </c>
      <c r="M735" s="94">
        <v>396</v>
      </c>
      <c r="N735" s="94"/>
      <c r="O735" s="45">
        <v>20</v>
      </c>
      <c r="P735" s="93">
        <v>14</v>
      </c>
      <c r="Q735" s="56"/>
      <c r="R735" s="55">
        <f t="shared" si="263"/>
        <v>998</v>
      </c>
      <c r="S735" s="55">
        <f t="shared" si="264"/>
        <v>34</v>
      </c>
      <c r="T735" s="57">
        <f t="shared" si="293"/>
        <v>81</v>
      </c>
      <c r="U735" s="88">
        <v>2.76</v>
      </c>
      <c r="V735" s="88">
        <v>4</v>
      </c>
      <c r="W735" s="88">
        <v>7.6</v>
      </c>
      <c r="X735" s="88"/>
      <c r="Y735" s="88"/>
      <c r="Z735" s="88"/>
      <c r="AA735" s="44"/>
      <c r="AB735" s="44"/>
      <c r="AC735" s="68">
        <f t="shared" si="283"/>
        <v>0</v>
      </c>
      <c r="AD735" s="33"/>
      <c r="AE735" s="20">
        <f t="shared" si="284"/>
        <v>0</v>
      </c>
      <c r="AF735" s="85">
        <f t="shared" ref="AF735:AF758" si="295">T735+U735+V735+W735+X735+Y735+Z735+AA735+AB735</f>
        <v>95.36</v>
      </c>
      <c r="AG735" s="21">
        <f t="shared" si="294"/>
        <v>95.36</v>
      </c>
      <c r="AH735" s="82"/>
      <c r="AI735" s="78"/>
      <c r="AJ735" s="22">
        <f t="shared" si="270"/>
        <v>95.36</v>
      </c>
      <c r="AK735" s="23">
        <f t="shared" si="280"/>
        <v>32.847999999999971</v>
      </c>
      <c r="AL735" s="58"/>
      <c r="AM735" s="24">
        <f t="shared" si="271"/>
        <v>0</v>
      </c>
      <c r="AN735" s="25">
        <f t="shared" si="285"/>
        <v>128.20799999999997</v>
      </c>
      <c r="AO735" s="28">
        <f t="shared" si="286"/>
        <v>128.20799999999997</v>
      </c>
      <c r="AP735" s="79"/>
      <c r="AQ735" s="24">
        <v>50</v>
      </c>
      <c r="AR735" s="25">
        <v>200</v>
      </c>
      <c r="AS735" s="25">
        <v>0</v>
      </c>
      <c r="AT735" s="25">
        <v>14</v>
      </c>
      <c r="AU735" s="25">
        <v>54</v>
      </c>
      <c r="AV735" s="62">
        <f t="shared" si="287"/>
        <v>318</v>
      </c>
      <c r="AW735" s="64">
        <f t="shared" si="288"/>
        <v>302.09999999999997</v>
      </c>
      <c r="AX735" s="120">
        <v>6</v>
      </c>
      <c r="AY735" s="120">
        <v>20</v>
      </c>
      <c r="AZ735" s="120">
        <v>8</v>
      </c>
      <c r="BA735" s="120">
        <v>1</v>
      </c>
      <c r="BB735" s="81">
        <f t="shared" si="289"/>
        <v>35</v>
      </c>
      <c r="BC735" s="80">
        <f t="shared" si="290"/>
        <v>267.09999999999997</v>
      </c>
      <c r="BD735" s="36">
        <f t="shared" si="291"/>
        <v>128.20799999999997</v>
      </c>
      <c r="BE735" s="80">
        <f t="shared" si="292"/>
        <v>138.892</v>
      </c>
    </row>
    <row r="736" spans="1:57" ht="17.399999999999999">
      <c r="A736" s="217">
        <v>41926</v>
      </c>
      <c r="B736" s="201" t="str">
        <f t="shared" si="279"/>
        <v>03:00:00</v>
      </c>
      <c r="C736" s="27" t="s">
        <v>9</v>
      </c>
      <c r="D736" s="88">
        <v>459</v>
      </c>
      <c r="E736" s="88">
        <v>357</v>
      </c>
      <c r="F736" s="88">
        <v>549</v>
      </c>
      <c r="G736" s="88">
        <v>16</v>
      </c>
      <c r="H736" s="86">
        <v>13</v>
      </c>
      <c r="I736" s="89">
        <v>17</v>
      </c>
      <c r="J736" s="55">
        <f t="shared" si="261"/>
        <v>1365</v>
      </c>
      <c r="K736" s="55">
        <f t="shared" si="262"/>
        <v>46</v>
      </c>
      <c r="L736" s="89">
        <v>597</v>
      </c>
      <c r="M736" s="94">
        <v>394</v>
      </c>
      <c r="N736" s="94"/>
      <c r="O736" s="45">
        <v>20</v>
      </c>
      <c r="P736" s="93">
        <v>14</v>
      </c>
      <c r="Q736" s="56"/>
      <c r="R736" s="55">
        <f t="shared" si="263"/>
        <v>991</v>
      </c>
      <c r="S736" s="55">
        <f t="shared" si="264"/>
        <v>34</v>
      </c>
      <c r="T736" s="57">
        <f t="shared" si="293"/>
        <v>80</v>
      </c>
      <c r="U736" s="88">
        <v>2.76</v>
      </c>
      <c r="V736" s="88">
        <v>4</v>
      </c>
      <c r="W736" s="88">
        <v>7.6</v>
      </c>
      <c r="X736" s="88"/>
      <c r="Y736" s="88"/>
      <c r="Z736" s="88"/>
      <c r="AA736" s="44"/>
      <c r="AB736" s="44"/>
      <c r="AC736" s="68">
        <f t="shared" si="283"/>
        <v>0</v>
      </c>
      <c r="AD736" s="33"/>
      <c r="AE736" s="20">
        <f t="shared" si="284"/>
        <v>0</v>
      </c>
      <c r="AF736" s="85">
        <f t="shared" si="295"/>
        <v>94.36</v>
      </c>
      <c r="AG736" s="21">
        <f t="shared" si="294"/>
        <v>94.36</v>
      </c>
      <c r="AH736" s="82"/>
      <c r="AI736" s="78"/>
      <c r="AJ736" s="22">
        <f t="shared" si="270"/>
        <v>94.36</v>
      </c>
      <c r="AK736" s="23">
        <f t="shared" si="280"/>
        <v>33.847999999999971</v>
      </c>
      <c r="AL736" s="58"/>
      <c r="AM736" s="24">
        <f t="shared" si="271"/>
        <v>0</v>
      </c>
      <c r="AN736" s="25">
        <f t="shared" si="285"/>
        <v>128.20799999999997</v>
      </c>
      <c r="AO736" s="28">
        <f t="shared" si="286"/>
        <v>128.20799999999997</v>
      </c>
      <c r="AP736" s="79"/>
      <c r="AQ736" s="24">
        <v>50</v>
      </c>
      <c r="AR736" s="25">
        <v>200</v>
      </c>
      <c r="AS736" s="25">
        <v>0</v>
      </c>
      <c r="AT736" s="25">
        <v>14</v>
      </c>
      <c r="AU736" s="25">
        <v>54</v>
      </c>
      <c r="AV736" s="62">
        <f t="shared" si="287"/>
        <v>318</v>
      </c>
      <c r="AW736" s="64">
        <f t="shared" si="288"/>
        <v>302.09999999999997</v>
      </c>
      <c r="AX736" s="120">
        <v>6</v>
      </c>
      <c r="AY736" s="120">
        <v>20</v>
      </c>
      <c r="AZ736" s="120">
        <v>8</v>
      </c>
      <c r="BA736" s="120">
        <v>1</v>
      </c>
      <c r="BB736" s="81">
        <f t="shared" si="289"/>
        <v>35</v>
      </c>
      <c r="BC736" s="80">
        <f t="shared" si="290"/>
        <v>267.09999999999997</v>
      </c>
      <c r="BD736" s="36">
        <f t="shared" si="291"/>
        <v>128.20799999999997</v>
      </c>
      <c r="BE736" s="80">
        <f t="shared" si="292"/>
        <v>138.892</v>
      </c>
    </row>
    <row r="737" spans="1:57" ht="17.399999999999999">
      <c r="A737" s="217">
        <v>41926</v>
      </c>
      <c r="B737" s="201" t="str">
        <f t="shared" si="279"/>
        <v>03:30:00</v>
      </c>
      <c r="C737" s="27" t="s">
        <v>41</v>
      </c>
      <c r="D737" s="88">
        <v>455</v>
      </c>
      <c r="E737" s="88">
        <v>355</v>
      </c>
      <c r="F737" s="88">
        <v>546</v>
      </c>
      <c r="G737" s="88">
        <v>15</v>
      </c>
      <c r="H737" s="88">
        <v>13</v>
      </c>
      <c r="I737" s="89">
        <v>17</v>
      </c>
      <c r="J737" s="55">
        <f t="shared" si="261"/>
        <v>1356</v>
      </c>
      <c r="K737" s="55">
        <f t="shared" si="262"/>
        <v>45</v>
      </c>
      <c r="L737" s="89">
        <v>595</v>
      </c>
      <c r="M737" s="94">
        <v>392</v>
      </c>
      <c r="N737" s="94"/>
      <c r="O737" s="93">
        <v>19</v>
      </c>
      <c r="P737" s="93">
        <v>14</v>
      </c>
      <c r="Q737" s="56"/>
      <c r="R737" s="55">
        <f t="shared" si="263"/>
        <v>987</v>
      </c>
      <c r="S737" s="55">
        <f t="shared" si="264"/>
        <v>33</v>
      </c>
      <c r="T737" s="57">
        <f t="shared" si="293"/>
        <v>78</v>
      </c>
      <c r="U737" s="88">
        <v>2.76</v>
      </c>
      <c r="V737" s="89">
        <v>4</v>
      </c>
      <c r="W737" s="88">
        <v>7.6</v>
      </c>
      <c r="X737" s="88"/>
      <c r="Y737" s="88"/>
      <c r="Z737" s="88"/>
      <c r="AA737" s="44"/>
      <c r="AB737" s="44"/>
      <c r="AC737" s="68">
        <f t="shared" si="283"/>
        <v>0</v>
      </c>
      <c r="AD737" s="33"/>
      <c r="AE737" s="20">
        <f t="shared" si="284"/>
        <v>0</v>
      </c>
      <c r="AF737" s="85">
        <f t="shared" si="295"/>
        <v>92.36</v>
      </c>
      <c r="AG737" s="21">
        <f t="shared" si="294"/>
        <v>92.36</v>
      </c>
      <c r="AH737" s="82"/>
      <c r="AI737" s="78"/>
      <c r="AJ737" s="22">
        <f t="shared" si="270"/>
        <v>92.36</v>
      </c>
      <c r="AK737" s="23">
        <f t="shared" si="280"/>
        <v>35.847999999999971</v>
      </c>
      <c r="AL737" s="58"/>
      <c r="AM737" s="24">
        <f t="shared" si="271"/>
        <v>0</v>
      </c>
      <c r="AN737" s="25">
        <f t="shared" si="285"/>
        <v>128.20799999999997</v>
      </c>
      <c r="AO737" s="28">
        <f t="shared" si="286"/>
        <v>128.20799999999997</v>
      </c>
      <c r="AP737" s="79"/>
      <c r="AQ737" s="24">
        <v>50</v>
      </c>
      <c r="AR737" s="25">
        <v>200</v>
      </c>
      <c r="AS737" s="25">
        <v>0</v>
      </c>
      <c r="AT737" s="25">
        <v>14</v>
      </c>
      <c r="AU737" s="25">
        <v>54</v>
      </c>
      <c r="AV737" s="62">
        <f t="shared" si="287"/>
        <v>318</v>
      </c>
      <c r="AW737" s="64">
        <f t="shared" si="288"/>
        <v>302.09999999999997</v>
      </c>
      <c r="AX737" s="120">
        <v>6</v>
      </c>
      <c r="AY737" s="120">
        <v>20</v>
      </c>
      <c r="AZ737" s="120">
        <v>8</v>
      </c>
      <c r="BA737" s="120">
        <v>1</v>
      </c>
      <c r="BB737" s="81">
        <f t="shared" si="289"/>
        <v>35</v>
      </c>
      <c r="BC737" s="80">
        <f t="shared" si="290"/>
        <v>267.09999999999997</v>
      </c>
      <c r="BD737" s="36">
        <f t="shared" si="291"/>
        <v>128.20799999999997</v>
      </c>
      <c r="BE737" s="80">
        <f t="shared" si="292"/>
        <v>138.892</v>
      </c>
    </row>
    <row r="738" spans="1:57" ht="17.399999999999999">
      <c r="A738" s="217">
        <v>41926</v>
      </c>
      <c r="B738" s="201" t="str">
        <f t="shared" si="279"/>
        <v>04:00:00</v>
      </c>
      <c r="C738" s="27" t="s">
        <v>10</v>
      </c>
      <c r="D738" s="88">
        <v>451</v>
      </c>
      <c r="E738" s="88">
        <v>352</v>
      </c>
      <c r="F738" s="88">
        <v>543</v>
      </c>
      <c r="G738" s="88">
        <v>15</v>
      </c>
      <c r="H738" s="88">
        <v>12</v>
      </c>
      <c r="I738" s="89">
        <v>17</v>
      </c>
      <c r="J738" s="55">
        <f t="shared" si="261"/>
        <v>1346</v>
      </c>
      <c r="K738" s="55">
        <f t="shared" si="262"/>
        <v>44</v>
      </c>
      <c r="L738" s="89">
        <v>601</v>
      </c>
      <c r="M738" s="94">
        <v>398</v>
      </c>
      <c r="N738" s="94"/>
      <c r="O738" s="93">
        <v>19</v>
      </c>
      <c r="P738" s="93">
        <v>14</v>
      </c>
      <c r="Q738" s="56"/>
      <c r="R738" s="55">
        <f t="shared" si="263"/>
        <v>999</v>
      </c>
      <c r="S738" s="55">
        <f>O738+P738+Q738</f>
        <v>33</v>
      </c>
      <c r="T738" s="57">
        <f t="shared" si="293"/>
        <v>77</v>
      </c>
      <c r="U738" s="88">
        <v>2.76</v>
      </c>
      <c r="V738" s="89">
        <v>4.5</v>
      </c>
      <c r="W738" s="88">
        <v>7.7</v>
      </c>
      <c r="X738" s="88"/>
      <c r="Y738" s="88"/>
      <c r="Z738" s="88"/>
      <c r="AA738" s="44"/>
      <c r="AB738" s="44"/>
      <c r="AC738" s="68">
        <f t="shared" si="283"/>
        <v>0</v>
      </c>
      <c r="AD738" s="33"/>
      <c r="AE738" s="20">
        <f t="shared" si="284"/>
        <v>0</v>
      </c>
      <c r="AF738" s="85">
        <f t="shared" si="295"/>
        <v>91.960000000000008</v>
      </c>
      <c r="AG738" s="21">
        <f t="shared" si="294"/>
        <v>91.960000000000008</v>
      </c>
      <c r="AH738" s="82"/>
      <c r="AI738" s="78"/>
      <c r="AJ738" s="22">
        <f t="shared" si="270"/>
        <v>91.960000000000008</v>
      </c>
      <c r="AK738" s="23">
        <f t="shared" si="280"/>
        <v>36.247999999999962</v>
      </c>
      <c r="AL738" s="58"/>
      <c r="AM738" s="24">
        <f t="shared" si="271"/>
        <v>0</v>
      </c>
      <c r="AN738" s="25">
        <f t="shared" si="285"/>
        <v>128.20799999999997</v>
      </c>
      <c r="AO738" s="28">
        <f t="shared" si="286"/>
        <v>128.20799999999997</v>
      </c>
      <c r="AP738" s="79"/>
      <c r="AQ738" s="24">
        <v>50</v>
      </c>
      <c r="AR738" s="25">
        <v>200</v>
      </c>
      <c r="AS738" s="25">
        <v>0</v>
      </c>
      <c r="AT738" s="25">
        <v>14</v>
      </c>
      <c r="AU738" s="25">
        <v>54</v>
      </c>
      <c r="AV738" s="62">
        <f t="shared" si="287"/>
        <v>318</v>
      </c>
      <c r="AW738" s="64">
        <f t="shared" si="288"/>
        <v>302.09999999999997</v>
      </c>
      <c r="AX738" s="120">
        <v>6</v>
      </c>
      <c r="AY738" s="120">
        <v>20</v>
      </c>
      <c r="AZ738" s="120">
        <v>8</v>
      </c>
      <c r="BA738" s="120">
        <v>1</v>
      </c>
      <c r="BB738" s="81">
        <f t="shared" si="289"/>
        <v>35</v>
      </c>
      <c r="BC738" s="80">
        <f t="shared" si="290"/>
        <v>267.09999999999997</v>
      </c>
      <c r="BD738" s="36">
        <f t="shared" si="291"/>
        <v>128.20799999999997</v>
      </c>
      <c r="BE738" s="80">
        <f t="shared" si="292"/>
        <v>138.892</v>
      </c>
    </row>
    <row r="739" spans="1:57" ht="17.399999999999999">
      <c r="A739" s="217">
        <v>41926</v>
      </c>
      <c r="B739" s="201" t="str">
        <f t="shared" si="279"/>
        <v>04:30:00</v>
      </c>
      <c r="C739" s="27" t="s">
        <v>42</v>
      </c>
      <c r="D739" s="88">
        <v>452</v>
      </c>
      <c r="E739" s="88">
        <v>353</v>
      </c>
      <c r="F739" s="88">
        <v>543</v>
      </c>
      <c r="G739" s="88">
        <v>15</v>
      </c>
      <c r="H739" s="88">
        <v>12</v>
      </c>
      <c r="I739" s="89">
        <v>17</v>
      </c>
      <c r="J739" s="55">
        <f t="shared" ref="J739:J785" si="296">D739+E739+F739</f>
        <v>1348</v>
      </c>
      <c r="K739" s="55">
        <f t="shared" ref="K739:K785" si="297">G739+H739+I739</f>
        <v>44</v>
      </c>
      <c r="L739" s="89">
        <v>602</v>
      </c>
      <c r="M739" s="94">
        <v>399</v>
      </c>
      <c r="N739" s="94"/>
      <c r="O739" s="93">
        <v>20</v>
      </c>
      <c r="P739" s="93">
        <v>14</v>
      </c>
      <c r="Q739" s="56"/>
      <c r="R739" s="55">
        <f t="shared" ref="R739:R785" si="298">SUM(L739+M739+N739)</f>
        <v>1001</v>
      </c>
      <c r="S739" s="55">
        <f>O739+P739+Q739</f>
        <v>34</v>
      </c>
      <c r="T739" s="57">
        <f t="shared" si="293"/>
        <v>78</v>
      </c>
      <c r="U739" s="88">
        <v>2.76</v>
      </c>
      <c r="V739" s="89">
        <v>4.5</v>
      </c>
      <c r="W739" s="88">
        <v>7.7</v>
      </c>
      <c r="X739" s="88"/>
      <c r="Y739" s="88"/>
      <c r="Z739" s="88"/>
      <c r="AA739" s="44"/>
      <c r="AB739" s="44"/>
      <c r="AC739" s="68">
        <f t="shared" si="283"/>
        <v>0</v>
      </c>
      <c r="AD739" s="33"/>
      <c r="AE739" s="20">
        <f t="shared" si="284"/>
        <v>0</v>
      </c>
      <c r="AF739" s="85">
        <f t="shared" si="295"/>
        <v>92.960000000000008</v>
      </c>
      <c r="AG739" s="21">
        <f t="shared" si="294"/>
        <v>92.960000000000008</v>
      </c>
      <c r="AH739" s="82"/>
      <c r="AI739" s="78"/>
      <c r="AJ739" s="22">
        <f t="shared" ref="AJ739:AJ802" si="299">AF739+AI739</f>
        <v>92.960000000000008</v>
      </c>
      <c r="AK739" s="23">
        <f t="shared" si="280"/>
        <v>35.247999999999962</v>
      </c>
      <c r="AL739" s="58"/>
      <c r="AM739" s="24">
        <f t="shared" ref="AM739:AM785" si="300">AE739</f>
        <v>0</v>
      </c>
      <c r="AN739" s="25">
        <f t="shared" si="285"/>
        <v>128.20799999999997</v>
      </c>
      <c r="AO739" s="28">
        <f t="shared" si="286"/>
        <v>128.20799999999997</v>
      </c>
      <c r="AP739" s="79"/>
      <c r="AQ739" s="24">
        <v>50</v>
      </c>
      <c r="AR739" s="25">
        <v>200</v>
      </c>
      <c r="AS739" s="25">
        <v>0</v>
      </c>
      <c r="AT739" s="25">
        <v>14</v>
      </c>
      <c r="AU739" s="25">
        <v>54</v>
      </c>
      <c r="AV739" s="62">
        <f t="shared" si="287"/>
        <v>318</v>
      </c>
      <c r="AW739" s="64">
        <f t="shared" si="288"/>
        <v>302.09999999999997</v>
      </c>
      <c r="AX739" s="120">
        <v>6</v>
      </c>
      <c r="AY739" s="120">
        <v>20</v>
      </c>
      <c r="AZ739" s="120">
        <v>8</v>
      </c>
      <c r="BA739" s="120">
        <v>1</v>
      </c>
      <c r="BB739" s="81">
        <f t="shared" si="289"/>
        <v>35</v>
      </c>
      <c r="BC739" s="80">
        <f t="shared" si="290"/>
        <v>267.09999999999997</v>
      </c>
      <c r="BD739" s="36">
        <f t="shared" si="291"/>
        <v>128.20799999999997</v>
      </c>
      <c r="BE739" s="80">
        <f t="shared" si="292"/>
        <v>138.892</v>
      </c>
    </row>
    <row r="740" spans="1:57" ht="17.399999999999999">
      <c r="A740" s="217">
        <v>41926</v>
      </c>
      <c r="B740" s="201" t="str">
        <f t="shared" si="279"/>
        <v>05:00:00</v>
      </c>
      <c r="C740" s="27" t="s">
        <v>11</v>
      </c>
      <c r="D740" s="88">
        <v>460</v>
      </c>
      <c r="E740" s="88">
        <v>360</v>
      </c>
      <c r="F740" s="88">
        <v>543</v>
      </c>
      <c r="G740" s="88">
        <v>15</v>
      </c>
      <c r="H740" s="88">
        <v>12</v>
      </c>
      <c r="I740" s="89">
        <v>17</v>
      </c>
      <c r="J740" s="55">
        <f t="shared" si="296"/>
        <v>1363</v>
      </c>
      <c r="K740" s="55">
        <f t="shared" si="297"/>
        <v>44</v>
      </c>
      <c r="L740" s="89">
        <v>604</v>
      </c>
      <c r="M740" s="94">
        <v>407</v>
      </c>
      <c r="N740" s="94"/>
      <c r="O740" s="93">
        <v>20</v>
      </c>
      <c r="P740" s="93">
        <v>14</v>
      </c>
      <c r="Q740" s="56"/>
      <c r="R740" s="55">
        <f t="shared" si="298"/>
        <v>1011</v>
      </c>
      <c r="S740" s="55">
        <f>O740+P740+Q740</f>
        <v>34</v>
      </c>
      <c r="T740" s="57">
        <f t="shared" si="293"/>
        <v>78</v>
      </c>
      <c r="U740" s="89">
        <v>2.76</v>
      </c>
      <c r="V740" s="89">
        <v>4.5</v>
      </c>
      <c r="W740" s="88">
        <v>8.1999999999999993</v>
      </c>
      <c r="X740" s="88"/>
      <c r="Y740" s="88"/>
      <c r="Z740" s="88"/>
      <c r="AA740" s="44"/>
      <c r="AB740" s="44"/>
      <c r="AC740" s="68">
        <f t="shared" si="283"/>
        <v>0</v>
      </c>
      <c r="AD740" s="33"/>
      <c r="AE740" s="20">
        <f t="shared" si="284"/>
        <v>0</v>
      </c>
      <c r="AF740" s="85">
        <f t="shared" si="295"/>
        <v>93.460000000000008</v>
      </c>
      <c r="AG740" s="21">
        <f t="shared" si="294"/>
        <v>93.460000000000008</v>
      </c>
      <c r="AH740" s="82"/>
      <c r="AI740" s="78"/>
      <c r="AJ740" s="22">
        <f t="shared" si="299"/>
        <v>93.460000000000008</v>
      </c>
      <c r="AK740" s="23">
        <f t="shared" si="280"/>
        <v>34.747999999999962</v>
      </c>
      <c r="AL740" s="58"/>
      <c r="AM740" s="24">
        <f t="shared" si="300"/>
        <v>0</v>
      </c>
      <c r="AN740" s="25">
        <f t="shared" si="285"/>
        <v>128.20799999999997</v>
      </c>
      <c r="AO740" s="28">
        <f t="shared" si="286"/>
        <v>128.20799999999997</v>
      </c>
      <c r="AP740" s="79"/>
      <c r="AQ740" s="24">
        <v>50</v>
      </c>
      <c r="AR740" s="25">
        <v>200</v>
      </c>
      <c r="AS740" s="25">
        <v>0</v>
      </c>
      <c r="AT740" s="25">
        <v>14</v>
      </c>
      <c r="AU740" s="25">
        <v>54</v>
      </c>
      <c r="AV740" s="62">
        <f t="shared" si="287"/>
        <v>318</v>
      </c>
      <c r="AW740" s="64">
        <f t="shared" si="288"/>
        <v>302.09999999999997</v>
      </c>
      <c r="AX740" s="120">
        <v>6</v>
      </c>
      <c r="AY740" s="120">
        <v>20</v>
      </c>
      <c r="AZ740" s="120">
        <v>8</v>
      </c>
      <c r="BA740" s="120">
        <v>1</v>
      </c>
      <c r="BB740" s="81">
        <f t="shared" si="289"/>
        <v>35</v>
      </c>
      <c r="BC740" s="80">
        <f t="shared" si="290"/>
        <v>267.09999999999997</v>
      </c>
      <c r="BD740" s="36">
        <f t="shared" si="291"/>
        <v>128.20799999999997</v>
      </c>
      <c r="BE740" s="80">
        <f t="shared" si="292"/>
        <v>138.892</v>
      </c>
    </row>
    <row r="741" spans="1:57" ht="17.399999999999999">
      <c r="A741" s="217">
        <v>41926</v>
      </c>
      <c r="B741" s="201" t="str">
        <f t="shared" si="279"/>
        <v>05:30:00</v>
      </c>
      <c r="C741" s="27" t="s">
        <v>43</v>
      </c>
      <c r="D741" s="92">
        <v>480</v>
      </c>
      <c r="E741" s="88">
        <v>361</v>
      </c>
      <c r="F741" s="95">
        <v>577</v>
      </c>
      <c r="G741" s="88">
        <v>16</v>
      </c>
      <c r="H741" s="88">
        <v>12</v>
      </c>
      <c r="I741" s="89">
        <v>19</v>
      </c>
      <c r="J741" s="55">
        <f t="shared" si="296"/>
        <v>1418</v>
      </c>
      <c r="K741" s="55">
        <f t="shared" si="297"/>
        <v>47</v>
      </c>
      <c r="L741" s="89">
        <v>602</v>
      </c>
      <c r="M741" s="94">
        <v>397</v>
      </c>
      <c r="N741" s="94"/>
      <c r="O741" s="93">
        <v>20</v>
      </c>
      <c r="P741" s="93">
        <v>14</v>
      </c>
      <c r="Q741" s="45"/>
      <c r="R741" s="55">
        <f t="shared" si="298"/>
        <v>999</v>
      </c>
      <c r="S741" s="55">
        <f>O741+P741+Q741</f>
        <v>34</v>
      </c>
      <c r="T741" s="57">
        <f t="shared" si="293"/>
        <v>81</v>
      </c>
      <c r="U741" s="89">
        <v>2.76</v>
      </c>
      <c r="V741" s="89">
        <v>4.5</v>
      </c>
      <c r="W741" s="88">
        <v>8.1999999999999993</v>
      </c>
      <c r="X741" s="88"/>
      <c r="Y741" s="88"/>
      <c r="Z741" s="88"/>
      <c r="AA741" s="44"/>
      <c r="AB741" s="44"/>
      <c r="AC741" s="68">
        <f t="shared" si="283"/>
        <v>0</v>
      </c>
      <c r="AD741" s="33"/>
      <c r="AE741" s="20">
        <f t="shared" si="284"/>
        <v>0</v>
      </c>
      <c r="AF741" s="85">
        <f t="shared" si="295"/>
        <v>96.460000000000008</v>
      </c>
      <c r="AG741" s="21">
        <f t="shared" si="294"/>
        <v>96.460000000000008</v>
      </c>
      <c r="AH741" s="82"/>
      <c r="AI741" s="78"/>
      <c r="AJ741" s="22">
        <f t="shared" si="299"/>
        <v>96.460000000000008</v>
      </c>
      <c r="AK741" s="23">
        <f t="shared" si="280"/>
        <v>31.747999999999962</v>
      </c>
      <c r="AL741" s="58"/>
      <c r="AM741" s="24">
        <f t="shared" si="300"/>
        <v>0</v>
      </c>
      <c r="AN741" s="25">
        <f t="shared" si="285"/>
        <v>128.20799999999997</v>
      </c>
      <c r="AO741" s="28">
        <f t="shared" si="286"/>
        <v>128.20799999999997</v>
      </c>
      <c r="AP741" s="79"/>
      <c r="AQ741" s="24">
        <v>50</v>
      </c>
      <c r="AR741" s="25">
        <v>200</v>
      </c>
      <c r="AS741" s="25">
        <v>0</v>
      </c>
      <c r="AT741" s="25">
        <v>14</v>
      </c>
      <c r="AU741" s="25">
        <v>54</v>
      </c>
      <c r="AV741" s="62">
        <f t="shared" si="287"/>
        <v>318</v>
      </c>
      <c r="AW741" s="64">
        <f t="shared" si="288"/>
        <v>302.09999999999997</v>
      </c>
      <c r="AX741" s="120">
        <v>6</v>
      </c>
      <c r="AY741" s="120">
        <v>20</v>
      </c>
      <c r="AZ741" s="120">
        <v>8</v>
      </c>
      <c r="BA741" s="120">
        <v>1</v>
      </c>
      <c r="BB741" s="81">
        <f t="shared" si="289"/>
        <v>35</v>
      </c>
      <c r="BC741" s="80">
        <f t="shared" si="290"/>
        <v>267.09999999999997</v>
      </c>
      <c r="BD741" s="36">
        <f t="shared" si="291"/>
        <v>128.20799999999997</v>
      </c>
      <c r="BE741" s="80">
        <f t="shared" si="292"/>
        <v>138.892</v>
      </c>
    </row>
    <row r="742" spans="1:57" ht="17.399999999999999">
      <c r="A742" s="217">
        <v>41926</v>
      </c>
      <c r="B742" s="201" t="str">
        <f t="shared" si="279"/>
        <v>06:00:00</v>
      </c>
      <c r="C742" s="27" t="s">
        <v>12</v>
      </c>
      <c r="D742" s="88">
        <v>446</v>
      </c>
      <c r="E742" s="88">
        <v>326</v>
      </c>
      <c r="F742" s="88">
        <v>536</v>
      </c>
      <c r="G742" s="88">
        <v>15</v>
      </c>
      <c r="H742" s="88">
        <v>12</v>
      </c>
      <c r="I742" s="89">
        <v>18</v>
      </c>
      <c r="J742" s="55">
        <f t="shared" si="296"/>
        <v>1308</v>
      </c>
      <c r="K742" s="55">
        <f t="shared" si="297"/>
        <v>45</v>
      </c>
      <c r="L742" s="89">
        <v>564</v>
      </c>
      <c r="M742" s="94">
        <v>382</v>
      </c>
      <c r="N742" s="94"/>
      <c r="O742" s="93">
        <v>19</v>
      </c>
      <c r="P742" s="93">
        <v>13</v>
      </c>
      <c r="Q742" s="45"/>
      <c r="R742" s="55">
        <f t="shared" si="298"/>
        <v>946</v>
      </c>
      <c r="S742" s="55">
        <f t="shared" ref="S742:S785" si="301">O742+P742+Q742</f>
        <v>32</v>
      </c>
      <c r="T742" s="57">
        <f t="shared" si="293"/>
        <v>77</v>
      </c>
      <c r="U742" s="89">
        <v>2.6</v>
      </c>
      <c r="V742" s="88">
        <v>3.5</v>
      </c>
      <c r="W742" s="100">
        <v>7.5</v>
      </c>
      <c r="X742" s="88"/>
      <c r="Y742" s="88"/>
      <c r="Z742" s="88"/>
      <c r="AA742" s="44"/>
      <c r="AB742" s="44"/>
      <c r="AC742" s="68">
        <f t="shared" si="283"/>
        <v>0</v>
      </c>
      <c r="AD742" s="33"/>
      <c r="AE742" s="20">
        <f t="shared" si="284"/>
        <v>0</v>
      </c>
      <c r="AF742" s="85">
        <f t="shared" si="295"/>
        <v>90.6</v>
      </c>
      <c r="AG742" s="21">
        <f t="shared" si="294"/>
        <v>90.6</v>
      </c>
      <c r="AH742" s="82"/>
      <c r="AI742" s="78"/>
      <c r="AJ742" s="22">
        <f t="shared" si="299"/>
        <v>90.6</v>
      </c>
      <c r="AK742" s="23">
        <f t="shared" si="280"/>
        <v>37.607999999999976</v>
      </c>
      <c r="AL742" s="58"/>
      <c r="AM742" s="24">
        <f t="shared" si="300"/>
        <v>0</v>
      </c>
      <c r="AN742" s="25">
        <f t="shared" si="285"/>
        <v>128.20799999999997</v>
      </c>
      <c r="AO742" s="28">
        <f t="shared" si="286"/>
        <v>128.20799999999997</v>
      </c>
      <c r="AP742" s="79"/>
      <c r="AQ742" s="24">
        <v>50</v>
      </c>
      <c r="AR742" s="25">
        <v>200</v>
      </c>
      <c r="AS742" s="25">
        <v>0</v>
      </c>
      <c r="AT742" s="25">
        <v>14</v>
      </c>
      <c r="AU742" s="25">
        <v>54</v>
      </c>
      <c r="AV742" s="62">
        <f t="shared" si="287"/>
        <v>318</v>
      </c>
      <c r="AW742" s="64">
        <f t="shared" si="288"/>
        <v>302.09999999999997</v>
      </c>
      <c r="AX742" s="120">
        <v>6</v>
      </c>
      <c r="AY742" s="120">
        <v>20</v>
      </c>
      <c r="AZ742" s="120">
        <v>8</v>
      </c>
      <c r="BA742" s="120">
        <v>1</v>
      </c>
      <c r="BB742" s="81">
        <f t="shared" si="289"/>
        <v>35</v>
      </c>
      <c r="BC742" s="80">
        <f t="shared" si="290"/>
        <v>267.09999999999997</v>
      </c>
      <c r="BD742" s="36">
        <f t="shared" si="291"/>
        <v>128.20799999999997</v>
      </c>
      <c r="BE742" s="80">
        <f t="shared" si="292"/>
        <v>138.892</v>
      </c>
    </row>
    <row r="743" spans="1:57" ht="17.399999999999999">
      <c r="A743" s="217">
        <v>41926</v>
      </c>
      <c r="B743" s="201" t="str">
        <f t="shared" si="279"/>
        <v>06:30:00</v>
      </c>
      <c r="C743" s="27" t="s">
        <v>44</v>
      </c>
      <c r="D743" s="88">
        <v>432</v>
      </c>
      <c r="E743" s="88">
        <v>352</v>
      </c>
      <c r="F743" s="88">
        <v>511</v>
      </c>
      <c r="G743" s="88">
        <v>14</v>
      </c>
      <c r="H743" s="88">
        <v>12</v>
      </c>
      <c r="I743" s="89">
        <v>16</v>
      </c>
      <c r="J743" s="55">
        <f t="shared" si="296"/>
        <v>1295</v>
      </c>
      <c r="K743" s="55">
        <f t="shared" si="297"/>
        <v>42</v>
      </c>
      <c r="L743" s="89">
        <v>566</v>
      </c>
      <c r="M743" s="94">
        <v>369</v>
      </c>
      <c r="N743" s="94"/>
      <c r="O743" s="93">
        <v>19</v>
      </c>
      <c r="P743" s="93">
        <v>14</v>
      </c>
      <c r="Q743" s="45"/>
      <c r="R743" s="55">
        <f t="shared" si="298"/>
        <v>935</v>
      </c>
      <c r="S743" s="55">
        <f t="shared" si="301"/>
        <v>33</v>
      </c>
      <c r="T743" s="57">
        <f t="shared" si="293"/>
        <v>75</v>
      </c>
      <c r="U743" s="89">
        <v>2.6</v>
      </c>
      <c r="V743" s="88">
        <v>3.5</v>
      </c>
      <c r="W743" s="100">
        <v>7.5</v>
      </c>
      <c r="X743" s="88"/>
      <c r="Y743" s="88"/>
      <c r="Z743" s="88"/>
      <c r="AA743" s="44"/>
      <c r="AB743" s="44"/>
      <c r="AC743" s="68">
        <f t="shared" si="283"/>
        <v>0</v>
      </c>
      <c r="AD743" s="33"/>
      <c r="AE743" s="20">
        <f t="shared" si="284"/>
        <v>0</v>
      </c>
      <c r="AF743" s="85">
        <f t="shared" si="295"/>
        <v>88.6</v>
      </c>
      <c r="AG743" s="21">
        <f t="shared" si="294"/>
        <v>88.6</v>
      </c>
      <c r="AH743" s="82"/>
      <c r="AI743" s="78"/>
      <c r="AJ743" s="22">
        <f t="shared" si="299"/>
        <v>88.6</v>
      </c>
      <c r="AK743" s="23">
        <f t="shared" si="280"/>
        <v>39.607999999999976</v>
      </c>
      <c r="AL743" s="58"/>
      <c r="AM743" s="24">
        <f t="shared" si="300"/>
        <v>0</v>
      </c>
      <c r="AN743" s="25">
        <f t="shared" si="285"/>
        <v>128.20799999999997</v>
      </c>
      <c r="AO743" s="28">
        <f t="shared" si="286"/>
        <v>128.20799999999997</v>
      </c>
      <c r="AP743" s="79"/>
      <c r="AQ743" s="24">
        <v>50</v>
      </c>
      <c r="AR743" s="25">
        <v>200</v>
      </c>
      <c r="AS743" s="25">
        <v>0</v>
      </c>
      <c r="AT743" s="25">
        <v>14</v>
      </c>
      <c r="AU743" s="25">
        <v>54</v>
      </c>
      <c r="AV743" s="62">
        <f t="shared" si="287"/>
        <v>318</v>
      </c>
      <c r="AW743" s="64">
        <f t="shared" si="288"/>
        <v>302.09999999999997</v>
      </c>
      <c r="AX743" s="120">
        <v>6</v>
      </c>
      <c r="AY743" s="120">
        <v>20</v>
      </c>
      <c r="AZ743" s="120">
        <v>8</v>
      </c>
      <c r="BA743" s="120">
        <v>1</v>
      </c>
      <c r="BB743" s="81">
        <f t="shared" si="289"/>
        <v>35</v>
      </c>
      <c r="BC743" s="80">
        <f t="shared" si="290"/>
        <v>267.09999999999997</v>
      </c>
      <c r="BD743" s="36">
        <f t="shared" si="291"/>
        <v>128.20799999999997</v>
      </c>
      <c r="BE743" s="80">
        <f t="shared" si="292"/>
        <v>138.892</v>
      </c>
    </row>
    <row r="744" spans="1:57" ht="17.399999999999999">
      <c r="A744" s="217">
        <v>41926</v>
      </c>
      <c r="B744" s="201" t="str">
        <f t="shared" si="279"/>
        <v>07:00:00</v>
      </c>
      <c r="C744" s="214" t="s">
        <v>13</v>
      </c>
      <c r="D744" s="88">
        <v>429</v>
      </c>
      <c r="E744" s="88">
        <v>384</v>
      </c>
      <c r="F744" s="88">
        <v>532</v>
      </c>
      <c r="G744" s="88">
        <v>14</v>
      </c>
      <c r="H744" s="88">
        <v>13</v>
      </c>
      <c r="I744" s="89">
        <v>18</v>
      </c>
      <c r="J744" s="55">
        <f t="shared" si="296"/>
        <v>1345</v>
      </c>
      <c r="K744" s="55">
        <f t="shared" si="297"/>
        <v>45</v>
      </c>
      <c r="L744" s="89">
        <v>570</v>
      </c>
      <c r="M744" s="94">
        <v>392</v>
      </c>
      <c r="N744" s="94"/>
      <c r="O744" s="93">
        <v>19</v>
      </c>
      <c r="P744" s="93">
        <v>14</v>
      </c>
      <c r="Q744" s="45"/>
      <c r="R744" s="55">
        <f t="shared" si="298"/>
        <v>962</v>
      </c>
      <c r="S744" s="55">
        <f t="shared" si="301"/>
        <v>33</v>
      </c>
      <c r="T744" s="57">
        <f t="shared" si="293"/>
        <v>78</v>
      </c>
      <c r="U744" s="89">
        <v>2.2799999999999998</v>
      </c>
      <c r="V744" s="88">
        <v>3.5</v>
      </c>
      <c r="W744" s="100">
        <v>6.5</v>
      </c>
      <c r="X744" s="88"/>
      <c r="Y744" s="88"/>
      <c r="Z744" s="88"/>
      <c r="AA744" s="44"/>
      <c r="AB744" s="44"/>
      <c r="AC744" s="68">
        <f t="shared" si="283"/>
        <v>0</v>
      </c>
      <c r="AD744" s="33"/>
      <c r="AE744" s="20">
        <f t="shared" si="284"/>
        <v>0</v>
      </c>
      <c r="AF744" s="85">
        <f t="shared" si="295"/>
        <v>90.28</v>
      </c>
      <c r="AG744" s="21">
        <f t="shared" si="294"/>
        <v>90.28</v>
      </c>
      <c r="AH744" s="82"/>
      <c r="AI744" s="78"/>
      <c r="AJ744" s="22">
        <f t="shared" si="299"/>
        <v>90.28</v>
      </c>
      <c r="AK744" s="23">
        <f t="shared" si="280"/>
        <v>42.487999999999971</v>
      </c>
      <c r="AL744" s="58"/>
      <c r="AM744" s="24">
        <f t="shared" si="300"/>
        <v>0</v>
      </c>
      <c r="AN744" s="25">
        <f t="shared" si="285"/>
        <v>132.76799999999997</v>
      </c>
      <c r="AO744" s="28">
        <f t="shared" si="286"/>
        <v>132.76799999999997</v>
      </c>
      <c r="AP744" s="79"/>
      <c r="AQ744" s="24">
        <v>60</v>
      </c>
      <c r="AR744" s="25">
        <v>200</v>
      </c>
      <c r="AS744" s="25">
        <v>0</v>
      </c>
      <c r="AT744" s="25">
        <v>14</v>
      </c>
      <c r="AU744" s="25">
        <v>54</v>
      </c>
      <c r="AV744" s="62">
        <f t="shared" si="287"/>
        <v>328</v>
      </c>
      <c r="AW744" s="64">
        <f t="shared" si="288"/>
        <v>311.59999999999997</v>
      </c>
      <c r="AX744" s="120">
        <v>6</v>
      </c>
      <c r="AY744" s="120">
        <v>20</v>
      </c>
      <c r="AZ744" s="120">
        <v>8</v>
      </c>
      <c r="BA744" s="120">
        <v>1</v>
      </c>
      <c r="BB744" s="81">
        <f t="shared" si="289"/>
        <v>35</v>
      </c>
      <c r="BC744" s="80">
        <f t="shared" si="290"/>
        <v>276.59999999999997</v>
      </c>
      <c r="BD744" s="36">
        <f t="shared" si="291"/>
        <v>132.76799999999997</v>
      </c>
      <c r="BE744" s="80">
        <f t="shared" si="292"/>
        <v>143.83199999999999</v>
      </c>
    </row>
    <row r="745" spans="1:57" ht="17.399999999999999">
      <c r="A745" s="217">
        <v>41926</v>
      </c>
      <c r="B745" s="201" t="str">
        <f t="shared" si="279"/>
        <v>07:30:00</v>
      </c>
      <c r="C745" s="27" t="s">
        <v>30</v>
      </c>
      <c r="D745" s="88">
        <v>460</v>
      </c>
      <c r="E745" s="88">
        <v>445</v>
      </c>
      <c r="F745" s="88">
        <v>545</v>
      </c>
      <c r="G745" s="88">
        <v>15</v>
      </c>
      <c r="H745" s="88">
        <v>15</v>
      </c>
      <c r="I745" s="89">
        <v>18</v>
      </c>
      <c r="J745" s="55">
        <f t="shared" si="296"/>
        <v>1450</v>
      </c>
      <c r="K745" s="55">
        <f t="shared" si="297"/>
        <v>48</v>
      </c>
      <c r="L745" s="89">
        <v>580</v>
      </c>
      <c r="M745" s="94">
        <v>425</v>
      </c>
      <c r="N745" s="94"/>
      <c r="O745" s="93">
        <v>19</v>
      </c>
      <c r="P745" s="93">
        <v>17</v>
      </c>
      <c r="Q745" s="45"/>
      <c r="R745" s="55">
        <f t="shared" si="298"/>
        <v>1005</v>
      </c>
      <c r="S745" s="55">
        <f t="shared" si="301"/>
        <v>36</v>
      </c>
      <c r="T745" s="57">
        <f t="shared" si="293"/>
        <v>84</v>
      </c>
      <c r="U745" s="89">
        <v>2.2799999999999998</v>
      </c>
      <c r="V745" s="88">
        <v>3.5</v>
      </c>
      <c r="W745" s="100">
        <v>6.5</v>
      </c>
      <c r="X745" s="88"/>
      <c r="Y745" s="88"/>
      <c r="Z745" s="88"/>
      <c r="AA745" s="44"/>
      <c r="AB745" s="44"/>
      <c r="AC745" s="68">
        <f t="shared" si="283"/>
        <v>0</v>
      </c>
      <c r="AD745" s="33"/>
      <c r="AE745" s="20">
        <f t="shared" si="284"/>
        <v>0</v>
      </c>
      <c r="AF745" s="85">
        <f t="shared" si="295"/>
        <v>96.28</v>
      </c>
      <c r="AG745" s="21">
        <f t="shared" si="294"/>
        <v>96.28</v>
      </c>
      <c r="AH745" s="82"/>
      <c r="AI745" s="78"/>
      <c r="AJ745" s="22">
        <f t="shared" si="299"/>
        <v>96.28</v>
      </c>
      <c r="AK745" s="23">
        <f t="shared" si="280"/>
        <v>36.487999999999971</v>
      </c>
      <c r="AL745" s="58"/>
      <c r="AM745" s="24">
        <f t="shared" si="300"/>
        <v>0</v>
      </c>
      <c r="AN745" s="25">
        <f t="shared" si="285"/>
        <v>132.76799999999997</v>
      </c>
      <c r="AO745" s="28">
        <f t="shared" si="286"/>
        <v>132.76799999999997</v>
      </c>
      <c r="AP745" s="79"/>
      <c r="AQ745" s="24">
        <v>60</v>
      </c>
      <c r="AR745" s="25">
        <v>200</v>
      </c>
      <c r="AS745" s="25">
        <v>0</v>
      </c>
      <c r="AT745" s="25">
        <v>14</v>
      </c>
      <c r="AU745" s="25">
        <v>54</v>
      </c>
      <c r="AV745" s="62">
        <f t="shared" si="287"/>
        <v>328</v>
      </c>
      <c r="AW745" s="64">
        <f t="shared" si="288"/>
        <v>311.59999999999997</v>
      </c>
      <c r="AX745" s="120">
        <v>6</v>
      </c>
      <c r="AY745" s="120">
        <v>20</v>
      </c>
      <c r="AZ745" s="120">
        <v>8</v>
      </c>
      <c r="BA745" s="120">
        <v>1</v>
      </c>
      <c r="BB745" s="81">
        <f t="shared" si="289"/>
        <v>35</v>
      </c>
      <c r="BC745" s="80">
        <f t="shared" si="290"/>
        <v>276.59999999999997</v>
      </c>
      <c r="BD745" s="36">
        <f t="shared" si="291"/>
        <v>132.76799999999997</v>
      </c>
      <c r="BE745" s="80">
        <f t="shared" si="292"/>
        <v>143.83199999999999</v>
      </c>
    </row>
    <row r="746" spans="1:57" ht="17.399999999999999">
      <c r="A746" s="217">
        <v>41926</v>
      </c>
      <c r="B746" s="201" t="str">
        <f t="shared" si="279"/>
        <v>08:00:00</v>
      </c>
      <c r="C746" s="27" t="s">
        <v>14</v>
      </c>
      <c r="D746" s="88">
        <v>511</v>
      </c>
      <c r="E746" s="88">
        <v>518</v>
      </c>
      <c r="F746" s="88">
        <v>603</v>
      </c>
      <c r="G746" s="88">
        <v>17</v>
      </c>
      <c r="H746" s="88">
        <v>17</v>
      </c>
      <c r="I746" s="89">
        <v>20</v>
      </c>
      <c r="J746" s="55">
        <f t="shared" si="296"/>
        <v>1632</v>
      </c>
      <c r="K746" s="55">
        <f t="shared" si="297"/>
        <v>54</v>
      </c>
      <c r="L746" s="88">
        <v>624</v>
      </c>
      <c r="M746" s="94">
        <v>487</v>
      </c>
      <c r="N746" s="94"/>
      <c r="O746" s="93">
        <v>20</v>
      </c>
      <c r="P746" s="93">
        <v>18</v>
      </c>
      <c r="Q746" s="45"/>
      <c r="R746" s="55">
        <f t="shared" si="298"/>
        <v>1111</v>
      </c>
      <c r="S746" s="55">
        <f t="shared" si="301"/>
        <v>38</v>
      </c>
      <c r="T746" s="57">
        <f t="shared" si="293"/>
        <v>92</v>
      </c>
      <c r="U746" s="89">
        <v>2.38</v>
      </c>
      <c r="V746" s="88">
        <v>3.8</v>
      </c>
      <c r="W746" s="100">
        <v>6.9</v>
      </c>
      <c r="X746" s="104"/>
      <c r="Y746" s="88"/>
      <c r="Z746" s="88"/>
      <c r="AA746" s="44"/>
      <c r="AB746" s="44"/>
      <c r="AC746" s="68">
        <f t="shared" si="283"/>
        <v>0</v>
      </c>
      <c r="AD746" s="33"/>
      <c r="AE746" s="20">
        <f t="shared" si="284"/>
        <v>0</v>
      </c>
      <c r="AF746" s="85">
        <f>T746+U746+V746+W746+X746+Y746+Z746+AA746+AB746</f>
        <v>105.08</v>
      </c>
      <c r="AG746" s="21">
        <f t="shared" si="294"/>
        <v>105.08</v>
      </c>
      <c r="AH746" s="82"/>
      <c r="AI746" s="78"/>
      <c r="AJ746" s="22">
        <f t="shared" si="299"/>
        <v>105.08</v>
      </c>
      <c r="AK746" s="23">
        <f t="shared" si="280"/>
        <v>27.687999999999974</v>
      </c>
      <c r="AL746" s="58"/>
      <c r="AM746" s="24">
        <f t="shared" si="300"/>
        <v>0</v>
      </c>
      <c r="AN746" s="25">
        <f t="shared" si="285"/>
        <v>132.76799999999997</v>
      </c>
      <c r="AO746" s="28">
        <f t="shared" si="286"/>
        <v>132.76799999999997</v>
      </c>
      <c r="AP746" s="79"/>
      <c r="AQ746" s="24">
        <v>60</v>
      </c>
      <c r="AR746" s="25">
        <v>200</v>
      </c>
      <c r="AS746" s="25">
        <v>0</v>
      </c>
      <c r="AT746" s="25">
        <v>14</v>
      </c>
      <c r="AU746" s="25">
        <v>54</v>
      </c>
      <c r="AV746" s="62">
        <f t="shared" si="287"/>
        <v>328</v>
      </c>
      <c r="AW746" s="64">
        <f t="shared" si="288"/>
        <v>311.59999999999997</v>
      </c>
      <c r="AX746" s="120">
        <v>6</v>
      </c>
      <c r="AY746" s="120">
        <v>20</v>
      </c>
      <c r="AZ746" s="120">
        <v>8</v>
      </c>
      <c r="BA746" s="120">
        <v>1</v>
      </c>
      <c r="BB746" s="81">
        <f t="shared" si="289"/>
        <v>35</v>
      </c>
      <c r="BC746" s="80">
        <f t="shared" si="290"/>
        <v>276.59999999999997</v>
      </c>
      <c r="BD746" s="36">
        <f t="shared" si="291"/>
        <v>132.76799999999997</v>
      </c>
      <c r="BE746" s="80">
        <f t="shared" si="292"/>
        <v>143.83199999999999</v>
      </c>
    </row>
    <row r="747" spans="1:57" ht="17.399999999999999">
      <c r="A747" s="217">
        <v>41926</v>
      </c>
      <c r="B747" s="201" t="str">
        <f t="shared" si="279"/>
        <v>08:30:00</v>
      </c>
      <c r="C747" s="27" t="s">
        <v>31</v>
      </c>
      <c r="D747" s="88">
        <v>531</v>
      </c>
      <c r="E747" s="88">
        <v>560</v>
      </c>
      <c r="F747" s="88">
        <v>618</v>
      </c>
      <c r="G747" s="88">
        <v>18</v>
      </c>
      <c r="H747" s="88">
        <v>19</v>
      </c>
      <c r="I747" s="89">
        <v>21</v>
      </c>
      <c r="J747" s="55">
        <f t="shared" si="296"/>
        <v>1709</v>
      </c>
      <c r="K747" s="55">
        <f t="shared" si="297"/>
        <v>58</v>
      </c>
      <c r="L747" s="88">
        <v>633</v>
      </c>
      <c r="M747" s="94">
        <v>417</v>
      </c>
      <c r="N747" s="94"/>
      <c r="O747" s="90">
        <v>21</v>
      </c>
      <c r="P747" s="93">
        <v>18</v>
      </c>
      <c r="Q747" s="45"/>
      <c r="R747" s="55">
        <f t="shared" si="298"/>
        <v>1050</v>
      </c>
      <c r="S747" s="55">
        <f t="shared" si="301"/>
        <v>39</v>
      </c>
      <c r="T747" s="57">
        <f t="shared" si="293"/>
        <v>97</v>
      </c>
      <c r="U747" s="89">
        <v>2.38</v>
      </c>
      <c r="V747" s="88">
        <v>3.8</v>
      </c>
      <c r="W747" s="100">
        <v>6.9</v>
      </c>
      <c r="X747" s="88"/>
      <c r="Y747" s="88"/>
      <c r="Z747" s="88"/>
      <c r="AA747" s="44"/>
      <c r="AB747" s="44"/>
      <c r="AC747" s="68">
        <f t="shared" si="283"/>
        <v>0</v>
      </c>
      <c r="AD747" s="33"/>
      <c r="AE747" s="20">
        <f t="shared" si="284"/>
        <v>0</v>
      </c>
      <c r="AF747" s="85">
        <f>T747+U747+V747+W747+X747+Y747+Z747+AA747+AB747</f>
        <v>110.08</v>
      </c>
      <c r="AG747" s="21">
        <f t="shared" si="294"/>
        <v>110.08</v>
      </c>
      <c r="AH747" s="82"/>
      <c r="AI747" s="78"/>
      <c r="AJ747" s="22">
        <f t="shared" si="299"/>
        <v>110.08</v>
      </c>
      <c r="AK747" s="23">
        <f t="shared" si="280"/>
        <v>22.687999999999974</v>
      </c>
      <c r="AL747" s="58"/>
      <c r="AM747" s="24">
        <f t="shared" si="300"/>
        <v>0</v>
      </c>
      <c r="AN747" s="25">
        <f t="shared" si="285"/>
        <v>132.76799999999997</v>
      </c>
      <c r="AO747" s="28">
        <f t="shared" si="286"/>
        <v>132.76799999999997</v>
      </c>
      <c r="AP747" s="79"/>
      <c r="AQ747" s="24">
        <v>60</v>
      </c>
      <c r="AR747" s="25">
        <v>200</v>
      </c>
      <c r="AS747" s="25">
        <v>0</v>
      </c>
      <c r="AT747" s="25">
        <v>14</v>
      </c>
      <c r="AU747" s="25">
        <v>54</v>
      </c>
      <c r="AV747" s="62">
        <f t="shared" si="287"/>
        <v>328</v>
      </c>
      <c r="AW747" s="64">
        <f t="shared" si="288"/>
        <v>311.59999999999997</v>
      </c>
      <c r="AX747" s="120">
        <v>6</v>
      </c>
      <c r="AY747" s="120">
        <v>20</v>
      </c>
      <c r="AZ747" s="120">
        <v>8</v>
      </c>
      <c r="BA747" s="120">
        <v>1</v>
      </c>
      <c r="BB747" s="81">
        <f t="shared" si="289"/>
        <v>35</v>
      </c>
      <c r="BC747" s="80">
        <f t="shared" si="290"/>
        <v>276.59999999999997</v>
      </c>
      <c r="BD747" s="36">
        <f t="shared" si="291"/>
        <v>132.76799999999997</v>
      </c>
      <c r="BE747" s="80">
        <f t="shared" si="292"/>
        <v>143.83199999999999</v>
      </c>
    </row>
    <row r="748" spans="1:57" ht="17.399999999999999">
      <c r="A748" s="217">
        <v>41926</v>
      </c>
      <c r="B748" s="201" t="str">
        <f t="shared" si="279"/>
        <v>09:00:00</v>
      </c>
      <c r="C748" s="27" t="s">
        <v>15</v>
      </c>
      <c r="D748" s="88">
        <v>553</v>
      </c>
      <c r="E748" s="88">
        <v>579</v>
      </c>
      <c r="F748" s="88">
        <v>638</v>
      </c>
      <c r="G748" s="88">
        <v>18</v>
      </c>
      <c r="H748" s="88">
        <v>19</v>
      </c>
      <c r="I748" s="89">
        <v>21</v>
      </c>
      <c r="J748" s="55">
        <f t="shared" si="296"/>
        <v>1770</v>
      </c>
      <c r="K748" s="55">
        <f t="shared" si="297"/>
        <v>58</v>
      </c>
      <c r="L748" s="88">
        <v>647</v>
      </c>
      <c r="M748" s="94">
        <v>522</v>
      </c>
      <c r="N748" s="94"/>
      <c r="O748" s="90">
        <v>21</v>
      </c>
      <c r="P748" s="93">
        <v>19</v>
      </c>
      <c r="Q748" s="45"/>
      <c r="R748" s="55">
        <f t="shared" si="298"/>
        <v>1169</v>
      </c>
      <c r="S748" s="55">
        <f t="shared" si="301"/>
        <v>40</v>
      </c>
      <c r="T748" s="57">
        <f t="shared" si="293"/>
        <v>98</v>
      </c>
      <c r="U748" s="88">
        <v>2.52</v>
      </c>
      <c r="V748" s="88">
        <v>4</v>
      </c>
      <c r="W748" s="88">
        <v>7.5</v>
      </c>
      <c r="X748" s="88"/>
      <c r="Y748" s="88"/>
      <c r="Z748" s="107"/>
      <c r="AA748" s="44"/>
      <c r="AB748" s="44"/>
      <c r="AC748" s="68">
        <f t="shared" si="283"/>
        <v>0</v>
      </c>
      <c r="AD748" s="33"/>
      <c r="AE748" s="20">
        <f t="shared" si="284"/>
        <v>0</v>
      </c>
      <c r="AF748" s="85">
        <f>T748+U748+V748+W748+X748+Y748+Z748+AA748+AB748</f>
        <v>112.02</v>
      </c>
      <c r="AG748" s="21">
        <f t="shared" si="294"/>
        <v>112.02</v>
      </c>
      <c r="AH748" s="82"/>
      <c r="AI748" s="78"/>
      <c r="AJ748" s="22">
        <f t="shared" si="299"/>
        <v>112.02</v>
      </c>
      <c r="AK748" s="23">
        <f t="shared" si="280"/>
        <v>20.747999999999976</v>
      </c>
      <c r="AL748" s="58"/>
      <c r="AM748" s="24">
        <f t="shared" si="300"/>
        <v>0</v>
      </c>
      <c r="AN748" s="25">
        <f t="shared" si="285"/>
        <v>132.76799999999997</v>
      </c>
      <c r="AO748" s="28">
        <f t="shared" si="286"/>
        <v>132.76799999999997</v>
      </c>
      <c r="AP748" s="79"/>
      <c r="AQ748" s="24">
        <v>60</v>
      </c>
      <c r="AR748" s="25">
        <v>200</v>
      </c>
      <c r="AS748" s="25">
        <v>0</v>
      </c>
      <c r="AT748" s="25">
        <v>14</v>
      </c>
      <c r="AU748" s="25">
        <v>54</v>
      </c>
      <c r="AV748" s="62">
        <f t="shared" si="287"/>
        <v>328</v>
      </c>
      <c r="AW748" s="64">
        <f t="shared" si="288"/>
        <v>311.59999999999997</v>
      </c>
      <c r="AX748" s="120">
        <v>6</v>
      </c>
      <c r="AY748" s="120">
        <v>20</v>
      </c>
      <c r="AZ748" s="120">
        <v>8</v>
      </c>
      <c r="BA748" s="120">
        <v>1</v>
      </c>
      <c r="BB748" s="81">
        <f t="shared" si="289"/>
        <v>35</v>
      </c>
      <c r="BC748" s="80">
        <f t="shared" si="290"/>
        <v>276.59999999999997</v>
      </c>
      <c r="BD748" s="36">
        <f t="shared" si="291"/>
        <v>132.76799999999997</v>
      </c>
      <c r="BE748" s="80">
        <f t="shared" si="292"/>
        <v>143.83199999999999</v>
      </c>
    </row>
    <row r="749" spans="1:57" ht="17.399999999999999">
      <c r="A749" s="217">
        <v>41926</v>
      </c>
      <c r="B749" s="201" t="str">
        <f t="shared" si="279"/>
        <v>09:30:00</v>
      </c>
      <c r="C749" s="27" t="s">
        <v>32</v>
      </c>
      <c r="D749" s="88">
        <v>561</v>
      </c>
      <c r="E749" s="88">
        <v>581</v>
      </c>
      <c r="F749" s="88">
        <v>655</v>
      </c>
      <c r="G749" s="88">
        <v>19</v>
      </c>
      <c r="H749" s="88">
        <v>19</v>
      </c>
      <c r="I749" s="89">
        <v>22</v>
      </c>
      <c r="J749" s="55">
        <f t="shared" si="296"/>
        <v>1797</v>
      </c>
      <c r="K749" s="55">
        <f t="shared" si="297"/>
        <v>60</v>
      </c>
      <c r="L749" s="88">
        <v>630</v>
      </c>
      <c r="M749" s="94">
        <v>539</v>
      </c>
      <c r="N749" s="94"/>
      <c r="O749" s="90">
        <v>21</v>
      </c>
      <c r="P749" s="93">
        <v>19</v>
      </c>
      <c r="Q749" s="45"/>
      <c r="R749" s="55">
        <f t="shared" si="298"/>
        <v>1169</v>
      </c>
      <c r="S749" s="55">
        <f t="shared" si="301"/>
        <v>40</v>
      </c>
      <c r="T749" s="57">
        <f t="shared" si="293"/>
        <v>100</v>
      </c>
      <c r="U749" s="88">
        <v>2.52</v>
      </c>
      <c r="V749" s="88">
        <v>4</v>
      </c>
      <c r="W749" s="88">
        <v>7.5</v>
      </c>
      <c r="X749" s="88"/>
      <c r="Y749" s="88"/>
      <c r="Z749" s="107"/>
      <c r="AA749" s="44"/>
      <c r="AB749" s="44"/>
      <c r="AC749" s="68">
        <f t="shared" si="283"/>
        <v>0</v>
      </c>
      <c r="AD749" s="33"/>
      <c r="AE749" s="20">
        <f t="shared" si="284"/>
        <v>0</v>
      </c>
      <c r="AF749" s="85">
        <f t="shared" si="295"/>
        <v>114.02</v>
      </c>
      <c r="AG749" s="21">
        <f t="shared" si="294"/>
        <v>114.02</v>
      </c>
      <c r="AH749" s="82"/>
      <c r="AI749" s="78"/>
      <c r="AJ749" s="22">
        <f t="shared" si="299"/>
        <v>114.02</v>
      </c>
      <c r="AK749" s="23">
        <f t="shared" si="280"/>
        <v>18.747999999999976</v>
      </c>
      <c r="AL749" s="58"/>
      <c r="AM749" s="24">
        <f t="shared" si="300"/>
        <v>0</v>
      </c>
      <c r="AN749" s="25">
        <f t="shared" si="285"/>
        <v>132.76799999999997</v>
      </c>
      <c r="AO749" s="28">
        <f t="shared" si="286"/>
        <v>132.76799999999997</v>
      </c>
      <c r="AP749" s="79"/>
      <c r="AQ749" s="24">
        <v>60</v>
      </c>
      <c r="AR749" s="25">
        <v>200</v>
      </c>
      <c r="AS749" s="25">
        <v>0</v>
      </c>
      <c r="AT749" s="25">
        <v>14</v>
      </c>
      <c r="AU749" s="25">
        <v>54</v>
      </c>
      <c r="AV749" s="62">
        <f t="shared" si="287"/>
        <v>328</v>
      </c>
      <c r="AW749" s="64">
        <f t="shared" si="288"/>
        <v>311.59999999999997</v>
      </c>
      <c r="AX749" s="120">
        <v>6</v>
      </c>
      <c r="AY749" s="120">
        <v>20</v>
      </c>
      <c r="AZ749" s="120">
        <v>8</v>
      </c>
      <c r="BA749" s="120">
        <v>1</v>
      </c>
      <c r="BB749" s="81">
        <f t="shared" si="289"/>
        <v>35</v>
      </c>
      <c r="BC749" s="80">
        <f t="shared" si="290"/>
        <v>276.59999999999997</v>
      </c>
      <c r="BD749" s="36">
        <f t="shared" si="291"/>
        <v>132.76799999999997</v>
      </c>
      <c r="BE749" s="80">
        <f t="shared" si="292"/>
        <v>143.83199999999999</v>
      </c>
    </row>
    <row r="750" spans="1:57" ht="17.399999999999999">
      <c r="A750" s="217">
        <v>41926</v>
      </c>
      <c r="B750" s="201" t="str">
        <f t="shared" si="279"/>
        <v>10:00:00</v>
      </c>
      <c r="C750" s="27" t="s">
        <v>16</v>
      </c>
      <c r="D750" s="88">
        <v>567</v>
      </c>
      <c r="E750" s="88">
        <v>584</v>
      </c>
      <c r="F750" s="88">
        <v>658</v>
      </c>
      <c r="G750" s="88">
        <v>19</v>
      </c>
      <c r="H750" s="88">
        <v>19</v>
      </c>
      <c r="I750" s="89">
        <v>22</v>
      </c>
      <c r="J750" s="55">
        <f t="shared" si="296"/>
        <v>1809</v>
      </c>
      <c r="K750" s="55">
        <f t="shared" si="297"/>
        <v>60</v>
      </c>
      <c r="L750" s="88">
        <v>606</v>
      </c>
      <c r="M750" s="94">
        <v>550</v>
      </c>
      <c r="N750" s="94"/>
      <c r="O750" s="90">
        <v>20</v>
      </c>
      <c r="P750" s="93">
        <v>19</v>
      </c>
      <c r="Q750" s="45"/>
      <c r="R750" s="55">
        <f t="shared" si="298"/>
        <v>1156</v>
      </c>
      <c r="S750" s="55">
        <f t="shared" si="301"/>
        <v>39</v>
      </c>
      <c r="T750" s="57">
        <f t="shared" si="293"/>
        <v>99</v>
      </c>
      <c r="U750" s="88">
        <v>2.64</v>
      </c>
      <c r="V750" s="88">
        <v>4</v>
      </c>
      <c r="W750" s="88">
        <v>8</v>
      </c>
      <c r="X750" s="88"/>
      <c r="Y750" s="88"/>
      <c r="Z750" s="107"/>
      <c r="AA750" s="44"/>
      <c r="AB750" s="44"/>
      <c r="AC750" s="68">
        <f t="shared" si="283"/>
        <v>0</v>
      </c>
      <c r="AD750" s="33"/>
      <c r="AE750" s="20">
        <f t="shared" si="284"/>
        <v>0</v>
      </c>
      <c r="AF750" s="85">
        <f t="shared" si="295"/>
        <v>113.64</v>
      </c>
      <c r="AG750" s="21">
        <f t="shared" si="294"/>
        <v>113.64</v>
      </c>
      <c r="AH750" s="82"/>
      <c r="AI750" s="78"/>
      <c r="AJ750" s="22">
        <f t="shared" si="299"/>
        <v>113.64</v>
      </c>
      <c r="AK750" s="23">
        <f t="shared" si="280"/>
        <v>19.127999999999972</v>
      </c>
      <c r="AL750" s="58"/>
      <c r="AM750" s="24">
        <f t="shared" si="300"/>
        <v>0</v>
      </c>
      <c r="AN750" s="25">
        <f t="shared" si="285"/>
        <v>132.76799999999997</v>
      </c>
      <c r="AO750" s="28">
        <f t="shared" si="286"/>
        <v>132.76799999999997</v>
      </c>
      <c r="AP750" s="79"/>
      <c r="AQ750" s="24">
        <v>60</v>
      </c>
      <c r="AR750" s="25">
        <v>200</v>
      </c>
      <c r="AS750" s="25">
        <v>0</v>
      </c>
      <c r="AT750" s="25">
        <v>14</v>
      </c>
      <c r="AU750" s="25">
        <v>54</v>
      </c>
      <c r="AV750" s="62">
        <f t="shared" si="287"/>
        <v>328</v>
      </c>
      <c r="AW750" s="64">
        <f t="shared" si="288"/>
        <v>311.59999999999997</v>
      </c>
      <c r="AX750" s="120">
        <v>6</v>
      </c>
      <c r="AY750" s="120">
        <v>20</v>
      </c>
      <c r="AZ750" s="120">
        <v>8</v>
      </c>
      <c r="BA750" s="120">
        <v>1</v>
      </c>
      <c r="BB750" s="81">
        <f t="shared" si="289"/>
        <v>35</v>
      </c>
      <c r="BC750" s="80">
        <f t="shared" si="290"/>
        <v>276.59999999999997</v>
      </c>
      <c r="BD750" s="36">
        <f t="shared" si="291"/>
        <v>132.76799999999997</v>
      </c>
      <c r="BE750" s="80">
        <f t="shared" si="292"/>
        <v>143.83199999999999</v>
      </c>
    </row>
    <row r="751" spans="1:57" ht="17.399999999999999">
      <c r="A751" s="217">
        <v>41926</v>
      </c>
      <c r="B751" s="201" t="str">
        <f t="shared" si="279"/>
        <v>10:30:00</v>
      </c>
      <c r="C751" s="27" t="s">
        <v>45</v>
      </c>
      <c r="D751" s="88">
        <v>570</v>
      </c>
      <c r="E751" s="88">
        <v>591</v>
      </c>
      <c r="F751" s="88">
        <v>664</v>
      </c>
      <c r="G751" s="88">
        <v>19</v>
      </c>
      <c r="H751" s="88">
        <v>20</v>
      </c>
      <c r="I751" s="89">
        <v>22</v>
      </c>
      <c r="J751" s="55">
        <f t="shared" si="296"/>
        <v>1825</v>
      </c>
      <c r="K751" s="55">
        <f t="shared" si="297"/>
        <v>61</v>
      </c>
      <c r="L751" s="88">
        <v>604</v>
      </c>
      <c r="M751" s="94">
        <v>552</v>
      </c>
      <c r="N751" s="94"/>
      <c r="O751" s="90">
        <v>20</v>
      </c>
      <c r="P751" s="93">
        <v>19</v>
      </c>
      <c r="Q751" s="45"/>
      <c r="R751" s="55">
        <f t="shared" si="298"/>
        <v>1156</v>
      </c>
      <c r="S751" s="55">
        <f t="shared" si="301"/>
        <v>39</v>
      </c>
      <c r="T751" s="57">
        <f t="shared" si="293"/>
        <v>100</v>
      </c>
      <c r="U751" s="88">
        <v>2.64</v>
      </c>
      <c r="V751" s="88">
        <v>4</v>
      </c>
      <c r="W751" s="88">
        <v>8</v>
      </c>
      <c r="X751" s="88"/>
      <c r="Y751" s="88"/>
      <c r="Z751" s="108"/>
      <c r="AA751" s="44"/>
      <c r="AB751" s="44"/>
      <c r="AC751" s="68">
        <f t="shared" si="283"/>
        <v>0</v>
      </c>
      <c r="AD751" s="33"/>
      <c r="AE751" s="20">
        <f t="shared" si="284"/>
        <v>0</v>
      </c>
      <c r="AF751" s="85">
        <f t="shared" si="295"/>
        <v>114.64</v>
      </c>
      <c r="AG751" s="21">
        <f t="shared" si="294"/>
        <v>114.64</v>
      </c>
      <c r="AH751" s="82"/>
      <c r="AI751" s="78"/>
      <c r="AJ751" s="22">
        <f t="shared" si="299"/>
        <v>114.64</v>
      </c>
      <c r="AK751" s="23">
        <f t="shared" si="280"/>
        <v>18.127999999999972</v>
      </c>
      <c r="AL751" s="58"/>
      <c r="AM751" s="24">
        <f t="shared" si="300"/>
        <v>0</v>
      </c>
      <c r="AN751" s="25">
        <f t="shared" si="285"/>
        <v>132.76799999999997</v>
      </c>
      <c r="AO751" s="28">
        <f t="shared" si="286"/>
        <v>132.76799999999997</v>
      </c>
      <c r="AP751" s="79"/>
      <c r="AQ751" s="24">
        <v>60</v>
      </c>
      <c r="AR751" s="25">
        <v>200</v>
      </c>
      <c r="AS751" s="25">
        <v>0</v>
      </c>
      <c r="AT751" s="25">
        <v>14</v>
      </c>
      <c r="AU751" s="25">
        <v>54</v>
      </c>
      <c r="AV751" s="62">
        <f t="shared" si="287"/>
        <v>328</v>
      </c>
      <c r="AW751" s="64">
        <f t="shared" si="288"/>
        <v>311.59999999999997</v>
      </c>
      <c r="AX751" s="120">
        <v>6</v>
      </c>
      <c r="AY751" s="120">
        <v>20</v>
      </c>
      <c r="AZ751" s="120">
        <v>8</v>
      </c>
      <c r="BA751" s="120">
        <v>1</v>
      </c>
      <c r="BB751" s="81">
        <f t="shared" si="289"/>
        <v>35</v>
      </c>
      <c r="BC751" s="80">
        <f t="shared" si="290"/>
        <v>276.59999999999997</v>
      </c>
      <c r="BD751" s="36">
        <f t="shared" si="291"/>
        <v>132.76799999999997</v>
      </c>
      <c r="BE751" s="80">
        <f t="shared" si="292"/>
        <v>143.83199999999999</v>
      </c>
    </row>
    <row r="752" spans="1:57" ht="15" customHeight="1">
      <c r="A752" s="217">
        <v>41926</v>
      </c>
      <c r="B752" s="201" t="str">
        <f t="shared" si="279"/>
        <v>11:00:00</v>
      </c>
      <c r="C752" s="27" t="s">
        <v>17</v>
      </c>
      <c r="D752" s="88">
        <v>577</v>
      </c>
      <c r="E752" s="88">
        <v>595</v>
      </c>
      <c r="F752" s="88">
        <v>656</v>
      </c>
      <c r="G752" s="88">
        <v>19</v>
      </c>
      <c r="H752" s="88">
        <v>20</v>
      </c>
      <c r="I752" s="89">
        <v>22</v>
      </c>
      <c r="J752" s="55">
        <f t="shared" si="296"/>
        <v>1828</v>
      </c>
      <c r="K752" s="55">
        <f t="shared" si="297"/>
        <v>61</v>
      </c>
      <c r="L752" s="88">
        <v>603</v>
      </c>
      <c r="M752" s="94">
        <v>548</v>
      </c>
      <c r="N752" s="94"/>
      <c r="O752" s="90">
        <v>20</v>
      </c>
      <c r="P752" s="93">
        <v>19</v>
      </c>
      <c r="Q752" s="45"/>
      <c r="R752" s="55">
        <f t="shared" si="298"/>
        <v>1151</v>
      </c>
      <c r="S752" s="55">
        <f t="shared" si="301"/>
        <v>39</v>
      </c>
      <c r="T752" s="57">
        <f t="shared" si="293"/>
        <v>100</v>
      </c>
      <c r="U752" s="88">
        <v>2.56</v>
      </c>
      <c r="V752" s="88">
        <v>4</v>
      </c>
      <c r="W752" s="88">
        <v>8.1999999999999993</v>
      </c>
      <c r="X752" s="88"/>
      <c r="Y752" s="88"/>
      <c r="Z752" s="108"/>
      <c r="AA752" s="44"/>
      <c r="AB752" s="44"/>
      <c r="AC752" s="68">
        <f t="shared" si="283"/>
        <v>0</v>
      </c>
      <c r="AD752" s="33"/>
      <c r="AE752" s="20">
        <f t="shared" si="284"/>
        <v>0</v>
      </c>
      <c r="AF752" s="85">
        <f t="shared" si="295"/>
        <v>114.76</v>
      </c>
      <c r="AG752" s="21">
        <f t="shared" si="294"/>
        <v>114.76</v>
      </c>
      <c r="AH752" s="82"/>
      <c r="AI752" s="78"/>
      <c r="AJ752" s="22">
        <f t="shared" si="299"/>
        <v>114.76</v>
      </c>
      <c r="AK752" s="23">
        <f t="shared" si="280"/>
        <v>18.007999999999967</v>
      </c>
      <c r="AL752" s="58"/>
      <c r="AM752" s="24">
        <f t="shared" si="300"/>
        <v>0</v>
      </c>
      <c r="AN752" s="25">
        <f t="shared" si="285"/>
        <v>132.76799999999997</v>
      </c>
      <c r="AO752" s="28">
        <f t="shared" si="286"/>
        <v>132.76799999999997</v>
      </c>
      <c r="AP752" s="79"/>
      <c r="AQ752" s="24">
        <v>60</v>
      </c>
      <c r="AR752" s="25">
        <v>200</v>
      </c>
      <c r="AS752" s="25">
        <v>0</v>
      </c>
      <c r="AT752" s="25">
        <v>14</v>
      </c>
      <c r="AU752" s="25">
        <v>54</v>
      </c>
      <c r="AV752" s="62">
        <f t="shared" si="287"/>
        <v>328</v>
      </c>
      <c r="AW752" s="64">
        <f t="shared" si="288"/>
        <v>311.59999999999997</v>
      </c>
      <c r="AX752" s="120">
        <v>6</v>
      </c>
      <c r="AY752" s="120">
        <v>20</v>
      </c>
      <c r="AZ752" s="120">
        <v>8</v>
      </c>
      <c r="BA752" s="120">
        <v>1</v>
      </c>
      <c r="BB752" s="81">
        <f t="shared" si="289"/>
        <v>35</v>
      </c>
      <c r="BC752" s="80">
        <f t="shared" si="290"/>
        <v>276.59999999999997</v>
      </c>
      <c r="BD752" s="36">
        <f t="shared" si="291"/>
        <v>132.76799999999997</v>
      </c>
      <c r="BE752" s="80">
        <f t="shared" si="292"/>
        <v>143.83199999999999</v>
      </c>
    </row>
    <row r="753" spans="1:57" ht="17.399999999999999">
      <c r="A753" s="217">
        <v>41926</v>
      </c>
      <c r="B753" s="201" t="str">
        <f t="shared" si="279"/>
        <v>11:30:00</v>
      </c>
      <c r="C753" s="27" t="s">
        <v>46</v>
      </c>
      <c r="D753" s="88">
        <v>579</v>
      </c>
      <c r="E753" s="88">
        <v>605</v>
      </c>
      <c r="F753" s="88">
        <v>668</v>
      </c>
      <c r="G753" s="88">
        <v>19</v>
      </c>
      <c r="H753" s="88">
        <v>20</v>
      </c>
      <c r="I753" s="89">
        <v>22</v>
      </c>
      <c r="J753" s="55">
        <f t="shared" si="296"/>
        <v>1852</v>
      </c>
      <c r="K753" s="55">
        <f t="shared" si="297"/>
        <v>61</v>
      </c>
      <c r="L753" s="88">
        <v>599</v>
      </c>
      <c r="M753" s="94">
        <v>546</v>
      </c>
      <c r="N753" s="94"/>
      <c r="O753" s="90">
        <v>19</v>
      </c>
      <c r="P753" s="93">
        <v>19</v>
      </c>
      <c r="Q753" s="45"/>
      <c r="R753" s="55">
        <f t="shared" si="298"/>
        <v>1145</v>
      </c>
      <c r="S753" s="55">
        <f t="shared" si="301"/>
        <v>38</v>
      </c>
      <c r="T753" s="57">
        <f t="shared" si="293"/>
        <v>99</v>
      </c>
      <c r="U753" s="88">
        <v>2.56</v>
      </c>
      <c r="V753" s="88">
        <v>4</v>
      </c>
      <c r="W753" s="88">
        <v>8.1999999999999993</v>
      </c>
      <c r="X753" s="88"/>
      <c r="Y753" s="88"/>
      <c r="Z753" s="108"/>
      <c r="AA753" s="44"/>
      <c r="AB753" s="44"/>
      <c r="AC753" s="68">
        <f t="shared" si="283"/>
        <v>0</v>
      </c>
      <c r="AD753" s="33"/>
      <c r="AE753" s="20">
        <f t="shared" si="284"/>
        <v>0</v>
      </c>
      <c r="AF753" s="85">
        <f t="shared" si="295"/>
        <v>113.76</v>
      </c>
      <c r="AG753" s="21">
        <f t="shared" si="294"/>
        <v>113.76</v>
      </c>
      <c r="AH753" s="82"/>
      <c r="AI753" s="78"/>
      <c r="AJ753" s="22">
        <f t="shared" si="299"/>
        <v>113.76</v>
      </c>
      <c r="AK753" s="23">
        <f t="shared" si="280"/>
        <v>19.007999999999967</v>
      </c>
      <c r="AL753" s="58"/>
      <c r="AM753" s="24">
        <f t="shared" si="300"/>
        <v>0</v>
      </c>
      <c r="AN753" s="25">
        <f t="shared" si="285"/>
        <v>132.76799999999997</v>
      </c>
      <c r="AO753" s="28">
        <f t="shared" si="286"/>
        <v>132.76799999999997</v>
      </c>
      <c r="AP753" s="79"/>
      <c r="AQ753" s="24">
        <v>60</v>
      </c>
      <c r="AR753" s="25">
        <v>200</v>
      </c>
      <c r="AS753" s="25">
        <v>0</v>
      </c>
      <c r="AT753" s="25">
        <v>14</v>
      </c>
      <c r="AU753" s="25">
        <v>54</v>
      </c>
      <c r="AV753" s="62">
        <f t="shared" si="287"/>
        <v>328</v>
      </c>
      <c r="AW753" s="64">
        <f t="shared" si="288"/>
        <v>311.59999999999997</v>
      </c>
      <c r="AX753" s="120">
        <v>6</v>
      </c>
      <c r="AY753" s="120">
        <v>20</v>
      </c>
      <c r="AZ753" s="120">
        <v>8</v>
      </c>
      <c r="BA753" s="120">
        <v>1</v>
      </c>
      <c r="BB753" s="81">
        <f t="shared" si="289"/>
        <v>35</v>
      </c>
      <c r="BC753" s="80">
        <f t="shared" si="290"/>
        <v>276.59999999999997</v>
      </c>
      <c r="BD753" s="36">
        <f t="shared" si="291"/>
        <v>132.76799999999997</v>
      </c>
      <c r="BE753" s="80">
        <f t="shared" si="292"/>
        <v>143.83199999999999</v>
      </c>
    </row>
    <row r="754" spans="1:57" ht="17.399999999999999">
      <c r="A754" s="217">
        <v>41926</v>
      </c>
      <c r="B754" s="201" t="str">
        <f t="shared" si="279"/>
        <v>12:00:00</v>
      </c>
      <c r="C754" s="27" t="s">
        <v>18</v>
      </c>
      <c r="D754" s="88">
        <v>570</v>
      </c>
      <c r="E754" s="88">
        <v>592</v>
      </c>
      <c r="F754" s="92">
        <v>663</v>
      </c>
      <c r="G754" s="88">
        <v>19</v>
      </c>
      <c r="H754" s="88">
        <v>20</v>
      </c>
      <c r="I754" s="89">
        <v>22</v>
      </c>
      <c r="J754" s="55">
        <f t="shared" si="296"/>
        <v>1825</v>
      </c>
      <c r="K754" s="55">
        <f t="shared" si="297"/>
        <v>61</v>
      </c>
      <c r="L754" s="89">
        <v>596</v>
      </c>
      <c r="M754" s="94">
        <v>542</v>
      </c>
      <c r="N754" s="94"/>
      <c r="O754" s="90">
        <v>19</v>
      </c>
      <c r="P754" s="93">
        <v>19</v>
      </c>
      <c r="Q754" s="56"/>
      <c r="R754" s="55">
        <f t="shared" si="298"/>
        <v>1138</v>
      </c>
      <c r="S754" s="55">
        <f t="shared" si="301"/>
        <v>38</v>
      </c>
      <c r="T754" s="57">
        <f t="shared" si="293"/>
        <v>99</v>
      </c>
      <c r="U754" s="88">
        <v>2.54</v>
      </c>
      <c r="V754" s="88">
        <v>4</v>
      </c>
      <c r="W754" s="88">
        <v>7.8</v>
      </c>
      <c r="X754" s="88"/>
      <c r="Y754" s="88"/>
      <c r="Z754" s="108"/>
      <c r="AA754" s="44"/>
      <c r="AB754" s="44"/>
      <c r="AC754" s="68">
        <f t="shared" si="283"/>
        <v>0</v>
      </c>
      <c r="AD754" s="33"/>
      <c r="AE754" s="20">
        <f t="shared" si="284"/>
        <v>0</v>
      </c>
      <c r="AF754" s="85">
        <f t="shared" si="295"/>
        <v>113.34</v>
      </c>
      <c r="AG754" s="21">
        <f t="shared" si="294"/>
        <v>113.34</v>
      </c>
      <c r="AH754" s="82"/>
      <c r="AI754" s="78"/>
      <c r="AJ754" s="22">
        <f t="shared" si="299"/>
        <v>113.34</v>
      </c>
      <c r="AK754" s="23">
        <f t="shared" si="280"/>
        <v>19.427999999999969</v>
      </c>
      <c r="AL754" s="58"/>
      <c r="AM754" s="24">
        <f t="shared" si="300"/>
        <v>0</v>
      </c>
      <c r="AN754" s="25">
        <f t="shared" si="285"/>
        <v>132.76799999999997</v>
      </c>
      <c r="AO754" s="28">
        <f t="shared" si="286"/>
        <v>132.76799999999997</v>
      </c>
      <c r="AP754" s="79"/>
      <c r="AQ754" s="24">
        <v>60</v>
      </c>
      <c r="AR754" s="25">
        <v>200</v>
      </c>
      <c r="AS754" s="25">
        <v>0</v>
      </c>
      <c r="AT754" s="25">
        <v>14</v>
      </c>
      <c r="AU754" s="25">
        <v>54</v>
      </c>
      <c r="AV754" s="62">
        <f t="shared" si="287"/>
        <v>328</v>
      </c>
      <c r="AW754" s="64">
        <f t="shared" si="288"/>
        <v>311.59999999999997</v>
      </c>
      <c r="AX754" s="120">
        <v>6</v>
      </c>
      <c r="AY754" s="120">
        <v>20</v>
      </c>
      <c r="AZ754" s="120">
        <v>8</v>
      </c>
      <c r="BA754" s="120">
        <v>1</v>
      </c>
      <c r="BB754" s="81">
        <f t="shared" si="289"/>
        <v>35</v>
      </c>
      <c r="BC754" s="80">
        <f t="shared" si="290"/>
        <v>276.59999999999997</v>
      </c>
      <c r="BD754" s="36">
        <f t="shared" si="291"/>
        <v>132.76799999999997</v>
      </c>
      <c r="BE754" s="80">
        <f t="shared" si="292"/>
        <v>143.83199999999999</v>
      </c>
    </row>
    <row r="755" spans="1:57" ht="17.399999999999999">
      <c r="A755" s="217">
        <v>41926</v>
      </c>
      <c r="B755" s="201" t="str">
        <f t="shared" si="279"/>
        <v>12:30:00</v>
      </c>
      <c r="C755" s="27" t="s">
        <v>47</v>
      </c>
      <c r="D755" s="88">
        <v>555</v>
      </c>
      <c r="E755" s="88">
        <v>557</v>
      </c>
      <c r="F755" s="92">
        <v>653</v>
      </c>
      <c r="G755" s="88">
        <v>19</v>
      </c>
      <c r="H755" s="88">
        <v>19</v>
      </c>
      <c r="I755" s="89">
        <v>22</v>
      </c>
      <c r="J755" s="55">
        <f t="shared" si="296"/>
        <v>1765</v>
      </c>
      <c r="K755" s="55">
        <f t="shared" si="297"/>
        <v>60</v>
      </c>
      <c r="L755" s="89">
        <v>595</v>
      </c>
      <c r="M755" s="94">
        <v>557</v>
      </c>
      <c r="N755" s="94"/>
      <c r="O755" s="90">
        <v>19</v>
      </c>
      <c r="P755" s="93">
        <v>19</v>
      </c>
      <c r="Q755" s="56"/>
      <c r="R755" s="55">
        <f t="shared" si="298"/>
        <v>1152</v>
      </c>
      <c r="S755" s="55">
        <f t="shared" si="301"/>
        <v>38</v>
      </c>
      <c r="T755" s="57">
        <f t="shared" si="293"/>
        <v>98</v>
      </c>
      <c r="U755" s="88">
        <v>2.54</v>
      </c>
      <c r="V755" s="88">
        <v>4</v>
      </c>
      <c r="W755" s="88">
        <v>7.8</v>
      </c>
      <c r="X755" s="88"/>
      <c r="Y755" s="88"/>
      <c r="Z755" s="108"/>
      <c r="AA755" s="44"/>
      <c r="AB755" s="44"/>
      <c r="AC755" s="68">
        <f t="shared" si="283"/>
        <v>0</v>
      </c>
      <c r="AD755" s="33"/>
      <c r="AE755" s="20">
        <f t="shared" si="284"/>
        <v>0</v>
      </c>
      <c r="AF755" s="85">
        <f t="shared" si="295"/>
        <v>112.34</v>
      </c>
      <c r="AG755" s="21">
        <f t="shared" si="294"/>
        <v>112.34</v>
      </c>
      <c r="AH755" s="82"/>
      <c r="AI755" s="78"/>
      <c r="AJ755" s="22">
        <f t="shared" si="299"/>
        <v>112.34</v>
      </c>
      <c r="AK755" s="23">
        <f t="shared" si="280"/>
        <v>20.427999999999969</v>
      </c>
      <c r="AL755" s="58"/>
      <c r="AM755" s="24">
        <f t="shared" si="300"/>
        <v>0</v>
      </c>
      <c r="AN755" s="25">
        <f t="shared" si="285"/>
        <v>132.76799999999997</v>
      </c>
      <c r="AO755" s="28">
        <f t="shared" si="286"/>
        <v>132.76799999999997</v>
      </c>
      <c r="AP755" s="79"/>
      <c r="AQ755" s="24">
        <v>60</v>
      </c>
      <c r="AR755" s="25">
        <v>200</v>
      </c>
      <c r="AS755" s="25">
        <v>0</v>
      </c>
      <c r="AT755" s="25">
        <v>14</v>
      </c>
      <c r="AU755" s="25">
        <v>54</v>
      </c>
      <c r="AV755" s="62">
        <f t="shared" si="287"/>
        <v>328</v>
      </c>
      <c r="AW755" s="64">
        <f t="shared" si="288"/>
        <v>311.59999999999997</v>
      </c>
      <c r="AX755" s="120">
        <v>6</v>
      </c>
      <c r="AY755" s="120">
        <v>20</v>
      </c>
      <c r="AZ755" s="120">
        <v>8</v>
      </c>
      <c r="BA755" s="120">
        <v>1</v>
      </c>
      <c r="BB755" s="81">
        <f t="shared" si="289"/>
        <v>35</v>
      </c>
      <c r="BC755" s="80">
        <f t="shared" si="290"/>
        <v>276.59999999999997</v>
      </c>
      <c r="BD755" s="36">
        <f t="shared" si="291"/>
        <v>132.76799999999997</v>
      </c>
      <c r="BE755" s="80">
        <f t="shared" si="292"/>
        <v>143.83199999999999</v>
      </c>
    </row>
    <row r="756" spans="1:57" ht="17.399999999999999">
      <c r="A756" s="217">
        <v>41926</v>
      </c>
      <c r="B756" s="201" t="str">
        <f t="shared" si="279"/>
        <v>13:00:00</v>
      </c>
      <c r="C756" s="27" t="s">
        <v>19</v>
      </c>
      <c r="D756" s="88">
        <v>546</v>
      </c>
      <c r="E756" s="88">
        <v>527</v>
      </c>
      <c r="F756" s="92">
        <v>665</v>
      </c>
      <c r="G756" s="88">
        <v>18</v>
      </c>
      <c r="H756" s="88">
        <v>18</v>
      </c>
      <c r="I756" s="89">
        <v>22</v>
      </c>
      <c r="J756" s="55">
        <f t="shared" si="296"/>
        <v>1738</v>
      </c>
      <c r="K756" s="55">
        <f t="shared" si="297"/>
        <v>58</v>
      </c>
      <c r="L756" s="89">
        <v>593</v>
      </c>
      <c r="M756" s="94">
        <v>553</v>
      </c>
      <c r="N756" s="94"/>
      <c r="O756" s="90">
        <v>19</v>
      </c>
      <c r="P756" s="93">
        <v>19</v>
      </c>
      <c r="Q756" s="56"/>
      <c r="R756" s="55">
        <f t="shared" si="298"/>
        <v>1146</v>
      </c>
      <c r="S756" s="55">
        <f t="shared" si="301"/>
        <v>38</v>
      </c>
      <c r="T756" s="57">
        <f t="shared" si="293"/>
        <v>96</v>
      </c>
      <c r="U756" s="88">
        <v>2.54</v>
      </c>
      <c r="V756" s="88">
        <v>4</v>
      </c>
      <c r="W756" s="88">
        <v>7.6</v>
      </c>
      <c r="X756" s="88"/>
      <c r="Y756" s="88"/>
      <c r="Z756" s="108"/>
      <c r="AA756" s="44"/>
      <c r="AB756" s="44"/>
      <c r="AC756" s="68">
        <f t="shared" si="283"/>
        <v>0</v>
      </c>
      <c r="AD756" s="33"/>
      <c r="AE756" s="20">
        <f t="shared" si="284"/>
        <v>0</v>
      </c>
      <c r="AF756" s="85">
        <f t="shared" si="295"/>
        <v>110.14</v>
      </c>
      <c r="AG756" s="21">
        <f t="shared" si="294"/>
        <v>110.14</v>
      </c>
      <c r="AH756" s="82"/>
      <c r="AI756" s="78"/>
      <c r="AJ756" s="22">
        <f t="shared" si="299"/>
        <v>110.14</v>
      </c>
      <c r="AK756" s="23">
        <f t="shared" si="280"/>
        <v>22.627999999999972</v>
      </c>
      <c r="AL756" s="58"/>
      <c r="AM756" s="24">
        <f t="shared" si="300"/>
        <v>0</v>
      </c>
      <c r="AN756" s="25">
        <f t="shared" si="285"/>
        <v>132.76799999999997</v>
      </c>
      <c r="AO756" s="28">
        <f t="shared" si="286"/>
        <v>132.76799999999997</v>
      </c>
      <c r="AP756" s="79"/>
      <c r="AQ756" s="24">
        <v>60</v>
      </c>
      <c r="AR756" s="25">
        <v>200</v>
      </c>
      <c r="AS756" s="25">
        <v>0</v>
      </c>
      <c r="AT756" s="25">
        <v>14</v>
      </c>
      <c r="AU756" s="25">
        <v>54</v>
      </c>
      <c r="AV756" s="62">
        <f t="shared" si="287"/>
        <v>328</v>
      </c>
      <c r="AW756" s="64">
        <f t="shared" si="288"/>
        <v>311.59999999999997</v>
      </c>
      <c r="AX756" s="120">
        <v>6</v>
      </c>
      <c r="AY756" s="120">
        <v>20</v>
      </c>
      <c r="AZ756" s="120">
        <v>8</v>
      </c>
      <c r="BA756" s="120">
        <v>1</v>
      </c>
      <c r="BB756" s="81">
        <f t="shared" si="289"/>
        <v>35</v>
      </c>
      <c r="BC756" s="80">
        <f t="shared" si="290"/>
        <v>276.59999999999997</v>
      </c>
      <c r="BD756" s="36">
        <f t="shared" si="291"/>
        <v>132.76799999999997</v>
      </c>
      <c r="BE756" s="80">
        <f t="shared" si="292"/>
        <v>143.83199999999999</v>
      </c>
    </row>
    <row r="757" spans="1:57" ht="17.399999999999999">
      <c r="A757" s="217">
        <v>41926</v>
      </c>
      <c r="B757" s="201" t="str">
        <f t="shared" si="279"/>
        <v>13:30:00</v>
      </c>
      <c r="C757" s="27" t="s">
        <v>48</v>
      </c>
      <c r="D757" s="88">
        <v>547</v>
      </c>
      <c r="E757" s="88">
        <v>530</v>
      </c>
      <c r="F757" s="92">
        <v>658</v>
      </c>
      <c r="G757" s="88">
        <v>18</v>
      </c>
      <c r="H757" s="88">
        <v>18</v>
      </c>
      <c r="I757" s="89">
        <v>22</v>
      </c>
      <c r="J757" s="55">
        <f t="shared" si="296"/>
        <v>1735</v>
      </c>
      <c r="K757" s="55">
        <f t="shared" si="297"/>
        <v>58</v>
      </c>
      <c r="L757" s="89">
        <v>645</v>
      </c>
      <c r="M757" s="94">
        <v>554</v>
      </c>
      <c r="N757" s="94"/>
      <c r="O757" s="90">
        <v>21</v>
      </c>
      <c r="P757" s="93">
        <v>19</v>
      </c>
      <c r="Q757" s="56"/>
      <c r="R757" s="55">
        <f t="shared" si="298"/>
        <v>1199</v>
      </c>
      <c r="S757" s="55">
        <f t="shared" si="301"/>
        <v>40</v>
      </c>
      <c r="T757" s="57">
        <f t="shared" si="293"/>
        <v>98</v>
      </c>
      <c r="U757" s="88">
        <v>2.54</v>
      </c>
      <c r="V757" s="88">
        <v>4</v>
      </c>
      <c r="W757" s="88">
        <v>7.6</v>
      </c>
      <c r="X757" s="88"/>
      <c r="Y757" s="88"/>
      <c r="Z757" s="108"/>
      <c r="AA757" s="44"/>
      <c r="AB757" s="44"/>
      <c r="AC757" s="68">
        <f t="shared" si="283"/>
        <v>0</v>
      </c>
      <c r="AD757" s="33"/>
      <c r="AE757" s="20">
        <f t="shared" si="284"/>
        <v>0</v>
      </c>
      <c r="AF757" s="85">
        <f t="shared" si="295"/>
        <v>112.14</v>
      </c>
      <c r="AG757" s="21">
        <f t="shared" si="294"/>
        <v>112.14</v>
      </c>
      <c r="AH757" s="82"/>
      <c r="AI757" s="78"/>
      <c r="AJ757" s="22">
        <f t="shared" si="299"/>
        <v>112.14</v>
      </c>
      <c r="AK757" s="23">
        <f t="shared" si="280"/>
        <v>20.627999999999972</v>
      </c>
      <c r="AL757" s="58"/>
      <c r="AM757" s="24">
        <f t="shared" si="300"/>
        <v>0</v>
      </c>
      <c r="AN757" s="25">
        <f t="shared" si="285"/>
        <v>132.76799999999997</v>
      </c>
      <c r="AO757" s="28">
        <f t="shared" si="286"/>
        <v>132.76799999999997</v>
      </c>
      <c r="AP757" s="79"/>
      <c r="AQ757" s="24">
        <v>60</v>
      </c>
      <c r="AR757" s="25">
        <v>200</v>
      </c>
      <c r="AS757" s="25">
        <v>0</v>
      </c>
      <c r="AT757" s="25">
        <v>14</v>
      </c>
      <c r="AU757" s="25">
        <v>54</v>
      </c>
      <c r="AV757" s="62">
        <f t="shared" si="287"/>
        <v>328</v>
      </c>
      <c r="AW757" s="64">
        <f t="shared" si="288"/>
        <v>311.59999999999997</v>
      </c>
      <c r="AX757" s="120">
        <v>6</v>
      </c>
      <c r="AY757" s="120">
        <v>20</v>
      </c>
      <c r="AZ757" s="120">
        <v>8</v>
      </c>
      <c r="BA757" s="120">
        <v>1</v>
      </c>
      <c r="BB757" s="81">
        <f t="shared" si="289"/>
        <v>35</v>
      </c>
      <c r="BC757" s="80">
        <f t="shared" si="290"/>
        <v>276.59999999999997</v>
      </c>
      <c r="BD757" s="36">
        <f t="shared" si="291"/>
        <v>132.76799999999997</v>
      </c>
      <c r="BE757" s="80">
        <f t="shared" si="292"/>
        <v>143.83199999999999</v>
      </c>
    </row>
    <row r="758" spans="1:57" ht="17.399999999999999">
      <c r="A758" s="217">
        <v>41926</v>
      </c>
      <c r="B758" s="201" t="str">
        <f t="shared" si="279"/>
        <v>14:00:00</v>
      </c>
      <c r="C758" s="27" t="s">
        <v>20</v>
      </c>
      <c r="D758" s="88">
        <v>554</v>
      </c>
      <c r="E758" s="88">
        <v>537</v>
      </c>
      <c r="F758" s="92">
        <v>641</v>
      </c>
      <c r="G758" s="88">
        <v>18</v>
      </c>
      <c r="H758" s="88">
        <v>18</v>
      </c>
      <c r="I758" s="89">
        <v>21</v>
      </c>
      <c r="J758" s="55">
        <f t="shared" si="296"/>
        <v>1732</v>
      </c>
      <c r="K758" s="55">
        <f t="shared" si="297"/>
        <v>57</v>
      </c>
      <c r="L758" s="89">
        <v>662</v>
      </c>
      <c r="M758" s="94">
        <v>556</v>
      </c>
      <c r="N758" s="94"/>
      <c r="O758" s="93">
        <v>22</v>
      </c>
      <c r="P758" s="93">
        <v>19</v>
      </c>
      <c r="Q758" s="56"/>
      <c r="R758" s="55">
        <f t="shared" si="298"/>
        <v>1218</v>
      </c>
      <c r="S758" s="55">
        <f t="shared" si="301"/>
        <v>41</v>
      </c>
      <c r="T758" s="57">
        <f t="shared" si="293"/>
        <v>98</v>
      </c>
      <c r="U758" s="88">
        <v>2.54</v>
      </c>
      <c r="V758" s="88">
        <v>4</v>
      </c>
      <c r="W758" s="100">
        <v>8.1999999999999993</v>
      </c>
      <c r="X758" s="88"/>
      <c r="Y758" s="88"/>
      <c r="Z758" s="108"/>
      <c r="AA758" s="44"/>
      <c r="AB758" s="44"/>
      <c r="AC758" s="68">
        <f t="shared" si="283"/>
        <v>0</v>
      </c>
      <c r="AD758" s="33"/>
      <c r="AE758" s="20">
        <f>AC758+AD758</f>
        <v>0</v>
      </c>
      <c r="AF758" s="85">
        <f t="shared" si="295"/>
        <v>112.74000000000001</v>
      </c>
      <c r="AG758" s="21">
        <f t="shared" si="294"/>
        <v>112.74000000000001</v>
      </c>
      <c r="AH758" s="82"/>
      <c r="AI758" s="78"/>
      <c r="AJ758" s="22">
        <f t="shared" si="299"/>
        <v>112.74000000000001</v>
      </c>
      <c r="AK758" s="23">
        <f t="shared" si="280"/>
        <v>20.027999999999963</v>
      </c>
      <c r="AL758" s="58"/>
      <c r="AM758" s="24">
        <f t="shared" si="300"/>
        <v>0</v>
      </c>
      <c r="AN758" s="25">
        <f t="shared" si="285"/>
        <v>132.76799999999997</v>
      </c>
      <c r="AO758" s="28">
        <f t="shared" si="286"/>
        <v>132.76799999999997</v>
      </c>
      <c r="AP758" s="79"/>
      <c r="AQ758" s="24">
        <v>60</v>
      </c>
      <c r="AR758" s="25">
        <v>200</v>
      </c>
      <c r="AS758" s="25">
        <v>0</v>
      </c>
      <c r="AT758" s="25">
        <v>14</v>
      </c>
      <c r="AU758" s="25">
        <v>54</v>
      </c>
      <c r="AV758" s="62">
        <f t="shared" si="287"/>
        <v>328</v>
      </c>
      <c r="AW758" s="64">
        <f t="shared" si="288"/>
        <v>311.59999999999997</v>
      </c>
      <c r="AX758" s="120">
        <v>6</v>
      </c>
      <c r="AY758" s="120">
        <v>20</v>
      </c>
      <c r="AZ758" s="120">
        <v>8</v>
      </c>
      <c r="BA758" s="120">
        <v>1</v>
      </c>
      <c r="BB758" s="81">
        <f t="shared" si="289"/>
        <v>35</v>
      </c>
      <c r="BC758" s="80">
        <f t="shared" si="290"/>
        <v>276.59999999999997</v>
      </c>
      <c r="BD758" s="36">
        <f t="shared" si="291"/>
        <v>132.76799999999997</v>
      </c>
      <c r="BE758" s="80">
        <f t="shared" si="292"/>
        <v>143.83199999999999</v>
      </c>
    </row>
    <row r="759" spans="1:57" ht="17.399999999999999">
      <c r="A759" s="217">
        <v>41926</v>
      </c>
      <c r="B759" s="201" t="str">
        <f t="shared" si="279"/>
        <v>14:30:00</v>
      </c>
      <c r="C759" s="27" t="s">
        <v>33</v>
      </c>
      <c r="D759" s="88">
        <v>573</v>
      </c>
      <c r="E759" s="88">
        <v>564</v>
      </c>
      <c r="F759" s="92">
        <v>662</v>
      </c>
      <c r="G759" s="88">
        <v>19</v>
      </c>
      <c r="H759" s="88">
        <v>19</v>
      </c>
      <c r="I759" s="89">
        <v>22</v>
      </c>
      <c r="J759" s="55">
        <f t="shared" si="296"/>
        <v>1799</v>
      </c>
      <c r="K759" s="55">
        <f t="shared" si="297"/>
        <v>60</v>
      </c>
      <c r="L759" s="89">
        <v>681</v>
      </c>
      <c r="M759" s="94">
        <v>555</v>
      </c>
      <c r="N759" s="94"/>
      <c r="O759" s="93">
        <v>23</v>
      </c>
      <c r="P759" s="93">
        <v>19</v>
      </c>
      <c r="Q759" s="56"/>
      <c r="R759" s="55">
        <f t="shared" si="298"/>
        <v>1236</v>
      </c>
      <c r="S759" s="55">
        <f t="shared" si="301"/>
        <v>42</v>
      </c>
      <c r="T759" s="57">
        <f t="shared" si="293"/>
        <v>102</v>
      </c>
      <c r="U759" s="88">
        <v>2.54</v>
      </c>
      <c r="V759" s="88">
        <v>4</v>
      </c>
      <c r="W759" s="100">
        <v>8.1999999999999993</v>
      </c>
      <c r="X759" s="88"/>
      <c r="Y759" s="88"/>
      <c r="Z759" s="108"/>
      <c r="AA759" s="44"/>
      <c r="AB759" s="44"/>
      <c r="AC759" s="68">
        <f t="shared" si="283"/>
        <v>0</v>
      </c>
      <c r="AD759" s="33"/>
      <c r="AE759" s="20">
        <f t="shared" si="284"/>
        <v>0</v>
      </c>
      <c r="AF759" s="85">
        <f>T759+U759+V759+W759+X759+Y759+Z759+AA759+AB759</f>
        <v>116.74000000000001</v>
      </c>
      <c r="AG759" s="21">
        <f t="shared" si="294"/>
        <v>116.74000000000001</v>
      </c>
      <c r="AH759" s="82"/>
      <c r="AI759" s="78"/>
      <c r="AJ759" s="22">
        <f t="shared" si="299"/>
        <v>116.74000000000001</v>
      </c>
      <c r="AK759" s="23">
        <f t="shared" si="280"/>
        <v>16.027999999999963</v>
      </c>
      <c r="AL759" s="58"/>
      <c r="AM759" s="24">
        <f t="shared" si="300"/>
        <v>0</v>
      </c>
      <c r="AN759" s="25">
        <f t="shared" si="285"/>
        <v>132.76799999999997</v>
      </c>
      <c r="AO759" s="28">
        <f t="shared" si="286"/>
        <v>132.76799999999997</v>
      </c>
      <c r="AP759" s="79"/>
      <c r="AQ759" s="24">
        <v>60</v>
      </c>
      <c r="AR759" s="25">
        <v>200</v>
      </c>
      <c r="AS759" s="25">
        <v>0</v>
      </c>
      <c r="AT759" s="25">
        <v>14</v>
      </c>
      <c r="AU759" s="25">
        <v>54</v>
      </c>
      <c r="AV759" s="62">
        <f t="shared" si="287"/>
        <v>328</v>
      </c>
      <c r="AW759" s="64">
        <f t="shared" si="288"/>
        <v>311.59999999999997</v>
      </c>
      <c r="AX759" s="120">
        <v>6</v>
      </c>
      <c r="AY759" s="120">
        <v>20</v>
      </c>
      <c r="AZ759" s="120">
        <v>8</v>
      </c>
      <c r="BA759" s="120">
        <v>1</v>
      </c>
      <c r="BB759" s="81">
        <f t="shared" si="289"/>
        <v>35</v>
      </c>
      <c r="BC759" s="80">
        <f t="shared" si="290"/>
        <v>276.59999999999997</v>
      </c>
      <c r="BD759" s="36">
        <f t="shared" si="291"/>
        <v>132.76799999999997</v>
      </c>
      <c r="BE759" s="80">
        <f t="shared" si="292"/>
        <v>143.83199999999999</v>
      </c>
    </row>
    <row r="760" spans="1:57" ht="17.399999999999999">
      <c r="A760" s="217">
        <v>41926</v>
      </c>
      <c r="B760" s="201" t="str">
        <f t="shared" si="279"/>
        <v>15:00:00</v>
      </c>
      <c r="C760" s="27" t="s">
        <v>21</v>
      </c>
      <c r="D760" s="88">
        <v>595</v>
      </c>
      <c r="E760" s="88">
        <v>599</v>
      </c>
      <c r="F760" s="92">
        <v>690</v>
      </c>
      <c r="G760" s="88">
        <v>20</v>
      </c>
      <c r="H760" s="88">
        <v>20</v>
      </c>
      <c r="I760" s="89">
        <v>23</v>
      </c>
      <c r="J760" s="55">
        <f t="shared" si="296"/>
        <v>1884</v>
      </c>
      <c r="K760" s="55">
        <f t="shared" si="297"/>
        <v>63</v>
      </c>
      <c r="L760" s="89">
        <v>693</v>
      </c>
      <c r="M760" s="94">
        <v>554</v>
      </c>
      <c r="N760" s="94"/>
      <c r="O760" s="93">
        <v>23</v>
      </c>
      <c r="P760" s="93">
        <v>19</v>
      </c>
      <c r="Q760" s="56"/>
      <c r="R760" s="55">
        <f t="shared" si="298"/>
        <v>1247</v>
      </c>
      <c r="S760" s="55">
        <f t="shared" si="301"/>
        <v>42</v>
      </c>
      <c r="T760" s="57">
        <f t="shared" si="293"/>
        <v>105</v>
      </c>
      <c r="U760" s="89">
        <v>2.52</v>
      </c>
      <c r="V760" s="89">
        <v>4.5</v>
      </c>
      <c r="W760" s="100">
        <v>8.5</v>
      </c>
      <c r="X760" s="88"/>
      <c r="Y760" s="88"/>
      <c r="Z760" s="108"/>
      <c r="AA760" s="44"/>
      <c r="AB760" s="44"/>
      <c r="AC760" s="68">
        <f t="shared" si="283"/>
        <v>0</v>
      </c>
      <c r="AD760" s="33"/>
      <c r="AE760" s="20">
        <f t="shared" si="284"/>
        <v>0</v>
      </c>
      <c r="AF760" s="85">
        <f t="shared" ref="AF760:AF785" si="302">T760+U760+V760+W760+X760+Y760+Z760+AA760+AB760</f>
        <v>120.52</v>
      </c>
      <c r="AG760" s="21">
        <f t="shared" si="294"/>
        <v>120.52</v>
      </c>
      <c r="AH760" s="82"/>
      <c r="AI760" s="78"/>
      <c r="AJ760" s="22">
        <f t="shared" si="299"/>
        <v>120.52</v>
      </c>
      <c r="AK760" s="23">
        <f t="shared" si="280"/>
        <v>12.247999999999976</v>
      </c>
      <c r="AL760" s="58"/>
      <c r="AM760" s="24">
        <f t="shared" si="300"/>
        <v>0</v>
      </c>
      <c r="AN760" s="25">
        <f t="shared" si="285"/>
        <v>132.76799999999997</v>
      </c>
      <c r="AO760" s="28">
        <f t="shared" si="286"/>
        <v>132.76799999999997</v>
      </c>
      <c r="AP760" s="79"/>
      <c r="AQ760" s="24">
        <v>60</v>
      </c>
      <c r="AR760" s="25">
        <v>200</v>
      </c>
      <c r="AS760" s="25">
        <v>0</v>
      </c>
      <c r="AT760" s="25">
        <v>14</v>
      </c>
      <c r="AU760" s="25">
        <v>54</v>
      </c>
      <c r="AV760" s="62">
        <f t="shared" si="287"/>
        <v>328</v>
      </c>
      <c r="AW760" s="64">
        <f t="shared" si="288"/>
        <v>311.59999999999997</v>
      </c>
      <c r="AX760" s="120">
        <v>6</v>
      </c>
      <c r="AY760" s="120">
        <v>20</v>
      </c>
      <c r="AZ760" s="120">
        <v>8</v>
      </c>
      <c r="BA760" s="120">
        <v>1</v>
      </c>
      <c r="BB760" s="81">
        <f t="shared" si="289"/>
        <v>35</v>
      </c>
      <c r="BC760" s="80">
        <f t="shared" si="290"/>
        <v>276.59999999999997</v>
      </c>
      <c r="BD760" s="36">
        <f t="shared" si="291"/>
        <v>132.76799999999997</v>
      </c>
      <c r="BE760" s="80">
        <f t="shared" si="292"/>
        <v>143.83199999999999</v>
      </c>
    </row>
    <row r="761" spans="1:57" ht="17.399999999999999">
      <c r="A761" s="217">
        <v>41926</v>
      </c>
      <c r="B761" s="201" t="str">
        <f t="shared" si="279"/>
        <v>15:30:00</v>
      </c>
      <c r="C761" s="27" t="s">
        <v>34</v>
      </c>
      <c r="D761" s="88">
        <v>604</v>
      </c>
      <c r="E761" s="88">
        <v>610</v>
      </c>
      <c r="F761" s="92">
        <v>714</v>
      </c>
      <c r="G761" s="88">
        <v>20</v>
      </c>
      <c r="H761" s="88">
        <v>20</v>
      </c>
      <c r="I761" s="89">
        <v>24</v>
      </c>
      <c r="J761" s="55">
        <f t="shared" si="296"/>
        <v>1928</v>
      </c>
      <c r="K761" s="55">
        <f t="shared" si="297"/>
        <v>64</v>
      </c>
      <c r="L761" s="96">
        <v>675</v>
      </c>
      <c r="M761" s="96">
        <v>549</v>
      </c>
      <c r="N761" s="96"/>
      <c r="O761" s="93">
        <v>22</v>
      </c>
      <c r="P761" s="93">
        <v>19</v>
      </c>
      <c r="Q761" s="56"/>
      <c r="R761" s="55">
        <f t="shared" si="298"/>
        <v>1224</v>
      </c>
      <c r="S761" s="55">
        <f t="shared" si="301"/>
        <v>41</v>
      </c>
      <c r="T761" s="57">
        <f t="shared" si="293"/>
        <v>105</v>
      </c>
      <c r="U761" s="89">
        <v>2.52</v>
      </c>
      <c r="V761" s="89">
        <v>4.5</v>
      </c>
      <c r="W761" s="100">
        <v>8.5</v>
      </c>
      <c r="X761" s="88"/>
      <c r="Y761" s="88"/>
      <c r="Z761" s="108"/>
      <c r="AA761" s="44"/>
      <c r="AB761" s="44"/>
      <c r="AC761" s="68">
        <f t="shared" si="283"/>
        <v>0</v>
      </c>
      <c r="AD761" s="33"/>
      <c r="AE761" s="20">
        <f t="shared" si="284"/>
        <v>0</v>
      </c>
      <c r="AF761" s="85">
        <f t="shared" si="302"/>
        <v>120.52</v>
      </c>
      <c r="AG761" s="21">
        <f t="shared" si="294"/>
        <v>120.52</v>
      </c>
      <c r="AH761" s="82"/>
      <c r="AI761" s="78"/>
      <c r="AJ761" s="22">
        <f t="shared" si="299"/>
        <v>120.52</v>
      </c>
      <c r="AK761" s="23">
        <f t="shared" si="280"/>
        <v>12.247999999999976</v>
      </c>
      <c r="AL761" s="58"/>
      <c r="AM761" s="24">
        <f t="shared" si="300"/>
        <v>0</v>
      </c>
      <c r="AN761" s="25">
        <f t="shared" si="285"/>
        <v>132.76799999999997</v>
      </c>
      <c r="AO761" s="28">
        <f t="shared" si="286"/>
        <v>132.76799999999997</v>
      </c>
      <c r="AP761" s="79"/>
      <c r="AQ761" s="24">
        <v>60</v>
      </c>
      <c r="AR761" s="25">
        <v>200</v>
      </c>
      <c r="AS761" s="25">
        <v>0</v>
      </c>
      <c r="AT761" s="25">
        <v>14</v>
      </c>
      <c r="AU761" s="25">
        <v>54</v>
      </c>
      <c r="AV761" s="62">
        <f t="shared" si="287"/>
        <v>328</v>
      </c>
      <c r="AW761" s="64">
        <f t="shared" si="288"/>
        <v>311.59999999999997</v>
      </c>
      <c r="AX761" s="120">
        <v>6</v>
      </c>
      <c r="AY761" s="120">
        <v>20</v>
      </c>
      <c r="AZ761" s="120">
        <v>8</v>
      </c>
      <c r="BA761" s="120">
        <v>1</v>
      </c>
      <c r="BB761" s="81">
        <f t="shared" si="289"/>
        <v>35</v>
      </c>
      <c r="BC761" s="80">
        <f t="shared" si="290"/>
        <v>276.59999999999997</v>
      </c>
      <c r="BD761" s="36">
        <f t="shared" si="291"/>
        <v>132.76799999999997</v>
      </c>
      <c r="BE761" s="80">
        <f t="shared" si="292"/>
        <v>143.83199999999999</v>
      </c>
    </row>
    <row r="762" spans="1:57" ht="17.399999999999999">
      <c r="A762" s="217">
        <v>41926</v>
      </c>
      <c r="B762" s="201" t="str">
        <f t="shared" si="279"/>
        <v>16:00:00</v>
      </c>
      <c r="C762" s="27" t="s">
        <v>22</v>
      </c>
      <c r="D762" s="88">
        <v>594</v>
      </c>
      <c r="E762" s="88">
        <v>600</v>
      </c>
      <c r="F762" s="92">
        <v>714</v>
      </c>
      <c r="G762" s="88">
        <v>20</v>
      </c>
      <c r="H762" s="88">
        <v>20</v>
      </c>
      <c r="I762" s="89">
        <v>24</v>
      </c>
      <c r="J762" s="55">
        <f>D762+E762+F762</f>
        <v>1908</v>
      </c>
      <c r="K762" s="55">
        <f>G762+H762+I762</f>
        <v>64</v>
      </c>
      <c r="L762" s="89">
        <v>631</v>
      </c>
      <c r="M762" s="94">
        <v>545</v>
      </c>
      <c r="N762" s="94"/>
      <c r="O762" s="93">
        <v>21</v>
      </c>
      <c r="P762" s="93">
        <v>19</v>
      </c>
      <c r="Q762" s="56"/>
      <c r="R762" s="55">
        <f t="shared" si="298"/>
        <v>1176</v>
      </c>
      <c r="S762" s="55">
        <f t="shared" si="301"/>
        <v>40</v>
      </c>
      <c r="T762" s="57">
        <f t="shared" si="293"/>
        <v>104</v>
      </c>
      <c r="U762" s="89">
        <v>2.91</v>
      </c>
      <c r="V762" s="89">
        <v>4.5</v>
      </c>
      <c r="W762" s="100">
        <v>9.1999999999999993</v>
      </c>
      <c r="X762" s="88"/>
      <c r="Y762" s="88"/>
      <c r="Z762" s="108"/>
      <c r="AA762" s="44"/>
      <c r="AB762" s="44"/>
      <c r="AC762" s="68">
        <f t="shared" si="283"/>
        <v>0</v>
      </c>
      <c r="AD762" s="33"/>
      <c r="AE762" s="20">
        <f t="shared" si="284"/>
        <v>0</v>
      </c>
      <c r="AF762" s="85">
        <f t="shared" si="302"/>
        <v>120.61</v>
      </c>
      <c r="AG762" s="21">
        <f t="shared" si="294"/>
        <v>120.61</v>
      </c>
      <c r="AH762" s="82"/>
      <c r="AI762" s="78"/>
      <c r="AJ762" s="22">
        <f t="shared" si="299"/>
        <v>120.61</v>
      </c>
      <c r="AK762" s="23">
        <f t="shared" si="280"/>
        <v>12.157999999999973</v>
      </c>
      <c r="AL762" s="58"/>
      <c r="AM762" s="24">
        <f t="shared" si="300"/>
        <v>0</v>
      </c>
      <c r="AN762" s="25">
        <f t="shared" si="285"/>
        <v>132.76799999999997</v>
      </c>
      <c r="AO762" s="28">
        <f t="shared" si="286"/>
        <v>132.76799999999997</v>
      </c>
      <c r="AP762" s="79"/>
      <c r="AQ762" s="24">
        <v>60</v>
      </c>
      <c r="AR762" s="25">
        <v>200</v>
      </c>
      <c r="AS762" s="25">
        <v>0</v>
      </c>
      <c r="AT762" s="25">
        <v>14</v>
      </c>
      <c r="AU762" s="25">
        <v>54</v>
      </c>
      <c r="AV762" s="62">
        <f t="shared" si="287"/>
        <v>328</v>
      </c>
      <c r="AW762" s="64">
        <f t="shared" si="288"/>
        <v>311.59999999999997</v>
      </c>
      <c r="AX762" s="120">
        <v>6</v>
      </c>
      <c r="AY762" s="120">
        <v>20</v>
      </c>
      <c r="AZ762" s="120">
        <v>8</v>
      </c>
      <c r="BA762" s="120">
        <v>1</v>
      </c>
      <c r="BB762" s="81">
        <f t="shared" si="289"/>
        <v>35</v>
      </c>
      <c r="BC762" s="80">
        <f t="shared" si="290"/>
        <v>276.59999999999997</v>
      </c>
      <c r="BD762" s="36">
        <f t="shared" si="291"/>
        <v>132.76799999999997</v>
      </c>
      <c r="BE762" s="80">
        <f t="shared" si="292"/>
        <v>143.83199999999999</v>
      </c>
    </row>
    <row r="763" spans="1:57" ht="17.399999999999999">
      <c r="A763" s="217">
        <v>41926</v>
      </c>
      <c r="B763" s="201" t="str">
        <f t="shared" si="279"/>
        <v>16:30:00</v>
      </c>
      <c r="C763" s="27" t="s">
        <v>49</v>
      </c>
      <c r="D763" s="88">
        <v>591</v>
      </c>
      <c r="E763" s="88">
        <v>584</v>
      </c>
      <c r="F763" s="88">
        <v>704</v>
      </c>
      <c r="G763" s="88">
        <v>20</v>
      </c>
      <c r="H763" s="88">
        <v>19</v>
      </c>
      <c r="I763" s="89">
        <v>23</v>
      </c>
      <c r="J763" s="55">
        <f t="shared" si="296"/>
        <v>1879</v>
      </c>
      <c r="K763" s="55">
        <f t="shared" si="297"/>
        <v>62</v>
      </c>
      <c r="L763" s="89">
        <v>607</v>
      </c>
      <c r="M763" s="94">
        <v>547</v>
      </c>
      <c r="N763" s="94"/>
      <c r="O763" s="93">
        <v>20</v>
      </c>
      <c r="P763" s="93">
        <v>18</v>
      </c>
      <c r="Q763" s="56"/>
      <c r="R763" s="55">
        <f t="shared" si="298"/>
        <v>1154</v>
      </c>
      <c r="S763" s="55">
        <f t="shared" si="301"/>
        <v>38</v>
      </c>
      <c r="T763" s="57">
        <f t="shared" si="293"/>
        <v>100</v>
      </c>
      <c r="U763" s="89">
        <v>2.91</v>
      </c>
      <c r="V763" s="89">
        <v>4.5</v>
      </c>
      <c r="W763" s="100">
        <v>9.1999999999999993</v>
      </c>
      <c r="X763" s="88"/>
      <c r="Y763" s="88"/>
      <c r="Z763" s="109"/>
      <c r="AA763" s="44"/>
      <c r="AB763" s="44"/>
      <c r="AC763" s="68">
        <f t="shared" si="283"/>
        <v>0</v>
      </c>
      <c r="AD763" s="33"/>
      <c r="AE763" s="20">
        <f t="shared" si="284"/>
        <v>0</v>
      </c>
      <c r="AF763" s="85">
        <f t="shared" si="302"/>
        <v>116.61</v>
      </c>
      <c r="AG763" s="21">
        <f t="shared" si="294"/>
        <v>116.61</v>
      </c>
      <c r="AH763" s="82"/>
      <c r="AI763" s="78"/>
      <c r="AJ763" s="22">
        <f t="shared" si="299"/>
        <v>116.61</v>
      </c>
      <c r="AK763" s="23">
        <f t="shared" si="280"/>
        <v>16.157999999999973</v>
      </c>
      <c r="AL763" s="58"/>
      <c r="AM763" s="24">
        <f t="shared" si="300"/>
        <v>0</v>
      </c>
      <c r="AN763" s="25">
        <f t="shared" si="285"/>
        <v>132.76799999999997</v>
      </c>
      <c r="AO763" s="28">
        <f t="shared" si="286"/>
        <v>132.76799999999997</v>
      </c>
      <c r="AP763" s="79"/>
      <c r="AQ763" s="24">
        <v>60</v>
      </c>
      <c r="AR763" s="25">
        <v>200</v>
      </c>
      <c r="AS763" s="25">
        <v>0</v>
      </c>
      <c r="AT763" s="25">
        <v>14</v>
      </c>
      <c r="AU763" s="25">
        <v>54</v>
      </c>
      <c r="AV763" s="62">
        <f t="shared" si="287"/>
        <v>328</v>
      </c>
      <c r="AW763" s="64">
        <f t="shared" si="288"/>
        <v>311.59999999999997</v>
      </c>
      <c r="AX763" s="120">
        <v>6</v>
      </c>
      <c r="AY763" s="120">
        <v>20</v>
      </c>
      <c r="AZ763" s="120">
        <v>8</v>
      </c>
      <c r="BA763" s="120">
        <v>1</v>
      </c>
      <c r="BB763" s="81">
        <f t="shared" si="289"/>
        <v>35</v>
      </c>
      <c r="BC763" s="80">
        <f t="shared" si="290"/>
        <v>276.59999999999997</v>
      </c>
      <c r="BD763" s="36">
        <f t="shared" si="291"/>
        <v>132.76799999999997</v>
      </c>
      <c r="BE763" s="80">
        <f t="shared" si="292"/>
        <v>143.83199999999999</v>
      </c>
    </row>
    <row r="764" spans="1:57" ht="17.399999999999999">
      <c r="A764" s="217">
        <v>41926</v>
      </c>
      <c r="B764" s="201" t="str">
        <f t="shared" si="279"/>
        <v>17:00:00</v>
      </c>
      <c r="C764" s="27" t="s">
        <v>23</v>
      </c>
      <c r="D764" s="88">
        <v>588</v>
      </c>
      <c r="E764" s="88">
        <v>572</v>
      </c>
      <c r="F764" s="88">
        <v>690</v>
      </c>
      <c r="G764" s="88">
        <v>20</v>
      </c>
      <c r="H764" s="88">
        <v>19</v>
      </c>
      <c r="I764" s="89">
        <v>23</v>
      </c>
      <c r="J764" s="55">
        <f t="shared" si="296"/>
        <v>1850</v>
      </c>
      <c r="K764" s="55">
        <f t="shared" si="297"/>
        <v>62</v>
      </c>
      <c r="L764" s="89">
        <v>594</v>
      </c>
      <c r="M764" s="94">
        <v>503</v>
      </c>
      <c r="N764" s="94"/>
      <c r="O764" s="93">
        <v>19</v>
      </c>
      <c r="P764" s="93">
        <v>17</v>
      </c>
      <c r="Q764" s="56"/>
      <c r="R764" s="55">
        <f t="shared" si="298"/>
        <v>1097</v>
      </c>
      <c r="S764" s="55">
        <f t="shared" si="301"/>
        <v>36</v>
      </c>
      <c r="T764" s="57">
        <f t="shared" si="293"/>
        <v>98</v>
      </c>
      <c r="U764" s="89">
        <v>3.36</v>
      </c>
      <c r="V764" s="89">
        <v>4.2</v>
      </c>
      <c r="W764" s="100">
        <v>9.3000000000000007</v>
      </c>
      <c r="X764" s="88"/>
      <c r="Y764" s="88"/>
      <c r="Z764" s="109"/>
      <c r="AA764" s="44"/>
      <c r="AB764" s="44"/>
      <c r="AC764" s="68">
        <f t="shared" si="283"/>
        <v>0</v>
      </c>
      <c r="AD764" s="33"/>
      <c r="AE764" s="20">
        <f t="shared" si="284"/>
        <v>0</v>
      </c>
      <c r="AF764" s="85">
        <f t="shared" si="302"/>
        <v>114.86</v>
      </c>
      <c r="AG764" s="21">
        <f t="shared" si="294"/>
        <v>114.86</v>
      </c>
      <c r="AH764" s="82"/>
      <c r="AI764" s="78"/>
      <c r="AJ764" s="22">
        <f t="shared" si="299"/>
        <v>114.86</v>
      </c>
      <c r="AK764" s="23">
        <f t="shared" si="280"/>
        <v>17.907999999999973</v>
      </c>
      <c r="AL764" s="58"/>
      <c r="AM764" s="24">
        <f t="shared" si="300"/>
        <v>0</v>
      </c>
      <c r="AN764" s="25">
        <f t="shared" si="285"/>
        <v>132.76799999999997</v>
      </c>
      <c r="AO764" s="28">
        <f t="shared" si="286"/>
        <v>132.76799999999997</v>
      </c>
      <c r="AP764" s="79"/>
      <c r="AQ764" s="24">
        <v>60</v>
      </c>
      <c r="AR764" s="25">
        <v>200</v>
      </c>
      <c r="AS764" s="25">
        <v>0</v>
      </c>
      <c r="AT764" s="25">
        <v>14</v>
      </c>
      <c r="AU764" s="25">
        <v>54</v>
      </c>
      <c r="AV764" s="62">
        <f t="shared" si="287"/>
        <v>328</v>
      </c>
      <c r="AW764" s="64">
        <f t="shared" si="288"/>
        <v>311.59999999999997</v>
      </c>
      <c r="AX764" s="120">
        <v>6</v>
      </c>
      <c r="AY764" s="120">
        <v>20</v>
      </c>
      <c r="AZ764" s="120">
        <v>8</v>
      </c>
      <c r="BA764" s="120">
        <v>1</v>
      </c>
      <c r="BB764" s="81">
        <f t="shared" si="289"/>
        <v>35</v>
      </c>
      <c r="BC764" s="80">
        <f t="shared" si="290"/>
        <v>276.59999999999997</v>
      </c>
      <c r="BD764" s="36">
        <f t="shared" si="291"/>
        <v>132.76799999999997</v>
      </c>
      <c r="BE764" s="80">
        <f t="shared" si="292"/>
        <v>143.83199999999999</v>
      </c>
    </row>
    <row r="765" spans="1:57" ht="17.399999999999999">
      <c r="A765" s="217">
        <v>41926</v>
      </c>
      <c r="B765" s="201" t="str">
        <f t="shared" si="279"/>
        <v>17:30:00</v>
      </c>
      <c r="C765" s="27" t="s">
        <v>50</v>
      </c>
      <c r="D765" s="88">
        <v>585</v>
      </c>
      <c r="E765" s="88">
        <v>547</v>
      </c>
      <c r="F765" s="88">
        <v>664</v>
      </c>
      <c r="G765" s="88">
        <v>20</v>
      </c>
      <c r="H765" s="88">
        <v>18</v>
      </c>
      <c r="I765" s="89">
        <v>21</v>
      </c>
      <c r="J765" s="55">
        <f t="shared" si="296"/>
        <v>1796</v>
      </c>
      <c r="K765" s="55">
        <f t="shared" si="297"/>
        <v>59</v>
      </c>
      <c r="L765" s="89">
        <v>597</v>
      </c>
      <c r="M765" s="94">
        <v>493</v>
      </c>
      <c r="N765" s="94"/>
      <c r="O765" s="93">
        <v>19</v>
      </c>
      <c r="P765" s="93">
        <v>17</v>
      </c>
      <c r="Q765" s="56"/>
      <c r="R765" s="55">
        <f t="shared" si="298"/>
        <v>1090</v>
      </c>
      <c r="S765" s="55">
        <f t="shared" si="301"/>
        <v>36</v>
      </c>
      <c r="T765" s="57">
        <f t="shared" si="293"/>
        <v>95</v>
      </c>
      <c r="U765" s="89">
        <v>3.36</v>
      </c>
      <c r="V765" s="89">
        <v>4.8</v>
      </c>
      <c r="W765" s="100">
        <v>9.3000000000000007</v>
      </c>
      <c r="X765" s="88"/>
      <c r="Y765" s="88"/>
      <c r="Z765" s="109"/>
      <c r="AA765" s="44"/>
      <c r="AB765" s="44"/>
      <c r="AC765" s="68">
        <f t="shared" si="283"/>
        <v>0</v>
      </c>
      <c r="AD765" s="33"/>
      <c r="AE765" s="20">
        <f t="shared" si="284"/>
        <v>0</v>
      </c>
      <c r="AF765" s="85">
        <f t="shared" si="302"/>
        <v>112.46</v>
      </c>
      <c r="AG765" s="83">
        <f t="shared" si="294"/>
        <v>112.46</v>
      </c>
      <c r="AH765" s="84"/>
      <c r="AI765" s="78"/>
      <c r="AJ765" s="22">
        <f t="shared" si="299"/>
        <v>112.46</v>
      </c>
      <c r="AK765" s="23">
        <f t="shared" si="280"/>
        <v>20.307999999999979</v>
      </c>
      <c r="AL765" s="58"/>
      <c r="AM765" s="24">
        <f t="shared" si="300"/>
        <v>0</v>
      </c>
      <c r="AN765" s="25">
        <f t="shared" si="285"/>
        <v>132.76799999999997</v>
      </c>
      <c r="AO765" s="28">
        <f t="shared" si="286"/>
        <v>132.76799999999997</v>
      </c>
      <c r="AP765" s="79"/>
      <c r="AQ765" s="24">
        <v>60</v>
      </c>
      <c r="AR765" s="25">
        <v>200</v>
      </c>
      <c r="AS765" s="25">
        <v>0</v>
      </c>
      <c r="AT765" s="25">
        <v>14</v>
      </c>
      <c r="AU765" s="25">
        <v>54</v>
      </c>
      <c r="AV765" s="62">
        <f t="shared" si="287"/>
        <v>328</v>
      </c>
      <c r="AW765" s="64">
        <f t="shared" si="288"/>
        <v>311.59999999999997</v>
      </c>
      <c r="AX765" s="120">
        <v>6</v>
      </c>
      <c r="AY765" s="120">
        <v>20</v>
      </c>
      <c r="AZ765" s="120">
        <v>8</v>
      </c>
      <c r="BA765" s="120">
        <v>1</v>
      </c>
      <c r="BB765" s="81">
        <f t="shared" si="289"/>
        <v>35</v>
      </c>
      <c r="BC765" s="80">
        <f t="shared" si="290"/>
        <v>276.59999999999997</v>
      </c>
      <c r="BD765" s="36">
        <f t="shared" si="291"/>
        <v>132.76799999999997</v>
      </c>
      <c r="BE765" s="80">
        <f t="shared" si="292"/>
        <v>143.83199999999999</v>
      </c>
    </row>
    <row r="766" spans="1:57" ht="17.399999999999999">
      <c r="A766" s="217">
        <v>41926</v>
      </c>
      <c r="B766" s="201" t="str">
        <f t="shared" si="279"/>
        <v>18:00:00</v>
      </c>
      <c r="C766" s="27" t="s">
        <v>24</v>
      </c>
      <c r="D766" s="88">
        <v>654</v>
      </c>
      <c r="E766" s="88">
        <v>574</v>
      </c>
      <c r="F766" s="88">
        <v>743</v>
      </c>
      <c r="G766" s="94">
        <v>22</v>
      </c>
      <c r="H766" s="94">
        <v>19</v>
      </c>
      <c r="I766" s="93">
        <v>24</v>
      </c>
      <c r="J766" s="55">
        <f t="shared" si="296"/>
        <v>1971</v>
      </c>
      <c r="K766" s="55">
        <f t="shared" si="297"/>
        <v>65</v>
      </c>
      <c r="L766" s="89">
        <v>669</v>
      </c>
      <c r="M766" s="94">
        <v>507</v>
      </c>
      <c r="N766" s="94"/>
      <c r="O766" s="93">
        <v>22</v>
      </c>
      <c r="P766" s="93">
        <v>18</v>
      </c>
      <c r="Q766" s="56"/>
      <c r="R766" s="55">
        <f t="shared" si="298"/>
        <v>1176</v>
      </c>
      <c r="S766" s="55">
        <f t="shared" si="301"/>
        <v>40</v>
      </c>
      <c r="T766" s="57">
        <f t="shared" si="293"/>
        <v>105</v>
      </c>
      <c r="U766" s="89">
        <v>3.73</v>
      </c>
      <c r="V766" s="89">
        <v>6.5</v>
      </c>
      <c r="W766" s="100">
        <v>10.9</v>
      </c>
      <c r="X766" s="88"/>
      <c r="Y766" s="88"/>
      <c r="Z766" s="109"/>
      <c r="AA766" s="44"/>
      <c r="AB766" s="44"/>
      <c r="AC766" s="68">
        <f t="shared" si="283"/>
        <v>0</v>
      </c>
      <c r="AD766" s="33">
        <v>15</v>
      </c>
      <c r="AE766" s="20">
        <f t="shared" si="284"/>
        <v>15</v>
      </c>
      <c r="AF766" s="85">
        <f t="shared" si="302"/>
        <v>126.13000000000001</v>
      </c>
      <c r="AG766" s="83">
        <f t="shared" si="294"/>
        <v>111.13000000000001</v>
      </c>
      <c r="AH766" s="84"/>
      <c r="AI766" s="78"/>
      <c r="AJ766" s="22">
        <f t="shared" si="299"/>
        <v>126.13000000000001</v>
      </c>
      <c r="AK766" s="23">
        <f t="shared" si="280"/>
        <v>17.989999999999995</v>
      </c>
      <c r="AL766" s="58"/>
      <c r="AM766" s="24">
        <f t="shared" si="300"/>
        <v>15</v>
      </c>
      <c r="AN766" s="25">
        <f t="shared" si="285"/>
        <v>129.12</v>
      </c>
      <c r="AO766" s="28">
        <f t="shared" si="286"/>
        <v>144.12</v>
      </c>
      <c r="AP766" s="79"/>
      <c r="AQ766" s="24">
        <v>55</v>
      </c>
      <c r="AR766" s="25">
        <v>200</v>
      </c>
      <c r="AS766" s="25">
        <v>0</v>
      </c>
      <c r="AT766" s="25">
        <v>15</v>
      </c>
      <c r="AU766" s="25">
        <v>50</v>
      </c>
      <c r="AV766" s="62">
        <f t="shared" si="287"/>
        <v>320</v>
      </c>
      <c r="AW766" s="64">
        <f t="shared" si="288"/>
        <v>304</v>
      </c>
      <c r="AX766" s="120">
        <v>6</v>
      </c>
      <c r="AY766" s="120">
        <v>20</v>
      </c>
      <c r="AZ766" s="120">
        <v>8</v>
      </c>
      <c r="BA766" s="120">
        <v>1</v>
      </c>
      <c r="BB766" s="81">
        <f t="shared" si="289"/>
        <v>35</v>
      </c>
      <c r="BC766" s="80">
        <f t="shared" si="290"/>
        <v>269</v>
      </c>
      <c r="BD766" s="36">
        <f t="shared" si="291"/>
        <v>129.12</v>
      </c>
      <c r="BE766" s="80">
        <f t="shared" si="292"/>
        <v>139.88</v>
      </c>
    </row>
    <row r="767" spans="1:57" ht="17.399999999999999">
      <c r="A767" s="217">
        <v>41926</v>
      </c>
      <c r="B767" s="201" t="str">
        <f t="shared" si="279"/>
        <v>18:15:00</v>
      </c>
      <c r="C767" s="27" t="s">
        <v>35</v>
      </c>
      <c r="D767" s="88">
        <v>709</v>
      </c>
      <c r="E767" s="88">
        <v>596</v>
      </c>
      <c r="F767" s="88">
        <v>807</v>
      </c>
      <c r="G767" s="94">
        <v>22</v>
      </c>
      <c r="H767" s="94">
        <v>19</v>
      </c>
      <c r="I767" s="93">
        <v>24</v>
      </c>
      <c r="J767" s="55">
        <f>D767+E767+F767</f>
        <v>2112</v>
      </c>
      <c r="K767" s="55">
        <f>G767+H767+I767</f>
        <v>65</v>
      </c>
      <c r="L767" s="89">
        <v>669</v>
      </c>
      <c r="M767" s="94">
        <v>507</v>
      </c>
      <c r="N767" s="94"/>
      <c r="O767" s="93">
        <v>22</v>
      </c>
      <c r="P767" s="93">
        <v>18</v>
      </c>
      <c r="Q767" s="56"/>
      <c r="R767" s="55">
        <f t="shared" si="298"/>
        <v>1176</v>
      </c>
      <c r="S767" s="55">
        <f t="shared" si="301"/>
        <v>40</v>
      </c>
      <c r="T767" s="57">
        <f>SUM(K767+S767)</f>
        <v>105</v>
      </c>
      <c r="U767" s="89">
        <v>3.73</v>
      </c>
      <c r="V767" s="89">
        <v>6.5</v>
      </c>
      <c r="W767" s="100">
        <v>10.9</v>
      </c>
      <c r="X767" s="88"/>
      <c r="Y767" s="88"/>
      <c r="Z767" s="109"/>
      <c r="AA767" s="44"/>
      <c r="AB767" s="44"/>
      <c r="AC767" s="68">
        <f t="shared" si="283"/>
        <v>0</v>
      </c>
      <c r="AD767" s="33">
        <v>15</v>
      </c>
      <c r="AE767" s="20">
        <f t="shared" si="284"/>
        <v>15</v>
      </c>
      <c r="AF767" s="85">
        <f t="shared" si="302"/>
        <v>126.13000000000001</v>
      </c>
      <c r="AG767" s="83">
        <f t="shared" si="294"/>
        <v>111.13000000000001</v>
      </c>
      <c r="AH767" s="84"/>
      <c r="AI767" s="78"/>
      <c r="AJ767" s="22">
        <f t="shared" si="299"/>
        <v>126.13000000000001</v>
      </c>
      <c r="AK767" s="23">
        <f t="shared" si="280"/>
        <v>17.989999999999995</v>
      </c>
      <c r="AL767" s="58"/>
      <c r="AM767" s="24">
        <f t="shared" si="300"/>
        <v>15</v>
      </c>
      <c r="AN767" s="25">
        <f t="shared" si="285"/>
        <v>129.12</v>
      </c>
      <c r="AO767" s="28">
        <f t="shared" si="286"/>
        <v>144.12</v>
      </c>
      <c r="AP767" s="79"/>
      <c r="AQ767" s="24">
        <v>55</v>
      </c>
      <c r="AR767" s="25">
        <v>200</v>
      </c>
      <c r="AS767" s="25">
        <v>0</v>
      </c>
      <c r="AT767" s="25">
        <v>15</v>
      </c>
      <c r="AU767" s="25">
        <v>50</v>
      </c>
      <c r="AV767" s="62">
        <f t="shared" si="287"/>
        <v>320</v>
      </c>
      <c r="AW767" s="64">
        <f t="shared" si="288"/>
        <v>304</v>
      </c>
      <c r="AX767" s="120">
        <v>6</v>
      </c>
      <c r="AY767" s="120">
        <v>20</v>
      </c>
      <c r="AZ767" s="120">
        <v>8</v>
      </c>
      <c r="BA767" s="120">
        <v>1</v>
      </c>
      <c r="BB767" s="81">
        <f t="shared" si="289"/>
        <v>35</v>
      </c>
      <c r="BC767" s="80">
        <f t="shared" si="290"/>
        <v>269</v>
      </c>
      <c r="BD767" s="36">
        <f t="shared" si="291"/>
        <v>129.12</v>
      </c>
      <c r="BE767" s="80">
        <f t="shared" si="292"/>
        <v>139.88</v>
      </c>
    </row>
    <row r="768" spans="1:57" ht="17.399999999999999">
      <c r="A768" s="217">
        <v>41926</v>
      </c>
      <c r="B768" s="201" t="str">
        <f t="shared" si="279"/>
        <v>18:30:00</v>
      </c>
      <c r="C768" s="27" t="s">
        <v>36</v>
      </c>
      <c r="D768" s="88">
        <v>740</v>
      </c>
      <c r="E768" s="88">
        <v>608</v>
      </c>
      <c r="F768" s="88">
        <v>834</v>
      </c>
      <c r="G768" s="88">
        <v>22</v>
      </c>
      <c r="H768" s="88">
        <v>20</v>
      </c>
      <c r="I768" s="89">
        <v>28</v>
      </c>
      <c r="J768" s="55">
        <f t="shared" si="296"/>
        <v>2182</v>
      </c>
      <c r="K768" s="55">
        <f t="shared" si="297"/>
        <v>70</v>
      </c>
      <c r="L768" s="89">
        <v>711</v>
      </c>
      <c r="M768" s="94">
        <v>517</v>
      </c>
      <c r="N768" s="94"/>
      <c r="O768" s="93">
        <v>23</v>
      </c>
      <c r="P768" s="93">
        <v>18</v>
      </c>
      <c r="Q768" s="56"/>
      <c r="R768" s="55">
        <f t="shared" si="298"/>
        <v>1228</v>
      </c>
      <c r="S768" s="55">
        <f t="shared" si="301"/>
        <v>41</v>
      </c>
      <c r="T768" s="57">
        <f t="shared" si="293"/>
        <v>111</v>
      </c>
      <c r="U768" s="89">
        <v>3.73</v>
      </c>
      <c r="V768" s="89">
        <v>7.6</v>
      </c>
      <c r="W768" s="100">
        <v>10.9</v>
      </c>
      <c r="X768" s="88"/>
      <c r="Y768" s="88"/>
      <c r="Z768" s="109"/>
      <c r="AA768" s="44"/>
      <c r="AB768" s="44"/>
      <c r="AC768" s="68">
        <f t="shared" si="283"/>
        <v>0</v>
      </c>
      <c r="AD768" s="33">
        <v>15</v>
      </c>
      <c r="AE768" s="20">
        <f t="shared" si="284"/>
        <v>15</v>
      </c>
      <c r="AF768" s="85">
        <f t="shared" si="302"/>
        <v>133.22999999999999</v>
      </c>
      <c r="AG768" s="83">
        <f t="shared" si="294"/>
        <v>118.22999999999999</v>
      </c>
      <c r="AH768" s="84"/>
      <c r="AI768" s="78"/>
      <c r="AJ768" s="22">
        <f t="shared" si="299"/>
        <v>133.22999999999999</v>
      </c>
      <c r="AK768" s="23">
        <f t="shared" si="280"/>
        <v>10.890000000000015</v>
      </c>
      <c r="AL768" s="58"/>
      <c r="AM768" s="24">
        <f t="shared" si="300"/>
        <v>15</v>
      </c>
      <c r="AN768" s="25">
        <f t="shared" si="285"/>
        <v>129.12</v>
      </c>
      <c r="AO768" s="28">
        <f t="shared" si="286"/>
        <v>144.12</v>
      </c>
      <c r="AP768" s="79"/>
      <c r="AQ768" s="24">
        <v>55</v>
      </c>
      <c r="AR768" s="25">
        <v>200</v>
      </c>
      <c r="AS768" s="25">
        <v>0</v>
      </c>
      <c r="AT768" s="25">
        <v>15</v>
      </c>
      <c r="AU768" s="25">
        <v>50</v>
      </c>
      <c r="AV768" s="62">
        <f t="shared" si="287"/>
        <v>320</v>
      </c>
      <c r="AW768" s="64">
        <f t="shared" si="288"/>
        <v>304</v>
      </c>
      <c r="AX768" s="120">
        <v>6</v>
      </c>
      <c r="AY768" s="120">
        <v>20</v>
      </c>
      <c r="AZ768" s="120">
        <v>8</v>
      </c>
      <c r="BA768" s="120">
        <v>1</v>
      </c>
      <c r="BB768" s="81">
        <f t="shared" si="289"/>
        <v>35</v>
      </c>
      <c r="BC768" s="80">
        <f t="shared" si="290"/>
        <v>269</v>
      </c>
      <c r="BD768" s="36">
        <f t="shared" si="291"/>
        <v>129.12</v>
      </c>
      <c r="BE768" s="80">
        <f t="shared" si="292"/>
        <v>139.88</v>
      </c>
    </row>
    <row r="769" spans="1:57" ht="17.399999999999999">
      <c r="A769" s="217">
        <v>41926</v>
      </c>
      <c r="B769" s="201" t="str">
        <f t="shared" si="279"/>
        <v>18:45:00</v>
      </c>
      <c r="C769" s="27" t="s">
        <v>51</v>
      </c>
      <c r="D769" s="88">
        <v>740</v>
      </c>
      <c r="E769" s="88">
        <v>539</v>
      </c>
      <c r="F769" s="88">
        <v>840</v>
      </c>
      <c r="G769" s="88">
        <v>25</v>
      </c>
      <c r="H769" s="88">
        <v>18</v>
      </c>
      <c r="I769" s="89">
        <v>28</v>
      </c>
      <c r="J769" s="55">
        <f>D769+E769+F769</f>
        <v>2119</v>
      </c>
      <c r="K769" s="55">
        <f>G769+H769+I769</f>
        <v>71</v>
      </c>
      <c r="L769" s="89">
        <v>711</v>
      </c>
      <c r="M769" s="94">
        <v>517</v>
      </c>
      <c r="N769" s="94"/>
      <c r="O769" s="93">
        <v>23</v>
      </c>
      <c r="P769" s="93">
        <v>18</v>
      </c>
      <c r="Q769" s="56"/>
      <c r="R769" s="55">
        <f t="shared" si="298"/>
        <v>1228</v>
      </c>
      <c r="S769" s="55">
        <f t="shared" si="301"/>
        <v>41</v>
      </c>
      <c r="T769" s="57">
        <f t="shared" si="293"/>
        <v>112</v>
      </c>
      <c r="U769" s="89">
        <v>3.73</v>
      </c>
      <c r="V769" s="89">
        <v>7.6</v>
      </c>
      <c r="W769" s="100">
        <v>10.9</v>
      </c>
      <c r="X769" s="88"/>
      <c r="Y769" s="88"/>
      <c r="Z769" s="109"/>
      <c r="AA769" s="44"/>
      <c r="AB769" s="44"/>
      <c r="AC769" s="68">
        <f t="shared" si="283"/>
        <v>0</v>
      </c>
      <c r="AD769" s="33">
        <v>15</v>
      </c>
      <c r="AE769" s="20">
        <f t="shared" si="284"/>
        <v>15</v>
      </c>
      <c r="AF769" s="85">
        <f t="shared" si="302"/>
        <v>134.22999999999999</v>
      </c>
      <c r="AG769" s="83">
        <f t="shared" si="294"/>
        <v>119.22999999999999</v>
      </c>
      <c r="AH769" s="84"/>
      <c r="AI769" s="78"/>
      <c r="AJ769" s="22">
        <f t="shared" si="299"/>
        <v>134.22999999999999</v>
      </c>
      <c r="AK769" s="23">
        <f t="shared" si="280"/>
        <v>9.8900000000000148</v>
      </c>
      <c r="AL769" s="58"/>
      <c r="AM769" s="24">
        <f t="shared" si="300"/>
        <v>15</v>
      </c>
      <c r="AN769" s="25">
        <f t="shared" si="285"/>
        <v>129.12</v>
      </c>
      <c r="AO769" s="28">
        <f t="shared" si="286"/>
        <v>144.12</v>
      </c>
      <c r="AP769" s="79"/>
      <c r="AQ769" s="24">
        <v>55</v>
      </c>
      <c r="AR769" s="25">
        <v>200</v>
      </c>
      <c r="AS769" s="25">
        <v>0</v>
      </c>
      <c r="AT769" s="25">
        <v>15</v>
      </c>
      <c r="AU769" s="25">
        <v>50</v>
      </c>
      <c r="AV769" s="62">
        <f t="shared" si="287"/>
        <v>320</v>
      </c>
      <c r="AW769" s="64">
        <f t="shared" si="288"/>
        <v>304</v>
      </c>
      <c r="AX769" s="120">
        <v>6</v>
      </c>
      <c r="AY769" s="120">
        <v>20</v>
      </c>
      <c r="AZ769" s="120">
        <v>8</v>
      </c>
      <c r="BA769" s="120">
        <v>1</v>
      </c>
      <c r="BB769" s="81">
        <f t="shared" si="289"/>
        <v>35</v>
      </c>
      <c r="BC769" s="80">
        <f t="shared" si="290"/>
        <v>269</v>
      </c>
      <c r="BD769" s="36">
        <f t="shared" si="291"/>
        <v>129.12</v>
      </c>
      <c r="BE769" s="80">
        <f t="shared" si="292"/>
        <v>139.88</v>
      </c>
    </row>
    <row r="770" spans="1:57" ht="17.399999999999999">
      <c r="A770" s="217">
        <v>41926</v>
      </c>
      <c r="B770" s="201" t="str">
        <f t="shared" si="279"/>
        <v>19:00:00</v>
      </c>
      <c r="C770" s="27" t="s">
        <v>25</v>
      </c>
      <c r="D770" s="88">
        <v>745</v>
      </c>
      <c r="E770" s="88">
        <v>527</v>
      </c>
      <c r="F770" s="88">
        <v>857</v>
      </c>
      <c r="G770" s="88">
        <v>25</v>
      </c>
      <c r="H770" s="88">
        <v>18</v>
      </c>
      <c r="I770" s="89">
        <v>28</v>
      </c>
      <c r="J770" s="55">
        <f t="shared" si="296"/>
        <v>2129</v>
      </c>
      <c r="K770" s="55">
        <f t="shared" si="297"/>
        <v>71</v>
      </c>
      <c r="L770" s="89">
        <v>790</v>
      </c>
      <c r="M770" s="94">
        <v>498</v>
      </c>
      <c r="N770" s="94"/>
      <c r="O770" s="93">
        <v>26</v>
      </c>
      <c r="P770" s="93">
        <v>17</v>
      </c>
      <c r="Q770" s="56"/>
      <c r="R770" s="55">
        <f t="shared" si="298"/>
        <v>1288</v>
      </c>
      <c r="S770" s="55">
        <f t="shared" si="301"/>
        <v>43</v>
      </c>
      <c r="T770" s="57">
        <f t="shared" si="293"/>
        <v>114</v>
      </c>
      <c r="U770" s="89">
        <v>6.24</v>
      </c>
      <c r="V770" s="89">
        <v>7.5</v>
      </c>
      <c r="W770" s="100">
        <v>11.6</v>
      </c>
      <c r="X770" s="88"/>
      <c r="Y770" s="88"/>
      <c r="Z770" s="109"/>
      <c r="AA770" s="44"/>
      <c r="AB770" s="44"/>
      <c r="AC770" s="68">
        <f t="shared" si="283"/>
        <v>0</v>
      </c>
      <c r="AD770" s="33">
        <v>15</v>
      </c>
      <c r="AE770" s="20">
        <f t="shared" si="284"/>
        <v>15</v>
      </c>
      <c r="AF770" s="85">
        <f t="shared" si="302"/>
        <v>139.34</v>
      </c>
      <c r="AG770" s="83">
        <f t="shared" si="294"/>
        <v>124.34</v>
      </c>
      <c r="AH770" s="84"/>
      <c r="AI770" s="78"/>
      <c r="AJ770" s="22">
        <f t="shared" si="299"/>
        <v>139.34</v>
      </c>
      <c r="AK770" s="23">
        <f t="shared" si="280"/>
        <v>4.7800000000000011</v>
      </c>
      <c r="AL770" s="58"/>
      <c r="AM770" s="24">
        <f t="shared" si="300"/>
        <v>15</v>
      </c>
      <c r="AN770" s="25">
        <f t="shared" si="285"/>
        <v>129.12</v>
      </c>
      <c r="AO770" s="28">
        <f t="shared" si="286"/>
        <v>144.12</v>
      </c>
      <c r="AP770" s="79"/>
      <c r="AQ770" s="24">
        <v>55</v>
      </c>
      <c r="AR770" s="25">
        <v>200</v>
      </c>
      <c r="AS770" s="25">
        <v>0</v>
      </c>
      <c r="AT770" s="25">
        <v>15</v>
      </c>
      <c r="AU770" s="25">
        <v>50</v>
      </c>
      <c r="AV770" s="62">
        <f t="shared" si="287"/>
        <v>320</v>
      </c>
      <c r="AW770" s="64">
        <f t="shared" si="288"/>
        <v>304</v>
      </c>
      <c r="AX770" s="120">
        <v>6</v>
      </c>
      <c r="AY770" s="120">
        <v>20</v>
      </c>
      <c r="AZ770" s="120">
        <v>8</v>
      </c>
      <c r="BA770" s="120">
        <v>1</v>
      </c>
      <c r="BB770" s="81">
        <f t="shared" si="289"/>
        <v>35</v>
      </c>
      <c r="BC770" s="80">
        <f t="shared" si="290"/>
        <v>269</v>
      </c>
      <c r="BD770" s="36">
        <f t="shared" si="291"/>
        <v>129.12</v>
      </c>
      <c r="BE770" s="80">
        <f t="shared" si="292"/>
        <v>139.88</v>
      </c>
    </row>
    <row r="771" spans="1:57" ht="17.399999999999999">
      <c r="A771" s="217">
        <v>41926</v>
      </c>
      <c r="B771" s="201" t="str">
        <f t="shared" ref="B771:B834" si="303">LEFT(C771,2) &amp; ":" &amp; RIGHT(C771,2) &amp; ":00"</f>
        <v>19:15:00</v>
      </c>
      <c r="C771" s="27" t="s">
        <v>52</v>
      </c>
      <c r="D771" s="88">
        <v>745</v>
      </c>
      <c r="E771" s="88">
        <v>526</v>
      </c>
      <c r="F771" s="88">
        <v>870</v>
      </c>
      <c r="G771" s="88">
        <v>25</v>
      </c>
      <c r="H771" s="88">
        <v>18</v>
      </c>
      <c r="I771" s="89">
        <v>28</v>
      </c>
      <c r="J771" s="55">
        <f>D771+E771+F771</f>
        <v>2141</v>
      </c>
      <c r="K771" s="55">
        <f>G771+H771+I771</f>
        <v>71</v>
      </c>
      <c r="L771" s="89">
        <v>790</v>
      </c>
      <c r="M771" s="94">
        <v>498</v>
      </c>
      <c r="N771" s="94"/>
      <c r="O771" s="93">
        <v>26</v>
      </c>
      <c r="P771" s="93">
        <v>17</v>
      </c>
      <c r="Q771" s="56"/>
      <c r="R771" s="55">
        <f t="shared" si="298"/>
        <v>1288</v>
      </c>
      <c r="S771" s="55">
        <f t="shared" si="301"/>
        <v>43</v>
      </c>
      <c r="T771" s="57">
        <f t="shared" si="293"/>
        <v>114</v>
      </c>
      <c r="U771" s="89">
        <v>6.24</v>
      </c>
      <c r="V771" s="89">
        <v>7.5</v>
      </c>
      <c r="W771" s="100">
        <v>11.6</v>
      </c>
      <c r="X771" s="88"/>
      <c r="Y771" s="88"/>
      <c r="Z771" s="109"/>
      <c r="AA771" s="44"/>
      <c r="AB771" s="44"/>
      <c r="AC771" s="68">
        <f t="shared" si="283"/>
        <v>0</v>
      </c>
      <c r="AD771" s="33">
        <v>15</v>
      </c>
      <c r="AE771" s="20">
        <f t="shared" si="284"/>
        <v>15</v>
      </c>
      <c r="AF771" s="85">
        <f t="shared" si="302"/>
        <v>139.34</v>
      </c>
      <c r="AG771" s="83">
        <f t="shared" si="294"/>
        <v>124.34</v>
      </c>
      <c r="AH771" s="84"/>
      <c r="AI771" s="78"/>
      <c r="AJ771" s="22">
        <f t="shared" si="299"/>
        <v>139.34</v>
      </c>
      <c r="AK771" s="23">
        <f t="shared" ref="AK771:AK785" si="304">AO771-AF771</f>
        <v>4.7800000000000011</v>
      </c>
      <c r="AL771" s="58"/>
      <c r="AM771" s="24">
        <f t="shared" si="300"/>
        <v>15</v>
      </c>
      <c r="AN771" s="25">
        <f t="shared" si="285"/>
        <v>129.12</v>
      </c>
      <c r="AO771" s="28">
        <f t="shared" si="286"/>
        <v>144.12</v>
      </c>
      <c r="AP771" s="79"/>
      <c r="AQ771" s="24">
        <v>55</v>
      </c>
      <c r="AR771" s="25">
        <v>200</v>
      </c>
      <c r="AS771" s="25">
        <v>0</v>
      </c>
      <c r="AT771" s="25">
        <v>15</v>
      </c>
      <c r="AU771" s="25">
        <v>50</v>
      </c>
      <c r="AV771" s="62">
        <f>SUM(AQ771:AU771)</f>
        <v>320</v>
      </c>
      <c r="AW771" s="64">
        <f t="shared" si="288"/>
        <v>304</v>
      </c>
      <c r="AX771" s="120">
        <v>6</v>
      </c>
      <c r="AY771" s="120">
        <v>20</v>
      </c>
      <c r="AZ771" s="120">
        <v>8</v>
      </c>
      <c r="BA771" s="120">
        <v>1</v>
      </c>
      <c r="BB771" s="81">
        <f t="shared" si="289"/>
        <v>35</v>
      </c>
      <c r="BC771" s="80">
        <f t="shared" si="290"/>
        <v>269</v>
      </c>
      <c r="BD771" s="36">
        <f t="shared" si="291"/>
        <v>129.12</v>
      </c>
      <c r="BE771" s="80">
        <f t="shared" si="292"/>
        <v>139.88</v>
      </c>
    </row>
    <row r="772" spans="1:57" ht="17.399999999999999">
      <c r="A772" s="217">
        <v>41926</v>
      </c>
      <c r="B772" s="201" t="str">
        <f t="shared" si="303"/>
        <v>19:30:00</v>
      </c>
      <c r="C772" s="27" t="s">
        <v>37</v>
      </c>
      <c r="D772" s="88">
        <v>745</v>
      </c>
      <c r="E772" s="88">
        <v>526</v>
      </c>
      <c r="F772" s="88">
        <v>870</v>
      </c>
      <c r="G772" s="88">
        <v>25</v>
      </c>
      <c r="H772" s="88">
        <v>18</v>
      </c>
      <c r="I772" s="89">
        <v>28</v>
      </c>
      <c r="J772" s="55">
        <f t="shared" si="296"/>
        <v>2141</v>
      </c>
      <c r="K772" s="55">
        <f t="shared" si="297"/>
        <v>71</v>
      </c>
      <c r="L772" s="89">
        <v>821</v>
      </c>
      <c r="M772" s="94">
        <v>495</v>
      </c>
      <c r="N772" s="94"/>
      <c r="O772" s="93">
        <v>25</v>
      </c>
      <c r="P772" s="93">
        <v>18</v>
      </c>
      <c r="Q772" s="56"/>
      <c r="R772" s="55">
        <f t="shared" si="298"/>
        <v>1316</v>
      </c>
      <c r="S772" s="55">
        <f t="shared" si="301"/>
        <v>43</v>
      </c>
      <c r="T772" s="57">
        <f t="shared" si="293"/>
        <v>114</v>
      </c>
      <c r="U772" s="89">
        <v>6.24</v>
      </c>
      <c r="V772" s="89">
        <v>7.5</v>
      </c>
      <c r="W772" s="100">
        <v>11.6</v>
      </c>
      <c r="X772" s="88"/>
      <c r="Y772" s="88"/>
      <c r="Z772" s="109"/>
      <c r="AA772" s="44"/>
      <c r="AB772" s="44"/>
      <c r="AC772" s="68">
        <f t="shared" si="283"/>
        <v>0</v>
      </c>
      <c r="AD772" s="33">
        <v>30</v>
      </c>
      <c r="AE772" s="20">
        <f t="shared" si="284"/>
        <v>30</v>
      </c>
      <c r="AF772" s="85">
        <f t="shared" si="302"/>
        <v>139.34</v>
      </c>
      <c r="AG772" s="83">
        <f t="shared" si="294"/>
        <v>109.34</v>
      </c>
      <c r="AH772" s="84"/>
      <c r="AI772" s="78"/>
      <c r="AJ772" s="22">
        <f t="shared" si="299"/>
        <v>139.34</v>
      </c>
      <c r="AK772" s="23">
        <f t="shared" si="304"/>
        <v>19.78</v>
      </c>
      <c r="AL772" s="58"/>
      <c r="AM772" s="24">
        <f t="shared" si="300"/>
        <v>30</v>
      </c>
      <c r="AN772" s="25">
        <f t="shared" si="285"/>
        <v>129.12</v>
      </c>
      <c r="AO772" s="28">
        <f t="shared" si="286"/>
        <v>159.12</v>
      </c>
      <c r="AP772" s="79"/>
      <c r="AQ772" s="24">
        <v>55</v>
      </c>
      <c r="AR772" s="25">
        <v>200</v>
      </c>
      <c r="AS772" s="25">
        <v>0</v>
      </c>
      <c r="AT772" s="25">
        <v>15</v>
      </c>
      <c r="AU772" s="25">
        <v>50</v>
      </c>
      <c r="AV772" s="62">
        <f t="shared" si="287"/>
        <v>320</v>
      </c>
      <c r="AW772" s="64">
        <f t="shared" si="288"/>
        <v>304</v>
      </c>
      <c r="AX772" s="120">
        <v>6</v>
      </c>
      <c r="AY772" s="120">
        <v>20</v>
      </c>
      <c r="AZ772" s="120">
        <v>8</v>
      </c>
      <c r="BA772" s="120">
        <v>1</v>
      </c>
      <c r="BB772" s="81">
        <f t="shared" si="289"/>
        <v>35</v>
      </c>
      <c r="BC772" s="80">
        <f t="shared" si="290"/>
        <v>269</v>
      </c>
      <c r="BD772" s="36">
        <f t="shared" si="291"/>
        <v>129.12</v>
      </c>
      <c r="BE772" s="80">
        <f t="shared" si="292"/>
        <v>139.88</v>
      </c>
    </row>
    <row r="773" spans="1:57" ht="17.399999999999999">
      <c r="A773" s="217">
        <v>41926</v>
      </c>
      <c r="B773" s="201" t="str">
        <f t="shared" si="303"/>
        <v>19:45:00</v>
      </c>
      <c r="C773" s="27" t="s">
        <v>53</v>
      </c>
      <c r="D773" s="88">
        <v>745</v>
      </c>
      <c r="E773" s="88">
        <v>526</v>
      </c>
      <c r="F773" s="88">
        <v>870</v>
      </c>
      <c r="G773" s="88">
        <v>25</v>
      </c>
      <c r="H773" s="88">
        <v>18</v>
      </c>
      <c r="I773" s="89">
        <v>28</v>
      </c>
      <c r="J773" s="55">
        <f>D773+E773+F773</f>
        <v>2141</v>
      </c>
      <c r="K773" s="55">
        <f>G773+H773+I773</f>
        <v>71</v>
      </c>
      <c r="L773" s="89">
        <v>821</v>
      </c>
      <c r="M773" s="94">
        <v>495</v>
      </c>
      <c r="N773" s="94"/>
      <c r="O773" s="93">
        <v>25</v>
      </c>
      <c r="P773" s="93">
        <v>18</v>
      </c>
      <c r="Q773" s="56"/>
      <c r="R773" s="55">
        <f t="shared" si="298"/>
        <v>1316</v>
      </c>
      <c r="S773" s="55">
        <f t="shared" si="301"/>
        <v>43</v>
      </c>
      <c r="T773" s="57">
        <f t="shared" si="293"/>
        <v>114</v>
      </c>
      <c r="U773" s="89">
        <v>6.24</v>
      </c>
      <c r="V773" s="89">
        <v>7.5</v>
      </c>
      <c r="W773" s="100">
        <v>11.6</v>
      </c>
      <c r="X773" s="88"/>
      <c r="Y773" s="88"/>
      <c r="Z773" s="109"/>
      <c r="AA773" s="44"/>
      <c r="AB773" s="44"/>
      <c r="AC773" s="68">
        <f t="shared" si="283"/>
        <v>0</v>
      </c>
      <c r="AD773" s="33">
        <v>30</v>
      </c>
      <c r="AE773" s="20">
        <f t="shared" si="284"/>
        <v>30</v>
      </c>
      <c r="AF773" s="85">
        <f t="shared" si="302"/>
        <v>139.34</v>
      </c>
      <c r="AG773" s="83">
        <f t="shared" si="294"/>
        <v>109.34</v>
      </c>
      <c r="AH773" s="84"/>
      <c r="AI773" s="78"/>
      <c r="AJ773" s="22">
        <f t="shared" si="299"/>
        <v>139.34</v>
      </c>
      <c r="AK773" s="23">
        <f t="shared" si="304"/>
        <v>19.78</v>
      </c>
      <c r="AL773" s="58"/>
      <c r="AM773" s="24">
        <f t="shared" si="300"/>
        <v>30</v>
      </c>
      <c r="AN773" s="25">
        <f t="shared" si="285"/>
        <v>129.12</v>
      </c>
      <c r="AO773" s="28">
        <f t="shared" si="286"/>
        <v>159.12</v>
      </c>
      <c r="AP773" s="79"/>
      <c r="AQ773" s="24">
        <v>55</v>
      </c>
      <c r="AR773" s="25">
        <v>200</v>
      </c>
      <c r="AS773" s="25">
        <v>0</v>
      </c>
      <c r="AT773" s="25">
        <v>15</v>
      </c>
      <c r="AU773" s="25">
        <v>50</v>
      </c>
      <c r="AV773" s="62">
        <f t="shared" si="287"/>
        <v>320</v>
      </c>
      <c r="AW773" s="64">
        <f t="shared" si="288"/>
        <v>304</v>
      </c>
      <c r="AX773" s="120">
        <v>6</v>
      </c>
      <c r="AY773" s="120">
        <v>20</v>
      </c>
      <c r="AZ773" s="120">
        <v>8</v>
      </c>
      <c r="BA773" s="120">
        <v>1</v>
      </c>
      <c r="BB773" s="81">
        <f t="shared" si="289"/>
        <v>35</v>
      </c>
      <c r="BC773" s="80">
        <f t="shared" si="290"/>
        <v>269</v>
      </c>
      <c r="BD773" s="36">
        <f t="shared" si="291"/>
        <v>129.12</v>
      </c>
      <c r="BE773" s="80">
        <f t="shared" si="292"/>
        <v>139.88</v>
      </c>
    </row>
    <row r="774" spans="1:57" ht="17.399999999999999">
      <c r="A774" s="217">
        <v>41926</v>
      </c>
      <c r="B774" s="201" t="str">
        <f t="shared" si="303"/>
        <v>20:00:00</v>
      </c>
      <c r="C774" s="27" t="s">
        <v>26</v>
      </c>
      <c r="D774" s="88">
        <v>751</v>
      </c>
      <c r="E774" s="88">
        <v>523</v>
      </c>
      <c r="F774" s="88">
        <v>860</v>
      </c>
      <c r="G774" s="88">
        <v>26</v>
      </c>
      <c r="H774" s="88">
        <v>18</v>
      </c>
      <c r="I774" s="89">
        <v>29</v>
      </c>
      <c r="J774" s="55">
        <f t="shared" si="296"/>
        <v>2134</v>
      </c>
      <c r="K774" s="55">
        <f t="shared" si="297"/>
        <v>73</v>
      </c>
      <c r="L774" s="89">
        <v>823</v>
      </c>
      <c r="M774" s="94">
        <v>493</v>
      </c>
      <c r="N774" s="94"/>
      <c r="O774" s="93">
        <v>27</v>
      </c>
      <c r="P774" s="93">
        <v>18</v>
      </c>
      <c r="Q774" s="56"/>
      <c r="R774" s="55">
        <f t="shared" si="298"/>
        <v>1316</v>
      </c>
      <c r="S774" s="55">
        <f t="shared" si="301"/>
        <v>45</v>
      </c>
      <c r="T774" s="57">
        <f t="shared" si="293"/>
        <v>118</v>
      </c>
      <c r="U774" s="89">
        <v>6.38</v>
      </c>
      <c r="V774" s="89">
        <v>4.5</v>
      </c>
      <c r="W774" s="100">
        <v>12.1</v>
      </c>
      <c r="X774" s="88"/>
      <c r="Y774" s="88"/>
      <c r="Z774" s="109"/>
      <c r="AA774" s="44"/>
      <c r="AB774" s="44"/>
      <c r="AC774" s="68">
        <f t="shared" si="283"/>
        <v>0</v>
      </c>
      <c r="AD774" s="33">
        <v>30</v>
      </c>
      <c r="AE774" s="20">
        <f t="shared" si="284"/>
        <v>30</v>
      </c>
      <c r="AF774" s="85">
        <f t="shared" si="302"/>
        <v>140.97999999999999</v>
      </c>
      <c r="AG774" s="83">
        <f t="shared" si="294"/>
        <v>110.97999999999999</v>
      </c>
      <c r="AH774" s="84"/>
      <c r="AI774" s="78"/>
      <c r="AJ774" s="22">
        <f t="shared" si="299"/>
        <v>140.97999999999999</v>
      </c>
      <c r="AK774" s="23">
        <f t="shared" si="304"/>
        <v>18.140000000000015</v>
      </c>
      <c r="AL774" s="58"/>
      <c r="AM774" s="24">
        <f t="shared" si="300"/>
        <v>30</v>
      </c>
      <c r="AN774" s="25">
        <f t="shared" si="285"/>
        <v>129.12</v>
      </c>
      <c r="AO774" s="28">
        <f t="shared" si="286"/>
        <v>159.12</v>
      </c>
      <c r="AP774" s="79"/>
      <c r="AQ774" s="24">
        <v>55</v>
      </c>
      <c r="AR774" s="25">
        <v>200</v>
      </c>
      <c r="AS774" s="25">
        <v>0</v>
      </c>
      <c r="AT774" s="25">
        <v>15</v>
      </c>
      <c r="AU774" s="25">
        <v>50</v>
      </c>
      <c r="AV774" s="62">
        <f t="shared" si="287"/>
        <v>320</v>
      </c>
      <c r="AW774" s="64">
        <f t="shared" si="288"/>
        <v>304</v>
      </c>
      <c r="AX774" s="120">
        <v>6</v>
      </c>
      <c r="AY774" s="120">
        <v>20</v>
      </c>
      <c r="AZ774" s="120">
        <v>8</v>
      </c>
      <c r="BA774" s="120">
        <v>1</v>
      </c>
      <c r="BB774" s="81">
        <f t="shared" si="289"/>
        <v>35</v>
      </c>
      <c r="BC774" s="80">
        <f t="shared" si="290"/>
        <v>269</v>
      </c>
      <c r="BD774" s="36">
        <f t="shared" si="291"/>
        <v>129.12</v>
      </c>
      <c r="BE774" s="80">
        <f t="shared" si="292"/>
        <v>139.88</v>
      </c>
    </row>
    <row r="775" spans="1:57" ht="17.399999999999999">
      <c r="A775" s="217">
        <v>41926</v>
      </c>
      <c r="B775" s="201" t="str">
        <f t="shared" si="303"/>
        <v>20:15:00</v>
      </c>
      <c r="C775" s="27" t="s">
        <v>54</v>
      </c>
      <c r="D775" s="88">
        <v>751</v>
      </c>
      <c r="E775" s="88">
        <v>523</v>
      </c>
      <c r="F775" s="88">
        <v>860</v>
      </c>
      <c r="G775" s="88">
        <v>26</v>
      </c>
      <c r="H775" s="88">
        <v>18</v>
      </c>
      <c r="I775" s="89">
        <v>29</v>
      </c>
      <c r="J775" s="55">
        <f>D775+E775+F775</f>
        <v>2134</v>
      </c>
      <c r="K775" s="55">
        <f>G775+H775+I775</f>
        <v>73</v>
      </c>
      <c r="L775" s="89">
        <v>823</v>
      </c>
      <c r="M775" s="94">
        <v>493</v>
      </c>
      <c r="N775" s="94"/>
      <c r="O775" s="93">
        <v>27</v>
      </c>
      <c r="P775" s="93">
        <v>18</v>
      </c>
      <c r="Q775" s="56"/>
      <c r="R775" s="55">
        <f t="shared" si="298"/>
        <v>1316</v>
      </c>
      <c r="S775" s="55">
        <f t="shared" si="301"/>
        <v>45</v>
      </c>
      <c r="T775" s="57">
        <f t="shared" si="293"/>
        <v>118</v>
      </c>
      <c r="U775" s="89">
        <v>6.38</v>
      </c>
      <c r="V775" s="89">
        <v>4.5</v>
      </c>
      <c r="W775" s="100">
        <v>12.1</v>
      </c>
      <c r="X775" s="88"/>
      <c r="Y775" s="88"/>
      <c r="Z775" s="109"/>
      <c r="AA775" s="44"/>
      <c r="AB775" s="44"/>
      <c r="AC775" s="68">
        <f t="shared" si="283"/>
        <v>0</v>
      </c>
      <c r="AD775" s="33">
        <v>30</v>
      </c>
      <c r="AE775" s="20">
        <f t="shared" si="284"/>
        <v>30</v>
      </c>
      <c r="AF775" s="85">
        <f t="shared" si="302"/>
        <v>140.97999999999999</v>
      </c>
      <c r="AG775" s="83">
        <f t="shared" si="294"/>
        <v>110.97999999999999</v>
      </c>
      <c r="AH775" s="84"/>
      <c r="AI775" s="78"/>
      <c r="AJ775" s="22">
        <f t="shared" si="299"/>
        <v>140.97999999999999</v>
      </c>
      <c r="AK775" s="23">
        <f t="shared" si="304"/>
        <v>18.140000000000015</v>
      </c>
      <c r="AL775" s="58"/>
      <c r="AM775" s="24">
        <f t="shared" si="300"/>
        <v>30</v>
      </c>
      <c r="AN775" s="25">
        <f t="shared" si="285"/>
        <v>129.12</v>
      </c>
      <c r="AO775" s="28">
        <f t="shared" si="286"/>
        <v>159.12</v>
      </c>
      <c r="AP775" s="79"/>
      <c r="AQ775" s="24">
        <v>55</v>
      </c>
      <c r="AR775" s="25">
        <v>200</v>
      </c>
      <c r="AS775" s="25">
        <v>0</v>
      </c>
      <c r="AT775" s="25">
        <v>15</v>
      </c>
      <c r="AU775" s="25">
        <v>50</v>
      </c>
      <c r="AV775" s="62">
        <f t="shared" si="287"/>
        <v>320</v>
      </c>
      <c r="AW775" s="64">
        <f t="shared" si="288"/>
        <v>304</v>
      </c>
      <c r="AX775" s="120">
        <v>6</v>
      </c>
      <c r="AY775" s="120">
        <v>20</v>
      </c>
      <c r="AZ775" s="120">
        <v>8</v>
      </c>
      <c r="BA775" s="120">
        <v>1</v>
      </c>
      <c r="BB775" s="81">
        <f t="shared" si="289"/>
        <v>35</v>
      </c>
      <c r="BC775" s="80">
        <f t="shared" si="290"/>
        <v>269</v>
      </c>
      <c r="BD775" s="36">
        <f t="shared" si="291"/>
        <v>129.12</v>
      </c>
      <c r="BE775" s="80">
        <f t="shared" si="292"/>
        <v>139.88</v>
      </c>
    </row>
    <row r="776" spans="1:57" ht="17.399999999999999">
      <c r="A776" s="217">
        <v>41926</v>
      </c>
      <c r="B776" s="201" t="str">
        <f t="shared" si="303"/>
        <v>20:30:00</v>
      </c>
      <c r="C776" s="27" t="s">
        <v>55</v>
      </c>
      <c r="D776" s="88">
        <v>766</v>
      </c>
      <c r="E776" s="88">
        <v>517</v>
      </c>
      <c r="F776" s="88">
        <v>914</v>
      </c>
      <c r="G776" s="88">
        <v>26</v>
      </c>
      <c r="H776" s="88">
        <v>18</v>
      </c>
      <c r="I776" s="89">
        <v>29</v>
      </c>
      <c r="J776" s="55">
        <f t="shared" si="296"/>
        <v>2197</v>
      </c>
      <c r="K776" s="55">
        <f t="shared" si="297"/>
        <v>73</v>
      </c>
      <c r="L776" s="89">
        <v>819</v>
      </c>
      <c r="M776" s="94">
        <v>489</v>
      </c>
      <c r="N776" s="94"/>
      <c r="O776" s="93">
        <v>27</v>
      </c>
      <c r="P776" s="93">
        <v>17</v>
      </c>
      <c r="Q776" s="56"/>
      <c r="R776" s="55">
        <f t="shared" si="298"/>
        <v>1308</v>
      </c>
      <c r="S776" s="55">
        <f t="shared" si="301"/>
        <v>44</v>
      </c>
      <c r="T776" s="57">
        <f>SUM(K776+S776)</f>
        <v>117</v>
      </c>
      <c r="U776" s="89">
        <v>6.38</v>
      </c>
      <c r="V776" s="89">
        <v>4.5</v>
      </c>
      <c r="W776" s="100">
        <v>12.1</v>
      </c>
      <c r="X776" s="88"/>
      <c r="Y776" s="88"/>
      <c r="Z776" s="109"/>
      <c r="AA776" s="44"/>
      <c r="AB776" s="44"/>
      <c r="AC776" s="68">
        <f t="shared" si="283"/>
        <v>0</v>
      </c>
      <c r="AD776" s="33">
        <v>30</v>
      </c>
      <c r="AE776" s="20">
        <f t="shared" si="284"/>
        <v>30</v>
      </c>
      <c r="AF776" s="85">
        <f t="shared" si="302"/>
        <v>139.97999999999999</v>
      </c>
      <c r="AG776" s="83">
        <f t="shared" si="294"/>
        <v>109.97999999999999</v>
      </c>
      <c r="AH776" s="84"/>
      <c r="AI776" s="78"/>
      <c r="AJ776" s="22">
        <f t="shared" si="299"/>
        <v>139.97999999999999</v>
      </c>
      <c r="AK776" s="23">
        <f t="shared" si="304"/>
        <v>19.140000000000015</v>
      </c>
      <c r="AL776" s="58"/>
      <c r="AM776" s="24">
        <f t="shared" si="300"/>
        <v>30</v>
      </c>
      <c r="AN776" s="25">
        <f t="shared" si="285"/>
        <v>129.12</v>
      </c>
      <c r="AO776" s="28">
        <f t="shared" si="286"/>
        <v>159.12</v>
      </c>
      <c r="AP776" s="79"/>
      <c r="AQ776" s="24">
        <v>55</v>
      </c>
      <c r="AR776" s="25">
        <v>200</v>
      </c>
      <c r="AS776" s="25">
        <v>0</v>
      </c>
      <c r="AT776" s="25">
        <v>15</v>
      </c>
      <c r="AU776" s="25">
        <v>50</v>
      </c>
      <c r="AV776" s="62">
        <f t="shared" si="287"/>
        <v>320</v>
      </c>
      <c r="AW776" s="64">
        <f t="shared" si="288"/>
        <v>304</v>
      </c>
      <c r="AX776" s="120">
        <v>6</v>
      </c>
      <c r="AY776" s="120">
        <v>20</v>
      </c>
      <c r="AZ776" s="120">
        <v>8</v>
      </c>
      <c r="BA776" s="120">
        <v>1</v>
      </c>
      <c r="BB776" s="81">
        <f t="shared" si="289"/>
        <v>35</v>
      </c>
      <c r="BC776" s="80">
        <f t="shared" si="290"/>
        <v>269</v>
      </c>
      <c r="BD776" s="36">
        <f t="shared" si="291"/>
        <v>129.12</v>
      </c>
      <c r="BE776" s="80">
        <f t="shared" si="292"/>
        <v>139.88</v>
      </c>
    </row>
    <row r="777" spans="1:57" ht="17.399999999999999">
      <c r="A777" s="217">
        <v>41926</v>
      </c>
      <c r="B777" s="201" t="str">
        <f t="shared" si="303"/>
        <v>20:45:00</v>
      </c>
      <c r="C777" s="27" t="s">
        <v>56</v>
      </c>
      <c r="D777" s="88">
        <v>758</v>
      </c>
      <c r="E777" s="88">
        <v>509</v>
      </c>
      <c r="F777" s="88">
        <v>906</v>
      </c>
      <c r="G777" s="88">
        <v>26</v>
      </c>
      <c r="H777" s="88">
        <v>18</v>
      </c>
      <c r="I777" s="89">
        <v>29</v>
      </c>
      <c r="J777" s="55">
        <f>D777+E777+F777</f>
        <v>2173</v>
      </c>
      <c r="K777" s="55">
        <f>G777+H777+I777</f>
        <v>73</v>
      </c>
      <c r="L777" s="89">
        <v>819</v>
      </c>
      <c r="M777" s="94">
        <v>489</v>
      </c>
      <c r="N777" s="94"/>
      <c r="O777" s="93">
        <v>27</v>
      </c>
      <c r="P777" s="93">
        <v>17</v>
      </c>
      <c r="Q777" s="56"/>
      <c r="R777" s="55">
        <f t="shared" si="298"/>
        <v>1308</v>
      </c>
      <c r="S777" s="55">
        <f t="shared" si="301"/>
        <v>44</v>
      </c>
      <c r="T777" s="57">
        <f t="shared" si="293"/>
        <v>117</v>
      </c>
      <c r="U777" s="89">
        <v>6.38</v>
      </c>
      <c r="V777" s="89">
        <v>4.5</v>
      </c>
      <c r="W777" s="100">
        <v>12.1</v>
      </c>
      <c r="X777" s="88"/>
      <c r="Y777" s="88"/>
      <c r="Z777" s="109"/>
      <c r="AA777" s="44"/>
      <c r="AB777" s="44"/>
      <c r="AC777" s="68">
        <f t="shared" si="283"/>
        <v>0</v>
      </c>
      <c r="AD777" s="33">
        <v>30</v>
      </c>
      <c r="AE777" s="20">
        <f t="shared" si="284"/>
        <v>30</v>
      </c>
      <c r="AF777" s="85">
        <f t="shared" si="302"/>
        <v>139.97999999999999</v>
      </c>
      <c r="AG777" s="83">
        <f t="shared" si="294"/>
        <v>109.97999999999999</v>
      </c>
      <c r="AH777" s="84"/>
      <c r="AI777" s="78"/>
      <c r="AJ777" s="22">
        <f t="shared" si="299"/>
        <v>139.97999999999999</v>
      </c>
      <c r="AK777" s="23">
        <f t="shared" si="304"/>
        <v>19.140000000000015</v>
      </c>
      <c r="AL777" s="58"/>
      <c r="AM777" s="24">
        <f t="shared" si="300"/>
        <v>30</v>
      </c>
      <c r="AN777" s="25">
        <f t="shared" si="285"/>
        <v>129.12</v>
      </c>
      <c r="AO777" s="28">
        <f t="shared" si="286"/>
        <v>159.12</v>
      </c>
      <c r="AP777" s="79"/>
      <c r="AQ777" s="24">
        <v>55</v>
      </c>
      <c r="AR777" s="25">
        <v>200</v>
      </c>
      <c r="AS777" s="25">
        <v>0</v>
      </c>
      <c r="AT777" s="25">
        <v>15</v>
      </c>
      <c r="AU777" s="25">
        <v>50</v>
      </c>
      <c r="AV777" s="62">
        <f t="shared" si="287"/>
        <v>320</v>
      </c>
      <c r="AW777" s="64">
        <f t="shared" si="288"/>
        <v>304</v>
      </c>
      <c r="AX777" s="120">
        <v>6</v>
      </c>
      <c r="AY777" s="120">
        <v>20</v>
      </c>
      <c r="AZ777" s="120">
        <v>8</v>
      </c>
      <c r="BA777" s="120">
        <v>1</v>
      </c>
      <c r="BB777" s="81">
        <f t="shared" si="289"/>
        <v>35</v>
      </c>
      <c r="BC777" s="80">
        <f t="shared" si="290"/>
        <v>269</v>
      </c>
      <c r="BD777" s="36">
        <f t="shared" si="291"/>
        <v>129.12</v>
      </c>
      <c r="BE777" s="80">
        <f t="shared" si="292"/>
        <v>139.88</v>
      </c>
    </row>
    <row r="778" spans="1:57" ht="17.399999999999999">
      <c r="A778" s="217">
        <v>41926</v>
      </c>
      <c r="B778" s="201" t="str">
        <f t="shared" si="303"/>
        <v>21:00:00</v>
      </c>
      <c r="C778" s="27" t="s">
        <v>27</v>
      </c>
      <c r="D778" s="88">
        <v>750</v>
      </c>
      <c r="E778" s="88">
        <v>510</v>
      </c>
      <c r="F778" s="88">
        <v>841</v>
      </c>
      <c r="G778" s="88">
        <v>26</v>
      </c>
      <c r="H778" s="88">
        <v>18</v>
      </c>
      <c r="I778" s="89">
        <v>29</v>
      </c>
      <c r="J778" s="55">
        <f t="shared" si="296"/>
        <v>2101</v>
      </c>
      <c r="K778" s="55">
        <f t="shared" si="297"/>
        <v>73</v>
      </c>
      <c r="L778" s="88">
        <v>805</v>
      </c>
      <c r="M778" s="94">
        <v>490</v>
      </c>
      <c r="N778" s="94"/>
      <c r="O778" s="93">
        <v>27</v>
      </c>
      <c r="P778" s="93">
        <v>17</v>
      </c>
      <c r="Q778" s="56"/>
      <c r="R778" s="55">
        <f t="shared" si="298"/>
        <v>1295</v>
      </c>
      <c r="S778" s="55">
        <f t="shared" si="301"/>
        <v>44</v>
      </c>
      <c r="T778" s="57">
        <f t="shared" si="293"/>
        <v>117</v>
      </c>
      <c r="U778" s="89">
        <v>6.22</v>
      </c>
      <c r="V778" s="89">
        <v>7</v>
      </c>
      <c r="W778" s="100">
        <v>11.4</v>
      </c>
      <c r="X778" s="88"/>
      <c r="Y778" s="88"/>
      <c r="Z778" s="109"/>
      <c r="AA778" s="44"/>
      <c r="AB778" s="44"/>
      <c r="AC778" s="68">
        <f t="shared" si="283"/>
        <v>0</v>
      </c>
      <c r="AD778" s="33">
        <v>30</v>
      </c>
      <c r="AE778" s="20">
        <f t="shared" si="284"/>
        <v>30</v>
      </c>
      <c r="AF778" s="85">
        <f t="shared" si="302"/>
        <v>141.62</v>
      </c>
      <c r="AG778" s="83">
        <f t="shared" si="294"/>
        <v>111.62</v>
      </c>
      <c r="AH778" s="84"/>
      <c r="AI778" s="78"/>
      <c r="AJ778" s="22">
        <f t="shared" si="299"/>
        <v>141.62</v>
      </c>
      <c r="AK778" s="23">
        <f t="shared" si="304"/>
        <v>17.5</v>
      </c>
      <c r="AL778" s="58"/>
      <c r="AM778" s="24">
        <f t="shared" si="300"/>
        <v>30</v>
      </c>
      <c r="AN778" s="25">
        <f t="shared" si="285"/>
        <v>129.12</v>
      </c>
      <c r="AO778" s="28">
        <f t="shared" si="286"/>
        <v>159.12</v>
      </c>
      <c r="AP778" s="79"/>
      <c r="AQ778" s="24">
        <v>55</v>
      </c>
      <c r="AR778" s="25">
        <v>200</v>
      </c>
      <c r="AS778" s="25">
        <v>0</v>
      </c>
      <c r="AT778" s="25">
        <v>15</v>
      </c>
      <c r="AU778" s="25">
        <v>50</v>
      </c>
      <c r="AV778" s="62">
        <f t="shared" si="287"/>
        <v>320</v>
      </c>
      <c r="AW778" s="64">
        <f t="shared" si="288"/>
        <v>304</v>
      </c>
      <c r="AX778" s="120">
        <v>6</v>
      </c>
      <c r="AY778" s="120">
        <v>20</v>
      </c>
      <c r="AZ778" s="120">
        <v>8</v>
      </c>
      <c r="BA778" s="120">
        <v>1</v>
      </c>
      <c r="BB778" s="81">
        <f t="shared" si="289"/>
        <v>35</v>
      </c>
      <c r="BC778" s="80">
        <f t="shared" si="290"/>
        <v>269</v>
      </c>
      <c r="BD778" s="36">
        <f t="shared" si="291"/>
        <v>129.12</v>
      </c>
      <c r="BE778" s="80">
        <f t="shared" si="292"/>
        <v>139.88</v>
      </c>
    </row>
    <row r="779" spans="1:57" ht="17.399999999999999">
      <c r="A779" s="217">
        <v>41926</v>
      </c>
      <c r="B779" s="201" t="str">
        <f t="shared" si="303"/>
        <v>21:15:00</v>
      </c>
      <c r="C779" s="27" t="s">
        <v>57</v>
      </c>
      <c r="D779" s="88">
        <v>726</v>
      </c>
      <c r="E779" s="88">
        <v>490</v>
      </c>
      <c r="F779" s="88">
        <v>821</v>
      </c>
      <c r="G779" s="88">
        <v>26</v>
      </c>
      <c r="H779" s="88">
        <v>18</v>
      </c>
      <c r="I779" s="89">
        <v>29</v>
      </c>
      <c r="J779" s="55">
        <f>D779+E779+F779</f>
        <v>2037</v>
      </c>
      <c r="K779" s="55">
        <f>G779+H779+I779</f>
        <v>73</v>
      </c>
      <c r="L779" s="88">
        <v>805</v>
      </c>
      <c r="M779" s="94">
        <v>490</v>
      </c>
      <c r="N779" s="94"/>
      <c r="O779" s="93">
        <v>27</v>
      </c>
      <c r="P779" s="93">
        <v>17</v>
      </c>
      <c r="Q779" s="56"/>
      <c r="R779" s="55">
        <f t="shared" si="298"/>
        <v>1295</v>
      </c>
      <c r="S779" s="55">
        <f t="shared" si="301"/>
        <v>44</v>
      </c>
      <c r="T779" s="57">
        <f t="shared" si="293"/>
        <v>117</v>
      </c>
      <c r="U779" s="89">
        <v>6.22</v>
      </c>
      <c r="V779" s="89">
        <v>7</v>
      </c>
      <c r="W779" s="100">
        <v>11.4</v>
      </c>
      <c r="X779" s="88"/>
      <c r="Y779" s="88"/>
      <c r="Z779" s="109"/>
      <c r="AA779" s="44"/>
      <c r="AB779" s="44"/>
      <c r="AC779" s="68">
        <f t="shared" si="283"/>
        <v>0</v>
      </c>
      <c r="AD779" s="33">
        <v>30</v>
      </c>
      <c r="AE779" s="20">
        <f t="shared" si="284"/>
        <v>30</v>
      </c>
      <c r="AF779" s="85">
        <f t="shared" si="302"/>
        <v>141.62</v>
      </c>
      <c r="AG779" s="83">
        <f t="shared" si="294"/>
        <v>111.62</v>
      </c>
      <c r="AH779" s="84"/>
      <c r="AI779" s="78"/>
      <c r="AJ779" s="22">
        <f t="shared" si="299"/>
        <v>141.62</v>
      </c>
      <c r="AK779" s="23">
        <f t="shared" si="304"/>
        <v>17.5</v>
      </c>
      <c r="AL779" s="58"/>
      <c r="AM779" s="24">
        <f t="shared" si="300"/>
        <v>30</v>
      </c>
      <c r="AN779" s="25">
        <f t="shared" si="285"/>
        <v>129.12</v>
      </c>
      <c r="AO779" s="28">
        <f t="shared" si="286"/>
        <v>159.12</v>
      </c>
      <c r="AP779" s="79"/>
      <c r="AQ779" s="24">
        <v>55</v>
      </c>
      <c r="AR779" s="25">
        <v>200</v>
      </c>
      <c r="AS779" s="25">
        <v>0</v>
      </c>
      <c r="AT779" s="25">
        <v>15</v>
      </c>
      <c r="AU779" s="25">
        <v>50</v>
      </c>
      <c r="AV779" s="62">
        <f t="shared" si="287"/>
        <v>320</v>
      </c>
      <c r="AW779" s="64">
        <f t="shared" si="288"/>
        <v>304</v>
      </c>
      <c r="AX779" s="120">
        <v>6</v>
      </c>
      <c r="AY779" s="120">
        <v>20</v>
      </c>
      <c r="AZ779" s="120">
        <v>8</v>
      </c>
      <c r="BA779" s="120">
        <v>1</v>
      </c>
      <c r="BB779" s="81">
        <f t="shared" si="289"/>
        <v>35</v>
      </c>
      <c r="BC779" s="80">
        <f t="shared" si="290"/>
        <v>269</v>
      </c>
      <c r="BD779" s="36">
        <f t="shared" si="291"/>
        <v>129.12</v>
      </c>
      <c r="BE779" s="80">
        <f t="shared" si="292"/>
        <v>139.88</v>
      </c>
    </row>
    <row r="780" spans="1:57" ht="17.399999999999999">
      <c r="A780" s="217">
        <v>41926</v>
      </c>
      <c r="B780" s="201" t="str">
        <f t="shared" si="303"/>
        <v>21:30:00</v>
      </c>
      <c r="C780" s="27" t="s">
        <v>58</v>
      </c>
      <c r="D780" s="88">
        <v>715</v>
      </c>
      <c r="E780" s="88">
        <v>520</v>
      </c>
      <c r="F780" s="88">
        <v>811</v>
      </c>
      <c r="G780" s="88">
        <v>26</v>
      </c>
      <c r="H780" s="88">
        <v>18</v>
      </c>
      <c r="I780" s="89">
        <v>29</v>
      </c>
      <c r="J780" s="55">
        <f t="shared" si="296"/>
        <v>2046</v>
      </c>
      <c r="K780" s="55">
        <f t="shared" si="297"/>
        <v>73</v>
      </c>
      <c r="L780" s="88">
        <v>749</v>
      </c>
      <c r="M780" s="94">
        <v>486</v>
      </c>
      <c r="N780" s="94"/>
      <c r="O780" s="93">
        <v>25</v>
      </c>
      <c r="P780" s="93">
        <v>17</v>
      </c>
      <c r="Q780" s="56"/>
      <c r="R780" s="55">
        <f t="shared" si="298"/>
        <v>1235</v>
      </c>
      <c r="S780" s="55">
        <f t="shared" si="301"/>
        <v>42</v>
      </c>
      <c r="T780" s="57">
        <f t="shared" si="293"/>
        <v>115</v>
      </c>
      <c r="U780" s="89">
        <v>6.22</v>
      </c>
      <c r="V780" s="88">
        <v>7</v>
      </c>
      <c r="W780" s="100">
        <v>11.4</v>
      </c>
      <c r="X780" s="88"/>
      <c r="Y780" s="88"/>
      <c r="Z780" s="109"/>
      <c r="AA780" s="44"/>
      <c r="AB780" s="44"/>
      <c r="AC780" s="68">
        <f t="shared" si="283"/>
        <v>0</v>
      </c>
      <c r="AD780" s="33">
        <v>30</v>
      </c>
      <c r="AE780" s="20">
        <f t="shared" si="284"/>
        <v>30</v>
      </c>
      <c r="AF780" s="85">
        <f t="shared" si="302"/>
        <v>139.62</v>
      </c>
      <c r="AG780" s="83">
        <f t="shared" si="294"/>
        <v>109.62</v>
      </c>
      <c r="AH780" s="84"/>
      <c r="AI780" s="78"/>
      <c r="AJ780" s="22">
        <f t="shared" si="299"/>
        <v>139.62</v>
      </c>
      <c r="AK780" s="23">
        <f t="shared" si="304"/>
        <v>19.5</v>
      </c>
      <c r="AL780" s="58"/>
      <c r="AM780" s="24">
        <f t="shared" si="300"/>
        <v>30</v>
      </c>
      <c r="AN780" s="25">
        <f t="shared" si="285"/>
        <v>129.12</v>
      </c>
      <c r="AO780" s="28">
        <f t="shared" si="286"/>
        <v>159.12</v>
      </c>
      <c r="AP780" s="79"/>
      <c r="AQ780" s="24">
        <v>55</v>
      </c>
      <c r="AR780" s="25">
        <v>200</v>
      </c>
      <c r="AS780" s="25">
        <v>0</v>
      </c>
      <c r="AT780" s="25">
        <v>15</v>
      </c>
      <c r="AU780" s="25">
        <v>50</v>
      </c>
      <c r="AV780" s="62">
        <f t="shared" si="287"/>
        <v>320</v>
      </c>
      <c r="AW780" s="64">
        <f t="shared" si="288"/>
        <v>304</v>
      </c>
      <c r="AX780" s="120">
        <v>6</v>
      </c>
      <c r="AY780" s="120">
        <v>20</v>
      </c>
      <c r="AZ780" s="120">
        <v>8</v>
      </c>
      <c r="BA780" s="120">
        <v>1</v>
      </c>
      <c r="BB780" s="81">
        <f t="shared" si="289"/>
        <v>35</v>
      </c>
      <c r="BC780" s="80">
        <f t="shared" si="290"/>
        <v>269</v>
      </c>
      <c r="BD780" s="36">
        <f t="shared" si="291"/>
        <v>129.12</v>
      </c>
      <c r="BE780" s="80">
        <f t="shared" si="292"/>
        <v>139.88</v>
      </c>
    </row>
    <row r="781" spans="1:57" ht="17.399999999999999">
      <c r="A781" s="217">
        <v>41926</v>
      </c>
      <c r="B781" s="201" t="str">
        <f t="shared" si="303"/>
        <v>21:45:00</v>
      </c>
      <c r="C781" s="27" t="s">
        <v>59</v>
      </c>
      <c r="D781" s="88">
        <v>702</v>
      </c>
      <c r="E781" s="88">
        <v>521</v>
      </c>
      <c r="F781" s="88">
        <v>833</v>
      </c>
      <c r="G781" s="88">
        <v>26</v>
      </c>
      <c r="H781" s="88">
        <v>18</v>
      </c>
      <c r="I781" s="89">
        <v>29</v>
      </c>
      <c r="J781" s="55">
        <f>D781+E781+F781</f>
        <v>2056</v>
      </c>
      <c r="K781" s="55">
        <f>G781+H781+I781</f>
        <v>73</v>
      </c>
      <c r="L781" s="88">
        <v>749</v>
      </c>
      <c r="M781" s="94">
        <v>486</v>
      </c>
      <c r="N781" s="94"/>
      <c r="O781" s="93">
        <v>25</v>
      </c>
      <c r="P781" s="93">
        <v>17</v>
      </c>
      <c r="Q781" s="56"/>
      <c r="R781" s="55">
        <f t="shared" si="298"/>
        <v>1235</v>
      </c>
      <c r="S781" s="55">
        <f t="shared" si="301"/>
        <v>42</v>
      </c>
      <c r="T781" s="57">
        <f t="shared" si="293"/>
        <v>115</v>
      </c>
      <c r="U781" s="89">
        <v>6.22</v>
      </c>
      <c r="V781" s="88">
        <v>7</v>
      </c>
      <c r="W781" s="100">
        <v>11.4</v>
      </c>
      <c r="X781" s="88"/>
      <c r="Y781" s="88"/>
      <c r="Z781" s="109"/>
      <c r="AA781" s="44"/>
      <c r="AB781" s="44"/>
      <c r="AC781" s="68">
        <f t="shared" si="283"/>
        <v>0</v>
      </c>
      <c r="AD781" s="33">
        <v>15</v>
      </c>
      <c r="AE781" s="20">
        <f t="shared" si="284"/>
        <v>15</v>
      </c>
      <c r="AF781" s="85">
        <f t="shared" si="302"/>
        <v>139.62</v>
      </c>
      <c r="AG781" s="83">
        <f t="shared" si="294"/>
        <v>124.62</v>
      </c>
      <c r="AH781" s="84"/>
      <c r="AI781" s="78"/>
      <c r="AJ781" s="22">
        <f t="shared" si="299"/>
        <v>139.62</v>
      </c>
      <c r="AK781" s="23">
        <f t="shared" si="304"/>
        <v>4.5</v>
      </c>
      <c r="AL781" s="58"/>
      <c r="AM781" s="24">
        <f t="shared" si="300"/>
        <v>15</v>
      </c>
      <c r="AN781" s="25">
        <f t="shared" si="285"/>
        <v>129.12</v>
      </c>
      <c r="AO781" s="28">
        <f t="shared" si="286"/>
        <v>144.12</v>
      </c>
      <c r="AP781" s="79"/>
      <c r="AQ781" s="24">
        <v>55</v>
      </c>
      <c r="AR781" s="25">
        <v>200</v>
      </c>
      <c r="AS781" s="25">
        <v>0</v>
      </c>
      <c r="AT781" s="25">
        <v>15</v>
      </c>
      <c r="AU781" s="25">
        <v>50</v>
      </c>
      <c r="AV781" s="62">
        <f t="shared" si="287"/>
        <v>320</v>
      </c>
      <c r="AW781" s="64">
        <f t="shared" si="288"/>
        <v>304</v>
      </c>
      <c r="AX781" s="120">
        <v>6</v>
      </c>
      <c r="AY781" s="120">
        <v>20</v>
      </c>
      <c r="AZ781" s="120">
        <v>8</v>
      </c>
      <c r="BA781" s="120">
        <v>1</v>
      </c>
      <c r="BB781" s="81">
        <f t="shared" si="289"/>
        <v>35</v>
      </c>
      <c r="BC781" s="80">
        <f t="shared" si="290"/>
        <v>269</v>
      </c>
      <c r="BD781" s="36">
        <f t="shared" si="291"/>
        <v>129.12</v>
      </c>
      <c r="BE781" s="80">
        <f t="shared" si="292"/>
        <v>139.88</v>
      </c>
    </row>
    <row r="782" spans="1:57" ht="17.399999999999999">
      <c r="A782" s="217">
        <v>41926</v>
      </c>
      <c r="B782" s="201" t="str">
        <f t="shared" si="303"/>
        <v>22:00:00</v>
      </c>
      <c r="C782" s="27" t="s">
        <v>28</v>
      </c>
      <c r="D782" s="88">
        <v>682</v>
      </c>
      <c r="E782" s="88">
        <v>505</v>
      </c>
      <c r="F782" s="88">
        <v>824</v>
      </c>
      <c r="G782" s="88">
        <v>23</v>
      </c>
      <c r="H782" s="88">
        <v>18</v>
      </c>
      <c r="I782" s="89">
        <v>27</v>
      </c>
      <c r="J782" s="55">
        <f t="shared" si="296"/>
        <v>2011</v>
      </c>
      <c r="K782" s="55">
        <f t="shared" si="297"/>
        <v>68</v>
      </c>
      <c r="L782" s="88">
        <v>722</v>
      </c>
      <c r="M782" s="94">
        <v>446</v>
      </c>
      <c r="N782" s="94"/>
      <c r="O782" s="90">
        <v>24</v>
      </c>
      <c r="P782" s="93">
        <v>16</v>
      </c>
      <c r="Q782" s="56"/>
      <c r="R782" s="55">
        <f t="shared" si="298"/>
        <v>1168</v>
      </c>
      <c r="S782" s="55">
        <f t="shared" si="301"/>
        <v>40</v>
      </c>
      <c r="T782" s="57">
        <f t="shared" si="293"/>
        <v>108</v>
      </c>
      <c r="U782" s="88">
        <v>5.57</v>
      </c>
      <c r="V782" s="88">
        <v>6</v>
      </c>
      <c r="W782" s="88">
        <v>10.3</v>
      </c>
      <c r="X782" s="88"/>
      <c r="Y782" s="88"/>
      <c r="Z782" s="109"/>
      <c r="AA782" s="44"/>
      <c r="AB782" s="44"/>
      <c r="AC782" s="68">
        <f t="shared" si="283"/>
        <v>0</v>
      </c>
      <c r="AD782" s="33">
        <v>15</v>
      </c>
      <c r="AE782" s="20">
        <f t="shared" si="284"/>
        <v>15</v>
      </c>
      <c r="AF782" s="85">
        <f t="shared" si="302"/>
        <v>129.87</v>
      </c>
      <c r="AG782" s="83">
        <f t="shared" si="294"/>
        <v>114.87</v>
      </c>
      <c r="AH782" s="84"/>
      <c r="AI782" s="78"/>
      <c r="AJ782" s="22">
        <f t="shared" si="299"/>
        <v>129.87</v>
      </c>
      <c r="AK782" s="23">
        <f t="shared" si="304"/>
        <v>14.25</v>
      </c>
      <c r="AL782" s="58"/>
      <c r="AM782" s="24">
        <f t="shared" si="300"/>
        <v>15</v>
      </c>
      <c r="AN782" s="25">
        <f t="shared" si="285"/>
        <v>129.12</v>
      </c>
      <c r="AO782" s="28">
        <f t="shared" si="286"/>
        <v>144.12</v>
      </c>
      <c r="AP782" s="79"/>
      <c r="AQ782" s="24">
        <v>55</v>
      </c>
      <c r="AR782" s="25">
        <v>200</v>
      </c>
      <c r="AS782" s="25">
        <v>0</v>
      </c>
      <c r="AT782" s="25">
        <v>15</v>
      </c>
      <c r="AU782" s="25">
        <v>50</v>
      </c>
      <c r="AV782" s="62">
        <f t="shared" si="287"/>
        <v>320</v>
      </c>
      <c r="AW782" s="64">
        <f t="shared" si="288"/>
        <v>304</v>
      </c>
      <c r="AX782" s="120">
        <v>6</v>
      </c>
      <c r="AY782" s="120">
        <v>20</v>
      </c>
      <c r="AZ782" s="120">
        <v>8</v>
      </c>
      <c r="BA782" s="120">
        <v>1</v>
      </c>
      <c r="BB782" s="81">
        <f t="shared" si="289"/>
        <v>35</v>
      </c>
      <c r="BC782" s="80">
        <f t="shared" si="290"/>
        <v>269</v>
      </c>
      <c r="BD782" s="36">
        <f t="shared" si="291"/>
        <v>129.12</v>
      </c>
      <c r="BE782" s="80">
        <f t="shared" si="292"/>
        <v>139.88</v>
      </c>
    </row>
    <row r="783" spans="1:57" ht="17.399999999999999">
      <c r="A783" s="217">
        <v>41926</v>
      </c>
      <c r="B783" s="201" t="str">
        <f t="shared" si="303"/>
        <v>22:30:00</v>
      </c>
      <c r="C783" s="215" t="s">
        <v>60</v>
      </c>
      <c r="D783" s="88">
        <v>638</v>
      </c>
      <c r="E783" s="88">
        <v>472</v>
      </c>
      <c r="F783" s="88">
        <v>790</v>
      </c>
      <c r="G783" s="88">
        <v>22</v>
      </c>
      <c r="H783" s="88">
        <v>17</v>
      </c>
      <c r="I783" s="89">
        <v>26</v>
      </c>
      <c r="J783" s="55">
        <f t="shared" si="296"/>
        <v>1900</v>
      </c>
      <c r="K783" s="55">
        <f t="shared" si="297"/>
        <v>65</v>
      </c>
      <c r="L783" s="88">
        <v>715</v>
      </c>
      <c r="M783" s="94">
        <v>439</v>
      </c>
      <c r="N783" s="94"/>
      <c r="O783" s="90">
        <v>24</v>
      </c>
      <c r="P783" s="93">
        <v>15</v>
      </c>
      <c r="Q783" s="56"/>
      <c r="R783" s="55">
        <f t="shared" si="298"/>
        <v>1154</v>
      </c>
      <c r="S783" s="55">
        <f t="shared" si="301"/>
        <v>39</v>
      </c>
      <c r="T783" s="57">
        <f t="shared" si="293"/>
        <v>104</v>
      </c>
      <c r="U783" s="88">
        <v>5.57</v>
      </c>
      <c r="V783" s="88">
        <v>5.6</v>
      </c>
      <c r="W783" s="88">
        <v>10.3</v>
      </c>
      <c r="X783" s="88"/>
      <c r="Y783" s="88"/>
      <c r="Z783" s="109"/>
      <c r="AA783" s="44"/>
      <c r="AB783" s="44"/>
      <c r="AC783" s="68">
        <f t="shared" si="283"/>
        <v>0</v>
      </c>
      <c r="AD783" s="33">
        <v>15</v>
      </c>
      <c r="AE783" s="20">
        <f t="shared" si="284"/>
        <v>15</v>
      </c>
      <c r="AF783" s="85">
        <f t="shared" si="302"/>
        <v>125.46999999999998</v>
      </c>
      <c r="AG783" s="83">
        <f t="shared" si="294"/>
        <v>110.46999999999998</v>
      </c>
      <c r="AH783" s="84"/>
      <c r="AI783" s="78"/>
      <c r="AJ783" s="22">
        <f t="shared" si="299"/>
        <v>125.46999999999998</v>
      </c>
      <c r="AK783" s="23">
        <f t="shared" si="304"/>
        <v>18.65000000000002</v>
      </c>
      <c r="AL783" s="58"/>
      <c r="AM783" s="24">
        <f t="shared" si="300"/>
        <v>15</v>
      </c>
      <c r="AN783" s="25">
        <f t="shared" si="285"/>
        <v>129.12</v>
      </c>
      <c r="AO783" s="28">
        <f t="shared" si="286"/>
        <v>144.12</v>
      </c>
      <c r="AP783" s="79"/>
      <c r="AQ783" s="24">
        <v>55</v>
      </c>
      <c r="AR783" s="25">
        <v>200</v>
      </c>
      <c r="AS783" s="25">
        <v>0</v>
      </c>
      <c r="AT783" s="25">
        <v>15</v>
      </c>
      <c r="AU783" s="25">
        <v>50</v>
      </c>
      <c r="AV783" s="62">
        <f t="shared" si="287"/>
        <v>320</v>
      </c>
      <c r="AW783" s="64">
        <f t="shared" si="288"/>
        <v>304</v>
      </c>
      <c r="AX783" s="120">
        <v>6</v>
      </c>
      <c r="AY783" s="120">
        <v>20</v>
      </c>
      <c r="AZ783" s="120">
        <v>8</v>
      </c>
      <c r="BA783" s="120">
        <v>1</v>
      </c>
      <c r="BB783" s="81">
        <f t="shared" si="289"/>
        <v>35</v>
      </c>
      <c r="BC783" s="80">
        <f t="shared" si="290"/>
        <v>269</v>
      </c>
      <c r="BD783" s="36">
        <f t="shared" si="291"/>
        <v>129.12</v>
      </c>
      <c r="BE783" s="80">
        <f t="shared" si="292"/>
        <v>139.88</v>
      </c>
    </row>
    <row r="784" spans="1:57" ht="17.399999999999999">
      <c r="A784" s="217">
        <v>41926</v>
      </c>
      <c r="B784" s="201" t="str">
        <f t="shared" si="303"/>
        <v>23:00:00</v>
      </c>
      <c r="C784" s="215" t="s">
        <v>29</v>
      </c>
      <c r="D784" s="88">
        <v>594</v>
      </c>
      <c r="E784" s="88">
        <v>449</v>
      </c>
      <c r="F784" s="88">
        <v>732</v>
      </c>
      <c r="G784" s="88">
        <v>20</v>
      </c>
      <c r="H784" s="88">
        <v>16</v>
      </c>
      <c r="I784" s="89">
        <v>24</v>
      </c>
      <c r="J784" s="55">
        <f t="shared" si="296"/>
        <v>1775</v>
      </c>
      <c r="K784" s="55">
        <f t="shared" si="297"/>
        <v>60</v>
      </c>
      <c r="L784" s="88">
        <v>709</v>
      </c>
      <c r="M784" s="94">
        <v>430</v>
      </c>
      <c r="N784" s="94"/>
      <c r="O784" s="90">
        <v>24</v>
      </c>
      <c r="P784" s="93">
        <v>15</v>
      </c>
      <c r="Q784" s="56"/>
      <c r="R784" s="55">
        <f t="shared" si="298"/>
        <v>1139</v>
      </c>
      <c r="S784" s="55">
        <f t="shared" si="301"/>
        <v>39</v>
      </c>
      <c r="T784" s="57">
        <f t="shared" si="293"/>
        <v>99</v>
      </c>
      <c r="U784" s="88">
        <v>4.8099999999999996</v>
      </c>
      <c r="V784" s="88">
        <v>5.6</v>
      </c>
      <c r="W784" s="88">
        <v>9.4</v>
      </c>
      <c r="X784" s="88"/>
      <c r="Y784" s="88"/>
      <c r="Z784" s="109"/>
      <c r="AA784" s="44"/>
      <c r="AB784" s="44"/>
      <c r="AC784" s="68">
        <f t="shared" si="283"/>
        <v>0</v>
      </c>
      <c r="AD784" s="33"/>
      <c r="AE784" s="20">
        <f t="shared" si="284"/>
        <v>0</v>
      </c>
      <c r="AF784" s="85">
        <f t="shared" si="302"/>
        <v>118.81</v>
      </c>
      <c r="AG784" s="83">
        <f t="shared" si="294"/>
        <v>118.81</v>
      </c>
      <c r="AH784" s="84"/>
      <c r="AI784" s="78"/>
      <c r="AJ784" s="22">
        <f t="shared" si="299"/>
        <v>118.81</v>
      </c>
      <c r="AK784" s="23">
        <f t="shared" si="304"/>
        <v>10.310000000000002</v>
      </c>
      <c r="AL784" s="58"/>
      <c r="AM784" s="24">
        <f t="shared" si="300"/>
        <v>0</v>
      </c>
      <c r="AN784" s="25">
        <f t="shared" si="285"/>
        <v>129.12</v>
      </c>
      <c r="AO784" s="28">
        <f t="shared" si="286"/>
        <v>129.12</v>
      </c>
      <c r="AP784" s="79"/>
      <c r="AQ784" s="24">
        <v>55</v>
      </c>
      <c r="AR784" s="25">
        <v>200</v>
      </c>
      <c r="AS784" s="25">
        <v>0</v>
      </c>
      <c r="AT784" s="25">
        <v>15</v>
      </c>
      <c r="AU784" s="25">
        <v>50</v>
      </c>
      <c r="AV784" s="62">
        <f t="shared" si="287"/>
        <v>320</v>
      </c>
      <c r="AW784" s="64">
        <f t="shared" si="288"/>
        <v>304</v>
      </c>
      <c r="AX784" s="120">
        <v>6</v>
      </c>
      <c r="AY784" s="120">
        <v>20</v>
      </c>
      <c r="AZ784" s="120">
        <v>8</v>
      </c>
      <c r="BA784" s="120">
        <v>1</v>
      </c>
      <c r="BB784" s="81">
        <f t="shared" si="289"/>
        <v>35</v>
      </c>
      <c r="BC784" s="80">
        <f t="shared" si="290"/>
        <v>269</v>
      </c>
      <c r="BD784" s="36">
        <f t="shared" si="291"/>
        <v>129.12</v>
      </c>
      <c r="BE784" s="80">
        <f t="shared" si="292"/>
        <v>139.88</v>
      </c>
    </row>
    <row r="785" spans="1:57" ht="18" thickBot="1">
      <c r="A785" s="217">
        <v>41926</v>
      </c>
      <c r="B785" s="201" t="str">
        <f t="shared" si="303"/>
        <v>23:30:00</v>
      </c>
      <c r="C785" s="32" t="s">
        <v>61</v>
      </c>
      <c r="D785" s="88">
        <v>552</v>
      </c>
      <c r="E785" s="88">
        <v>416</v>
      </c>
      <c r="F785" s="88">
        <v>686</v>
      </c>
      <c r="G785" s="88">
        <v>19</v>
      </c>
      <c r="H785" s="88">
        <v>15</v>
      </c>
      <c r="I785" s="89">
        <v>23</v>
      </c>
      <c r="J785" s="55">
        <f t="shared" si="296"/>
        <v>1654</v>
      </c>
      <c r="K785" s="55">
        <f t="shared" si="297"/>
        <v>57</v>
      </c>
      <c r="L785" s="88">
        <v>657</v>
      </c>
      <c r="M785" s="94">
        <v>427</v>
      </c>
      <c r="N785" s="94"/>
      <c r="O785" s="90">
        <v>22</v>
      </c>
      <c r="P785" s="93">
        <v>15</v>
      </c>
      <c r="Q785" s="56"/>
      <c r="R785" s="55">
        <f t="shared" si="298"/>
        <v>1084</v>
      </c>
      <c r="S785" s="55">
        <f t="shared" si="301"/>
        <v>37</v>
      </c>
      <c r="T785" s="57">
        <f t="shared" si="293"/>
        <v>94</v>
      </c>
      <c r="U785" s="88">
        <v>4.8099999999999996</v>
      </c>
      <c r="V785" s="88">
        <v>5</v>
      </c>
      <c r="W785" s="88">
        <v>9.4</v>
      </c>
      <c r="X785" s="88"/>
      <c r="Y785" s="88"/>
      <c r="Z785" s="109"/>
      <c r="AA785" s="44"/>
      <c r="AB785" s="44"/>
      <c r="AC785" s="68">
        <f t="shared" si="283"/>
        <v>0</v>
      </c>
      <c r="AD785" s="33"/>
      <c r="AE785" s="20">
        <f t="shared" si="284"/>
        <v>0</v>
      </c>
      <c r="AF785" s="85">
        <f t="shared" si="302"/>
        <v>113.21000000000001</v>
      </c>
      <c r="AG785" s="83">
        <f t="shared" si="294"/>
        <v>113.21000000000001</v>
      </c>
      <c r="AH785" s="84"/>
      <c r="AI785" s="78"/>
      <c r="AJ785" s="22">
        <f t="shared" si="299"/>
        <v>113.21000000000001</v>
      </c>
      <c r="AK785" s="23">
        <f t="shared" si="304"/>
        <v>15.909999999999997</v>
      </c>
      <c r="AL785" s="58"/>
      <c r="AM785" s="24">
        <f t="shared" si="300"/>
        <v>0</v>
      </c>
      <c r="AN785" s="25">
        <f t="shared" si="285"/>
        <v>129.12</v>
      </c>
      <c r="AO785" s="28">
        <f t="shared" si="286"/>
        <v>129.12</v>
      </c>
      <c r="AP785" s="79"/>
      <c r="AQ785" s="24">
        <v>55</v>
      </c>
      <c r="AR785" s="25">
        <v>200</v>
      </c>
      <c r="AS785" s="25">
        <v>0</v>
      </c>
      <c r="AT785" s="25">
        <v>15</v>
      </c>
      <c r="AU785" s="25">
        <v>50</v>
      </c>
      <c r="AV785" s="62">
        <f t="shared" si="287"/>
        <v>320</v>
      </c>
      <c r="AW785" s="64">
        <f t="shared" si="288"/>
        <v>304</v>
      </c>
      <c r="AX785" s="120">
        <v>6</v>
      </c>
      <c r="AY785" s="120">
        <v>20</v>
      </c>
      <c r="AZ785" s="120">
        <v>8</v>
      </c>
      <c r="BA785" s="120">
        <v>1</v>
      </c>
      <c r="BB785" s="81">
        <f t="shared" si="289"/>
        <v>35</v>
      </c>
      <c r="BC785" s="80">
        <f t="shared" si="290"/>
        <v>269</v>
      </c>
      <c r="BD785" s="36">
        <f t="shared" si="291"/>
        <v>129.12</v>
      </c>
      <c r="BE785" s="80">
        <f t="shared" si="292"/>
        <v>139.88</v>
      </c>
    </row>
    <row r="786" spans="1:57" ht="18" thickBot="1">
      <c r="A786" s="217">
        <v>41927</v>
      </c>
      <c r="B786" s="201" t="str">
        <f t="shared" si="303"/>
        <v>00:00:00</v>
      </c>
      <c r="C786" s="18" t="s">
        <v>85</v>
      </c>
      <c r="D786" s="44">
        <v>529</v>
      </c>
      <c r="E786" s="44">
        <v>399</v>
      </c>
      <c r="F786" s="45">
        <v>666</v>
      </c>
      <c r="G786" s="45">
        <v>18</v>
      </c>
      <c r="H786" s="86">
        <v>14</v>
      </c>
      <c r="I786" s="87">
        <v>22</v>
      </c>
      <c r="J786" s="48">
        <f>D786+E786+F786</f>
        <v>1594</v>
      </c>
      <c r="K786" s="48">
        <f>G786+H786+I786</f>
        <v>54</v>
      </c>
      <c r="L786" s="44">
        <v>639</v>
      </c>
      <c r="M786" s="19">
        <v>416</v>
      </c>
      <c r="N786" s="19"/>
      <c r="O786" s="45">
        <v>21</v>
      </c>
      <c r="P786" s="93">
        <v>15</v>
      </c>
      <c r="Q786" s="49"/>
      <c r="R786" s="48">
        <f>SUM(L786+M786+N786)</f>
        <v>1055</v>
      </c>
      <c r="S786" s="48">
        <f>O786+P786+Q786</f>
        <v>36</v>
      </c>
      <c r="T786" s="50">
        <f>SUM(K786+S786)</f>
        <v>90</v>
      </c>
      <c r="U786" s="89">
        <v>4.4800000000000004</v>
      </c>
      <c r="V786" s="110">
        <v>5</v>
      </c>
      <c r="W786" s="99">
        <v>8.8000000000000007</v>
      </c>
      <c r="X786" s="99"/>
      <c r="Y786" s="110"/>
      <c r="Z786" s="110"/>
      <c r="AA786" s="53"/>
      <c r="AB786" s="53"/>
      <c r="AC786" s="67"/>
      <c r="AD786" s="51"/>
      <c r="AE786" s="20">
        <f>AC786+AD786</f>
        <v>0</v>
      </c>
      <c r="AF786" s="85">
        <f>T786+U786+V786+W786+X786+V785+Z786+AA786+AB786</f>
        <v>113.28</v>
      </c>
      <c r="AG786" s="21">
        <f>+AF786-AM786</f>
        <v>113.28</v>
      </c>
      <c r="AH786" s="82"/>
      <c r="AI786" s="51"/>
      <c r="AJ786" s="22">
        <f t="shared" si="299"/>
        <v>113.28</v>
      </c>
      <c r="AK786" s="23">
        <f>AO786-AF786</f>
        <v>-67.080000000000013</v>
      </c>
      <c r="AL786" s="54"/>
      <c r="AM786" s="24">
        <f>AE786</f>
        <v>0</v>
      </c>
      <c r="AN786" s="25">
        <f>BD786</f>
        <v>46.199999999999996</v>
      </c>
      <c r="AO786" s="26">
        <f>AM786+AN786</f>
        <v>46.199999999999996</v>
      </c>
      <c r="AP786" s="79"/>
      <c r="AQ786" s="24">
        <v>75</v>
      </c>
      <c r="AR786" s="25">
        <v>0</v>
      </c>
      <c r="AS786" s="25">
        <v>0</v>
      </c>
      <c r="AT786" s="25">
        <v>20</v>
      </c>
      <c r="AU786" s="25">
        <v>40</v>
      </c>
      <c r="AV786" s="62">
        <f>SUM(AQ786:AU786)</f>
        <v>135</v>
      </c>
      <c r="AW786" s="63">
        <f>AV786*0.95</f>
        <v>128.25</v>
      </c>
      <c r="AX786" s="120">
        <v>5</v>
      </c>
      <c r="AY786" s="120">
        <v>20</v>
      </c>
      <c r="AZ786" s="120">
        <v>6</v>
      </c>
      <c r="BA786" s="120">
        <v>1</v>
      </c>
      <c r="BB786" s="81">
        <f>SUM(AX786:BA786)</f>
        <v>32</v>
      </c>
      <c r="BC786" s="80">
        <f>AW786-BB786</f>
        <v>96.25</v>
      </c>
      <c r="BD786" s="36">
        <f>BC786*0.48</f>
        <v>46.199999999999996</v>
      </c>
      <c r="BE786" s="80">
        <f>BC786*0.52</f>
        <v>50.050000000000004</v>
      </c>
    </row>
    <row r="787" spans="1:57" ht="18" thickBot="1">
      <c r="A787" s="217">
        <v>41927</v>
      </c>
      <c r="B787" s="201" t="str">
        <f t="shared" si="303"/>
        <v>00:30:00</v>
      </c>
      <c r="C787" s="27" t="s">
        <v>38</v>
      </c>
      <c r="D787" s="88">
        <v>511</v>
      </c>
      <c r="E787" s="88">
        <v>388</v>
      </c>
      <c r="F787" s="88">
        <v>660</v>
      </c>
      <c r="G787" s="88">
        <v>17</v>
      </c>
      <c r="H787" s="88">
        <v>14</v>
      </c>
      <c r="I787" s="89">
        <v>21</v>
      </c>
      <c r="J787" s="48">
        <f t="shared" ref="J787:J850" si="305">D787+E787+F787</f>
        <v>1559</v>
      </c>
      <c r="K787" s="48">
        <f t="shared" ref="K787:K850" si="306">G787+H787+I787</f>
        <v>52</v>
      </c>
      <c r="L787" s="89">
        <v>627</v>
      </c>
      <c r="M787" s="94">
        <v>414</v>
      </c>
      <c r="N787" s="94"/>
      <c r="O787" s="93">
        <v>21</v>
      </c>
      <c r="P787" s="93">
        <v>15</v>
      </c>
      <c r="Q787" s="56"/>
      <c r="R787" s="48">
        <f t="shared" ref="R787:R841" si="307">SUM(L787+M787+N787)</f>
        <v>1041</v>
      </c>
      <c r="S787" s="48">
        <f t="shared" ref="S787:S850" si="308">O787+P787+Q787</f>
        <v>36</v>
      </c>
      <c r="T787" s="50">
        <f>SUM(K787+S787)</f>
        <v>88</v>
      </c>
      <c r="U787" s="89">
        <v>4.4800000000000004</v>
      </c>
      <c r="V787" s="110">
        <v>4</v>
      </c>
      <c r="W787" s="99">
        <v>8.8000000000000007</v>
      </c>
      <c r="X787" s="88"/>
      <c r="Y787" s="137"/>
      <c r="Z787" s="109"/>
      <c r="AA787" s="44"/>
      <c r="AB787" s="44"/>
      <c r="AC787" s="68"/>
      <c r="AD787" s="51"/>
      <c r="AE787" s="20">
        <f t="shared" ref="AE787:AE841" si="309">AC787+AD787</f>
        <v>0</v>
      </c>
      <c r="AF787" s="85">
        <f>T787+U787+V787+W787+X787+V786+Z787+AA787+AB787</f>
        <v>110.28</v>
      </c>
      <c r="AG787" s="21">
        <f>+AF787-AM787</f>
        <v>110.28</v>
      </c>
      <c r="AH787" s="82"/>
      <c r="AI787" s="51"/>
      <c r="AJ787" s="22">
        <f t="shared" si="299"/>
        <v>110.28</v>
      </c>
      <c r="AK787" s="23">
        <f t="shared" ref="AK787:AK850" si="310">AO787-AF787</f>
        <v>-64.080000000000013</v>
      </c>
      <c r="AL787" s="54"/>
      <c r="AM787" s="24">
        <f t="shared" ref="AM787:AM850" si="311">AE787</f>
        <v>0</v>
      </c>
      <c r="AN787" s="25">
        <f t="shared" ref="AN787:AN841" si="312">BD787</f>
        <v>46.199999999999996</v>
      </c>
      <c r="AO787" s="26">
        <f t="shared" ref="AO787:AO841" si="313">AM787+AN787</f>
        <v>46.199999999999996</v>
      </c>
      <c r="AP787" s="79"/>
      <c r="AQ787" s="24">
        <v>75</v>
      </c>
      <c r="AR787" s="25">
        <v>0</v>
      </c>
      <c r="AS787" s="25">
        <v>0</v>
      </c>
      <c r="AT787" s="25">
        <v>20</v>
      </c>
      <c r="AU787" s="25">
        <v>40</v>
      </c>
      <c r="AV787" s="62">
        <f t="shared" ref="AV787:AV841" si="314">SUM(AQ787:AU787)</f>
        <v>135</v>
      </c>
      <c r="AW787" s="63">
        <f t="shared" ref="AW787:AW841" si="315">AV787*0.95</f>
        <v>128.25</v>
      </c>
      <c r="AX787" s="120">
        <v>5</v>
      </c>
      <c r="AY787" s="120">
        <v>20</v>
      </c>
      <c r="AZ787" s="120">
        <v>6</v>
      </c>
      <c r="BA787" s="120">
        <v>1</v>
      </c>
      <c r="BB787" s="81">
        <f t="shared" ref="BB787:BB841" si="316">SUM(AX787:BA787)</f>
        <v>32</v>
      </c>
      <c r="BC787" s="80">
        <f t="shared" ref="BC787:BC841" si="317">AW787-BB787</f>
        <v>96.25</v>
      </c>
      <c r="BD787" s="36">
        <f t="shared" ref="BD787:BD841" si="318">BC787*0.48</f>
        <v>46.199999999999996</v>
      </c>
      <c r="BE787" s="80">
        <f t="shared" ref="BE787:BE841" si="319">BC787*0.52</f>
        <v>50.050000000000004</v>
      </c>
    </row>
    <row r="788" spans="1:57" ht="18" thickBot="1">
      <c r="A788" s="217">
        <v>41927</v>
      </c>
      <c r="B788" s="201" t="str">
        <f t="shared" si="303"/>
        <v>01:00:00</v>
      </c>
      <c r="C788" s="18" t="s">
        <v>7</v>
      </c>
      <c r="D788" s="88">
        <v>497</v>
      </c>
      <c r="E788" s="90">
        <v>376</v>
      </c>
      <c r="F788" s="90">
        <v>654</v>
      </c>
      <c r="G788" s="88">
        <v>17</v>
      </c>
      <c r="H788" s="88">
        <v>13</v>
      </c>
      <c r="I788" s="89">
        <v>21</v>
      </c>
      <c r="J788" s="48">
        <f t="shared" si="305"/>
        <v>1527</v>
      </c>
      <c r="K788" s="48">
        <f t="shared" si="306"/>
        <v>51</v>
      </c>
      <c r="L788" s="89">
        <v>621</v>
      </c>
      <c r="M788" s="94">
        <v>409</v>
      </c>
      <c r="N788" s="94"/>
      <c r="O788" s="93">
        <v>20</v>
      </c>
      <c r="P788" s="93">
        <v>14</v>
      </c>
      <c r="Q788" s="56"/>
      <c r="R788" s="48">
        <f t="shared" si="307"/>
        <v>1030</v>
      </c>
      <c r="S788" s="48">
        <f t="shared" si="308"/>
        <v>34</v>
      </c>
      <c r="T788" s="50">
        <f t="shared" ref="T788:T841" si="320">SUM(K788+S788)</f>
        <v>85</v>
      </c>
      <c r="U788" s="89">
        <v>4.2</v>
      </c>
      <c r="V788" s="110">
        <v>4</v>
      </c>
      <c r="W788" s="88">
        <v>8.1</v>
      </c>
      <c r="X788" s="88"/>
      <c r="Y788" s="137"/>
      <c r="Z788" s="109"/>
      <c r="AA788" s="44"/>
      <c r="AB788" s="44"/>
      <c r="AC788" s="68"/>
      <c r="AD788" s="51"/>
      <c r="AE788" s="20">
        <f t="shared" si="309"/>
        <v>0</v>
      </c>
      <c r="AF788" s="85">
        <f>T788+U788+V788+W788+X788+V787+Z788+AA788+AB788</f>
        <v>105.3</v>
      </c>
      <c r="AG788" s="21">
        <f>+AF788-AM788</f>
        <v>105.3</v>
      </c>
      <c r="AH788" s="82"/>
      <c r="AI788" s="51"/>
      <c r="AJ788" s="22">
        <f t="shared" si="299"/>
        <v>105.3</v>
      </c>
      <c r="AK788" s="23">
        <f t="shared" si="310"/>
        <v>-59.1</v>
      </c>
      <c r="AL788" s="58"/>
      <c r="AM788" s="24">
        <f t="shared" si="311"/>
        <v>0</v>
      </c>
      <c r="AN788" s="25">
        <f t="shared" si="312"/>
        <v>46.199999999999996</v>
      </c>
      <c r="AO788" s="26">
        <f t="shared" si="313"/>
        <v>46.199999999999996</v>
      </c>
      <c r="AP788" s="79"/>
      <c r="AQ788" s="24">
        <v>75</v>
      </c>
      <c r="AR788" s="25">
        <v>0</v>
      </c>
      <c r="AS788" s="25">
        <v>0</v>
      </c>
      <c r="AT788" s="25">
        <v>20</v>
      </c>
      <c r="AU788" s="25">
        <v>40</v>
      </c>
      <c r="AV788" s="62">
        <f t="shared" si="314"/>
        <v>135</v>
      </c>
      <c r="AW788" s="63">
        <f t="shared" si="315"/>
        <v>128.25</v>
      </c>
      <c r="AX788" s="120">
        <v>5</v>
      </c>
      <c r="AY788" s="120">
        <v>20</v>
      </c>
      <c r="AZ788" s="120">
        <v>6</v>
      </c>
      <c r="BA788" s="120">
        <v>1</v>
      </c>
      <c r="BB788" s="81">
        <f t="shared" si="316"/>
        <v>32</v>
      </c>
      <c r="BC788" s="80">
        <f t="shared" si="317"/>
        <v>96.25</v>
      </c>
      <c r="BD788" s="36">
        <f t="shared" si="318"/>
        <v>46.199999999999996</v>
      </c>
      <c r="BE788" s="80">
        <f t="shared" si="319"/>
        <v>50.050000000000004</v>
      </c>
    </row>
    <row r="789" spans="1:57" ht="18" thickBot="1">
      <c r="A789" s="217">
        <v>41927</v>
      </c>
      <c r="B789" s="201" t="str">
        <f t="shared" si="303"/>
        <v>01:30:00</v>
      </c>
      <c r="C789" s="18" t="s">
        <v>39</v>
      </c>
      <c r="D789" s="88">
        <v>487</v>
      </c>
      <c r="E789" s="88">
        <v>372</v>
      </c>
      <c r="F789" s="88">
        <v>633</v>
      </c>
      <c r="G789" s="88">
        <v>17</v>
      </c>
      <c r="H789" s="88">
        <v>13</v>
      </c>
      <c r="I789" s="89">
        <v>21</v>
      </c>
      <c r="J789" s="48">
        <f t="shared" si="305"/>
        <v>1492</v>
      </c>
      <c r="K789" s="48">
        <f t="shared" si="306"/>
        <v>51</v>
      </c>
      <c r="L789" s="89">
        <v>618</v>
      </c>
      <c r="M789" s="94">
        <v>401</v>
      </c>
      <c r="N789" s="94"/>
      <c r="O789" s="93">
        <v>20</v>
      </c>
      <c r="P789" s="93">
        <v>14</v>
      </c>
      <c r="Q789" s="56"/>
      <c r="R789" s="48">
        <f t="shared" si="307"/>
        <v>1019</v>
      </c>
      <c r="S789" s="48">
        <f t="shared" si="308"/>
        <v>34</v>
      </c>
      <c r="T789" s="50">
        <f t="shared" si="320"/>
        <v>85</v>
      </c>
      <c r="U789" s="89">
        <v>4.2</v>
      </c>
      <c r="V789" s="110">
        <v>4</v>
      </c>
      <c r="W789" s="88">
        <v>8.1</v>
      </c>
      <c r="X789" s="88"/>
      <c r="Y789" s="137"/>
      <c r="Z789" s="109"/>
      <c r="AA789" s="44"/>
      <c r="AB789" s="44"/>
      <c r="AC789" s="68"/>
      <c r="AD789" s="51"/>
      <c r="AE789" s="20">
        <f t="shared" si="309"/>
        <v>0</v>
      </c>
      <c r="AF789" s="85">
        <f>T789+U789+V789+W789+X789+V788+Z789+AA789+AB789</f>
        <v>105.3</v>
      </c>
      <c r="AG789" s="21">
        <f>+AF789-AM789</f>
        <v>105.3</v>
      </c>
      <c r="AH789" s="82"/>
      <c r="AI789" s="51"/>
      <c r="AJ789" s="22">
        <f t="shared" si="299"/>
        <v>105.3</v>
      </c>
      <c r="AK789" s="23">
        <f t="shared" si="310"/>
        <v>-59.1</v>
      </c>
      <c r="AL789" s="58"/>
      <c r="AM789" s="24">
        <f t="shared" si="311"/>
        <v>0</v>
      </c>
      <c r="AN789" s="25">
        <f t="shared" si="312"/>
        <v>46.199999999999996</v>
      </c>
      <c r="AO789" s="26">
        <f t="shared" si="313"/>
        <v>46.199999999999996</v>
      </c>
      <c r="AP789" s="79"/>
      <c r="AQ789" s="24">
        <v>75</v>
      </c>
      <c r="AR789" s="25">
        <v>0</v>
      </c>
      <c r="AS789" s="25">
        <v>0</v>
      </c>
      <c r="AT789" s="25">
        <v>20</v>
      </c>
      <c r="AU789" s="25">
        <v>40</v>
      </c>
      <c r="AV789" s="62">
        <f t="shared" si="314"/>
        <v>135</v>
      </c>
      <c r="AW789" s="63">
        <f t="shared" si="315"/>
        <v>128.25</v>
      </c>
      <c r="AX789" s="120">
        <v>5</v>
      </c>
      <c r="AY789" s="120">
        <v>20</v>
      </c>
      <c r="AZ789" s="120">
        <v>6</v>
      </c>
      <c r="BA789" s="120">
        <v>1</v>
      </c>
      <c r="BB789" s="81">
        <f t="shared" si="316"/>
        <v>32</v>
      </c>
      <c r="BC789" s="80">
        <f t="shared" si="317"/>
        <v>96.25</v>
      </c>
      <c r="BD789" s="36">
        <f t="shared" si="318"/>
        <v>46.199999999999996</v>
      </c>
      <c r="BE789" s="80">
        <f t="shared" si="319"/>
        <v>50.050000000000004</v>
      </c>
    </row>
    <row r="790" spans="1:57" ht="18" thickBot="1">
      <c r="A790" s="217">
        <v>41927</v>
      </c>
      <c r="B790" s="201" t="str">
        <f t="shared" si="303"/>
        <v>02:00:00</v>
      </c>
      <c r="C790" s="27" t="s">
        <v>8</v>
      </c>
      <c r="D790" s="88">
        <v>476</v>
      </c>
      <c r="E790" s="88">
        <v>369</v>
      </c>
      <c r="F790" s="88">
        <v>628</v>
      </c>
      <c r="G790" s="88">
        <v>16</v>
      </c>
      <c r="H790" s="88">
        <v>13</v>
      </c>
      <c r="I790" s="89">
        <v>20</v>
      </c>
      <c r="J790" s="48">
        <f t="shared" si="305"/>
        <v>1473</v>
      </c>
      <c r="K790" s="48">
        <f t="shared" si="306"/>
        <v>49</v>
      </c>
      <c r="L790" s="89">
        <v>614</v>
      </c>
      <c r="M790" s="94">
        <v>399</v>
      </c>
      <c r="N790" s="94"/>
      <c r="O790" s="93">
        <v>20</v>
      </c>
      <c r="P790" s="93">
        <v>14</v>
      </c>
      <c r="Q790" s="56"/>
      <c r="R790" s="48">
        <f t="shared" si="307"/>
        <v>1013</v>
      </c>
      <c r="S790" s="48">
        <f t="shared" si="308"/>
        <v>34</v>
      </c>
      <c r="T790" s="50">
        <f t="shared" si="320"/>
        <v>83</v>
      </c>
      <c r="U790" s="89">
        <v>3.96</v>
      </c>
      <c r="V790" s="110">
        <v>4</v>
      </c>
      <c r="W790" s="88">
        <v>7.9</v>
      </c>
      <c r="X790" s="88"/>
      <c r="Y790" s="137"/>
      <c r="Z790" s="109"/>
      <c r="AA790" s="44"/>
      <c r="AB790" s="44"/>
      <c r="AC790" s="68"/>
      <c r="AD790" s="51"/>
      <c r="AE790" s="20">
        <f t="shared" si="309"/>
        <v>0</v>
      </c>
      <c r="AF790" s="85">
        <f>T790+U790+V790+W790+X790+V789+Z790+AA790+AB790</f>
        <v>102.86</v>
      </c>
      <c r="AG790" s="21">
        <f t="shared" ref="AG790:AG841" si="321">+AF790-AM790</f>
        <v>102.86</v>
      </c>
      <c r="AH790" s="82"/>
      <c r="AI790" s="51"/>
      <c r="AJ790" s="22">
        <f t="shared" si="299"/>
        <v>102.86</v>
      </c>
      <c r="AK790" s="23">
        <f t="shared" si="310"/>
        <v>-56.660000000000004</v>
      </c>
      <c r="AL790" s="58"/>
      <c r="AM790" s="24">
        <f t="shared" si="311"/>
        <v>0</v>
      </c>
      <c r="AN790" s="25">
        <f t="shared" si="312"/>
        <v>46.199999999999996</v>
      </c>
      <c r="AO790" s="26">
        <f t="shared" si="313"/>
        <v>46.199999999999996</v>
      </c>
      <c r="AP790" s="79"/>
      <c r="AQ790" s="24">
        <v>75</v>
      </c>
      <c r="AR790" s="25">
        <v>0</v>
      </c>
      <c r="AS790" s="25">
        <v>0</v>
      </c>
      <c r="AT790" s="25">
        <v>20</v>
      </c>
      <c r="AU790" s="25">
        <v>40</v>
      </c>
      <c r="AV790" s="62">
        <f t="shared" si="314"/>
        <v>135</v>
      </c>
      <c r="AW790" s="63">
        <f t="shared" si="315"/>
        <v>128.25</v>
      </c>
      <c r="AX790" s="120">
        <v>5</v>
      </c>
      <c r="AY790" s="120">
        <v>20</v>
      </c>
      <c r="AZ790" s="120">
        <v>6</v>
      </c>
      <c r="BA790" s="120">
        <v>1</v>
      </c>
      <c r="BB790" s="81">
        <f t="shared" si="316"/>
        <v>32</v>
      </c>
      <c r="BC790" s="80">
        <f t="shared" si="317"/>
        <v>96.25</v>
      </c>
      <c r="BD790" s="36">
        <f t="shared" si="318"/>
        <v>46.199999999999996</v>
      </c>
      <c r="BE790" s="80">
        <f t="shared" si="319"/>
        <v>50.050000000000004</v>
      </c>
    </row>
    <row r="791" spans="1:57" ht="18" thickBot="1">
      <c r="A791" s="217">
        <v>41927</v>
      </c>
      <c r="B791" s="201" t="str">
        <f t="shared" si="303"/>
        <v>02:30:00</v>
      </c>
      <c r="C791" s="27" t="s">
        <v>40</v>
      </c>
      <c r="D791" s="88">
        <v>469</v>
      </c>
      <c r="E791" s="88">
        <v>362</v>
      </c>
      <c r="F791" s="88">
        <v>629</v>
      </c>
      <c r="G791" s="88">
        <v>16</v>
      </c>
      <c r="H791" s="88">
        <v>13</v>
      </c>
      <c r="I791" s="89">
        <v>20</v>
      </c>
      <c r="J791" s="48">
        <f t="shared" si="305"/>
        <v>1460</v>
      </c>
      <c r="K791" s="48">
        <f t="shared" si="306"/>
        <v>49</v>
      </c>
      <c r="L791" s="89">
        <v>612</v>
      </c>
      <c r="M791" s="94">
        <v>398</v>
      </c>
      <c r="N791" s="94"/>
      <c r="O791" s="93">
        <v>20</v>
      </c>
      <c r="P791" s="93">
        <v>14</v>
      </c>
      <c r="Q791" s="56"/>
      <c r="R791" s="48">
        <f t="shared" si="307"/>
        <v>1010</v>
      </c>
      <c r="S791" s="48">
        <f t="shared" si="308"/>
        <v>34</v>
      </c>
      <c r="T791" s="50">
        <f t="shared" si="320"/>
        <v>83</v>
      </c>
      <c r="U791" s="89">
        <v>3.96</v>
      </c>
      <c r="V791" s="110">
        <v>4</v>
      </c>
      <c r="W791" s="88">
        <v>7.9</v>
      </c>
      <c r="X791" s="88"/>
      <c r="Y791" s="109"/>
      <c r="Z791" s="109"/>
      <c r="AA791" s="44"/>
      <c r="AB791" s="44"/>
      <c r="AC791" s="68"/>
      <c r="AD791" s="51"/>
      <c r="AE791" s="20">
        <f t="shared" si="309"/>
        <v>0</v>
      </c>
      <c r="AF791" s="85">
        <f>T791+U791+V791+W791+X791+Y791+Z791+AA791+AB791</f>
        <v>98.86</v>
      </c>
      <c r="AG791" s="21">
        <f t="shared" si="321"/>
        <v>98.86</v>
      </c>
      <c r="AH791" s="82"/>
      <c r="AI791" s="51"/>
      <c r="AJ791" s="22">
        <f t="shared" si="299"/>
        <v>98.86</v>
      </c>
      <c r="AK791" s="23">
        <f t="shared" si="310"/>
        <v>-52.660000000000004</v>
      </c>
      <c r="AL791" s="58"/>
      <c r="AM791" s="24">
        <f t="shared" si="311"/>
        <v>0</v>
      </c>
      <c r="AN791" s="25">
        <f t="shared" si="312"/>
        <v>46.199999999999996</v>
      </c>
      <c r="AO791" s="26">
        <f t="shared" si="313"/>
        <v>46.199999999999996</v>
      </c>
      <c r="AP791" s="79"/>
      <c r="AQ791" s="24">
        <v>75</v>
      </c>
      <c r="AR791" s="25">
        <v>0</v>
      </c>
      <c r="AS791" s="25">
        <v>0</v>
      </c>
      <c r="AT791" s="25">
        <v>20</v>
      </c>
      <c r="AU791" s="25">
        <v>40</v>
      </c>
      <c r="AV791" s="62">
        <f t="shared" si="314"/>
        <v>135</v>
      </c>
      <c r="AW791" s="63">
        <f t="shared" si="315"/>
        <v>128.25</v>
      </c>
      <c r="AX791" s="120">
        <v>5</v>
      </c>
      <c r="AY791" s="120">
        <v>20</v>
      </c>
      <c r="AZ791" s="120">
        <v>6</v>
      </c>
      <c r="BA791" s="120">
        <v>1</v>
      </c>
      <c r="BB791" s="81">
        <f t="shared" si="316"/>
        <v>32</v>
      </c>
      <c r="BC791" s="80">
        <f t="shared" si="317"/>
        <v>96.25</v>
      </c>
      <c r="BD791" s="36">
        <f t="shared" si="318"/>
        <v>46.199999999999996</v>
      </c>
      <c r="BE791" s="80">
        <f t="shared" si="319"/>
        <v>50.050000000000004</v>
      </c>
    </row>
    <row r="792" spans="1:57" ht="18" thickBot="1">
      <c r="A792" s="217">
        <v>41927</v>
      </c>
      <c r="B792" s="201" t="str">
        <f t="shared" si="303"/>
        <v>03:00:00</v>
      </c>
      <c r="C792" s="27" t="s">
        <v>9</v>
      </c>
      <c r="D792" s="88">
        <v>462</v>
      </c>
      <c r="E792" s="88">
        <v>358</v>
      </c>
      <c r="F792" s="88">
        <v>633</v>
      </c>
      <c r="G792" s="88">
        <v>16</v>
      </c>
      <c r="H792" s="88">
        <v>13</v>
      </c>
      <c r="I792" s="89">
        <v>21</v>
      </c>
      <c r="J792" s="48">
        <f t="shared" si="305"/>
        <v>1453</v>
      </c>
      <c r="K792" s="48">
        <f t="shared" si="306"/>
        <v>50</v>
      </c>
      <c r="L792" s="89">
        <v>610</v>
      </c>
      <c r="M792" s="94">
        <v>395</v>
      </c>
      <c r="N792" s="94"/>
      <c r="O792" s="93">
        <v>20</v>
      </c>
      <c r="P792" s="93">
        <v>14</v>
      </c>
      <c r="Q792" s="56"/>
      <c r="R792" s="48">
        <f t="shared" si="307"/>
        <v>1005</v>
      </c>
      <c r="S792" s="48">
        <f t="shared" si="308"/>
        <v>34</v>
      </c>
      <c r="T792" s="50">
        <f t="shared" si="320"/>
        <v>84</v>
      </c>
      <c r="U792" s="89">
        <v>3.84</v>
      </c>
      <c r="V792" s="89">
        <v>4</v>
      </c>
      <c r="W792" s="88">
        <v>8</v>
      </c>
      <c r="X792" s="88"/>
      <c r="Y792" s="110"/>
      <c r="Z792" s="109"/>
      <c r="AA792" s="44"/>
      <c r="AB792" s="44"/>
      <c r="AC792" s="68"/>
      <c r="AD792" s="51"/>
      <c r="AE792" s="20">
        <f t="shared" si="309"/>
        <v>0</v>
      </c>
      <c r="AF792" s="85">
        <f t="shared" ref="AF792:AF841" si="322">T792+U792+V792+W792+X792+Y792+Z792+AA792+AB792</f>
        <v>99.84</v>
      </c>
      <c r="AG792" s="21">
        <f t="shared" si="321"/>
        <v>99.84</v>
      </c>
      <c r="AH792" s="82"/>
      <c r="AI792" s="51"/>
      <c r="AJ792" s="22">
        <f t="shared" si="299"/>
        <v>99.84</v>
      </c>
      <c r="AK792" s="23">
        <f t="shared" si="310"/>
        <v>-53.640000000000008</v>
      </c>
      <c r="AL792" s="58"/>
      <c r="AM792" s="24">
        <f t="shared" si="311"/>
        <v>0</v>
      </c>
      <c r="AN792" s="25">
        <f t="shared" si="312"/>
        <v>46.199999999999996</v>
      </c>
      <c r="AO792" s="26">
        <f t="shared" si="313"/>
        <v>46.199999999999996</v>
      </c>
      <c r="AP792" s="79"/>
      <c r="AQ792" s="24">
        <v>75</v>
      </c>
      <c r="AR792" s="25">
        <v>0</v>
      </c>
      <c r="AS792" s="25">
        <v>0</v>
      </c>
      <c r="AT792" s="25">
        <v>20</v>
      </c>
      <c r="AU792" s="25">
        <v>40</v>
      </c>
      <c r="AV792" s="62">
        <f t="shared" si="314"/>
        <v>135</v>
      </c>
      <c r="AW792" s="63">
        <f t="shared" si="315"/>
        <v>128.25</v>
      </c>
      <c r="AX792" s="120">
        <v>5</v>
      </c>
      <c r="AY792" s="120">
        <v>20</v>
      </c>
      <c r="AZ792" s="120">
        <v>6</v>
      </c>
      <c r="BA792" s="120">
        <v>1</v>
      </c>
      <c r="BB792" s="81">
        <f t="shared" si="316"/>
        <v>32</v>
      </c>
      <c r="BC792" s="80">
        <f t="shared" si="317"/>
        <v>96.25</v>
      </c>
      <c r="BD792" s="36">
        <f t="shared" si="318"/>
        <v>46.199999999999996</v>
      </c>
      <c r="BE792" s="80">
        <f t="shared" si="319"/>
        <v>50.050000000000004</v>
      </c>
    </row>
    <row r="793" spans="1:57" ht="18" thickBot="1">
      <c r="A793" s="217">
        <v>41927</v>
      </c>
      <c r="B793" s="201" t="str">
        <f t="shared" si="303"/>
        <v>03:30:00</v>
      </c>
      <c r="C793" s="27" t="s">
        <v>41</v>
      </c>
      <c r="D793" s="88">
        <v>460</v>
      </c>
      <c r="E793" s="88">
        <v>353</v>
      </c>
      <c r="F793" s="88">
        <v>634</v>
      </c>
      <c r="G793" s="88">
        <v>16</v>
      </c>
      <c r="H793" s="88">
        <v>13</v>
      </c>
      <c r="I793" s="89">
        <v>21</v>
      </c>
      <c r="J793" s="48">
        <f t="shared" si="305"/>
        <v>1447</v>
      </c>
      <c r="K793" s="48">
        <f t="shared" si="306"/>
        <v>50</v>
      </c>
      <c r="L793" s="89">
        <v>605</v>
      </c>
      <c r="M793" s="94">
        <v>396</v>
      </c>
      <c r="N793" s="94"/>
      <c r="O793" s="93">
        <v>20</v>
      </c>
      <c r="P793" s="93">
        <v>14</v>
      </c>
      <c r="Q793" s="56"/>
      <c r="R793" s="48">
        <f t="shared" si="307"/>
        <v>1001</v>
      </c>
      <c r="S793" s="48">
        <f t="shared" si="308"/>
        <v>34</v>
      </c>
      <c r="T793" s="50">
        <f t="shared" si="320"/>
        <v>84</v>
      </c>
      <c r="U793" s="89">
        <v>3.84</v>
      </c>
      <c r="V793" s="89">
        <v>4.5</v>
      </c>
      <c r="W793" s="88">
        <v>8</v>
      </c>
      <c r="X793" s="88"/>
      <c r="Y793" s="110"/>
      <c r="Z793" s="109"/>
      <c r="AA793" s="44"/>
      <c r="AB793" s="44"/>
      <c r="AC793" s="68"/>
      <c r="AD793" s="51"/>
      <c r="AE793" s="20">
        <f t="shared" si="309"/>
        <v>0</v>
      </c>
      <c r="AF793" s="85">
        <f t="shared" si="322"/>
        <v>100.34</v>
      </c>
      <c r="AG793" s="21">
        <f t="shared" si="321"/>
        <v>100.34</v>
      </c>
      <c r="AH793" s="82"/>
      <c r="AI793" s="51"/>
      <c r="AJ793" s="22">
        <f t="shared" si="299"/>
        <v>100.34</v>
      </c>
      <c r="AK793" s="23">
        <f t="shared" si="310"/>
        <v>-54.140000000000008</v>
      </c>
      <c r="AL793" s="58"/>
      <c r="AM793" s="24">
        <f t="shared" si="311"/>
        <v>0</v>
      </c>
      <c r="AN793" s="25">
        <f t="shared" si="312"/>
        <v>46.199999999999996</v>
      </c>
      <c r="AO793" s="26">
        <f t="shared" si="313"/>
        <v>46.199999999999996</v>
      </c>
      <c r="AP793" s="79"/>
      <c r="AQ793" s="24">
        <v>75</v>
      </c>
      <c r="AR793" s="25">
        <v>0</v>
      </c>
      <c r="AS793" s="25">
        <v>0</v>
      </c>
      <c r="AT793" s="25">
        <v>20</v>
      </c>
      <c r="AU793" s="25">
        <v>40</v>
      </c>
      <c r="AV793" s="62">
        <f t="shared" si="314"/>
        <v>135</v>
      </c>
      <c r="AW793" s="63">
        <f t="shared" si="315"/>
        <v>128.25</v>
      </c>
      <c r="AX793" s="120">
        <v>5</v>
      </c>
      <c r="AY793" s="120">
        <v>20</v>
      </c>
      <c r="AZ793" s="120">
        <v>6</v>
      </c>
      <c r="BA793" s="120">
        <v>1</v>
      </c>
      <c r="BB793" s="81">
        <f t="shared" si="316"/>
        <v>32</v>
      </c>
      <c r="BC793" s="80">
        <f t="shared" si="317"/>
        <v>96.25</v>
      </c>
      <c r="BD793" s="36">
        <f t="shared" si="318"/>
        <v>46.199999999999996</v>
      </c>
      <c r="BE793" s="80">
        <f t="shared" si="319"/>
        <v>50.050000000000004</v>
      </c>
    </row>
    <row r="794" spans="1:57" ht="18" thickBot="1">
      <c r="A794" s="217">
        <v>41927</v>
      </c>
      <c r="B794" s="201" t="str">
        <f t="shared" si="303"/>
        <v>04:00:00</v>
      </c>
      <c r="C794" s="27" t="s">
        <v>10</v>
      </c>
      <c r="D794" s="44">
        <v>457</v>
      </c>
      <c r="E794" s="44">
        <v>348</v>
      </c>
      <c r="F794" s="45">
        <v>630</v>
      </c>
      <c r="G794" s="45">
        <v>15</v>
      </c>
      <c r="H794" s="86">
        <v>12</v>
      </c>
      <c r="I794" s="89">
        <v>20</v>
      </c>
      <c r="J794" s="48">
        <f t="shared" si="305"/>
        <v>1435</v>
      </c>
      <c r="K794" s="48">
        <f t="shared" si="306"/>
        <v>47</v>
      </c>
      <c r="L794" s="89">
        <v>599</v>
      </c>
      <c r="M794" s="94">
        <v>398</v>
      </c>
      <c r="N794" s="94"/>
      <c r="O794" s="93">
        <v>20</v>
      </c>
      <c r="P794" s="93">
        <v>14</v>
      </c>
      <c r="Q794" s="56"/>
      <c r="R794" s="48">
        <f t="shared" si="307"/>
        <v>997</v>
      </c>
      <c r="S794" s="48">
        <f t="shared" si="308"/>
        <v>34</v>
      </c>
      <c r="T794" s="50">
        <f t="shared" si="320"/>
        <v>81</v>
      </c>
      <c r="U794" s="89">
        <v>3.84</v>
      </c>
      <c r="V794" s="89">
        <v>4.5</v>
      </c>
      <c r="W794" s="100">
        <v>8</v>
      </c>
      <c r="X794" s="88"/>
      <c r="Y794" s="110"/>
      <c r="Z794" s="109"/>
      <c r="AA794" s="44"/>
      <c r="AB794" s="44"/>
      <c r="AC794" s="68"/>
      <c r="AD794" s="51"/>
      <c r="AE794" s="20">
        <f t="shared" si="309"/>
        <v>0</v>
      </c>
      <c r="AF794" s="85">
        <f t="shared" si="322"/>
        <v>97.34</v>
      </c>
      <c r="AG794" s="21">
        <f t="shared" si="321"/>
        <v>97.34</v>
      </c>
      <c r="AH794" s="82"/>
      <c r="AI794" s="51"/>
      <c r="AJ794" s="22">
        <f t="shared" si="299"/>
        <v>97.34</v>
      </c>
      <c r="AK794" s="23">
        <f t="shared" si="310"/>
        <v>-51.140000000000008</v>
      </c>
      <c r="AL794" s="58"/>
      <c r="AM794" s="24">
        <f t="shared" si="311"/>
        <v>0</v>
      </c>
      <c r="AN794" s="25">
        <f t="shared" si="312"/>
        <v>46.199999999999996</v>
      </c>
      <c r="AO794" s="26">
        <f t="shared" si="313"/>
        <v>46.199999999999996</v>
      </c>
      <c r="AP794" s="79"/>
      <c r="AQ794" s="24">
        <v>75</v>
      </c>
      <c r="AR794" s="25">
        <v>0</v>
      </c>
      <c r="AS794" s="25">
        <v>0</v>
      </c>
      <c r="AT794" s="25">
        <v>20</v>
      </c>
      <c r="AU794" s="25">
        <v>40</v>
      </c>
      <c r="AV794" s="62">
        <f t="shared" si="314"/>
        <v>135</v>
      </c>
      <c r="AW794" s="63">
        <f t="shared" si="315"/>
        <v>128.25</v>
      </c>
      <c r="AX794" s="120">
        <v>5</v>
      </c>
      <c r="AY794" s="120">
        <v>20</v>
      </c>
      <c r="AZ794" s="120">
        <v>6</v>
      </c>
      <c r="BA794" s="120">
        <v>1</v>
      </c>
      <c r="BB794" s="81">
        <f t="shared" si="316"/>
        <v>32</v>
      </c>
      <c r="BC794" s="80">
        <f t="shared" si="317"/>
        <v>96.25</v>
      </c>
      <c r="BD794" s="36">
        <f t="shared" si="318"/>
        <v>46.199999999999996</v>
      </c>
      <c r="BE794" s="80">
        <f t="shared" si="319"/>
        <v>50.050000000000004</v>
      </c>
    </row>
    <row r="795" spans="1:57" ht="18" thickBot="1">
      <c r="A795" s="217">
        <v>41927</v>
      </c>
      <c r="B795" s="201" t="str">
        <f t="shared" si="303"/>
        <v>04:30:00</v>
      </c>
      <c r="C795" s="27" t="s">
        <v>42</v>
      </c>
      <c r="D795" s="88">
        <v>467</v>
      </c>
      <c r="E795" s="88">
        <v>355</v>
      </c>
      <c r="F795" s="88">
        <v>654</v>
      </c>
      <c r="G795" s="88">
        <v>16</v>
      </c>
      <c r="H795" s="86">
        <v>12</v>
      </c>
      <c r="I795" s="89">
        <v>21</v>
      </c>
      <c r="J795" s="48">
        <f t="shared" si="305"/>
        <v>1476</v>
      </c>
      <c r="K795" s="48">
        <f t="shared" si="306"/>
        <v>49</v>
      </c>
      <c r="L795" s="89">
        <v>601</v>
      </c>
      <c r="M795" s="94">
        <v>396</v>
      </c>
      <c r="N795" s="94"/>
      <c r="O795" s="93">
        <v>20</v>
      </c>
      <c r="P795" s="93">
        <v>14</v>
      </c>
      <c r="Q795" s="56"/>
      <c r="R795" s="48">
        <f t="shared" si="307"/>
        <v>997</v>
      </c>
      <c r="S795" s="48">
        <f t="shared" si="308"/>
        <v>34</v>
      </c>
      <c r="T795" s="50">
        <f t="shared" si="320"/>
        <v>83</v>
      </c>
      <c r="U795" s="89">
        <v>3.84</v>
      </c>
      <c r="V795" s="89">
        <v>4.5</v>
      </c>
      <c r="W795" s="100">
        <v>8</v>
      </c>
      <c r="X795" s="88"/>
      <c r="Y795" s="110"/>
      <c r="Z795" s="109"/>
      <c r="AA795" s="44"/>
      <c r="AB795" s="44"/>
      <c r="AC795" s="68"/>
      <c r="AD795" s="51"/>
      <c r="AE795" s="20">
        <f t="shared" si="309"/>
        <v>0</v>
      </c>
      <c r="AF795" s="85">
        <f t="shared" si="322"/>
        <v>99.34</v>
      </c>
      <c r="AG795" s="21">
        <f t="shared" si="321"/>
        <v>99.34</v>
      </c>
      <c r="AH795" s="82"/>
      <c r="AI795" s="51"/>
      <c r="AJ795" s="22">
        <f t="shared" si="299"/>
        <v>99.34</v>
      </c>
      <c r="AK795" s="23">
        <f t="shared" si="310"/>
        <v>-53.140000000000008</v>
      </c>
      <c r="AL795" s="58"/>
      <c r="AM795" s="24">
        <f t="shared" si="311"/>
        <v>0</v>
      </c>
      <c r="AN795" s="25">
        <f t="shared" si="312"/>
        <v>46.199999999999996</v>
      </c>
      <c r="AO795" s="26">
        <f t="shared" si="313"/>
        <v>46.199999999999996</v>
      </c>
      <c r="AP795" s="79"/>
      <c r="AQ795" s="24">
        <v>75</v>
      </c>
      <c r="AR795" s="25">
        <v>0</v>
      </c>
      <c r="AS795" s="25">
        <v>0</v>
      </c>
      <c r="AT795" s="25">
        <v>20</v>
      </c>
      <c r="AU795" s="25">
        <v>40</v>
      </c>
      <c r="AV795" s="62">
        <f t="shared" si="314"/>
        <v>135</v>
      </c>
      <c r="AW795" s="63">
        <f t="shared" si="315"/>
        <v>128.25</v>
      </c>
      <c r="AX795" s="120">
        <v>5</v>
      </c>
      <c r="AY795" s="120">
        <v>20</v>
      </c>
      <c r="AZ795" s="120">
        <v>6</v>
      </c>
      <c r="BA795" s="120">
        <v>1</v>
      </c>
      <c r="BB795" s="81">
        <f t="shared" si="316"/>
        <v>32</v>
      </c>
      <c r="BC795" s="80">
        <f t="shared" si="317"/>
        <v>96.25</v>
      </c>
      <c r="BD795" s="36">
        <f t="shared" si="318"/>
        <v>46.199999999999996</v>
      </c>
      <c r="BE795" s="80">
        <f t="shared" si="319"/>
        <v>50.050000000000004</v>
      </c>
    </row>
    <row r="796" spans="1:57" ht="18" thickBot="1">
      <c r="A796" s="217">
        <v>41927</v>
      </c>
      <c r="B796" s="201" t="str">
        <f t="shared" si="303"/>
        <v>05:00:00</v>
      </c>
      <c r="C796" s="27" t="s">
        <v>11</v>
      </c>
      <c r="D796" s="88">
        <v>479</v>
      </c>
      <c r="E796" s="88">
        <v>359</v>
      </c>
      <c r="F796" s="88">
        <v>657</v>
      </c>
      <c r="G796" s="88">
        <v>16</v>
      </c>
      <c r="H796" s="88">
        <v>12</v>
      </c>
      <c r="I796" s="89">
        <v>21</v>
      </c>
      <c r="J796" s="48">
        <f t="shared" si="305"/>
        <v>1495</v>
      </c>
      <c r="K796" s="48">
        <f t="shared" si="306"/>
        <v>49</v>
      </c>
      <c r="L796" s="89">
        <v>550</v>
      </c>
      <c r="M796" s="94">
        <v>411</v>
      </c>
      <c r="N796" s="94"/>
      <c r="O796" s="93">
        <v>18</v>
      </c>
      <c r="P796" s="93">
        <v>15</v>
      </c>
      <c r="Q796" s="56"/>
      <c r="R796" s="48">
        <f t="shared" si="307"/>
        <v>961</v>
      </c>
      <c r="S796" s="48">
        <f t="shared" si="308"/>
        <v>33</v>
      </c>
      <c r="T796" s="50">
        <f t="shared" si="320"/>
        <v>82</v>
      </c>
      <c r="U796" s="89">
        <v>4.0599999999999996</v>
      </c>
      <c r="V796" s="89">
        <v>4.5</v>
      </c>
      <c r="W796" s="100">
        <v>8.5</v>
      </c>
      <c r="X796" s="88"/>
      <c r="Y796" s="110"/>
      <c r="Z796" s="109"/>
      <c r="AA796" s="44"/>
      <c r="AB796" s="44"/>
      <c r="AC796" s="68"/>
      <c r="AD796" s="51"/>
      <c r="AE796" s="20">
        <f t="shared" si="309"/>
        <v>0</v>
      </c>
      <c r="AF796" s="85">
        <f t="shared" si="322"/>
        <v>99.06</v>
      </c>
      <c r="AG796" s="21">
        <f t="shared" si="321"/>
        <v>99.06</v>
      </c>
      <c r="AH796" s="82"/>
      <c r="AI796" s="51"/>
      <c r="AJ796" s="22">
        <f t="shared" si="299"/>
        <v>99.06</v>
      </c>
      <c r="AK796" s="23">
        <f t="shared" si="310"/>
        <v>-52.860000000000007</v>
      </c>
      <c r="AL796" s="58"/>
      <c r="AM796" s="24">
        <f t="shared" si="311"/>
        <v>0</v>
      </c>
      <c r="AN796" s="25">
        <f t="shared" si="312"/>
        <v>46.199999999999996</v>
      </c>
      <c r="AO796" s="26">
        <f t="shared" si="313"/>
        <v>46.199999999999996</v>
      </c>
      <c r="AP796" s="79"/>
      <c r="AQ796" s="24">
        <v>75</v>
      </c>
      <c r="AR796" s="25">
        <v>0</v>
      </c>
      <c r="AS796" s="25">
        <v>0</v>
      </c>
      <c r="AT796" s="25">
        <v>20</v>
      </c>
      <c r="AU796" s="25">
        <v>40</v>
      </c>
      <c r="AV796" s="62">
        <f t="shared" si="314"/>
        <v>135</v>
      </c>
      <c r="AW796" s="63">
        <f t="shared" si="315"/>
        <v>128.25</v>
      </c>
      <c r="AX796" s="120">
        <v>5</v>
      </c>
      <c r="AY796" s="120">
        <v>20</v>
      </c>
      <c r="AZ796" s="120">
        <v>6</v>
      </c>
      <c r="BA796" s="120">
        <v>1</v>
      </c>
      <c r="BB796" s="81">
        <f t="shared" si="316"/>
        <v>32</v>
      </c>
      <c r="BC796" s="80">
        <f t="shared" si="317"/>
        <v>96.25</v>
      </c>
      <c r="BD796" s="36">
        <f t="shared" si="318"/>
        <v>46.199999999999996</v>
      </c>
      <c r="BE796" s="80">
        <f t="shared" si="319"/>
        <v>50.050000000000004</v>
      </c>
    </row>
    <row r="797" spans="1:57" ht="18" thickBot="1">
      <c r="A797" s="217">
        <v>41927</v>
      </c>
      <c r="B797" s="201" t="str">
        <f t="shared" si="303"/>
        <v>05:30:00</v>
      </c>
      <c r="C797" s="27" t="s">
        <v>43</v>
      </c>
      <c r="D797" s="95">
        <v>485</v>
      </c>
      <c r="E797" s="95">
        <v>362</v>
      </c>
      <c r="F797" s="95">
        <v>659</v>
      </c>
      <c r="G797" s="88">
        <v>16</v>
      </c>
      <c r="H797" s="88">
        <v>13</v>
      </c>
      <c r="I797" s="89">
        <v>21</v>
      </c>
      <c r="J797" s="48">
        <f t="shared" si="305"/>
        <v>1506</v>
      </c>
      <c r="K797" s="48">
        <f t="shared" si="306"/>
        <v>50</v>
      </c>
      <c r="L797" s="89">
        <v>557</v>
      </c>
      <c r="M797" s="94">
        <v>406</v>
      </c>
      <c r="N797" s="94"/>
      <c r="O797" s="93">
        <v>18</v>
      </c>
      <c r="P797" s="93">
        <v>14</v>
      </c>
      <c r="Q797" s="45"/>
      <c r="R797" s="48">
        <f t="shared" si="307"/>
        <v>963</v>
      </c>
      <c r="S797" s="48">
        <f t="shared" si="308"/>
        <v>32</v>
      </c>
      <c r="T797" s="50">
        <f t="shared" si="320"/>
        <v>82</v>
      </c>
      <c r="U797" s="89">
        <v>4.0599999999999996</v>
      </c>
      <c r="V797" s="89">
        <v>4.5</v>
      </c>
      <c r="W797" s="100">
        <v>8.5</v>
      </c>
      <c r="X797" s="88"/>
      <c r="Y797" s="88"/>
      <c r="Z797" s="109"/>
      <c r="AA797" s="44"/>
      <c r="AB797" s="44"/>
      <c r="AC797" s="68"/>
      <c r="AD797" s="51"/>
      <c r="AE797" s="20">
        <f t="shared" si="309"/>
        <v>0</v>
      </c>
      <c r="AF797" s="85">
        <f t="shared" si="322"/>
        <v>99.06</v>
      </c>
      <c r="AG797" s="21">
        <f t="shared" si="321"/>
        <v>99.06</v>
      </c>
      <c r="AH797" s="82"/>
      <c r="AI797" s="51"/>
      <c r="AJ797" s="22">
        <f t="shared" si="299"/>
        <v>99.06</v>
      </c>
      <c r="AK797" s="23">
        <f t="shared" si="310"/>
        <v>-52.860000000000007</v>
      </c>
      <c r="AL797" s="58"/>
      <c r="AM797" s="24">
        <f t="shared" si="311"/>
        <v>0</v>
      </c>
      <c r="AN797" s="25">
        <f t="shared" si="312"/>
        <v>46.199999999999996</v>
      </c>
      <c r="AO797" s="26">
        <f t="shared" si="313"/>
        <v>46.199999999999996</v>
      </c>
      <c r="AP797" s="79"/>
      <c r="AQ797" s="24">
        <v>75</v>
      </c>
      <c r="AR797" s="25">
        <v>0</v>
      </c>
      <c r="AS797" s="25">
        <v>0</v>
      </c>
      <c r="AT797" s="25">
        <v>20</v>
      </c>
      <c r="AU797" s="25">
        <v>40</v>
      </c>
      <c r="AV797" s="62">
        <f t="shared" si="314"/>
        <v>135</v>
      </c>
      <c r="AW797" s="63">
        <f t="shared" si="315"/>
        <v>128.25</v>
      </c>
      <c r="AX797" s="120">
        <v>5</v>
      </c>
      <c r="AY797" s="120">
        <v>20</v>
      </c>
      <c r="AZ797" s="120">
        <v>6</v>
      </c>
      <c r="BA797" s="120">
        <v>1</v>
      </c>
      <c r="BB797" s="81">
        <f t="shared" si="316"/>
        <v>32</v>
      </c>
      <c r="BC797" s="80">
        <f t="shared" si="317"/>
        <v>96.25</v>
      </c>
      <c r="BD797" s="36">
        <f t="shared" si="318"/>
        <v>46.199999999999996</v>
      </c>
      <c r="BE797" s="80">
        <f t="shared" si="319"/>
        <v>50.050000000000004</v>
      </c>
    </row>
    <row r="798" spans="1:57" ht="18" thickBot="1">
      <c r="A798" s="217">
        <v>41927</v>
      </c>
      <c r="B798" s="201" t="str">
        <f t="shared" si="303"/>
        <v>06:00:00</v>
      </c>
      <c r="C798" s="27" t="s">
        <v>12</v>
      </c>
      <c r="D798" s="88">
        <v>454</v>
      </c>
      <c r="E798" s="88">
        <v>335</v>
      </c>
      <c r="F798" s="88">
        <v>613</v>
      </c>
      <c r="G798" s="88">
        <v>15</v>
      </c>
      <c r="H798" s="88">
        <v>12</v>
      </c>
      <c r="I798" s="89">
        <v>20</v>
      </c>
      <c r="J798" s="48">
        <f t="shared" si="305"/>
        <v>1402</v>
      </c>
      <c r="K798" s="48">
        <f t="shared" si="306"/>
        <v>47</v>
      </c>
      <c r="L798" s="89">
        <v>524</v>
      </c>
      <c r="M798" s="94">
        <v>401</v>
      </c>
      <c r="N798" s="94"/>
      <c r="O798" s="93">
        <v>17</v>
      </c>
      <c r="P798" s="93">
        <v>14</v>
      </c>
      <c r="Q798" s="45"/>
      <c r="R798" s="48">
        <f t="shared" si="307"/>
        <v>925</v>
      </c>
      <c r="S798" s="48">
        <f t="shared" si="308"/>
        <v>31</v>
      </c>
      <c r="T798" s="50">
        <f t="shared" si="320"/>
        <v>78</v>
      </c>
      <c r="U798" s="88">
        <v>4.78</v>
      </c>
      <c r="V798" s="89">
        <v>4.5</v>
      </c>
      <c r="W798" s="100">
        <v>7.3</v>
      </c>
      <c r="X798" s="88"/>
      <c r="Y798" s="88"/>
      <c r="Z798" s="109"/>
      <c r="AA798" s="44"/>
      <c r="AB798" s="44"/>
      <c r="AC798" s="68"/>
      <c r="AD798" s="51"/>
      <c r="AE798" s="20">
        <f t="shared" si="309"/>
        <v>0</v>
      </c>
      <c r="AF798" s="85">
        <f t="shared" si="322"/>
        <v>94.58</v>
      </c>
      <c r="AG798" s="21">
        <f t="shared" si="321"/>
        <v>94.58</v>
      </c>
      <c r="AH798" s="82"/>
      <c r="AI798" s="51"/>
      <c r="AJ798" s="22">
        <f t="shared" si="299"/>
        <v>94.58</v>
      </c>
      <c r="AK798" s="23">
        <f t="shared" si="310"/>
        <v>-48.38</v>
      </c>
      <c r="AL798" s="58"/>
      <c r="AM798" s="24">
        <f t="shared" si="311"/>
        <v>0</v>
      </c>
      <c r="AN798" s="25">
        <f t="shared" si="312"/>
        <v>46.199999999999996</v>
      </c>
      <c r="AO798" s="26">
        <f t="shared" si="313"/>
        <v>46.199999999999996</v>
      </c>
      <c r="AP798" s="79"/>
      <c r="AQ798" s="24">
        <v>75</v>
      </c>
      <c r="AR798" s="25">
        <v>0</v>
      </c>
      <c r="AS798" s="25">
        <v>0</v>
      </c>
      <c r="AT798" s="25">
        <v>20</v>
      </c>
      <c r="AU798" s="25">
        <v>40</v>
      </c>
      <c r="AV798" s="62">
        <f>SUM(AQ798:AU798)</f>
        <v>135</v>
      </c>
      <c r="AW798" s="63">
        <f t="shared" si="315"/>
        <v>128.25</v>
      </c>
      <c r="AX798" s="120">
        <v>5</v>
      </c>
      <c r="AY798" s="120">
        <v>20</v>
      </c>
      <c r="AZ798" s="120">
        <v>6</v>
      </c>
      <c r="BA798" s="120">
        <v>1</v>
      </c>
      <c r="BB798" s="81">
        <f t="shared" si="316"/>
        <v>32</v>
      </c>
      <c r="BC798" s="80">
        <f t="shared" si="317"/>
        <v>96.25</v>
      </c>
      <c r="BD798" s="36">
        <f t="shared" si="318"/>
        <v>46.199999999999996</v>
      </c>
      <c r="BE798" s="80">
        <f t="shared" si="319"/>
        <v>50.050000000000004</v>
      </c>
    </row>
    <row r="799" spans="1:57" ht="18" thickBot="1">
      <c r="A799" s="217">
        <v>41927</v>
      </c>
      <c r="B799" s="201" t="str">
        <f t="shared" si="303"/>
        <v>06:30:00</v>
      </c>
      <c r="C799" s="27" t="s">
        <v>44</v>
      </c>
      <c r="D799" s="88">
        <v>441</v>
      </c>
      <c r="E799" s="88">
        <v>346</v>
      </c>
      <c r="F799" s="88">
        <v>619</v>
      </c>
      <c r="G799" s="88">
        <v>15</v>
      </c>
      <c r="H799" s="88">
        <v>12</v>
      </c>
      <c r="I799" s="89">
        <v>20</v>
      </c>
      <c r="J799" s="48">
        <f t="shared" si="305"/>
        <v>1406</v>
      </c>
      <c r="K799" s="48">
        <f t="shared" si="306"/>
        <v>47</v>
      </c>
      <c r="L799" s="89">
        <v>583</v>
      </c>
      <c r="M799" s="94">
        <v>402</v>
      </c>
      <c r="N799" s="94"/>
      <c r="O799" s="93">
        <v>19</v>
      </c>
      <c r="P799" s="93">
        <v>14</v>
      </c>
      <c r="Q799" s="45"/>
      <c r="R799" s="48">
        <f t="shared" si="307"/>
        <v>985</v>
      </c>
      <c r="S799" s="48">
        <f t="shared" si="308"/>
        <v>33</v>
      </c>
      <c r="T799" s="50">
        <f t="shared" si="320"/>
        <v>80</v>
      </c>
      <c r="U799" s="88">
        <v>4.78</v>
      </c>
      <c r="V799" s="89">
        <v>3.8</v>
      </c>
      <c r="W799" s="100">
        <v>7.3</v>
      </c>
      <c r="X799" s="88"/>
      <c r="Y799" s="88"/>
      <c r="Z799" s="109"/>
      <c r="AA799" s="44"/>
      <c r="AB799" s="44"/>
      <c r="AC799" s="68"/>
      <c r="AD799" s="51"/>
      <c r="AE799" s="20">
        <f t="shared" si="309"/>
        <v>0</v>
      </c>
      <c r="AF799" s="85">
        <f t="shared" si="322"/>
        <v>95.88</v>
      </c>
      <c r="AG799" s="21">
        <f t="shared" si="321"/>
        <v>95.88</v>
      </c>
      <c r="AH799" s="82"/>
      <c r="AI799" s="51"/>
      <c r="AJ799" s="22">
        <f t="shared" si="299"/>
        <v>95.88</v>
      </c>
      <c r="AK799" s="23">
        <f t="shared" si="310"/>
        <v>-49.68</v>
      </c>
      <c r="AL799" s="58"/>
      <c r="AM799" s="24">
        <f t="shared" si="311"/>
        <v>0</v>
      </c>
      <c r="AN799" s="25">
        <f t="shared" si="312"/>
        <v>46.199999999999996</v>
      </c>
      <c r="AO799" s="26">
        <f t="shared" si="313"/>
        <v>46.199999999999996</v>
      </c>
      <c r="AP799" s="79"/>
      <c r="AQ799" s="24">
        <v>75</v>
      </c>
      <c r="AR799" s="25">
        <v>0</v>
      </c>
      <c r="AS799" s="25">
        <v>0</v>
      </c>
      <c r="AT799" s="25">
        <v>20</v>
      </c>
      <c r="AU799" s="25">
        <v>40</v>
      </c>
      <c r="AV799" s="62">
        <f>SUM(AQ799:AU799)</f>
        <v>135</v>
      </c>
      <c r="AW799" s="63">
        <f t="shared" si="315"/>
        <v>128.25</v>
      </c>
      <c r="AX799" s="120">
        <v>5</v>
      </c>
      <c r="AY799" s="120">
        <v>20</v>
      </c>
      <c r="AZ799" s="120">
        <v>6</v>
      </c>
      <c r="BA799" s="120">
        <v>1</v>
      </c>
      <c r="BB799" s="81">
        <f t="shared" si="316"/>
        <v>32</v>
      </c>
      <c r="BC799" s="80">
        <f t="shared" si="317"/>
        <v>96.25</v>
      </c>
      <c r="BD799" s="36">
        <f t="shared" si="318"/>
        <v>46.199999999999996</v>
      </c>
      <c r="BE799" s="80">
        <f t="shared" si="319"/>
        <v>50.050000000000004</v>
      </c>
    </row>
    <row r="800" spans="1:57" ht="18" thickBot="1">
      <c r="A800" s="217">
        <v>41927</v>
      </c>
      <c r="B800" s="201" t="str">
        <f t="shared" si="303"/>
        <v>07:00:00</v>
      </c>
      <c r="C800" s="214" t="s">
        <v>13</v>
      </c>
      <c r="D800" s="88">
        <v>431</v>
      </c>
      <c r="E800" s="88">
        <v>377</v>
      </c>
      <c r="F800" s="88">
        <v>615</v>
      </c>
      <c r="G800" s="88">
        <v>15</v>
      </c>
      <c r="H800" s="88">
        <v>13</v>
      </c>
      <c r="I800" s="89">
        <v>20</v>
      </c>
      <c r="J800" s="48">
        <f t="shared" si="305"/>
        <v>1423</v>
      </c>
      <c r="K800" s="48">
        <f t="shared" si="306"/>
        <v>48</v>
      </c>
      <c r="L800" s="89">
        <v>576</v>
      </c>
      <c r="M800" s="94">
        <v>424</v>
      </c>
      <c r="N800" s="94"/>
      <c r="O800" s="93">
        <v>19</v>
      </c>
      <c r="P800" s="93">
        <v>15</v>
      </c>
      <c r="Q800" s="45"/>
      <c r="R800" s="48">
        <f t="shared" si="307"/>
        <v>1000</v>
      </c>
      <c r="S800" s="48">
        <f t="shared" si="308"/>
        <v>34</v>
      </c>
      <c r="T800" s="50">
        <f t="shared" si="320"/>
        <v>82</v>
      </c>
      <c r="U800" s="88">
        <v>3.75</v>
      </c>
      <c r="V800" s="89">
        <v>3.5</v>
      </c>
      <c r="W800" s="100">
        <v>6.4</v>
      </c>
      <c r="X800" s="88"/>
      <c r="Y800" s="88"/>
      <c r="Z800" s="109"/>
      <c r="AA800" s="44"/>
      <c r="AB800" s="44"/>
      <c r="AC800" s="68"/>
      <c r="AD800" s="51"/>
      <c r="AE800" s="20">
        <f t="shared" si="309"/>
        <v>0</v>
      </c>
      <c r="AF800" s="85">
        <f t="shared" si="322"/>
        <v>95.65</v>
      </c>
      <c r="AG800" s="21">
        <f t="shared" si="321"/>
        <v>95.65</v>
      </c>
      <c r="AH800" s="82"/>
      <c r="AI800" s="51"/>
      <c r="AJ800" s="22">
        <f t="shared" si="299"/>
        <v>95.65</v>
      </c>
      <c r="AK800" s="23">
        <f t="shared" si="310"/>
        <v>-49.45000000000001</v>
      </c>
      <c r="AL800" s="58"/>
      <c r="AM800" s="24">
        <f t="shared" si="311"/>
        <v>0</v>
      </c>
      <c r="AN800" s="25">
        <f t="shared" si="312"/>
        <v>46.199999999999996</v>
      </c>
      <c r="AO800" s="26">
        <f t="shared" si="313"/>
        <v>46.199999999999996</v>
      </c>
      <c r="AP800" s="79"/>
      <c r="AQ800" s="24">
        <v>75</v>
      </c>
      <c r="AR800" s="25">
        <v>0</v>
      </c>
      <c r="AS800" s="25">
        <v>0</v>
      </c>
      <c r="AT800" s="25">
        <v>20</v>
      </c>
      <c r="AU800" s="25">
        <v>40</v>
      </c>
      <c r="AV800" s="62">
        <f t="shared" si="314"/>
        <v>135</v>
      </c>
      <c r="AW800" s="63">
        <f t="shared" si="315"/>
        <v>128.25</v>
      </c>
      <c r="AX800" s="120">
        <v>5</v>
      </c>
      <c r="AY800" s="120">
        <v>20</v>
      </c>
      <c r="AZ800" s="120">
        <v>6</v>
      </c>
      <c r="BA800" s="120">
        <v>1</v>
      </c>
      <c r="BB800" s="81">
        <f t="shared" si="316"/>
        <v>32</v>
      </c>
      <c r="BC800" s="80">
        <f t="shared" si="317"/>
        <v>96.25</v>
      </c>
      <c r="BD800" s="36">
        <f t="shared" si="318"/>
        <v>46.199999999999996</v>
      </c>
      <c r="BE800" s="80">
        <f t="shared" si="319"/>
        <v>50.050000000000004</v>
      </c>
    </row>
    <row r="801" spans="1:57" ht="18" thickBot="1">
      <c r="A801" s="217">
        <v>41927</v>
      </c>
      <c r="B801" s="201" t="str">
        <f t="shared" si="303"/>
        <v>07:30:00</v>
      </c>
      <c r="C801" s="27" t="s">
        <v>30</v>
      </c>
      <c r="D801" s="88">
        <v>472</v>
      </c>
      <c r="E801" s="88">
        <v>446</v>
      </c>
      <c r="F801" s="88">
        <v>634</v>
      </c>
      <c r="G801" s="88">
        <v>16</v>
      </c>
      <c r="H801" s="88">
        <v>16</v>
      </c>
      <c r="I801" s="89">
        <v>20</v>
      </c>
      <c r="J801" s="48">
        <f>D801+E801+F801</f>
        <v>1552</v>
      </c>
      <c r="K801" s="48">
        <f t="shared" si="306"/>
        <v>52</v>
      </c>
      <c r="L801" s="89">
        <v>591</v>
      </c>
      <c r="M801" s="94">
        <v>458</v>
      </c>
      <c r="N801" s="94"/>
      <c r="O801" s="93">
        <v>19</v>
      </c>
      <c r="P801" s="93">
        <v>16</v>
      </c>
      <c r="Q801" s="45"/>
      <c r="R801" s="48">
        <f t="shared" si="307"/>
        <v>1049</v>
      </c>
      <c r="S801" s="48">
        <f t="shared" si="308"/>
        <v>35</v>
      </c>
      <c r="T801" s="50">
        <f t="shared" si="320"/>
        <v>87</v>
      </c>
      <c r="U801" s="88">
        <v>3.75</v>
      </c>
      <c r="V801" s="89">
        <v>3.5</v>
      </c>
      <c r="W801" s="100">
        <v>6.4</v>
      </c>
      <c r="X801" s="88"/>
      <c r="Y801" s="88"/>
      <c r="Z801" s="109"/>
      <c r="AA801" s="44"/>
      <c r="AB801" s="44"/>
      <c r="AC801" s="68"/>
      <c r="AD801" s="51"/>
      <c r="AE801" s="20">
        <f t="shared" si="309"/>
        <v>0</v>
      </c>
      <c r="AF801" s="85">
        <f t="shared" si="322"/>
        <v>100.65</v>
      </c>
      <c r="AG801" s="21">
        <f t="shared" si="321"/>
        <v>100.65</v>
      </c>
      <c r="AH801" s="82"/>
      <c r="AI801" s="51"/>
      <c r="AJ801" s="22">
        <f t="shared" si="299"/>
        <v>100.65</v>
      </c>
      <c r="AK801" s="23">
        <f t="shared" si="310"/>
        <v>-54.45000000000001</v>
      </c>
      <c r="AL801" s="58"/>
      <c r="AM801" s="24">
        <f t="shared" si="311"/>
        <v>0</v>
      </c>
      <c r="AN801" s="25">
        <f t="shared" si="312"/>
        <v>46.199999999999996</v>
      </c>
      <c r="AO801" s="26">
        <f t="shared" si="313"/>
        <v>46.199999999999996</v>
      </c>
      <c r="AP801" s="79"/>
      <c r="AQ801" s="24">
        <v>75</v>
      </c>
      <c r="AR801" s="25">
        <v>0</v>
      </c>
      <c r="AS801" s="25">
        <v>0</v>
      </c>
      <c r="AT801" s="25">
        <v>20</v>
      </c>
      <c r="AU801" s="25">
        <v>40</v>
      </c>
      <c r="AV801" s="62">
        <f t="shared" si="314"/>
        <v>135</v>
      </c>
      <c r="AW801" s="63">
        <f t="shared" si="315"/>
        <v>128.25</v>
      </c>
      <c r="AX801" s="120">
        <v>5</v>
      </c>
      <c r="AY801" s="120">
        <v>20</v>
      </c>
      <c r="AZ801" s="120">
        <v>6</v>
      </c>
      <c r="BA801" s="120">
        <v>1</v>
      </c>
      <c r="BB801" s="81">
        <f t="shared" si="316"/>
        <v>32</v>
      </c>
      <c r="BC801" s="80">
        <f t="shared" si="317"/>
        <v>96.25</v>
      </c>
      <c r="BD801" s="36">
        <f t="shared" si="318"/>
        <v>46.199999999999996</v>
      </c>
      <c r="BE801" s="80">
        <f t="shared" si="319"/>
        <v>50.050000000000004</v>
      </c>
    </row>
    <row r="802" spans="1:57" ht="18" thickBot="1">
      <c r="A802" s="217">
        <v>41927</v>
      </c>
      <c r="B802" s="201" t="str">
        <f t="shared" si="303"/>
        <v>08:00:00</v>
      </c>
      <c r="C802" s="27" t="s">
        <v>14</v>
      </c>
      <c r="D802" s="88">
        <v>522</v>
      </c>
      <c r="E802" s="88">
        <v>524</v>
      </c>
      <c r="F802" s="88">
        <v>701</v>
      </c>
      <c r="G802" s="88">
        <v>17</v>
      </c>
      <c r="H802" s="88">
        <v>18</v>
      </c>
      <c r="I802" s="89">
        <v>22</v>
      </c>
      <c r="J802" s="48">
        <f t="shared" si="305"/>
        <v>1747</v>
      </c>
      <c r="K802" s="48">
        <f t="shared" si="306"/>
        <v>57</v>
      </c>
      <c r="L802" s="88">
        <v>631</v>
      </c>
      <c r="M802" s="94">
        <v>500</v>
      </c>
      <c r="N802" s="94"/>
      <c r="O802" s="90">
        <v>21</v>
      </c>
      <c r="P802" s="93">
        <v>18</v>
      </c>
      <c r="Q802" s="45"/>
      <c r="R802" s="48">
        <f t="shared" si="307"/>
        <v>1131</v>
      </c>
      <c r="S802" s="48">
        <f t="shared" si="308"/>
        <v>39</v>
      </c>
      <c r="T802" s="50">
        <f t="shared" si="320"/>
        <v>96</v>
      </c>
      <c r="U802" s="97">
        <v>4.0199999999999996</v>
      </c>
      <c r="V802" s="89">
        <v>3.5</v>
      </c>
      <c r="W802" s="100">
        <v>7.4</v>
      </c>
      <c r="X802" s="104"/>
      <c r="Y802" s="88"/>
      <c r="Z802" s="109"/>
      <c r="AA802" s="44"/>
      <c r="AB802" s="44"/>
      <c r="AC802" s="68"/>
      <c r="AD802" s="51"/>
      <c r="AE802" s="20">
        <f t="shared" si="309"/>
        <v>0</v>
      </c>
      <c r="AF802" s="85">
        <f t="shared" si="322"/>
        <v>110.92</v>
      </c>
      <c r="AG802" s="21">
        <f>+AF802-AM802</f>
        <v>110.92</v>
      </c>
      <c r="AH802" s="82"/>
      <c r="AI802" s="51"/>
      <c r="AJ802" s="22">
        <f t="shared" si="299"/>
        <v>110.92</v>
      </c>
      <c r="AK802" s="23">
        <f t="shared" si="310"/>
        <v>-64.72</v>
      </c>
      <c r="AL802" s="58"/>
      <c r="AM802" s="24">
        <f t="shared" si="311"/>
        <v>0</v>
      </c>
      <c r="AN802" s="25">
        <f t="shared" si="312"/>
        <v>46.199999999999996</v>
      </c>
      <c r="AO802" s="26">
        <f t="shared" si="313"/>
        <v>46.199999999999996</v>
      </c>
      <c r="AP802" s="79"/>
      <c r="AQ802" s="24">
        <v>75</v>
      </c>
      <c r="AR802" s="25">
        <v>0</v>
      </c>
      <c r="AS802" s="25">
        <v>0</v>
      </c>
      <c r="AT802" s="25">
        <v>20</v>
      </c>
      <c r="AU802" s="25">
        <v>40</v>
      </c>
      <c r="AV802" s="62">
        <f t="shared" si="314"/>
        <v>135</v>
      </c>
      <c r="AW802" s="63">
        <f t="shared" si="315"/>
        <v>128.25</v>
      </c>
      <c r="AX802" s="120">
        <v>5</v>
      </c>
      <c r="AY802" s="120">
        <v>20</v>
      </c>
      <c r="AZ802" s="120">
        <v>6</v>
      </c>
      <c r="BA802" s="120">
        <v>1</v>
      </c>
      <c r="BB802" s="81">
        <f t="shared" si="316"/>
        <v>32</v>
      </c>
      <c r="BC802" s="80">
        <f t="shared" si="317"/>
        <v>96.25</v>
      </c>
      <c r="BD802" s="36">
        <f t="shared" si="318"/>
        <v>46.199999999999996</v>
      </c>
      <c r="BE802" s="80">
        <f t="shared" si="319"/>
        <v>50.050000000000004</v>
      </c>
    </row>
    <row r="803" spans="1:57" ht="18" thickBot="1">
      <c r="A803" s="217">
        <v>41927</v>
      </c>
      <c r="B803" s="201" t="str">
        <f t="shared" si="303"/>
        <v>08:30:00</v>
      </c>
      <c r="C803" s="27" t="s">
        <v>31</v>
      </c>
      <c r="D803" s="88">
        <v>553</v>
      </c>
      <c r="E803" s="88">
        <v>557</v>
      </c>
      <c r="F803" s="88">
        <v>725</v>
      </c>
      <c r="G803" s="88">
        <v>18</v>
      </c>
      <c r="H803" s="88">
        <v>19</v>
      </c>
      <c r="I803" s="89">
        <v>24</v>
      </c>
      <c r="J803" s="48">
        <f t="shared" si="305"/>
        <v>1835</v>
      </c>
      <c r="K803" s="48">
        <f t="shared" si="306"/>
        <v>61</v>
      </c>
      <c r="L803" s="88">
        <v>659</v>
      </c>
      <c r="M803" s="94">
        <v>550</v>
      </c>
      <c r="N803" s="94"/>
      <c r="O803" s="90">
        <v>21</v>
      </c>
      <c r="P803" s="93">
        <v>19</v>
      </c>
      <c r="Q803" s="45"/>
      <c r="R803" s="48">
        <f t="shared" si="307"/>
        <v>1209</v>
      </c>
      <c r="S803" s="48">
        <f t="shared" si="308"/>
        <v>40</v>
      </c>
      <c r="T803" s="50">
        <f t="shared" si="320"/>
        <v>101</v>
      </c>
      <c r="U803" s="97">
        <v>4.0199999999999996</v>
      </c>
      <c r="V803" s="89">
        <v>3</v>
      </c>
      <c r="W803" s="100">
        <v>7.4</v>
      </c>
      <c r="X803" s="88"/>
      <c r="Y803" s="88"/>
      <c r="Z803" s="109"/>
      <c r="AA803" s="44"/>
      <c r="AB803" s="44"/>
      <c r="AC803" s="68"/>
      <c r="AD803" s="35"/>
      <c r="AE803" s="20">
        <f t="shared" si="309"/>
        <v>0</v>
      </c>
      <c r="AF803" s="85">
        <f t="shared" si="322"/>
        <v>115.42</v>
      </c>
      <c r="AG803" s="21">
        <f>+AF803-AM803</f>
        <v>115.42</v>
      </c>
      <c r="AH803" s="82"/>
      <c r="AI803" s="51"/>
      <c r="AJ803" s="22">
        <f t="shared" ref="AJ803:AJ866" si="323">AF803+AI803</f>
        <v>115.42</v>
      </c>
      <c r="AK803" s="23">
        <f t="shared" si="310"/>
        <v>-69.22</v>
      </c>
      <c r="AL803" s="58"/>
      <c r="AM803" s="24">
        <f t="shared" si="311"/>
        <v>0</v>
      </c>
      <c r="AN803" s="25">
        <f t="shared" si="312"/>
        <v>46.199999999999996</v>
      </c>
      <c r="AO803" s="26">
        <f t="shared" si="313"/>
        <v>46.199999999999996</v>
      </c>
      <c r="AP803" s="79"/>
      <c r="AQ803" s="24">
        <v>75</v>
      </c>
      <c r="AR803" s="25">
        <v>0</v>
      </c>
      <c r="AS803" s="25">
        <v>0</v>
      </c>
      <c r="AT803" s="25">
        <v>20</v>
      </c>
      <c r="AU803" s="25">
        <v>40</v>
      </c>
      <c r="AV803" s="62">
        <f t="shared" si="314"/>
        <v>135</v>
      </c>
      <c r="AW803" s="63">
        <f t="shared" si="315"/>
        <v>128.25</v>
      </c>
      <c r="AX803" s="120">
        <v>5</v>
      </c>
      <c r="AY803" s="120">
        <v>20</v>
      </c>
      <c r="AZ803" s="120">
        <v>6</v>
      </c>
      <c r="BA803" s="120">
        <v>1</v>
      </c>
      <c r="BB803" s="81">
        <f t="shared" si="316"/>
        <v>32</v>
      </c>
      <c r="BC803" s="80">
        <f t="shared" si="317"/>
        <v>96.25</v>
      </c>
      <c r="BD803" s="36">
        <f t="shared" si="318"/>
        <v>46.199999999999996</v>
      </c>
      <c r="BE803" s="80">
        <f t="shared" si="319"/>
        <v>50.050000000000004</v>
      </c>
    </row>
    <row r="804" spans="1:57" ht="18" thickBot="1">
      <c r="A804" s="217">
        <v>41927</v>
      </c>
      <c r="B804" s="201" t="str">
        <f t="shared" si="303"/>
        <v>09:00:00</v>
      </c>
      <c r="C804" s="27" t="s">
        <v>15</v>
      </c>
      <c r="D804" s="88">
        <v>572</v>
      </c>
      <c r="E804" s="88">
        <v>567</v>
      </c>
      <c r="F804" s="88">
        <v>776</v>
      </c>
      <c r="G804" s="88">
        <v>19</v>
      </c>
      <c r="H804" s="88">
        <v>20</v>
      </c>
      <c r="I804" s="89">
        <v>25</v>
      </c>
      <c r="J804" s="48">
        <f t="shared" si="305"/>
        <v>1915</v>
      </c>
      <c r="K804" s="48">
        <f t="shared" si="306"/>
        <v>64</v>
      </c>
      <c r="L804" s="88">
        <v>658</v>
      </c>
      <c r="M804" s="94">
        <v>545</v>
      </c>
      <c r="N804" s="94"/>
      <c r="O804" s="90">
        <v>21</v>
      </c>
      <c r="P804" s="93">
        <v>19</v>
      </c>
      <c r="Q804" s="45"/>
      <c r="R804" s="48">
        <f t="shared" si="307"/>
        <v>1203</v>
      </c>
      <c r="S804" s="48">
        <f t="shared" si="308"/>
        <v>40</v>
      </c>
      <c r="T804" s="50">
        <f t="shared" si="320"/>
        <v>104</v>
      </c>
      <c r="U804" s="88">
        <v>4.6399999999999997</v>
      </c>
      <c r="V804" s="89">
        <v>3</v>
      </c>
      <c r="W804" s="88">
        <v>7.8</v>
      </c>
      <c r="X804" s="88"/>
      <c r="Y804" s="88"/>
      <c r="Z804" s="109"/>
      <c r="AA804" s="44"/>
      <c r="AB804" s="44"/>
      <c r="AC804" s="68"/>
      <c r="AD804" s="35"/>
      <c r="AE804" s="20">
        <f t="shared" si="309"/>
        <v>0</v>
      </c>
      <c r="AF804" s="85">
        <f t="shared" si="322"/>
        <v>119.44</v>
      </c>
      <c r="AG804" s="21">
        <f>+AF804-AM804</f>
        <v>119.44</v>
      </c>
      <c r="AH804" s="82"/>
      <c r="AI804" s="51"/>
      <c r="AJ804" s="22">
        <f t="shared" si="323"/>
        <v>119.44</v>
      </c>
      <c r="AK804" s="23">
        <f t="shared" si="310"/>
        <v>-73.240000000000009</v>
      </c>
      <c r="AL804" s="58"/>
      <c r="AM804" s="24">
        <f t="shared" si="311"/>
        <v>0</v>
      </c>
      <c r="AN804" s="25">
        <f t="shared" si="312"/>
        <v>46.199999999999996</v>
      </c>
      <c r="AO804" s="26">
        <f t="shared" si="313"/>
        <v>46.199999999999996</v>
      </c>
      <c r="AP804" s="79"/>
      <c r="AQ804" s="24">
        <v>75</v>
      </c>
      <c r="AR804" s="25">
        <v>0</v>
      </c>
      <c r="AS804" s="25">
        <v>0</v>
      </c>
      <c r="AT804" s="25">
        <v>20</v>
      </c>
      <c r="AU804" s="25">
        <v>40</v>
      </c>
      <c r="AV804" s="62">
        <f t="shared" si="314"/>
        <v>135</v>
      </c>
      <c r="AW804" s="63">
        <f t="shared" si="315"/>
        <v>128.25</v>
      </c>
      <c r="AX804" s="120">
        <v>5</v>
      </c>
      <c r="AY804" s="120">
        <v>20</v>
      </c>
      <c r="AZ804" s="120">
        <v>6</v>
      </c>
      <c r="BA804" s="120">
        <v>1</v>
      </c>
      <c r="BB804" s="81">
        <f t="shared" si="316"/>
        <v>32</v>
      </c>
      <c r="BC804" s="80">
        <f t="shared" si="317"/>
        <v>96.25</v>
      </c>
      <c r="BD804" s="36">
        <f t="shared" si="318"/>
        <v>46.199999999999996</v>
      </c>
      <c r="BE804" s="80">
        <f t="shared" si="319"/>
        <v>50.050000000000004</v>
      </c>
    </row>
    <row r="805" spans="1:57" ht="18" thickBot="1">
      <c r="A805" s="217">
        <v>41927</v>
      </c>
      <c r="B805" s="201" t="str">
        <f t="shared" si="303"/>
        <v>09:30:00</v>
      </c>
      <c r="C805" s="27" t="s">
        <v>32</v>
      </c>
      <c r="D805" s="88">
        <v>476</v>
      </c>
      <c r="E805" s="88">
        <v>580</v>
      </c>
      <c r="F805" s="88">
        <v>793</v>
      </c>
      <c r="G805" s="88">
        <v>16</v>
      </c>
      <c r="H805" s="88">
        <v>20</v>
      </c>
      <c r="I805" s="89">
        <v>26</v>
      </c>
      <c r="J805" s="48">
        <f t="shared" si="305"/>
        <v>1849</v>
      </c>
      <c r="K805" s="48">
        <f t="shared" si="306"/>
        <v>62</v>
      </c>
      <c r="L805" s="88">
        <v>686</v>
      </c>
      <c r="M805" s="94">
        <v>571</v>
      </c>
      <c r="N805" s="94"/>
      <c r="O805" s="90">
        <v>23</v>
      </c>
      <c r="P805" s="93">
        <v>20</v>
      </c>
      <c r="Q805" s="45"/>
      <c r="R805" s="48">
        <f t="shared" si="307"/>
        <v>1257</v>
      </c>
      <c r="S805" s="48">
        <f t="shared" si="308"/>
        <v>43</v>
      </c>
      <c r="T805" s="50">
        <f t="shared" si="320"/>
        <v>105</v>
      </c>
      <c r="U805" s="88">
        <v>4.6399999999999997</v>
      </c>
      <c r="V805" s="89">
        <v>3</v>
      </c>
      <c r="W805" s="88">
        <v>7.8</v>
      </c>
      <c r="X805" s="88"/>
      <c r="Y805" s="88"/>
      <c r="Z805" s="109"/>
      <c r="AA805" s="44"/>
      <c r="AB805" s="44"/>
      <c r="AC805" s="68"/>
      <c r="AD805" s="35"/>
      <c r="AE805" s="20">
        <f>AC805+AD805</f>
        <v>0</v>
      </c>
      <c r="AF805" s="85">
        <f t="shared" si="322"/>
        <v>120.44</v>
      </c>
      <c r="AG805" s="21">
        <f t="shared" si="321"/>
        <v>120.44</v>
      </c>
      <c r="AH805" s="82"/>
      <c r="AI805" s="51"/>
      <c r="AJ805" s="22">
        <f t="shared" si="323"/>
        <v>120.44</v>
      </c>
      <c r="AK805" s="23">
        <f t="shared" si="310"/>
        <v>-74.240000000000009</v>
      </c>
      <c r="AL805" s="58"/>
      <c r="AM805" s="24">
        <f t="shared" si="311"/>
        <v>0</v>
      </c>
      <c r="AN805" s="25">
        <f t="shared" si="312"/>
        <v>46.199999999999996</v>
      </c>
      <c r="AO805" s="26">
        <f t="shared" si="313"/>
        <v>46.199999999999996</v>
      </c>
      <c r="AP805" s="79"/>
      <c r="AQ805" s="24">
        <v>75</v>
      </c>
      <c r="AR805" s="25">
        <v>0</v>
      </c>
      <c r="AS805" s="25">
        <v>0</v>
      </c>
      <c r="AT805" s="25">
        <v>20</v>
      </c>
      <c r="AU805" s="25">
        <v>40</v>
      </c>
      <c r="AV805" s="62">
        <f t="shared" si="314"/>
        <v>135</v>
      </c>
      <c r="AW805" s="63">
        <f t="shared" si="315"/>
        <v>128.25</v>
      </c>
      <c r="AX805" s="120">
        <v>5</v>
      </c>
      <c r="AY805" s="120">
        <v>20</v>
      </c>
      <c r="AZ805" s="120">
        <v>6</v>
      </c>
      <c r="BA805" s="120">
        <v>1</v>
      </c>
      <c r="BB805" s="81">
        <f t="shared" si="316"/>
        <v>32</v>
      </c>
      <c r="BC805" s="80">
        <f t="shared" si="317"/>
        <v>96.25</v>
      </c>
      <c r="BD805" s="36">
        <f t="shared" si="318"/>
        <v>46.199999999999996</v>
      </c>
      <c r="BE805" s="80">
        <f t="shared" si="319"/>
        <v>50.050000000000004</v>
      </c>
    </row>
    <row r="806" spans="1:57" ht="18" thickBot="1">
      <c r="A806" s="217">
        <v>41927</v>
      </c>
      <c r="B806" s="201" t="str">
        <f t="shared" si="303"/>
        <v>10:00:00</v>
      </c>
      <c r="C806" s="27" t="s">
        <v>16</v>
      </c>
      <c r="D806" s="88">
        <v>473</v>
      </c>
      <c r="E806" s="88">
        <v>592</v>
      </c>
      <c r="F806" s="88">
        <v>797</v>
      </c>
      <c r="G806" s="88">
        <v>16</v>
      </c>
      <c r="H806" s="88">
        <v>20</v>
      </c>
      <c r="I806" s="89">
        <v>26</v>
      </c>
      <c r="J806" s="48">
        <f t="shared" si="305"/>
        <v>1862</v>
      </c>
      <c r="K806" s="48">
        <f t="shared" si="306"/>
        <v>62</v>
      </c>
      <c r="L806" s="88">
        <v>663</v>
      </c>
      <c r="M806" s="94">
        <v>567</v>
      </c>
      <c r="N806" s="94"/>
      <c r="O806" s="90">
        <v>21</v>
      </c>
      <c r="P806" s="93">
        <v>19</v>
      </c>
      <c r="Q806" s="45"/>
      <c r="R806" s="48">
        <f t="shared" si="307"/>
        <v>1230</v>
      </c>
      <c r="S806" s="48">
        <f t="shared" si="308"/>
        <v>40</v>
      </c>
      <c r="T806" s="50">
        <f t="shared" si="320"/>
        <v>102</v>
      </c>
      <c r="U806" s="88">
        <v>4.4400000000000004</v>
      </c>
      <c r="V806" s="89">
        <v>3</v>
      </c>
      <c r="W806" s="88">
        <v>8.3000000000000007</v>
      </c>
      <c r="X806" s="88"/>
      <c r="Y806" s="88"/>
      <c r="Z806" s="109"/>
      <c r="AA806" s="44"/>
      <c r="AB806" s="44"/>
      <c r="AC806" s="68"/>
      <c r="AD806" s="35"/>
      <c r="AE806" s="20">
        <f>AC806+AD806</f>
        <v>0</v>
      </c>
      <c r="AF806" s="85">
        <f t="shared" si="322"/>
        <v>117.74</v>
      </c>
      <c r="AG806" s="21">
        <f t="shared" si="321"/>
        <v>117.74</v>
      </c>
      <c r="AH806" s="82"/>
      <c r="AI806" s="51"/>
      <c r="AJ806" s="22">
        <f t="shared" si="323"/>
        <v>117.74</v>
      </c>
      <c r="AK806" s="23">
        <f t="shared" si="310"/>
        <v>-71.539999999999992</v>
      </c>
      <c r="AL806" s="58"/>
      <c r="AM806" s="24">
        <f t="shared" si="311"/>
        <v>0</v>
      </c>
      <c r="AN806" s="25">
        <f t="shared" si="312"/>
        <v>46.199999999999996</v>
      </c>
      <c r="AO806" s="26">
        <f t="shared" si="313"/>
        <v>46.199999999999996</v>
      </c>
      <c r="AP806" s="79"/>
      <c r="AQ806" s="24">
        <v>75</v>
      </c>
      <c r="AR806" s="25">
        <v>0</v>
      </c>
      <c r="AS806" s="25">
        <v>0</v>
      </c>
      <c r="AT806" s="25">
        <v>20</v>
      </c>
      <c r="AU806" s="25">
        <v>40</v>
      </c>
      <c r="AV806" s="62">
        <f t="shared" si="314"/>
        <v>135</v>
      </c>
      <c r="AW806" s="63">
        <f t="shared" si="315"/>
        <v>128.25</v>
      </c>
      <c r="AX806" s="120">
        <v>5</v>
      </c>
      <c r="AY806" s="120">
        <v>20</v>
      </c>
      <c r="AZ806" s="120">
        <v>6</v>
      </c>
      <c r="BA806" s="120">
        <v>1</v>
      </c>
      <c r="BB806" s="81">
        <f t="shared" si="316"/>
        <v>32</v>
      </c>
      <c r="BC806" s="80">
        <f t="shared" si="317"/>
        <v>96.25</v>
      </c>
      <c r="BD806" s="36">
        <f t="shared" si="318"/>
        <v>46.199999999999996</v>
      </c>
      <c r="BE806" s="80">
        <f t="shared" si="319"/>
        <v>50.050000000000004</v>
      </c>
    </row>
    <row r="807" spans="1:57" ht="18" thickBot="1">
      <c r="A807" s="217">
        <v>41927</v>
      </c>
      <c r="B807" s="201" t="str">
        <f t="shared" si="303"/>
        <v>10:30:00</v>
      </c>
      <c r="C807" s="27" t="s">
        <v>45</v>
      </c>
      <c r="D807" s="88">
        <v>540</v>
      </c>
      <c r="E807" s="88">
        <v>597</v>
      </c>
      <c r="F807" s="88">
        <v>780</v>
      </c>
      <c r="G807" s="88">
        <v>17</v>
      </c>
      <c r="H807" s="88">
        <v>20</v>
      </c>
      <c r="I807" s="89">
        <v>26</v>
      </c>
      <c r="J807" s="48">
        <f t="shared" si="305"/>
        <v>1917</v>
      </c>
      <c r="K807" s="48">
        <f t="shared" si="306"/>
        <v>63</v>
      </c>
      <c r="L807" s="88">
        <v>663</v>
      </c>
      <c r="M807" s="94">
        <v>577</v>
      </c>
      <c r="N807" s="94"/>
      <c r="O807" s="90">
        <v>22</v>
      </c>
      <c r="P807" s="93">
        <v>20</v>
      </c>
      <c r="Q807" s="45"/>
      <c r="R807" s="48">
        <f t="shared" si="307"/>
        <v>1240</v>
      </c>
      <c r="S807" s="48">
        <f t="shared" si="308"/>
        <v>42</v>
      </c>
      <c r="T807" s="50">
        <f t="shared" si="320"/>
        <v>105</v>
      </c>
      <c r="U807" s="88">
        <v>4.4400000000000004</v>
      </c>
      <c r="V807" s="89">
        <v>3</v>
      </c>
      <c r="W807" s="88">
        <v>8.3000000000000007</v>
      </c>
      <c r="X807" s="88"/>
      <c r="Y807" s="88"/>
      <c r="Z807" s="109"/>
      <c r="AA807" s="44"/>
      <c r="AB807" s="44"/>
      <c r="AC807" s="68"/>
      <c r="AD807" s="35"/>
      <c r="AE807" s="20">
        <f t="shared" si="309"/>
        <v>0</v>
      </c>
      <c r="AF807" s="85">
        <f t="shared" si="322"/>
        <v>120.74</v>
      </c>
      <c r="AG807" s="21">
        <f t="shared" si="321"/>
        <v>120.74</v>
      </c>
      <c r="AH807" s="82"/>
      <c r="AI807" s="51"/>
      <c r="AJ807" s="22">
        <f t="shared" si="323"/>
        <v>120.74</v>
      </c>
      <c r="AK807" s="23">
        <f t="shared" si="310"/>
        <v>-74.539999999999992</v>
      </c>
      <c r="AL807" s="58"/>
      <c r="AM807" s="24">
        <f t="shared" si="311"/>
        <v>0</v>
      </c>
      <c r="AN807" s="25">
        <f t="shared" si="312"/>
        <v>46.199999999999996</v>
      </c>
      <c r="AO807" s="26">
        <f t="shared" si="313"/>
        <v>46.199999999999996</v>
      </c>
      <c r="AP807" s="79"/>
      <c r="AQ807" s="24">
        <v>75</v>
      </c>
      <c r="AR807" s="25">
        <v>0</v>
      </c>
      <c r="AS807" s="25">
        <v>0</v>
      </c>
      <c r="AT807" s="25">
        <v>20</v>
      </c>
      <c r="AU807" s="25">
        <v>40</v>
      </c>
      <c r="AV807" s="62">
        <f t="shared" si="314"/>
        <v>135</v>
      </c>
      <c r="AW807" s="63">
        <f t="shared" si="315"/>
        <v>128.25</v>
      </c>
      <c r="AX807" s="120">
        <v>5</v>
      </c>
      <c r="AY807" s="120">
        <v>20</v>
      </c>
      <c r="AZ807" s="120">
        <v>6</v>
      </c>
      <c r="BA807" s="120">
        <v>1</v>
      </c>
      <c r="BB807" s="81">
        <f t="shared" si="316"/>
        <v>32</v>
      </c>
      <c r="BC807" s="80">
        <f t="shared" si="317"/>
        <v>96.25</v>
      </c>
      <c r="BD807" s="36">
        <f t="shared" si="318"/>
        <v>46.199999999999996</v>
      </c>
      <c r="BE807" s="80">
        <f t="shared" si="319"/>
        <v>50.050000000000004</v>
      </c>
    </row>
    <row r="808" spans="1:57" ht="18" thickBot="1">
      <c r="A808" s="217">
        <v>41927</v>
      </c>
      <c r="B808" s="201" t="str">
        <f t="shared" si="303"/>
        <v>11:00:00</v>
      </c>
      <c r="C808" s="27" t="s">
        <v>17</v>
      </c>
      <c r="D808" s="88">
        <v>557</v>
      </c>
      <c r="E808" s="88">
        <v>612</v>
      </c>
      <c r="F808" s="88">
        <v>777</v>
      </c>
      <c r="G808" s="88">
        <v>19</v>
      </c>
      <c r="H808" s="88">
        <v>21</v>
      </c>
      <c r="I808" s="89">
        <v>25</v>
      </c>
      <c r="J808" s="48">
        <f t="shared" si="305"/>
        <v>1946</v>
      </c>
      <c r="K808" s="48">
        <f t="shared" si="306"/>
        <v>65</v>
      </c>
      <c r="L808" s="88">
        <v>670</v>
      </c>
      <c r="M808" s="94">
        <v>566</v>
      </c>
      <c r="N808" s="94"/>
      <c r="O808" s="90">
        <v>22</v>
      </c>
      <c r="P808" s="93">
        <v>19</v>
      </c>
      <c r="Q808" s="45"/>
      <c r="R808" s="48">
        <f t="shared" si="307"/>
        <v>1236</v>
      </c>
      <c r="S808" s="48">
        <f t="shared" si="308"/>
        <v>41</v>
      </c>
      <c r="T808" s="50">
        <f t="shared" si="320"/>
        <v>106</v>
      </c>
      <c r="U808" s="89">
        <v>4.32</v>
      </c>
      <c r="V808" s="88">
        <v>3.5</v>
      </c>
      <c r="W808" s="88">
        <v>8.5</v>
      </c>
      <c r="X808" s="88"/>
      <c r="Y808" s="88"/>
      <c r="Z808" s="109"/>
      <c r="AA808" s="44"/>
      <c r="AB808" s="44"/>
      <c r="AC808" s="68"/>
      <c r="AD808" s="35"/>
      <c r="AE808" s="20">
        <f t="shared" si="309"/>
        <v>0</v>
      </c>
      <c r="AF808" s="85">
        <f t="shared" si="322"/>
        <v>122.32</v>
      </c>
      <c r="AG808" s="21">
        <f t="shared" si="321"/>
        <v>122.32</v>
      </c>
      <c r="AH808" s="82"/>
      <c r="AI808" s="51"/>
      <c r="AJ808" s="22">
        <f t="shared" si="323"/>
        <v>122.32</v>
      </c>
      <c r="AK808" s="23">
        <f t="shared" si="310"/>
        <v>-76.12</v>
      </c>
      <c r="AL808" s="58"/>
      <c r="AM808" s="24">
        <f t="shared" si="311"/>
        <v>0</v>
      </c>
      <c r="AN808" s="25">
        <f t="shared" si="312"/>
        <v>46.199999999999996</v>
      </c>
      <c r="AO808" s="26">
        <f t="shared" si="313"/>
        <v>46.199999999999996</v>
      </c>
      <c r="AP808" s="79"/>
      <c r="AQ808" s="24">
        <v>75</v>
      </c>
      <c r="AR808" s="25">
        <v>0</v>
      </c>
      <c r="AS808" s="25">
        <v>0</v>
      </c>
      <c r="AT808" s="25">
        <v>20</v>
      </c>
      <c r="AU808" s="25">
        <v>40</v>
      </c>
      <c r="AV808" s="62">
        <f t="shared" si="314"/>
        <v>135</v>
      </c>
      <c r="AW808" s="63">
        <f t="shared" si="315"/>
        <v>128.25</v>
      </c>
      <c r="AX808" s="120">
        <v>5</v>
      </c>
      <c r="AY808" s="120">
        <v>20</v>
      </c>
      <c r="AZ808" s="120">
        <v>6</v>
      </c>
      <c r="BA808" s="120">
        <v>1</v>
      </c>
      <c r="BB808" s="81">
        <f t="shared" si="316"/>
        <v>32</v>
      </c>
      <c r="BC808" s="80">
        <f t="shared" si="317"/>
        <v>96.25</v>
      </c>
      <c r="BD808" s="36">
        <f t="shared" si="318"/>
        <v>46.199999999999996</v>
      </c>
      <c r="BE808" s="80">
        <f t="shared" si="319"/>
        <v>50.050000000000004</v>
      </c>
    </row>
    <row r="809" spans="1:57" ht="18" thickBot="1">
      <c r="A809" s="217">
        <v>41927</v>
      </c>
      <c r="B809" s="201" t="str">
        <f t="shared" si="303"/>
        <v>11:30:00</v>
      </c>
      <c r="C809" s="27" t="s">
        <v>46</v>
      </c>
      <c r="D809" s="88">
        <v>553</v>
      </c>
      <c r="E809" s="88">
        <v>619</v>
      </c>
      <c r="F809" s="88">
        <v>759</v>
      </c>
      <c r="G809" s="88">
        <v>19</v>
      </c>
      <c r="H809" s="88">
        <v>21</v>
      </c>
      <c r="I809" s="89">
        <v>25</v>
      </c>
      <c r="J809" s="48">
        <f t="shared" si="305"/>
        <v>1931</v>
      </c>
      <c r="K809" s="48">
        <f t="shared" si="306"/>
        <v>65</v>
      </c>
      <c r="L809" s="88">
        <v>671</v>
      </c>
      <c r="M809" s="94">
        <v>566</v>
      </c>
      <c r="N809" s="94"/>
      <c r="O809" s="90">
        <v>22</v>
      </c>
      <c r="P809" s="93">
        <v>19</v>
      </c>
      <c r="Q809" s="45"/>
      <c r="R809" s="48">
        <f t="shared" si="307"/>
        <v>1237</v>
      </c>
      <c r="S809" s="48">
        <f t="shared" si="308"/>
        <v>41</v>
      </c>
      <c r="T809" s="50">
        <f t="shared" si="320"/>
        <v>106</v>
      </c>
      <c r="U809" s="89">
        <v>4.32</v>
      </c>
      <c r="V809" s="88">
        <v>3.5</v>
      </c>
      <c r="W809" s="88">
        <v>8.5</v>
      </c>
      <c r="X809" s="88"/>
      <c r="Y809" s="88"/>
      <c r="Z809" s="109"/>
      <c r="AA809" s="44"/>
      <c r="AB809" s="44"/>
      <c r="AC809" s="68"/>
      <c r="AD809" s="35"/>
      <c r="AE809" s="20">
        <f t="shared" si="309"/>
        <v>0</v>
      </c>
      <c r="AF809" s="85">
        <f t="shared" si="322"/>
        <v>122.32</v>
      </c>
      <c r="AG809" s="21">
        <f t="shared" si="321"/>
        <v>122.32</v>
      </c>
      <c r="AH809" s="82"/>
      <c r="AI809" s="51"/>
      <c r="AJ809" s="22">
        <f t="shared" si="323"/>
        <v>122.32</v>
      </c>
      <c r="AK809" s="23">
        <f t="shared" si="310"/>
        <v>-76.12</v>
      </c>
      <c r="AL809" s="58"/>
      <c r="AM809" s="24">
        <f t="shared" si="311"/>
        <v>0</v>
      </c>
      <c r="AN809" s="25">
        <f t="shared" si="312"/>
        <v>46.199999999999996</v>
      </c>
      <c r="AO809" s="26">
        <f t="shared" si="313"/>
        <v>46.199999999999996</v>
      </c>
      <c r="AP809" s="79"/>
      <c r="AQ809" s="24">
        <v>75</v>
      </c>
      <c r="AR809" s="25">
        <v>0</v>
      </c>
      <c r="AS809" s="25">
        <v>0</v>
      </c>
      <c r="AT809" s="25">
        <v>20</v>
      </c>
      <c r="AU809" s="25">
        <v>40</v>
      </c>
      <c r="AV809" s="62">
        <f t="shared" si="314"/>
        <v>135</v>
      </c>
      <c r="AW809" s="63">
        <f t="shared" si="315"/>
        <v>128.25</v>
      </c>
      <c r="AX809" s="120">
        <v>5</v>
      </c>
      <c r="AY809" s="120">
        <v>20</v>
      </c>
      <c r="AZ809" s="120">
        <v>6</v>
      </c>
      <c r="BA809" s="120">
        <v>1</v>
      </c>
      <c r="BB809" s="81">
        <f t="shared" si="316"/>
        <v>32</v>
      </c>
      <c r="BC809" s="80">
        <f t="shared" si="317"/>
        <v>96.25</v>
      </c>
      <c r="BD809" s="36">
        <f t="shared" si="318"/>
        <v>46.199999999999996</v>
      </c>
      <c r="BE809" s="80">
        <f t="shared" si="319"/>
        <v>50.050000000000004</v>
      </c>
    </row>
    <row r="810" spans="1:57" ht="18" thickBot="1">
      <c r="A810" s="217">
        <v>41927</v>
      </c>
      <c r="B810" s="201" t="str">
        <f t="shared" si="303"/>
        <v>12:00:00</v>
      </c>
      <c r="C810" s="27" t="s">
        <v>18</v>
      </c>
      <c r="D810" s="88">
        <v>558</v>
      </c>
      <c r="E810" s="88">
        <v>612</v>
      </c>
      <c r="F810" s="92">
        <v>756</v>
      </c>
      <c r="G810" s="88">
        <v>19</v>
      </c>
      <c r="H810" s="88">
        <v>21</v>
      </c>
      <c r="I810" s="89">
        <v>25</v>
      </c>
      <c r="J810" s="48">
        <f t="shared" si="305"/>
        <v>1926</v>
      </c>
      <c r="K810" s="48">
        <f t="shared" si="306"/>
        <v>65</v>
      </c>
      <c r="L810" s="88">
        <v>669</v>
      </c>
      <c r="M810" s="94">
        <v>574</v>
      </c>
      <c r="N810" s="94"/>
      <c r="O810" s="90">
        <v>22</v>
      </c>
      <c r="P810" s="93">
        <v>19</v>
      </c>
      <c r="Q810" s="56"/>
      <c r="R810" s="48">
        <f t="shared" si="307"/>
        <v>1243</v>
      </c>
      <c r="S810" s="48">
        <f t="shared" si="308"/>
        <v>41</v>
      </c>
      <c r="T810" s="50">
        <f t="shared" si="320"/>
        <v>106</v>
      </c>
      <c r="U810" s="89">
        <v>4.2</v>
      </c>
      <c r="V810" s="88">
        <v>3.5</v>
      </c>
      <c r="W810" s="88">
        <v>7.7</v>
      </c>
      <c r="X810" s="88"/>
      <c r="Y810" s="88"/>
      <c r="Z810" s="109"/>
      <c r="AA810" s="44"/>
      <c r="AB810" s="44"/>
      <c r="AC810" s="68"/>
      <c r="AD810" s="35"/>
      <c r="AE810" s="20">
        <f t="shared" si="309"/>
        <v>0</v>
      </c>
      <c r="AF810" s="85">
        <f t="shared" si="322"/>
        <v>121.4</v>
      </c>
      <c r="AG810" s="21">
        <f t="shared" si="321"/>
        <v>121.4</v>
      </c>
      <c r="AH810" s="82"/>
      <c r="AI810" s="51"/>
      <c r="AJ810" s="22">
        <f t="shared" si="323"/>
        <v>121.4</v>
      </c>
      <c r="AK810" s="23">
        <f t="shared" si="310"/>
        <v>-75.200000000000017</v>
      </c>
      <c r="AL810" s="58"/>
      <c r="AM810" s="24">
        <f t="shared" si="311"/>
        <v>0</v>
      </c>
      <c r="AN810" s="25">
        <f t="shared" si="312"/>
        <v>46.199999999999996</v>
      </c>
      <c r="AO810" s="26">
        <f t="shared" si="313"/>
        <v>46.199999999999996</v>
      </c>
      <c r="AP810" s="79"/>
      <c r="AQ810" s="24">
        <v>75</v>
      </c>
      <c r="AR810" s="25">
        <v>0</v>
      </c>
      <c r="AS810" s="25">
        <v>0</v>
      </c>
      <c r="AT810" s="25">
        <v>20</v>
      </c>
      <c r="AU810" s="25">
        <v>40</v>
      </c>
      <c r="AV810" s="62">
        <f t="shared" si="314"/>
        <v>135</v>
      </c>
      <c r="AW810" s="63">
        <f t="shared" si="315"/>
        <v>128.25</v>
      </c>
      <c r="AX810" s="120">
        <v>5</v>
      </c>
      <c r="AY810" s="120">
        <v>20</v>
      </c>
      <c r="AZ810" s="120">
        <v>6</v>
      </c>
      <c r="BA810" s="120">
        <v>1</v>
      </c>
      <c r="BB810" s="81">
        <f t="shared" si="316"/>
        <v>32</v>
      </c>
      <c r="BC810" s="80">
        <f t="shared" si="317"/>
        <v>96.25</v>
      </c>
      <c r="BD810" s="36">
        <f t="shared" si="318"/>
        <v>46.199999999999996</v>
      </c>
      <c r="BE810" s="80">
        <f t="shared" si="319"/>
        <v>50.050000000000004</v>
      </c>
    </row>
    <row r="811" spans="1:57" ht="18" thickBot="1">
      <c r="A811" s="217">
        <v>41927</v>
      </c>
      <c r="B811" s="201" t="str">
        <f t="shared" si="303"/>
        <v>12:30:00</v>
      </c>
      <c r="C811" s="27" t="s">
        <v>47</v>
      </c>
      <c r="D811" s="88">
        <v>535</v>
      </c>
      <c r="E811" s="88">
        <v>575</v>
      </c>
      <c r="F811" s="92">
        <v>755</v>
      </c>
      <c r="G811" s="88">
        <v>17</v>
      </c>
      <c r="H811" s="88">
        <v>20</v>
      </c>
      <c r="I811" s="89">
        <v>25</v>
      </c>
      <c r="J811" s="48">
        <f t="shared" si="305"/>
        <v>1865</v>
      </c>
      <c r="K811" s="48">
        <f t="shared" si="306"/>
        <v>62</v>
      </c>
      <c r="L811" s="88">
        <v>695</v>
      </c>
      <c r="M811" s="94">
        <v>565</v>
      </c>
      <c r="N811" s="94"/>
      <c r="O811" s="90">
        <v>23</v>
      </c>
      <c r="P811" s="93">
        <v>20</v>
      </c>
      <c r="Q811" s="56"/>
      <c r="R811" s="48">
        <f t="shared" si="307"/>
        <v>1260</v>
      </c>
      <c r="S811" s="48">
        <f t="shared" si="308"/>
        <v>43</v>
      </c>
      <c r="T811" s="50">
        <f t="shared" si="320"/>
        <v>105</v>
      </c>
      <c r="U811" s="89">
        <v>4.2</v>
      </c>
      <c r="V811" s="88">
        <v>4</v>
      </c>
      <c r="W811" s="88">
        <v>7.7</v>
      </c>
      <c r="X811" s="88"/>
      <c r="Y811" s="88"/>
      <c r="Z811" s="109"/>
      <c r="AA811" s="44"/>
      <c r="AB811" s="44"/>
      <c r="AC811" s="68"/>
      <c r="AD811" s="35"/>
      <c r="AE811" s="20">
        <f t="shared" si="309"/>
        <v>0</v>
      </c>
      <c r="AF811" s="85">
        <f t="shared" si="322"/>
        <v>120.9</v>
      </c>
      <c r="AG811" s="21">
        <f t="shared" si="321"/>
        <v>120.9</v>
      </c>
      <c r="AH811" s="82"/>
      <c r="AI811" s="51"/>
      <c r="AJ811" s="22">
        <f t="shared" si="323"/>
        <v>120.9</v>
      </c>
      <c r="AK811" s="23">
        <f t="shared" si="310"/>
        <v>-74.700000000000017</v>
      </c>
      <c r="AL811" s="58"/>
      <c r="AM811" s="24">
        <f t="shared" si="311"/>
        <v>0</v>
      </c>
      <c r="AN811" s="25">
        <f t="shared" si="312"/>
        <v>46.199999999999996</v>
      </c>
      <c r="AO811" s="26">
        <f t="shared" si="313"/>
        <v>46.199999999999996</v>
      </c>
      <c r="AP811" s="79"/>
      <c r="AQ811" s="24">
        <v>75</v>
      </c>
      <c r="AR811" s="25">
        <v>0</v>
      </c>
      <c r="AS811" s="25">
        <v>0</v>
      </c>
      <c r="AT811" s="25">
        <v>20</v>
      </c>
      <c r="AU811" s="25">
        <v>40</v>
      </c>
      <c r="AV811" s="62">
        <f t="shared" si="314"/>
        <v>135</v>
      </c>
      <c r="AW811" s="63">
        <f t="shared" si="315"/>
        <v>128.25</v>
      </c>
      <c r="AX811" s="120">
        <v>5</v>
      </c>
      <c r="AY811" s="120">
        <v>20</v>
      </c>
      <c r="AZ811" s="120">
        <v>6</v>
      </c>
      <c r="BA811" s="120">
        <v>1</v>
      </c>
      <c r="BB811" s="81">
        <f t="shared" si="316"/>
        <v>32</v>
      </c>
      <c r="BC811" s="80">
        <f t="shared" si="317"/>
        <v>96.25</v>
      </c>
      <c r="BD811" s="36">
        <f t="shared" si="318"/>
        <v>46.199999999999996</v>
      </c>
      <c r="BE811" s="80">
        <f t="shared" si="319"/>
        <v>50.050000000000004</v>
      </c>
    </row>
    <row r="812" spans="1:57" ht="18" thickBot="1">
      <c r="A812" s="217">
        <v>41927</v>
      </c>
      <c r="B812" s="201" t="str">
        <f t="shared" si="303"/>
        <v>13:00:00</v>
      </c>
      <c r="C812" s="27" t="s">
        <v>19</v>
      </c>
      <c r="D812" s="88">
        <v>523</v>
      </c>
      <c r="E812" s="88">
        <v>566</v>
      </c>
      <c r="F812" s="92">
        <v>757</v>
      </c>
      <c r="G812" s="88">
        <v>17</v>
      </c>
      <c r="H812" s="88">
        <v>20</v>
      </c>
      <c r="I812" s="89">
        <v>25</v>
      </c>
      <c r="J812" s="48">
        <f t="shared" si="305"/>
        <v>1846</v>
      </c>
      <c r="K812" s="48">
        <f t="shared" si="306"/>
        <v>62</v>
      </c>
      <c r="L812" s="88">
        <v>670</v>
      </c>
      <c r="M812" s="94">
        <v>561</v>
      </c>
      <c r="N812" s="94"/>
      <c r="O812" s="90">
        <v>22</v>
      </c>
      <c r="P812" s="93">
        <v>19</v>
      </c>
      <c r="Q812" s="56"/>
      <c r="R812" s="48">
        <f t="shared" si="307"/>
        <v>1231</v>
      </c>
      <c r="S812" s="48">
        <f>O812+P813+Q812</f>
        <v>41</v>
      </c>
      <c r="T812" s="50">
        <f t="shared" si="320"/>
        <v>103</v>
      </c>
      <c r="U812" s="89">
        <v>3.96</v>
      </c>
      <c r="V812" s="88">
        <v>4</v>
      </c>
      <c r="W812" s="100">
        <v>5.9</v>
      </c>
      <c r="X812" s="88"/>
      <c r="Y812" s="88"/>
      <c r="Z812" s="109"/>
      <c r="AA812" s="44"/>
      <c r="AB812" s="44"/>
      <c r="AC812" s="68"/>
      <c r="AD812" s="35"/>
      <c r="AE812" s="20">
        <f t="shared" si="309"/>
        <v>0</v>
      </c>
      <c r="AF812" s="85">
        <f t="shared" si="322"/>
        <v>116.86</v>
      </c>
      <c r="AG812" s="21">
        <f t="shared" si="321"/>
        <v>116.86</v>
      </c>
      <c r="AH812" s="82"/>
      <c r="AI812" s="51"/>
      <c r="AJ812" s="22">
        <f t="shared" si="323"/>
        <v>116.86</v>
      </c>
      <c r="AK812" s="23">
        <f t="shared" si="310"/>
        <v>-70.66</v>
      </c>
      <c r="AL812" s="58"/>
      <c r="AM812" s="24">
        <f t="shared" si="311"/>
        <v>0</v>
      </c>
      <c r="AN812" s="25">
        <f t="shared" si="312"/>
        <v>46.199999999999996</v>
      </c>
      <c r="AO812" s="26">
        <f t="shared" si="313"/>
        <v>46.199999999999996</v>
      </c>
      <c r="AP812" s="79"/>
      <c r="AQ812" s="24">
        <v>75</v>
      </c>
      <c r="AR812" s="25">
        <v>0</v>
      </c>
      <c r="AS812" s="25">
        <v>0</v>
      </c>
      <c r="AT812" s="25">
        <v>20</v>
      </c>
      <c r="AU812" s="25">
        <v>40</v>
      </c>
      <c r="AV812" s="62">
        <f t="shared" si="314"/>
        <v>135</v>
      </c>
      <c r="AW812" s="63">
        <f t="shared" si="315"/>
        <v>128.25</v>
      </c>
      <c r="AX812" s="120">
        <v>5</v>
      </c>
      <c r="AY812" s="120">
        <v>20</v>
      </c>
      <c r="AZ812" s="120">
        <v>6</v>
      </c>
      <c r="BA812" s="120">
        <v>1</v>
      </c>
      <c r="BB812" s="81">
        <f t="shared" si="316"/>
        <v>32</v>
      </c>
      <c r="BC812" s="80">
        <f t="shared" si="317"/>
        <v>96.25</v>
      </c>
      <c r="BD812" s="36">
        <f t="shared" si="318"/>
        <v>46.199999999999996</v>
      </c>
      <c r="BE812" s="80">
        <f t="shared" si="319"/>
        <v>50.050000000000004</v>
      </c>
    </row>
    <row r="813" spans="1:57" ht="18" thickBot="1">
      <c r="A813" s="217">
        <v>41927</v>
      </c>
      <c r="B813" s="201" t="str">
        <f t="shared" si="303"/>
        <v>13:30:00</v>
      </c>
      <c r="C813" s="27" t="s">
        <v>48</v>
      </c>
      <c r="D813" s="88">
        <v>523</v>
      </c>
      <c r="E813" s="88">
        <v>558</v>
      </c>
      <c r="F813" s="92">
        <v>772</v>
      </c>
      <c r="G813" s="88">
        <v>17</v>
      </c>
      <c r="H813" s="88">
        <v>20</v>
      </c>
      <c r="I813" s="89">
        <v>25</v>
      </c>
      <c r="J813" s="48">
        <f t="shared" si="305"/>
        <v>1853</v>
      </c>
      <c r="K813" s="48">
        <f t="shared" si="306"/>
        <v>62</v>
      </c>
      <c r="L813" s="88">
        <v>663</v>
      </c>
      <c r="M813" s="94">
        <v>560</v>
      </c>
      <c r="N813" s="94"/>
      <c r="O813" s="90">
        <v>22</v>
      </c>
      <c r="P813" s="93">
        <v>19</v>
      </c>
      <c r="Q813" s="56"/>
      <c r="R813" s="48">
        <f t="shared" si="307"/>
        <v>1223</v>
      </c>
      <c r="S813" s="48">
        <f>O813+P814+Q813</f>
        <v>41</v>
      </c>
      <c r="T813" s="50">
        <f t="shared" si="320"/>
        <v>103</v>
      </c>
      <c r="U813" s="89">
        <v>3.96</v>
      </c>
      <c r="V813" s="88">
        <v>4</v>
      </c>
      <c r="W813" s="100">
        <v>5.9</v>
      </c>
      <c r="X813" s="88"/>
      <c r="Y813" s="88"/>
      <c r="Z813" s="109"/>
      <c r="AA813" s="44"/>
      <c r="AB813" s="44"/>
      <c r="AC813" s="68"/>
      <c r="AD813" s="35"/>
      <c r="AE813" s="20">
        <f t="shared" si="309"/>
        <v>0</v>
      </c>
      <c r="AF813" s="85">
        <f t="shared" si="322"/>
        <v>116.86</v>
      </c>
      <c r="AG813" s="21">
        <f t="shared" si="321"/>
        <v>116.86</v>
      </c>
      <c r="AH813" s="82"/>
      <c r="AI813" s="51"/>
      <c r="AJ813" s="22">
        <f t="shared" si="323"/>
        <v>116.86</v>
      </c>
      <c r="AK813" s="23">
        <f t="shared" si="310"/>
        <v>-70.66</v>
      </c>
      <c r="AL813" s="58"/>
      <c r="AM813" s="24">
        <f t="shared" si="311"/>
        <v>0</v>
      </c>
      <c r="AN813" s="25">
        <f t="shared" si="312"/>
        <v>46.199999999999996</v>
      </c>
      <c r="AO813" s="26">
        <f t="shared" si="313"/>
        <v>46.199999999999996</v>
      </c>
      <c r="AP813" s="79"/>
      <c r="AQ813" s="24">
        <v>75</v>
      </c>
      <c r="AR813" s="25">
        <v>0</v>
      </c>
      <c r="AS813" s="25">
        <v>0</v>
      </c>
      <c r="AT813" s="25">
        <v>20</v>
      </c>
      <c r="AU813" s="25">
        <v>40</v>
      </c>
      <c r="AV813" s="62">
        <f t="shared" si="314"/>
        <v>135</v>
      </c>
      <c r="AW813" s="63">
        <f t="shared" si="315"/>
        <v>128.25</v>
      </c>
      <c r="AX813" s="120">
        <v>5</v>
      </c>
      <c r="AY813" s="120">
        <v>20</v>
      </c>
      <c r="AZ813" s="120">
        <v>6</v>
      </c>
      <c r="BA813" s="120">
        <v>1</v>
      </c>
      <c r="BB813" s="81">
        <f t="shared" si="316"/>
        <v>32</v>
      </c>
      <c r="BC813" s="80">
        <f t="shared" si="317"/>
        <v>96.25</v>
      </c>
      <c r="BD813" s="36">
        <f t="shared" si="318"/>
        <v>46.199999999999996</v>
      </c>
      <c r="BE813" s="80">
        <f t="shared" si="319"/>
        <v>50.050000000000004</v>
      </c>
    </row>
    <row r="814" spans="1:57" ht="18" thickBot="1">
      <c r="A814" s="217">
        <v>41927</v>
      </c>
      <c r="B814" s="201" t="str">
        <f t="shared" si="303"/>
        <v>14:00:00</v>
      </c>
      <c r="C814" s="27" t="s">
        <v>20</v>
      </c>
      <c r="D814" s="88">
        <v>534</v>
      </c>
      <c r="E814" s="88">
        <v>564</v>
      </c>
      <c r="F814" s="92">
        <v>778</v>
      </c>
      <c r="G814" s="88">
        <v>22</v>
      </c>
      <c r="H814" s="88">
        <v>20</v>
      </c>
      <c r="I814" s="89">
        <v>25</v>
      </c>
      <c r="J814" s="48">
        <f t="shared" si="305"/>
        <v>1876</v>
      </c>
      <c r="K814" s="48">
        <f t="shared" si="306"/>
        <v>67</v>
      </c>
      <c r="L814" s="89">
        <v>662</v>
      </c>
      <c r="M814" s="94">
        <v>552</v>
      </c>
      <c r="N814" s="94"/>
      <c r="O814" s="90">
        <v>22</v>
      </c>
      <c r="P814" s="93">
        <v>19</v>
      </c>
      <c r="Q814" s="56"/>
      <c r="R814" s="48">
        <f t="shared" si="307"/>
        <v>1214</v>
      </c>
      <c r="S814" s="48">
        <f>O814+P815+Q814</f>
        <v>41</v>
      </c>
      <c r="T814" s="50">
        <f t="shared" si="320"/>
        <v>108</v>
      </c>
      <c r="U814" s="89">
        <v>3.84</v>
      </c>
      <c r="V814" s="89">
        <v>4.5</v>
      </c>
      <c r="W814" s="100">
        <v>7.7</v>
      </c>
      <c r="X814" s="88"/>
      <c r="Y814" s="88"/>
      <c r="Z814" s="109"/>
      <c r="AA814" s="44"/>
      <c r="AB814" s="44"/>
      <c r="AC814" s="68"/>
      <c r="AD814" s="35"/>
      <c r="AE814" s="20">
        <f t="shared" si="309"/>
        <v>0</v>
      </c>
      <c r="AF814" s="85">
        <f t="shared" si="322"/>
        <v>124.04</v>
      </c>
      <c r="AG814" s="21">
        <f t="shared" si="321"/>
        <v>124.04</v>
      </c>
      <c r="AH814" s="82"/>
      <c r="AI814" s="51"/>
      <c r="AJ814" s="22">
        <f t="shared" si="323"/>
        <v>124.04</v>
      </c>
      <c r="AK814" s="23">
        <f t="shared" si="310"/>
        <v>-77.84</v>
      </c>
      <c r="AL814" s="58"/>
      <c r="AM814" s="24">
        <f t="shared" si="311"/>
        <v>0</v>
      </c>
      <c r="AN814" s="25">
        <f t="shared" si="312"/>
        <v>46.199999999999996</v>
      </c>
      <c r="AO814" s="26">
        <f t="shared" si="313"/>
        <v>46.199999999999996</v>
      </c>
      <c r="AP814" s="79"/>
      <c r="AQ814" s="24">
        <v>75</v>
      </c>
      <c r="AR814" s="25">
        <v>0</v>
      </c>
      <c r="AS814" s="25">
        <v>0</v>
      </c>
      <c r="AT814" s="25">
        <v>20</v>
      </c>
      <c r="AU814" s="25">
        <v>40</v>
      </c>
      <c r="AV814" s="62">
        <f t="shared" si="314"/>
        <v>135</v>
      </c>
      <c r="AW814" s="63">
        <f t="shared" si="315"/>
        <v>128.25</v>
      </c>
      <c r="AX814" s="120">
        <v>5</v>
      </c>
      <c r="AY814" s="120">
        <v>20</v>
      </c>
      <c r="AZ814" s="120">
        <v>6</v>
      </c>
      <c r="BA814" s="120">
        <v>1</v>
      </c>
      <c r="BB814" s="81">
        <f t="shared" si="316"/>
        <v>32</v>
      </c>
      <c r="BC814" s="80">
        <f t="shared" si="317"/>
        <v>96.25</v>
      </c>
      <c r="BD814" s="36">
        <f t="shared" si="318"/>
        <v>46.199999999999996</v>
      </c>
      <c r="BE814" s="80">
        <f t="shared" si="319"/>
        <v>50.050000000000004</v>
      </c>
    </row>
    <row r="815" spans="1:57" ht="18" thickBot="1">
      <c r="A815" s="217">
        <v>41927</v>
      </c>
      <c r="B815" s="201" t="str">
        <f t="shared" si="303"/>
        <v>14:30:00</v>
      </c>
      <c r="C815" s="27" t="s">
        <v>33</v>
      </c>
      <c r="D815" s="88">
        <v>647</v>
      </c>
      <c r="E815" s="88">
        <v>584</v>
      </c>
      <c r="F815" s="92">
        <v>699</v>
      </c>
      <c r="G815" s="88">
        <v>23</v>
      </c>
      <c r="H815" s="88">
        <v>20</v>
      </c>
      <c r="I815" s="89">
        <v>24</v>
      </c>
      <c r="J815" s="48">
        <f t="shared" si="305"/>
        <v>1930</v>
      </c>
      <c r="K815" s="48">
        <f t="shared" si="306"/>
        <v>67</v>
      </c>
      <c r="L815" s="89">
        <v>702</v>
      </c>
      <c r="M815" s="94">
        <v>550</v>
      </c>
      <c r="N815" s="94"/>
      <c r="O815" s="90">
        <v>23</v>
      </c>
      <c r="P815" s="93">
        <v>19</v>
      </c>
      <c r="Q815" s="56"/>
      <c r="R815" s="48">
        <f t="shared" si="307"/>
        <v>1252</v>
      </c>
      <c r="S815" s="48">
        <f>O815+P816+Q815</f>
        <v>42</v>
      </c>
      <c r="T815" s="50">
        <f>SUM(K815+S815)</f>
        <v>109</v>
      </c>
      <c r="U815" s="89">
        <v>3.84</v>
      </c>
      <c r="V815" s="89">
        <v>4.5</v>
      </c>
      <c r="W815" s="100">
        <v>7.7</v>
      </c>
      <c r="X815" s="88"/>
      <c r="Y815" s="88"/>
      <c r="Z815" s="109"/>
      <c r="AA815" s="44"/>
      <c r="AB815" s="44"/>
      <c r="AC815" s="68"/>
      <c r="AD815" s="35"/>
      <c r="AE815" s="20">
        <f t="shared" si="309"/>
        <v>0</v>
      </c>
      <c r="AF815" s="85">
        <f t="shared" si="322"/>
        <v>125.04</v>
      </c>
      <c r="AG815" s="21">
        <f t="shared" si="321"/>
        <v>125.04</v>
      </c>
      <c r="AH815" s="82"/>
      <c r="AI815" s="51"/>
      <c r="AJ815" s="22">
        <f t="shared" si="323"/>
        <v>125.04</v>
      </c>
      <c r="AK815" s="23">
        <f t="shared" si="310"/>
        <v>-78.84</v>
      </c>
      <c r="AL815" s="58"/>
      <c r="AM815" s="24">
        <f t="shared" si="311"/>
        <v>0</v>
      </c>
      <c r="AN815" s="25">
        <f t="shared" si="312"/>
        <v>46.199999999999996</v>
      </c>
      <c r="AO815" s="26">
        <f t="shared" si="313"/>
        <v>46.199999999999996</v>
      </c>
      <c r="AP815" s="79"/>
      <c r="AQ815" s="24">
        <v>75</v>
      </c>
      <c r="AR815" s="25">
        <v>0</v>
      </c>
      <c r="AS815" s="25">
        <v>0</v>
      </c>
      <c r="AT815" s="25">
        <v>20</v>
      </c>
      <c r="AU815" s="25">
        <v>40</v>
      </c>
      <c r="AV815" s="62">
        <f t="shared" si="314"/>
        <v>135</v>
      </c>
      <c r="AW815" s="63">
        <f t="shared" si="315"/>
        <v>128.25</v>
      </c>
      <c r="AX815" s="120">
        <v>5</v>
      </c>
      <c r="AY815" s="120">
        <v>20</v>
      </c>
      <c r="AZ815" s="120">
        <v>6</v>
      </c>
      <c r="BA815" s="120">
        <v>1</v>
      </c>
      <c r="BB815" s="81">
        <f t="shared" si="316"/>
        <v>32</v>
      </c>
      <c r="BC815" s="80">
        <f t="shared" si="317"/>
        <v>96.25</v>
      </c>
      <c r="BD815" s="36">
        <f t="shared" si="318"/>
        <v>46.199999999999996</v>
      </c>
      <c r="BE815" s="80">
        <f t="shared" si="319"/>
        <v>50.050000000000004</v>
      </c>
    </row>
    <row r="816" spans="1:57" ht="18" thickBot="1">
      <c r="A816" s="217">
        <v>41927</v>
      </c>
      <c r="B816" s="201" t="str">
        <f t="shared" si="303"/>
        <v>15:00:00</v>
      </c>
      <c r="C816" s="27" t="s">
        <v>21</v>
      </c>
      <c r="D816" s="102">
        <v>712</v>
      </c>
      <c r="E816" s="88">
        <v>633</v>
      </c>
      <c r="F816" s="92">
        <v>724</v>
      </c>
      <c r="G816" s="88">
        <v>22</v>
      </c>
      <c r="H816" s="88">
        <v>21</v>
      </c>
      <c r="I816" s="89">
        <v>24</v>
      </c>
      <c r="J816" s="48">
        <f t="shared" si="305"/>
        <v>2069</v>
      </c>
      <c r="K816" s="48">
        <f t="shared" si="306"/>
        <v>67</v>
      </c>
      <c r="L816" s="89">
        <v>709</v>
      </c>
      <c r="M816" s="94">
        <v>546</v>
      </c>
      <c r="N816" s="94"/>
      <c r="O816" s="90">
        <v>23</v>
      </c>
      <c r="P816" s="93">
        <v>19</v>
      </c>
      <c r="Q816" s="56"/>
      <c r="R816" s="48">
        <f t="shared" si="307"/>
        <v>1255</v>
      </c>
      <c r="S816" s="48">
        <f>O816+P817+Q816</f>
        <v>42</v>
      </c>
      <c r="T816" s="50">
        <f>SUM(K816+S816)</f>
        <v>109</v>
      </c>
      <c r="U816" s="89">
        <v>4.0999999999999996</v>
      </c>
      <c r="V816" s="89">
        <v>5</v>
      </c>
      <c r="W816" s="100">
        <v>6.4</v>
      </c>
      <c r="X816" s="88"/>
      <c r="Y816" s="88"/>
      <c r="Z816" s="109"/>
      <c r="AA816" s="44"/>
      <c r="AB816" s="44"/>
      <c r="AC816" s="68"/>
      <c r="AD816" s="35"/>
      <c r="AE816" s="20">
        <f t="shared" si="309"/>
        <v>0</v>
      </c>
      <c r="AF816" s="85">
        <f t="shared" si="322"/>
        <v>124.5</v>
      </c>
      <c r="AG816" s="21">
        <f t="shared" si="321"/>
        <v>124.5</v>
      </c>
      <c r="AH816" s="82"/>
      <c r="AI816" s="51"/>
      <c r="AJ816" s="22">
        <f t="shared" si="323"/>
        <v>124.5</v>
      </c>
      <c r="AK816" s="23">
        <f t="shared" si="310"/>
        <v>-78.300000000000011</v>
      </c>
      <c r="AL816" s="58"/>
      <c r="AM816" s="24">
        <f t="shared" si="311"/>
        <v>0</v>
      </c>
      <c r="AN816" s="25">
        <f t="shared" si="312"/>
        <v>46.199999999999996</v>
      </c>
      <c r="AO816" s="26">
        <f t="shared" si="313"/>
        <v>46.199999999999996</v>
      </c>
      <c r="AP816" s="79"/>
      <c r="AQ816" s="24">
        <v>75</v>
      </c>
      <c r="AR816" s="25">
        <v>0</v>
      </c>
      <c r="AS816" s="25">
        <v>0</v>
      </c>
      <c r="AT816" s="25">
        <v>20</v>
      </c>
      <c r="AU816" s="25">
        <v>40</v>
      </c>
      <c r="AV816" s="62">
        <f t="shared" si="314"/>
        <v>135</v>
      </c>
      <c r="AW816" s="63">
        <f t="shared" si="315"/>
        <v>128.25</v>
      </c>
      <c r="AX816" s="120">
        <v>5</v>
      </c>
      <c r="AY816" s="120">
        <v>20</v>
      </c>
      <c r="AZ816" s="120">
        <v>6</v>
      </c>
      <c r="BA816" s="120">
        <v>1</v>
      </c>
      <c r="BB816" s="81">
        <f t="shared" si="316"/>
        <v>32</v>
      </c>
      <c r="BC816" s="80">
        <f t="shared" si="317"/>
        <v>96.25</v>
      </c>
      <c r="BD816" s="36">
        <f t="shared" si="318"/>
        <v>46.199999999999996</v>
      </c>
      <c r="BE816" s="80">
        <f t="shared" si="319"/>
        <v>50.050000000000004</v>
      </c>
    </row>
    <row r="817" spans="1:57" ht="18" thickBot="1">
      <c r="A817" s="217">
        <v>41927</v>
      </c>
      <c r="B817" s="201" t="str">
        <f t="shared" si="303"/>
        <v>15:30:00</v>
      </c>
      <c r="C817" s="27" t="s">
        <v>34</v>
      </c>
      <c r="D817" s="88">
        <v>652</v>
      </c>
      <c r="E817" s="88">
        <v>645</v>
      </c>
      <c r="F817" s="92">
        <v>806</v>
      </c>
      <c r="G817" s="88">
        <v>22</v>
      </c>
      <c r="H817" s="88">
        <v>22</v>
      </c>
      <c r="I817" s="89">
        <v>26</v>
      </c>
      <c r="J817" s="48">
        <f t="shared" si="305"/>
        <v>2103</v>
      </c>
      <c r="K817" s="48">
        <f t="shared" si="306"/>
        <v>70</v>
      </c>
      <c r="L817" s="89">
        <v>716</v>
      </c>
      <c r="M817" s="96">
        <v>561</v>
      </c>
      <c r="N817" s="94"/>
      <c r="O817" s="90">
        <v>23</v>
      </c>
      <c r="P817" s="93">
        <v>19</v>
      </c>
      <c r="Q817" s="56"/>
      <c r="R817" s="48">
        <f t="shared" si="307"/>
        <v>1277</v>
      </c>
      <c r="S817" s="48">
        <f t="shared" si="308"/>
        <v>42</v>
      </c>
      <c r="T817" s="50">
        <f t="shared" si="320"/>
        <v>112</v>
      </c>
      <c r="U817" s="89">
        <v>4.0999999999999996</v>
      </c>
      <c r="V817" s="89">
        <v>5</v>
      </c>
      <c r="W817" s="100">
        <v>6.4</v>
      </c>
      <c r="X817" s="88"/>
      <c r="Y817" s="88"/>
      <c r="Z817" s="109"/>
      <c r="AA817" s="44"/>
      <c r="AB817" s="44"/>
      <c r="AC817" s="68"/>
      <c r="AD817" s="35"/>
      <c r="AE817" s="20">
        <f t="shared" si="309"/>
        <v>0</v>
      </c>
      <c r="AF817" s="85">
        <f t="shared" si="322"/>
        <v>127.5</v>
      </c>
      <c r="AG817" s="21">
        <f t="shared" si="321"/>
        <v>127.5</v>
      </c>
      <c r="AH817" s="82"/>
      <c r="AI817" s="51"/>
      <c r="AJ817" s="22">
        <f t="shared" si="323"/>
        <v>127.5</v>
      </c>
      <c r="AK817" s="23">
        <f t="shared" si="310"/>
        <v>-81.300000000000011</v>
      </c>
      <c r="AL817" s="58"/>
      <c r="AM817" s="24">
        <f t="shared" si="311"/>
        <v>0</v>
      </c>
      <c r="AN817" s="25">
        <f t="shared" si="312"/>
        <v>46.199999999999996</v>
      </c>
      <c r="AO817" s="26">
        <f t="shared" si="313"/>
        <v>46.199999999999996</v>
      </c>
      <c r="AP817" s="79"/>
      <c r="AQ817" s="24">
        <v>75</v>
      </c>
      <c r="AR817" s="25">
        <v>0</v>
      </c>
      <c r="AS817" s="25">
        <v>0</v>
      </c>
      <c r="AT817" s="25">
        <v>20</v>
      </c>
      <c r="AU817" s="25">
        <v>40</v>
      </c>
      <c r="AV817" s="62">
        <f t="shared" si="314"/>
        <v>135</v>
      </c>
      <c r="AW817" s="63">
        <f t="shared" si="315"/>
        <v>128.25</v>
      </c>
      <c r="AX817" s="120">
        <v>5</v>
      </c>
      <c r="AY817" s="120">
        <v>20</v>
      </c>
      <c r="AZ817" s="120">
        <v>6</v>
      </c>
      <c r="BA817" s="120">
        <v>1</v>
      </c>
      <c r="BB817" s="81">
        <f t="shared" si="316"/>
        <v>32</v>
      </c>
      <c r="BC817" s="80">
        <f t="shared" si="317"/>
        <v>96.25</v>
      </c>
      <c r="BD817" s="36">
        <f t="shared" si="318"/>
        <v>46.199999999999996</v>
      </c>
      <c r="BE817" s="80">
        <f t="shared" si="319"/>
        <v>50.050000000000004</v>
      </c>
    </row>
    <row r="818" spans="1:57" ht="18" thickBot="1">
      <c r="A818" s="217">
        <v>41927</v>
      </c>
      <c r="B818" s="201" t="str">
        <f t="shared" si="303"/>
        <v>16:00:00</v>
      </c>
      <c r="C818" s="27" t="s">
        <v>22</v>
      </c>
      <c r="D818" s="88">
        <v>653</v>
      </c>
      <c r="E818" s="88">
        <v>642</v>
      </c>
      <c r="F818" s="92">
        <v>813</v>
      </c>
      <c r="G818" s="88">
        <v>22</v>
      </c>
      <c r="H818" s="88">
        <v>22</v>
      </c>
      <c r="I818" s="89">
        <v>26</v>
      </c>
      <c r="J818" s="48">
        <f t="shared" si="305"/>
        <v>2108</v>
      </c>
      <c r="K818" s="48">
        <f t="shared" si="306"/>
        <v>70</v>
      </c>
      <c r="L818" s="89">
        <v>720</v>
      </c>
      <c r="M818" s="94">
        <v>558</v>
      </c>
      <c r="N818" s="94"/>
      <c r="O818" s="90">
        <v>24</v>
      </c>
      <c r="P818" s="93">
        <v>19</v>
      </c>
      <c r="Q818" s="56"/>
      <c r="R818" s="48">
        <f t="shared" si="307"/>
        <v>1278</v>
      </c>
      <c r="S818" s="48">
        <f t="shared" si="308"/>
        <v>43</v>
      </c>
      <c r="T818" s="50">
        <f t="shared" si="320"/>
        <v>113</v>
      </c>
      <c r="U818" s="101">
        <v>4.32</v>
      </c>
      <c r="V818" s="89">
        <v>5</v>
      </c>
      <c r="W818" s="100">
        <v>10.199999999999999</v>
      </c>
      <c r="X818" s="88"/>
      <c r="Y818" s="88"/>
      <c r="Z818" s="109"/>
      <c r="AA818" s="44"/>
      <c r="AB818" s="44"/>
      <c r="AC818" s="68"/>
      <c r="AD818" s="35"/>
      <c r="AE818" s="20">
        <f t="shared" si="309"/>
        <v>0</v>
      </c>
      <c r="AF818" s="85">
        <f t="shared" si="322"/>
        <v>132.51999999999998</v>
      </c>
      <c r="AG818" s="21">
        <f t="shared" si="321"/>
        <v>132.51999999999998</v>
      </c>
      <c r="AH818" s="82"/>
      <c r="AI818" s="51"/>
      <c r="AJ818" s="22">
        <f t="shared" si="323"/>
        <v>132.51999999999998</v>
      </c>
      <c r="AK818" s="23">
        <f t="shared" si="310"/>
        <v>-86.32</v>
      </c>
      <c r="AL818" s="58"/>
      <c r="AM818" s="24">
        <f t="shared" si="311"/>
        <v>0</v>
      </c>
      <c r="AN818" s="25">
        <f t="shared" si="312"/>
        <v>46.199999999999996</v>
      </c>
      <c r="AO818" s="26">
        <f t="shared" si="313"/>
        <v>46.199999999999996</v>
      </c>
      <c r="AP818" s="79"/>
      <c r="AQ818" s="24">
        <v>75</v>
      </c>
      <c r="AR818" s="25">
        <v>0</v>
      </c>
      <c r="AS818" s="25">
        <v>0</v>
      </c>
      <c r="AT818" s="25">
        <v>20</v>
      </c>
      <c r="AU818" s="25">
        <v>40</v>
      </c>
      <c r="AV818" s="62">
        <f t="shared" si="314"/>
        <v>135</v>
      </c>
      <c r="AW818" s="63">
        <f t="shared" si="315"/>
        <v>128.25</v>
      </c>
      <c r="AX818" s="120">
        <v>5</v>
      </c>
      <c r="AY818" s="120">
        <v>20</v>
      </c>
      <c r="AZ818" s="120">
        <v>6</v>
      </c>
      <c r="BA818" s="120">
        <v>1</v>
      </c>
      <c r="BB818" s="81">
        <f t="shared" si="316"/>
        <v>32</v>
      </c>
      <c r="BC818" s="80">
        <f t="shared" si="317"/>
        <v>96.25</v>
      </c>
      <c r="BD818" s="36">
        <f t="shared" si="318"/>
        <v>46.199999999999996</v>
      </c>
      <c r="BE818" s="80">
        <f t="shared" si="319"/>
        <v>50.050000000000004</v>
      </c>
    </row>
    <row r="819" spans="1:57" ht="18" thickBot="1">
      <c r="A819" s="217">
        <v>41927</v>
      </c>
      <c r="B819" s="201" t="str">
        <f t="shared" si="303"/>
        <v>16:30:00</v>
      </c>
      <c r="C819" s="27" t="s">
        <v>49</v>
      </c>
      <c r="D819" s="88">
        <v>655</v>
      </c>
      <c r="E819" s="88">
        <v>630</v>
      </c>
      <c r="F819" s="88">
        <v>800</v>
      </c>
      <c r="G819" s="88">
        <v>22</v>
      </c>
      <c r="H819" s="88">
        <v>22</v>
      </c>
      <c r="I819" s="89">
        <v>26</v>
      </c>
      <c r="J819" s="48">
        <f t="shared" si="305"/>
        <v>2085</v>
      </c>
      <c r="K819" s="48">
        <f t="shared" si="306"/>
        <v>70</v>
      </c>
      <c r="L819" s="89">
        <v>700</v>
      </c>
      <c r="M819" s="94">
        <v>561</v>
      </c>
      <c r="N819" s="94"/>
      <c r="O819" s="90">
        <v>24</v>
      </c>
      <c r="P819" s="93">
        <v>19</v>
      </c>
      <c r="Q819" s="56"/>
      <c r="R819" s="48">
        <f t="shared" si="307"/>
        <v>1261</v>
      </c>
      <c r="S819" s="48">
        <f t="shared" si="308"/>
        <v>43</v>
      </c>
      <c r="T819" s="50">
        <f t="shared" si="320"/>
        <v>113</v>
      </c>
      <c r="U819" s="101">
        <v>4.32</v>
      </c>
      <c r="V819" s="89">
        <v>5.5</v>
      </c>
      <c r="W819" s="100">
        <v>10.199999999999999</v>
      </c>
      <c r="X819" s="88"/>
      <c r="Y819" s="88"/>
      <c r="Z819" s="109"/>
      <c r="AA819" s="44"/>
      <c r="AB819" s="44"/>
      <c r="AC819" s="68"/>
      <c r="AD819" s="35"/>
      <c r="AE819" s="20">
        <f t="shared" si="309"/>
        <v>0</v>
      </c>
      <c r="AF819" s="85">
        <f t="shared" si="322"/>
        <v>133.01999999999998</v>
      </c>
      <c r="AG819" s="21">
        <f t="shared" si="321"/>
        <v>133.01999999999998</v>
      </c>
      <c r="AH819" s="82"/>
      <c r="AI819" s="51"/>
      <c r="AJ819" s="22">
        <f t="shared" si="323"/>
        <v>133.01999999999998</v>
      </c>
      <c r="AK819" s="23">
        <f t="shared" si="310"/>
        <v>-86.82</v>
      </c>
      <c r="AL819" s="58"/>
      <c r="AM819" s="24">
        <f t="shared" si="311"/>
        <v>0</v>
      </c>
      <c r="AN819" s="25">
        <f t="shared" si="312"/>
        <v>46.199999999999996</v>
      </c>
      <c r="AO819" s="26">
        <f t="shared" si="313"/>
        <v>46.199999999999996</v>
      </c>
      <c r="AP819" s="79"/>
      <c r="AQ819" s="24">
        <v>75</v>
      </c>
      <c r="AR819" s="25">
        <v>0</v>
      </c>
      <c r="AS819" s="25">
        <v>0</v>
      </c>
      <c r="AT819" s="25">
        <v>20</v>
      </c>
      <c r="AU819" s="25">
        <v>40</v>
      </c>
      <c r="AV819" s="62">
        <f t="shared" si="314"/>
        <v>135</v>
      </c>
      <c r="AW819" s="63">
        <f t="shared" si="315"/>
        <v>128.25</v>
      </c>
      <c r="AX819" s="120">
        <v>5</v>
      </c>
      <c r="AY819" s="120">
        <v>20</v>
      </c>
      <c r="AZ819" s="120">
        <v>6</v>
      </c>
      <c r="BA819" s="120">
        <v>1</v>
      </c>
      <c r="BB819" s="81">
        <f t="shared" si="316"/>
        <v>32</v>
      </c>
      <c r="BC819" s="80">
        <f t="shared" si="317"/>
        <v>96.25</v>
      </c>
      <c r="BD819" s="36">
        <f t="shared" si="318"/>
        <v>46.199999999999996</v>
      </c>
      <c r="BE819" s="80">
        <f t="shared" si="319"/>
        <v>50.050000000000004</v>
      </c>
    </row>
    <row r="820" spans="1:57" ht="18" thickBot="1">
      <c r="A820" s="217">
        <v>41927</v>
      </c>
      <c r="B820" s="201" t="str">
        <f t="shared" si="303"/>
        <v>17:00:00</v>
      </c>
      <c r="C820" s="27" t="s">
        <v>23</v>
      </c>
      <c r="D820" s="88">
        <v>645</v>
      </c>
      <c r="E820" s="88">
        <v>613</v>
      </c>
      <c r="F820" s="88">
        <v>772</v>
      </c>
      <c r="G820" s="88">
        <v>22</v>
      </c>
      <c r="H820" s="88">
        <v>21</v>
      </c>
      <c r="I820" s="89">
        <v>25</v>
      </c>
      <c r="J820" s="48">
        <f t="shared" si="305"/>
        <v>2030</v>
      </c>
      <c r="K820" s="48">
        <f t="shared" si="306"/>
        <v>68</v>
      </c>
      <c r="L820" s="89">
        <v>702</v>
      </c>
      <c r="M820" s="94">
        <v>553</v>
      </c>
      <c r="N820" s="94"/>
      <c r="O820" s="90">
        <v>24</v>
      </c>
      <c r="P820" s="93">
        <v>18</v>
      </c>
      <c r="Q820" s="56"/>
      <c r="R820" s="48">
        <f t="shared" si="307"/>
        <v>1255</v>
      </c>
      <c r="S820" s="48">
        <f t="shared" si="308"/>
        <v>42</v>
      </c>
      <c r="T820" s="50">
        <f t="shared" si="320"/>
        <v>110</v>
      </c>
      <c r="U820" s="101">
        <v>4.33</v>
      </c>
      <c r="V820" s="89">
        <v>5</v>
      </c>
      <c r="W820" s="100">
        <v>10.199999999999999</v>
      </c>
      <c r="X820" s="88"/>
      <c r="Y820" s="88"/>
      <c r="Z820" s="88"/>
      <c r="AA820" s="44"/>
      <c r="AB820" s="44"/>
      <c r="AC820" s="68"/>
      <c r="AD820" s="35"/>
      <c r="AE820" s="20">
        <f t="shared" si="309"/>
        <v>0</v>
      </c>
      <c r="AF820" s="85">
        <f t="shared" si="322"/>
        <v>129.53</v>
      </c>
      <c r="AG820" s="21">
        <f t="shared" si="321"/>
        <v>129.53</v>
      </c>
      <c r="AH820" s="82"/>
      <c r="AI820" s="51"/>
      <c r="AJ820" s="22">
        <f t="shared" si="323"/>
        <v>129.53</v>
      </c>
      <c r="AK820" s="23">
        <f t="shared" si="310"/>
        <v>1.0300000000000011</v>
      </c>
      <c r="AL820" s="58"/>
      <c r="AM820" s="24">
        <f t="shared" si="311"/>
        <v>0</v>
      </c>
      <c r="AN820" s="25">
        <f t="shared" si="312"/>
        <v>130.56</v>
      </c>
      <c r="AO820" s="26">
        <f t="shared" si="313"/>
        <v>130.56</v>
      </c>
      <c r="AP820" s="79"/>
      <c r="AQ820" s="24">
        <v>60</v>
      </c>
      <c r="AR820" s="25">
        <v>200</v>
      </c>
      <c r="AS820" s="25">
        <v>0</v>
      </c>
      <c r="AT820" s="25">
        <v>20</v>
      </c>
      <c r="AU820" s="25">
        <v>40</v>
      </c>
      <c r="AV820" s="62">
        <f t="shared" si="314"/>
        <v>320</v>
      </c>
      <c r="AW820" s="63">
        <f t="shared" si="315"/>
        <v>304</v>
      </c>
      <c r="AX820" s="120">
        <v>5</v>
      </c>
      <c r="AY820" s="120">
        <v>20</v>
      </c>
      <c r="AZ820" s="120">
        <v>6</v>
      </c>
      <c r="BA820" s="120">
        <v>1</v>
      </c>
      <c r="BB820" s="81">
        <f t="shared" si="316"/>
        <v>32</v>
      </c>
      <c r="BC820" s="80">
        <f t="shared" si="317"/>
        <v>272</v>
      </c>
      <c r="BD820" s="36">
        <f t="shared" si="318"/>
        <v>130.56</v>
      </c>
      <c r="BE820" s="80">
        <f t="shared" si="319"/>
        <v>141.44</v>
      </c>
    </row>
    <row r="821" spans="1:57" ht="18" thickBot="1">
      <c r="A821" s="217">
        <v>41927</v>
      </c>
      <c r="B821" s="201" t="str">
        <f t="shared" si="303"/>
        <v>17:30:00</v>
      </c>
      <c r="C821" s="27" t="s">
        <v>50</v>
      </c>
      <c r="D821" s="88">
        <v>630</v>
      </c>
      <c r="E821" s="88">
        <v>589</v>
      </c>
      <c r="F821" s="88">
        <v>773</v>
      </c>
      <c r="G821" s="88">
        <v>22</v>
      </c>
      <c r="H821" s="88">
        <v>20</v>
      </c>
      <c r="I821" s="89">
        <v>25</v>
      </c>
      <c r="J821" s="48">
        <f t="shared" si="305"/>
        <v>1992</v>
      </c>
      <c r="K821" s="48">
        <f t="shared" si="306"/>
        <v>67</v>
      </c>
      <c r="L821" s="89">
        <v>679</v>
      </c>
      <c r="M821" s="94">
        <v>471</v>
      </c>
      <c r="N821" s="94"/>
      <c r="O821" s="90">
        <v>23</v>
      </c>
      <c r="P821" s="93">
        <v>20</v>
      </c>
      <c r="Q821" s="56"/>
      <c r="R821" s="48">
        <f t="shared" si="307"/>
        <v>1150</v>
      </c>
      <c r="S821" s="48">
        <f t="shared" si="308"/>
        <v>43</v>
      </c>
      <c r="T821" s="50">
        <f t="shared" si="320"/>
        <v>110</v>
      </c>
      <c r="U821" s="101">
        <v>4.33</v>
      </c>
      <c r="V821" s="89">
        <v>5.5</v>
      </c>
      <c r="W821" s="100">
        <v>10.199999999999999</v>
      </c>
      <c r="X821" s="88"/>
      <c r="Y821" s="88"/>
      <c r="Z821" s="88"/>
      <c r="AA821" s="44"/>
      <c r="AB821" s="44"/>
      <c r="AC821" s="68"/>
      <c r="AD821" s="35"/>
      <c r="AE821" s="20">
        <f t="shared" si="309"/>
        <v>0</v>
      </c>
      <c r="AF821" s="85">
        <f t="shared" si="322"/>
        <v>130.03</v>
      </c>
      <c r="AG821" s="21">
        <f t="shared" si="321"/>
        <v>130.03</v>
      </c>
      <c r="AH821" s="82"/>
      <c r="AI821" s="51"/>
      <c r="AJ821" s="22">
        <f t="shared" si="323"/>
        <v>130.03</v>
      </c>
      <c r="AK821" s="23">
        <f t="shared" si="310"/>
        <v>5.0900000000000034</v>
      </c>
      <c r="AL821" s="58"/>
      <c r="AM821" s="24">
        <f t="shared" si="311"/>
        <v>0</v>
      </c>
      <c r="AN821" s="25">
        <f t="shared" si="312"/>
        <v>135.12</v>
      </c>
      <c r="AO821" s="26">
        <f t="shared" si="313"/>
        <v>135.12</v>
      </c>
      <c r="AP821" s="79"/>
      <c r="AQ821" s="24">
        <v>60</v>
      </c>
      <c r="AR821" s="25">
        <v>200</v>
      </c>
      <c r="AS821" s="25">
        <v>0</v>
      </c>
      <c r="AT821" s="25">
        <v>16</v>
      </c>
      <c r="AU821" s="25">
        <v>54</v>
      </c>
      <c r="AV821" s="62">
        <f t="shared" si="314"/>
        <v>330</v>
      </c>
      <c r="AW821" s="63">
        <f t="shared" si="315"/>
        <v>313.5</v>
      </c>
      <c r="AX821" s="120">
        <v>5</v>
      </c>
      <c r="AY821" s="120">
        <v>20</v>
      </c>
      <c r="AZ821" s="120">
        <v>6</v>
      </c>
      <c r="BA821" s="120">
        <v>1</v>
      </c>
      <c r="BB821" s="81">
        <f t="shared" si="316"/>
        <v>32</v>
      </c>
      <c r="BC821" s="80">
        <f t="shared" si="317"/>
        <v>281.5</v>
      </c>
      <c r="BD821" s="36">
        <f t="shared" si="318"/>
        <v>135.12</v>
      </c>
      <c r="BE821" s="80">
        <f t="shared" si="319"/>
        <v>146.38</v>
      </c>
    </row>
    <row r="822" spans="1:57" ht="18" thickBot="1">
      <c r="A822" s="217">
        <v>41927</v>
      </c>
      <c r="B822" s="201" t="str">
        <f t="shared" si="303"/>
        <v>18:00:00</v>
      </c>
      <c r="C822" s="27" t="s">
        <v>24</v>
      </c>
      <c r="D822" s="88">
        <v>693</v>
      </c>
      <c r="E822" s="88">
        <v>590</v>
      </c>
      <c r="F822" s="88">
        <v>866</v>
      </c>
      <c r="G822" s="88">
        <v>23</v>
      </c>
      <c r="H822" s="88">
        <v>20</v>
      </c>
      <c r="I822" s="89">
        <v>29</v>
      </c>
      <c r="J822" s="48">
        <f t="shared" si="305"/>
        <v>2149</v>
      </c>
      <c r="K822" s="48">
        <f t="shared" si="306"/>
        <v>72</v>
      </c>
      <c r="L822" s="89">
        <v>738</v>
      </c>
      <c r="M822" s="94">
        <v>516</v>
      </c>
      <c r="N822" s="94"/>
      <c r="O822" s="93">
        <v>24</v>
      </c>
      <c r="P822" s="93">
        <v>18</v>
      </c>
      <c r="Q822" s="56"/>
      <c r="R822" s="48">
        <f t="shared" si="307"/>
        <v>1254</v>
      </c>
      <c r="S822" s="48">
        <f t="shared" si="308"/>
        <v>42</v>
      </c>
      <c r="T822" s="50">
        <f t="shared" si="320"/>
        <v>114</v>
      </c>
      <c r="U822" s="101">
        <v>4.8099999999999996</v>
      </c>
      <c r="V822" s="89">
        <v>6.2</v>
      </c>
      <c r="W822" s="100">
        <v>11.6</v>
      </c>
      <c r="X822" s="88"/>
      <c r="Y822" s="88"/>
      <c r="Z822" s="88"/>
      <c r="AA822" s="44"/>
      <c r="AB822" s="44"/>
      <c r="AC822" s="68"/>
      <c r="AD822" s="35"/>
      <c r="AE822" s="20">
        <f t="shared" si="309"/>
        <v>0</v>
      </c>
      <c r="AF822" s="85">
        <f t="shared" si="322"/>
        <v>136.61000000000001</v>
      </c>
      <c r="AG822" s="21">
        <f t="shared" si="321"/>
        <v>136.61000000000001</v>
      </c>
      <c r="AH822" s="82"/>
      <c r="AI822" s="51"/>
      <c r="AJ822" s="22">
        <f t="shared" si="323"/>
        <v>136.61000000000001</v>
      </c>
      <c r="AK822" s="23">
        <f t="shared" si="310"/>
        <v>-1.4900000000000091</v>
      </c>
      <c r="AL822" s="58"/>
      <c r="AM822" s="24">
        <f t="shared" si="311"/>
        <v>0</v>
      </c>
      <c r="AN822" s="25">
        <f t="shared" si="312"/>
        <v>135.12</v>
      </c>
      <c r="AO822" s="26">
        <f t="shared" si="313"/>
        <v>135.12</v>
      </c>
      <c r="AP822" s="79"/>
      <c r="AQ822" s="24">
        <v>60</v>
      </c>
      <c r="AR822" s="25">
        <v>200</v>
      </c>
      <c r="AS822" s="25">
        <v>0</v>
      </c>
      <c r="AT822" s="25">
        <v>16</v>
      </c>
      <c r="AU822" s="25">
        <v>54</v>
      </c>
      <c r="AV822" s="62">
        <f t="shared" si="314"/>
        <v>330</v>
      </c>
      <c r="AW822" s="63">
        <f t="shared" si="315"/>
        <v>313.5</v>
      </c>
      <c r="AX822" s="120">
        <v>5</v>
      </c>
      <c r="AY822" s="120">
        <v>20</v>
      </c>
      <c r="AZ822" s="120">
        <v>6</v>
      </c>
      <c r="BA822" s="120">
        <v>1</v>
      </c>
      <c r="BB822" s="81">
        <f t="shared" si="316"/>
        <v>32</v>
      </c>
      <c r="BC822" s="80">
        <f t="shared" si="317"/>
        <v>281.5</v>
      </c>
      <c r="BD822" s="36">
        <f t="shared" si="318"/>
        <v>135.12</v>
      </c>
      <c r="BE822" s="80">
        <f t="shared" si="319"/>
        <v>146.38</v>
      </c>
    </row>
    <row r="823" spans="1:57" ht="18" thickBot="1">
      <c r="A823" s="217">
        <v>41927</v>
      </c>
      <c r="B823" s="201" t="str">
        <f t="shared" si="303"/>
        <v>18:15:00</v>
      </c>
      <c r="C823" s="27" t="s">
        <v>35</v>
      </c>
      <c r="D823" s="88">
        <v>693</v>
      </c>
      <c r="E823" s="88">
        <v>590</v>
      </c>
      <c r="F823" s="88">
        <v>866</v>
      </c>
      <c r="G823" s="88">
        <v>23</v>
      </c>
      <c r="H823" s="88">
        <v>20</v>
      </c>
      <c r="I823" s="89">
        <v>29</v>
      </c>
      <c r="J823" s="48">
        <f>D823+E823+F823</f>
        <v>2149</v>
      </c>
      <c r="K823" s="48">
        <f>G823+H823+I823</f>
        <v>72</v>
      </c>
      <c r="L823" s="89">
        <v>738</v>
      </c>
      <c r="M823" s="94">
        <v>516</v>
      </c>
      <c r="N823" s="94"/>
      <c r="O823" s="93">
        <v>24</v>
      </c>
      <c r="P823" s="93">
        <v>18</v>
      </c>
      <c r="Q823" s="56"/>
      <c r="R823" s="48">
        <f t="shared" si="307"/>
        <v>1254</v>
      </c>
      <c r="S823" s="48">
        <f t="shared" si="308"/>
        <v>42</v>
      </c>
      <c r="T823" s="50">
        <f t="shared" si="320"/>
        <v>114</v>
      </c>
      <c r="U823" s="101">
        <v>4.8099999999999996</v>
      </c>
      <c r="V823" s="89">
        <v>6.2</v>
      </c>
      <c r="W823" s="100">
        <v>11.6</v>
      </c>
      <c r="X823" s="88"/>
      <c r="Y823" s="88"/>
      <c r="Z823" s="88"/>
      <c r="AA823" s="44"/>
      <c r="AB823" s="44"/>
      <c r="AC823" s="68"/>
      <c r="AD823" s="35"/>
      <c r="AE823" s="20">
        <f t="shared" si="309"/>
        <v>0</v>
      </c>
      <c r="AF823" s="85">
        <f t="shared" si="322"/>
        <v>136.61000000000001</v>
      </c>
      <c r="AG823" s="21">
        <f t="shared" si="321"/>
        <v>136.61000000000001</v>
      </c>
      <c r="AH823" s="82"/>
      <c r="AI823" s="51"/>
      <c r="AJ823" s="22">
        <f t="shared" si="323"/>
        <v>136.61000000000001</v>
      </c>
      <c r="AK823" s="23">
        <f t="shared" si="310"/>
        <v>-1.4900000000000091</v>
      </c>
      <c r="AL823" s="58"/>
      <c r="AM823" s="24">
        <f t="shared" si="311"/>
        <v>0</v>
      </c>
      <c r="AN823" s="25">
        <f t="shared" si="312"/>
        <v>135.12</v>
      </c>
      <c r="AO823" s="26">
        <f t="shared" si="313"/>
        <v>135.12</v>
      </c>
      <c r="AP823" s="79"/>
      <c r="AQ823" s="24">
        <v>60</v>
      </c>
      <c r="AR823" s="25">
        <v>200</v>
      </c>
      <c r="AS823" s="25">
        <v>0</v>
      </c>
      <c r="AT823" s="25">
        <v>16</v>
      </c>
      <c r="AU823" s="25">
        <v>54</v>
      </c>
      <c r="AV823" s="62">
        <f t="shared" si="314"/>
        <v>330</v>
      </c>
      <c r="AW823" s="63">
        <f t="shared" si="315"/>
        <v>313.5</v>
      </c>
      <c r="AX823" s="120">
        <v>5</v>
      </c>
      <c r="AY823" s="120">
        <v>20</v>
      </c>
      <c r="AZ823" s="120">
        <v>6</v>
      </c>
      <c r="BA823" s="120">
        <v>1</v>
      </c>
      <c r="BB823" s="81">
        <f t="shared" si="316"/>
        <v>32</v>
      </c>
      <c r="BC823" s="80">
        <f t="shared" si="317"/>
        <v>281.5</v>
      </c>
      <c r="BD823" s="36">
        <f t="shared" si="318"/>
        <v>135.12</v>
      </c>
      <c r="BE823" s="80">
        <f t="shared" si="319"/>
        <v>146.38</v>
      </c>
    </row>
    <row r="824" spans="1:57" ht="18" thickBot="1">
      <c r="A824" s="217">
        <v>41927</v>
      </c>
      <c r="B824" s="201" t="str">
        <f t="shared" si="303"/>
        <v>18:30:00</v>
      </c>
      <c r="C824" s="27" t="s">
        <v>36</v>
      </c>
      <c r="D824" s="88">
        <v>665</v>
      </c>
      <c r="E824" s="88">
        <v>624</v>
      </c>
      <c r="F824" s="88">
        <v>573</v>
      </c>
      <c r="G824" s="88">
        <v>22</v>
      </c>
      <c r="H824" s="88">
        <v>21</v>
      </c>
      <c r="I824" s="89">
        <v>19</v>
      </c>
      <c r="J824" s="48">
        <f t="shared" si="305"/>
        <v>1862</v>
      </c>
      <c r="K824" s="48">
        <f t="shared" si="306"/>
        <v>62</v>
      </c>
      <c r="L824" s="89">
        <v>794</v>
      </c>
      <c r="M824" s="94">
        <v>530</v>
      </c>
      <c r="N824" s="94"/>
      <c r="O824" s="93">
        <v>26</v>
      </c>
      <c r="P824" s="93">
        <v>19</v>
      </c>
      <c r="Q824" s="56"/>
      <c r="R824" s="48">
        <f t="shared" si="307"/>
        <v>1324</v>
      </c>
      <c r="S824" s="48">
        <f t="shared" si="308"/>
        <v>45</v>
      </c>
      <c r="T824" s="50">
        <f t="shared" si="320"/>
        <v>107</v>
      </c>
      <c r="U824" s="101">
        <v>4.8099999999999996</v>
      </c>
      <c r="V824" s="89">
        <v>8</v>
      </c>
      <c r="W824" s="100">
        <v>11.6</v>
      </c>
      <c r="X824" s="88"/>
      <c r="Y824" s="88"/>
      <c r="Z824" s="88"/>
      <c r="AA824" s="44"/>
      <c r="AB824" s="44"/>
      <c r="AC824" s="68"/>
      <c r="AD824" s="35">
        <v>15</v>
      </c>
      <c r="AE824" s="20">
        <f t="shared" si="309"/>
        <v>15</v>
      </c>
      <c r="AF824" s="85">
        <f t="shared" si="322"/>
        <v>131.41</v>
      </c>
      <c r="AG824" s="21">
        <f t="shared" si="321"/>
        <v>116.41</v>
      </c>
      <c r="AH824" s="82"/>
      <c r="AI824" s="51"/>
      <c r="AJ824" s="22">
        <f t="shared" si="323"/>
        <v>131.41</v>
      </c>
      <c r="AK824" s="23">
        <f t="shared" si="310"/>
        <v>18.710000000000008</v>
      </c>
      <c r="AL824" s="58"/>
      <c r="AM824" s="24">
        <f t="shared" si="311"/>
        <v>15</v>
      </c>
      <c r="AN824" s="25">
        <f t="shared" si="312"/>
        <v>135.12</v>
      </c>
      <c r="AO824" s="26">
        <f t="shared" si="313"/>
        <v>150.12</v>
      </c>
      <c r="AP824" s="79"/>
      <c r="AQ824" s="24">
        <v>60</v>
      </c>
      <c r="AR824" s="25">
        <v>200</v>
      </c>
      <c r="AS824" s="25">
        <v>0</v>
      </c>
      <c r="AT824" s="25">
        <v>16</v>
      </c>
      <c r="AU824" s="25">
        <v>54</v>
      </c>
      <c r="AV824" s="62">
        <f t="shared" si="314"/>
        <v>330</v>
      </c>
      <c r="AW824" s="63">
        <f t="shared" si="315"/>
        <v>313.5</v>
      </c>
      <c r="AX824" s="120">
        <v>5</v>
      </c>
      <c r="AY824" s="120">
        <v>20</v>
      </c>
      <c r="AZ824" s="120">
        <v>6</v>
      </c>
      <c r="BA824" s="120">
        <v>1</v>
      </c>
      <c r="BB824" s="81">
        <f t="shared" si="316"/>
        <v>32</v>
      </c>
      <c r="BC824" s="80">
        <f t="shared" si="317"/>
        <v>281.5</v>
      </c>
      <c r="BD824" s="36">
        <f t="shared" si="318"/>
        <v>135.12</v>
      </c>
      <c r="BE824" s="80">
        <f t="shared" si="319"/>
        <v>146.38</v>
      </c>
    </row>
    <row r="825" spans="1:57" ht="18" thickBot="1">
      <c r="A825" s="217">
        <v>41927</v>
      </c>
      <c r="B825" s="201" t="str">
        <f t="shared" si="303"/>
        <v>18:45:00</v>
      </c>
      <c r="C825" s="27" t="s">
        <v>51</v>
      </c>
      <c r="D825" s="88">
        <v>665</v>
      </c>
      <c r="E825" s="88">
        <v>624</v>
      </c>
      <c r="F825" s="88">
        <v>573</v>
      </c>
      <c r="G825" s="88">
        <v>22</v>
      </c>
      <c r="H825" s="88">
        <v>21</v>
      </c>
      <c r="I825" s="89">
        <v>19</v>
      </c>
      <c r="J825" s="48">
        <f>D825+E825+F825</f>
        <v>1862</v>
      </c>
      <c r="K825" s="48">
        <f>G825+H825+I825</f>
        <v>62</v>
      </c>
      <c r="L825" s="89">
        <v>794</v>
      </c>
      <c r="M825" s="94">
        <v>530</v>
      </c>
      <c r="N825" s="94"/>
      <c r="O825" s="93">
        <v>26</v>
      </c>
      <c r="P825" s="93">
        <v>19</v>
      </c>
      <c r="Q825" s="56"/>
      <c r="R825" s="48">
        <f t="shared" si="307"/>
        <v>1324</v>
      </c>
      <c r="S825" s="48">
        <f t="shared" si="308"/>
        <v>45</v>
      </c>
      <c r="T825" s="50">
        <f t="shared" si="320"/>
        <v>107</v>
      </c>
      <c r="U825" s="101">
        <v>4.8099999999999996</v>
      </c>
      <c r="V825" s="89">
        <v>8</v>
      </c>
      <c r="W825" s="100">
        <v>11.6</v>
      </c>
      <c r="X825" s="88"/>
      <c r="Y825" s="88"/>
      <c r="Z825" s="88"/>
      <c r="AA825" s="44"/>
      <c r="AB825" s="44"/>
      <c r="AC825" s="68"/>
      <c r="AD825" s="35">
        <v>15</v>
      </c>
      <c r="AE825" s="20">
        <f t="shared" si="309"/>
        <v>15</v>
      </c>
      <c r="AF825" s="85">
        <f t="shared" si="322"/>
        <v>131.41</v>
      </c>
      <c r="AG825" s="21">
        <f t="shared" si="321"/>
        <v>116.41</v>
      </c>
      <c r="AH825" s="82"/>
      <c r="AI825" s="51"/>
      <c r="AJ825" s="22">
        <f t="shared" si="323"/>
        <v>131.41</v>
      </c>
      <c r="AK825" s="23">
        <f t="shared" si="310"/>
        <v>18.710000000000008</v>
      </c>
      <c r="AL825" s="58"/>
      <c r="AM825" s="24">
        <f t="shared" si="311"/>
        <v>15</v>
      </c>
      <c r="AN825" s="25">
        <f t="shared" si="312"/>
        <v>135.12</v>
      </c>
      <c r="AO825" s="26">
        <f t="shared" si="313"/>
        <v>150.12</v>
      </c>
      <c r="AP825" s="79"/>
      <c r="AQ825" s="24">
        <v>60</v>
      </c>
      <c r="AR825" s="25">
        <v>200</v>
      </c>
      <c r="AS825" s="25">
        <v>0</v>
      </c>
      <c r="AT825" s="25">
        <v>16</v>
      </c>
      <c r="AU825" s="25">
        <v>54</v>
      </c>
      <c r="AV825" s="62">
        <f t="shared" si="314"/>
        <v>330</v>
      </c>
      <c r="AW825" s="63">
        <f t="shared" si="315"/>
        <v>313.5</v>
      </c>
      <c r="AX825" s="120">
        <v>5</v>
      </c>
      <c r="AY825" s="120">
        <v>20</v>
      </c>
      <c r="AZ825" s="120">
        <v>6</v>
      </c>
      <c r="BA825" s="120">
        <v>1</v>
      </c>
      <c r="BB825" s="81">
        <f t="shared" si="316"/>
        <v>32</v>
      </c>
      <c r="BC825" s="80">
        <f t="shared" si="317"/>
        <v>281.5</v>
      </c>
      <c r="BD825" s="36">
        <f t="shared" si="318"/>
        <v>135.12</v>
      </c>
      <c r="BE825" s="80">
        <f t="shared" si="319"/>
        <v>146.38</v>
      </c>
    </row>
    <row r="826" spans="1:57" ht="18" thickBot="1">
      <c r="A826" s="217">
        <v>41927</v>
      </c>
      <c r="B826" s="201" t="str">
        <f t="shared" si="303"/>
        <v>19:00:00</v>
      </c>
      <c r="C826" s="27" t="s">
        <v>25</v>
      </c>
      <c r="D826" s="88">
        <v>664</v>
      </c>
      <c r="E826" s="88">
        <v>611</v>
      </c>
      <c r="F826" s="88">
        <v>786</v>
      </c>
      <c r="G826" s="88">
        <v>22</v>
      </c>
      <c r="H826" s="88">
        <v>20</v>
      </c>
      <c r="I826" s="89">
        <v>26</v>
      </c>
      <c r="J826" s="48">
        <f>D826+E826+F826</f>
        <v>2061</v>
      </c>
      <c r="K826" s="48">
        <f>G826+H826+I826</f>
        <v>68</v>
      </c>
      <c r="L826" s="89">
        <v>786</v>
      </c>
      <c r="M826" s="94">
        <v>518</v>
      </c>
      <c r="N826" s="94"/>
      <c r="O826" s="93">
        <v>26</v>
      </c>
      <c r="P826" s="93">
        <v>18</v>
      </c>
      <c r="Q826" s="56"/>
      <c r="R826" s="48">
        <f t="shared" si="307"/>
        <v>1304</v>
      </c>
      <c r="S826" s="48">
        <f t="shared" si="308"/>
        <v>44</v>
      </c>
      <c r="T826" s="50">
        <f t="shared" si="320"/>
        <v>112</v>
      </c>
      <c r="U826" s="88">
        <v>6.12</v>
      </c>
      <c r="V826" s="89">
        <v>7.5</v>
      </c>
      <c r="W826" s="100">
        <v>11.5</v>
      </c>
      <c r="X826" s="88"/>
      <c r="Y826" s="88"/>
      <c r="Z826" s="88"/>
      <c r="AA826" s="44"/>
      <c r="AB826" s="44"/>
      <c r="AC826" s="68"/>
      <c r="AD826" s="35">
        <v>15</v>
      </c>
      <c r="AE826" s="20">
        <f t="shared" si="309"/>
        <v>15</v>
      </c>
      <c r="AF826" s="85">
        <f t="shared" si="322"/>
        <v>137.12</v>
      </c>
      <c r="AG826" s="21">
        <f t="shared" si="321"/>
        <v>122.12</v>
      </c>
      <c r="AH826" s="82"/>
      <c r="AI826" s="51"/>
      <c r="AJ826" s="22">
        <f t="shared" si="323"/>
        <v>137.12</v>
      </c>
      <c r="AK826" s="23">
        <f t="shared" si="310"/>
        <v>13</v>
      </c>
      <c r="AL826" s="58"/>
      <c r="AM826" s="24">
        <f t="shared" si="311"/>
        <v>15</v>
      </c>
      <c r="AN826" s="25">
        <f t="shared" si="312"/>
        <v>135.12</v>
      </c>
      <c r="AO826" s="26">
        <f t="shared" si="313"/>
        <v>150.12</v>
      </c>
      <c r="AP826" s="79"/>
      <c r="AQ826" s="24">
        <v>60</v>
      </c>
      <c r="AR826" s="25">
        <v>200</v>
      </c>
      <c r="AS826" s="25">
        <v>0</v>
      </c>
      <c r="AT826" s="25">
        <v>16</v>
      </c>
      <c r="AU826" s="25">
        <v>54</v>
      </c>
      <c r="AV826" s="62">
        <f t="shared" si="314"/>
        <v>330</v>
      </c>
      <c r="AW826" s="63">
        <f t="shared" si="315"/>
        <v>313.5</v>
      </c>
      <c r="AX826" s="120">
        <v>5</v>
      </c>
      <c r="AY826" s="120">
        <v>20</v>
      </c>
      <c r="AZ826" s="120">
        <v>6</v>
      </c>
      <c r="BA826" s="120">
        <v>1</v>
      </c>
      <c r="BB826" s="81">
        <f t="shared" si="316"/>
        <v>32</v>
      </c>
      <c r="BC826" s="80">
        <f t="shared" si="317"/>
        <v>281.5</v>
      </c>
      <c r="BD826" s="36">
        <f t="shared" si="318"/>
        <v>135.12</v>
      </c>
      <c r="BE826" s="80">
        <f t="shared" si="319"/>
        <v>146.38</v>
      </c>
    </row>
    <row r="827" spans="1:57" ht="18" thickBot="1">
      <c r="A827" s="217">
        <v>41927</v>
      </c>
      <c r="B827" s="201" t="str">
        <f t="shared" si="303"/>
        <v>19:15:00</v>
      </c>
      <c r="C827" s="27" t="s">
        <v>52</v>
      </c>
      <c r="D827" s="88">
        <v>664</v>
      </c>
      <c r="E827" s="88">
        <v>611</v>
      </c>
      <c r="F827" s="88">
        <v>786</v>
      </c>
      <c r="G827" s="88">
        <v>22</v>
      </c>
      <c r="H827" s="88">
        <v>20</v>
      </c>
      <c r="I827" s="89">
        <v>26</v>
      </c>
      <c r="J827" s="48">
        <f>D827+E827+F827</f>
        <v>2061</v>
      </c>
      <c r="K827" s="48">
        <f>G827+H827+I827</f>
        <v>68</v>
      </c>
      <c r="L827" s="89">
        <v>786</v>
      </c>
      <c r="M827" s="94">
        <v>518</v>
      </c>
      <c r="N827" s="94"/>
      <c r="O827" s="93">
        <v>26</v>
      </c>
      <c r="P827" s="93">
        <v>18</v>
      </c>
      <c r="Q827" s="56"/>
      <c r="R827" s="48">
        <f t="shared" si="307"/>
        <v>1304</v>
      </c>
      <c r="S827" s="48">
        <f t="shared" si="308"/>
        <v>44</v>
      </c>
      <c r="T827" s="50">
        <f t="shared" si="320"/>
        <v>112</v>
      </c>
      <c r="U827" s="88">
        <v>6.12</v>
      </c>
      <c r="V827" s="89">
        <v>7.5</v>
      </c>
      <c r="W827" s="100">
        <v>11.5</v>
      </c>
      <c r="X827" s="88"/>
      <c r="Y827" s="88"/>
      <c r="Z827" s="88"/>
      <c r="AA827" s="44"/>
      <c r="AB827" s="44"/>
      <c r="AC827" s="68"/>
      <c r="AD827" s="35">
        <v>15</v>
      </c>
      <c r="AE827" s="20">
        <f t="shared" si="309"/>
        <v>15</v>
      </c>
      <c r="AF827" s="85">
        <f t="shared" si="322"/>
        <v>137.12</v>
      </c>
      <c r="AG827" s="21">
        <f t="shared" si="321"/>
        <v>122.12</v>
      </c>
      <c r="AH827" s="82"/>
      <c r="AI827" s="51"/>
      <c r="AJ827" s="22">
        <f t="shared" si="323"/>
        <v>137.12</v>
      </c>
      <c r="AK827" s="23">
        <f t="shared" si="310"/>
        <v>13</v>
      </c>
      <c r="AL827" s="58"/>
      <c r="AM827" s="24">
        <f t="shared" si="311"/>
        <v>15</v>
      </c>
      <c r="AN827" s="25">
        <f t="shared" si="312"/>
        <v>135.12</v>
      </c>
      <c r="AO827" s="26">
        <f t="shared" si="313"/>
        <v>150.12</v>
      </c>
      <c r="AP827" s="79"/>
      <c r="AQ827" s="24">
        <v>60</v>
      </c>
      <c r="AR827" s="25">
        <v>200</v>
      </c>
      <c r="AS827" s="25">
        <v>0</v>
      </c>
      <c r="AT827" s="25">
        <v>16</v>
      </c>
      <c r="AU827" s="25">
        <v>54</v>
      </c>
      <c r="AV827" s="62">
        <f t="shared" si="314"/>
        <v>330</v>
      </c>
      <c r="AW827" s="63">
        <f t="shared" si="315"/>
        <v>313.5</v>
      </c>
      <c r="AX827" s="120">
        <v>5</v>
      </c>
      <c r="AY827" s="120">
        <v>20</v>
      </c>
      <c r="AZ827" s="120">
        <v>6</v>
      </c>
      <c r="BA827" s="120">
        <v>1</v>
      </c>
      <c r="BB827" s="81">
        <f t="shared" si="316"/>
        <v>32</v>
      </c>
      <c r="BC827" s="80">
        <f t="shared" si="317"/>
        <v>281.5</v>
      </c>
      <c r="BD827" s="36">
        <f t="shared" si="318"/>
        <v>135.12</v>
      </c>
      <c r="BE827" s="80">
        <f t="shared" si="319"/>
        <v>146.38</v>
      </c>
    </row>
    <row r="828" spans="1:57" ht="18" thickBot="1">
      <c r="A828" s="217">
        <v>41927</v>
      </c>
      <c r="B828" s="201" t="str">
        <f t="shared" si="303"/>
        <v>19:30:00</v>
      </c>
      <c r="C828" s="27" t="s">
        <v>37</v>
      </c>
      <c r="D828" s="88">
        <v>692</v>
      </c>
      <c r="E828" s="88">
        <v>608</v>
      </c>
      <c r="F828" s="88">
        <v>792</v>
      </c>
      <c r="G828" s="88">
        <v>23</v>
      </c>
      <c r="H828" s="88">
        <v>20</v>
      </c>
      <c r="I828" s="89">
        <v>26</v>
      </c>
      <c r="J828" s="48">
        <f t="shared" si="305"/>
        <v>2092</v>
      </c>
      <c r="K828" s="48">
        <f t="shared" si="306"/>
        <v>69</v>
      </c>
      <c r="L828" s="89">
        <v>795</v>
      </c>
      <c r="M828" s="94">
        <v>290</v>
      </c>
      <c r="N828" s="94"/>
      <c r="O828" s="93">
        <v>26</v>
      </c>
      <c r="P828" s="93">
        <v>10</v>
      </c>
      <c r="Q828" s="56"/>
      <c r="R828" s="48">
        <f t="shared" si="307"/>
        <v>1085</v>
      </c>
      <c r="S828" s="48">
        <f t="shared" si="308"/>
        <v>36</v>
      </c>
      <c r="T828" s="50">
        <f t="shared" si="320"/>
        <v>105</v>
      </c>
      <c r="U828" s="88">
        <v>6.12</v>
      </c>
      <c r="V828" s="89">
        <v>8</v>
      </c>
      <c r="W828" s="100">
        <v>11.5</v>
      </c>
      <c r="X828" s="88"/>
      <c r="Y828" s="88"/>
      <c r="Z828" s="88"/>
      <c r="AA828" s="44"/>
      <c r="AB828" s="44"/>
      <c r="AC828" s="68"/>
      <c r="AD828" s="35">
        <v>15</v>
      </c>
      <c r="AE828" s="20">
        <f t="shared" si="309"/>
        <v>15</v>
      </c>
      <c r="AF828" s="85">
        <f t="shared" si="322"/>
        <v>130.62</v>
      </c>
      <c r="AG828" s="21">
        <f t="shared" si="321"/>
        <v>115.62</v>
      </c>
      <c r="AH828" s="82"/>
      <c r="AI828" s="51"/>
      <c r="AJ828" s="22">
        <f t="shared" si="323"/>
        <v>130.62</v>
      </c>
      <c r="AK828" s="23">
        <f t="shared" si="310"/>
        <v>19.5</v>
      </c>
      <c r="AL828" s="58"/>
      <c r="AM828" s="24">
        <f t="shared" si="311"/>
        <v>15</v>
      </c>
      <c r="AN828" s="25">
        <f t="shared" si="312"/>
        <v>135.12</v>
      </c>
      <c r="AO828" s="26">
        <f t="shared" si="313"/>
        <v>150.12</v>
      </c>
      <c r="AP828" s="79"/>
      <c r="AQ828" s="24">
        <v>60</v>
      </c>
      <c r="AR828" s="25">
        <v>200</v>
      </c>
      <c r="AS828" s="25">
        <v>0</v>
      </c>
      <c r="AT828" s="25">
        <v>16</v>
      </c>
      <c r="AU828" s="25">
        <v>54</v>
      </c>
      <c r="AV828" s="62">
        <f t="shared" si="314"/>
        <v>330</v>
      </c>
      <c r="AW828" s="63">
        <f t="shared" si="315"/>
        <v>313.5</v>
      </c>
      <c r="AX828" s="120">
        <v>5</v>
      </c>
      <c r="AY828" s="120">
        <v>20</v>
      </c>
      <c r="AZ828" s="120">
        <v>6</v>
      </c>
      <c r="BA828" s="120">
        <v>1</v>
      </c>
      <c r="BB828" s="81">
        <f t="shared" si="316"/>
        <v>32</v>
      </c>
      <c r="BC828" s="80">
        <f t="shared" si="317"/>
        <v>281.5</v>
      </c>
      <c r="BD828" s="36">
        <f t="shared" si="318"/>
        <v>135.12</v>
      </c>
      <c r="BE828" s="80">
        <f t="shared" si="319"/>
        <v>146.38</v>
      </c>
    </row>
    <row r="829" spans="1:57" ht="18" thickBot="1">
      <c r="A829" s="217">
        <v>41927</v>
      </c>
      <c r="B829" s="201" t="str">
        <f t="shared" si="303"/>
        <v>19:45:00</v>
      </c>
      <c r="C829" s="27" t="s">
        <v>53</v>
      </c>
      <c r="D829" s="88">
        <v>692</v>
      </c>
      <c r="E829" s="88">
        <v>608</v>
      </c>
      <c r="F829" s="88">
        <v>792</v>
      </c>
      <c r="G829" s="88">
        <v>23</v>
      </c>
      <c r="H829" s="88">
        <v>20</v>
      </c>
      <c r="I829" s="89">
        <v>26</v>
      </c>
      <c r="J829" s="48">
        <f>D829+E829+F829</f>
        <v>2092</v>
      </c>
      <c r="K829" s="48">
        <f>G829+H829+I829</f>
        <v>69</v>
      </c>
      <c r="L829" s="89">
        <v>795</v>
      </c>
      <c r="M829" s="94">
        <v>290</v>
      </c>
      <c r="N829" s="94"/>
      <c r="O829" s="93">
        <v>26</v>
      </c>
      <c r="P829" s="93">
        <v>10</v>
      </c>
      <c r="Q829" s="56"/>
      <c r="R829" s="48">
        <f t="shared" si="307"/>
        <v>1085</v>
      </c>
      <c r="S829" s="48">
        <f t="shared" si="308"/>
        <v>36</v>
      </c>
      <c r="T829" s="50">
        <f t="shared" si="320"/>
        <v>105</v>
      </c>
      <c r="U829" s="88">
        <v>6.12</v>
      </c>
      <c r="V829" s="89">
        <v>8</v>
      </c>
      <c r="W829" s="100">
        <v>11.5</v>
      </c>
      <c r="X829" s="88"/>
      <c r="Y829" s="88"/>
      <c r="Z829" s="88"/>
      <c r="AA829" s="44"/>
      <c r="AB829" s="44"/>
      <c r="AC829" s="68"/>
      <c r="AD829" s="35">
        <v>15</v>
      </c>
      <c r="AE829" s="20">
        <f t="shared" si="309"/>
        <v>15</v>
      </c>
      <c r="AF829" s="85">
        <f t="shared" si="322"/>
        <v>130.62</v>
      </c>
      <c r="AG829" s="21">
        <f t="shared" si="321"/>
        <v>115.62</v>
      </c>
      <c r="AH829" s="82"/>
      <c r="AI829" s="51"/>
      <c r="AJ829" s="22">
        <f t="shared" si="323"/>
        <v>130.62</v>
      </c>
      <c r="AK829" s="23">
        <f t="shared" si="310"/>
        <v>19.5</v>
      </c>
      <c r="AL829" s="58"/>
      <c r="AM829" s="24">
        <f t="shared" si="311"/>
        <v>15</v>
      </c>
      <c r="AN829" s="25">
        <f t="shared" si="312"/>
        <v>135.12</v>
      </c>
      <c r="AO829" s="26">
        <f t="shared" si="313"/>
        <v>150.12</v>
      </c>
      <c r="AP829" s="79"/>
      <c r="AQ829" s="24">
        <v>60</v>
      </c>
      <c r="AR829" s="25">
        <v>200</v>
      </c>
      <c r="AS829" s="25">
        <v>0</v>
      </c>
      <c r="AT829" s="25">
        <v>16</v>
      </c>
      <c r="AU829" s="25">
        <v>54</v>
      </c>
      <c r="AV829" s="62">
        <f t="shared" si="314"/>
        <v>330</v>
      </c>
      <c r="AW829" s="63">
        <f t="shared" si="315"/>
        <v>313.5</v>
      </c>
      <c r="AX829" s="120">
        <v>5</v>
      </c>
      <c r="AY829" s="120">
        <v>20</v>
      </c>
      <c r="AZ829" s="120">
        <v>6</v>
      </c>
      <c r="BA829" s="120">
        <v>1</v>
      </c>
      <c r="BB829" s="81">
        <f t="shared" si="316"/>
        <v>32</v>
      </c>
      <c r="BC829" s="80">
        <f t="shared" si="317"/>
        <v>281.5</v>
      </c>
      <c r="BD829" s="36">
        <f t="shared" si="318"/>
        <v>135.12</v>
      </c>
      <c r="BE829" s="80">
        <f t="shared" si="319"/>
        <v>146.38</v>
      </c>
    </row>
    <row r="830" spans="1:57" ht="18" thickBot="1">
      <c r="A830" s="217">
        <v>41927</v>
      </c>
      <c r="B830" s="201" t="str">
        <f t="shared" si="303"/>
        <v>20:00:00</v>
      </c>
      <c r="C830" s="27" t="s">
        <v>26</v>
      </c>
      <c r="D830" s="88">
        <v>707</v>
      </c>
      <c r="E830" s="88">
        <v>590</v>
      </c>
      <c r="F830" s="88">
        <v>862</v>
      </c>
      <c r="G830" s="88">
        <v>24</v>
      </c>
      <c r="H830" s="88">
        <v>20</v>
      </c>
      <c r="I830" s="89">
        <v>29</v>
      </c>
      <c r="J830" s="48">
        <f t="shared" si="305"/>
        <v>2159</v>
      </c>
      <c r="K830" s="48">
        <f t="shared" si="306"/>
        <v>73</v>
      </c>
      <c r="L830" s="88">
        <v>809</v>
      </c>
      <c r="M830" s="94">
        <v>300</v>
      </c>
      <c r="N830" s="94"/>
      <c r="O830" s="93">
        <v>27</v>
      </c>
      <c r="P830" s="93">
        <v>11</v>
      </c>
      <c r="Q830" s="56"/>
      <c r="R830" s="48">
        <f t="shared" si="307"/>
        <v>1109</v>
      </c>
      <c r="S830" s="48">
        <f t="shared" si="308"/>
        <v>38</v>
      </c>
      <c r="T830" s="50">
        <f t="shared" si="320"/>
        <v>111</v>
      </c>
      <c r="U830" s="88">
        <v>6.32</v>
      </c>
      <c r="V830" s="89">
        <v>8</v>
      </c>
      <c r="W830" s="100">
        <v>10</v>
      </c>
      <c r="X830" s="88"/>
      <c r="Y830" s="88"/>
      <c r="Z830" s="88"/>
      <c r="AA830" s="44"/>
      <c r="AB830" s="44"/>
      <c r="AC830" s="68"/>
      <c r="AD830" s="35">
        <v>15</v>
      </c>
      <c r="AE830" s="20">
        <f t="shared" si="309"/>
        <v>15</v>
      </c>
      <c r="AF830" s="85">
        <f t="shared" si="322"/>
        <v>135.32</v>
      </c>
      <c r="AG830" s="21">
        <f t="shared" si="321"/>
        <v>120.32</v>
      </c>
      <c r="AH830" s="82"/>
      <c r="AI830" s="51"/>
      <c r="AJ830" s="22">
        <f t="shared" si="323"/>
        <v>135.32</v>
      </c>
      <c r="AK830" s="23">
        <f t="shared" si="310"/>
        <v>14.800000000000011</v>
      </c>
      <c r="AL830" s="58"/>
      <c r="AM830" s="24">
        <f t="shared" si="311"/>
        <v>15</v>
      </c>
      <c r="AN830" s="25">
        <f t="shared" si="312"/>
        <v>135.12</v>
      </c>
      <c r="AO830" s="26">
        <f t="shared" si="313"/>
        <v>150.12</v>
      </c>
      <c r="AP830" s="79"/>
      <c r="AQ830" s="24">
        <v>60</v>
      </c>
      <c r="AR830" s="25">
        <v>200</v>
      </c>
      <c r="AS830" s="25">
        <v>0</v>
      </c>
      <c r="AT830" s="25">
        <v>16</v>
      </c>
      <c r="AU830" s="25">
        <v>54</v>
      </c>
      <c r="AV830" s="62">
        <f t="shared" si="314"/>
        <v>330</v>
      </c>
      <c r="AW830" s="63">
        <f t="shared" si="315"/>
        <v>313.5</v>
      </c>
      <c r="AX830" s="120">
        <v>5</v>
      </c>
      <c r="AY830" s="120">
        <v>20</v>
      </c>
      <c r="AZ830" s="120">
        <v>6</v>
      </c>
      <c r="BA830" s="120">
        <v>1</v>
      </c>
      <c r="BB830" s="81">
        <f t="shared" si="316"/>
        <v>32</v>
      </c>
      <c r="BC830" s="80">
        <f t="shared" si="317"/>
        <v>281.5</v>
      </c>
      <c r="BD830" s="36">
        <f t="shared" si="318"/>
        <v>135.12</v>
      </c>
      <c r="BE830" s="80">
        <f t="shared" si="319"/>
        <v>146.38</v>
      </c>
    </row>
    <row r="831" spans="1:57" ht="18" thickBot="1">
      <c r="A831" s="217">
        <v>41927</v>
      </c>
      <c r="B831" s="201" t="str">
        <f t="shared" si="303"/>
        <v>20:15:00</v>
      </c>
      <c r="C831" s="27" t="s">
        <v>54</v>
      </c>
      <c r="D831" s="88">
        <v>707</v>
      </c>
      <c r="E831" s="88">
        <v>590</v>
      </c>
      <c r="F831" s="88">
        <v>862</v>
      </c>
      <c r="G831" s="88">
        <v>24</v>
      </c>
      <c r="H831" s="88">
        <v>20</v>
      </c>
      <c r="I831" s="89">
        <v>29</v>
      </c>
      <c r="J831" s="48">
        <f>D831+E831+F831</f>
        <v>2159</v>
      </c>
      <c r="K831" s="48">
        <f>G831+H831+I831</f>
        <v>73</v>
      </c>
      <c r="L831" s="88">
        <v>809</v>
      </c>
      <c r="M831" s="94">
        <v>300</v>
      </c>
      <c r="N831" s="94"/>
      <c r="O831" s="93">
        <v>27</v>
      </c>
      <c r="P831" s="93">
        <v>11</v>
      </c>
      <c r="Q831" s="56"/>
      <c r="R831" s="48">
        <f t="shared" si="307"/>
        <v>1109</v>
      </c>
      <c r="S831" s="48">
        <f t="shared" si="308"/>
        <v>38</v>
      </c>
      <c r="T831" s="50">
        <f t="shared" si="320"/>
        <v>111</v>
      </c>
      <c r="U831" s="88">
        <v>6.32</v>
      </c>
      <c r="V831" s="89">
        <v>8</v>
      </c>
      <c r="W831" s="100">
        <v>10</v>
      </c>
      <c r="X831" s="88"/>
      <c r="Y831" s="88"/>
      <c r="Z831" s="88"/>
      <c r="AA831" s="44"/>
      <c r="AB831" s="44"/>
      <c r="AC831" s="68"/>
      <c r="AD831" s="35">
        <v>15</v>
      </c>
      <c r="AE831" s="20">
        <f t="shared" si="309"/>
        <v>15</v>
      </c>
      <c r="AF831" s="85">
        <f t="shared" si="322"/>
        <v>135.32</v>
      </c>
      <c r="AG831" s="21">
        <f t="shared" si="321"/>
        <v>120.32</v>
      </c>
      <c r="AH831" s="82"/>
      <c r="AI831" s="51"/>
      <c r="AJ831" s="22">
        <f t="shared" si="323"/>
        <v>135.32</v>
      </c>
      <c r="AK831" s="23">
        <f t="shared" si="310"/>
        <v>14.800000000000011</v>
      </c>
      <c r="AL831" s="58"/>
      <c r="AM831" s="24">
        <f t="shared" si="311"/>
        <v>15</v>
      </c>
      <c r="AN831" s="25">
        <f t="shared" si="312"/>
        <v>135.12</v>
      </c>
      <c r="AO831" s="26">
        <f t="shared" si="313"/>
        <v>150.12</v>
      </c>
      <c r="AP831" s="79"/>
      <c r="AQ831" s="24">
        <v>60</v>
      </c>
      <c r="AR831" s="25">
        <v>200</v>
      </c>
      <c r="AS831" s="25">
        <v>0</v>
      </c>
      <c r="AT831" s="25">
        <v>16</v>
      </c>
      <c r="AU831" s="25">
        <v>54</v>
      </c>
      <c r="AV831" s="62">
        <f t="shared" si="314"/>
        <v>330</v>
      </c>
      <c r="AW831" s="63">
        <f t="shared" si="315"/>
        <v>313.5</v>
      </c>
      <c r="AX831" s="120">
        <v>5</v>
      </c>
      <c r="AY831" s="120">
        <v>20</v>
      </c>
      <c r="AZ831" s="120">
        <v>6</v>
      </c>
      <c r="BA831" s="120">
        <v>1</v>
      </c>
      <c r="BB831" s="81">
        <f t="shared" si="316"/>
        <v>32</v>
      </c>
      <c r="BC831" s="80">
        <f t="shared" si="317"/>
        <v>281.5</v>
      </c>
      <c r="BD831" s="36">
        <f t="shared" si="318"/>
        <v>135.12</v>
      </c>
      <c r="BE831" s="80">
        <f t="shared" si="319"/>
        <v>146.38</v>
      </c>
    </row>
    <row r="832" spans="1:57" ht="18" thickBot="1">
      <c r="A832" s="217">
        <v>41927</v>
      </c>
      <c r="B832" s="201" t="str">
        <f t="shared" si="303"/>
        <v>20:30:00</v>
      </c>
      <c r="C832" s="27" t="s">
        <v>55</v>
      </c>
      <c r="D832" s="88">
        <v>712</v>
      </c>
      <c r="E832" s="88">
        <v>588</v>
      </c>
      <c r="F832" s="88">
        <v>866</v>
      </c>
      <c r="G832" s="88">
        <v>24</v>
      </c>
      <c r="H832" s="88">
        <v>20</v>
      </c>
      <c r="I832" s="89">
        <v>29</v>
      </c>
      <c r="J832" s="48">
        <f t="shared" si="305"/>
        <v>2166</v>
      </c>
      <c r="K832" s="48">
        <f t="shared" si="306"/>
        <v>73</v>
      </c>
      <c r="L832" s="88">
        <v>851</v>
      </c>
      <c r="M832" s="94">
        <v>314</v>
      </c>
      <c r="N832" s="94"/>
      <c r="O832" s="93">
        <v>27</v>
      </c>
      <c r="P832" s="93">
        <v>11</v>
      </c>
      <c r="Q832" s="56"/>
      <c r="R832" s="48">
        <f t="shared" si="307"/>
        <v>1165</v>
      </c>
      <c r="S832" s="48">
        <f t="shared" si="308"/>
        <v>38</v>
      </c>
      <c r="T832" s="50">
        <f t="shared" si="320"/>
        <v>111</v>
      </c>
      <c r="U832" s="88">
        <v>6.32</v>
      </c>
      <c r="V832" s="89">
        <v>7.5</v>
      </c>
      <c r="W832" s="100">
        <v>10</v>
      </c>
      <c r="X832" s="88"/>
      <c r="Y832" s="88"/>
      <c r="Z832" s="88"/>
      <c r="AA832" s="44"/>
      <c r="AB832" s="44"/>
      <c r="AC832" s="68"/>
      <c r="AD832" s="35">
        <v>15</v>
      </c>
      <c r="AE832" s="20">
        <f t="shared" si="309"/>
        <v>15</v>
      </c>
      <c r="AF832" s="85">
        <f t="shared" si="322"/>
        <v>134.82</v>
      </c>
      <c r="AG832" s="21">
        <f t="shared" si="321"/>
        <v>119.82</v>
      </c>
      <c r="AH832" s="82"/>
      <c r="AI832" s="51"/>
      <c r="AJ832" s="22">
        <f t="shared" si="323"/>
        <v>134.82</v>
      </c>
      <c r="AK832" s="23">
        <f t="shared" si="310"/>
        <v>15.300000000000011</v>
      </c>
      <c r="AL832" s="58"/>
      <c r="AM832" s="24">
        <f t="shared" si="311"/>
        <v>15</v>
      </c>
      <c r="AN832" s="25">
        <f t="shared" si="312"/>
        <v>135.12</v>
      </c>
      <c r="AO832" s="26">
        <f t="shared" si="313"/>
        <v>150.12</v>
      </c>
      <c r="AP832" s="79"/>
      <c r="AQ832" s="24">
        <v>60</v>
      </c>
      <c r="AR832" s="25">
        <v>200</v>
      </c>
      <c r="AS832" s="25">
        <v>0</v>
      </c>
      <c r="AT832" s="25">
        <v>16</v>
      </c>
      <c r="AU832" s="25">
        <v>54</v>
      </c>
      <c r="AV832" s="62">
        <f t="shared" si="314"/>
        <v>330</v>
      </c>
      <c r="AW832" s="63">
        <f t="shared" si="315"/>
        <v>313.5</v>
      </c>
      <c r="AX832" s="120">
        <v>5</v>
      </c>
      <c r="AY832" s="120">
        <v>20</v>
      </c>
      <c r="AZ832" s="120">
        <v>6</v>
      </c>
      <c r="BA832" s="120">
        <v>1</v>
      </c>
      <c r="BB832" s="81">
        <f t="shared" si="316"/>
        <v>32</v>
      </c>
      <c r="BC832" s="80">
        <f t="shared" si="317"/>
        <v>281.5</v>
      </c>
      <c r="BD832" s="36">
        <f t="shared" si="318"/>
        <v>135.12</v>
      </c>
      <c r="BE832" s="80">
        <f t="shared" si="319"/>
        <v>146.38</v>
      </c>
    </row>
    <row r="833" spans="1:57" ht="18" thickBot="1">
      <c r="A833" s="217">
        <v>41927</v>
      </c>
      <c r="B833" s="201" t="str">
        <f t="shared" si="303"/>
        <v>20:45:00</v>
      </c>
      <c r="C833" s="27" t="s">
        <v>56</v>
      </c>
      <c r="D833" s="88">
        <v>712</v>
      </c>
      <c r="E833" s="88">
        <v>588</v>
      </c>
      <c r="F833" s="88">
        <v>866</v>
      </c>
      <c r="G833" s="88">
        <v>24</v>
      </c>
      <c r="H833" s="88">
        <v>20</v>
      </c>
      <c r="I833" s="89">
        <v>29</v>
      </c>
      <c r="J833" s="48">
        <f>D833+E833+F833</f>
        <v>2166</v>
      </c>
      <c r="K833" s="48">
        <f>G833+H833+I833</f>
        <v>73</v>
      </c>
      <c r="L833" s="88">
        <v>851</v>
      </c>
      <c r="M833" s="94">
        <v>314</v>
      </c>
      <c r="N833" s="94"/>
      <c r="O833" s="93">
        <v>27</v>
      </c>
      <c r="P833" s="93">
        <v>11</v>
      </c>
      <c r="Q833" s="56"/>
      <c r="R833" s="48">
        <f t="shared" si="307"/>
        <v>1165</v>
      </c>
      <c r="S833" s="48">
        <f t="shared" si="308"/>
        <v>38</v>
      </c>
      <c r="T833" s="50">
        <f t="shared" si="320"/>
        <v>111</v>
      </c>
      <c r="U833" s="88">
        <v>6.32</v>
      </c>
      <c r="V833" s="89">
        <v>7.5</v>
      </c>
      <c r="W833" s="100">
        <v>10</v>
      </c>
      <c r="X833" s="88"/>
      <c r="Y833" s="88"/>
      <c r="Z833" s="88"/>
      <c r="AA833" s="44"/>
      <c r="AB833" s="44"/>
      <c r="AC833" s="68"/>
      <c r="AD833" s="35">
        <v>15</v>
      </c>
      <c r="AE833" s="20">
        <f t="shared" si="309"/>
        <v>15</v>
      </c>
      <c r="AF833" s="85">
        <f t="shared" si="322"/>
        <v>134.82</v>
      </c>
      <c r="AG833" s="21">
        <f t="shared" si="321"/>
        <v>119.82</v>
      </c>
      <c r="AH833" s="82"/>
      <c r="AI833" s="51"/>
      <c r="AJ833" s="22">
        <f t="shared" si="323"/>
        <v>134.82</v>
      </c>
      <c r="AK833" s="23">
        <f t="shared" si="310"/>
        <v>15.300000000000011</v>
      </c>
      <c r="AL833" s="58"/>
      <c r="AM833" s="24">
        <f t="shared" si="311"/>
        <v>15</v>
      </c>
      <c r="AN833" s="25">
        <f t="shared" si="312"/>
        <v>135.12</v>
      </c>
      <c r="AO833" s="26">
        <f t="shared" si="313"/>
        <v>150.12</v>
      </c>
      <c r="AP833" s="79"/>
      <c r="AQ833" s="24">
        <v>60</v>
      </c>
      <c r="AR833" s="25">
        <v>200</v>
      </c>
      <c r="AS833" s="25">
        <v>0</v>
      </c>
      <c r="AT833" s="25">
        <v>16</v>
      </c>
      <c r="AU833" s="25">
        <v>54</v>
      </c>
      <c r="AV833" s="62">
        <f t="shared" si="314"/>
        <v>330</v>
      </c>
      <c r="AW833" s="63">
        <f t="shared" si="315"/>
        <v>313.5</v>
      </c>
      <c r="AX833" s="120">
        <v>5</v>
      </c>
      <c r="AY833" s="120">
        <v>20</v>
      </c>
      <c r="AZ833" s="120">
        <v>6</v>
      </c>
      <c r="BA833" s="120">
        <v>1</v>
      </c>
      <c r="BB833" s="81">
        <f t="shared" si="316"/>
        <v>32</v>
      </c>
      <c r="BC833" s="80">
        <f t="shared" si="317"/>
        <v>281.5</v>
      </c>
      <c r="BD833" s="36">
        <f t="shared" si="318"/>
        <v>135.12</v>
      </c>
      <c r="BE833" s="80">
        <f t="shared" si="319"/>
        <v>146.38</v>
      </c>
    </row>
    <row r="834" spans="1:57" ht="18" thickBot="1">
      <c r="A834" s="217">
        <v>41927</v>
      </c>
      <c r="B834" s="201" t="str">
        <f t="shared" si="303"/>
        <v>21:00:00</v>
      </c>
      <c r="C834" s="27" t="s">
        <v>27</v>
      </c>
      <c r="D834" s="88">
        <v>752</v>
      </c>
      <c r="E834" s="88">
        <v>573</v>
      </c>
      <c r="F834" s="88">
        <v>863</v>
      </c>
      <c r="G834" s="88">
        <v>25</v>
      </c>
      <c r="H834" s="88">
        <v>19</v>
      </c>
      <c r="I834" s="89">
        <v>29</v>
      </c>
      <c r="J834" s="48">
        <f t="shared" si="305"/>
        <v>2188</v>
      </c>
      <c r="K834" s="48">
        <f t="shared" si="306"/>
        <v>73</v>
      </c>
      <c r="L834" s="88">
        <v>838</v>
      </c>
      <c r="M834" s="94">
        <v>311</v>
      </c>
      <c r="N834" s="94"/>
      <c r="O834" s="93">
        <v>29</v>
      </c>
      <c r="P834" s="93">
        <v>11</v>
      </c>
      <c r="Q834" s="56"/>
      <c r="R834" s="48">
        <f t="shared" si="307"/>
        <v>1149</v>
      </c>
      <c r="S834" s="48">
        <f t="shared" si="308"/>
        <v>40</v>
      </c>
      <c r="T834" s="50">
        <f t="shared" si="320"/>
        <v>113</v>
      </c>
      <c r="U834" s="88">
        <v>6.12</v>
      </c>
      <c r="V834" s="89">
        <v>6.5</v>
      </c>
      <c r="W834" s="100">
        <v>8.1</v>
      </c>
      <c r="X834" s="88"/>
      <c r="Y834" s="88"/>
      <c r="Z834" s="88"/>
      <c r="AA834" s="44"/>
      <c r="AB834" s="44"/>
      <c r="AC834" s="68"/>
      <c r="AD834" s="35">
        <v>15</v>
      </c>
      <c r="AE834" s="20">
        <f t="shared" si="309"/>
        <v>15</v>
      </c>
      <c r="AF834" s="85">
        <f t="shared" si="322"/>
        <v>133.72</v>
      </c>
      <c r="AG834" s="21">
        <f t="shared" si="321"/>
        <v>118.72</v>
      </c>
      <c r="AH834" s="82"/>
      <c r="AI834" s="51"/>
      <c r="AJ834" s="22">
        <f t="shared" si="323"/>
        <v>133.72</v>
      </c>
      <c r="AK834" s="23">
        <f t="shared" si="310"/>
        <v>16.400000000000006</v>
      </c>
      <c r="AL834" s="58"/>
      <c r="AM834" s="24">
        <f t="shared" si="311"/>
        <v>15</v>
      </c>
      <c r="AN834" s="25">
        <f t="shared" si="312"/>
        <v>135.12</v>
      </c>
      <c r="AO834" s="26">
        <f t="shared" si="313"/>
        <v>150.12</v>
      </c>
      <c r="AP834" s="79"/>
      <c r="AQ834" s="24">
        <v>60</v>
      </c>
      <c r="AR834" s="25">
        <v>200</v>
      </c>
      <c r="AS834" s="25">
        <v>0</v>
      </c>
      <c r="AT834" s="25">
        <v>16</v>
      </c>
      <c r="AU834" s="25">
        <v>54</v>
      </c>
      <c r="AV834" s="62">
        <f t="shared" si="314"/>
        <v>330</v>
      </c>
      <c r="AW834" s="63">
        <f t="shared" si="315"/>
        <v>313.5</v>
      </c>
      <c r="AX834" s="120">
        <v>5</v>
      </c>
      <c r="AY834" s="120">
        <v>20</v>
      </c>
      <c r="AZ834" s="120">
        <v>6</v>
      </c>
      <c r="BA834" s="120">
        <v>1</v>
      </c>
      <c r="BB834" s="81">
        <f t="shared" si="316"/>
        <v>32</v>
      </c>
      <c r="BC834" s="80">
        <f t="shared" si="317"/>
        <v>281.5</v>
      </c>
      <c r="BD834" s="36">
        <f t="shared" si="318"/>
        <v>135.12</v>
      </c>
      <c r="BE834" s="80">
        <f t="shared" si="319"/>
        <v>146.38</v>
      </c>
    </row>
    <row r="835" spans="1:57" ht="18" thickBot="1">
      <c r="A835" s="217">
        <v>41927</v>
      </c>
      <c r="B835" s="201" t="str">
        <f t="shared" ref="B835:B898" si="324">LEFT(C835,2) &amp; ":" &amp; RIGHT(C835,2) &amp; ":00"</f>
        <v>21:15:00</v>
      </c>
      <c r="C835" s="27" t="s">
        <v>57</v>
      </c>
      <c r="D835" s="88">
        <v>752</v>
      </c>
      <c r="E835" s="88">
        <v>573</v>
      </c>
      <c r="F835" s="88">
        <v>863</v>
      </c>
      <c r="G835" s="88">
        <v>25</v>
      </c>
      <c r="H835" s="88">
        <v>19</v>
      </c>
      <c r="I835" s="89">
        <v>29</v>
      </c>
      <c r="J835" s="48">
        <f>D835+E835+F835</f>
        <v>2188</v>
      </c>
      <c r="K835" s="48">
        <f>G835+H835+I835</f>
        <v>73</v>
      </c>
      <c r="L835" s="88">
        <v>838</v>
      </c>
      <c r="M835" s="94">
        <v>311</v>
      </c>
      <c r="N835" s="94"/>
      <c r="O835" s="93">
        <v>29</v>
      </c>
      <c r="P835" s="93">
        <v>11</v>
      </c>
      <c r="Q835" s="56"/>
      <c r="R835" s="48">
        <f t="shared" si="307"/>
        <v>1149</v>
      </c>
      <c r="S835" s="48">
        <f t="shared" si="308"/>
        <v>40</v>
      </c>
      <c r="T835" s="50">
        <f t="shared" si="320"/>
        <v>113</v>
      </c>
      <c r="U835" s="88">
        <v>6.12</v>
      </c>
      <c r="V835" s="89">
        <v>6.5</v>
      </c>
      <c r="W835" s="100">
        <v>8.1</v>
      </c>
      <c r="X835" s="88"/>
      <c r="Y835" s="88"/>
      <c r="Z835" s="88"/>
      <c r="AA835" s="44"/>
      <c r="AB835" s="44"/>
      <c r="AC835" s="68"/>
      <c r="AD835" s="35">
        <v>15</v>
      </c>
      <c r="AE835" s="20">
        <f t="shared" si="309"/>
        <v>15</v>
      </c>
      <c r="AF835" s="85">
        <f t="shared" si="322"/>
        <v>133.72</v>
      </c>
      <c r="AG835" s="21">
        <f t="shared" si="321"/>
        <v>118.72</v>
      </c>
      <c r="AH835" s="82"/>
      <c r="AI835" s="51"/>
      <c r="AJ835" s="22">
        <f t="shared" si="323"/>
        <v>133.72</v>
      </c>
      <c r="AK835" s="23">
        <f t="shared" si="310"/>
        <v>16.400000000000006</v>
      </c>
      <c r="AL835" s="58"/>
      <c r="AM835" s="24">
        <f t="shared" si="311"/>
        <v>15</v>
      </c>
      <c r="AN835" s="25">
        <f t="shared" si="312"/>
        <v>135.12</v>
      </c>
      <c r="AO835" s="26">
        <f t="shared" si="313"/>
        <v>150.12</v>
      </c>
      <c r="AP835" s="79"/>
      <c r="AQ835" s="24">
        <v>60</v>
      </c>
      <c r="AR835" s="25">
        <v>200</v>
      </c>
      <c r="AS835" s="25">
        <v>0</v>
      </c>
      <c r="AT835" s="25">
        <v>16</v>
      </c>
      <c r="AU835" s="25">
        <v>54</v>
      </c>
      <c r="AV835" s="62">
        <f t="shared" si="314"/>
        <v>330</v>
      </c>
      <c r="AW835" s="63">
        <f t="shared" si="315"/>
        <v>313.5</v>
      </c>
      <c r="AX835" s="120">
        <v>5</v>
      </c>
      <c r="AY835" s="120">
        <v>20</v>
      </c>
      <c r="AZ835" s="120">
        <v>6</v>
      </c>
      <c r="BA835" s="120">
        <v>1</v>
      </c>
      <c r="BB835" s="81">
        <f t="shared" si="316"/>
        <v>32</v>
      </c>
      <c r="BC835" s="80">
        <f t="shared" si="317"/>
        <v>281.5</v>
      </c>
      <c r="BD835" s="36">
        <f t="shared" si="318"/>
        <v>135.12</v>
      </c>
      <c r="BE835" s="80">
        <f t="shared" si="319"/>
        <v>146.38</v>
      </c>
    </row>
    <row r="836" spans="1:57" ht="18" thickBot="1">
      <c r="A836" s="217">
        <v>41927</v>
      </c>
      <c r="B836" s="201" t="str">
        <f t="shared" si="324"/>
        <v>21:30:00</v>
      </c>
      <c r="C836" s="27" t="s">
        <v>58</v>
      </c>
      <c r="D836" s="88">
        <v>748</v>
      </c>
      <c r="E836" s="88">
        <v>556</v>
      </c>
      <c r="F836" s="88">
        <v>826</v>
      </c>
      <c r="G836" s="88">
        <v>25</v>
      </c>
      <c r="H836" s="88">
        <v>19</v>
      </c>
      <c r="I836" s="89">
        <v>28</v>
      </c>
      <c r="J836" s="48">
        <f t="shared" si="305"/>
        <v>2130</v>
      </c>
      <c r="K836" s="48">
        <f t="shared" si="306"/>
        <v>72</v>
      </c>
      <c r="L836" s="88">
        <v>825</v>
      </c>
      <c r="M836" s="94">
        <v>309</v>
      </c>
      <c r="N836" s="94"/>
      <c r="O836" s="93">
        <v>29</v>
      </c>
      <c r="P836" s="93">
        <v>11</v>
      </c>
      <c r="Q836" s="56"/>
      <c r="R836" s="48">
        <f t="shared" si="307"/>
        <v>1134</v>
      </c>
      <c r="S836" s="48">
        <f t="shared" si="308"/>
        <v>40</v>
      </c>
      <c r="T836" s="50">
        <f t="shared" si="320"/>
        <v>112</v>
      </c>
      <c r="U836" s="88">
        <v>6.12</v>
      </c>
      <c r="V836" s="88">
        <v>6.5</v>
      </c>
      <c r="W836" s="100">
        <v>8.1</v>
      </c>
      <c r="X836" s="88"/>
      <c r="Y836" s="88"/>
      <c r="Z836" s="88"/>
      <c r="AA836" s="44"/>
      <c r="AB836" s="44"/>
      <c r="AC836" s="68"/>
      <c r="AD836" s="35">
        <v>15</v>
      </c>
      <c r="AE836" s="20">
        <f t="shared" si="309"/>
        <v>15</v>
      </c>
      <c r="AF836" s="85">
        <f t="shared" si="322"/>
        <v>132.72</v>
      </c>
      <c r="AG836" s="21">
        <f t="shared" si="321"/>
        <v>117.72</v>
      </c>
      <c r="AH836" s="82"/>
      <c r="AI836" s="51"/>
      <c r="AJ836" s="22">
        <f t="shared" si="323"/>
        <v>132.72</v>
      </c>
      <c r="AK836" s="23">
        <f t="shared" si="310"/>
        <v>17.400000000000006</v>
      </c>
      <c r="AL836" s="58"/>
      <c r="AM836" s="24">
        <f t="shared" si="311"/>
        <v>15</v>
      </c>
      <c r="AN836" s="25">
        <f t="shared" si="312"/>
        <v>135.12</v>
      </c>
      <c r="AO836" s="26">
        <f t="shared" si="313"/>
        <v>150.12</v>
      </c>
      <c r="AP836" s="79"/>
      <c r="AQ836" s="24">
        <v>60</v>
      </c>
      <c r="AR836" s="25">
        <v>200</v>
      </c>
      <c r="AS836" s="25">
        <v>0</v>
      </c>
      <c r="AT836" s="25">
        <v>16</v>
      </c>
      <c r="AU836" s="25">
        <v>54</v>
      </c>
      <c r="AV836" s="62">
        <f t="shared" si="314"/>
        <v>330</v>
      </c>
      <c r="AW836" s="63">
        <f t="shared" si="315"/>
        <v>313.5</v>
      </c>
      <c r="AX836" s="120">
        <v>5</v>
      </c>
      <c r="AY836" s="120">
        <v>20</v>
      </c>
      <c r="AZ836" s="120">
        <v>6</v>
      </c>
      <c r="BA836" s="120">
        <v>1</v>
      </c>
      <c r="BB836" s="81">
        <f t="shared" si="316"/>
        <v>32</v>
      </c>
      <c r="BC836" s="80">
        <f t="shared" si="317"/>
        <v>281.5</v>
      </c>
      <c r="BD836" s="36">
        <f t="shared" si="318"/>
        <v>135.12</v>
      </c>
      <c r="BE836" s="80">
        <f t="shared" si="319"/>
        <v>146.38</v>
      </c>
    </row>
    <row r="837" spans="1:57" ht="18" thickBot="1">
      <c r="A837" s="217">
        <v>41927</v>
      </c>
      <c r="B837" s="201" t="str">
        <f t="shared" si="324"/>
        <v>21:45:00</v>
      </c>
      <c r="C837" s="27" t="s">
        <v>59</v>
      </c>
      <c r="D837" s="88">
        <v>748</v>
      </c>
      <c r="E837" s="88">
        <v>556</v>
      </c>
      <c r="F837" s="88">
        <v>826</v>
      </c>
      <c r="G837" s="88">
        <v>25</v>
      </c>
      <c r="H837" s="88">
        <v>19</v>
      </c>
      <c r="I837" s="89">
        <v>28</v>
      </c>
      <c r="J837" s="48">
        <f t="shared" si="305"/>
        <v>2130</v>
      </c>
      <c r="K837" s="48">
        <f t="shared" si="306"/>
        <v>72</v>
      </c>
      <c r="L837" s="88">
        <v>825</v>
      </c>
      <c r="M837" s="94">
        <v>309</v>
      </c>
      <c r="N837" s="94"/>
      <c r="O837" s="93">
        <v>29</v>
      </c>
      <c r="P837" s="93">
        <v>11</v>
      </c>
      <c r="Q837" s="56"/>
      <c r="R837" s="48">
        <f t="shared" si="307"/>
        <v>1134</v>
      </c>
      <c r="S837" s="48">
        <f t="shared" si="308"/>
        <v>40</v>
      </c>
      <c r="T837" s="50">
        <f t="shared" si="320"/>
        <v>112</v>
      </c>
      <c r="U837" s="88">
        <v>6.12</v>
      </c>
      <c r="V837" s="88">
        <v>6.5</v>
      </c>
      <c r="W837" s="100">
        <v>8.1</v>
      </c>
      <c r="X837" s="88"/>
      <c r="Y837" s="88"/>
      <c r="Z837" s="88"/>
      <c r="AA837" s="44"/>
      <c r="AB837" s="44"/>
      <c r="AC837" s="68"/>
      <c r="AD837" s="35">
        <v>15</v>
      </c>
      <c r="AE837" s="20">
        <f t="shared" si="309"/>
        <v>15</v>
      </c>
      <c r="AF837" s="85">
        <f t="shared" si="322"/>
        <v>132.72</v>
      </c>
      <c r="AG837" s="21">
        <f t="shared" si="321"/>
        <v>117.72</v>
      </c>
      <c r="AH837" s="82"/>
      <c r="AI837" s="51"/>
      <c r="AJ837" s="22">
        <f t="shared" si="323"/>
        <v>132.72</v>
      </c>
      <c r="AK837" s="23">
        <f t="shared" si="310"/>
        <v>17.400000000000006</v>
      </c>
      <c r="AL837" s="58"/>
      <c r="AM837" s="24">
        <f t="shared" si="311"/>
        <v>15</v>
      </c>
      <c r="AN837" s="25">
        <f t="shared" si="312"/>
        <v>135.12</v>
      </c>
      <c r="AO837" s="26">
        <f t="shared" si="313"/>
        <v>150.12</v>
      </c>
      <c r="AP837" s="79"/>
      <c r="AQ837" s="24">
        <v>60</v>
      </c>
      <c r="AR837" s="25">
        <v>200</v>
      </c>
      <c r="AS837" s="25">
        <v>0</v>
      </c>
      <c r="AT837" s="25">
        <v>16</v>
      </c>
      <c r="AU837" s="25">
        <v>54</v>
      </c>
      <c r="AV837" s="62">
        <f t="shared" si="314"/>
        <v>330</v>
      </c>
      <c r="AW837" s="63">
        <f t="shared" si="315"/>
        <v>313.5</v>
      </c>
      <c r="AX837" s="120">
        <v>5</v>
      </c>
      <c r="AY837" s="120">
        <v>20</v>
      </c>
      <c r="AZ837" s="120">
        <v>6</v>
      </c>
      <c r="BA837" s="120">
        <v>1</v>
      </c>
      <c r="BB837" s="81">
        <f t="shared" si="316"/>
        <v>32</v>
      </c>
      <c r="BC837" s="80">
        <f t="shared" si="317"/>
        <v>281.5</v>
      </c>
      <c r="BD837" s="36">
        <f t="shared" si="318"/>
        <v>135.12</v>
      </c>
      <c r="BE837" s="80">
        <f t="shared" si="319"/>
        <v>146.38</v>
      </c>
    </row>
    <row r="838" spans="1:57" ht="18" thickBot="1">
      <c r="A838" s="217">
        <v>41927</v>
      </c>
      <c r="B838" s="201" t="str">
        <f t="shared" si="324"/>
        <v>22:00:00</v>
      </c>
      <c r="C838" s="27" t="s">
        <v>28</v>
      </c>
      <c r="D838" s="88">
        <v>778</v>
      </c>
      <c r="E838" s="88">
        <v>525</v>
      </c>
      <c r="F838" s="88">
        <v>784</v>
      </c>
      <c r="G838" s="88">
        <v>26</v>
      </c>
      <c r="H838" s="88">
        <v>18</v>
      </c>
      <c r="I838" s="89">
        <v>26</v>
      </c>
      <c r="J838" s="48">
        <f t="shared" si="305"/>
        <v>2087</v>
      </c>
      <c r="K838" s="48">
        <f t="shared" si="306"/>
        <v>70</v>
      </c>
      <c r="L838" s="88">
        <v>804</v>
      </c>
      <c r="M838" s="94">
        <v>308</v>
      </c>
      <c r="N838" s="94"/>
      <c r="O838" s="90">
        <v>28</v>
      </c>
      <c r="P838" s="93">
        <v>11</v>
      </c>
      <c r="Q838" s="56"/>
      <c r="R838" s="48">
        <f t="shared" si="307"/>
        <v>1112</v>
      </c>
      <c r="S838" s="48">
        <f t="shared" si="308"/>
        <v>39</v>
      </c>
      <c r="T838" s="50">
        <f t="shared" si="320"/>
        <v>109</v>
      </c>
      <c r="U838" s="88">
        <v>5.46</v>
      </c>
      <c r="V838" s="88">
        <v>6</v>
      </c>
      <c r="W838" s="88">
        <v>8.6</v>
      </c>
      <c r="X838" s="88"/>
      <c r="Y838" s="88"/>
      <c r="Z838" s="88"/>
      <c r="AA838" s="44"/>
      <c r="AB838" s="44"/>
      <c r="AC838" s="68"/>
      <c r="AD838" s="35">
        <v>15</v>
      </c>
      <c r="AE838" s="20">
        <f t="shared" si="309"/>
        <v>15</v>
      </c>
      <c r="AF838" s="85">
        <f t="shared" si="322"/>
        <v>129.06</v>
      </c>
      <c r="AG838" s="21">
        <f t="shared" si="321"/>
        <v>114.06</v>
      </c>
      <c r="AH838" s="82"/>
      <c r="AI838" s="51"/>
      <c r="AJ838" s="22">
        <f t="shared" si="323"/>
        <v>129.06</v>
      </c>
      <c r="AK838" s="23">
        <f t="shared" si="310"/>
        <v>21.060000000000002</v>
      </c>
      <c r="AL838" s="58"/>
      <c r="AM838" s="24">
        <f t="shared" si="311"/>
        <v>15</v>
      </c>
      <c r="AN838" s="25">
        <f t="shared" si="312"/>
        <v>135.12</v>
      </c>
      <c r="AO838" s="26">
        <f t="shared" si="313"/>
        <v>150.12</v>
      </c>
      <c r="AP838" s="79"/>
      <c r="AQ838" s="24">
        <v>60</v>
      </c>
      <c r="AR838" s="25">
        <v>200</v>
      </c>
      <c r="AS838" s="25">
        <v>0</v>
      </c>
      <c r="AT838" s="25">
        <v>16</v>
      </c>
      <c r="AU838" s="25">
        <v>54</v>
      </c>
      <c r="AV838" s="62">
        <f t="shared" si="314"/>
        <v>330</v>
      </c>
      <c r="AW838" s="63">
        <f t="shared" si="315"/>
        <v>313.5</v>
      </c>
      <c r="AX838" s="120">
        <v>5</v>
      </c>
      <c r="AY838" s="120">
        <v>20</v>
      </c>
      <c r="AZ838" s="120">
        <v>6</v>
      </c>
      <c r="BA838" s="120">
        <v>1</v>
      </c>
      <c r="BB838" s="81">
        <f t="shared" si="316"/>
        <v>32</v>
      </c>
      <c r="BC838" s="80">
        <f t="shared" si="317"/>
        <v>281.5</v>
      </c>
      <c r="BD838" s="36">
        <f t="shared" si="318"/>
        <v>135.12</v>
      </c>
      <c r="BE838" s="80">
        <f t="shared" si="319"/>
        <v>146.38</v>
      </c>
    </row>
    <row r="839" spans="1:57" ht="18" thickBot="1">
      <c r="A839" s="217">
        <v>41927</v>
      </c>
      <c r="B839" s="201" t="str">
        <f t="shared" si="324"/>
        <v>22:30:00</v>
      </c>
      <c r="C839" s="215" t="s">
        <v>60</v>
      </c>
      <c r="D839" s="88">
        <v>738</v>
      </c>
      <c r="E839" s="88">
        <v>494</v>
      </c>
      <c r="F839" s="88">
        <v>733</v>
      </c>
      <c r="G839" s="88">
        <v>25</v>
      </c>
      <c r="H839" s="88">
        <v>16</v>
      </c>
      <c r="I839" s="89">
        <v>25</v>
      </c>
      <c r="J839" s="48">
        <f t="shared" si="305"/>
        <v>1965</v>
      </c>
      <c r="K839" s="48">
        <f t="shared" si="306"/>
        <v>66</v>
      </c>
      <c r="L839" s="88">
        <v>800</v>
      </c>
      <c r="M839" s="94">
        <v>306</v>
      </c>
      <c r="N839" s="94"/>
      <c r="O839" s="90">
        <v>27</v>
      </c>
      <c r="P839" s="93">
        <v>11</v>
      </c>
      <c r="Q839" s="56"/>
      <c r="R839" s="48">
        <f t="shared" si="307"/>
        <v>1106</v>
      </c>
      <c r="S839" s="48">
        <f t="shared" si="308"/>
        <v>38</v>
      </c>
      <c r="T839" s="50">
        <f t="shared" si="320"/>
        <v>104</v>
      </c>
      <c r="U839" s="88">
        <v>5.46</v>
      </c>
      <c r="V839" s="88">
        <v>6</v>
      </c>
      <c r="W839" s="88">
        <v>8.6</v>
      </c>
      <c r="X839" s="88"/>
      <c r="Y839" s="88"/>
      <c r="Z839" s="88"/>
      <c r="AA839" s="44"/>
      <c r="AB839" s="44"/>
      <c r="AC839" s="68"/>
      <c r="AD839" s="35"/>
      <c r="AE839" s="20">
        <f t="shared" si="309"/>
        <v>0</v>
      </c>
      <c r="AF839" s="85">
        <f t="shared" si="322"/>
        <v>124.05999999999999</v>
      </c>
      <c r="AG839" s="21">
        <f t="shared" si="321"/>
        <v>124.05999999999999</v>
      </c>
      <c r="AH839" s="82"/>
      <c r="AI839" s="51"/>
      <c r="AJ839" s="22">
        <f t="shared" si="323"/>
        <v>124.05999999999999</v>
      </c>
      <c r="AK839" s="23">
        <f t="shared" si="310"/>
        <v>11.060000000000016</v>
      </c>
      <c r="AL839" s="58"/>
      <c r="AM839" s="24">
        <f t="shared" si="311"/>
        <v>0</v>
      </c>
      <c r="AN839" s="25">
        <f t="shared" si="312"/>
        <v>135.12</v>
      </c>
      <c r="AO839" s="26">
        <f t="shared" si="313"/>
        <v>135.12</v>
      </c>
      <c r="AP839" s="79"/>
      <c r="AQ839" s="24">
        <v>60</v>
      </c>
      <c r="AR839" s="25">
        <v>200</v>
      </c>
      <c r="AS839" s="25">
        <v>0</v>
      </c>
      <c r="AT839" s="25">
        <v>16</v>
      </c>
      <c r="AU839" s="25">
        <v>54</v>
      </c>
      <c r="AV839" s="62">
        <f t="shared" si="314"/>
        <v>330</v>
      </c>
      <c r="AW839" s="63">
        <f t="shared" si="315"/>
        <v>313.5</v>
      </c>
      <c r="AX839" s="120">
        <v>5</v>
      </c>
      <c r="AY839" s="120">
        <v>20</v>
      </c>
      <c r="AZ839" s="120">
        <v>6</v>
      </c>
      <c r="BA839" s="120">
        <v>1</v>
      </c>
      <c r="BB839" s="81">
        <f t="shared" si="316"/>
        <v>32</v>
      </c>
      <c r="BC839" s="80">
        <f t="shared" si="317"/>
        <v>281.5</v>
      </c>
      <c r="BD839" s="36">
        <f t="shared" si="318"/>
        <v>135.12</v>
      </c>
      <c r="BE839" s="80">
        <f t="shared" si="319"/>
        <v>146.38</v>
      </c>
    </row>
    <row r="840" spans="1:57" ht="18" thickBot="1">
      <c r="A840" s="217">
        <v>41927</v>
      </c>
      <c r="B840" s="201" t="str">
        <f t="shared" si="324"/>
        <v>23:00:00</v>
      </c>
      <c r="C840" s="215" t="s">
        <v>29</v>
      </c>
      <c r="D840" s="88">
        <v>699</v>
      </c>
      <c r="E840" s="88">
        <v>465</v>
      </c>
      <c r="F840" s="88">
        <v>736</v>
      </c>
      <c r="G840" s="88">
        <v>23</v>
      </c>
      <c r="H840" s="88">
        <v>16</v>
      </c>
      <c r="I840" s="89">
        <v>25</v>
      </c>
      <c r="J840" s="48">
        <f t="shared" si="305"/>
        <v>1900</v>
      </c>
      <c r="K840" s="48">
        <f t="shared" si="306"/>
        <v>64</v>
      </c>
      <c r="L840" s="88">
        <v>797</v>
      </c>
      <c r="M840" s="94">
        <v>305</v>
      </c>
      <c r="N840" s="94"/>
      <c r="O840" s="90">
        <v>26</v>
      </c>
      <c r="P840" s="93">
        <v>11</v>
      </c>
      <c r="Q840" s="56"/>
      <c r="R840" s="48">
        <f t="shared" si="307"/>
        <v>1102</v>
      </c>
      <c r="S840" s="48">
        <f t="shared" si="308"/>
        <v>37</v>
      </c>
      <c r="T840" s="50">
        <f t="shared" si="320"/>
        <v>101</v>
      </c>
      <c r="U840" s="88">
        <v>4.82</v>
      </c>
      <c r="V840" s="88">
        <v>6</v>
      </c>
      <c r="W840" s="88">
        <v>8</v>
      </c>
      <c r="X840" s="88"/>
      <c r="Y840" s="88"/>
      <c r="Z840" s="88"/>
      <c r="AA840" s="44"/>
      <c r="AB840" s="44"/>
      <c r="AC840" s="68"/>
      <c r="AD840" s="33"/>
      <c r="AE840" s="20">
        <f t="shared" si="309"/>
        <v>0</v>
      </c>
      <c r="AF840" s="85">
        <f t="shared" si="322"/>
        <v>119.82</v>
      </c>
      <c r="AG840" s="21">
        <f t="shared" si="321"/>
        <v>119.82</v>
      </c>
      <c r="AH840" s="82"/>
      <c r="AI840" s="51"/>
      <c r="AJ840" s="22">
        <f t="shared" si="323"/>
        <v>119.82</v>
      </c>
      <c r="AK840" s="23">
        <f t="shared" si="310"/>
        <v>15.300000000000011</v>
      </c>
      <c r="AL840" s="58"/>
      <c r="AM840" s="24">
        <f t="shared" si="311"/>
        <v>0</v>
      </c>
      <c r="AN840" s="25">
        <f t="shared" si="312"/>
        <v>135.12</v>
      </c>
      <c r="AO840" s="26">
        <f t="shared" si="313"/>
        <v>135.12</v>
      </c>
      <c r="AP840" s="79"/>
      <c r="AQ840" s="24">
        <v>60</v>
      </c>
      <c r="AR840" s="25">
        <v>200</v>
      </c>
      <c r="AS840" s="25">
        <v>0</v>
      </c>
      <c r="AT840" s="25">
        <v>16</v>
      </c>
      <c r="AU840" s="25">
        <v>54</v>
      </c>
      <c r="AV840" s="62">
        <f t="shared" si="314"/>
        <v>330</v>
      </c>
      <c r="AW840" s="63">
        <f t="shared" si="315"/>
        <v>313.5</v>
      </c>
      <c r="AX840" s="120">
        <v>5</v>
      </c>
      <c r="AY840" s="120">
        <v>20</v>
      </c>
      <c r="AZ840" s="120">
        <v>6</v>
      </c>
      <c r="BA840" s="120">
        <v>1</v>
      </c>
      <c r="BB840" s="81">
        <f t="shared" si="316"/>
        <v>32</v>
      </c>
      <c r="BC840" s="80">
        <f t="shared" si="317"/>
        <v>281.5</v>
      </c>
      <c r="BD840" s="36">
        <f t="shared" si="318"/>
        <v>135.12</v>
      </c>
      <c r="BE840" s="80">
        <f t="shared" si="319"/>
        <v>146.38</v>
      </c>
    </row>
    <row r="841" spans="1:57" ht="18" thickBot="1">
      <c r="A841" s="217">
        <v>41927</v>
      </c>
      <c r="B841" s="201" t="str">
        <f t="shared" si="324"/>
        <v>23:30:00</v>
      </c>
      <c r="C841" s="32" t="s">
        <v>61</v>
      </c>
      <c r="D841" s="88">
        <v>660</v>
      </c>
      <c r="E841" s="88">
        <v>440</v>
      </c>
      <c r="F841" s="88">
        <v>688</v>
      </c>
      <c r="G841" s="88">
        <v>22</v>
      </c>
      <c r="H841" s="88">
        <v>15</v>
      </c>
      <c r="I841" s="89">
        <v>23</v>
      </c>
      <c r="J841" s="48">
        <f t="shared" si="305"/>
        <v>1788</v>
      </c>
      <c r="K841" s="48">
        <f t="shared" si="306"/>
        <v>60</v>
      </c>
      <c r="L841" s="88">
        <v>794</v>
      </c>
      <c r="M841" s="94">
        <v>303</v>
      </c>
      <c r="N841" s="94"/>
      <c r="O841" s="90">
        <v>26</v>
      </c>
      <c r="P841" s="93">
        <v>11</v>
      </c>
      <c r="Q841" s="56"/>
      <c r="R841" s="48">
        <f t="shared" si="307"/>
        <v>1097</v>
      </c>
      <c r="S841" s="48">
        <f t="shared" si="308"/>
        <v>37</v>
      </c>
      <c r="T841" s="50">
        <f t="shared" si="320"/>
        <v>97</v>
      </c>
      <c r="U841" s="88">
        <v>4.82</v>
      </c>
      <c r="V841" s="88">
        <v>4.5</v>
      </c>
      <c r="W841" s="88">
        <v>8</v>
      </c>
      <c r="X841" s="88"/>
      <c r="Y841" s="88"/>
      <c r="Z841" s="88"/>
      <c r="AA841" s="44"/>
      <c r="AB841" s="44"/>
      <c r="AC841" s="68"/>
      <c r="AD841" s="33"/>
      <c r="AE841" s="20">
        <f t="shared" si="309"/>
        <v>0</v>
      </c>
      <c r="AF841" s="85">
        <f t="shared" si="322"/>
        <v>114.32</v>
      </c>
      <c r="AG841" s="21">
        <f t="shared" si="321"/>
        <v>114.32</v>
      </c>
      <c r="AH841" s="82"/>
      <c r="AI841" s="51"/>
      <c r="AJ841" s="22">
        <f t="shared" si="323"/>
        <v>114.32</v>
      </c>
      <c r="AK841" s="23">
        <f t="shared" si="310"/>
        <v>20.800000000000011</v>
      </c>
      <c r="AL841" s="58"/>
      <c r="AM841" s="24">
        <f t="shared" si="311"/>
        <v>0</v>
      </c>
      <c r="AN841" s="25">
        <f t="shared" si="312"/>
        <v>135.12</v>
      </c>
      <c r="AO841" s="26">
        <f t="shared" si="313"/>
        <v>135.12</v>
      </c>
      <c r="AP841" s="79"/>
      <c r="AQ841" s="24">
        <v>60</v>
      </c>
      <c r="AR841" s="25">
        <v>200</v>
      </c>
      <c r="AS841" s="25">
        <v>0</v>
      </c>
      <c r="AT841" s="25">
        <v>16</v>
      </c>
      <c r="AU841" s="25">
        <v>54</v>
      </c>
      <c r="AV841" s="62">
        <f t="shared" si="314"/>
        <v>330</v>
      </c>
      <c r="AW841" s="63">
        <f t="shared" si="315"/>
        <v>313.5</v>
      </c>
      <c r="AX841" s="120">
        <v>5</v>
      </c>
      <c r="AY841" s="120">
        <v>20</v>
      </c>
      <c r="AZ841" s="120">
        <v>6</v>
      </c>
      <c r="BA841" s="120">
        <v>1</v>
      </c>
      <c r="BB841" s="81">
        <f t="shared" si="316"/>
        <v>32</v>
      </c>
      <c r="BC841" s="80">
        <f t="shared" si="317"/>
        <v>281.5</v>
      </c>
      <c r="BD841" s="36">
        <f t="shared" si="318"/>
        <v>135.12</v>
      </c>
      <c r="BE841" s="80">
        <f t="shared" si="319"/>
        <v>146.38</v>
      </c>
    </row>
    <row r="842" spans="1:57" ht="17.399999999999999">
      <c r="A842" s="217">
        <v>41928</v>
      </c>
      <c r="B842" s="201" t="str">
        <f t="shared" si="324"/>
        <v>00:00:00</v>
      </c>
      <c r="C842" s="18" t="s">
        <v>85</v>
      </c>
      <c r="D842" s="44">
        <v>639</v>
      </c>
      <c r="E842" s="44">
        <v>425</v>
      </c>
      <c r="F842" s="45">
        <v>690</v>
      </c>
      <c r="G842" s="45">
        <v>21</v>
      </c>
      <c r="H842" s="86">
        <v>14</v>
      </c>
      <c r="I842" s="87">
        <v>23</v>
      </c>
      <c r="J842" s="48">
        <f t="shared" si="305"/>
        <v>1754</v>
      </c>
      <c r="K842" s="48">
        <f t="shared" si="306"/>
        <v>58</v>
      </c>
      <c r="L842" s="44">
        <v>790</v>
      </c>
      <c r="M842" s="19">
        <v>300</v>
      </c>
      <c r="N842" s="19"/>
      <c r="O842" s="19">
        <v>26</v>
      </c>
      <c r="P842" s="45">
        <v>11</v>
      </c>
      <c r="Q842" s="49"/>
      <c r="R842" s="48">
        <f>SUM(L842+M842+N842)</f>
        <v>1090</v>
      </c>
      <c r="S842" s="48">
        <f t="shared" si="308"/>
        <v>37</v>
      </c>
      <c r="T842" s="50">
        <f>SUM(K842+S842)</f>
        <v>95</v>
      </c>
      <c r="U842" s="97">
        <v>4.51</v>
      </c>
      <c r="V842" s="88">
        <v>4.5</v>
      </c>
      <c r="W842" s="99">
        <v>7.6</v>
      </c>
      <c r="X842" s="99"/>
      <c r="Y842" s="99"/>
      <c r="Z842" s="99"/>
      <c r="AA842" s="53"/>
      <c r="AB842" s="53"/>
      <c r="AC842" s="67">
        <f>SUM(X842:AB842)</f>
        <v>0</v>
      </c>
      <c r="AD842" s="51"/>
      <c r="AE842" s="20">
        <f>AC842+AD842</f>
        <v>0</v>
      </c>
      <c r="AF842" s="85">
        <f>T842+U842+V842+W842+X842+V841+Z842+AA842+AB842</f>
        <v>116.11</v>
      </c>
      <c r="AG842" s="21">
        <f>+AF842-AM842</f>
        <v>116.11</v>
      </c>
      <c r="AH842" s="82"/>
      <c r="AI842" s="51"/>
      <c r="AJ842" s="22">
        <f t="shared" si="323"/>
        <v>116.11</v>
      </c>
      <c r="AK842" s="23">
        <f t="shared" si="310"/>
        <v>13.010000000000005</v>
      </c>
      <c r="AL842" s="54"/>
      <c r="AM842" s="24">
        <f t="shared" si="311"/>
        <v>0</v>
      </c>
      <c r="AN842" s="25">
        <f>BD842</f>
        <v>129.12</v>
      </c>
      <c r="AO842" s="26">
        <f>AM842+AN842</f>
        <v>129.12</v>
      </c>
      <c r="AP842" s="79"/>
      <c r="AQ842" s="112">
        <v>50</v>
      </c>
      <c r="AR842" s="112">
        <v>200</v>
      </c>
      <c r="AS842" s="112">
        <v>0</v>
      </c>
      <c r="AT842" s="112">
        <v>16</v>
      </c>
      <c r="AU842" s="112">
        <v>54</v>
      </c>
      <c r="AV842" s="62">
        <f>SUM(AQ842:AU842)</f>
        <v>320</v>
      </c>
      <c r="AW842" s="63">
        <f>AV842*0.95</f>
        <v>304</v>
      </c>
      <c r="AX842" s="120">
        <v>6</v>
      </c>
      <c r="AY842" s="120">
        <v>20</v>
      </c>
      <c r="AZ842" s="120">
        <v>8</v>
      </c>
      <c r="BA842" s="120">
        <v>1</v>
      </c>
      <c r="BB842" s="81">
        <f>SUM(AX842:BA842)</f>
        <v>35</v>
      </c>
      <c r="BC842" s="80">
        <f>AW842-BB842</f>
        <v>269</v>
      </c>
      <c r="BD842" s="36">
        <f>BC842*0.48</f>
        <v>129.12</v>
      </c>
      <c r="BE842" s="80">
        <f>BC842*0.52</f>
        <v>139.88</v>
      </c>
    </row>
    <row r="843" spans="1:57" ht="17.399999999999999">
      <c r="A843" s="217">
        <v>41928</v>
      </c>
      <c r="B843" s="201" t="str">
        <f t="shared" si="324"/>
        <v>00:30:00</v>
      </c>
      <c r="C843" s="27" t="s">
        <v>38</v>
      </c>
      <c r="D843" s="88">
        <v>618</v>
      </c>
      <c r="E843" s="88">
        <v>412</v>
      </c>
      <c r="F843" s="88">
        <v>665</v>
      </c>
      <c r="G843" s="88">
        <v>21</v>
      </c>
      <c r="H843" s="88">
        <v>14</v>
      </c>
      <c r="I843" s="89">
        <v>22</v>
      </c>
      <c r="J843" s="55">
        <f t="shared" si="305"/>
        <v>1695</v>
      </c>
      <c r="K843" s="55">
        <f t="shared" si="306"/>
        <v>57</v>
      </c>
      <c r="L843" s="89">
        <v>761</v>
      </c>
      <c r="M843" s="94">
        <v>295</v>
      </c>
      <c r="N843" s="94"/>
      <c r="O843" s="19">
        <v>25</v>
      </c>
      <c r="P843" s="45">
        <v>10</v>
      </c>
      <c r="Q843" s="56"/>
      <c r="R843" s="55">
        <f>SUM(L843+M843+N843)</f>
        <v>1056</v>
      </c>
      <c r="S843" s="55">
        <f t="shared" si="308"/>
        <v>35</v>
      </c>
      <c r="T843" s="57">
        <f>SUM(K843+S843)</f>
        <v>92</v>
      </c>
      <c r="U843" s="97">
        <v>4.51</v>
      </c>
      <c r="V843" s="88">
        <v>4.5</v>
      </c>
      <c r="W843" s="99">
        <v>7.6</v>
      </c>
      <c r="X843" s="88"/>
      <c r="Y843" s="137"/>
      <c r="Z843" s="99"/>
      <c r="AA843" s="44"/>
      <c r="AB843" s="44"/>
      <c r="AC843" s="68">
        <f t="shared" ref="AC843:AC897" si="325">SUM(X843:AB843)</f>
        <v>0</v>
      </c>
      <c r="AD843" s="33"/>
      <c r="AE843" s="20">
        <f t="shared" ref="AE843:AE897" si="326">AC843+AD843</f>
        <v>0</v>
      </c>
      <c r="AF843" s="85">
        <f>T843+U843+V843+W843+X843+V842+Z843+AA843+AB843</f>
        <v>113.11</v>
      </c>
      <c r="AG843" s="21">
        <f>+AF843-AM843</f>
        <v>113.11</v>
      </c>
      <c r="AH843" s="82"/>
      <c r="AI843" s="78"/>
      <c r="AJ843" s="22">
        <f t="shared" si="323"/>
        <v>113.11</v>
      </c>
      <c r="AK843" s="23">
        <f t="shared" si="310"/>
        <v>16.010000000000005</v>
      </c>
      <c r="AL843" s="54"/>
      <c r="AM843" s="24">
        <f t="shared" si="311"/>
        <v>0</v>
      </c>
      <c r="AN843" s="25">
        <f t="shared" ref="AN843:AN897" si="327">BD843</f>
        <v>129.12</v>
      </c>
      <c r="AO843" s="28">
        <f t="shared" ref="AO843:AO897" si="328">AM843+AN843</f>
        <v>129.12</v>
      </c>
      <c r="AP843" s="79"/>
      <c r="AQ843" s="112">
        <v>50</v>
      </c>
      <c r="AR843" s="112">
        <v>200</v>
      </c>
      <c r="AS843" s="112">
        <v>0</v>
      </c>
      <c r="AT843" s="112">
        <v>16</v>
      </c>
      <c r="AU843" s="112">
        <v>54</v>
      </c>
      <c r="AV843" s="62">
        <f>SUM(AQ843:AU843)</f>
        <v>320</v>
      </c>
      <c r="AW843" s="64">
        <f t="shared" ref="AW843:AW897" si="329">AV843*0.95</f>
        <v>304</v>
      </c>
      <c r="AX843" s="120">
        <v>6</v>
      </c>
      <c r="AY843" s="120">
        <v>20</v>
      </c>
      <c r="AZ843" s="120">
        <v>8</v>
      </c>
      <c r="BA843" s="120">
        <v>1</v>
      </c>
      <c r="BB843" s="81">
        <f>SUM(AX843:BA843)</f>
        <v>35</v>
      </c>
      <c r="BC843" s="80">
        <f>AW843-BB843</f>
        <v>269</v>
      </c>
      <c r="BD843" s="36">
        <f t="shared" ref="BD843:BD897" si="330">BC843*0.48</f>
        <v>129.12</v>
      </c>
      <c r="BE843" s="80">
        <f>BC843*0.52</f>
        <v>139.88</v>
      </c>
    </row>
    <row r="844" spans="1:57" ht="17.399999999999999">
      <c r="A844" s="217">
        <v>41928</v>
      </c>
      <c r="B844" s="201" t="str">
        <f t="shared" si="324"/>
        <v>01:00:00</v>
      </c>
      <c r="C844" s="18" t="s">
        <v>7</v>
      </c>
      <c r="D844" s="88">
        <v>574</v>
      </c>
      <c r="E844" s="90">
        <v>384</v>
      </c>
      <c r="F844" s="90">
        <v>630</v>
      </c>
      <c r="G844" s="88">
        <v>21</v>
      </c>
      <c r="H844" s="88">
        <v>13</v>
      </c>
      <c r="I844" s="89">
        <v>21</v>
      </c>
      <c r="J844" s="55">
        <f t="shared" si="305"/>
        <v>1588</v>
      </c>
      <c r="K844" s="55">
        <f t="shared" si="306"/>
        <v>55</v>
      </c>
      <c r="L844" s="89">
        <v>733</v>
      </c>
      <c r="M844" s="94">
        <v>290</v>
      </c>
      <c r="N844" s="94"/>
      <c r="O844" s="19">
        <v>23</v>
      </c>
      <c r="P844" s="45">
        <v>10</v>
      </c>
      <c r="Q844" s="56"/>
      <c r="R844" s="55">
        <f t="shared" ref="R844:R897" si="331">SUM(L844+M844+N844)</f>
        <v>1023</v>
      </c>
      <c r="S844" s="55">
        <f t="shared" si="308"/>
        <v>33</v>
      </c>
      <c r="T844" s="57">
        <f t="shared" ref="T844:T897" si="332">SUM(K844+S844)</f>
        <v>88</v>
      </c>
      <c r="U844" s="97">
        <v>4.32</v>
      </c>
      <c r="V844" s="88">
        <v>4.5</v>
      </c>
      <c r="W844" s="88">
        <v>7.3</v>
      </c>
      <c r="X844" s="88"/>
      <c r="Y844" s="137"/>
      <c r="Z844" s="88"/>
      <c r="AA844" s="44"/>
      <c r="AB844" s="44"/>
      <c r="AC844" s="68">
        <f t="shared" si="325"/>
        <v>0</v>
      </c>
      <c r="AD844" s="33"/>
      <c r="AE844" s="20">
        <f t="shared" si="326"/>
        <v>0</v>
      </c>
      <c r="AF844" s="85">
        <f>T844+U844+V844+W844+X844+V843+Z844+AA844+AB844</f>
        <v>108.61999999999999</v>
      </c>
      <c r="AG844" s="21">
        <f>+AF844-AM844</f>
        <v>108.61999999999999</v>
      </c>
      <c r="AH844" s="82"/>
      <c r="AI844" s="78"/>
      <c r="AJ844" s="22">
        <f t="shared" si="323"/>
        <v>108.61999999999999</v>
      </c>
      <c r="AK844" s="23">
        <f t="shared" si="310"/>
        <v>20.500000000000014</v>
      </c>
      <c r="AL844" s="58"/>
      <c r="AM844" s="24">
        <f t="shared" si="311"/>
        <v>0</v>
      </c>
      <c r="AN844" s="25">
        <f t="shared" si="327"/>
        <v>129.12</v>
      </c>
      <c r="AO844" s="28">
        <f t="shared" si="328"/>
        <v>129.12</v>
      </c>
      <c r="AP844" s="79"/>
      <c r="AQ844" s="112">
        <v>50</v>
      </c>
      <c r="AR844" s="112">
        <v>200</v>
      </c>
      <c r="AS844" s="112">
        <v>0</v>
      </c>
      <c r="AT844" s="112">
        <v>16</v>
      </c>
      <c r="AU844" s="112">
        <v>54</v>
      </c>
      <c r="AV844" s="62">
        <f t="shared" ref="AV844:AV897" si="333">SUM(AQ844:AU844)</f>
        <v>320</v>
      </c>
      <c r="AW844" s="64">
        <f t="shared" si="329"/>
        <v>304</v>
      </c>
      <c r="AX844" s="120">
        <v>6</v>
      </c>
      <c r="AY844" s="120">
        <v>20</v>
      </c>
      <c r="AZ844" s="120">
        <v>8</v>
      </c>
      <c r="BA844" s="120">
        <v>1</v>
      </c>
      <c r="BB844" s="81">
        <f>SUM(AX844:BA844)</f>
        <v>35</v>
      </c>
      <c r="BC844" s="80">
        <f>AW844-BB844</f>
        <v>269</v>
      </c>
      <c r="BD844" s="36">
        <f t="shared" si="330"/>
        <v>129.12</v>
      </c>
      <c r="BE844" s="80">
        <f>BC844*0.52</f>
        <v>139.88</v>
      </c>
    </row>
    <row r="845" spans="1:57" ht="17.399999999999999">
      <c r="A845" s="217">
        <v>41928</v>
      </c>
      <c r="B845" s="201" t="str">
        <f t="shared" si="324"/>
        <v>01:30:00</v>
      </c>
      <c r="C845" s="18" t="s">
        <v>39</v>
      </c>
      <c r="D845" s="88">
        <v>568</v>
      </c>
      <c r="E845" s="88">
        <v>380</v>
      </c>
      <c r="F845" s="88">
        <v>615</v>
      </c>
      <c r="G845" s="88">
        <v>20</v>
      </c>
      <c r="H845" s="88">
        <v>13</v>
      </c>
      <c r="I845" s="89">
        <v>20</v>
      </c>
      <c r="J845" s="55">
        <f t="shared" si="305"/>
        <v>1563</v>
      </c>
      <c r="K845" s="55">
        <f t="shared" si="306"/>
        <v>53</v>
      </c>
      <c r="L845" s="89">
        <v>710</v>
      </c>
      <c r="M845" s="94">
        <v>281</v>
      </c>
      <c r="N845" s="94"/>
      <c r="O845" s="19">
        <v>23</v>
      </c>
      <c r="P845" s="45">
        <v>10</v>
      </c>
      <c r="Q845" s="56"/>
      <c r="R845" s="55">
        <f t="shared" si="331"/>
        <v>991</v>
      </c>
      <c r="S845" s="55">
        <f t="shared" si="308"/>
        <v>33</v>
      </c>
      <c r="T845" s="57">
        <f t="shared" si="332"/>
        <v>86</v>
      </c>
      <c r="U845" s="97">
        <v>4.32</v>
      </c>
      <c r="V845" s="88">
        <v>4.5</v>
      </c>
      <c r="W845" s="88">
        <v>7.3</v>
      </c>
      <c r="X845" s="88"/>
      <c r="Y845" s="137"/>
      <c r="Z845" s="88"/>
      <c r="AA845" s="44"/>
      <c r="AB845" s="44"/>
      <c r="AC845" s="68">
        <f t="shared" si="325"/>
        <v>0</v>
      </c>
      <c r="AD845" s="33"/>
      <c r="AE845" s="20">
        <f t="shared" si="326"/>
        <v>0</v>
      </c>
      <c r="AF845" s="85">
        <f>T845+U845+V845+W845+X845+V844+Z845+AA845+AB845</f>
        <v>106.61999999999999</v>
      </c>
      <c r="AG845" s="21">
        <f>+AF845-AM845</f>
        <v>106.61999999999999</v>
      </c>
      <c r="AH845" s="82"/>
      <c r="AI845" s="78"/>
      <c r="AJ845" s="22">
        <f t="shared" si="323"/>
        <v>106.61999999999999</v>
      </c>
      <c r="AK845" s="23">
        <f t="shared" si="310"/>
        <v>22.500000000000014</v>
      </c>
      <c r="AL845" s="58"/>
      <c r="AM845" s="24">
        <f t="shared" si="311"/>
        <v>0</v>
      </c>
      <c r="AN845" s="25">
        <f t="shared" si="327"/>
        <v>129.12</v>
      </c>
      <c r="AO845" s="28">
        <f t="shared" si="328"/>
        <v>129.12</v>
      </c>
      <c r="AP845" s="79"/>
      <c r="AQ845" s="112">
        <v>50</v>
      </c>
      <c r="AR845" s="112">
        <v>200</v>
      </c>
      <c r="AS845" s="112">
        <v>0</v>
      </c>
      <c r="AT845" s="112">
        <v>16</v>
      </c>
      <c r="AU845" s="112">
        <v>54</v>
      </c>
      <c r="AV845" s="62">
        <f t="shared" si="333"/>
        <v>320</v>
      </c>
      <c r="AW845" s="64">
        <f t="shared" si="329"/>
        <v>304</v>
      </c>
      <c r="AX845" s="120">
        <v>6</v>
      </c>
      <c r="AY845" s="120">
        <v>20</v>
      </c>
      <c r="AZ845" s="120">
        <v>8</v>
      </c>
      <c r="BA845" s="120">
        <v>1</v>
      </c>
      <c r="BB845" s="81">
        <f>SUM(AX845:BA845)</f>
        <v>35</v>
      </c>
      <c r="BC845" s="80">
        <f>AW845-BB845</f>
        <v>269</v>
      </c>
      <c r="BD845" s="36">
        <f t="shared" si="330"/>
        <v>129.12</v>
      </c>
      <c r="BE845" s="80">
        <f>BC845*0.52</f>
        <v>139.88</v>
      </c>
    </row>
    <row r="846" spans="1:57" ht="17.399999999999999">
      <c r="A846" s="217">
        <v>41928</v>
      </c>
      <c r="B846" s="201" t="str">
        <f t="shared" si="324"/>
        <v>02:00:00</v>
      </c>
      <c r="C846" s="27" t="s">
        <v>8</v>
      </c>
      <c r="D846" s="88">
        <v>560</v>
      </c>
      <c r="E846" s="88">
        <v>376</v>
      </c>
      <c r="F846" s="88">
        <v>610</v>
      </c>
      <c r="G846" s="88">
        <v>20</v>
      </c>
      <c r="H846" s="88">
        <v>13</v>
      </c>
      <c r="I846" s="89">
        <v>20</v>
      </c>
      <c r="J846" s="55">
        <f t="shared" si="305"/>
        <v>1546</v>
      </c>
      <c r="K846" s="55">
        <f t="shared" si="306"/>
        <v>53</v>
      </c>
      <c r="L846" s="89">
        <v>700</v>
      </c>
      <c r="M846" s="94">
        <v>296</v>
      </c>
      <c r="N846" s="94"/>
      <c r="O846" s="19">
        <v>23</v>
      </c>
      <c r="P846" s="45">
        <v>10</v>
      </c>
      <c r="Q846" s="56"/>
      <c r="R846" s="55">
        <f t="shared" si="331"/>
        <v>996</v>
      </c>
      <c r="S846" s="55">
        <f t="shared" si="308"/>
        <v>33</v>
      </c>
      <c r="T846" s="57">
        <f t="shared" si="332"/>
        <v>86</v>
      </c>
      <c r="U846" s="88">
        <v>4.2</v>
      </c>
      <c r="V846" s="88">
        <v>4.5</v>
      </c>
      <c r="W846" s="88">
        <v>7.1</v>
      </c>
      <c r="X846" s="88"/>
      <c r="Y846" s="137"/>
      <c r="Z846" s="88"/>
      <c r="AA846" s="44"/>
      <c r="AB846" s="44"/>
      <c r="AC846" s="68">
        <f t="shared" si="325"/>
        <v>0</v>
      </c>
      <c r="AD846" s="33"/>
      <c r="AE846" s="20">
        <f t="shared" si="326"/>
        <v>0</v>
      </c>
      <c r="AF846" s="85">
        <f>T846+U846+V846+W846+X846+V845+Z846+AA846+AB846</f>
        <v>106.3</v>
      </c>
      <c r="AG846" s="21">
        <f t="shared" ref="AG846:AG897" si="334">+AF846-AM846</f>
        <v>106.3</v>
      </c>
      <c r="AH846" s="82"/>
      <c r="AI846" s="78"/>
      <c r="AJ846" s="22">
        <f t="shared" si="323"/>
        <v>106.3</v>
      </c>
      <c r="AK846" s="23">
        <f t="shared" si="310"/>
        <v>22.820000000000007</v>
      </c>
      <c r="AL846" s="58"/>
      <c r="AM846" s="24">
        <f t="shared" si="311"/>
        <v>0</v>
      </c>
      <c r="AN846" s="25">
        <f t="shared" si="327"/>
        <v>129.12</v>
      </c>
      <c r="AO846" s="28">
        <f t="shared" si="328"/>
        <v>129.12</v>
      </c>
      <c r="AP846" s="79"/>
      <c r="AQ846" s="112">
        <v>50</v>
      </c>
      <c r="AR846" s="112">
        <v>200</v>
      </c>
      <c r="AS846" s="112">
        <v>0</v>
      </c>
      <c r="AT846" s="112">
        <v>16</v>
      </c>
      <c r="AU846" s="112">
        <v>54</v>
      </c>
      <c r="AV846" s="62">
        <f t="shared" si="333"/>
        <v>320</v>
      </c>
      <c r="AW846" s="64">
        <f t="shared" si="329"/>
        <v>304</v>
      </c>
      <c r="AX846" s="120">
        <v>6</v>
      </c>
      <c r="AY846" s="120">
        <v>20</v>
      </c>
      <c r="AZ846" s="120">
        <v>8</v>
      </c>
      <c r="BA846" s="120">
        <v>1</v>
      </c>
      <c r="BB846" s="81">
        <f>SUM(AX846:BA846)</f>
        <v>35</v>
      </c>
      <c r="BC846" s="80">
        <f>AW846-BB846</f>
        <v>269</v>
      </c>
      <c r="BD846" s="36">
        <f t="shared" si="330"/>
        <v>129.12</v>
      </c>
      <c r="BE846" s="80">
        <f>BC846*0.52</f>
        <v>139.88</v>
      </c>
    </row>
    <row r="847" spans="1:57" ht="17.399999999999999">
      <c r="A847" s="217">
        <v>41928</v>
      </c>
      <c r="B847" s="201" t="str">
        <f t="shared" si="324"/>
        <v>02:30:00</v>
      </c>
      <c r="C847" s="27" t="s">
        <v>40</v>
      </c>
      <c r="D847" s="88">
        <v>551</v>
      </c>
      <c r="E847" s="88">
        <v>374</v>
      </c>
      <c r="F847" s="88">
        <v>607</v>
      </c>
      <c r="G847" s="88">
        <v>19</v>
      </c>
      <c r="H847" s="88">
        <v>13</v>
      </c>
      <c r="I847" s="89">
        <v>20</v>
      </c>
      <c r="J847" s="55">
        <f t="shared" si="305"/>
        <v>1532</v>
      </c>
      <c r="K847" s="55">
        <f t="shared" si="306"/>
        <v>52</v>
      </c>
      <c r="L847" s="89">
        <v>688</v>
      </c>
      <c r="M847" s="94">
        <v>293</v>
      </c>
      <c r="N847" s="94"/>
      <c r="O847" s="19">
        <v>22</v>
      </c>
      <c r="P847" s="45">
        <v>10</v>
      </c>
      <c r="Q847" s="56"/>
      <c r="R847" s="55">
        <f t="shared" si="331"/>
        <v>981</v>
      </c>
      <c r="S847" s="55">
        <f t="shared" si="308"/>
        <v>32</v>
      </c>
      <c r="T847" s="57">
        <f t="shared" si="332"/>
        <v>84</v>
      </c>
      <c r="U847" s="88">
        <v>4.2</v>
      </c>
      <c r="V847" s="88">
        <v>4.5</v>
      </c>
      <c r="W847" s="88">
        <v>7.1</v>
      </c>
      <c r="X847" s="88"/>
      <c r="Y847" s="88"/>
      <c r="Z847" s="88"/>
      <c r="AA847" s="44"/>
      <c r="AB847" s="44"/>
      <c r="AC847" s="68">
        <f t="shared" si="325"/>
        <v>0</v>
      </c>
      <c r="AD847" s="33"/>
      <c r="AE847" s="20">
        <f t="shared" si="326"/>
        <v>0</v>
      </c>
      <c r="AF847" s="85">
        <f t="shared" ref="AF847:AF856" si="335">T847+U847+V847+W847+X847+Y847+Z847+AA847+AB847</f>
        <v>99.8</v>
      </c>
      <c r="AG847" s="21">
        <f t="shared" si="334"/>
        <v>99.8</v>
      </c>
      <c r="AH847" s="82"/>
      <c r="AI847" s="78"/>
      <c r="AJ847" s="22">
        <f t="shared" si="323"/>
        <v>99.8</v>
      </c>
      <c r="AK847" s="23">
        <f t="shared" si="310"/>
        <v>29.320000000000007</v>
      </c>
      <c r="AL847" s="58"/>
      <c r="AM847" s="24">
        <f t="shared" si="311"/>
        <v>0</v>
      </c>
      <c r="AN847" s="25">
        <f t="shared" si="327"/>
        <v>129.12</v>
      </c>
      <c r="AO847" s="28">
        <f t="shared" si="328"/>
        <v>129.12</v>
      </c>
      <c r="AP847" s="79"/>
      <c r="AQ847" s="112">
        <v>50</v>
      </c>
      <c r="AR847" s="112">
        <v>200</v>
      </c>
      <c r="AS847" s="112">
        <v>0</v>
      </c>
      <c r="AT847" s="112">
        <v>16</v>
      </c>
      <c r="AU847" s="112">
        <v>54</v>
      </c>
      <c r="AV847" s="62">
        <f t="shared" si="333"/>
        <v>320</v>
      </c>
      <c r="AW847" s="64">
        <f t="shared" si="329"/>
        <v>304</v>
      </c>
      <c r="AX847" s="120">
        <v>6</v>
      </c>
      <c r="AY847" s="120">
        <v>20</v>
      </c>
      <c r="AZ847" s="120">
        <v>8</v>
      </c>
      <c r="BA847" s="120">
        <v>1</v>
      </c>
      <c r="BB847" s="81">
        <f t="shared" ref="BB847:BB897" si="336">SUM(AX847:BA847)</f>
        <v>35</v>
      </c>
      <c r="BC847" s="80">
        <f t="shared" ref="BC847:BC897" si="337">AW847-BB847</f>
        <v>269</v>
      </c>
      <c r="BD847" s="36">
        <f t="shared" si="330"/>
        <v>129.12</v>
      </c>
      <c r="BE847" s="80">
        <f t="shared" ref="BE847:BE897" si="338">BC847*0.52</f>
        <v>139.88</v>
      </c>
    </row>
    <row r="848" spans="1:57" ht="17.399999999999999">
      <c r="A848" s="217">
        <v>41928</v>
      </c>
      <c r="B848" s="201" t="str">
        <f t="shared" si="324"/>
        <v>03:00:00</v>
      </c>
      <c r="C848" s="27" t="s">
        <v>9</v>
      </c>
      <c r="D848" s="88">
        <v>541</v>
      </c>
      <c r="E848" s="88">
        <v>365</v>
      </c>
      <c r="F848" s="88">
        <v>611</v>
      </c>
      <c r="G848" s="88">
        <v>18</v>
      </c>
      <c r="H848" s="88">
        <v>12</v>
      </c>
      <c r="I848" s="89">
        <v>20</v>
      </c>
      <c r="J848" s="55">
        <f t="shared" si="305"/>
        <v>1517</v>
      </c>
      <c r="K848" s="55">
        <f t="shared" si="306"/>
        <v>50</v>
      </c>
      <c r="L848" s="89">
        <v>674</v>
      </c>
      <c r="M848" s="94">
        <v>291</v>
      </c>
      <c r="N848" s="94"/>
      <c r="O848" s="19">
        <v>22</v>
      </c>
      <c r="P848" s="45">
        <v>10</v>
      </c>
      <c r="Q848" s="56"/>
      <c r="R848" s="55">
        <f t="shared" si="331"/>
        <v>965</v>
      </c>
      <c r="S848" s="55">
        <f t="shared" si="308"/>
        <v>32</v>
      </c>
      <c r="T848" s="57">
        <f t="shared" si="332"/>
        <v>82</v>
      </c>
      <c r="U848" s="88">
        <v>4.16</v>
      </c>
      <c r="V848" s="88">
        <v>5</v>
      </c>
      <c r="W848" s="88">
        <v>7.3</v>
      </c>
      <c r="X848" s="88"/>
      <c r="Y848" s="88"/>
      <c r="Z848" s="88"/>
      <c r="AA848" s="44"/>
      <c r="AB848" s="44"/>
      <c r="AC848" s="68">
        <f t="shared" si="325"/>
        <v>0</v>
      </c>
      <c r="AD848" s="33"/>
      <c r="AE848" s="20">
        <f t="shared" si="326"/>
        <v>0</v>
      </c>
      <c r="AF848" s="85">
        <f t="shared" si="335"/>
        <v>98.46</v>
      </c>
      <c r="AG848" s="21">
        <f t="shared" si="334"/>
        <v>98.46</v>
      </c>
      <c r="AH848" s="82"/>
      <c r="AI848" s="78"/>
      <c r="AJ848" s="22">
        <f t="shared" si="323"/>
        <v>98.46</v>
      </c>
      <c r="AK848" s="23">
        <f t="shared" si="310"/>
        <v>30.660000000000011</v>
      </c>
      <c r="AL848" s="58"/>
      <c r="AM848" s="24">
        <f t="shared" si="311"/>
        <v>0</v>
      </c>
      <c r="AN848" s="25">
        <f t="shared" si="327"/>
        <v>129.12</v>
      </c>
      <c r="AO848" s="28">
        <f t="shared" si="328"/>
        <v>129.12</v>
      </c>
      <c r="AP848" s="79"/>
      <c r="AQ848" s="112">
        <v>50</v>
      </c>
      <c r="AR848" s="112">
        <v>200</v>
      </c>
      <c r="AS848" s="112">
        <v>0</v>
      </c>
      <c r="AT848" s="112">
        <v>16</v>
      </c>
      <c r="AU848" s="112">
        <v>54</v>
      </c>
      <c r="AV848" s="62">
        <f t="shared" si="333"/>
        <v>320</v>
      </c>
      <c r="AW848" s="64">
        <f t="shared" si="329"/>
        <v>304</v>
      </c>
      <c r="AX848" s="120">
        <v>6</v>
      </c>
      <c r="AY848" s="120">
        <v>20</v>
      </c>
      <c r="AZ848" s="120">
        <v>8</v>
      </c>
      <c r="BA848" s="120">
        <v>1</v>
      </c>
      <c r="BB848" s="81">
        <f t="shared" si="336"/>
        <v>35</v>
      </c>
      <c r="BC848" s="80">
        <f t="shared" si="337"/>
        <v>269</v>
      </c>
      <c r="BD848" s="36">
        <f t="shared" si="330"/>
        <v>129.12</v>
      </c>
      <c r="BE848" s="80">
        <f t="shared" si="338"/>
        <v>139.88</v>
      </c>
    </row>
    <row r="849" spans="1:57" ht="17.399999999999999">
      <c r="A849" s="217">
        <v>41928</v>
      </c>
      <c r="B849" s="201" t="str">
        <f t="shared" si="324"/>
        <v>03:30:00</v>
      </c>
      <c r="C849" s="27" t="s">
        <v>41</v>
      </c>
      <c r="D849" s="88">
        <v>533</v>
      </c>
      <c r="E849" s="88">
        <v>364</v>
      </c>
      <c r="F849" s="88">
        <v>596</v>
      </c>
      <c r="G849" s="88">
        <v>18</v>
      </c>
      <c r="H849" s="88">
        <v>12</v>
      </c>
      <c r="I849" s="89">
        <v>19</v>
      </c>
      <c r="J849" s="55">
        <f t="shared" si="305"/>
        <v>1493</v>
      </c>
      <c r="K849" s="55">
        <f t="shared" si="306"/>
        <v>49</v>
      </c>
      <c r="L849" s="89">
        <v>666</v>
      </c>
      <c r="M849" s="94">
        <v>269</v>
      </c>
      <c r="N849" s="94"/>
      <c r="O849" s="19">
        <v>22</v>
      </c>
      <c r="P849" s="45">
        <v>10</v>
      </c>
      <c r="Q849" s="56"/>
      <c r="R849" s="55">
        <f t="shared" si="331"/>
        <v>935</v>
      </c>
      <c r="S849" s="55">
        <f t="shared" si="308"/>
        <v>32</v>
      </c>
      <c r="T849" s="57">
        <f t="shared" si="332"/>
        <v>81</v>
      </c>
      <c r="U849" s="88">
        <v>4.16</v>
      </c>
      <c r="V849" s="88">
        <v>5</v>
      </c>
      <c r="W849" s="88">
        <v>7.3</v>
      </c>
      <c r="X849" s="88"/>
      <c r="Y849" s="88"/>
      <c r="Z849" s="88"/>
      <c r="AA849" s="44"/>
      <c r="AB849" s="44"/>
      <c r="AC849" s="68">
        <f t="shared" si="325"/>
        <v>0</v>
      </c>
      <c r="AD849" s="33"/>
      <c r="AE849" s="20">
        <f t="shared" si="326"/>
        <v>0</v>
      </c>
      <c r="AF849" s="85">
        <f t="shared" si="335"/>
        <v>97.46</v>
      </c>
      <c r="AG849" s="21">
        <f t="shared" si="334"/>
        <v>97.46</v>
      </c>
      <c r="AH849" s="82"/>
      <c r="AI849" s="78"/>
      <c r="AJ849" s="22">
        <f t="shared" si="323"/>
        <v>97.46</v>
      </c>
      <c r="AK849" s="23">
        <f t="shared" si="310"/>
        <v>31.660000000000011</v>
      </c>
      <c r="AL849" s="58"/>
      <c r="AM849" s="24">
        <f t="shared" si="311"/>
        <v>0</v>
      </c>
      <c r="AN849" s="25">
        <f t="shared" si="327"/>
        <v>129.12</v>
      </c>
      <c r="AO849" s="28">
        <f t="shared" si="328"/>
        <v>129.12</v>
      </c>
      <c r="AP849" s="79"/>
      <c r="AQ849" s="112">
        <v>50</v>
      </c>
      <c r="AR849" s="112">
        <v>200</v>
      </c>
      <c r="AS849" s="112">
        <v>0</v>
      </c>
      <c r="AT849" s="112">
        <v>16</v>
      </c>
      <c r="AU849" s="112">
        <v>54</v>
      </c>
      <c r="AV849" s="62">
        <f t="shared" si="333"/>
        <v>320</v>
      </c>
      <c r="AW849" s="64">
        <f t="shared" si="329"/>
        <v>304</v>
      </c>
      <c r="AX849" s="120">
        <v>6</v>
      </c>
      <c r="AY849" s="120">
        <v>20</v>
      </c>
      <c r="AZ849" s="120">
        <v>8</v>
      </c>
      <c r="BA849" s="120">
        <v>1</v>
      </c>
      <c r="BB849" s="81">
        <f t="shared" si="336"/>
        <v>35</v>
      </c>
      <c r="BC849" s="80">
        <f t="shared" si="337"/>
        <v>269</v>
      </c>
      <c r="BD849" s="36">
        <f t="shared" si="330"/>
        <v>129.12</v>
      </c>
      <c r="BE849" s="80">
        <f t="shared" si="338"/>
        <v>139.88</v>
      </c>
    </row>
    <row r="850" spans="1:57" ht="17.399999999999999">
      <c r="A850" s="217">
        <v>41928</v>
      </c>
      <c r="B850" s="201" t="str">
        <f t="shared" si="324"/>
        <v>04:00:00</v>
      </c>
      <c r="C850" s="27" t="s">
        <v>10</v>
      </c>
      <c r="D850" s="88">
        <v>530</v>
      </c>
      <c r="E850" s="88">
        <v>364</v>
      </c>
      <c r="F850" s="88">
        <v>600</v>
      </c>
      <c r="G850" s="88">
        <v>18</v>
      </c>
      <c r="H850" s="88">
        <v>13</v>
      </c>
      <c r="I850" s="89">
        <v>20</v>
      </c>
      <c r="J850" s="55">
        <f t="shared" si="305"/>
        <v>1494</v>
      </c>
      <c r="K850" s="55">
        <f t="shared" si="306"/>
        <v>51</v>
      </c>
      <c r="L850" s="89">
        <v>670</v>
      </c>
      <c r="M850" s="94">
        <v>269</v>
      </c>
      <c r="N850" s="94"/>
      <c r="O850" s="19">
        <v>22</v>
      </c>
      <c r="P850" s="45">
        <v>10</v>
      </c>
      <c r="Q850" s="56"/>
      <c r="R850" s="55">
        <f t="shared" si="331"/>
        <v>939</v>
      </c>
      <c r="S850" s="55">
        <f t="shared" si="308"/>
        <v>32</v>
      </c>
      <c r="T850" s="57">
        <f t="shared" si="332"/>
        <v>83</v>
      </c>
      <c r="U850" s="88">
        <v>2.76</v>
      </c>
      <c r="V850" s="88">
        <v>5</v>
      </c>
      <c r="W850" s="100">
        <v>7.5</v>
      </c>
      <c r="X850" s="88"/>
      <c r="Y850" s="88"/>
      <c r="Z850" s="88"/>
      <c r="AA850" s="44"/>
      <c r="AB850" s="44"/>
      <c r="AC850" s="68">
        <f t="shared" si="325"/>
        <v>0</v>
      </c>
      <c r="AD850" s="33"/>
      <c r="AE850" s="20">
        <f t="shared" si="326"/>
        <v>0</v>
      </c>
      <c r="AF850" s="85">
        <f t="shared" si="335"/>
        <v>98.26</v>
      </c>
      <c r="AG850" s="21">
        <f t="shared" si="334"/>
        <v>98.26</v>
      </c>
      <c r="AH850" s="82"/>
      <c r="AI850" s="78"/>
      <c r="AJ850" s="22">
        <f t="shared" si="323"/>
        <v>98.26</v>
      </c>
      <c r="AK850" s="23">
        <f t="shared" si="310"/>
        <v>30.86</v>
      </c>
      <c r="AL850" s="58"/>
      <c r="AM850" s="24">
        <f t="shared" si="311"/>
        <v>0</v>
      </c>
      <c r="AN850" s="25">
        <f t="shared" si="327"/>
        <v>129.12</v>
      </c>
      <c r="AO850" s="28">
        <f t="shared" si="328"/>
        <v>129.12</v>
      </c>
      <c r="AP850" s="79"/>
      <c r="AQ850" s="112">
        <v>50</v>
      </c>
      <c r="AR850" s="112">
        <v>200</v>
      </c>
      <c r="AS850" s="112">
        <v>0</v>
      </c>
      <c r="AT850" s="112">
        <v>16</v>
      </c>
      <c r="AU850" s="112">
        <v>54</v>
      </c>
      <c r="AV850" s="62">
        <f t="shared" si="333"/>
        <v>320</v>
      </c>
      <c r="AW850" s="64">
        <f t="shared" si="329"/>
        <v>304</v>
      </c>
      <c r="AX850" s="120">
        <v>6</v>
      </c>
      <c r="AY850" s="120">
        <v>20</v>
      </c>
      <c r="AZ850" s="120">
        <v>8</v>
      </c>
      <c r="BA850" s="120">
        <v>1</v>
      </c>
      <c r="BB850" s="81">
        <f t="shared" si="336"/>
        <v>35</v>
      </c>
      <c r="BC850" s="80">
        <f t="shared" si="337"/>
        <v>269</v>
      </c>
      <c r="BD850" s="36">
        <f t="shared" si="330"/>
        <v>129.12</v>
      </c>
      <c r="BE850" s="80">
        <f t="shared" si="338"/>
        <v>139.88</v>
      </c>
    </row>
    <row r="851" spans="1:57" ht="17.399999999999999">
      <c r="A851" s="217">
        <v>41928</v>
      </c>
      <c r="B851" s="201" t="str">
        <f t="shared" si="324"/>
        <v>04:30:00</v>
      </c>
      <c r="C851" s="27" t="s">
        <v>42</v>
      </c>
      <c r="D851" s="88">
        <v>533</v>
      </c>
      <c r="E851" s="88">
        <v>364</v>
      </c>
      <c r="F851" s="88">
        <v>610</v>
      </c>
      <c r="G851" s="88">
        <v>18</v>
      </c>
      <c r="H851" s="88">
        <v>13</v>
      </c>
      <c r="I851" s="89">
        <v>20</v>
      </c>
      <c r="J851" s="55">
        <f t="shared" ref="J851:J890" si="339">D851+E851+F851</f>
        <v>1507</v>
      </c>
      <c r="K851" s="55">
        <f t="shared" ref="K851:K890" si="340">G851+H851+I851</f>
        <v>51</v>
      </c>
      <c r="L851" s="89">
        <v>680</v>
      </c>
      <c r="M851" s="94">
        <v>269</v>
      </c>
      <c r="N851" s="94"/>
      <c r="O851" s="19">
        <v>22</v>
      </c>
      <c r="P851" s="45">
        <v>10</v>
      </c>
      <c r="Q851" s="56"/>
      <c r="R851" s="55">
        <f t="shared" si="331"/>
        <v>949</v>
      </c>
      <c r="S851" s="55">
        <f t="shared" ref="S851:S914" si="341">O851+P851+Q851</f>
        <v>32</v>
      </c>
      <c r="T851" s="57">
        <f t="shared" si="332"/>
        <v>83</v>
      </c>
      <c r="U851" s="88">
        <v>2.76</v>
      </c>
      <c r="V851" s="88">
        <v>5</v>
      </c>
      <c r="W851" s="100">
        <v>7.5</v>
      </c>
      <c r="X851" s="88"/>
      <c r="Y851" s="88"/>
      <c r="Z851" s="88"/>
      <c r="AA851" s="44"/>
      <c r="AB851" s="44"/>
      <c r="AC851" s="68">
        <f t="shared" si="325"/>
        <v>0</v>
      </c>
      <c r="AD851" s="33"/>
      <c r="AE851" s="20">
        <f t="shared" si="326"/>
        <v>0</v>
      </c>
      <c r="AF851" s="85">
        <f t="shared" si="335"/>
        <v>98.26</v>
      </c>
      <c r="AG851" s="21">
        <f t="shared" si="334"/>
        <v>98.26</v>
      </c>
      <c r="AH851" s="82"/>
      <c r="AI851" s="78"/>
      <c r="AJ851" s="22">
        <f t="shared" si="323"/>
        <v>98.26</v>
      </c>
      <c r="AK851" s="23">
        <f t="shared" ref="AK851:AK914" si="342">AO851-AF851</f>
        <v>30.86</v>
      </c>
      <c r="AL851" s="58"/>
      <c r="AM851" s="24">
        <f t="shared" ref="AM851:AM914" si="343">AE851</f>
        <v>0</v>
      </c>
      <c r="AN851" s="25">
        <f t="shared" si="327"/>
        <v>129.12</v>
      </c>
      <c r="AO851" s="28">
        <f t="shared" si="328"/>
        <v>129.12</v>
      </c>
      <c r="AP851" s="79"/>
      <c r="AQ851" s="112">
        <v>50</v>
      </c>
      <c r="AR851" s="112">
        <v>200</v>
      </c>
      <c r="AS851" s="112">
        <v>0</v>
      </c>
      <c r="AT851" s="112">
        <v>16</v>
      </c>
      <c r="AU851" s="112">
        <v>54</v>
      </c>
      <c r="AV851" s="62">
        <f t="shared" si="333"/>
        <v>320</v>
      </c>
      <c r="AW851" s="64">
        <f t="shared" si="329"/>
        <v>304</v>
      </c>
      <c r="AX851" s="120">
        <v>6</v>
      </c>
      <c r="AY851" s="120">
        <v>20</v>
      </c>
      <c r="AZ851" s="120">
        <v>8</v>
      </c>
      <c r="BA851" s="120">
        <v>1</v>
      </c>
      <c r="BB851" s="81">
        <f t="shared" si="336"/>
        <v>35</v>
      </c>
      <c r="BC851" s="80">
        <f t="shared" si="337"/>
        <v>269</v>
      </c>
      <c r="BD851" s="36">
        <f t="shared" si="330"/>
        <v>129.12</v>
      </c>
      <c r="BE851" s="80">
        <f t="shared" si="338"/>
        <v>139.88</v>
      </c>
    </row>
    <row r="852" spans="1:57" ht="17.399999999999999">
      <c r="A852" s="217">
        <v>41928</v>
      </c>
      <c r="B852" s="201" t="str">
        <f t="shared" si="324"/>
        <v>05:00:00</v>
      </c>
      <c r="C852" s="27" t="s">
        <v>11</v>
      </c>
      <c r="D852" s="88">
        <v>544</v>
      </c>
      <c r="E852" s="88">
        <v>364</v>
      </c>
      <c r="F852" s="88">
        <v>634</v>
      </c>
      <c r="G852" s="88">
        <v>18</v>
      </c>
      <c r="H852" s="88">
        <v>13</v>
      </c>
      <c r="I852" s="89">
        <v>20</v>
      </c>
      <c r="J852" s="55">
        <f t="shared" si="339"/>
        <v>1542</v>
      </c>
      <c r="K852" s="55">
        <f t="shared" si="340"/>
        <v>51</v>
      </c>
      <c r="L852" s="89">
        <v>690</v>
      </c>
      <c r="M852" s="94">
        <v>269</v>
      </c>
      <c r="N852" s="94"/>
      <c r="O852" s="19">
        <v>23</v>
      </c>
      <c r="P852" s="45">
        <v>10</v>
      </c>
      <c r="Q852" s="56"/>
      <c r="R852" s="55">
        <f t="shared" si="331"/>
        <v>959</v>
      </c>
      <c r="S852" s="55">
        <f t="shared" si="341"/>
        <v>33</v>
      </c>
      <c r="T852" s="57">
        <f t="shared" si="332"/>
        <v>84</v>
      </c>
      <c r="U852" s="88">
        <v>4.21</v>
      </c>
      <c r="V852" s="88">
        <v>5</v>
      </c>
      <c r="W852" s="100">
        <v>7.9</v>
      </c>
      <c r="X852" s="88"/>
      <c r="Y852" s="88"/>
      <c r="Z852" s="88"/>
      <c r="AA852" s="44"/>
      <c r="AB852" s="44"/>
      <c r="AC852" s="68">
        <f t="shared" si="325"/>
        <v>0</v>
      </c>
      <c r="AD852" s="33"/>
      <c r="AE852" s="20">
        <f t="shared" si="326"/>
        <v>0</v>
      </c>
      <c r="AF852" s="85">
        <f t="shared" si="335"/>
        <v>101.11</v>
      </c>
      <c r="AG852" s="21">
        <f t="shared" si="334"/>
        <v>101.11</v>
      </c>
      <c r="AH852" s="82"/>
      <c r="AI852" s="78"/>
      <c r="AJ852" s="22">
        <f t="shared" si="323"/>
        <v>101.11</v>
      </c>
      <c r="AK852" s="23">
        <f t="shared" si="342"/>
        <v>28.010000000000005</v>
      </c>
      <c r="AL852" s="58"/>
      <c r="AM852" s="24">
        <f t="shared" si="343"/>
        <v>0</v>
      </c>
      <c r="AN852" s="25">
        <f t="shared" si="327"/>
        <v>129.12</v>
      </c>
      <c r="AO852" s="28">
        <f t="shared" si="328"/>
        <v>129.12</v>
      </c>
      <c r="AP852" s="79"/>
      <c r="AQ852" s="112">
        <v>50</v>
      </c>
      <c r="AR852" s="112">
        <v>200</v>
      </c>
      <c r="AS852" s="112">
        <v>0</v>
      </c>
      <c r="AT852" s="112">
        <v>16</v>
      </c>
      <c r="AU852" s="112">
        <v>54</v>
      </c>
      <c r="AV852" s="62">
        <f t="shared" si="333"/>
        <v>320</v>
      </c>
      <c r="AW852" s="64">
        <f t="shared" si="329"/>
        <v>304</v>
      </c>
      <c r="AX852" s="120">
        <v>6</v>
      </c>
      <c r="AY852" s="120">
        <v>20</v>
      </c>
      <c r="AZ852" s="120">
        <v>8</v>
      </c>
      <c r="BA852" s="120">
        <v>1</v>
      </c>
      <c r="BB852" s="81">
        <f t="shared" si="336"/>
        <v>35</v>
      </c>
      <c r="BC852" s="80">
        <f t="shared" si="337"/>
        <v>269</v>
      </c>
      <c r="BD852" s="36">
        <f t="shared" si="330"/>
        <v>129.12</v>
      </c>
      <c r="BE852" s="80">
        <f t="shared" si="338"/>
        <v>139.88</v>
      </c>
    </row>
    <row r="853" spans="1:57" ht="17.399999999999999">
      <c r="A853" s="217">
        <v>41928</v>
      </c>
      <c r="B853" s="201" t="str">
        <f t="shared" si="324"/>
        <v>05:30:00</v>
      </c>
      <c r="C853" s="27" t="s">
        <v>43</v>
      </c>
      <c r="D853" s="88">
        <v>558</v>
      </c>
      <c r="E853" s="88">
        <v>351</v>
      </c>
      <c r="F853" s="88">
        <v>652</v>
      </c>
      <c r="G853" s="88">
        <v>18</v>
      </c>
      <c r="H853" s="88">
        <v>12</v>
      </c>
      <c r="I853" s="89">
        <v>21</v>
      </c>
      <c r="J853" s="55">
        <f t="shared" si="339"/>
        <v>1561</v>
      </c>
      <c r="K853" s="55">
        <f t="shared" si="340"/>
        <v>51</v>
      </c>
      <c r="L853" s="89">
        <v>677</v>
      </c>
      <c r="M853" s="94">
        <v>277</v>
      </c>
      <c r="N853" s="94"/>
      <c r="O853" s="19">
        <v>22</v>
      </c>
      <c r="P853" s="45">
        <v>10</v>
      </c>
      <c r="Q853" s="45"/>
      <c r="R853" s="55">
        <f t="shared" si="331"/>
        <v>954</v>
      </c>
      <c r="S853" s="55">
        <f t="shared" si="341"/>
        <v>32</v>
      </c>
      <c r="T853" s="57">
        <f t="shared" si="332"/>
        <v>83</v>
      </c>
      <c r="U853" s="88">
        <v>4.21</v>
      </c>
      <c r="V853" s="98">
        <v>5</v>
      </c>
      <c r="W853" s="100">
        <v>7.9</v>
      </c>
      <c r="X853" s="88"/>
      <c r="Y853" s="88"/>
      <c r="Z853" s="88"/>
      <c r="AA853" s="44"/>
      <c r="AB853" s="44"/>
      <c r="AC853" s="68">
        <f t="shared" si="325"/>
        <v>0</v>
      </c>
      <c r="AD853" s="33"/>
      <c r="AE853" s="20">
        <f t="shared" si="326"/>
        <v>0</v>
      </c>
      <c r="AF853" s="85">
        <f t="shared" si="335"/>
        <v>100.11</v>
      </c>
      <c r="AG853" s="21">
        <f t="shared" si="334"/>
        <v>100.11</v>
      </c>
      <c r="AH853" s="82"/>
      <c r="AI853" s="78"/>
      <c r="AJ853" s="22">
        <f t="shared" si="323"/>
        <v>100.11</v>
      </c>
      <c r="AK853" s="23">
        <f t="shared" si="342"/>
        <v>29.010000000000005</v>
      </c>
      <c r="AL853" s="58"/>
      <c r="AM853" s="24">
        <f t="shared" si="343"/>
        <v>0</v>
      </c>
      <c r="AN853" s="25">
        <f t="shared" si="327"/>
        <v>129.12</v>
      </c>
      <c r="AO853" s="28">
        <f t="shared" si="328"/>
        <v>129.12</v>
      </c>
      <c r="AP853" s="79"/>
      <c r="AQ853" s="112">
        <v>50</v>
      </c>
      <c r="AR853" s="112">
        <v>200</v>
      </c>
      <c r="AS853" s="112">
        <v>0</v>
      </c>
      <c r="AT853" s="112">
        <v>16</v>
      </c>
      <c r="AU853" s="112">
        <v>54</v>
      </c>
      <c r="AV853" s="62">
        <f t="shared" si="333"/>
        <v>320</v>
      </c>
      <c r="AW853" s="64">
        <f t="shared" si="329"/>
        <v>304</v>
      </c>
      <c r="AX853" s="120">
        <v>6</v>
      </c>
      <c r="AY853" s="120">
        <v>20</v>
      </c>
      <c r="AZ853" s="120">
        <v>8</v>
      </c>
      <c r="BA853" s="120">
        <v>1</v>
      </c>
      <c r="BB853" s="81">
        <f t="shared" si="336"/>
        <v>35</v>
      </c>
      <c r="BC853" s="80">
        <f t="shared" si="337"/>
        <v>269</v>
      </c>
      <c r="BD853" s="36">
        <f t="shared" si="330"/>
        <v>129.12</v>
      </c>
      <c r="BE853" s="80">
        <f t="shared" si="338"/>
        <v>139.88</v>
      </c>
    </row>
    <row r="854" spans="1:57" ht="17.399999999999999">
      <c r="A854" s="217">
        <v>41928</v>
      </c>
      <c r="B854" s="201" t="str">
        <f t="shared" si="324"/>
        <v>06:00:00</v>
      </c>
      <c r="C854" s="27" t="s">
        <v>12</v>
      </c>
      <c r="D854" s="88">
        <v>540</v>
      </c>
      <c r="E854" s="88">
        <v>335</v>
      </c>
      <c r="F854" s="88">
        <v>621</v>
      </c>
      <c r="G854" s="88">
        <v>18</v>
      </c>
      <c r="H854" s="88">
        <v>12</v>
      </c>
      <c r="I854" s="89">
        <v>20</v>
      </c>
      <c r="J854" s="55">
        <f t="shared" si="339"/>
        <v>1496</v>
      </c>
      <c r="K854" s="55">
        <f t="shared" si="340"/>
        <v>50</v>
      </c>
      <c r="L854" s="89">
        <v>648</v>
      </c>
      <c r="M854" s="94">
        <v>268</v>
      </c>
      <c r="N854" s="94"/>
      <c r="O854" s="19">
        <v>21</v>
      </c>
      <c r="P854" s="93">
        <v>10</v>
      </c>
      <c r="Q854" s="45"/>
      <c r="R854" s="55">
        <f t="shared" si="331"/>
        <v>916</v>
      </c>
      <c r="S854" s="55">
        <f t="shared" si="341"/>
        <v>31</v>
      </c>
      <c r="T854" s="57">
        <f t="shared" si="332"/>
        <v>81</v>
      </c>
      <c r="U854" s="88">
        <v>4.04</v>
      </c>
      <c r="V854" s="98">
        <v>4</v>
      </c>
      <c r="W854" s="100">
        <v>7.3</v>
      </c>
      <c r="X854" s="88"/>
      <c r="Y854" s="88"/>
      <c r="Z854" s="88"/>
      <c r="AA854" s="44"/>
      <c r="AB854" s="44"/>
      <c r="AC854" s="68">
        <f t="shared" si="325"/>
        <v>0</v>
      </c>
      <c r="AD854" s="33"/>
      <c r="AE854" s="20">
        <f t="shared" si="326"/>
        <v>0</v>
      </c>
      <c r="AF854" s="85">
        <f t="shared" si="335"/>
        <v>96.34</v>
      </c>
      <c r="AG854" s="21">
        <f t="shared" si="334"/>
        <v>96.34</v>
      </c>
      <c r="AH854" s="82"/>
      <c r="AI854" s="78"/>
      <c r="AJ854" s="22">
        <f t="shared" si="323"/>
        <v>96.34</v>
      </c>
      <c r="AK854" s="23">
        <f t="shared" si="342"/>
        <v>41.900000000000006</v>
      </c>
      <c r="AL854" s="58"/>
      <c r="AM854" s="24">
        <f t="shared" si="343"/>
        <v>0</v>
      </c>
      <c r="AN854" s="25">
        <f t="shared" si="327"/>
        <v>138.24</v>
      </c>
      <c r="AO854" s="28">
        <f t="shared" si="328"/>
        <v>138.24</v>
      </c>
      <c r="AP854" s="79"/>
      <c r="AQ854" s="112">
        <v>70</v>
      </c>
      <c r="AR854" s="112">
        <v>200</v>
      </c>
      <c r="AS854" s="112">
        <v>0</v>
      </c>
      <c r="AT854" s="112">
        <v>16</v>
      </c>
      <c r="AU854" s="112">
        <v>54</v>
      </c>
      <c r="AV854" s="62">
        <f t="shared" si="333"/>
        <v>340</v>
      </c>
      <c r="AW854" s="64">
        <f t="shared" si="329"/>
        <v>323</v>
      </c>
      <c r="AX854" s="120">
        <v>6</v>
      </c>
      <c r="AY854" s="120">
        <v>20</v>
      </c>
      <c r="AZ854" s="120">
        <v>8</v>
      </c>
      <c r="BA854" s="120">
        <v>1</v>
      </c>
      <c r="BB854" s="81">
        <f t="shared" si="336"/>
        <v>35</v>
      </c>
      <c r="BC854" s="80">
        <f t="shared" si="337"/>
        <v>288</v>
      </c>
      <c r="BD854" s="36">
        <f t="shared" si="330"/>
        <v>138.24</v>
      </c>
      <c r="BE854" s="80">
        <f t="shared" si="338"/>
        <v>149.76</v>
      </c>
    </row>
    <row r="855" spans="1:57" ht="17.399999999999999">
      <c r="A855" s="217">
        <v>41928</v>
      </c>
      <c r="B855" s="201" t="str">
        <f t="shared" si="324"/>
        <v>06:30:00</v>
      </c>
      <c r="C855" s="27" t="s">
        <v>44</v>
      </c>
      <c r="D855" s="88">
        <v>526</v>
      </c>
      <c r="E855" s="88">
        <v>349</v>
      </c>
      <c r="F855" s="88">
        <v>608</v>
      </c>
      <c r="G855" s="88">
        <v>18</v>
      </c>
      <c r="H855" s="88">
        <v>12</v>
      </c>
      <c r="I855" s="89">
        <v>20</v>
      </c>
      <c r="J855" s="55">
        <f t="shared" si="339"/>
        <v>1483</v>
      </c>
      <c r="K855" s="55">
        <f t="shared" si="340"/>
        <v>50</v>
      </c>
      <c r="L855" s="89">
        <v>631</v>
      </c>
      <c r="M855" s="94">
        <v>261</v>
      </c>
      <c r="N855" s="94"/>
      <c r="O855" s="93">
        <v>21</v>
      </c>
      <c r="P855" s="93">
        <v>10</v>
      </c>
      <c r="Q855" s="45"/>
      <c r="R855" s="55">
        <f t="shared" si="331"/>
        <v>892</v>
      </c>
      <c r="S855" s="55">
        <f t="shared" si="341"/>
        <v>31</v>
      </c>
      <c r="T855" s="57">
        <f t="shared" si="332"/>
        <v>81</v>
      </c>
      <c r="U855" s="88">
        <v>4.04</v>
      </c>
      <c r="V855" s="88">
        <v>4</v>
      </c>
      <c r="W855" s="100">
        <v>7.3</v>
      </c>
      <c r="X855" s="88"/>
      <c r="Y855" s="88"/>
      <c r="Z855" s="88"/>
      <c r="AA855" s="44"/>
      <c r="AB855" s="44"/>
      <c r="AC855" s="68">
        <f t="shared" si="325"/>
        <v>0</v>
      </c>
      <c r="AD855" s="33"/>
      <c r="AE855" s="20">
        <f t="shared" si="326"/>
        <v>0</v>
      </c>
      <c r="AF855" s="85">
        <f t="shared" si="335"/>
        <v>96.34</v>
      </c>
      <c r="AG855" s="21">
        <f t="shared" si="334"/>
        <v>96.34</v>
      </c>
      <c r="AH855" s="82"/>
      <c r="AI855" s="78"/>
      <c r="AJ855" s="22">
        <f t="shared" si="323"/>
        <v>96.34</v>
      </c>
      <c r="AK855" s="23">
        <f t="shared" si="342"/>
        <v>41.900000000000006</v>
      </c>
      <c r="AL855" s="58"/>
      <c r="AM855" s="24">
        <f t="shared" si="343"/>
        <v>0</v>
      </c>
      <c r="AN855" s="25">
        <f t="shared" si="327"/>
        <v>138.24</v>
      </c>
      <c r="AO855" s="28">
        <f t="shared" si="328"/>
        <v>138.24</v>
      </c>
      <c r="AP855" s="79"/>
      <c r="AQ855" s="112">
        <v>70</v>
      </c>
      <c r="AR855" s="112">
        <v>200</v>
      </c>
      <c r="AS855" s="112">
        <v>0</v>
      </c>
      <c r="AT855" s="112">
        <v>16</v>
      </c>
      <c r="AU855" s="112">
        <v>54</v>
      </c>
      <c r="AV855" s="62">
        <f t="shared" si="333"/>
        <v>340</v>
      </c>
      <c r="AW855" s="64">
        <f t="shared" si="329"/>
        <v>323</v>
      </c>
      <c r="AX855" s="120">
        <v>6</v>
      </c>
      <c r="AY855" s="120">
        <v>20</v>
      </c>
      <c r="AZ855" s="120">
        <v>8</v>
      </c>
      <c r="BA855" s="120">
        <v>1</v>
      </c>
      <c r="BB855" s="81">
        <f t="shared" si="336"/>
        <v>35</v>
      </c>
      <c r="BC855" s="80">
        <f t="shared" si="337"/>
        <v>288</v>
      </c>
      <c r="BD855" s="36">
        <f t="shared" si="330"/>
        <v>138.24</v>
      </c>
      <c r="BE855" s="80">
        <f t="shared" si="338"/>
        <v>149.76</v>
      </c>
    </row>
    <row r="856" spans="1:57" ht="17.399999999999999">
      <c r="A856" s="217">
        <v>41928</v>
      </c>
      <c r="B856" s="201" t="str">
        <f t="shared" si="324"/>
        <v>07:00:00</v>
      </c>
      <c r="C856" s="214" t="s">
        <v>13</v>
      </c>
      <c r="D856" s="88">
        <v>516</v>
      </c>
      <c r="E856" s="88">
        <v>382</v>
      </c>
      <c r="F856" s="88">
        <v>616</v>
      </c>
      <c r="G856" s="88">
        <v>18</v>
      </c>
      <c r="H856" s="88">
        <v>14</v>
      </c>
      <c r="I856" s="89">
        <v>20</v>
      </c>
      <c r="J856" s="55">
        <f t="shared" si="339"/>
        <v>1514</v>
      </c>
      <c r="K856" s="55">
        <f t="shared" si="340"/>
        <v>52</v>
      </c>
      <c r="L856" s="89">
        <v>655</v>
      </c>
      <c r="M856" s="94">
        <v>300</v>
      </c>
      <c r="N856" s="94"/>
      <c r="O856" s="93">
        <v>21</v>
      </c>
      <c r="P856" s="93">
        <v>11</v>
      </c>
      <c r="Q856" s="45"/>
      <c r="R856" s="55">
        <f t="shared" si="331"/>
        <v>955</v>
      </c>
      <c r="S856" s="55">
        <f t="shared" si="341"/>
        <v>32</v>
      </c>
      <c r="T856" s="57">
        <f t="shared" si="332"/>
        <v>84</v>
      </c>
      <c r="U856" s="88">
        <v>3.6</v>
      </c>
      <c r="V856" s="88">
        <v>4</v>
      </c>
      <c r="W856" s="100">
        <v>3.4</v>
      </c>
      <c r="X856" s="88"/>
      <c r="Y856" s="88"/>
      <c r="Z856" s="88"/>
      <c r="AA856" s="44"/>
      <c r="AB856" s="44"/>
      <c r="AC856" s="68">
        <f t="shared" si="325"/>
        <v>0</v>
      </c>
      <c r="AD856" s="33"/>
      <c r="AE856" s="20">
        <f t="shared" si="326"/>
        <v>0</v>
      </c>
      <c r="AF856" s="85">
        <f t="shared" si="335"/>
        <v>95</v>
      </c>
      <c r="AG856" s="21">
        <f t="shared" si="334"/>
        <v>95</v>
      </c>
      <c r="AH856" s="82"/>
      <c r="AI856" s="78"/>
      <c r="AJ856" s="22">
        <f t="shared" si="323"/>
        <v>95</v>
      </c>
      <c r="AK856" s="23">
        <f t="shared" si="342"/>
        <v>38.680000000000007</v>
      </c>
      <c r="AL856" s="58"/>
      <c r="AM856" s="24">
        <f t="shared" si="343"/>
        <v>0</v>
      </c>
      <c r="AN856" s="25">
        <f t="shared" si="327"/>
        <v>133.68</v>
      </c>
      <c r="AO856" s="28">
        <f t="shared" si="328"/>
        <v>133.68</v>
      </c>
      <c r="AP856" s="79"/>
      <c r="AQ856" s="112">
        <v>60</v>
      </c>
      <c r="AR856" s="112">
        <v>200</v>
      </c>
      <c r="AS856" s="112">
        <v>0</v>
      </c>
      <c r="AT856" s="112">
        <v>16</v>
      </c>
      <c r="AU856" s="112">
        <v>54</v>
      </c>
      <c r="AV856" s="62">
        <f t="shared" si="333"/>
        <v>330</v>
      </c>
      <c r="AW856" s="64">
        <f t="shared" si="329"/>
        <v>313.5</v>
      </c>
      <c r="AX856" s="120">
        <v>6</v>
      </c>
      <c r="AY856" s="120">
        <v>20</v>
      </c>
      <c r="AZ856" s="120">
        <v>8</v>
      </c>
      <c r="BA856" s="120">
        <v>1</v>
      </c>
      <c r="BB856" s="81">
        <f t="shared" si="336"/>
        <v>35</v>
      </c>
      <c r="BC856" s="80">
        <f t="shared" si="337"/>
        <v>278.5</v>
      </c>
      <c r="BD856" s="36">
        <f t="shared" si="330"/>
        <v>133.68</v>
      </c>
      <c r="BE856" s="80">
        <f t="shared" si="338"/>
        <v>144.82</v>
      </c>
    </row>
    <row r="857" spans="1:57" ht="17.399999999999999">
      <c r="A857" s="217">
        <v>41928</v>
      </c>
      <c r="B857" s="201" t="str">
        <f t="shared" si="324"/>
        <v>07:30:00</v>
      </c>
      <c r="C857" s="27" t="s">
        <v>30</v>
      </c>
      <c r="D857" s="88">
        <v>549</v>
      </c>
      <c r="E857" s="88">
        <v>446</v>
      </c>
      <c r="F857" s="88">
        <v>643</v>
      </c>
      <c r="G857" s="88">
        <v>19</v>
      </c>
      <c r="H857" s="88">
        <v>15</v>
      </c>
      <c r="I857" s="89">
        <v>21</v>
      </c>
      <c r="J857" s="55">
        <f t="shared" si="339"/>
        <v>1638</v>
      </c>
      <c r="K857" s="55">
        <f t="shared" si="340"/>
        <v>55</v>
      </c>
      <c r="L857" s="89">
        <v>672</v>
      </c>
      <c r="M857" s="94">
        <v>316</v>
      </c>
      <c r="N857" s="94"/>
      <c r="O857" s="93">
        <v>22</v>
      </c>
      <c r="P857" s="93">
        <v>11</v>
      </c>
      <c r="Q857" s="45"/>
      <c r="R857" s="55">
        <f t="shared" si="331"/>
        <v>988</v>
      </c>
      <c r="S857" s="55">
        <f t="shared" si="341"/>
        <v>33</v>
      </c>
      <c r="T857" s="57">
        <f t="shared" si="332"/>
        <v>88</v>
      </c>
      <c r="U857" s="88">
        <v>3.6</v>
      </c>
      <c r="V857" s="88">
        <v>3.5</v>
      </c>
      <c r="W857" s="100">
        <v>3.4</v>
      </c>
      <c r="X857" s="88"/>
      <c r="Y857" s="88"/>
      <c r="Z857" s="88"/>
      <c r="AA857" s="44"/>
      <c r="AB857" s="44"/>
      <c r="AC857" s="68">
        <f t="shared" si="325"/>
        <v>0</v>
      </c>
      <c r="AD857" s="33"/>
      <c r="AE857" s="20">
        <f t="shared" si="326"/>
        <v>0</v>
      </c>
      <c r="AF857" s="85">
        <f t="shared" ref="AF857:AF869" si="344">T857+U857+V858+W857+X857+Y857+Z857+AA857+AB857</f>
        <v>98.5</v>
      </c>
      <c r="AG857" s="21">
        <f t="shared" si="334"/>
        <v>98.5</v>
      </c>
      <c r="AH857" s="82"/>
      <c r="AI857" s="78"/>
      <c r="AJ857" s="22">
        <f t="shared" si="323"/>
        <v>98.5</v>
      </c>
      <c r="AK857" s="23">
        <f t="shared" si="342"/>
        <v>35.180000000000007</v>
      </c>
      <c r="AL857" s="58"/>
      <c r="AM857" s="24">
        <f t="shared" si="343"/>
        <v>0</v>
      </c>
      <c r="AN857" s="25">
        <f t="shared" si="327"/>
        <v>133.68</v>
      </c>
      <c r="AO857" s="28">
        <f t="shared" si="328"/>
        <v>133.68</v>
      </c>
      <c r="AP857" s="79"/>
      <c r="AQ857" s="112">
        <v>60</v>
      </c>
      <c r="AR857" s="112">
        <v>200</v>
      </c>
      <c r="AS857" s="112">
        <v>0</v>
      </c>
      <c r="AT857" s="112">
        <v>16</v>
      </c>
      <c r="AU857" s="112">
        <v>54</v>
      </c>
      <c r="AV857" s="62">
        <f t="shared" si="333"/>
        <v>330</v>
      </c>
      <c r="AW857" s="64">
        <f t="shared" si="329"/>
        <v>313.5</v>
      </c>
      <c r="AX857" s="120">
        <v>6</v>
      </c>
      <c r="AY857" s="120">
        <v>20</v>
      </c>
      <c r="AZ857" s="120">
        <v>8</v>
      </c>
      <c r="BA857" s="120">
        <v>1</v>
      </c>
      <c r="BB857" s="81">
        <f t="shared" si="336"/>
        <v>35</v>
      </c>
      <c r="BC857" s="80">
        <f t="shared" si="337"/>
        <v>278.5</v>
      </c>
      <c r="BD857" s="36">
        <f t="shared" si="330"/>
        <v>133.68</v>
      </c>
      <c r="BE857" s="80">
        <f t="shared" si="338"/>
        <v>144.82</v>
      </c>
    </row>
    <row r="858" spans="1:57" ht="17.399999999999999">
      <c r="A858" s="217">
        <v>41928</v>
      </c>
      <c r="B858" s="201" t="str">
        <f t="shared" si="324"/>
        <v>08:00:00</v>
      </c>
      <c r="C858" s="27" t="s">
        <v>14</v>
      </c>
      <c r="D858" s="88">
        <v>693</v>
      </c>
      <c r="E858" s="88">
        <v>439</v>
      </c>
      <c r="F858" s="88">
        <v>698</v>
      </c>
      <c r="G858" s="88">
        <v>23</v>
      </c>
      <c r="H858" s="88">
        <v>15</v>
      </c>
      <c r="I858" s="89">
        <v>22</v>
      </c>
      <c r="J858" s="55">
        <f t="shared" si="339"/>
        <v>1830</v>
      </c>
      <c r="K858" s="55">
        <f t="shared" si="340"/>
        <v>60</v>
      </c>
      <c r="L858" s="88">
        <v>701</v>
      </c>
      <c r="M858" s="94">
        <v>357</v>
      </c>
      <c r="N858" s="94"/>
      <c r="O858" s="90">
        <v>23</v>
      </c>
      <c r="P858" s="93">
        <v>13</v>
      </c>
      <c r="Q858" s="45"/>
      <c r="R858" s="55">
        <f t="shared" si="331"/>
        <v>1058</v>
      </c>
      <c r="S858" s="55">
        <f t="shared" si="341"/>
        <v>36</v>
      </c>
      <c r="T858" s="57">
        <f t="shared" si="332"/>
        <v>96</v>
      </c>
      <c r="U858" s="88">
        <v>3.84</v>
      </c>
      <c r="V858" s="88">
        <v>3.5</v>
      </c>
      <c r="W858" s="100">
        <v>6.7</v>
      </c>
      <c r="X858" s="104"/>
      <c r="Y858" s="88"/>
      <c r="Z858" s="88"/>
      <c r="AA858" s="44"/>
      <c r="AB858" s="44"/>
      <c r="AC858" s="68">
        <f t="shared" si="325"/>
        <v>0</v>
      </c>
      <c r="AD858" s="33"/>
      <c r="AE858" s="20">
        <f t="shared" si="326"/>
        <v>0</v>
      </c>
      <c r="AF858" s="85">
        <f t="shared" si="344"/>
        <v>111.54</v>
      </c>
      <c r="AG858" s="21">
        <f t="shared" si="334"/>
        <v>111.54</v>
      </c>
      <c r="AH858" s="82"/>
      <c r="AI858" s="78"/>
      <c r="AJ858" s="22">
        <f t="shared" si="323"/>
        <v>111.54</v>
      </c>
      <c r="AK858" s="23">
        <f t="shared" si="342"/>
        <v>22.14</v>
      </c>
      <c r="AL858" s="58"/>
      <c r="AM858" s="24">
        <f t="shared" si="343"/>
        <v>0</v>
      </c>
      <c r="AN858" s="25">
        <f t="shared" si="327"/>
        <v>133.68</v>
      </c>
      <c r="AO858" s="28">
        <f t="shared" si="328"/>
        <v>133.68</v>
      </c>
      <c r="AP858" s="79"/>
      <c r="AQ858" s="112">
        <v>60</v>
      </c>
      <c r="AR858" s="112">
        <v>200</v>
      </c>
      <c r="AS858" s="112">
        <v>0</v>
      </c>
      <c r="AT858" s="112">
        <v>16</v>
      </c>
      <c r="AU858" s="112">
        <v>54</v>
      </c>
      <c r="AV858" s="62">
        <f t="shared" si="333"/>
        <v>330</v>
      </c>
      <c r="AW858" s="64">
        <f t="shared" si="329"/>
        <v>313.5</v>
      </c>
      <c r="AX858" s="120">
        <v>6</v>
      </c>
      <c r="AY858" s="120">
        <v>20</v>
      </c>
      <c r="AZ858" s="120">
        <v>8</v>
      </c>
      <c r="BA858" s="120">
        <v>1</v>
      </c>
      <c r="BB858" s="81">
        <f t="shared" si="336"/>
        <v>35</v>
      </c>
      <c r="BC858" s="80">
        <f t="shared" si="337"/>
        <v>278.5</v>
      </c>
      <c r="BD858" s="36">
        <f t="shared" si="330"/>
        <v>133.68</v>
      </c>
      <c r="BE858" s="80">
        <f t="shared" si="338"/>
        <v>144.82</v>
      </c>
    </row>
    <row r="859" spans="1:57" ht="17.399999999999999">
      <c r="A859" s="217">
        <v>41928</v>
      </c>
      <c r="B859" s="201" t="str">
        <f t="shared" si="324"/>
        <v>08:30:00</v>
      </c>
      <c r="C859" s="27" t="s">
        <v>31</v>
      </c>
      <c r="D859" s="88">
        <v>641</v>
      </c>
      <c r="E859" s="88">
        <v>578</v>
      </c>
      <c r="F859" s="88">
        <v>803</v>
      </c>
      <c r="G859" s="88">
        <v>21</v>
      </c>
      <c r="H859" s="88">
        <v>20</v>
      </c>
      <c r="I859" s="89">
        <v>26</v>
      </c>
      <c r="J859" s="55">
        <f t="shared" si="339"/>
        <v>2022</v>
      </c>
      <c r="K859" s="55">
        <f t="shared" si="340"/>
        <v>67</v>
      </c>
      <c r="L859" s="88">
        <v>726</v>
      </c>
      <c r="M859" s="94">
        <v>259</v>
      </c>
      <c r="N859" s="94"/>
      <c r="O859" s="90">
        <v>23</v>
      </c>
      <c r="P859" s="93">
        <v>10</v>
      </c>
      <c r="Q859" s="45"/>
      <c r="R859" s="55">
        <f t="shared" si="331"/>
        <v>985</v>
      </c>
      <c r="S859" s="55">
        <f t="shared" si="341"/>
        <v>33</v>
      </c>
      <c r="T859" s="57">
        <f t="shared" si="332"/>
        <v>100</v>
      </c>
      <c r="U859" s="88">
        <v>3.84</v>
      </c>
      <c r="V859" s="88">
        <v>5</v>
      </c>
      <c r="W859" s="100">
        <v>6.7</v>
      </c>
      <c r="X859" s="88"/>
      <c r="Y859" s="88"/>
      <c r="Z859" s="88"/>
      <c r="AA859" s="44"/>
      <c r="AB859" s="44"/>
      <c r="AC859" s="68">
        <f t="shared" si="325"/>
        <v>0</v>
      </c>
      <c r="AD859" s="33"/>
      <c r="AE859" s="20">
        <f t="shared" si="326"/>
        <v>0</v>
      </c>
      <c r="AF859" s="85">
        <f t="shared" si="344"/>
        <v>115.54</v>
      </c>
      <c r="AG859" s="21">
        <f t="shared" si="334"/>
        <v>115.54</v>
      </c>
      <c r="AH859" s="82"/>
      <c r="AI859" s="78"/>
      <c r="AJ859" s="22">
        <f t="shared" si="323"/>
        <v>115.54</v>
      </c>
      <c r="AK859" s="23">
        <f t="shared" si="342"/>
        <v>18.14</v>
      </c>
      <c r="AL859" s="58"/>
      <c r="AM859" s="24">
        <f t="shared" si="343"/>
        <v>0</v>
      </c>
      <c r="AN859" s="25">
        <f t="shared" si="327"/>
        <v>133.68</v>
      </c>
      <c r="AO859" s="28">
        <f t="shared" si="328"/>
        <v>133.68</v>
      </c>
      <c r="AP859" s="79"/>
      <c r="AQ859" s="112">
        <v>60</v>
      </c>
      <c r="AR859" s="112">
        <v>200</v>
      </c>
      <c r="AS859" s="112">
        <v>0</v>
      </c>
      <c r="AT859" s="112">
        <v>16</v>
      </c>
      <c r="AU859" s="112">
        <v>54</v>
      </c>
      <c r="AV859" s="62">
        <f t="shared" si="333"/>
        <v>330</v>
      </c>
      <c r="AW859" s="64">
        <f t="shared" si="329"/>
        <v>313.5</v>
      </c>
      <c r="AX859" s="120">
        <v>6</v>
      </c>
      <c r="AY859" s="120">
        <v>20</v>
      </c>
      <c r="AZ859" s="120">
        <v>8</v>
      </c>
      <c r="BA859" s="120">
        <v>1</v>
      </c>
      <c r="BB859" s="81">
        <f t="shared" si="336"/>
        <v>35</v>
      </c>
      <c r="BC859" s="80">
        <f t="shared" si="337"/>
        <v>278.5</v>
      </c>
      <c r="BD859" s="36">
        <f t="shared" si="330"/>
        <v>133.68</v>
      </c>
      <c r="BE859" s="80">
        <f t="shared" si="338"/>
        <v>144.82</v>
      </c>
    </row>
    <row r="860" spans="1:57" ht="17.399999999999999">
      <c r="A860" s="217">
        <v>41928</v>
      </c>
      <c r="B860" s="201" t="str">
        <f t="shared" si="324"/>
        <v>09:00:00</v>
      </c>
      <c r="C860" s="27" t="s">
        <v>15</v>
      </c>
      <c r="D860" s="88">
        <v>664</v>
      </c>
      <c r="E860" s="88">
        <v>601</v>
      </c>
      <c r="F860" s="88">
        <v>851</v>
      </c>
      <c r="G860" s="88">
        <v>22</v>
      </c>
      <c r="H860" s="88">
        <v>21</v>
      </c>
      <c r="I860" s="89">
        <v>28</v>
      </c>
      <c r="J860" s="55">
        <f t="shared" si="339"/>
        <v>2116</v>
      </c>
      <c r="K860" s="55">
        <f t="shared" si="340"/>
        <v>71</v>
      </c>
      <c r="L860" s="88">
        <v>677</v>
      </c>
      <c r="M860" s="94">
        <v>341</v>
      </c>
      <c r="N860" s="94"/>
      <c r="O860" s="90">
        <v>22</v>
      </c>
      <c r="P860" s="93">
        <v>13</v>
      </c>
      <c r="Q860" s="45"/>
      <c r="R860" s="55">
        <f t="shared" si="331"/>
        <v>1018</v>
      </c>
      <c r="S860" s="55">
        <f t="shared" si="341"/>
        <v>35</v>
      </c>
      <c r="T860" s="57">
        <f t="shared" si="332"/>
        <v>106</v>
      </c>
      <c r="U860" s="88">
        <v>4.2</v>
      </c>
      <c r="V860" s="88">
        <v>5</v>
      </c>
      <c r="W860" s="100">
        <v>7.5</v>
      </c>
      <c r="X860" s="88"/>
      <c r="Y860" s="88"/>
      <c r="Z860" s="88"/>
      <c r="AA860" s="44"/>
      <c r="AB860" s="44"/>
      <c r="AC860" s="68">
        <f t="shared" si="325"/>
        <v>0</v>
      </c>
      <c r="AD860" s="33"/>
      <c r="AE860" s="20">
        <f t="shared" si="326"/>
        <v>0</v>
      </c>
      <c r="AF860" s="85">
        <f t="shared" si="344"/>
        <v>122.7</v>
      </c>
      <c r="AG860" s="21">
        <f t="shared" si="334"/>
        <v>122.7</v>
      </c>
      <c r="AH860" s="82"/>
      <c r="AI860" s="78"/>
      <c r="AJ860" s="22">
        <f t="shared" si="323"/>
        <v>122.7</v>
      </c>
      <c r="AK860" s="23">
        <f t="shared" si="342"/>
        <v>10.980000000000004</v>
      </c>
      <c r="AL860" s="58"/>
      <c r="AM860" s="24">
        <f t="shared" si="343"/>
        <v>0</v>
      </c>
      <c r="AN860" s="25">
        <f t="shared" si="327"/>
        <v>133.68</v>
      </c>
      <c r="AO860" s="28">
        <f t="shared" si="328"/>
        <v>133.68</v>
      </c>
      <c r="AP860" s="79"/>
      <c r="AQ860" s="112">
        <v>60</v>
      </c>
      <c r="AR860" s="112">
        <v>200</v>
      </c>
      <c r="AS860" s="112">
        <v>0</v>
      </c>
      <c r="AT860" s="112">
        <v>16</v>
      </c>
      <c r="AU860" s="112">
        <v>54</v>
      </c>
      <c r="AV860" s="62">
        <f t="shared" si="333"/>
        <v>330</v>
      </c>
      <c r="AW860" s="64">
        <f t="shared" si="329"/>
        <v>313.5</v>
      </c>
      <c r="AX860" s="120">
        <v>6</v>
      </c>
      <c r="AY860" s="120">
        <v>20</v>
      </c>
      <c r="AZ860" s="120">
        <v>8</v>
      </c>
      <c r="BA860" s="120">
        <v>1</v>
      </c>
      <c r="BB860" s="81">
        <f t="shared" si="336"/>
        <v>35</v>
      </c>
      <c r="BC860" s="80">
        <f t="shared" si="337"/>
        <v>278.5</v>
      </c>
      <c r="BD860" s="36">
        <f t="shared" si="330"/>
        <v>133.68</v>
      </c>
      <c r="BE860" s="80">
        <f t="shared" si="338"/>
        <v>144.82</v>
      </c>
    </row>
    <row r="861" spans="1:57" ht="17.399999999999999">
      <c r="A861" s="217">
        <v>41928</v>
      </c>
      <c r="B861" s="201" t="str">
        <f t="shared" si="324"/>
        <v>09:30:00</v>
      </c>
      <c r="C861" s="27" t="s">
        <v>32</v>
      </c>
      <c r="D861" s="88">
        <v>670</v>
      </c>
      <c r="E861" s="88">
        <v>614</v>
      </c>
      <c r="F861" s="88">
        <v>832</v>
      </c>
      <c r="G861" s="88">
        <v>23</v>
      </c>
      <c r="H861" s="88">
        <v>21</v>
      </c>
      <c r="I861" s="89">
        <v>27</v>
      </c>
      <c r="J861" s="55">
        <f t="shared" si="339"/>
        <v>2116</v>
      </c>
      <c r="K861" s="55">
        <f t="shared" si="340"/>
        <v>71</v>
      </c>
      <c r="L861" s="88">
        <v>671</v>
      </c>
      <c r="M861" s="94">
        <v>383</v>
      </c>
      <c r="N861" s="94"/>
      <c r="O861" s="90">
        <v>23</v>
      </c>
      <c r="P861" s="93">
        <v>13</v>
      </c>
      <c r="Q861" s="45"/>
      <c r="R861" s="55">
        <f t="shared" si="331"/>
        <v>1054</v>
      </c>
      <c r="S861" s="55">
        <f t="shared" si="341"/>
        <v>36</v>
      </c>
      <c r="T861" s="57">
        <f t="shared" si="332"/>
        <v>107</v>
      </c>
      <c r="U861" s="88">
        <v>4.2</v>
      </c>
      <c r="V861" s="88">
        <v>5</v>
      </c>
      <c r="W861" s="100">
        <v>7.5</v>
      </c>
      <c r="X861" s="88"/>
      <c r="Y861" s="88"/>
      <c r="Z861" s="88"/>
      <c r="AA861" s="44"/>
      <c r="AB861" s="44"/>
      <c r="AC861" s="68">
        <f t="shared" si="325"/>
        <v>0</v>
      </c>
      <c r="AD861" s="33"/>
      <c r="AE861" s="20">
        <f t="shared" si="326"/>
        <v>0</v>
      </c>
      <c r="AF861" s="85">
        <f t="shared" si="344"/>
        <v>122.7</v>
      </c>
      <c r="AG861" s="21">
        <f t="shared" si="334"/>
        <v>122.7</v>
      </c>
      <c r="AH861" s="82"/>
      <c r="AI861" s="78"/>
      <c r="AJ861" s="22">
        <f t="shared" si="323"/>
        <v>122.7</v>
      </c>
      <c r="AK861" s="23">
        <f t="shared" si="342"/>
        <v>10.980000000000004</v>
      </c>
      <c r="AL861" s="58"/>
      <c r="AM861" s="24">
        <f t="shared" si="343"/>
        <v>0</v>
      </c>
      <c r="AN861" s="25">
        <f t="shared" si="327"/>
        <v>133.68</v>
      </c>
      <c r="AO861" s="28">
        <f t="shared" si="328"/>
        <v>133.68</v>
      </c>
      <c r="AP861" s="79"/>
      <c r="AQ861" s="112">
        <v>60</v>
      </c>
      <c r="AR861" s="112">
        <v>200</v>
      </c>
      <c r="AS861" s="112">
        <v>0</v>
      </c>
      <c r="AT861" s="112">
        <v>16</v>
      </c>
      <c r="AU861" s="112">
        <v>54</v>
      </c>
      <c r="AV861" s="62">
        <f t="shared" si="333"/>
        <v>330</v>
      </c>
      <c r="AW861" s="64">
        <f t="shared" si="329"/>
        <v>313.5</v>
      </c>
      <c r="AX861" s="120">
        <v>6</v>
      </c>
      <c r="AY861" s="120">
        <v>20</v>
      </c>
      <c r="AZ861" s="120">
        <v>8</v>
      </c>
      <c r="BA861" s="120">
        <v>1</v>
      </c>
      <c r="BB861" s="81">
        <f t="shared" si="336"/>
        <v>35</v>
      </c>
      <c r="BC861" s="80">
        <f t="shared" si="337"/>
        <v>278.5</v>
      </c>
      <c r="BD861" s="36">
        <f t="shared" si="330"/>
        <v>133.68</v>
      </c>
      <c r="BE861" s="80">
        <f t="shared" si="338"/>
        <v>144.82</v>
      </c>
    </row>
    <row r="862" spans="1:57" ht="17.399999999999999">
      <c r="A862" s="217">
        <v>41928</v>
      </c>
      <c r="B862" s="201" t="str">
        <f t="shared" si="324"/>
        <v>10:00:00</v>
      </c>
      <c r="C862" s="27" t="s">
        <v>16</v>
      </c>
      <c r="D862" s="88">
        <v>680</v>
      </c>
      <c r="E862" s="88">
        <v>615</v>
      </c>
      <c r="F862" s="88">
        <v>842</v>
      </c>
      <c r="G862" s="88">
        <v>23</v>
      </c>
      <c r="H862" s="88">
        <v>21</v>
      </c>
      <c r="I862" s="89">
        <v>27</v>
      </c>
      <c r="J862" s="55">
        <f t="shared" si="339"/>
        <v>2137</v>
      </c>
      <c r="K862" s="55">
        <f t="shared" si="340"/>
        <v>71</v>
      </c>
      <c r="L862" s="88">
        <v>628</v>
      </c>
      <c r="M862" s="94">
        <v>381</v>
      </c>
      <c r="N862" s="94"/>
      <c r="O862" s="90">
        <v>23</v>
      </c>
      <c r="P862" s="93">
        <v>13</v>
      </c>
      <c r="Q862" s="45"/>
      <c r="R862" s="55">
        <f t="shared" si="331"/>
        <v>1009</v>
      </c>
      <c r="S862" s="55">
        <f t="shared" si="341"/>
        <v>36</v>
      </c>
      <c r="T862" s="57">
        <f t="shared" si="332"/>
        <v>107</v>
      </c>
      <c r="U862" s="88">
        <v>4.32</v>
      </c>
      <c r="V862" s="88">
        <v>4</v>
      </c>
      <c r="W862" s="88">
        <v>7.2</v>
      </c>
      <c r="X862" s="88"/>
      <c r="Y862" s="88"/>
      <c r="Z862" s="88"/>
      <c r="AA862" s="44"/>
      <c r="AB862" s="44"/>
      <c r="AC862" s="68">
        <f t="shared" si="325"/>
        <v>0</v>
      </c>
      <c r="AD862" s="33"/>
      <c r="AE862" s="20">
        <f t="shared" si="326"/>
        <v>0</v>
      </c>
      <c r="AF862" s="85">
        <f t="shared" si="344"/>
        <v>122.52</v>
      </c>
      <c r="AG862" s="21">
        <f t="shared" si="334"/>
        <v>122.52</v>
      </c>
      <c r="AH862" s="82"/>
      <c r="AI862" s="78"/>
      <c r="AJ862" s="22">
        <f t="shared" si="323"/>
        <v>122.52</v>
      </c>
      <c r="AK862" s="23">
        <f t="shared" si="342"/>
        <v>14.999999999999986</v>
      </c>
      <c r="AL862" s="58"/>
      <c r="AM862" s="24">
        <f t="shared" si="343"/>
        <v>0</v>
      </c>
      <c r="AN862" s="25">
        <f t="shared" si="327"/>
        <v>137.51999999999998</v>
      </c>
      <c r="AO862" s="28">
        <f t="shared" si="328"/>
        <v>137.51999999999998</v>
      </c>
      <c r="AP862" s="79"/>
      <c r="AQ862" s="112">
        <v>60</v>
      </c>
      <c r="AR862" s="112">
        <v>200</v>
      </c>
      <c r="AS862" s="112">
        <v>0</v>
      </c>
      <c r="AT862" s="112">
        <v>16</v>
      </c>
      <c r="AU862" s="112">
        <v>54</v>
      </c>
      <c r="AV862" s="132">
        <f>SUM(AQ862:AU862)</f>
        <v>330</v>
      </c>
      <c r="AW862" s="64">
        <f t="shared" si="329"/>
        <v>313.5</v>
      </c>
      <c r="AX862" s="120">
        <v>4</v>
      </c>
      <c r="AY862" s="120">
        <v>16</v>
      </c>
      <c r="AZ862" s="120">
        <v>6</v>
      </c>
      <c r="BA862" s="120">
        <v>1</v>
      </c>
      <c r="BB862" s="81">
        <f t="shared" si="336"/>
        <v>27</v>
      </c>
      <c r="BC862" s="80">
        <f t="shared" si="337"/>
        <v>286.5</v>
      </c>
      <c r="BD862" s="36">
        <f t="shared" si="330"/>
        <v>137.51999999999998</v>
      </c>
      <c r="BE862" s="80">
        <f t="shared" si="338"/>
        <v>148.98000000000002</v>
      </c>
    </row>
    <row r="863" spans="1:57" ht="17.399999999999999">
      <c r="A863" s="217">
        <v>41928</v>
      </c>
      <c r="B863" s="201" t="str">
        <f t="shared" si="324"/>
        <v>10:30:00</v>
      </c>
      <c r="C863" s="27" t="s">
        <v>45</v>
      </c>
      <c r="D863" s="88">
        <v>670</v>
      </c>
      <c r="E863" s="88">
        <v>618</v>
      </c>
      <c r="F863" s="88">
        <v>842</v>
      </c>
      <c r="G863" s="88">
        <v>23</v>
      </c>
      <c r="H863" s="88">
        <v>21</v>
      </c>
      <c r="I863" s="89">
        <v>27</v>
      </c>
      <c r="J863" s="55">
        <f t="shared" si="339"/>
        <v>2130</v>
      </c>
      <c r="K863" s="55">
        <f t="shared" si="340"/>
        <v>71</v>
      </c>
      <c r="L863" s="88">
        <v>675</v>
      </c>
      <c r="M863" s="94">
        <v>392</v>
      </c>
      <c r="N863" s="94"/>
      <c r="O863" s="90">
        <v>23</v>
      </c>
      <c r="P863" s="93">
        <v>13</v>
      </c>
      <c r="Q863" s="45"/>
      <c r="R863" s="55">
        <f t="shared" si="331"/>
        <v>1067</v>
      </c>
      <c r="S863" s="55">
        <f t="shared" si="341"/>
        <v>36</v>
      </c>
      <c r="T863" s="57">
        <f t="shared" si="332"/>
        <v>107</v>
      </c>
      <c r="U863" s="88">
        <v>4.32</v>
      </c>
      <c r="V863" s="88">
        <v>4</v>
      </c>
      <c r="W863" s="88">
        <v>7.2</v>
      </c>
      <c r="X863" s="88"/>
      <c r="Y863" s="88"/>
      <c r="Z863" s="88"/>
      <c r="AA863" s="44"/>
      <c r="AB863" s="44"/>
      <c r="AC863" s="68">
        <f t="shared" si="325"/>
        <v>0</v>
      </c>
      <c r="AD863" s="33"/>
      <c r="AE863" s="20">
        <f t="shared" si="326"/>
        <v>0</v>
      </c>
      <c r="AF863" s="85">
        <f t="shared" si="344"/>
        <v>122.52</v>
      </c>
      <c r="AG863" s="21">
        <f t="shared" si="334"/>
        <v>122.52</v>
      </c>
      <c r="AH863" s="82"/>
      <c r="AI863" s="78"/>
      <c r="AJ863" s="22">
        <f t="shared" si="323"/>
        <v>122.52</v>
      </c>
      <c r="AK863" s="23">
        <f t="shared" si="342"/>
        <v>14.999999999999986</v>
      </c>
      <c r="AL863" s="58"/>
      <c r="AM863" s="24">
        <f t="shared" si="343"/>
        <v>0</v>
      </c>
      <c r="AN863" s="25">
        <f t="shared" si="327"/>
        <v>137.51999999999998</v>
      </c>
      <c r="AO863" s="28">
        <f t="shared" si="328"/>
        <v>137.51999999999998</v>
      </c>
      <c r="AP863" s="79"/>
      <c r="AQ863" s="112">
        <v>60</v>
      </c>
      <c r="AR863" s="112">
        <v>200</v>
      </c>
      <c r="AS863" s="112">
        <v>0</v>
      </c>
      <c r="AT863" s="112">
        <v>16</v>
      </c>
      <c r="AU863" s="112">
        <v>54</v>
      </c>
      <c r="AV863" s="62">
        <f t="shared" si="333"/>
        <v>330</v>
      </c>
      <c r="AW863" s="64">
        <f t="shared" si="329"/>
        <v>313.5</v>
      </c>
      <c r="AX863" s="120">
        <v>4</v>
      </c>
      <c r="AY863" s="120">
        <v>16</v>
      </c>
      <c r="AZ863" s="120">
        <v>6</v>
      </c>
      <c r="BA863" s="120">
        <v>1</v>
      </c>
      <c r="BB863" s="81">
        <f t="shared" si="336"/>
        <v>27</v>
      </c>
      <c r="BC863" s="80">
        <f t="shared" si="337"/>
        <v>286.5</v>
      </c>
      <c r="BD863" s="36">
        <f t="shared" si="330"/>
        <v>137.51999999999998</v>
      </c>
      <c r="BE863" s="80">
        <f t="shared" si="338"/>
        <v>148.98000000000002</v>
      </c>
    </row>
    <row r="864" spans="1:57" ht="17.399999999999999">
      <c r="A864" s="217">
        <v>41928</v>
      </c>
      <c r="B864" s="201" t="str">
        <f t="shared" si="324"/>
        <v>11:00:00</v>
      </c>
      <c r="C864" s="27" t="s">
        <v>17</v>
      </c>
      <c r="D864" s="88">
        <v>674</v>
      </c>
      <c r="E864" s="88">
        <v>629</v>
      </c>
      <c r="F864" s="88">
        <v>836</v>
      </c>
      <c r="G864" s="88">
        <v>23</v>
      </c>
      <c r="H864" s="88">
        <v>22</v>
      </c>
      <c r="I864" s="89">
        <v>28</v>
      </c>
      <c r="J864" s="55">
        <f t="shared" si="339"/>
        <v>2139</v>
      </c>
      <c r="K864" s="55">
        <f t="shared" si="340"/>
        <v>73</v>
      </c>
      <c r="L864" s="88">
        <v>672</v>
      </c>
      <c r="M864" s="94">
        <v>409</v>
      </c>
      <c r="N864" s="94"/>
      <c r="O864" s="90">
        <v>22</v>
      </c>
      <c r="P864" s="93">
        <v>14</v>
      </c>
      <c r="Q864" s="45"/>
      <c r="R864" s="55">
        <f t="shared" si="331"/>
        <v>1081</v>
      </c>
      <c r="S864" s="55">
        <f t="shared" si="341"/>
        <v>36</v>
      </c>
      <c r="T864" s="57">
        <f t="shared" si="332"/>
        <v>109</v>
      </c>
      <c r="U864" s="88">
        <v>4.2</v>
      </c>
      <c r="V864" s="88">
        <v>4</v>
      </c>
      <c r="W864" s="88">
        <v>7.7</v>
      </c>
      <c r="X864" s="88"/>
      <c r="Y864" s="88"/>
      <c r="Z864" s="88"/>
      <c r="AA864" s="44"/>
      <c r="AB864" s="44"/>
      <c r="AC864" s="68">
        <f t="shared" si="325"/>
        <v>0</v>
      </c>
      <c r="AD864" s="33"/>
      <c r="AE864" s="20">
        <f t="shared" si="326"/>
        <v>0</v>
      </c>
      <c r="AF864" s="85">
        <f t="shared" si="344"/>
        <v>124.9</v>
      </c>
      <c r="AG864" s="21">
        <f t="shared" si="334"/>
        <v>124.9</v>
      </c>
      <c r="AH864" s="82"/>
      <c r="AI864" s="78"/>
      <c r="AJ864" s="22">
        <f t="shared" si="323"/>
        <v>124.9</v>
      </c>
      <c r="AK864" s="23">
        <f t="shared" si="342"/>
        <v>12.619999999999976</v>
      </c>
      <c r="AL864" s="58"/>
      <c r="AM864" s="24">
        <f t="shared" si="343"/>
        <v>0</v>
      </c>
      <c r="AN864" s="25">
        <f t="shared" si="327"/>
        <v>137.51999999999998</v>
      </c>
      <c r="AO864" s="28">
        <f t="shared" si="328"/>
        <v>137.51999999999998</v>
      </c>
      <c r="AP864" s="79"/>
      <c r="AQ864" s="112">
        <v>60</v>
      </c>
      <c r="AR864" s="112">
        <v>200</v>
      </c>
      <c r="AS864" s="112">
        <v>0</v>
      </c>
      <c r="AT864" s="112">
        <v>16</v>
      </c>
      <c r="AU864" s="112">
        <v>54</v>
      </c>
      <c r="AV864" s="62">
        <f t="shared" si="333"/>
        <v>330</v>
      </c>
      <c r="AW864" s="64">
        <f t="shared" si="329"/>
        <v>313.5</v>
      </c>
      <c r="AX864" s="120">
        <v>4</v>
      </c>
      <c r="AY864" s="120">
        <v>16</v>
      </c>
      <c r="AZ864" s="120">
        <v>6</v>
      </c>
      <c r="BA864" s="120">
        <v>1</v>
      </c>
      <c r="BB864" s="81">
        <f t="shared" si="336"/>
        <v>27</v>
      </c>
      <c r="BC864" s="80">
        <f t="shared" si="337"/>
        <v>286.5</v>
      </c>
      <c r="BD864" s="36">
        <f t="shared" si="330"/>
        <v>137.51999999999998</v>
      </c>
      <c r="BE864" s="80">
        <f t="shared" si="338"/>
        <v>148.98000000000002</v>
      </c>
    </row>
    <row r="865" spans="1:57" ht="17.399999999999999">
      <c r="A865" s="217">
        <v>41928</v>
      </c>
      <c r="B865" s="201" t="str">
        <f t="shared" si="324"/>
        <v>11:30:00</v>
      </c>
      <c r="C865" s="27" t="s">
        <v>46</v>
      </c>
      <c r="D865" s="88">
        <v>657</v>
      </c>
      <c r="E865" s="88">
        <v>632</v>
      </c>
      <c r="F865" s="88">
        <v>836</v>
      </c>
      <c r="G865" s="88">
        <v>23</v>
      </c>
      <c r="H865" s="88">
        <v>21</v>
      </c>
      <c r="I865" s="89">
        <v>27</v>
      </c>
      <c r="J865" s="55">
        <f t="shared" si="339"/>
        <v>2125</v>
      </c>
      <c r="K865" s="55">
        <f t="shared" si="340"/>
        <v>71</v>
      </c>
      <c r="L865" s="88">
        <v>663</v>
      </c>
      <c r="M865" s="94">
        <v>403</v>
      </c>
      <c r="N865" s="94"/>
      <c r="O865" s="90">
        <v>22</v>
      </c>
      <c r="P865" s="93">
        <v>14</v>
      </c>
      <c r="Q865" s="45"/>
      <c r="R865" s="55">
        <f t="shared" si="331"/>
        <v>1066</v>
      </c>
      <c r="S865" s="55">
        <f t="shared" si="341"/>
        <v>36</v>
      </c>
      <c r="T865" s="57">
        <f t="shared" si="332"/>
        <v>107</v>
      </c>
      <c r="U865" s="88">
        <v>4.2</v>
      </c>
      <c r="V865" s="88">
        <v>4</v>
      </c>
      <c r="W865" s="88">
        <v>7.7</v>
      </c>
      <c r="X865" s="88"/>
      <c r="Y865" s="88"/>
      <c r="Z865" s="88"/>
      <c r="AA865" s="44"/>
      <c r="AB865" s="44"/>
      <c r="AC865" s="68">
        <f t="shared" si="325"/>
        <v>0</v>
      </c>
      <c r="AD865" s="33"/>
      <c r="AE865" s="20">
        <f t="shared" si="326"/>
        <v>0</v>
      </c>
      <c r="AF865" s="85">
        <f t="shared" si="344"/>
        <v>122.9</v>
      </c>
      <c r="AG865" s="21">
        <f t="shared" si="334"/>
        <v>122.9</v>
      </c>
      <c r="AH865" s="82"/>
      <c r="AI865" s="78"/>
      <c r="AJ865" s="22">
        <f t="shared" si="323"/>
        <v>122.9</v>
      </c>
      <c r="AK865" s="23">
        <f t="shared" si="342"/>
        <v>14.619999999999976</v>
      </c>
      <c r="AL865" s="58"/>
      <c r="AM865" s="24">
        <f t="shared" si="343"/>
        <v>0</v>
      </c>
      <c r="AN865" s="25">
        <f t="shared" si="327"/>
        <v>137.51999999999998</v>
      </c>
      <c r="AO865" s="28">
        <f t="shared" si="328"/>
        <v>137.51999999999998</v>
      </c>
      <c r="AP865" s="79"/>
      <c r="AQ865" s="112">
        <v>60</v>
      </c>
      <c r="AR865" s="112">
        <v>200</v>
      </c>
      <c r="AS865" s="112">
        <v>0</v>
      </c>
      <c r="AT865" s="112">
        <v>16</v>
      </c>
      <c r="AU865" s="112">
        <v>54</v>
      </c>
      <c r="AV865" s="62">
        <f t="shared" si="333"/>
        <v>330</v>
      </c>
      <c r="AW865" s="64">
        <f t="shared" si="329"/>
        <v>313.5</v>
      </c>
      <c r="AX865" s="120">
        <v>4</v>
      </c>
      <c r="AY865" s="120">
        <v>16</v>
      </c>
      <c r="AZ865" s="120">
        <v>6</v>
      </c>
      <c r="BA865" s="120">
        <v>1</v>
      </c>
      <c r="BB865" s="81">
        <f t="shared" si="336"/>
        <v>27</v>
      </c>
      <c r="BC865" s="80">
        <f t="shared" si="337"/>
        <v>286.5</v>
      </c>
      <c r="BD865" s="36">
        <f t="shared" si="330"/>
        <v>137.51999999999998</v>
      </c>
      <c r="BE865" s="80">
        <f t="shared" si="338"/>
        <v>148.98000000000002</v>
      </c>
    </row>
    <row r="866" spans="1:57" ht="17.399999999999999">
      <c r="A866" s="217">
        <v>41928</v>
      </c>
      <c r="B866" s="201" t="str">
        <f t="shared" si="324"/>
        <v>12:00:00</v>
      </c>
      <c r="C866" s="27" t="s">
        <v>18</v>
      </c>
      <c r="D866" s="88">
        <v>668</v>
      </c>
      <c r="E866" s="88">
        <v>621</v>
      </c>
      <c r="F866" s="92">
        <v>829</v>
      </c>
      <c r="G866" s="88">
        <v>23</v>
      </c>
      <c r="H866" s="88">
        <v>21</v>
      </c>
      <c r="I866" s="89">
        <v>27</v>
      </c>
      <c r="J866" s="55">
        <f t="shared" si="339"/>
        <v>2118</v>
      </c>
      <c r="K866" s="55">
        <f t="shared" si="340"/>
        <v>71</v>
      </c>
      <c r="L866" s="89">
        <v>673</v>
      </c>
      <c r="M866" s="94">
        <v>394</v>
      </c>
      <c r="N866" s="94"/>
      <c r="O866" s="90">
        <v>22</v>
      </c>
      <c r="P866" s="93">
        <v>14</v>
      </c>
      <c r="Q866" s="56"/>
      <c r="R866" s="55">
        <f t="shared" si="331"/>
        <v>1067</v>
      </c>
      <c r="S866" s="55">
        <f t="shared" si="341"/>
        <v>36</v>
      </c>
      <c r="T866" s="57">
        <f t="shared" si="332"/>
        <v>107</v>
      </c>
      <c r="U866" s="89">
        <v>4.08</v>
      </c>
      <c r="V866" s="88">
        <v>4</v>
      </c>
      <c r="W866" s="88">
        <v>8</v>
      </c>
      <c r="X866" s="88"/>
      <c r="Y866" s="88"/>
      <c r="Z866" s="88"/>
      <c r="AA866" s="44"/>
      <c r="AB866" s="44"/>
      <c r="AC866" s="68">
        <f t="shared" si="325"/>
        <v>0</v>
      </c>
      <c r="AD866" s="33"/>
      <c r="AE866" s="20">
        <f t="shared" si="326"/>
        <v>0</v>
      </c>
      <c r="AF866" s="85">
        <f t="shared" si="344"/>
        <v>123.08</v>
      </c>
      <c r="AG866" s="21">
        <f t="shared" si="334"/>
        <v>123.08</v>
      </c>
      <c r="AH866" s="82"/>
      <c r="AI866" s="78"/>
      <c r="AJ866" s="22">
        <f t="shared" si="323"/>
        <v>123.08</v>
      </c>
      <c r="AK866" s="23">
        <f t="shared" si="342"/>
        <v>14.439999999999984</v>
      </c>
      <c r="AL866" s="58"/>
      <c r="AM866" s="24">
        <f t="shared" si="343"/>
        <v>0</v>
      </c>
      <c r="AN866" s="25">
        <f t="shared" si="327"/>
        <v>137.51999999999998</v>
      </c>
      <c r="AO866" s="28">
        <f t="shared" si="328"/>
        <v>137.51999999999998</v>
      </c>
      <c r="AP866" s="79"/>
      <c r="AQ866" s="112">
        <v>60</v>
      </c>
      <c r="AR866" s="112">
        <v>200</v>
      </c>
      <c r="AS866" s="112">
        <v>0</v>
      </c>
      <c r="AT866" s="112">
        <v>16</v>
      </c>
      <c r="AU866" s="112">
        <v>54</v>
      </c>
      <c r="AV866" s="62">
        <f t="shared" si="333"/>
        <v>330</v>
      </c>
      <c r="AW866" s="64">
        <f t="shared" si="329"/>
        <v>313.5</v>
      </c>
      <c r="AX866" s="120">
        <v>4</v>
      </c>
      <c r="AY866" s="120">
        <v>16</v>
      </c>
      <c r="AZ866" s="120">
        <v>6</v>
      </c>
      <c r="BA866" s="120">
        <v>1</v>
      </c>
      <c r="BB866" s="81">
        <f t="shared" si="336"/>
        <v>27</v>
      </c>
      <c r="BC866" s="80">
        <f t="shared" si="337"/>
        <v>286.5</v>
      </c>
      <c r="BD866" s="36">
        <f t="shared" si="330"/>
        <v>137.51999999999998</v>
      </c>
      <c r="BE866" s="80">
        <f t="shared" si="338"/>
        <v>148.98000000000002</v>
      </c>
    </row>
    <row r="867" spans="1:57" ht="17.399999999999999">
      <c r="A867" s="217">
        <v>41928</v>
      </c>
      <c r="B867" s="201" t="str">
        <f t="shared" si="324"/>
        <v>12:30:00</v>
      </c>
      <c r="C867" s="27" t="s">
        <v>47</v>
      </c>
      <c r="D867" s="88">
        <v>644</v>
      </c>
      <c r="E867" s="88">
        <v>590</v>
      </c>
      <c r="F867" s="92">
        <v>750</v>
      </c>
      <c r="G867" s="88">
        <v>22</v>
      </c>
      <c r="H867" s="88">
        <v>20</v>
      </c>
      <c r="I867" s="89">
        <v>25</v>
      </c>
      <c r="J867" s="55">
        <f t="shared" si="339"/>
        <v>1984</v>
      </c>
      <c r="K867" s="55">
        <f t="shared" si="340"/>
        <v>67</v>
      </c>
      <c r="L867" s="89">
        <v>664</v>
      </c>
      <c r="M867" s="94">
        <v>396</v>
      </c>
      <c r="N867" s="94"/>
      <c r="O867" s="90">
        <v>22</v>
      </c>
      <c r="P867" s="93">
        <v>14</v>
      </c>
      <c r="Q867" s="56"/>
      <c r="R867" s="55">
        <f t="shared" si="331"/>
        <v>1060</v>
      </c>
      <c r="S867" s="55">
        <f t="shared" si="341"/>
        <v>36</v>
      </c>
      <c r="T867" s="57">
        <f t="shared" si="332"/>
        <v>103</v>
      </c>
      <c r="U867" s="89">
        <v>4.08</v>
      </c>
      <c r="V867" s="88">
        <v>4</v>
      </c>
      <c r="W867" s="88">
        <v>8</v>
      </c>
      <c r="X867" s="88"/>
      <c r="Y867" s="88"/>
      <c r="Z867" s="88"/>
      <c r="AA867" s="44"/>
      <c r="AB867" s="44"/>
      <c r="AC867" s="68">
        <f t="shared" si="325"/>
        <v>0</v>
      </c>
      <c r="AD867" s="33"/>
      <c r="AE867" s="20">
        <f t="shared" si="326"/>
        <v>0</v>
      </c>
      <c r="AF867" s="85">
        <f t="shared" si="344"/>
        <v>118.28</v>
      </c>
      <c r="AG867" s="21">
        <f t="shared" si="334"/>
        <v>118.28</v>
      </c>
      <c r="AH867" s="82"/>
      <c r="AI867" s="78"/>
      <c r="AJ867" s="22">
        <f t="shared" ref="AJ867:AJ930" si="345">AF867+AI867</f>
        <v>118.28</v>
      </c>
      <c r="AK867" s="23">
        <f t="shared" si="342"/>
        <v>19.239999999999981</v>
      </c>
      <c r="AL867" s="58"/>
      <c r="AM867" s="24">
        <f t="shared" si="343"/>
        <v>0</v>
      </c>
      <c r="AN867" s="25">
        <f t="shared" si="327"/>
        <v>137.51999999999998</v>
      </c>
      <c r="AO867" s="28">
        <f t="shared" si="328"/>
        <v>137.51999999999998</v>
      </c>
      <c r="AP867" s="79"/>
      <c r="AQ867" s="112">
        <v>60</v>
      </c>
      <c r="AR867" s="112">
        <v>200</v>
      </c>
      <c r="AS867" s="112">
        <v>0</v>
      </c>
      <c r="AT867" s="112">
        <v>16</v>
      </c>
      <c r="AU867" s="112">
        <v>54</v>
      </c>
      <c r="AV867" s="62">
        <f t="shared" si="333"/>
        <v>330</v>
      </c>
      <c r="AW867" s="64">
        <f t="shared" si="329"/>
        <v>313.5</v>
      </c>
      <c r="AX867" s="120">
        <v>4</v>
      </c>
      <c r="AY867" s="120">
        <v>16</v>
      </c>
      <c r="AZ867" s="120">
        <v>6</v>
      </c>
      <c r="BA867" s="120">
        <v>1</v>
      </c>
      <c r="BB867" s="81">
        <f t="shared" si="336"/>
        <v>27</v>
      </c>
      <c r="BC867" s="80">
        <f t="shared" si="337"/>
        <v>286.5</v>
      </c>
      <c r="BD867" s="36">
        <f t="shared" si="330"/>
        <v>137.51999999999998</v>
      </c>
      <c r="BE867" s="80">
        <f t="shared" si="338"/>
        <v>148.98000000000002</v>
      </c>
    </row>
    <row r="868" spans="1:57" ht="17.399999999999999">
      <c r="A868" s="217">
        <v>41928</v>
      </c>
      <c r="B868" s="201" t="str">
        <f t="shared" si="324"/>
        <v>13:00:00</v>
      </c>
      <c r="C868" s="27" t="s">
        <v>19</v>
      </c>
      <c r="D868" s="88">
        <v>650</v>
      </c>
      <c r="E868" s="88">
        <v>567</v>
      </c>
      <c r="F868" s="92">
        <v>805</v>
      </c>
      <c r="G868" s="88">
        <v>22</v>
      </c>
      <c r="H868" s="88">
        <v>19</v>
      </c>
      <c r="I868" s="89">
        <v>25</v>
      </c>
      <c r="J868" s="55">
        <f t="shared" si="339"/>
        <v>2022</v>
      </c>
      <c r="K868" s="55">
        <f t="shared" si="340"/>
        <v>66</v>
      </c>
      <c r="L868" s="89">
        <v>659</v>
      </c>
      <c r="M868" s="94">
        <v>390</v>
      </c>
      <c r="N868" s="94"/>
      <c r="O868" s="90">
        <v>21</v>
      </c>
      <c r="P868" s="93">
        <v>14</v>
      </c>
      <c r="Q868" s="56"/>
      <c r="R868" s="55">
        <f t="shared" si="331"/>
        <v>1049</v>
      </c>
      <c r="S868" s="55">
        <f t="shared" si="341"/>
        <v>35</v>
      </c>
      <c r="T868" s="57">
        <f t="shared" si="332"/>
        <v>101</v>
      </c>
      <c r="U868" s="89">
        <v>4.08</v>
      </c>
      <c r="V868" s="88">
        <v>3.2</v>
      </c>
      <c r="W868" s="88">
        <v>4.4000000000000004</v>
      </c>
      <c r="X868" s="88"/>
      <c r="Y868" s="88"/>
      <c r="Z868" s="88"/>
      <c r="AA868" s="44"/>
      <c r="AB868" s="44"/>
      <c r="AC868" s="68">
        <f t="shared" si="325"/>
        <v>0</v>
      </c>
      <c r="AD868" s="33"/>
      <c r="AE868" s="20">
        <f t="shared" si="326"/>
        <v>0</v>
      </c>
      <c r="AF868" s="85">
        <f t="shared" si="344"/>
        <v>112.68</v>
      </c>
      <c r="AG868" s="21">
        <f t="shared" si="334"/>
        <v>112.68</v>
      </c>
      <c r="AH868" s="82"/>
      <c r="AI868" s="78"/>
      <c r="AJ868" s="22">
        <f t="shared" si="345"/>
        <v>112.68</v>
      </c>
      <c r="AK868" s="23">
        <f t="shared" si="342"/>
        <v>24.839999999999975</v>
      </c>
      <c r="AL868" s="58"/>
      <c r="AM868" s="24">
        <f t="shared" si="343"/>
        <v>0</v>
      </c>
      <c r="AN868" s="25">
        <f t="shared" si="327"/>
        <v>137.51999999999998</v>
      </c>
      <c r="AO868" s="28">
        <f t="shared" si="328"/>
        <v>137.51999999999998</v>
      </c>
      <c r="AP868" s="79"/>
      <c r="AQ868" s="112">
        <v>60</v>
      </c>
      <c r="AR868" s="112">
        <v>200</v>
      </c>
      <c r="AS868" s="112">
        <v>0</v>
      </c>
      <c r="AT868" s="112">
        <v>16</v>
      </c>
      <c r="AU868" s="112">
        <v>54</v>
      </c>
      <c r="AV868" s="62">
        <f t="shared" si="333"/>
        <v>330</v>
      </c>
      <c r="AW868" s="64">
        <f t="shared" si="329"/>
        <v>313.5</v>
      </c>
      <c r="AX868" s="120">
        <v>4</v>
      </c>
      <c r="AY868" s="120">
        <v>16</v>
      </c>
      <c r="AZ868" s="120">
        <v>6</v>
      </c>
      <c r="BA868" s="120">
        <v>1</v>
      </c>
      <c r="BB868" s="81">
        <f t="shared" si="336"/>
        <v>27</v>
      </c>
      <c r="BC868" s="80">
        <f t="shared" si="337"/>
        <v>286.5</v>
      </c>
      <c r="BD868" s="36">
        <f t="shared" si="330"/>
        <v>137.51999999999998</v>
      </c>
      <c r="BE868" s="80">
        <f t="shared" si="338"/>
        <v>148.98000000000002</v>
      </c>
    </row>
    <row r="869" spans="1:57" ht="17.399999999999999">
      <c r="A869" s="217">
        <v>41928</v>
      </c>
      <c r="B869" s="201" t="str">
        <f t="shared" si="324"/>
        <v>13:30:00</v>
      </c>
      <c r="C869" s="27" t="s">
        <v>48</v>
      </c>
      <c r="D869" s="88">
        <v>655</v>
      </c>
      <c r="E869" s="88">
        <v>555</v>
      </c>
      <c r="F869" s="92">
        <v>809</v>
      </c>
      <c r="G869" s="88">
        <v>23</v>
      </c>
      <c r="H869" s="88">
        <v>19</v>
      </c>
      <c r="I869" s="89">
        <v>25</v>
      </c>
      <c r="J869" s="55">
        <f t="shared" si="339"/>
        <v>2019</v>
      </c>
      <c r="K869" s="55">
        <f t="shared" si="340"/>
        <v>67</v>
      </c>
      <c r="L869" s="89">
        <v>665</v>
      </c>
      <c r="M869" s="94">
        <v>384</v>
      </c>
      <c r="N869" s="94"/>
      <c r="O869" s="90">
        <v>21</v>
      </c>
      <c r="P869" s="93">
        <v>13</v>
      </c>
      <c r="Q869" s="56"/>
      <c r="R869" s="55">
        <f t="shared" si="331"/>
        <v>1049</v>
      </c>
      <c r="S869" s="55">
        <f t="shared" si="341"/>
        <v>34</v>
      </c>
      <c r="T869" s="57">
        <f t="shared" si="332"/>
        <v>101</v>
      </c>
      <c r="U869" s="89">
        <v>4.08</v>
      </c>
      <c r="V869" s="88">
        <v>3.2</v>
      </c>
      <c r="W869" s="88">
        <v>4.4000000000000004</v>
      </c>
      <c r="X869" s="88"/>
      <c r="Y869" s="88"/>
      <c r="Z869" s="88"/>
      <c r="AA869" s="44"/>
      <c r="AB869" s="44"/>
      <c r="AC869" s="68">
        <f t="shared" si="325"/>
        <v>0</v>
      </c>
      <c r="AD869" s="33"/>
      <c r="AE869" s="20">
        <f t="shared" si="326"/>
        <v>0</v>
      </c>
      <c r="AF869" s="85">
        <f t="shared" si="344"/>
        <v>112.68</v>
      </c>
      <c r="AG869" s="21">
        <f t="shared" si="334"/>
        <v>112.68</v>
      </c>
      <c r="AH869" s="82"/>
      <c r="AI869" s="78"/>
      <c r="AJ869" s="22">
        <f t="shared" si="345"/>
        <v>112.68</v>
      </c>
      <c r="AK869" s="23">
        <f t="shared" si="342"/>
        <v>24.839999999999975</v>
      </c>
      <c r="AL869" s="58"/>
      <c r="AM869" s="24">
        <f t="shared" si="343"/>
        <v>0</v>
      </c>
      <c r="AN869" s="25">
        <f t="shared" si="327"/>
        <v>137.51999999999998</v>
      </c>
      <c r="AO869" s="28">
        <f t="shared" si="328"/>
        <v>137.51999999999998</v>
      </c>
      <c r="AP869" s="79"/>
      <c r="AQ869" s="112">
        <v>60</v>
      </c>
      <c r="AR869" s="112">
        <v>200</v>
      </c>
      <c r="AS869" s="112">
        <v>0</v>
      </c>
      <c r="AT869" s="112">
        <v>16</v>
      </c>
      <c r="AU869" s="112">
        <v>54</v>
      </c>
      <c r="AV869" s="62">
        <f t="shared" si="333"/>
        <v>330</v>
      </c>
      <c r="AW869" s="64">
        <f t="shared" si="329"/>
        <v>313.5</v>
      </c>
      <c r="AX869" s="120">
        <v>4</v>
      </c>
      <c r="AY869" s="120">
        <v>16</v>
      </c>
      <c r="AZ869" s="120">
        <v>6</v>
      </c>
      <c r="BA869" s="120">
        <v>1</v>
      </c>
      <c r="BB869" s="81">
        <f t="shared" si="336"/>
        <v>27</v>
      </c>
      <c r="BC869" s="80">
        <f t="shared" si="337"/>
        <v>286.5</v>
      </c>
      <c r="BD869" s="36">
        <f t="shared" si="330"/>
        <v>137.51999999999998</v>
      </c>
      <c r="BE869" s="80">
        <f t="shared" si="338"/>
        <v>148.98000000000002</v>
      </c>
    </row>
    <row r="870" spans="1:57" ht="17.399999999999999">
      <c r="A870" s="217">
        <v>41928</v>
      </c>
      <c r="B870" s="201" t="str">
        <f t="shared" si="324"/>
        <v>14:00:00</v>
      </c>
      <c r="C870" s="27" t="s">
        <v>20</v>
      </c>
      <c r="D870" s="88">
        <v>655</v>
      </c>
      <c r="E870" s="88">
        <v>561</v>
      </c>
      <c r="F870" s="92">
        <v>792</v>
      </c>
      <c r="G870" s="88">
        <v>23</v>
      </c>
      <c r="H870" s="88">
        <v>18</v>
      </c>
      <c r="I870" s="89">
        <v>26</v>
      </c>
      <c r="J870" s="55">
        <f t="shared" si="339"/>
        <v>2008</v>
      </c>
      <c r="K870" s="55">
        <f t="shared" si="340"/>
        <v>67</v>
      </c>
      <c r="L870" s="89">
        <v>618</v>
      </c>
      <c r="M870" s="94">
        <v>414</v>
      </c>
      <c r="N870" s="94"/>
      <c r="O870" s="90">
        <v>20</v>
      </c>
      <c r="P870" s="93">
        <v>14</v>
      </c>
      <c r="Q870" s="56"/>
      <c r="R870" s="55">
        <f t="shared" si="331"/>
        <v>1032</v>
      </c>
      <c r="S870" s="55">
        <f t="shared" si="341"/>
        <v>34</v>
      </c>
      <c r="T870" s="57">
        <f t="shared" si="332"/>
        <v>101</v>
      </c>
      <c r="U870" s="89">
        <v>3.84</v>
      </c>
      <c r="V870" s="88">
        <v>3.2</v>
      </c>
      <c r="W870" s="88">
        <v>7.3</v>
      </c>
      <c r="X870" s="88"/>
      <c r="Y870" s="88"/>
      <c r="Z870" s="88"/>
      <c r="AA870" s="44"/>
      <c r="AB870" s="44"/>
      <c r="AC870" s="68">
        <f t="shared" si="325"/>
        <v>0</v>
      </c>
      <c r="AD870" s="33"/>
      <c r="AE870" s="20">
        <f>AC870+AD870</f>
        <v>0</v>
      </c>
      <c r="AF870" s="85">
        <f t="shared" ref="AF870:AF887" si="346">T870+U871+V871+W870+X870+Y870+Z870+AA870+AB870</f>
        <v>115.34</v>
      </c>
      <c r="AG870" s="21">
        <f t="shared" si="334"/>
        <v>115.34</v>
      </c>
      <c r="AH870" s="82"/>
      <c r="AI870" s="78"/>
      <c r="AJ870" s="22">
        <f t="shared" si="345"/>
        <v>115.34</v>
      </c>
      <c r="AK870" s="23">
        <f t="shared" si="342"/>
        <v>22.179999999999978</v>
      </c>
      <c r="AL870" s="58"/>
      <c r="AM870" s="24">
        <f t="shared" si="343"/>
        <v>0</v>
      </c>
      <c r="AN870" s="25">
        <f t="shared" si="327"/>
        <v>137.51999999999998</v>
      </c>
      <c r="AO870" s="28">
        <f t="shared" si="328"/>
        <v>137.51999999999998</v>
      </c>
      <c r="AP870" s="79"/>
      <c r="AQ870" s="112">
        <v>60</v>
      </c>
      <c r="AR870" s="112">
        <v>200</v>
      </c>
      <c r="AS870" s="112">
        <v>0</v>
      </c>
      <c r="AT870" s="112">
        <v>16</v>
      </c>
      <c r="AU870" s="112">
        <v>54</v>
      </c>
      <c r="AV870" s="62">
        <f t="shared" si="333"/>
        <v>330</v>
      </c>
      <c r="AW870" s="64">
        <f t="shared" si="329"/>
        <v>313.5</v>
      </c>
      <c r="AX870" s="120">
        <v>4</v>
      </c>
      <c r="AY870" s="120">
        <v>16</v>
      </c>
      <c r="AZ870" s="120">
        <v>6</v>
      </c>
      <c r="BA870" s="120">
        <v>1</v>
      </c>
      <c r="BB870" s="81">
        <f t="shared" si="336"/>
        <v>27</v>
      </c>
      <c r="BC870" s="80">
        <f t="shared" si="337"/>
        <v>286.5</v>
      </c>
      <c r="BD870" s="36">
        <f t="shared" si="330"/>
        <v>137.51999999999998</v>
      </c>
      <c r="BE870" s="80">
        <f t="shared" si="338"/>
        <v>148.98000000000002</v>
      </c>
    </row>
    <row r="871" spans="1:57" ht="17.399999999999999">
      <c r="A871" s="217">
        <v>41928</v>
      </c>
      <c r="B871" s="201" t="str">
        <f t="shared" si="324"/>
        <v>14:30:00</v>
      </c>
      <c r="C871" s="27" t="s">
        <v>33</v>
      </c>
      <c r="D871" s="88">
        <v>665</v>
      </c>
      <c r="E871" s="88">
        <v>594</v>
      </c>
      <c r="F871" s="92">
        <v>824</v>
      </c>
      <c r="G871" s="88">
        <v>23</v>
      </c>
      <c r="H871" s="88">
        <v>20</v>
      </c>
      <c r="I871" s="89">
        <v>27</v>
      </c>
      <c r="J871" s="55">
        <f t="shared" si="339"/>
        <v>2083</v>
      </c>
      <c r="K871" s="55">
        <f t="shared" si="340"/>
        <v>70</v>
      </c>
      <c r="L871" s="89">
        <v>670</v>
      </c>
      <c r="M871" s="94">
        <v>387</v>
      </c>
      <c r="N871" s="94"/>
      <c r="O871" s="90">
        <v>22</v>
      </c>
      <c r="P871" s="93">
        <v>13</v>
      </c>
      <c r="Q871" s="56"/>
      <c r="R871" s="55">
        <f t="shared" si="331"/>
        <v>1057</v>
      </c>
      <c r="S871" s="55">
        <f t="shared" si="341"/>
        <v>35</v>
      </c>
      <c r="T871" s="57">
        <f t="shared" si="332"/>
        <v>105</v>
      </c>
      <c r="U871" s="89">
        <v>3.84</v>
      </c>
      <c r="V871" s="88">
        <v>3.2</v>
      </c>
      <c r="W871" s="88">
        <v>7.3</v>
      </c>
      <c r="X871" s="88"/>
      <c r="Y871" s="88"/>
      <c r="Z871" s="88"/>
      <c r="AA871" s="44"/>
      <c r="AB871" s="44"/>
      <c r="AC871" s="68">
        <f t="shared" si="325"/>
        <v>0</v>
      </c>
      <c r="AD871" s="33"/>
      <c r="AE871" s="20">
        <f t="shared" si="326"/>
        <v>0</v>
      </c>
      <c r="AF871" s="85">
        <f t="shared" si="346"/>
        <v>119.46</v>
      </c>
      <c r="AG871" s="21">
        <f t="shared" si="334"/>
        <v>119.46</v>
      </c>
      <c r="AH871" s="82"/>
      <c r="AI871" s="78"/>
      <c r="AJ871" s="22">
        <f t="shared" si="345"/>
        <v>119.46</v>
      </c>
      <c r="AK871" s="23">
        <f t="shared" si="342"/>
        <v>18.059999999999988</v>
      </c>
      <c r="AL871" s="58"/>
      <c r="AM871" s="24">
        <f t="shared" si="343"/>
        <v>0</v>
      </c>
      <c r="AN871" s="25">
        <f t="shared" si="327"/>
        <v>137.51999999999998</v>
      </c>
      <c r="AO871" s="28">
        <f t="shared" si="328"/>
        <v>137.51999999999998</v>
      </c>
      <c r="AP871" s="79"/>
      <c r="AQ871" s="112">
        <v>60</v>
      </c>
      <c r="AR871" s="112">
        <v>200</v>
      </c>
      <c r="AS871" s="112">
        <v>0</v>
      </c>
      <c r="AT871" s="112">
        <v>16</v>
      </c>
      <c r="AU871" s="112">
        <v>54</v>
      </c>
      <c r="AV871" s="62">
        <f t="shared" si="333"/>
        <v>330</v>
      </c>
      <c r="AW871" s="64">
        <f t="shared" si="329"/>
        <v>313.5</v>
      </c>
      <c r="AX871" s="120">
        <v>4</v>
      </c>
      <c r="AY871" s="120">
        <v>16</v>
      </c>
      <c r="AZ871" s="120">
        <v>6</v>
      </c>
      <c r="BA871" s="120">
        <v>1</v>
      </c>
      <c r="BB871" s="81">
        <f t="shared" si="336"/>
        <v>27</v>
      </c>
      <c r="BC871" s="80">
        <f t="shared" si="337"/>
        <v>286.5</v>
      </c>
      <c r="BD871" s="36">
        <f t="shared" si="330"/>
        <v>137.51999999999998</v>
      </c>
      <c r="BE871" s="80">
        <f t="shared" si="338"/>
        <v>148.98000000000002</v>
      </c>
    </row>
    <row r="872" spans="1:57" ht="17.399999999999999">
      <c r="A872" s="217">
        <v>41928</v>
      </c>
      <c r="B872" s="201" t="str">
        <f t="shared" si="324"/>
        <v>15:00:00</v>
      </c>
      <c r="C872" s="27" t="s">
        <v>21</v>
      </c>
      <c r="D872" s="88">
        <v>700</v>
      </c>
      <c r="E872" s="88">
        <v>632</v>
      </c>
      <c r="F872" s="92">
        <v>860</v>
      </c>
      <c r="G872" s="88">
        <v>24</v>
      </c>
      <c r="H872" s="88">
        <v>21</v>
      </c>
      <c r="I872" s="89">
        <v>28</v>
      </c>
      <c r="J872" s="55">
        <f t="shared" si="339"/>
        <v>2192</v>
      </c>
      <c r="K872" s="55">
        <f t="shared" si="340"/>
        <v>73</v>
      </c>
      <c r="L872" s="89">
        <v>675</v>
      </c>
      <c r="M872" s="94">
        <v>416</v>
      </c>
      <c r="N872" s="94"/>
      <c r="O872" s="90">
        <v>22</v>
      </c>
      <c r="P872" s="93">
        <v>15</v>
      </c>
      <c r="Q872" s="56"/>
      <c r="R872" s="55">
        <f t="shared" si="331"/>
        <v>1091</v>
      </c>
      <c r="S872" s="55">
        <f t="shared" si="341"/>
        <v>37</v>
      </c>
      <c r="T872" s="57">
        <f t="shared" si="332"/>
        <v>110</v>
      </c>
      <c r="U872" s="89">
        <v>3.96</v>
      </c>
      <c r="V872" s="88">
        <v>3.2</v>
      </c>
      <c r="W872" s="88">
        <v>7.8</v>
      </c>
      <c r="X872" s="88"/>
      <c r="Y872" s="88"/>
      <c r="Z872" s="88"/>
      <c r="AA872" s="44"/>
      <c r="AB872" s="44"/>
      <c r="AC872" s="68">
        <f t="shared" si="325"/>
        <v>0</v>
      </c>
      <c r="AD872" s="33"/>
      <c r="AE872" s="20">
        <f t="shared" si="326"/>
        <v>0</v>
      </c>
      <c r="AF872" s="85">
        <f t="shared" si="346"/>
        <v>124.96</v>
      </c>
      <c r="AG872" s="21">
        <f t="shared" si="334"/>
        <v>124.96</v>
      </c>
      <c r="AH872" s="82"/>
      <c r="AI872" s="78"/>
      <c r="AJ872" s="22">
        <f t="shared" si="345"/>
        <v>124.96</v>
      </c>
      <c r="AK872" s="23">
        <f t="shared" si="342"/>
        <v>12.559999999999988</v>
      </c>
      <c r="AL872" s="58"/>
      <c r="AM872" s="24">
        <f t="shared" si="343"/>
        <v>0</v>
      </c>
      <c r="AN872" s="25">
        <f t="shared" si="327"/>
        <v>137.51999999999998</v>
      </c>
      <c r="AO872" s="28">
        <f t="shared" si="328"/>
        <v>137.51999999999998</v>
      </c>
      <c r="AP872" s="79"/>
      <c r="AQ872" s="112">
        <v>60</v>
      </c>
      <c r="AR872" s="112">
        <v>200</v>
      </c>
      <c r="AS872" s="112">
        <v>0</v>
      </c>
      <c r="AT872" s="112">
        <v>16</v>
      </c>
      <c r="AU872" s="112">
        <v>54</v>
      </c>
      <c r="AV872" s="62">
        <f t="shared" si="333"/>
        <v>330</v>
      </c>
      <c r="AW872" s="64">
        <f t="shared" si="329"/>
        <v>313.5</v>
      </c>
      <c r="AX872" s="120">
        <v>4</v>
      </c>
      <c r="AY872" s="120">
        <v>16</v>
      </c>
      <c r="AZ872" s="120">
        <v>6</v>
      </c>
      <c r="BA872" s="120">
        <v>1</v>
      </c>
      <c r="BB872" s="81">
        <f t="shared" si="336"/>
        <v>27</v>
      </c>
      <c r="BC872" s="80">
        <f t="shared" si="337"/>
        <v>286.5</v>
      </c>
      <c r="BD872" s="36">
        <f t="shared" si="330"/>
        <v>137.51999999999998</v>
      </c>
      <c r="BE872" s="80">
        <f t="shared" si="338"/>
        <v>148.98000000000002</v>
      </c>
    </row>
    <row r="873" spans="1:57" ht="17.399999999999999">
      <c r="A873" s="217">
        <v>41928</v>
      </c>
      <c r="B873" s="201" t="str">
        <f t="shared" si="324"/>
        <v>15:30:00</v>
      </c>
      <c r="C873" s="27" t="s">
        <v>34</v>
      </c>
      <c r="D873" s="88">
        <v>708</v>
      </c>
      <c r="E873" s="88">
        <v>452</v>
      </c>
      <c r="F873" s="92">
        <v>866</v>
      </c>
      <c r="G873" s="88">
        <v>24</v>
      </c>
      <c r="H873" s="88">
        <v>15</v>
      </c>
      <c r="I873" s="89">
        <v>28</v>
      </c>
      <c r="J873" s="55">
        <f t="shared" si="339"/>
        <v>2026</v>
      </c>
      <c r="K873" s="55">
        <f t="shared" si="340"/>
        <v>67</v>
      </c>
      <c r="L873" s="89">
        <v>703</v>
      </c>
      <c r="M873" s="94">
        <v>404</v>
      </c>
      <c r="N873" s="94"/>
      <c r="O873" s="90">
        <v>23</v>
      </c>
      <c r="P873" s="93">
        <v>14</v>
      </c>
      <c r="Q873" s="56"/>
      <c r="R873" s="55">
        <f t="shared" si="331"/>
        <v>1107</v>
      </c>
      <c r="S873" s="55">
        <f t="shared" si="341"/>
        <v>37</v>
      </c>
      <c r="T873" s="57">
        <f t="shared" si="332"/>
        <v>104</v>
      </c>
      <c r="U873" s="89">
        <v>3.96</v>
      </c>
      <c r="V873" s="88">
        <v>3.2</v>
      </c>
      <c r="W873" s="88">
        <v>7.8</v>
      </c>
      <c r="X873" s="88"/>
      <c r="Y873" s="88"/>
      <c r="Z873" s="88"/>
      <c r="AA873" s="44"/>
      <c r="AB873" s="44"/>
      <c r="AC873" s="68">
        <f t="shared" si="325"/>
        <v>0</v>
      </c>
      <c r="AD873" s="33"/>
      <c r="AE873" s="20">
        <f t="shared" si="326"/>
        <v>0</v>
      </c>
      <c r="AF873" s="85">
        <f t="shared" si="346"/>
        <v>119.2</v>
      </c>
      <c r="AG873" s="21">
        <f t="shared" si="334"/>
        <v>119.2</v>
      </c>
      <c r="AH873" s="82"/>
      <c r="AI873" s="78"/>
      <c r="AJ873" s="22">
        <f t="shared" si="345"/>
        <v>119.2</v>
      </c>
      <c r="AK873" s="23">
        <f t="shared" si="342"/>
        <v>18.319999999999979</v>
      </c>
      <c r="AL873" s="58"/>
      <c r="AM873" s="24">
        <f t="shared" si="343"/>
        <v>0</v>
      </c>
      <c r="AN873" s="25">
        <f t="shared" si="327"/>
        <v>137.51999999999998</v>
      </c>
      <c r="AO873" s="28">
        <f t="shared" si="328"/>
        <v>137.51999999999998</v>
      </c>
      <c r="AP873" s="79"/>
      <c r="AQ873" s="112">
        <v>60</v>
      </c>
      <c r="AR873" s="112">
        <v>200</v>
      </c>
      <c r="AS873" s="112">
        <v>0</v>
      </c>
      <c r="AT873" s="112">
        <v>16</v>
      </c>
      <c r="AU873" s="112">
        <v>54</v>
      </c>
      <c r="AV873" s="62">
        <f t="shared" si="333"/>
        <v>330</v>
      </c>
      <c r="AW873" s="64">
        <f t="shared" si="329"/>
        <v>313.5</v>
      </c>
      <c r="AX873" s="120">
        <v>4</v>
      </c>
      <c r="AY873" s="120">
        <v>16</v>
      </c>
      <c r="AZ873" s="120">
        <v>6</v>
      </c>
      <c r="BA873" s="120">
        <v>1</v>
      </c>
      <c r="BB873" s="81">
        <f t="shared" si="336"/>
        <v>27</v>
      </c>
      <c r="BC873" s="80">
        <f t="shared" si="337"/>
        <v>286.5</v>
      </c>
      <c r="BD873" s="36">
        <f t="shared" si="330"/>
        <v>137.51999999999998</v>
      </c>
      <c r="BE873" s="80">
        <f t="shared" si="338"/>
        <v>148.98000000000002</v>
      </c>
    </row>
    <row r="874" spans="1:57" ht="17.399999999999999">
      <c r="A874" s="217">
        <v>41928</v>
      </c>
      <c r="B874" s="201" t="str">
        <f t="shared" si="324"/>
        <v>16:00:00</v>
      </c>
      <c r="C874" s="27" t="s">
        <v>22</v>
      </c>
      <c r="D874" s="88">
        <v>708</v>
      </c>
      <c r="E874" s="88">
        <v>570</v>
      </c>
      <c r="F874" s="92">
        <v>795</v>
      </c>
      <c r="G874" s="88">
        <v>24</v>
      </c>
      <c r="H874" s="88">
        <v>20</v>
      </c>
      <c r="I874" s="89">
        <v>26</v>
      </c>
      <c r="J874" s="55">
        <f t="shared" si="339"/>
        <v>2073</v>
      </c>
      <c r="K874" s="55">
        <f>G874+H874+I874</f>
        <v>70</v>
      </c>
      <c r="L874" s="89">
        <v>692</v>
      </c>
      <c r="M874" s="94">
        <v>389</v>
      </c>
      <c r="N874" s="94"/>
      <c r="O874" s="90">
        <v>23</v>
      </c>
      <c r="P874" s="93">
        <v>13</v>
      </c>
      <c r="Q874" s="56"/>
      <c r="R874" s="55">
        <f t="shared" si="331"/>
        <v>1081</v>
      </c>
      <c r="S874" s="55">
        <f t="shared" si="341"/>
        <v>36</v>
      </c>
      <c r="T874" s="57">
        <f t="shared" si="332"/>
        <v>106</v>
      </c>
      <c r="U874" s="89">
        <v>4.2</v>
      </c>
      <c r="V874" s="88">
        <v>3.2</v>
      </c>
      <c r="W874" s="88">
        <v>9.1</v>
      </c>
      <c r="X874" s="88"/>
      <c r="Y874" s="88"/>
      <c r="Z874" s="88"/>
      <c r="AA874" s="44"/>
      <c r="AB874" s="44"/>
      <c r="AC874" s="68">
        <f t="shared" si="325"/>
        <v>0</v>
      </c>
      <c r="AD874" s="33"/>
      <c r="AE874" s="20">
        <f t="shared" si="326"/>
        <v>0</v>
      </c>
      <c r="AF874" s="85">
        <f t="shared" si="346"/>
        <v>122.5</v>
      </c>
      <c r="AG874" s="21">
        <f t="shared" si="334"/>
        <v>122.5</v>
      </c>
      <c r="AH874" s="82"/>
      <c r="AI874" s="78"/>
      <c r="AJ874" s="22">
        <f t="shared" si="345"/>
        <v>122.5</v>
      </c>
      <c r="AK874" s="23">
        <f t="shared" si="342"/>
        <v>15.019999999999982</v>
      </c>
      <c r="AL874" s="58"/>
      <c r="AM874" s="24">
        <f t="shared" si="343"/>
        <v>0</v>
      </c>
      <c r="AN874" s="25">
        <f t="shared" si="327"/>
        <v>137.51999999999998</v>
      </c>
      <c r="AO874" s="28">
        <f t="shared" si="328"/>
        <v>137.51999999999998</v>
      </c>
      <c r="AP874" s="79"/>
      <c r="AQ874" s="112">
        <v>60</v>
      </c>
      <c r="AR874" s="112">
        <v>200</v>
      </c>
      <c r="AS874" s="112">
        <v>0</v>
      </c>
      <c r="AT874" s="112">
        <v>16</v>
      </c>
      <c r="AU874" s="112">
        <v>54</v>
      </c>
      <c r="AV874" s="62">
        <f t="shared" si="333"/>
        <v>330</v>
      </c>
      <c r="AW874" s="64">
        <f t="shared" si="329"/>
        <v>313.5</v>
      </c>
      <c r="AX874" s="120">
        <v>4</v>
      </c>
      <c r="AY874" s="120">
        <v>16</v>
      </c>
      <c r="AZ874" s="120">
        <v>6</v>
      </c>
      <c r="BA874" s="120">
        <v>1</v>
      </c>
      <c r="BB874" s="81">
        <f t="shared" si="336"/>
        <v>27</v>
      </c>
      <c r="BC874" s="80">
        <f t="shared" si="337"/>
        <v>286.5</v>
      </c>
      <c r="BD874" s="36">
        <f t="shared" si="330"/>
        <v>137.51999999999998</v>
      </c>
      <c r="BE874" s="80">
        <f t="shared" si="338"/>
        <v>148.98000000000002</v>
      </c>
    </row>
    <row r="875" spans="1:57" ht="17.399999999999999">
      <c r="A875" s="217">
        <v>41928</v>
      </c>
      <c r="B875" s="201" t="str">
        <f t="shared" si="324"/>
        <v>16:30:00</v>
      </c>
      <c r="C875" s="27" t="s">
        <v>49</v>
      </c>
      <c r="D875" s="88">
        <v>697</v>
      </c>
      <c r="E875" s="88">
        <v>580</v>
      </c>
      <c r="F875" s="88">
        <v>771</v>
      </c>
      <c r="G875" s="88">
        <v>24</v>
      </c>
      <c r="H875" s="88">
        <v>20</v>
      </c>
      <c r="I875" s="89">
        <v>25</v>
      </c>
      <c r="J875" s="55">
        <f t="shared" si="339"/>
        <v>2048</v>
      </c>
      <c r="K875" s="55">
        <f t="shared" si="340"/>
        <v>69</v>
      </c>
      <c r="L875" s="89">
        <v>667</v>
      </c>
      <c r="M875" s="94">
        <v>422</v>
      </c>
      <c r="N875" s="94"/>
      <c r="O875" s="93">
        <v>22</v>
      </c>
      <c r="P875" s="93">
        <v>14</v>
      </c>
      <c r="Q875" s="56"/>
      <c r="R875" s="55">
        <f t="shared" si="331"/>
        <v>1089</v>
      </c>
      <c r="S875" s="55">
        <f t="shared" si="341"/>
        <v>36</v>
      </c>
      <c r="T875" s="57">
        <f t="shared" si="332"/>
        <v>105</v>
      </c>
      <c r="U875" s="89">
        <v>4.2</v>
      </c>
      <c r="V875" s="88">
        <v>3.2</v>
      </c>
      <c r="W875" s="88">
        <v>9.1</v>
      </c>
      <c r="X875" s="88"/>
      <c r="Y875" s="88"/>
      <c r="Z875" s="88"/>
      <c r="AA875" s="44"/>
      <c r="AB875" s="44"/>
      <c r="AC875" s="68">
        <f t="shared" si="325"/>
        <v>0</v>
      </c>
      <c r="AD875" s="33"/>
      <c r="AE875" s="20">
        <f t="shared" si="326"/>
        <v>0</v>
      </c>
      <c r="AF875" s="85">
        <f t="shared" si="346"/>
        <v>121.39</v>
      </c>
      <c r="AG875" s="21">
        <f t="shared" si="334"/>
        <v>121.39</v>
      </c>
      <c r="AH875" s="82"/>
      <c r="AI875" s="78"/>
      <c r="AJ875" s="22">
        <f t="shared" si="345"/>
        <v>121.39</v>
      </c>
      <c r="AK875" s="23">
        <f t="shared" si="342"/>
        <v>16.129999999999981</v>
      </c>
      <c r="AL875" s="58"/>
      <c r="AM875" s="24">
        <f t="shared" si="343"/>
        <v>0</v>
      </c>
      <c r="AN875" s="25">
        <f t="shared" si="327"/>
        <v>137.51999999999998</v>
      </c>
      <c r="AO875" s="28">
        <f t="shared" si="328"/>
        <v>137.51999999999998</v>
      </c>
      <c r="AP875" s="79"/>
      <c r="AQ875" s="112">
        <v>60</v>
      </c>
      <c r="AR875" s="112">
        <v>200</v>
      </c>
      <c r="AS875" s="112">
        <v>0</v>
      </c>
      <c r="AT875" s="112">
        <v>16</v>
      </c>
      <c r="AU875" s="112">
        <v>54</v>
      </c>
      <c r="AV875" s="62">
        <f t="shared" si="333"/>
        <v>330</v>
      </c>
      <c r="AW875" s="64">
        <f t="shared" si="329"/>
        <v>313.5</v>
      </c>
      <c r="AX875" s="120">
        <v>4</v>
      </c>
      <c r="AY875" s="120">
        <v>16</v>
      </c>
      <c r="AZ875" s="120">
        <v>6</v>
      </c>
      <c r="BA875" s="120">
        <v>1</v>
      </c>
      <c r="BB875" s="81">
        <f t="shared" si="336"/>
        <v>27</v>
      </c>
      <c r="BC875" s="80">
        <f t="shared" si="337"/>
        <v>286.5</v>
      </c>
      <c r="BD875" s="36">
        <f t="shared" si="330"/>
        <v>137.51999999999998</v>
      </c>
      <c r="BE875" s="80">
        <f t="shared" si="338"/>
        <v>148.98000000000002</v>
      </c>
    </row>
    <row r="876" spans="1:57" ht="17.399999999999999">
      <c r="A876" s="217">
        <v>41928</v>
      </c>
      <c r="B876" s="201" t="str">
        <f t="shared" si="324"/>
        <v>17:00:00</v>
      </c>
      <c r="C876" s="27" t="s">
        <v>23</v>
      </c>
      <c r="D876" s="88">
        <v>585</v>
      </c>
      <c r="E876" s="88">
        <v>578</v>
      </c>
      <c r="F876" s="88">
        <v>804</v>
      </c>
      <c r="G876" s="88">
        <v>20</v>
      </c>
      <c r="H876" s="88">
        <v>20</v>
      </c>
      <c r="I876" s="89">
        <v>26</v>
      </c>
      <c r="J876" s="55">
        <f t="shared" si="339"/>
        <v>1967</v>
      </c>
      <c r="K876" s="55">
        <f t="shared" si="340"/>
        <v>66</v>
      </c>
      <c r="L876" s="89">
        <v>643</v>
      </c>
      <c r="M876" s="94">
        <v>463</v>
      </c>
      <c r="N876" s="94"/>
      <c r="O876" s="93">
        <v>21</v>
      </c>
      <c r="P876" s="93">
        <v>16</v>
      </c>
      <c r="Q876" s="56"/>
      <c r="R876" s="55">
        <f t="shared" si="331"/>
        <v>1106</v>
      </c>
      <c r="S876" s="55">
        <f t="shared" si="341"/>
        <v>37</v>
      </c>
      <c r="T876" s="57">
        <f t="shared" si="332"/>
        <v>103</v>
      </c>
      <c r="U876" s="89">
        <v>4.09</v>
      </c>
      <c r="V876" s="88">
        <v>3.2</v>
      </c>
      <c r="W876" s="88">
        <v>7.8</v>
      </c>
      <c r="X876" s="88"/>
      <c r="Y876" s="88"/>
      <c r="Z876" s="88"/>
      <c r="AA876" s="44"/>
      <c r="AB876" s="44"/>
      <c r="AC876" s="68">
        <f t="shared" si="325"/>
        <v>0</v>
      </c>
      <c r="AD876" s="33"/>
      <c r="AE876" s="20">
        <f t="shared" si="326"/>
        <v>0</v>
      </c>
      <c r="AF876" s="85">
        <f t="shared" si="346"/>
        <v>118.89</v>
      </c>
      <c r="AG876" s="21">
        <f t="shared" si="334"/>
        <v>118.89</v>
      </c>
      <c r="AH876" s="82"/>
      <c r="AI876" s="78"/>
      <c r="AJ876" s="22">
        <f t="shared" si="345"/>
        <v>118.89</v>
      </c>
      <c r="AK876" s="23">
        <f t="shared" si="342"/>
        <v>18.629999999999981</v>
      </c>
      <c r="AL876" s="58"/>
      <c r="AM876" s="24">
        <f t="shared" si="343"/>
        <v>0</v>
      </c>
      <c r="AN876" s="25">
        <f t="shared" si="327"/>
        <v>137.51999999999998</v>
      </c>
      <c r="AO876" s="28">
        <f t="shared" si="328"/>
        <v>137.51999999999998</v>
      </c>
      <c r="AP876" s="79"/>
      <c r="AQ876" s="112">
        <v>60</v>
      </c>
      <c r="AR876" s="112">
        <v>200</v>
      </c>
      <c r="AS876" s="112">
        <v>0</v>
      </c>
      <c r="AT876" s="112">
        <v>16</v>
      </c>
      <c r="AU876" s="112">
        <v>54</v>
      </c>
      <c r="AV876" s="62">
        <f t="shared" si="333"/>
        <v>330</v>
      </c>
      <c r="AW876" s="64">
        <f t="shared" si="329"/>
        <v>313.5</v>
      </c>
      <c r="AX876" s="120">
        <v>4</v>
      </c>
      <c r="AY876" s="120">
        <v>16</v>
      </c>
      <c r="AZ876" s="120">
        <v>6</v>
      </c>
      <c r="BA876" s="120">
        <v>1</v>
      </c>
      <c r="BB876" s="81">
        <f t="shared" si="336"/>
        <v>27</v>
      </c>
      <c r="BC876" s="80">
        <f t="shared" si="337"/>
        <v>286.5</v>
      </c>
      <c r="BD876" s="36">
        <f t="shared" si="330"/>
        <v>137.51999999999998</v>
      </c>
      <c r="BE876" s="80">
        <f t="shared" si="338"/>
        <v>148.98000000000002</v>
      </c>
    </row>
    <row r="877" spans="1:57" ht="17.399999999999999">
      <c r="A877" s="217">
        <v>41928</v>
      </c>
      <c r="B877" s="201" t="str">
        <f t="shared" si="324"/>
        <v>17:30:00</v>
      </c>
      <c r="C877" s="27" t="s">
        <v>50</v>
      </c>
      <c r="D877" s="88">
        <v>611</v>
      </c>
      <c r="E877" s="88">
        <v>552</v>
      </c>
      <c r="F877" s="88">
        <v>805</v>
      </c>
      <c r="G877" s="88">
        <v>20</v>
      </c>
      <c r="H877" s="88">
        <v>19</v>
      </c>
      <c r="I877" s="89">
        <v>26</v>
      </c>
      <c r="J877" s="55">
        <f t="shared" si="339"/>
        <v>1968</v>
      </c>
      <c r="K877" s="55">
        <f t="shared" si="340"/>
        <v>65</v>
      </c>
      <c r="L877" s="89">
        <v>638</v>
      </c>
      <c r="M877" s="94">
        <v>507</v>
      </c>
      <c r="N877" s="94"/>
      <c r="O877" s="93">
        <v>21</v>
      </c>
      <c r="P877" s="93">
        <v>18</v>
      </c>
      <c r="Q877" s="56"/>
      <c r="R877" s="55">
        <f t="shared" si="331"/>
        <v>1145</v>
      </c>
      <c r="S877" s="55">
        <f t="shared" si="341"/>
        <v>39</v>
      </c>
      <c r="T877" s="57">
        <f t="shared" si="332"/>
        <v>104</v>
      </c>
      <c r="U877" s="89">
        <v>4.09</v>
      </c>
      <c r="V877" s="88">
        <v>4</v>
      </c>
      <c r="W877" s="88">
        <v>7.8</v>
      </c>
      <c r="X877" s="88"/>
      <c r="Y877" s="88"/>
      <c r="Z877" s="88"/>
      <c r="AA877" s="44"/>
      <c r="AB877" s="44"/>
      <c r="AC877" s="68">
        <f t="shared" si="325"/>
        <v>0</v>
      </c>
      <c r="AD877" s="33"/>
      <c r="AE877" s="20">
        <f t="shared" si="326"/>
        <v>0</v>
      </c>
      <c r="AF877" s="85">
        <f t="shared" si="346"/>
        <v>122.05</v>
      </c>
      <c r="AG877" s="83">
        <f t="shared" si="334"/>
        <v>122.05</v>
      </c>
      <c r="AH877" s="84"/>
      <c r="AI877" s="78"/>
      <c r="AJ877" s="22">
        <f t="shared" si="345"/>
        <v>122.05</v>
      </c>
      <c r="AK877" s="23">
        <f t="shared" si="342"/>
        <v>15.469999999999985</v>
      </c>
      <c r="AL877" s="58"/>
      <c r="AM877" s="24">
        <f t="shared" si="343"/>
        <v>0</v>
      </c>
      <c r="AN877" s="25">
        <f t="shared" si="327"/>
        <v>137.51999999999998</v>
      </c>
      <c r="AO877" s="28">
        <f t="shared" si="328"/>
        <v>137.51999999999998</v>
      </c>
      <c r="AP877" s="79"/>
      <c r="AQ877" s="112">
        <v>60</v>
      </c>
      <c r="AR877" s="112">
        <v>200</v>
      </c>
      <c r="AS877" s="112">
        <v>0</v>
      </c>
      <c r="AT877" s="112">
        <v>16</v>
      </c>
      <c r="AU877" s="112">
        <v>54</v>
      </c>
      <c r="AV877" s="62">
        <f t="shared" si="333"/>
        <v>330</v>
      </c>
      <c r="AW877" s="64">
        <f t="shared" si="329"/>
        <v>313.5</v>
      </c>
      <c r="AX877" s="120">
        <v>4</v>
      </c>
      <c r="AY877" s="120">
        <v>16</v>
      </c>
      <c r="AZ877" s="120">
        <v>6</v>
      </c>
      <c r="BA877" s="120">
        <v>1</v>
      </c>
      <c r="BB877" s="81">
        <f t="shared" si="336"/>
        <v>27</v>
      </c>
      <c r="BC877" s="80">
        <f t="shared" si="337"/>
        <v>286.5</v>
      </c>
      <c r="BD877" s="36">
        <f t="shared" si="330"/>
        <v>137.51999999999998</v>
      </c>
      <c r="BE877" s="80">
        <f t="shared" si="338"/>
        <v>148.98000000000002</v>
      </c>
    </row>
    <row r="878" spans="1:57" ht="17.399999999999999">
      <c r="A878" s="217">
        <v>41928</v>
      </c>
      <c r="B878" s="201" t="str">
        <f t="shared" si="324"/>
        <v>18:00:00</v>
      </c>
      <c r="C878" s="27" t="s">
        <v>24</v>
      </c>
      <c r="D878" s="88">
        <v>685</v>
      </c>
      <c r="E878" s="88">
        <v>594</v>
      </c>
      <c r="F878" s="88">
        <v>890</v>
      </c>
      <c r="G878" s="88">
        <v>23</v>
      </c>
      <c r="H878" s="88">
        <v>19</v>
      </c>
      <c r="I878" s="89">
        <v>28</v>
      </c>
      <c r="J878" s="55">
        <f t="shared" si="339"/>
        <v>2169</v>
      </c>
      <c r="K878" s="55">
        <f t="shared" si="340"/>
        <v>70</v>
      </c>
      <c r="L878" s="89">
        <v>740</v>
      </c>
      <c r="M878" s="94">
        <v>517</v>
      </c>
      <c r="N878" s="94"/>
      <c r="O878" s="93">
        <v>25</v>
      </c>
      <c r="P878" s="93">
        <v>18</v>
      </c>
      <c r="Q878" s="56"/>
      <c r="R878" s="55">
        <f t="shared" si="331"/>
        <v>1257</v>
      </c>
      <c r="S878" s="55">
        <f t="shared" si="341"/>
        <v>43</v>
      </c>
      <c r="T878" s="57">
        <f t="shared" si="332"/>
        <v>113</v>
      </c>
      <c r="U878" s="88">
        <v>4.75</v>
      </c>
      <c r="V878" s="88">
        <v>5.5</v>
      </c>
      <c r="W878" s="100">
        <v>10</v>
      </c>
      <c r="X878" s="88"/>
      <c r="Y878" s="88"/>
      <c r="Z878" s="88"/>
      <c r="AA878" s="44"/>
      <c r="AB878" s="44"/>
      <c r="AC878" s="68">
        <f t="shared" si="325"/>
        <v>0</v>
      </c>
      <c r="AD878" s="33"/>
      <c r="AE878" s="20">
        <f t="shared" si="326"/>
        <v>0</v>
      </c>
      <c r="AF878" s="85">
        <f t="shared" si="346"/>
        <v>133.75</v>
      </c>
      <c r="AG878" s="83">
        <f t="shared" si="334"/>
        <v>133.75</v>
      </c>
      <c r="AH878" s="84"/>
      <c r="AI878" s="78"/>
      <c r="AJ878" s="22">
        <f t="shared" si="345"/>
        <v>133.75</v>
      </c>
      <c r="AK878" s="23">
        <f t="shared" si="342"/>
        <v>3.7699999999999818</v>
      </c>
      <c r="AL878" s="58"/>
      <c r="AM878" s="24">
        <f t="shared" si="343"/>
        <v>0</v>
      </c>
      <c r="AN878" s="25">
        <f t="shared" si="327"/>
        <v>137.51999999999998</v>
      </c>
      <c r="AO878" s="28">
        <f t="shared" si="328"/>
        <v>137.51999999999998</v>
      </c>
      <c r="AP878" s="79"/>
      <c r="AQ878" s="112">
        <v>60</v>
      </c>
      <c r="AR878" s="112">
        <v>200</v>
      </c>
      <c r="AS878" s="112">
        <v>0</v>
      </c>
      <c r="AT878" s="112">
        <v>16</v>
      </c>
      <c r="AU878" s="112">
        <v>54</v>
      </c>
      <c r="AV878" s="62">
        <f t="shared" si="333"/>
        <v>330</v>
      </c>
      <c r="AW878" s="64">
        <f t="shared" si="329"/>
        <v>313.5</v>
      </c>
      <c r="AX878" s="120">
        <v>4</v>
      </c>
      <c r="AY878" s="120">
        <v>16</v>
      </c>
      <c r="AZ878" s="120">
        <v>6</v>
      </c>
      <c r="BA878" s="120">
        <v>1</v>
      </c>
      <c r="BB878" s="81">
        <f t="shared" si="336"/>
        <v>27</v>
      </c>
      <c r="BC878" s="80">
        <f t="shared" si="337"/>
        <v>286.5</v>
      </c>
      <c r="BD878" s="36">
        <f t="shared" si="330"/>
        <v>137.51999999999998</v>
      </c>
      <c r="BE878" s="80">
        <f t="shared" si="338"/>
        <v>148.98000000000002</v>
      </c>
    </row>
    <row r="879" spans="1:57" ht="17.399999999999999">
      <c r="A879" s="217">
        <v>41928</v>
      </c>
      <c r="B879" s="201" t="str">
        <f t="shared" si="324"/>
        <v>18:15:00</v>
      </c>
      <c r="C879" s="27" t="s">
        <v>35</v>
      </c>
      <c r="D879" s="88">
        <v>685</v>
      </c>
      <c r="E879" s="88">
        <v>594</v>
      </c>
      <c r="F879" s="88">
        <v>890</v>
      </c>
      <c r="G879" s="88">
        <v>23</v>
      </c>
      <c r="H879" s="88">
        <v>19</v>
      </c>
      <c r="I879" s="89">
        <v>28</v>
      </c>
      <c r="J879" s="55">
        <f>D879+E879+F879</f>
        <v>2169</v>
      </c>
      <c r="K879" s="55">
        <f>G879+H879+I879</f>
        <v>70</v>
      </c>
      <c r="L879" s="89">
        <v>740</v>
      </c>
      <c r="M879" s="94">
        <v>517</v>
      </c>
      <c r="N879" s="94"/>
      <c r="O879" s="93">
        <v>25</v>
      </c>
      <c r="P879" s="93">
        <v>18</v>
      </c>
      <c r="Q879" s="56"/>
      <c r="R879" s="55">
        <f t="shared" si="331"/>
        <v>1257</v>
      </c>
      <c r="S879" s="55">
        <f t="shared" si="341"/>
        <v>43</v>
      </c>
      <c r="T879" s="57">
        <f t="shared" si="332"/>
        <v>113</v>
      </c>
      <c r="U879" s="88">
        <v>5.25</v>
      </c>
      <c r="V879" s="88">
        <v>5.5</v>
      </c>
      <c r="W879" s="100">
        <v>10</v>
      </c>
      <c r="X879" s="88"/>
      <c r="Y879" s="88"/>
      <c r="Z879" s="88"/>
      <c r="AA879" s="44"/>
      <c r="AB879" s="44"/>
      <c r="AC879" s="68">
        <f t="shared" si="325"/>
        <v>0</v>
      </c>
      <c r="AD879" s="33"/>
      <c r="AE879" s="20">
        <f t="shared" si="326"/>
        <v>0</v>
      </c>
      <c r="AF879" s="85">
        <f t="shared" si="346"/>
        <v>134.25</v>
      </c>
      <c r="AG879" s="83">
        <f t="shared" si="334"/>
        <v>134.25</v>
      </c>
      <c r="AH879" s="84"/>
      <c r="AI879" s="78"/>
      <c r="AJ879" s="22">
        <f t="shared" si="345"/>
        <v>134.25</v>
      </c>
      <c r="AK879" s="23">
        <f t="shared" si="342"/>
        <v>3.2699999999999818</v>
      </c>
      <c r="AL879" s="58"/>
      <c r="AM879" s="24">
        <f t="shared" si="343"/>
        <v>0</v>
      </c>
      <c r="AN879" s="25">
        <f t="shared" si="327"/>
        <v>137.51999999999998</v>
      </c>
      <c r="AO879" s="28">
        <f t="shared" si="328"/>
        <v>137.51999999999998</v>
      </c>
      <c r="AP879" s="79"/>
      <c r="AQ879" s="112">
        <v>60</v>
      </c>
      <c r="AR879" s="112">
        <v>200</v>
      </c>
      <c r="AS879" s="112">
        <v>0</v>
      </c>
      <c r="AT879" s="112">
        <v>16</v>
      </c>
      <c r="AU879" s="112">
        <v>54</v>
      </c>
      <c r="AV879" s="62">
        <f t="shared" si="333"/>
        <v>330</v>
      </c>
      <c r="AW879" s="64">
        <f t="shared" si="329"/>
        <v>313.5</v>
      </c>
      <c r="AX879" s="120">
        <v>4</v>
      </c>
      <c r="AY879" s="120">
        <v>16</v>
      </c>
      <c r="AZ879" s="120">
        <v>6</v>
      </c>
      <c r="BA879" s="120">
        <v>1</v>
      </c>
      <c r="BB879" s="81">
        <f t="shared" si="336"/>
        <v>27</v>
      </c>
      <c r="BC879" s="80">
        <f t="shared" si="337"/>
        <v>286.5</v>
      </c>
      <c r="BD879" s="36">
        <f t="shared" si="330"/>
        <v>137.51999999999998</v>
      </c>
      <c r="BE879" s="80">
        <f t="shared" si="338"/>
        <v>148.98000000000002</v>
      </c>
    </row>
    <row r="880" spans="1:57" ht="17.399999999999999">
      <c r="A880" s="217">
        <v>41928</v>
      </c>
      <c r="B880" s="201" t="str">
        <f t="shared" si="324"/>
        <v>18:30:00</v>
      </c>
      <c r="C880" s="27" t="s">
        <v>36</v>
      </c>
      <c r="D880" s="88">
        <v>755</v>
      </c>
      <c r="E880" s="88">
        <v>592</v>
      </c>
      <c r="F880" s="88">
        <v>852</v>
      </c>
      <c r="G880" s="88">
        <v>25</v>
      </c>
      <c r="H880" s="88">
        <v>20</v>
      </c>
      <c r="I880" s="89">
        <v>28</v>
      </c>
      <c r="J880" s="55">
        <f t="shared" si="339"/>
        <v>2199</v>
      </c>
      <c r="K880" s="55">
        <f t="shared" si="340"/>
        <v>73</v>
      </c>
      <c r="L880" s="89">
        <v>730</v>
      </c>
      <c r="M880" s="94">
        <v>531</v>
      </c>
      <c r="N880" s="94"/>
      <c r="O880" s="93">
        <v>24</v>
      </c>
      <c r="P880" s="93">
        <v>19</v>
      </c>
      <c r="Q880" s="56"/>
      <c r="R880" s="55">
        <f t="shared" si="331"/>
        <v>1261</v>
      </c>
      <c r="S880" s="55">
        <f t="shared" si="341"/>
        <v>43</v>
      </c>
      <c r="T880" s="57">
        <f t="shared" si="332"/>
        <v>116</v>
      </c>
      <c r="U880" s="88">
        <v>5.25</v>
      </c>
      <c r="V880" s="88">
        <v>6</v>
      </c>
      <c r="W880" s="100">
        <v>10.199999999999999</v>
      </c>
      <c r="X880" s="88"/>
      <c r="Y880" s="88"/>
      <c r="Z880" s="88"/>
      <c r="AA880" s="44"/>
      <c r="AB880" s="44"/>
      <c r="AC880" s="68">
        <f t="shared" si="325"/>
        <v>0</v>
      </c>
      <c r="AD880" s="33">
        <v>15</v>
      </c>
      <c r="AE880" s="20">
        <f t="shared" si="326"/>
        <v>15</v>
      </c>
      <c r="AF880" s="85">
        <f t="shared" si="346"/>
        <v>137.63999999999999</v>
      </c>
      <c r="AG880" s="83">
        <f t="shared" si="334"/>
        <v>122.63999999999999</v>
      </c>
      <c r="AH880" s="84"/>
      <c r="AI880" s="78"/>
      <c r="AJ880" s="22">
        <f t="shared" si="345"/>
        <v>137.63999999999999</v>
      </c>
      <c r="AK880" s="23">
        <f t="shared" si="342"/>
        <v>14.879999999999995</v>
      </c>
      <c r="AL880" s="58"/>
      <c r="AM880" s="24">
        <f t="shared" si="343"/>
        <v>15</v>
      </c>
      <c r="AN880" s="25">
        <f t="shared" si="327"/>
        <v>137.51999999999998</v>
      </c>
      <c r="AO880" s="28">
        <f t="shared" si="328"/>
        <v>152.51999999999998</v>
      </c>
      <c r="AP880" s="79"/>
      <c r="AQ880" s="112">
        <v>60</v>
      </c>
      <c r="AR880" s="112">
        <v>200</v>
      </c>
      <c r="AS880" s="112">
        <v>0</v>
      </c>
      <c r="AT880" s="112">
        <v>16</v>
      </c>
      <c r="AU880" s="112">
        <v>54</v>
      </c>
      <c r="AV880" s="62">
        <f t="shared" si="333"/>
        <v>330</v>
      </c>
      <c r="AW880" s="64">
        <f t="shared" si="329"/>
        <v>313.5</v>
      </c>
      <c r="AX880" s="120">
        <v>4</v>
      </c>
      <c r="AY880" s="120">
        <v>16</v>
      </c>
      <c r="AZ880" s="120">
        <v>6</v>
      </c>
      <c r="BA880" s="120">
        <v>1</v>
      </c>
      <c r="BB880" s="81">
        <f t="shared" si="336"/>
        <v>27</v>
      </c>
      <c r="BC880" s="80">
        <f t="shared" si="337"/>
        <v>286.5</v>
      </c>
      <c r="BD880" s="36">
        <f t="shared" si="330"/>
        <v>137.51999999999998</v>
      </c>
      <c r="BE880" s="80">
        <f t="shared" si="338"/>
        <v>148.98000000000002</v>
      </c>
    </row>
    <row r="881" spans="1:57" ht="17.399999999999999">
      <c r="A881" s="217">
        <v>41928</v>
      </c>
      <c r="B881" s="201" t="str">
        <f t="shared" si="324"/>
        <v>18:45:00</v>
      </c>
      <c r="C881" s="27" t="s">
        <v>51</v>
      </c>
      <c r="D881" s="88">
        <v>755</v>
      </c>
      <c r="E881" s="88">
        <v>592</v>
      </c>
      <c r="F881" s="88">
        <v>852</v>
      </c>
      <c r="G881" s="88">
        <v>25</v>
      </c>
      <c r="H881" s="88">
        <v>20</v>
      </c>
      <c r="I881" s="89">
        <v>28</v>
      </c>
      <c r="J881" s="55">
        <f>D881+E881+F881</f>
        <v>2199</v>
      </c>
      <c r="K881" s="55">
        <f>G881+H881+I881</f>
        <v>73</v>
      </c>
      <c r="L881" s="89">
        <v>730</v>
      </c>
      <c r="M881" s="94">
        <v>531</v>
      </c>
      <c r="N881" s="94"/>
      <c r="O881" s="93">
        <v>24</v>
      </c>
      <c r="P881" s="93">
        <v>19</v>
      </c>
      <c r="Q881" s="56"/>
      <c r="R881" s="55">
        <f t="shared" si="331"/>
        <v>1261</v>
      </c>
      <c r="S881" s="55">
        <f t="shared" si="341"/>
        <v>43</v>
      </c>
      <c r="T881" s="57">
        <f t="shared" si="332"/>
        <v>116</v>
      </c>
      <c r="U881" s="88">
        <v>5.44</v>
      </c>
      <c r="V881" s="88">
        <v>6</v>
      </c>
      <c r="W881" s="100">
        <v>10.199999999999999</v>
      </c>
      <c r="X881" s="88"/>
      <c r="Y881" s="88"/>
      <c r="Z881" s="88"/>
      <c r="AA881" s="44"/>
      <c r="AB881" s="44"/>
      <c r="AC881" s="68">
        <f t="shared" si="325"/>
        <v>0</v>
      </c>
      <c r="AD881" s="33">
        <v>15</v>
      </c>
      <c r="AE881" s="20">
        <f t="shared" si="326"/>
        <v>15</v>
      </c>
      <c r="AF881" s="85">
        <f t="shared" si="346"/>
        <v>139.56</v>
      </c>
      <c r="AG881" s="83">
        <f t="shared" si="334"/>
        <v>124.56</v>
      </c>
      <c r="AH881" s="84"/>
      <c r="AI881" s="78"/>
      <c r="AJ881" s="22">
        <f t="shared" si="345"/>
        <v>139.56</v>
      </c>
      <c r="AK881" s="23">
        <f t="shared" si="342"/>
        <v>12.95999999999998</v>
      </c>
      <c r="AL881" s="58"/>
      <c r="AM881" s="24">
        <f t="shared" si="343"/>
        <v>15</v>
      </c>
      <c r="AN881" s="25">
        <f t="shared" si="327"/>
        <v>137.51999999999998</v>
      </c>
      <c r="AO881" s="28">
        <f t="shared" si="328"/>
        <v>152.51999999999998</v>
      </c>
      <c r="AP881" s="79"/>
      <c r="AQ881" s="112">
        <v>60</v>
      </c>
      <c r="AR881" s="112">
        <v>200</v>
      </c>
      <c r="AS881" s="112">
        <v>0</v>
      </c>
      <c r="AT881" s="112">
        <v>16</v>
      </c>
      <c r="AU881" s="112">
        <v>54</v>
      </c>
      <c r="AV881" s="62">
        <f t="shared" si="333"/>
        <v>330</v>
      </c>
      <c r="AW881" s="64">
        <f t="shared" si="329"/>
        <v>313.5</v>
      </c>
      <c r="AX881" s="120">
        <v>4</v>
      </c>
      <c r="AY881" s="120">
        <v>16</v>
      </c>
      <c r="AZ881" s="120">
        <v>6</v>
      </c>
      <c r="BA881" s="120">
        <v>1</v>
      </c>
      <c r="BB881" s="81">
        <f t="shared" si="336"/>
        <v>27</v>
      </c>
      <c r="BC881" s="80">
        <f t="shared" si="337"/>
        <v>286.5</v>
      </c>
      <c r="BD881" s="36">
        <f t="shared" si="330"/>
        <v>137.51999999999998</v>
      </c>
      <c r="BE881" s="80">
        <f t="shared" si="338"/>
        <v>148.98000000000002</v>
      </c>
    </row>
    <row r="882" spans="1:57" ht="17.399999999999999">
      <c r="A882" s="217">
        <v>41928</v>
      </c>
      <c r="B882" s="201" t="str">
        <f t="shared" si="324"/>
        <v>19:00:00</v>
      </c>
      <c r="C882" s="27" t="s">
        <v>25</v>
      </c>
      <c r="D882" s="88">
        <v>748</v>
      </c>
      <c r="E882" s="88">
        <v>566</v>
      </c>
      <c r="F882" s="88">
        <v>847</v>
      </c>
      <c r="G882" s="88">
        <v>25</v>
      </c>
      <c r="H882" s="88">
        <v>19</v>
      </c>
      <c r="I882" s="89">
        <v>27</v>
      </c>
      <c r="J882" s="55">
        <f t="shared" si="339"/>
        <v>2161</v>
      </c>
      <c r="K882" s="55">
        <f t="shared" si="340"/>
        <v>71</v>
      </c>
      <c r="L882" s="89">
        <v>744</v>
      </c>
      <c r="M882" s="94">
        <v>527</v>
      </c>
      <c r="N882" s="94"/>
      <c r="O882" s="93">
        <v>25</v>
      </c>
      <c r="P882" s="93">
        <v>18</v>
      </c>
      <c r="Q882" s="56"/>
      <c r="R882" s="55">
        <f t="shared" si="331"/>
        <v>1271</v>
      </c>
      <c r="S882" s="55">
        <f t="shared" si="341"/>
        <v>43</v>
      </c>
      <c r="T882" s="57">
        <f t="shared" si="332"/>
        <v>114</v>
      </c>
      <c r="U882" s="88">
        <v>6.36</v>
      </c>
      <c r="V882" s="88">
        <v>7</v>
      </c>
      <c r="W882" s="100">
        <v>11.9</v>
      </c>
      <c r="X882" s="88"/>
      <c r="Y882" s="88"/>
      <c r="Z882" s="88"/>
      <c r="AA882" s="44"/>
      <c r="AB882" s="44"/>
      <c r="AC882" s="68">
        <f t="shared" si="325"/>
        <v>0</v>
      </c>
      <c r="AD882" s="33">
        <v>15</v>
      </c>
      <c r="AE882" s="20">
        <f t="shared" si="326"/>
        <v>15</v>
      </c>
      <c r="AF882" s="85">
        <f t="shared" si="346"/>
        <v>139.26</v>
      </c>
      <c r="AG882" s="83">
        <f t="shared" si="334"/>
        <v>124.25999999999999</v>
      </c>
      <c r="AH882" s="84"/>
      <c r="AI882" s="78"/>
      <c r="AJ882" s="22">
        <f t="shared" si="345"/>
        <v>139.26</v>
      </c>
      <c r="AK882" s="23">
        <f t="shared" si="342"/>
        <v>13.259999999999991</v>
      </c>
      <c r="AL882" s="58"/>
      <c r="AM882" s="24">
        <f t="shared" si="343"/>
        <v>15</v>
      </c>
      <c r="AN882" s="25">
        <f t="shared" si="327"/>
        <v>137.51999999999998</v>
      </c>
      <c r="AO882" s="28">
        <f t="shared" si="328"/>
        <v>152.51999999999998</v>
      </c>
      <c r="AP882" s="79"/>
      <c r="AQ882" s="112">
        <v>60</v>
      </c>
      <c r="AR882" s="112">
        <v>200</v>
      </c>
      <c r="AS882" s="112">
        <v>0</v>
      </c>
      <c r="AT882" s="112">
        <v>16</v>
      </c>
      <c r="AU882" s="112">
        <v>54</v>
      </c>
      <c r="AV882" s="62">
        <f t="shared" si="333"/>
        <v>330</v>
      </c>
      <c r="AW882" s="64">
        <f t="shared" si="329"/>
        <v>313.5</v>
      </c>
      <c r="AX882" s="120">
        <v>4</v>
      </c>
      <c r="AY882" s="120">
        <v>16</v>
      </c>
      <c r="AZ882" s="120">
        <v>6</v>
      </c>
      <c r="BA882" s="120">
        <v>1</v>
      </c>
      <c r="BB882" s="81">
        <f t="shared" si="336"/>
        <v>27</v>
      </c>
      <c r="BC882" s="80">
        <f t="shared" si="337"/>
        <v>286.5</v>
      </c>
      <c r="BD882" s="36">
        <f t="shared" si="330"/>
        <v>137.51999999999998</v>
      </c>
      <c r="BE882" s="80">
        <f t="shared" si="338"/>
        <v>148.98000000000002</v>
      </c>
    </row>
    <row r="883" spans="1:57" ht="17.399999999999999">
      <c r="A883" s="217">
        <v>41928</v>
      </c>
      <c r="B883" s="201" t="str">
        <f t="shared" si="324"/>
        <v>19:15:00</v>
      </c>
      <c r="C883" s="27" t="s">
        <v>52</v>
      </c>
      <c r="D883" s="88">
        <v>748</v>
      </c>
      <c r="E883" s="88">
        <v>566</v>
      </c>
      <c r="F883" s="88">
        <v>847</v>
      </c>
      <c r="G883" s="88">
        <v>25</v>
      </c>
      <c r="H883" s="88">
        <v>19</v>
      </c>
      <c r="I883" s="89">
        <v>27</v>
      </c>
      <c r="J883" s="55">
        <f>D883+E883+F883</f>
        <v>2161</v>
      </c>
      <c r="K883" s="55">
        <f>G883+H883+I883</f>
        <v>71</v>
      </c>
      <c r="L883" s="89">
        <v>744</v>
      </c>
      <c r="M883" s="94">
        <v>527</v>
      </c>
      <c r="N883" s="94"/>
      <c r="O883" s="93">
        <v>25</v>
      </c>
      <c r="P883" s="93">
        <v>18</v>
      </c>
      <c r="Q883" s="56"/>
      <c r="R883" s="55">
        <f t="shared" si="331"/>
        <v>1271</v>
      </c>
      <c r="S883" s="55">
        <f t="shared" si="341"/>
        <v>43</v>
      </c>
      <c r="T883" s="57">
        <f t="shared" si="332"/>
        <v>114</v>
      </c>
      <c r="U883" s="88">
        <v>6.36</v>
      </c>
      <c r="V883" s="88">
        <v>7</v>
      </c>
      <c r="W883" s="100">
        <v>11.9</v>
      </c>
      <c r="X883" s="88"/>
      <c r="Y883" s="88"/>
      <c r="Z883" s="88"/>
      <c r="AA883" s="44"/>
      <c r="AB883" s="44"/>
      <c r="AC883" s="68">
        <f t="shared" si="325"/>
        <v>0</v>
      </c>
      <c r="AD883" s="33">
        <v>15</v>
      </c>
      <c r="AE883" s="20">
        <f t="shared" si="326"/>
        <v>15</v>
      </c>
      <c r="AF883" s="85">
        <f t="shared" si="346"/>
        <v>139.26</v>
      </c>
      <c r="AG883" s="83">
        <f t="shared" si="334"/>
        <v>124.25999999999999</v>
      </c>
      <c r="AH883" s="84"/>
      <c r="AI883" s="78"/>
      <c r="AJ883" s="22">
        <f t="shared" si="345"/>
        <v>139.26</v>
      </c>
      <c r="AK883" s="23">
        <f t="shared" si="342"/>
        <v>13.259999999999991</v>
      </c>
      <c r="AL883" s="58"/>
      <c r="AM883" s="24">
        <f t="shared" si="343"/>
        <v>15</v>
      </c>
      <c r="AN883" s="25">
        <f t="shared" si="327"/>
        <v>137.51999999999998</v>
      </c>
      <c r="AO883" s="28">
        <f t="shared" si="328"/>
        <v>152.51999999999998</v>
      </c>
      <c r="AP883" s="79"/>
      <c r="AQ883" s="112">
        <v>60</v>
      </c>
      <c r="AR883" s="112">
        <v>200</v>
      </c>
      <c r="AS883" s="112">
        <v>0</v>
      </c>
      <c r="AT883" s="112">
        <v>16</v>
      </c>
      <c r="AU883" s="112">
        <v>54</v>
      </c>
      <c r="AV883" s="62">
        <f t="shared" si="333"/>
        <v>330</v>
      </c>
      <c r="AW883" s="64">
        <f t="shared" si="329"/>
        <v>313.5</v>
      </c>
      <c r="AX883" s="120">
        <v>4</v>
      </c>
      <c r="AY883" s="120">
        <v>16</v>
      </c>
      <c r="AZ883" s="120">
        <v>6</v>
      </c>
      <c r="BA883" s="120">
        <v>1</v>
      </c>
      <c r="BB883" s="81">
        <f t="shared" si="336"/>
        <v>27</v>
      </c>
      <c r="BC883" s="80">
        <f t="shared" si="337"/>
        <v>286.5</v>
      </c>
      <c r="BD883" s="36">
        <f t="shared" si="330"/>
        <v>137.51999999999998</v>
      </c>
      <c r="BE883" s="80">
        <f t="shared" si="338"/>
        <v>148.98000000000002</v>
      </c>
    </row>
    <row r="884" spans="1:57" ht="17.399999999999999">
      <c r="A884" s="217">
        <v>41928</v>
      </c>
      <c r="B884" s="201" t="str">
        <f t="shared" si="324"/>
        <v>19:30:00</v>
      </c>
      <c r="C884" s="27" t="s">
        <v>37</v>
      </c>
      <c r="D884" s="88">
        <v>758</v>
      </c>
      <c r="E884" s="88">
        <v>501</v>
      </c>
      <c r="F884" s="88">
        <v>848</v>
      </c>
      <c r="G884" s="88">
        <v>26</v>
      </c>
      <c r="H884" s="88">
        <v>17</v>
      </c>
      <c r="I884" s="89">
        <v>27</v>
      </c>
      <c r="J884" s="55">
        <f t="shared" si="339"/>
        <v>2107</v>
      </c>
      <c r="K884" s="55">
        <f t="shared" si="340"/>
        <v>70</v>
      </c>
      <c r="L884" s="89">
        <v>819</v>
      </c>
      <c r="M884" s="94">
        <v>520</v>
      </c>
      <c r="N884" s="94"/>
      <c r="O884" s="93">
        <v>26</v>
      </c>
      <c r="P884" s="93">
        <v>18</v>
      </c>
      <c r="Q884" s="56"/>
      <c r="R884" s="55">
        <f t="shared" si="331"/>
        <v>1339</v>
      </c>
      <c r="S884" s="55">
        <f t="shared" si="341"/>
        <v>44</v>
      </c>
      <c r="T884" s="57">
        <f t="shared" si="332"/>
        <v>114</v>
      </c>
      <c r="U884" s="88">
        <v>6.36</v>
      </c>
      <c r="V884" s="88">
        <v>7</v>
      </c>
      <c r="W884" s="100">
        <v>11.9</v>
      </c>
      <c r="X884" s="88"/>
      <c r="Y884" s="88"/>
      <c r="Z884" s="88"/>
      <c r="AA884" s="44"/>
      <c r="AB884" s="44"/>
      <c r="AC884" s="68">
        <f t="shared" si="325"/>
        <v>0</v>
      </c>
      <c r="AD884" s="33">
        <v>15</v>
      </c>
      <c r="AE884" s="20">
        <f t="shared" si="326"/>
        <v>15</v>
      </c>
      <c r="AF884" s="85">
        <f t="shared" si="346"/>
        <v>139.25</v>
      </c>
      <c r="AG884" s="83">
        <f t="shared" si="334"/>
        <v>124.25</v>
      </c>
      <c r="AH884" s="84"/>
      <c r="AI884" s="78"/>
      <c r="AJ884" s="22">
        <f t="shared" si="345"/>
        <v>139.25</v>
      </c>
      <c r="AK884" s="23">
        <f t="shared" si="342"/>
        <v>13.269999999999982</v>
      </c>
      <c r="AL884" s="58"/>
      <c r="AM884" s="24">
        <f t="shared" si="343"/>
        <v>15</v>
      </c>
      <c r="AN884" s="25">
        <f t="shared" si="327"/>
        <v>137.51999999999998</v>
      </c>
      <c r="AO884" s="28">
        <f t="shared" si="328"/>
        <v>152.51999999999998</v>
      </c>
      <c r="AP884" s="79"/>
      <c r="AQ884" s="112">
        <v>60</v>
      </c>
      <c r="AR884" s="112">
        <v>200</v>
      </c>
      <c r="AS884" s="112">
        <v>0</v>
      </c>
      <c r="AT884" s="112">
        <v>16</v>
      </c>
      <c r="AU884" s="112">
        <v>54</v>
      </c>
      <c r="AV884" s="62">
        <f t="shared" si="333"/>
        <v>330</v>
      </c>
      <c r="AW884" s="64">
        <f t="shared" si="329"/>
        <v>313.5</v>
      </c>
      <c r="AX884" s="120">
        <v>4</v>
      </c>
      <c r="AY884" s="120">
        <v>16</v>
      </c>
      <c r="AZ884" s="120">
        <v>6</v>
      </c>
      <c r="BA884" s="120">
        <v>1</v>
      </c>
      <c r="BB884" s="81">
        <f t="shared" si="336"/>
        <v>27</v>
      </c>
      <c r="BC884" s="80">
        <f t="shared" si="337"/>
        <v>286.5</v>
      </c>
      <c r="BD884" s="36">
        <f t="shared" si="330"/>
        <v>137.51999999999998</v>
      </c>
      <c r="BE884" s="80">
        <f t="shared" si="338"/>
        <v>148.98000000000002</v>
      </c>
    </row>
    <row r="885" spans="1:57" ht="17.399999999999999">
      <c r="A885" s="217">
        <v>41928</v>
      </c>
      <c r="B885" s="201" t="str">
        <f t="shared" si="324"/>
        <v>19:45:00</v>
      </c>
      <c r="C885" s="27" t="s">
        <v>53</v>
      </c>
      <c r="D885" s="88">
        <v>758</v>
      </c>
      <c r="E885" s="88">
        <v>501</v>
      </c>
      <c r="F885" s="88">
        <v>848</v>
      </c>
      <c r="G885" s="88">
        <v>26</v>
      </c>
      <c r="H885" s="88">
        <v>17</v>
      </c>
      <c r="I885" s="89">
        <v>27</v>
      </c>
      <c r="J885" s="55">
        <f>D885+E885+F885</f>
        <v>2107</v>
      </c>
      <c r="K885" s="55">
        <f>G885+H885+I885</f>
        <v>70</v>
      </c>
      <c r="L885" s="89">
        <v>819</v>
      </c>
      <c r="M885" s="94">
        <v>520</v>
      </c>
      <c r="N885" s="94"/>
      <c r="O885" s="93">
        <v>26</v>
      </c>
      <c r="P885" s="93">
        <v>18</v>
      </c>
      <c r="Q885" s="56"/>
      <c r="R885" s="55">
        <f t="shared" si="331"/>
        <v>1339</v>
      </c>
      <c r="S885" s="55">
        <f t="shared" si="341"/>
        <v>44</v>
      </c>
      <c r="T885" s="57">
        <f t="shared" si="332"/>
        <v>114</v>
      </c>
      <c r="U885" s="88">
        <v>6.35</v>
      </c>
      <c r="V885" s="88">
        <v>7</v>
      </c>
      <c r="W885" s="100">
        <v>12</v>
      </c>
      <c r="X885" s="88"/>
      <c r="Y885" s="88"/>
      <c r="Z885" s="88"/>
      <c r="AA885" s="44"/>
      <c r="AB885" s="44"/>
      <c r="AC885" s="68">
        <f t="shared" si="325"/>
        <v>0</v>
      </c>
      <c r="AD885" s="33">
        <v>15</v>
      </c>
      <c r="AE885" s="20">
        <f t="shared" si="326"/>
        <v>15</v>
      </c>
      <c r="AF885" s="85">
        <f t="shared" si="346"/>
        <v>138.85</v>
      </c>
      <c r="AG885" s="83">
        <f t="shared" si="334"/>
        <v>123.85</v>
      </c>
      <c r="AH885" s="84"/>
      <c r="AI885" s="78"/>
      <c r="AJ885" s="22">
        <f t="shared" si="345"/>
        <v>138.85</v>
      </c>
      <c r="AK885" s="23">
        <f t="shared" si="342"/>
        <v>13.669999999999987</v>
      </c>
      <c r="AL885" s="58"/>
      <c r="AM885" s="24">
        <f t="shared" si="343"/>
        <v>15</v>
      </c>
      <c r="AN885" s="25">
        <f t="shared" si="327"/>
        <v>137.51999999999998</v>
      </c>
      <c r="AO885" s="28">
        <f t="shared" si="328"/>
        <v>152.51999999999998</v>
      </c>
      <c r="AP885" s="79"/>
      <c r="AQ885" s="112">
        <v>60</v>
      </c>
      <c r="AR885" s="112">
        <v>200</v>
      </c>
      <c r="AS885" s="112">
        <v>0</v>
      </c>
      <c r="AT885" s="112">
        <v>16</v>
      </c>
      <c r="AU885" s="112">
        <v>54</v>
      </c>
      <c r="AV885" s="62">
        <f t="shared" si="333"/>
        <v>330</v>
      </c>
      <c r="AW885" s="64">
        <f t="shared" si="329"/>
        <v>313.5</v>
      </c>
      <c r="AX885" s="120">
        <v>4</v>
      </c>
      <c r="AY885" s="120">
        <v>16</v>
      </c>
      <c r="AZ885" s="120">
        <v>6</v>
      </c>
      <c r="BA885" s="120">
        <v>1</v>
      </c>
      <c r="BB885" s="81">
        <f t="shared" si="336"/>
        <v>27</v>
      </c>
      <c r="BC885" s="80">
        <f t="shared" si="337"/>
        <v>286.5</v>
      </c>
      <c r="BD885" s="36">
        <f t="shared" si="330"/>
        <v>137.51999999999998</v>
      </c>
      <c r="BE885" s="80">
        <f t="shared" si="338"/>
        <v>148.98000000000002</v>
      </c>
    </row>
    <row r="886" spans="1:57" ht="17.399999999999999">
      <c r="A886" s="217">
        <v>41928</v>
      </c>
      <c r="B886" s="201" t="str">
        <f t="shared" si="324"/>
        <v>20:00:00</v>
      </c>
      <c r="C886" s="27" t="s">
        <v>26</v>
      </c>
      <c r="D886" s="88">
        <v>755</v>
      </c>
      <c r="E886" s="88">
        <v>494</v>
      </c>
      <c r="F886" s="88">
        <v>848</v>
      </c>
      <c r="G886" s="88">
        <v>26</v>
      </c>
      <c r="H886" s="88">
        <v>17</v>
      </c>
      <c r="I886" s="89">
        <v>27</v>
      </c>
      <c r="J886" s="55">
        <f t="shared" si="339"/>
        <v>2097</v>
      </c>
      <c r="K886" s="55">
        <f t="shared" si="340"/>
        <v>70</v>
      </c>
      <c r="L886" s="88">
        <v>803</v>
      </c>
      <c r="M886" s="94">
        <v>505</v>
      </c>
      <c r="N886" s="94"/>
      <c r="O886" s="93">
        <v>26</v>
      </c>
      <c r="P886" s="93">
        <v>18</v>
      </c>
      <c r="Q886" s="56"/>
      <c r="R886" s="55">
        <f>SUM(L886+M886+N886)</f>
        <v>1308</v>
      </c>
      <c r="S886" s="55">
        <f t="shared" si="341"/>
        <v>44</v>
      </c>
      <c r="T886" s="57">
        <f t="shared" si="332"/>
        <v>114</v>
      </c>
      <c r="U886" s="88">
        <v>6.35</v>
      </c>
      <c r="V886" s="88">
        <v>6.5</v>
      </c>
      <c r="W886" s="100">
        <v>12.3</v>
      </c>
      <c r="X886" s="88"/>
      <c r="Y886" s="88"/>
      <c r="Z886" s="88"/>
      <c r="AA886" s="44"/>
      <c r="AB886" s="44"/>
      <c r="AC886" s="68">
        <f t="shared" si="325"/>
        <v>0</v>
      </c>
      <c r="AD886" s="33">
        <v>15</v>
      </c>
      <c r="AE886" s="20">
        <f t="shared" si="326"/>
        <v>15</v>
      </c>
      <c r="AF886" s="85">
        <f t="shared" si="346"/>
        <v>139.46</v>
      </c>
      <c r="AG886" s="83">
        <f t="shared" si="334"/>
        <v>124.46000000000001</v>
      </c>
      <c r="AH886" s="84"/>
      <c r="AI886" s="78"/>
      <c r="AJ886" s="22">
        <f t="shared" si="345"/>
        <v>139.46</v>
      </c>
      <c r="AK886" s="23">
        <f t="shared" si="342"/>
        <v>13.059999999999974</v>
      </c>
      <c r="AL886" s="58"/>
      <c r="AM886" s="24">
        <f t="shared" si="343"/>
        <v>15</v>
      </c>
      <c r="AN886" s="25">
        <f t="shared" si="327"/>
        <v>137.51999999999998</v>
      </c>
      <c r="AO886" s="28">
        <f t="shared" si="328"/>
        <v>152.51999999999998</v>
      </c>
      <c r="AP886" s="79"/>
      <c r="AQ886" s="112">
        <v>60</v>
      </c>
      <c r="AR886" s="112">
        <v>200</v>
      </c>
      <c r="AS886" s="112">
        <v>0</v>
      </c>
      <c r="AT886" s="112">
        <v>16</v>
      </c>
      <c r="AU886" s="112">
        <v>54</v>
      </c>
      <c r="AV886" s="62">
        <f t="shared" si="333"/>
        <v>330</v>
      </c>
      <c r="AW886" s="64">
        <f t="shared" si="329"/>
        <v>313.5</v>
      </c>
      <c r="AX886" s="120">
        <v>4</v>
      </c>
      <c r="AY886" s="120">
        <v>16</v>
      </c>
      <c r="AZ886" s="120">
        <v>6</v>
      </c>
      <c r="BA886" s="120">
        <v>1</v>
      </c>
      <c r="BB886" s="81">
        <f t="shared" si="336"/>
        <v>27</v>
      </c>
      <c r="BC886" s="80">
        <f t="shared" si="337"/>
        <v>286.5</v>
      </c>
      <c r="BD886" s="36">
        <f t="shared" si="330"/>
        <v>137.51999999999998</v>
      </c>
      <c r="BE886" s="80">
        <f t="shared" si="338"/>
        <v>148.98000000000002</v>
      </c>
    </row>
    <row r="887" spans="1:57" ht="17.399999999999999">
      <c r="A887" s="217">
        <v>41928</v>
      </c>
      <c r="B887" s="201" t="str">
        <f t="shared" si="324"/>
        <v>20:15:00</v>
      </c>
      <c r="C887" s="27" t="s">
        <v>54</v>
      </c>
      <c r="D887" s="88">
        <v>755</v>
      </c>
      <c r="E887" s="88">
        <v>494</v>
      </c>
      <c r="F887" s="88">
        <v>848</v>
      </c>
      <c r="G887" s="88">
        <v>26</v>
      </c>
      <c r="H887" s="88">
        <v>17</v>
      </c>
      <c r="I887" s="89">
        <v>27</v>
      </c>
      <c r="J887" s="55">
        <f>D887+E887+F887</f>
        <v>2097</v>
      </c>
      <c r="K887" s="55">
        <f>G887+H887+I887</f>
        <v>70</v>
      </c>
      <c r="L887" s="88">
        <v>803</v>
      </c>
      <c r="M887" s="94">
        <v>505</v>
      </c>
      <c r="N887" s="94"/>
      <c r="O887" s="93">
        <v>26</v>
      </c>
      <c r="P887" s="93">
        <v>18</v>
      </c>
      <c r="Q887" s="56"/>
      <c r="R887" s="55">
        <f>SUM(L887+M887+N887)</f>
        <v>1308</v>
      </c>
      <c r="S887" s="55">
        <f t="shared" si="341"/>
        <v>44</v>
      </c>
      <c r="T887" s="57">
        <f t="shared" si="332"/>
        <v>114</v>
      </c>
      <c r="U887" s="88">
        <v>6.66</v>
      </c>
      <c r="V887" s="88">
        <v>6.5</v>
      </c>
      <c r="W887" s="100">
        <v>12.3</v>
      </c>
      <c r="X887" s="88"/>
      <c r="Y887" s="88"/>
      <c r="Z887" s="88"/>
      <c r="AA887" s="44"/>
      <c r="AB887" s="44"/>
      <c r="AC887" s="68">
        <f t="shared" si="325"/>
        <v>0</v>
      </c>
      <c r="AD887" s="33">
        <v>15</v>
      </c>
      <c r="AE887" s="20">
        <f t="shared" si="326"/>
        <v>15</v>
      </c>
      <c r="AF887" s="85">
        <f t="shared" si="346"/>
        <v>139.46</v>
      </c>
      <c r="AG887" s="83">
        <f t="shared" si="334"/>
        <v>124.46000000000001</v>
      </c>
      <c r="AH887" s="84"/>
      <c r="AI887" s="78"/>
      <c r="AJ887" s="22">
        <f t="shared" si="345"/>
        <v>139.46</v>
      </c>
      <c r="AK887" s="23">
        <f t="shared" si="342"/>
        <v>13.059999999999974</v>
      </c>
      <c r="AL887" s="58"/>
      <c r="AM887" s="24">
        <f t="shared" si="343"/>
        <v>15</v>
      </c>
      <c r="AN887" s="25">
        <f t="shared" si="327"/>
        <v>137.51999999999998</v>
      </c>
      <c r="AO887" s="28">
        <f t="shared" si="328"/>
        <v>152.51999999999998</v>
      </c>
      <c r="AP887" s="79"/>
      <c r="AQ887" s="112">
        <v>60</v>
      </c>
      <c r="AR887" s="112">
        <v>200</v>
      </c>
      <c r="AS887" s="112">
        <v>0</v>
      </c>
      <c r="AT887" s="112">
        <v>16</v>
      </c>
      <c r="AU887" s="112">
        <v>54</v>
      </c>
      <c r="AV887" s="62">
        <f t="shared" si="333"/>
        <v>330</v>
      </c>
      <c r="AW887" s="64">
        <f t="shared" si="329"/>
        <v>313.5</v>
      </c>
      <c r="AX887" s="120">
        <v>4</v>
      </c>
      <c r="AY887" s="120">
        <v>16</v>
      </c>
      <c r="AZ887" s="120">
        <v>6</v>
      </c>
      <c r="BA887" s="120">
        <v>1</v>
      </c>
      <c r="BB887" s="81">
        <f t="shared" si="336"/>
        <v>27</v>
      </c>
      <c r="BC887" s="80">
        <f t="shared" si="337"/>
        <v>286.5</v>
      </c>
      <c r="BD887" s="36">
        <f t="shared" si="330"/>
        <v>137.51999999999998</v>
      </c>
      <c r="BE887" s="80">
        <f t="shared" si="338"/>
        <v>148.98000000000002</v>
      </c>
    </row>
    <row r="888" spans="1:57" ht="17.399999999999999">
      <c r="A888" s="217">
        <v>41928</v>
      </c>
      <c r="B888" s="201" t="str">
        <f t="shared" si="324"/>
        <v>20:30:00</v>
      </c>
      <c r="C888" s="27" t="s">
        <v>55</v>
      </c>
      <c r="D888" s="88">
        <v>746</v>
      </c>
      <c r="E888" s="88">
        <v>528</v>
      </c>
      <c r="F888" s="88">
        <v>834</v>
      </c>
      <c r="G888" s="88">
        <v>25</v>
      </c>
      <c r="H888" s="88">
        <v>17</v>
      </c>
      <c r="I888" s="89">
        <v>26</v>
      </c>
      <c r="J888" s="55">
        <f t="shared" si="339"/>
        <v>2108</v>
      </c>
      <c r="K888" s="55">
        <f t="shared" si="340"/>
        <v>68</v>
      </c>
      <c r="L888" s="88">
        <v>789</v>
      </c>
      <c r="M888" s="94">
        <v>502</v>
      </c>
      <c r="N888" s="94"/>
      <c r="O888" s="93">
        <v>26</v>
      </c>
      <c r="P888" s="93">
        <v>18</v>
      </c>
      <c r="Q888" s="56"/>
      <c r="R888" s="55">
        <f t="shared" si="331"/>
        <v>1291</v>
      </c>
      <c r="S888" s="55">
        <f t="shared" si="341"/>
        <v>44</v>
      </c>
      <c r="T888" s="57">
        <f t="shared" si="332"/>
        <v>112</v>
      </c>
      <c r="U888" s="88">
        <v>6.66</v>
      </c>
      <c r="V888" s="88">
        <v>6.5</v>
      </c>
      <c r="W888" s="100">
        <v>12.3</v>
      </c>
      <c r="X888" s="88"/>
      <c r="Y888" s="88"/>
      <c r="Z888" s="88"/>
      <c r="AA888" s="44"/>
      <c r="AB888" s="44"/>
      <c r="AC888" s="68">
        <f t="shared" si="325"/>
        <v>0</v>
      </c>
      <c r="AD888" s="33">
        <v>15</v>
      </c>
      <c r="AE888" s="20">
        <f t="shared" si="326"/>
        <v>15</v>
      </c>
      <c r="AF888" s="85">
        <f t="shared" ref="AF888:AF897" si="347">T888+U888+V889+W888+X888+Y888+Z888+AA888+AB888</f>
        <v>137.46</v>
      </c>
      <c r="AG888" s="83">
        <f t="shared" si="334"/>
        <v>122.46000000000001</v>
      </c>
      <c r="AH888" s="84"/>
      <c r="AI888" s="78"/>
      <c r="AJ888" s="22">
        <f t="shared" si="345"/>
        <v>137.46</v>
      </c>
      <c r="AK888" s="23">
        <f t="shared" si="342"/>
        <v>15.059999999999974</v>
      </c>
      <c r="AL888" s="58"/>
      <c r="AM888" s="24">
        <f t="shared" si="343"/>
        <v>15</v>
      </c>
      <c r="AN888" s="25">
        <f t="shared" si="327"/>
        <v>137.51999999999998</v>
      </c>
      <c r="AO888" s="28">
        <f t="shared" si="328"/>
        <v>152.51999999999998</v>
      </c>
      <c r="AP888" s="79"/>
      <c r="AQ888" s="112">
        <v>60</v>
      </c>
      <c r="AR888" s="112">
        <v>200</v>
      </c>
      <c r="AS888" s="112">
        <v>0</v>
      </c>
      <c r="AT888" s="112">
        <v>16</v>
      </c>
      <c r="AU888" s="112">
        <v>54</v>
      </c>
      <c r="AV888" s="62">
        <f t="shared" si="333"/>
        <v>330</v>
      </c>
      <c r="AW888" s="64">
        <f t="shared" si="329"/>
        <v>313.5</v>
      </c>
      <c r="AX888" s="120">
        <v>4</v>
      </c>
      <c r="AY888" s="120">
        <v>16</v>
      </c>
      <c r="AZ888" s="120">
        <v>6</v>
      </c>
      <c r="BA888" s="120">
        <v>1</v>
      </c>
      <c r="BB888" s="81">
        <f t="shared" si="336"/>
        <v>27</v>
      </c>
      <c r="BC888" s="80">
        <f t="shared" si="337"/>
        <v>286.5</v>
      </c>
      <c r="BD888" s="36">
        <f t="shared" si="330"/>
        <v>137.51999999999998</v>
      </c>
      <c r="BE888" s="80">
        <f t="shared" si="338"/>
        <v>148.98000000000002</v>
      </c>
    </row>
    <row r="889" spans="1:57" ht="17.399999999999999">
      <c r="A889" s="217">
        <v>41928</v>
      </c>
      <c r="B889" s="201" t="str">
        <f t="shared" si="324"/>
        <v>20:45:00</v>
      </c>
      <c r="C889" s="27" t="s">
        <v>56</v>
      </c>
      <c r="D889" s="88">
        <v>746</v>
      </c>
      <c r="E889" s="88">
        <v>528</v>
      </c>
      <c r="F889" s="88">
        <v>834</v>
      </c>
      <c r="G889" s="88">
        <v>25</v>
      </c>
      <c r="H889" s="88">
        <v>17</v>
      </c>
      <c r="I889" s="89">
        <v>26</v>
      </c>
      <c r="J889" s="55">
        <f>D889+E889+F889</f>
        <v>2108</v>
      </c>
      <c r="K889" s="55">
        <f>G889+H889+I889</f>
        <v>68</v>
      </c>
      <c r="L889" s="88">
        <v>789</v>
      </c>
      <c r="M889" s="94">
        <v>502</v>
      </c>
      <c r="N889" s="94"/>
      <c r="O889" s="93">
        <v>26</v>
      </c>
      <c r="P889" s="93">
        <v>18</v>
      </c>
      <c r="Q889" s="56"/>
      <c r="R889" s="55">
        <f t="shared" si="331"/>
        <v>1291</v>
      </c>
      <c r="S889" s="55">
        <f t="shared" si="341"/>
        <v>44</v>
      </c>
      <c r="T889" s="57">
        <f t="shared" si="332"/>
        <v>112</v>
      </c>
      <c r="U889" s="88">
        <v>6.12</v>
      </c>
      <c r="V889" s="88">
        <v>6.5</v>
      </c>
      <c r="W889" s="100">
        <v>12.3</v>
      </c>
      <c r="X889" s="88"/>
      <c r="Y889" s="88"/>
      <c r="Z889" s="88"/>
      <c r="AA889" s="44"/>
      <c r="AB889" s="44"/>
      <c r="AC889" s="68">
        <f t="shared" si="325"/>
        <v>0</v>
      </c>
      <c r="AD889" s="33">
        <v>15</v>
      </c>
      <c r="AE889" s="20">
        <f t="shared" si="326"/>
        <v>15</v>
      </c>
      <c r="AF889" s="85">
        <f t="shared" si="347"/>
        <v>136.92000000000002</v>
      </c>
      <c r="AG889" s="83">
        <f t="shared" si="334"/>
        <v>121.92000000000002</v>
      </c>
      <c r="AH889" s="84"/>
      <c r="AI889" s="78"/>
      <c r="AJ889" s="22">
        <f t="shared" si="345"/>
        <v>136.92000000000002</v>
      </c>
      <c r="AK889" s="23">
        <f t="shared" si="342"/>
        <v>15.599999999999966</v>
      </c>
      <c r="AL889" s="58"/>
      <c r="AM889" s="24">
        <f t="shared" si="343"/>
        <v>15</v>
      </c>
      <c r="AN889" s="25">
        <f t="shared" si="327"/>
        <v>137.51999999999998</v>
      </c>
      <c r="AO889" s="28">
        <f t="shared" si="328"/>
        <v>152.51999999999998</v>
      </c>
      <c r="AP889" s="79"/>
      <c r="AQ889" s="112">
        <v>60</v>
      </c>
      <c r="AR889" s="112">
        <v>200</v>
      </c>
      <c r="AS889" s="112">
        <v>0</v>
      </c>
      <c r="AT889" s="112">
        <v>16</v>
      </c>
      <c r="AU889" s="112">
        <v>54</v>
      </c>
      <c r="AV889" s="62">
        <f t="shared" si="333"/>
        <v>330</v>
      </c>
      <c r="AW889" s="64">
        <f t="shared" si="329"/>
        <v>313.5</v>
      </c>
      <c r="AX889" s="120">
        <v>4</v>
      </c>
      <c r="AY889" s="120">
        <v>16</v>
      </c>
      <c r="AZ889" s="120">
        <v>6</v>
      </c>
      <c r="BA889" s="120">
        <v>1</v>
      </c>
      <c r="BB889" s="81">
        <f t="shared" si="336"/>
        <v>27</v>
      </c>
      <c r="BC889" s="80">
        <f t="shared" si="337"/>
        <v>286.5</v>
      </c>
      <c r="BD889" s="36">
        <f t="shared" si="330"/>
        <v>137.51999999999998</v>
      </c>
      <c r="BE889" s="80">
        <f t="shared" si="338"/>
        <v>148.98000000000002</v>
      </c>
    </row>
    <row r="890" spans="1:57" ht="17.399999999999999">
      <c r="A890" s="217">
        <v>41928</v>
      </c>
      <c r="B890" s="201" t="str">
        <f t="shared" si="324"/>
        <v>21:00:00</v>
      </c>
      <c r="C890" s="27" t="s">
        <v>27</v>
      </c>
      <c r="D890" s="88">
        <v>740</v>
      </c>
      <c r="E890" s="88">
        <v>528</v>
      </c>
      <c r="F890" s="88">
        <v>846</v>
      </c>
      <c r="G890" s="88">
        <v>25</v>
      </c>
      <c r="H890" s="88">
        <v>18</v>
      </c>
      <c r="I890" s="89">
        <v>28</v>
      </c>
      <c r="J890" s="55">
        <f t="shared" si="339"/>
        <v>2114</v>
      </c>
      <c r="K890" s="55">
        <f t="shared" si="340"/>
        <v>71</v>
      </c>
      <c r="L890" s="88">
        <v>777</v>
      </c>
      <c r="M890" s="94">
        <v>494</v>
      </c>
      <c r="N890" s="94"/>
      <c r="O890" s="93">
        <v>25</v>
      </c>
      <c r="P890" s="93">
        <v>17</v>
      </c>
      <c r="Q890" s="56"/>
      <c r="R890" s="55">
        <f t="shared" si="331"/>
        <v>1271</v>
      </c>
      <c r="S890" s="55">
        <f t="shared" si="341"/>
        <v>42</v>
      </c>
      <c r="T890" s="57">
        <f t="shared" si="332"/>
        <v>113</v>
      </c>
      <c r="U890" s="88">
        <v>6.12</v>
      </c>
      <c r="V890" s="88">
        <v>6.5</v>
      </c>
      <c r="W890" s="88">
        <v>11.7</v>
      </c>
      <c r="X890" s="88"/>
      <c r="Y890" s="88"/>
      <c r="Z890" s="88"/>
      <c r="AA890" s="44"/>
      <c r="AB890" s="44"/>
      <c r="AC890" s="68">
        <f t="shared" si="325"/>
        <v>0</v>
      </c>
      <c r="AD890" s="33">
        <v>15</v>
      </c>
      <c r="AE890" s="20">
        <f t="shared" si="326"/>
        <v>15</v>
      </c>
      <c r="AF890" s="85">
        <f t="shared" si="347"/>
        <v>137.32</v>
      </c>
      <c r="AG890" s="83">
        <f t="shared" si="334"/>
        <v>122.32</v>
      </c>
      <c r="AH890" s="84"/>
      <c r="AI890" s="78"/>
      <c r="AJ890" s="22">
        <f t="shared" si="345"/>
        <v>137.32</v>
      </c>
      <c r="AK890" s="23">
        <f t="shared" si="342"/>
        <v>15.199999999999989</v>
      </c>
      <c r="AL890" s="58"/>
      <c r="AM890" s="24">
        <f t="shared" si="343"/>
        <v>15</v>
      </c>
      <c r="AN890" s="25">
        <f t="shared" si="327"/>
        <v>137.51999999999998</v>
      </c>
      <c r="AO890" s="28">
        <f t="shared" si="328"/>
        <v>152.51999999999998</v>
      </c>
      <c r="AP890" s="79"/>
      <c r="AQ890" s="112">
        <v>60</v>
      </c>
      <c r="AR890" s="112">
        <v>200</v>
      </c>
      <c r="AS890" s="112">
        <v>0</v>
      </c>
      <c r="AT890" s="112">
        <v>16</v>
      </c>
      <c r="AU890" s="112">
        <v>54</v>
      </c>
      <c r="AV890" s="62">
        <f t="shared" si="333"/>
        <v>330</v>
      </c>
      <c r="AW890" s="64">
        <f t="shared" si="329"/>
        <v>313.5</v>
      </c>
      <c r="AX890" s="120">
        <v>4</v>
      </c>
      <c r="AY890" s="120">
        <v>16</v>
      </c>
      <c r="AZ890" s="120">
        <v>6</v>
      </c>
      <c r="BA890" s="120">
        <v>1</v>
      </c>
      <c r="BB890" s="81">
        <f t="shared" si="336"/>
        <v>27</v>
      </c>
      <c r="BC890" s="80">
        <f t="shared" si="337"/>
        <v>286.5</v>
      </c>
      <c r="BD890" s="36">
        <f t="shared" si="330"/>
        <v>137.51999999999998</v>
      </c>
      <c r="BE890" s="80">
        <f t="shared" si="338"/>
        <v>148.98000000000002</v>
      </c>
    </row>
    <row r="891" spans="1:57" ht="17.399999999999999">
      <c r="A891" s="217">
        <v>41928</v>
      </c>
      <c r="B891" s="201" t="str">
        <f t="shared" si="324"/>
        <v>21:15:00</v>
      </c>
      <c r="C891" s="27" t="s">
        <v>57</v>
      </c>
      <c r="D891" s="88">
        <v>740</v>
      </c>
      <c r="E891" s="88">
        <v>528</v>
      </c>
      <c r="F891" s="88">
        <v>846</v>
      </c>
      <c r="G891" s="88">
        <v>25</v>
      </c>
      <c r="H891" s="88">
        <v>18</v>
      </c>
      <c r="I891" s="89">
        <v>28</v>
      </c>
      <c r="J891" s="55">
        <f>D891+E891+F891</f>
        <v>2114</v>
      </c>
      <c r="K891" s="55">
        <f>G891+H891+I891</f>
        <v>71</v>
      </c>
      <c r="L891" s="88">
        <v>777</v>
      </c>
      <c r="M891" s="94">
        <v>494</v>
      </c>
      <c r="N891" s="94"/>
      <c r="O891" s="93">
        <v>25</v>
      </c>
      <c r="P891" s="93">
        <v>17</v>
      </c>
      <c r="Q891" s="56"/>
      <c r="R891" s="55">
        <f t="shared" si="331"/>
        <v>1271</v>
      </c>
      <c r="S891" s="55">
        <f t="shared" si="341"/>
        <v>42</v>
      </c>
      <c r="T891" s="57">
        <f t="shared" si="332"/>
        <v>113</v>
      </c>
      <c r="U891" s="88">
        <v>6.36</v>
      </c>
      <c r="V891" s="88">
        <v>6.5</v>
      </c>
      <c r="W891" s="88">
        <v>11.7</v>
      </c>
      <c r="X891" s="88"/>
      <c r="Y891" s="88"/>
      <c r="Z891" s="88"/>
      <c r="AA891" s="44"/>
      <c r="AB891" s="44"/>
      <c r="AC891" s="68">
        <f t="shared" si="325"/>
        <v>0</v>
      </c>
      <c r="AD891" s="33">
        <v>15</v>
      </c>
      <c r="AE891" s="20">
        <f t="shared" si="326"/>
        <v>15</v>
      </c>
      <c r="AF891" s="85">
        <f t="shared" si="347"/>
        <v>137.06</v>
      </c>
      <c r="AG891" s="83">
        <f t="shared" si="334"/>
        <v>122.06</v>
      </c>
      <c r="AH891" s="84"/>
      <c r="AI891" s="78"/>
      <c r="AJ891" s="22">
        <f t="shared" si="345"/>
        <v>137.06</v>
      </c>
      <c r="AK891" s="23">
        <f t="shared" si="342"/>
        <v>15.45999999999998</v>
      </c>
      <c r="AL891" s="58"/>
      <c r="AM891" s="24">
        <f t="shared" si="343"/>
        <v>15</v>
      </c>
      <c r="AN891" s="25">
        <f t="shared" si="327"/>
        <v>137.51999999999998</v>
      </c>
      <c r="AO891" s="28">
        <f t="shared" si="328"/>
        <v>152.51999999999998</v>
      </c>
      <c r="AP891" s="79"/>
      <c r="AQ891" s="112">
        <v>60</v>
      </c>
      <c r="AR891" s="112">
        <v>200</v>
      </c>
      <c r="AS891" s="112">
        <v>0</v>
      </c>
      <c r="AT891" s="112">
        <v>16</v>
      </c>
      <c r="AU891" s="112">
        <v>54</v>
      </c>
      <c r="AV891" s="62">
        <f t="shared" si="333"/>
        <v>330</v>
      </c>
      <c r="AW891" s="64">
        <f t="shared" si="329"/>
        <v>313.5</v>
      </c>
      <c r="AX891" s="120">
        <v>4</v>
      </c>
      <c r="AY891" s="120">
        <v>16</v>
      </c>
      <c r="AZ891" s="120">
        <v>6</v>
      </c>
      <c r="BA891" s="120">
        <v>1</v>
      </c>
      <c r="BB891" s="81">
        <f t="shared" si="336"/>
        <v>27</v>
      </c>
      <c r="BC891" s="80">
        <f t="shared" si="337"/>
        <v>286.5</v>
      </c>
      <c r="BD891" s="36">
        <f t="shared" si="330"/>
        <v>137.51999999999998</v>
      </c>
      <c r="BE891" s="80">
        <f t="shared" si="338"/>
        <v>148.98000000000002</v>
      </c>
    </row>
    <row r="892" spans="1:57" ht="17.399999999999999">
      <c r="A892" s="217">
        <v>41928</v>
      </c>
      <c r="B892" s="201" t="str">
        <f t="shared" si="324"/>
        <v>21:30:00</v>
      </c>
      <c r="C892" s="27" t="s">
        <v>58</v>
      </c>
      <c r="D892" s="88">
        <v>721</v>
      </c>
      <c r="E892" s="88">
        <v>504</v>
      </c>
      <c r="F892" s="88">
        <v>817</v>
      </c>
      <c r="G892" s="88">
        <v>25</v>
      </c>
      <c r="H892" s="88">
        <v>18</v>
      </c>
      <c r="I892" s="89">
        <v>27</v>
      </c>
      <c r="J892" s="55">
        <f t="shared" ref="J892:J953" si="348">D892+E892+F892</f>
        <v>2042</v>
      </c>
      <c r="K892" s="55">
        <f t="shared" ref="K892:K953" si="349">G892+H892+I892</f>
        <v>70</v>
      </c>
      <c r="L892" s="88">
        <v>761</v>
      </c>
      <c r="M892" s="94">
        <v>478</v>
      </c>
      <c r="N892" s="94"/>
      <c r="O892" s="93">
        <v>24</v>
      </c>
      <c r="P892" s="93">
        <v>17</v>
      </c>
      <c r="Q892" s="56"/>
      <c r="R892" s="55">
        <f t="shared" si="331"/>
        <v>1239</v>
      </c>
      <c r="S892" s="55">
        <f t="shared" si="341"/>
        <v>41</v>
      </c>
      <c r="T892" s="57">
        <f t="shared" si="332"/>
        <v>111</v>
      </c>
      <c r="U892" s="88">
        <v>6.36</v>
      </c>
      <c r="V892" s="88">
        <v>6</v>
      </c>
      <c r="W892" s="88">
        <v>11.7</v>
      </c>
      <c r="X892" s="88"/>
      <c r="Y892" s="88"/>
      <c r="Z892" s="88"/>
      <c r="AA892" s="44"/>
      <c r="AB892" s="44"/>
      <c r="AC892" s="68">
        <f t="shared" si="325"/>
        <v>0</v>
      </c>
      <c r="AD892" s="33">
        <v>15</v>
      </c>
      <c r="AE892" s="20">
        <f t="shared" si="326"/>
        <v>15</v>
      </c>
      <c r="AF892" s="85">
        <f t="shared" si="347"/>
        <v>135.06</v>
      </c>
      <c r="AG892" s="83">
        <f t="shared" si="334"/>
        <v>120.06</v>
      </c>
      <c r="AH892" s="84"/>
      <c r="AI892" s="78"/>
      <c r="AJ892" s="22">
        <f t="shared" si="345"/>
        <v>135.06</v>
      </c>
      <c r="AK892" s="23">
        <f t="shared" si="342"/>
        <v>17.45999999999998</v>
      </c>
      <c r="AL892" s="58"/>
      <c r="AM892" s="24">
        <f t="shared" si="343"/>
        <v>15</v>
      </c>
      <c r="AN892" s="25">
        <f t="shared" si="327"/>
        <v>137.51999999999998</v>
      </c>
      <c r="AO892" s="28">
        <f t="shared" si="328"/>
        <v>152.51999999999998</v>
      </c>
      <c r="AP892" s="79"/>
      <c r="AQ892" s="112">
        <v>60</v>
      </c>
      <c r="AR892" s="112">
        <v>200</v>
      </c>
      <c r="AS892" s="112">
        <v>0</v>
      </c>
      <c r="AT892" s="112">
        <v>16</v>
      </c>
      <c r="AU892" s="112">
        <v>54</v>
      </c>
      <c r="AV892" s="62">
        <f t="shared" si="333"/>
        <v>330</v>
      </c>
      <c r="AW892" s="64">
        <f t="shared" si="329"/>
        <v>313.5</v>
      </c>
      <c r="AX892" s="120">
        <v>4</v>
      </c>
      <c r="AY892" s="120">
        <v>16</v>
      </c>
      <c r="AZ892" s="120">
        <v>6</v>
      </c>
      <c r="BA892" s="120">
        <v>1</v>
      </c>
      <c r="BB892" s="81">
        <f t="shared" si="336"/>
        <v>27</v>
      </c>
      <c r="BC892" s="80">
        <f t="shared" si="337"/>
        <v>286.5</v>
      </c>
      <c r="BD892" s="36">
        <f t="shared" si="330"/>
        <v>137.51999999999998</v>
      </c>
      <c r="BE892" s="80">
        <f t="shared" si="338"/>
        <v>148.98000000000002</v>
      </c>
    </row>
    <row r="893" spans="1:57" ht="17.399999999999999">
      <c r="A893" s="217">
        <v>41928</v>
      </c>
      <c r="B893" s="201" t="str">
        <f t="shared" si="324"/>
        <v>21:45:00</v>
      </c>
      <c r="C893" s="27" t="s">
        <v>59</v>
      </c>
      <c r="D893" s="88">
        <v>721</v>
      </c>
      <c r="E893" s="88">
        <v>504</v>
      </c>
      <c r="F893" s="88">
        <v>817</v>
      </c>
      <c r="G893" s="88">
        <v>25</v>
      </c>
      <c r="H893" s="88">
        <v>18</v>
      </c>
      <c r="I893" s="89">
        <v>27</v>
      </c>
      <c r="J893" s="55">
        <f>D893+E893+F893</f>
        <v>2042</v>
      </c>
      <c r="K893" s="55">
        <f>G893+H893+I893</f>
        <v>70</v>
      </c>
      <c r="L893" s="88">
        <v>761</v>
      </c>
      <c r="M893" s="94">
        <v>478</v>
      </c>
      <c r="N893" s="94"/>
      <c r="O893" s="93">
        <v>24</v>
      </c>
      <c r="P893" s="93">
        <v>17</v>
      </c>
      <c r="Q893" s="56"/>
      <c r="R893" s="55">
        <f t="shared" si="331"/>
        <v>1239</v>
      </c>
      <c r="S893" s="55">
        <f t="shared" si="341"/>
        <v>41</v>
      </c>
      <c r="T893" s="57">
        <f t="shared" si="332"/>
        <v>111</v>
      </c>
      <c r="U893" s="88">
        <v>6.55</v>
      </c>
      <c r="V893" s="88">
        <v>6</v>
      </c>
      <c r="W893" s="88">
        <v>10.6</v>
      </c>
      <c r="X893" s="88"/>
      <c r="Y893" s="88"/>
      <c r="Z893" s="88"/>
      <c r="AA893" s="44"/>
      <c r="AB893" s="44"/>
      <c r="AC893" s="68">
        <f t="shared" si="325"/>
        <v>0</v>
      </c>
      <c r="AD893" s="33">
        <v>15</v>
      </c>
      <c r="AE893" s="20">
        <f t="shared" si="326"/>
        <v>15</v>
      </c>
      <c r="AF893" s="85">
        <f t="shared" si="347"/>
        <v>134.15</v>
      </c>
      <c r="AG893" s="83">
        <f t="shared" si="334"/>
        <v>119.15</v>
      </c>
      <c r="AH893" s="84"/>
      <c r="AI893" s="78"/>
      <c r="AJ893" s="22">
        <f t="shared" si="345"/>
        <v>134.15</v>
      </c>
      <c r="AK893" s="23">
        <f t="shared" si="342"/>
        <v>18.369999999999976</v>
      </c>
      <c r="AL893" s="58"/>
      <c r="AM893" s="24">
        <f t="shared" si="343"/>
        <v>15</v>
      </c>
      <c r="AN893" s="25">
        <f t="shared" si="327"/>
        <v>137.51999999999998</v>
      </c>
      <c r="AO893" s="28">
        <f t="shared" si="328"/>
        <v>152.51999999999998</v>
      </c>
      <c r="AP893" s="79"/>
      <c r="AQ893" s="112">
        <v>60</v>
      </c>
      <c r="AR893" s="112">
        <v>200</v>
      </c>
      <c r="AS893" s="112">
        <v>0</v>
      </c>
      <c r="AT893" s="112">
        <v>16</v>
      </c>
      <c r="AU893" s="112">
        <v>54</v>
      </c>
      <c r="AV893" s="62">
        <f t="shared" si="333"/>
        <v>330</v>
      </c>
      <c r="AW893" s="64">
        <f t="shared" si="329"/>
        <v>313.5</v>
      </c>
      <c r="AX893" s="120">
        <v>4</v>
      </c>
      <c r="AY893" s="120">
        <v>16</v>
      </c>
      <c r="AZ893" s="120">
        <v>6</v>
      </c>
      <c r="BA893" s="120">
        <v>1</v>
      </c>
      <c r="BB893" s="81">
        <f t="shared" si="336"/>
        <v>27</v>
      </c>
      <c r="BC893" s="80">
        <f t="shared" si="337"/>
        <v>286.5</v>
      </c>
      <c r="BD893" s="36">
        <f t="shared" si="330"/>
        <v>137.51999999999998</v>
      </c>
      <c r="BE893" s="80">
        <f t="shared" si="338"/>
        <v>148.98000000000002</v>
      </c>
    </row>
    <row r="894" spans="1:57" ht="17.399999999999999">
      <c r="A894" s="217">
        <v>41928</v>
      </c>
      <c r="B894" s="201" t="str">
        <f t="shared" si="324"/>
        <v>22:00:00</v>
      </c>
      <c r="C894" s="27" t="s">
        <v>28</v>
      </c>
      <c r="D894" s="88">
        <v>699</v>
      </c>
      <c r="E894" s="88">
        <v>494</v>
      </c>
      <c r="F894" s="88">
        <v>851</v>
      </c>
      <c r="G894" s="88">
        <v>24</v>
      </c>
      <c r="H894" s="88">
        <v>17</v>
      </c>
      <c r="I894" s="89">
        <v>28</v>
      </c>
      <c r="J894" s="55">
        <f t="shared" si="348"/>
        <v>2044</v>
      </c>
      <c r="K894" s="55">
        <f t="shared" si="349"/>
        <v>69</v>
      </c>
      <c r="L894" s="88">
        <v>724</v>
      </c>
      <c r="M894" s="94">
        <v>462</v>
      </c>
      <c r="N894" s="94"/>
      <c r="O894" s="93">
        <v>24</v>
      </c>
      <c r="P894" s="93">
        <v>16</v>
      </c>
      <c r="Q894" s="56"/>
      <c r="R894" s="55">
        <f t="shared" si="331"/>
        <v>1186</v>
      </c>
      <c r="S894" s="55">
        <f t="shared" si="341"/>
        <v>40</v>
      </c>
      <c r="T894" s="57">
        <f t="shared" si="332"/>
        <v>109</v>
      </c>
      <c r="U894" s="88">
        <v>6</v>
      </c>
      <c r="V894" s="88">
        <v>6</v>
      </c>
      <c r="W894" s="88">
        <v>10.6</v>
      </c>
      <c r="X894" s="88"/>
      <c r="Y894" s="88"/>
      <c r="Z894" s="88"/>
      <c r="AA894" s="44"/>
      <c r="AB894" s="44"/>
      <c r="AC894" s="68">
        <f t="shared" si="325"/>
        <v>0</v>
      </c>
      <c r="AD894" s="33">
        <v>15</v>
      </c>
      <c r="AE894" s="20">
        <f t="shared" si="326"/>
        <v>15</v>
      </c>
      <c r="AF894" s="85">
        <f t="shared" si="347"/>
        <v>131.6</v>
      </c>
      <c r="AG894" s="83">
        <f t="shared" si="334"/>
        <v>116.6</v>
      </c>
      <c r="AH894" s="84"/>
      <c r="AI894" s="78"/>
      <c r="AJ894" s="22">
        <f t="shared" si="345"/>
        <v>131.6</v>
      </c>
      <c r="AK894" s="23">
        <f t="shared" si="342"/>
        <v>20.919999999999987</v>
      </c>
      <c r="AL894" s="58"/>
      <c r="AM894" s="24">
        <f t="shared" si="343"/>
        <v>15</v>
      </c>
      <c r="AN894" s="25">
        <f t="shared" si="327"/>
        <v>137.51999999999998</v>
      </c>
      <c r="AO894" s="28">
        <f t="shared" si="328"/>
        <v>152.51999999999998</v>
      </c>
      <c r="AP894" s="79"/>
      <c r="AQ894" s="112">
        <v>60</v>
      </c>
      <c r="AR894" s="112">
        <v>200</v>
      </c>
      <c r="AS894" s="112">
        <v>0</v>
      </c>
      <c r="AT894" s="112">
        <v>16</v>
      </c>
      <c r="AU894" s="112">
        <v>54</v>
      </c>
      <c r="AV894" s="62">
        <f t="shared" si="333"/>
        <v>330</v>
      </c>
      <c r="AW894" s="64">
        <f t="shared" si="329"/>
        <v>313.5</v>
      </c>
      <c r="AX894" s="120">
        <v>4</v>
      </c>
      <c r="AY894" s="120">
        <v>16</v>
      </c>
      <c r="AZ894" s="120">
        <v>6</v>
      </c>
      <c r="BA894" s="120">
        <v>1</v>
      </c>
      <c r="BB894" s="81">
        <f t="shared" si="336"/>
        <v>27</v>
      </c>
      <c r="BC894" s="80">
        <f t="shared" si="337"/>
        <v>286.5</v>
      </c>
      <c r="BD894" s="36">
        <f t="shared" si="330"/>
        <v>137.51999999999998</v>
      </c>
      <c r="BE894" s="80">
        <f t="shared" si="338"/>
        <v>148.98000000000002</v>
      </c>
    </row>
    <row r="895" spans="1:57" ht="17.399999999999999">
      <c r="A895" s="217">
        <v>41928</v>
      </c>
      <c r="B895" s="201" t="str">
        <f t="shared" si="324"/>
        <v>22:30:00</v>
      </c>
      <c r="C895" s="215" t="s">
        <v>60</v>
      </c>
      <c r="D895" s="88">
        <v>678</v>
      </c>
      <c r="E895" s="88">
        <v>475</v>
      </c>
      <c r="F895" s="88">
        <v>839</v>
      </c>
      <c r="G895" s="88">
        <v>22</v>
      </c>
      <c r="H895" s="88">
        <v>17</v>
      </c>
      <c r="I895" s="89">
        <v>27</v>
      </c>
      <c r="J895" s="55">
        <f t="shared" si="348"/>
        <v>1992</v>
      </c>
      <c r="K895" s="55">
        <f t="shared" si="349"/>
        <v>66</v>
      </c>
      <c r="L895" s="88">
        <v>720</v>
      </c>
      <c r="M895" s="94">
        <v>461</v>
      </c>
      <c r="N895" s="94"/>
      <c r="O895" s="93">
        <v>24</v>
      </c>
      <c r="P895" s="93">
        <v>16</v>
      </c>
      <c r="Q895" s="56"/>
      <c r="R895" s="55">
        <f t="shared" si="331"/>
        <v>1181</v>
      </c>
      <c r="S895" s="55">
        <f t="shared" si="341"/>
        <v>40</v>
      </c>
      <c r="T895" s="57">
        <f t="shared" si="332"/>
        <v>106</v>
      </c>
      <c r="U895" s="88">
        <v>5.88</v>
      </c>
      <c r="V895" s="88">
        <v>6</v>
      </c>
      <c r="W895" s="88">
        <v>9</v>
      </c>
      <c r="X895" s="88"/>
      <c r="Y895" s="88"/>
      <c r="Z895" s="88"/>
      <c r="AA895" s="44"/>
      <c r="AB895" s="44"/>
      <c r="AC895" s="68">
        <f t="shared" si="325"/>
        <v>0</v>
      </c>
      <c r="AD895" s="33">
        <v>15</v>
      </c>
      <c r="AE895" s="20">
        <f t="shared" si="326"/>
        <v>15</v>
      </c>
      <c r="AF895" s="85">
        <f t="shared" si="347"/>
        <v>126.38</v>
      </c>
      <c r="AG895" s="83">
        <f t="shared" si="334"/>
        <v>111.38</v>
      </c>
      <c r="AH895" s="84"/>
      <c r="AI895" s="78"/>
      <c r="AJ895" s="22">
        <f t="shared" si="345"/>
        <v>126.38</v>
      </c>
      <c r="AK895" s="23">
        <f t="shared" si="342"/>
        <v>26.139999999999986</v>
      </c>
      <c r="AL895" s="58"/>
      <c r="AM895" s="24">
        <f t="shared" si="343"/>
        <v>15</v>
      </c>
      <c r="AN895" s="25">
        <f t="shared" si="327"/>
        <v>137.51999999999998</v>
      </c>
      <c r="AO895" s="28">
        <f t="shared" si="328"/>
        <v>152.51999999999998</v>
      </c>
      <c r="AP895" s="79"/>
      <c r="AQ895" s="112">
        <v>60</v>
      </c>
      <c r="AR895" s="112">
        <v>200</v>
      </c>
      <c r="AS895" s="112">
        <v>0</v>
      </c>
      <c r="AT895" s="112">
        <v>16</v>
      </c>
      <c r="AU895" s="112">
        <v>54</v>
      </c>
      <c r="AV895" s="62">
        <f t="shared" si="333"/>
        <v>330</v>
      </c>
      <c r="AW895" s="64">
        <f t="shared" si="329"/>
        <v>313.5</v>
      </c>
      <c r="AX895" s="120">
        <v>4</v>
      </c>
      <c r="AY895" s="120">
        <v>16</v>
      </c>
      <c r="AZ895" s="120">
        <v>6</v>
      </c>
      <c r="BA895" s="120">
        <v>1</v>
      </c>
      <c r="BB895" s="81">
        <f t="shared" si="336"/>
        <v>27</v>
      </c>
      <c r="BC895" s="80">
        <f t="shared" si="337"/>
        <v>286.5</v>
      </c>
      <c r="BD895" s="36">
        <f t="shared" si="330"/>
        <v>137.51999999999998</v>
      </c>
      <c r="BE895" s="80">
        <f t="shared" si="338"/>
        <v>148.98000000000002</v>
      </c>
    </row>
    <row r="896" spans="1:57" ht="17.399999999999999">
      <c r="A896" s="217">
        <v>41928</v>
      </c>
      <c r="B896" s="201" t="str">
        <f t="shared" si="324"/>
        <v>23:00:00</v>
      </c>
      <c r="C896" s="215" t="s">
        <v>29</v>
      </c>
      <c r="D896" s="88">
        <v>619</v>
      </c>
      <c r="E896" s="88">
        <v>443</v>
      </c>
      <c r="F896" s="88">
        <v>755</v>
      </c>
      <c r="G896" s="88">
        <v>21</v>
      </c>
      <c r="H896" s="88">
        <v>16</v>
      </c>
      <c r="I896" s="89">
        <v>26</v>
      </c>
      <c r="J896" s="55">
        <f t="shared" si="348"/>
        <v>1817</v>
      </c>
      <c r="K896" s="55">
        <f t="shared" si="349"/>
        <v>63</v>
      </c>
      <c r="L896" s="88">
        <v>711</v>
      </c>
      <c r="M896" s="94">
        <v>445</v>
      </c>
      <c r="N896" s="94"/>
      <c r="O896" s="90">
        <v>23</v>
      </c>
      <c r="P896" s="93">
        <v>15</v>
      </c>
      <c r="Q896" s="56"/>
      <c r="R896" s="55">
        <f t="shared" si="331"/>
        <v>1156</v>
      </c>
      <c r="S896" s="55">
        <f t="shared" si="341"/>
        <v>38</v>
      </c>
      <c r="T896" s="57">
        <f t="shared" si="332"/>
        <v>101</v>
      </c>
      <c r="U896" s="89">
        <v>5.65</v>
      </c>
      <c r="V896" s="88">
        <v>5.5</v>
      </c>
      <c r="W896" s="88">
        <v>9</v>
      </c>
      <c r="X896" s="88"/>
      <c r="Y896" s="88"/>
      <c r="Z896" s="88"/>
      <c r="AA896" s="44"/>
      <c r="AB896" s="44"/>
      <c r="AC896" s="68">
        <f t="shared" si="325"/>
        <v>0</v>
      </c>
      <c r="AD896" s="33"/>
      <c r="AE896" s="20">
        <f t="shared" si="326"/>
        <v>0</v>
      </c>
      <c r="AF896" s="85">
        <f t="shared" si="347"/>
        <v>121.15</v>
      </c>
      <c r="AG896" s="83">
        <f t="shared" si="334"/>
        <v>121.15</v>
      </c>
      <c r="AH896" s="84"/>
      <c r="AI896" s="78"/>
      <c r="AJ896" s="22">
        <f t="shared" si="345"/>
        <v>121.15</v>
      </c>
      <c r="AK896" s="23">
        <f t="shared" si="342"/>
        <v>16.369999999999976</v>
      </c>
      <c r="AL896" s="58"/>
      <c r="AM896" s="24">
        <f t="shared" si="343"/>
        <v>0</v>
      </c>
      <c r="AN896" s="25">
        <f t="shared" si="327"/>
        <v>137.51999999999998</v>
      </c>
      <c r="AO896" s="28">
        <f t="shared" si="328"/>
        <v>137.51999999999998</v>
      </c>
      <c r="AP896" s="79"/>
      <c r="AQ896" s="112">
        <v>60</v>
      </c>
      <c r="AR896" s="112">
        <v>200</v>
      </c>
      <c r="AS896" s="112">
        <v>0</v>
      </c>
      <c r="AT896" s="112">
        <v>16</v>
      </c>
      <c r="AU896" s="112">
        <v>54</v>
      </c>
      <c r="AV896" s="62">
        <f t="shared" si="333"/>
        <v>330</v>
      </c>
      <c r="AW896" s="64">
        <f t="shared" si="329"/>
        <v>313.5</v>
      </c>
      <c r="AX896" s="120">
        <v>4</v>
      </c>
      <c r="AY896" s="120">
        <v>16</v>
      </c>
      <c r="AZ896" s="120">
        <v>6</v>
      </c>
      <c r="BA896" s="120">
        <v>1</v>
      </c>
      <c r="BB896" s="81">
        <f t="shared" si="336"/>
        <v>27</v>
      </c>
      <c r="BC896" s="80">
        <f t="shared" si="337"/>
        <v>286.5</v>
      </c>
      <c r="BD896" s="36">
        <f t="shared" si="330"/>
        <v>137.51999999999998</v>
      </c>
      <c r="BE896" s="80">
        <f t="shared" si="338"/>
        <v>148.98000000000002</v>
      </c>
    </row>
    <row r="897" spans="1:57" ht="18" thickBot="1">
      <c r="A897" s="217">
        <v>41928</v>
      </c>
      <c r="B897" s="201" t="str">
        <f t="shared" si="324"/>
        <v>23:30:00</v>
      </c>
      <c r="C897" s="32" t="s">
        <v>61</v>
      </c>
      <c r="D897" s="88">
        <v>588</v>
      </c>
      <c r="E897" s="88">
        <v>421</v>
      </c>
      <c r="F897" s="88">
        <v>729</v>
      </c>
      <c r="G897" s="88">
        <v>20</v>
      </c>
      <c r="H897" s="88">
        <v>15</v>
      </c>
      <c r="I897" s="89">
        <v>25</v>
      </c>
      <c r="J897" s="55">
        <f t="shared" si="348"/>
        <v>1738</v>
      </c>
      <c r="K897" s="55">
        <f t="shared" si="349"/>
        <v>60</v>
      </c>
      <c r="L897" s="88">
        <v>681</v>
      </c>
      <c r="M897" s="94">
        <v>448</v>
      </c>
      <c r="N897" s="94"/>
      <c r="O897" s="90">
        <v>23</v>
      </c>
      <c r="P897" s="93">
        <v>15</v>
      </c>
      <c r="Q897" s="56"/>
      <c r="R897" s="55">
        <f t="shared" si="331"/>
        <v>1129</v>
      </c>
      <c r="S897" s="55">
        <f t="shared" si="341"/>
        <v>38</v>
      </c>
      <c r="T897" s="57">
        <f t="shared" si="332"/>
        <v>98</v>
      </c>
      <c r="U897" s="89">
        <v>5.65</v>
      </c>
      <c r="V897" s="88">
        <v>5.5</v>
      </c>
      <c r="W897" s="88">
        <v>9</v>
      </c>
      <c r="X897" s="88"/>
      <c r="Y897" s="88"/>
      <c r="Z897" s="88"/>
      <c r="AA897" s="44"/>
      <c r="AB897" s="44"/>
      <c r="AC897" s="68">
        <f t="shared" si="325"/>
        <v>0</v>
      </c>
      <c r="AD897" s="33"/>
      <c r="AE897" s="20">
        <f t="shared" si="326"/>
        <v>0</v>
      </c>
      <c r="AF897" s="85">
        <f t="shared" si="347"/>
        <v>117.65</v>
      </c>
      <c r="AG897" s="83">
        <f t="shared" si="334"/>
        <v>117.65</v>
      </c>
      <c r="AH897" s="84"/>
      <c r="AI897" s="78"/>
      <c r="AJ897" s="22">
        <f t="shared" si="345"/>
        <v>117.65</v>
      </c>
      <c r="AK897" s="23">
        <f t="shared" si="342"/>
        <v>19.869999999999976</v>
      </c>
      <c r="AL897" s="58"/>
      <c r="AM897" s="24">
        <f t="shared" si="343"/>
        <v>0</v>
      </c>
      <c r="AN897" s="25">
        <f t="shared" si="327"/>
        <v>137.51999999999998</v>
      </c>
      <c r="AO897" s="28">
        <f t="shared" si="328"/>
        <v>137.51999999999998</v>
      </c>
      <c r="AP897" s="79"/>
      <c r="AQ897" s="112">
        <v>60</v>
      </c>
      <c r="AR897" s="112">
        <v>200</v>
      </c>
      <c r="AS897" s="112">
        <v>0</v>
      </c>
      <c r="AT897" s="112">
        <v>16</v>
      </c>
      <c r="AU897" s="112">
        <v>54</v>
      </c>
      <c r="AV897" s="62">
        <f t="shared" si="333"/>
        <v>330</v>
      </c>
      <c r="AW897" s="64">
        <f t="shared" si="329"/>
        <v>313.5</v>
      </c>
      <c r="AX897" s="120">
        <v>4</v>
      </c>
      <c r="AY897" s="120">
        <v>16</v>
      </c>
      <c r="AZ897" s="120">
        <v>6</v>
      </c>
      <c r="BA897" s="120">
        <v>1</v>
      </c>
      <c r="BB897" s="81">
        <f t="shared" si="336"/>
        <v>27</v>
      </c>
      <c r="BC897" s="80">
        <f t="shared" si="337"/>
        <v>286.5</v>
      </c>
      <c r="BD897" s="36">
        <f t="shared" si="330"/>
        <v>137.51999999999998</v>
      </c>
      <c r="BE897" s="80">
        <f t="shared" si="338"/>
        <v>148.98000000000002</v>
      </c>
    </row>
    <row r="898" spans="1:57" ht="17.399999999999999">
      <c r="A898" s="217">
        <v>41929</v>
      </c>
      <c r="B898" s="201" t="str">
        <f t="shared" si="324"/>
        <v>00:00:00</v>
      </c>
      <c r="C898" s="18" t="s">
        <v>85</v>
      </c>
      <c r="D898" s="44">
        <v>547</v>
      </c>
      <c r="E898" s="44">
        <v>400</v>
      </c>
      <c r="F898" s="45">
        <v>699</v>
      </c>
      <c r="G898" s="45">
        <v>19</v>
      </c>
      <c r="H898" s="86">
        <v>14</v>
      </c>
      <c r="I898" s="87">
        <v>23</v>
      </c>
      <c r="J898" s="48">
        <f t="shared" si="348"/>
        <v>1646</v>
      </c>
      <c r="K898" s="48">
        <f t="shared" si="349"/>
        <v>56</v>
      </c>
      <c r="L898" s="44">
        <v>657</v>
      </c>
      <c r="M898" s="19">
        <v>435</v>
      </c>
      <c r="N898" s="19"/>
      <c r="O898" s="94">
        <v>21</v>
      </c>
      <c r="P898" s="45">
        <v>15</v>
      </c>
      <c r="Q898" s="49"/>
      <c r="R898" s="48">
        <f>SUM(L898+M898+N898)</f>
        <v>1092</v>
      </c>
      <c r="S898" s="48">
        <f t="shared" si="341"/>
        <v>36</v>
      </c>
      <c r="T898" s="50">
        <f>SUM(K898+S898)</f>
        <v>92</v>
      </c>
      <c r="U898" s="88">
        <v>4.4400000000000004</v>
      </c>
      <c r="V898" s="44">
        <v>5</v>
      </c>
      <c r="W898" s="99">
        <v>8.8000000000000007</v>
      </c>
      <c r="X898" s="53"/>
      <c r="Y898" s="53"/>
      <c r="Z898" s="53"/>
      <c r="AA898" s="53"/>
      <c r="AB898" s="53"/>
      <c r="AC898" s="67">
        <f>SUM(X898:AB898)</f>
        <v>0</v>
      </c>
      <c r="AD898" s="133"/>
      <c r="AE898" s="20">
        <f>AC898+AD898</f>
        <v>0</v>
      </c>
      <c r="AF898" s="85">
        <f>T898+U898+V898+W898+X898+V897+Z898+AA898+AB898</f>
        <v>115.74</v>
      </c>
      <c r="AG898" s="21">
        <f>+AF898-AM898</f>
        <v>115.74</v>
      </c>
      <c r="AH898" s="82"/>
      <c r="AI898" s="51"/>
      <c r="AJ898" s="22">
        <f t="shared" si="345"/>
        <v>115.74</v>
      </c>
      <c r="AK898" s="23">
        <f t="shared" si="342"/>
        <v>20.220000000000013</v>
      </c>
      <c r="AL898" s="54"/>
      <c r="AM898" s="24">
        <f t="shared" si="343"/>
        <v>0</v>
      </c>
      <c r="AN898" s="25">
        <f>BD898</f>
        <v>135.96</v>
      </c>
      <c r="AO898" s="26">
        <f>AM898+AN898</f>
        <v>135.96</v>
      </c>
      <c r="AP898" s="79"/>
      <c r="AQ898" s="112">
        <v>75</v>
      </c>
      <c r="AR898" s="112">
        <v>200</v>
      </c>
      <c r="AS898" s="112">
        <v>0</v>
      </c>
      <c r="AT898" s="112">
        <v>20</v>
      </c>
      <c r="AU898" s="112">
        <v>40</v>
      </c>
      <c r="AV898" s="62">
        <f>SUM(AQ898:AU898)</f>
        <v>335</v>
      </c>
      <c r="AW898" s="63">
        <f>AV898*0.95</f>
        <v>318.25</v>
      </c>
      <c r="AX898" s="120">
        <v>6</v>
      </c>
      <c r="AY898" s="120">
        <v>20</v>
      </c>
      <c r="AZ898" s="120">
        <v>8</v>
      </c>
      <c r="BA898" s="120">
        <v>1</v>
      </c>
      <c r="BB898" s="81">
        <f>SUM(AX898:BA898)</f>
        <v>35</v>
      </c>
      <c r="BC898" s="80">
        <f>AW898-BB898</f>
        <v>283.25</v>
      </c>
      <c r="BD898" s="36">
        <f>BC898*0.48</f>
        <v>135.96</v>
      </c>
      <c r="BE898" s="80">
        <f>BC898*0.52</f>
        <v>147.29</v>
      </c>
    </row>
    <row r="899" spans="1:57" ht="17.399999999999999">
      <c r="A899" s="217">
        <v>41929</v>
      </c>
      <c r="B899" s="201" t="str">
        <f t="shared" ref="B899:B962" si="350">LEFT(C899,2) &amp; ":" &amp; RIGHT(C899,2) &amp; ":00"</f>
        <v>00:30:00</v>
      </c>
      <c r="C899" s="27" t="s">
        <v>38</v>
      </c>
      <c r="D899" s="88">
        <v>523</v>
      </c>
      <c r="E899" s="88">
        <v>379</v>
      </c>
      <c r="F899" s="88">
        <v>696</v>
      </c>
      <c r="G899" s="88">
        <v>18</v>
      </c>
      <c r="H899" s="88">
        <v>13</v>
      </c>
      <c r="I899" s="89">
        <v>23</v>
      </c>
      <c r="J899" s="55">
        <f t="shared" si="348"/>
        <v>1598</v>
      </c>
      <c r="K899" s="55">
        <f t="shared" si="349"/>
        <v>54</v>
      </c>
      <c r="L899" s="89">
        <v>647</v>
      </c>
      <c r="M899" s="94">
        <v>421</v>
      </c>
      <c r="N899" s="94"/>
      <c r="O899" s="94">
        <v>21</v>
      </c>
      <c r="P899" s="93">
        <v>14</v>
      </c>
      <c r="Q899" s="56"/>
      <c r="R899" s="55">
        <f>SUM(L899+M899+N899)</f>
        <v>1068</v>
      </c>
      <c r="S899" s="55">
        <f t="shared" si="341"/>
        <v>35</v>
      </c>
      <c r="T899" s="57">
        <f>SUM(K899+S899)</f>
        <v>89</v>
      </c>
      <c r="U899" s="88">
        <v>4.4400000000000004</v>
      </c>
      <c r="V899" s="44">
        <v>4.5</v>
      </c>
      <c r="W899" s="99">
        <v>8.8000000000000007</v>
      </c>
      <c r="X899" s="44"/>
      <c r="Y899" s="137"/>
      <c r="Z899" s="53"/>
      <c r="AA899" s="44"/>
      <c r="AB899" s="44"/>
      <c r="AC899" s="68">
        <f t="shared" ref="AC899:AC953" si="351">SUM(X899:AB899)</f>
        <v>0</v>
      </c>
      <c r="AD899" s="33"/>
      <c r="AE899" s="20">
        <f t="shared" ref="AE899:AE953" si="352">AC899+AD899</f>
        <v>0</v>
      </c>
      <c r="AF899" s="85">
        <f>T899+U899+V899+W899+X899+V898+Z899+AA899+AB899</f>
        <v>111.74</v>
      </c>
      <c r="AG899" s="21">
        <f>+AF899-AM899</f>
        <v>111.74</v>
      </c>
      <c r="AH899" s="82"/>
      <c r="AI899" s="78"/>
      <c r="AJ899" s="22">
        <f t="shared" si="345"/>
        <v>111.74</v>
      </c>
      <c r="AK899" s="23">
        <f t="shared" si="342"/>
        <v>24.220000000000013</v>
      </c>
      <c r="AL899" s="54"/>
      <c r="AM899" s="24">
        <f t="shared" si="343"/>
        <v>0</v>
      </c>
      <c r="AN899" s="25">
        <f t="shared" ref="AN899:AN953" si="353">BD899</f>
        <v>135.96</v>
      </c>
      <c r="AO899" s="28">
        <f t="shared" ref="AO899:AO953" si="354">AM899+AN899</f>
        <v>135.96</v>
      </c>
      <c r="AP899" s="79"/>
      <c r="AQ899" s="112">
        <v>75</v>
      </c>
      <c r="AR899" s="112">
        <v>200</v>
      </c>
      <c r="AS899" s="112">
        <v>0</v>
      </c>
      <c r="AT899" s="112">
        <v>20</v>
      </c>
      <c r="AU899" s="112">
        <v>40</v>
      </c>
      <c r="AV899" s="62">
        <f t="shared" ref="AV899:AV953" si="355">SUM(AQ899:AU899)</f>
        <v>335</v>
      </c>
      <c r="AW899" s="64">
        <f t="shared" ref="AW899:AW953" si="356">AV899*0.95</f>
        <v>318.25</v>
      </c>
      <c r="AX899" s="120">
        <v>6</v>
      </c>
      <c r="AY899" s="120">
        <v>20</v>
      </c>
      <c r="AZ899" s="120">
        <v>8</v>
      </c>
      <c r="BA899" s="120">
        <v>1</v>
      </c>
      <c r="BB899" s="81">
        <f t="shared" ref="BB899:BB953" si="357">SUM(AX899:BA899)</f>
        <v>35</v>
      </c>
      <c r="BC899" s="80">
        <f t="shared" ref="BC899:BC953" si="358">AW899-BB899</f>
        <v>283.25</v>
      </c>
      <c r="BD899" s="36">
        <f t="shared" ref="BD899:BD953" si="359">BC899*0.48</f>
        <v>135.96</v>
      </c>
      <c r="BE899" s="80">
        <f t="shared" ref="BE899:BE953" si="360">BC899*0.52</f>
        <v>147.29</v>
      </c>
    </row>
    <row r="900" spans="1:57" ht="17.399999999999999">
      <c r="A900" s="217">
        <v>41929</v>
      </c>
      <c r="B900" s="201" t="str">
        <f t="shared" si="350"/>
        <v>01:00:00</v>
      </c>
      <c r="C900" s="18" t="s">
        <v>7</v>
      </c>
      <c r="D900" s="88">
        <v>507</v>
      </c>
      <c r="E900" s="90">
        <v>370</v>
      </c>
      <c r="F900" s="90">
        <v>683</v>
      </c>
      <c r="G900" s="88">
        <v>17</v>
      </c>
      <c r="H900" s="88">
        <v>13</v>
      </c>
      <c r="I900" s="89">
        <v>22</v>
      </c>
      <c r="J900" s="55">
        <f t="shared" si="348"/>
        <v>1560</v>
      </c>
      <c r="K900" s="55">
        <f t="shared" si="349"/>
        <v>52</v>
      </c>
      <c r="L900" s="89">
        <v>643</v>
      </c>
      <c r="M900" s="94">
        <v>414</v>
      </c>
      <c r="N900" s="94"/>
      <c r="O900" s="94">
        <v>21</v>
      </c>
      <c r="P900" s="93">
        <v>14</v>
      </c>
      <c r="Q900" s="56"/>
      <c r="R900" s="55">
        <f t="shared" ref="R900:R953" si="361">SUM(L900+M900+N900)</f>
        <v>1057</v>
      </c>
      <c r="S900" s="55">
        <f t="shared" si="341"/>
        <v>35</v>
      </c>
      <c r="T900" s="57">
        <f t="shared" ref="T900:T953" si="362">SUM(K900+S900)</f>
        <v>87</v>
      </c>
      <c r="U900" s="88">
        <v>4.42</v>
      </c>
      <c r="V900" s="44">
        <v>4.5</v>
      </c>
      <c r="W900" s="88">
        <v>3.2</v>
      </c>
      <c r="X900" s="44"/>
      <c r="Y900" s="137"/>
      <c r="Z900" s="44"/>
      <c r="AA900" s="44"/>
      <c r="AB900" s="44"/>
      <c r="AC900" s="68">
        <f t="shared" si="351"/>
        <v>0</v>
      </c>
      <c r="AD900" s="33"/>
      <c r="AE900" s="20">
        <f t="shared" si="352"/>
        <v>0</v>
      </c>
      <c r="AF900" s="85">
        <f>T900+U900+V900+W900+X900+V899+Z900+AA900+AB900</f>
        <v>103.62</v>
      </c>
      <c r="AG900" s="21">
        <f>+AF900-AM900</f>
        <v>103.62</v>
      </c>
      <c r="AH900" s="82"/>
      <c r="AI900" s="78"/>
      <c r="AJ900" s="22">
        <f t="shared" si="345"/>
        <v>103.62</v>
      </c>
      <c r="AK900" s="23">
        <f t="shared" si="342"/>
        <v>32.340000000000003</v>
      </c>
      <c r="AL900" s="58"/>
      <c r="AM900" s="24">
        <f t="shared" si="343"/>
        <v>0</v>
      </c>
      <c r="AN900" s="25">
        <f t="shared" si="353"/>
        <v>135.96</v>
      </c>
      <c r="AO900" s="28">
        <f t="shared" si="354"/>
        <v>135.96</v>
      </c>
      <c r="AP900" s="79"/>
      <c r="AQ900" s="112">
        <v>75</v>
      </c>
      <c r="AR900" s="112">
        <v>200</v>
      </c>
      <c r="AS900" s="112">
        <v>0</v>
      </c>
      <c r="AT900" s="112">
        <v>20</v>
      </c>
      <c r="AU900" s="112">
        <v>40</v>
      </c>
      <c r="AV900" s="62">
        <f t="shared" si="355"/>
        <v>335</v>
      </c>
      <c r="AW900" s="64">
        <f t="shared" si="356"/>
        <v>318.25</v>
      </c>
      <c r="AX900" s="120">
        <v>6</v>
      </c>
      <c r="AY900" s="120">
        <v>20</v>
      </c>
      <c r="AZ900" s="120">
        <v>8</v>
      </c>
      <c r="BA900" s="120">
        <v>1</v>
      </c>
      <c r="BB900" s="81">
        <f t="shared" si="357"/>
        <v>35</v>
      </c>
      <c r="BC900" s="80">
        <f t="shared" si="358"/>
        <v>283.25</v>
      </c>
      <c r="BD900" s="36">
        <f t="shared" si="359"/>
        <v>135.96</v>
      </c>
      <c r="BE900" s="80">
        <f t="shared" si="360"/>
        <v>147.29</v>
      </c>
    </row>
    <row r="901" spans="1:57" ht="17.399999999999999">
      <c r="A901" s="217">
        <v>41929</v>
      </c>
      <c r="B901" s="201" t="str">
        <f t="shared" si="350"/>
        <v>01:30:00</v>
      </c>
      <c r="C901" s="18" t="s">
        <v>39</v>
      </c>
      <c r="D901" s="88">
        <v>505</v>
      </c>
      <c r="E901" s="88">
        <v>366</v>
      </c>
      <c r="F901" s="88">
        <v>675</v>
      </c>
      <c r="G901" s="88">
        <v>17</v>
      </c>
      <c r="H901" s="88">
        <v>13</v>
      </c>
      <c r="I901" s="89">
        <v>21</v>
      </c>
      <c r="J901" s="55">
        <f t="shared" si="348"/>
        <v>1546</v>
      </c>
      <c r="K901" s="55">
        <f t="shared" si="349"/>
        <v>51</v>
      </c>
      <c r="L901" s="89">
        <v>640</v>
      </c>
      <c r="M901" s="94">
        <v>420</v>
      </c>
      <c r="N901" s="94"/>
      <c r="O901" s="94">
        <v>21</v>
      </c>
      <c r="P901" s="93">
        <v>14</v>
      </c>
      <c r="Q901" s="56"/>
      <c r="R901" s="55">
        <f t="shared" si="361"/>
        <v>1060</v>
      </c>
      <c r="S901" s="55">
        <f t="shared" si="341"/>
        <v>35</v>
      </c>
      <c r="T901" s="57">
        <f t="shared" si="362"/>
        <v>86</v>
      </c>
      <c r="U901" s="88">
        <v>4.42</v>
      </c>
      <c r="V901" s="44">
        <v>4.5</v>
      </c>
      <c r="W901" s="88">
        <v>3.2</v>
      </c>
      <c r="X901" s="44"/>
      <c r="Y901" s="137"/>
      <c r="Z901" s="44"/>
      <c r="AA901" s="44"/>
      <c r="AB901" s="44"/>
      <c r="AC901" s="68">
        <f t="shared" si="351"/>
        <v>0</v>
      </c>
      <c r="AD901" s="33"/>
      <c r="AE901" s="20">
        <f t="shared" si="352"/>
        <v>0</v>
      </c>
      <c r="AF901" s="85">
        <f>T901+U901+V901+W901+X901+V900+Z901+AA901+AB901</f>
        <v>102.62</v>
      </c>
      <c r="AG901" s="21">
        <f>+AF901-AM901</f>
        <v>102.62</v>
      </c>
      <c r="AH901" s="82"/>
      <c r="AI901" s="78"/>
      <c r="AJ901" s="22">
        <f t="shared" si="345"/>
        <v>102.62</v>
      </c>
      <c r="AK901" s="23">
        <f t="shared" si="342"/>
        <v>24.219999999999985</v>
      </c>
      <c r="AL901" s="58"/>
      <c r="AM901" s="24">
        <f t="shared" si="343"/>
        <v>0</v>
      </c>
      <c r="AN901" s="25">
        <f t="shared" si="353"/>
        <v>126.83999999999999</v>
      </c>
      <c r="AO901" s="28">
        <f t="shared" si="354"/>
        <v>126.83999999999999</v>
      </c>
      <c r="AP901" s="79"/>
      <c r="AQ901" s="112">
        <v>75</v>
      </c>
      <c r="AR901" s="112">
        <v>200</v>
      </c>
      <c r="AS901" s="112">
        <v>0</v>
      </c>
      <c r="AT901" s="112">
        <v>0</v>
      </c>
      <c r="AU901" s="112">
        <v>40</v>
      </c>
      <c r="AV901" s="62">
        <f t="shared" si="355"/>
        <v>315</v>
      </c>
      <c r="AW901" s="64">
        <f t="shared" si="356"/>
        <v>299.25</v>
      </c>
      <c r="AX901" s="120">
        <v>6</v>
      </c>
      <c r="AY901" s="120">
        <v>20</v>
      </c>
      <c r="AZ901" s="120">
        <v>8</v>
      </c>
      <c r="BA901" s="120">
        <v>1</v>
      </c>
      <c r="BB901" s="81">
        <f t="shared" si="357"/>
        <v>35</v>
      </c>
      <c r="BC901" s="80">
        <f t="shared" si="358"/>
        <v>264.25</v>
      </c>
      <c r="BD901" s="36">
        <f t="shared" si="359"/>
        <v>126.83999999999999</v>
      </c>
      <c r="BE901" s="80">
        <f t="shared" si="360"/>
        <v>137.41</v>
      </c>
    </row>
    <row r="902" spans="1:57" ht="17.399999999999999">
      <c r="A902" s="217">
        <v>41929</v>
      </c>
      <c r="B902" s="201" t="str">
        <f t="shared" si="350"/>
        <v>02:00:00</v>
      </c>
      <c r="C902" s="27" t="s">
        <v>8</v>
      </c>
      <c r="D902" s="88">
        <v>500</v>
      </c>
      <c r="E902" s="88">
        <v>362</v>
      </c>
      <c r="F902" s="88">
        <v>670</v>
      </c>
      <c r="G902" s="88">
        <v>17</v>
      </c>
      <c r="H902" s="88">
        <v>13</v>
      </c>
      <c r="I902" s="89">
        <v>21</v>
      </c>
      <c r="J902" s="55">
        <f t="shared" si="348"/>
        <v>1532</v>
      </c>
      <c r="K902" s="55">
        <f t="shared" si="349"/>
        <v>51</v>
      </c>
      <c r="L902" s="89">
        <v>638</v>
      </c>
      <c r="M902" s="94">
        <v>433</v>
      </c>
      <c r="N902" s="94"/>
      <c r="O902" s="94">
        <v>21</v>
      </c>
      <c r="P902" s="93">
        <v>15</v>
      </c>
      <c r="Q902" s="56"/>
      <c r="R902" s="55">
        <f t="shared" si="361"/>
        <v>1071</v>
      </c>
      <c r="S902" s="55">
        <f t="shared" si="341"/>
        <v>36</v>
      </c>
      <c r="T902" s="57">
        <f t="shared" si="362"/>
        <v>87</v>
      </c>
      <c r="U902" s="88">
        <v>4.3499999999999996</v>
      </c>
      <c r="V902" s="44">
        <v>3.5</v>
      </c>
      <c r="W902" s="88">
        <v>7.2</v>
      </c>
      <c r="X902" s="44"/>
      <c r="Y902" s="137"/>
      <c r="Z902" s="44"/>
      <c r="AA902" s="44"/>
      <c r="AB902" s="44"/>
      <c r="AC902" s="68">
        <f t="shared" si="351"/>
        <v>0</v>
      </c>
      <c r="AD902" s="33"/>
      <c r="AE902" s="20">
        <f t="shared" si="352"/>
        <v>0</v>
      </c>
      <c r="AF902" s="85">
        <f>T902+U902+V902+W902+X902+V901+Z902+AA902+AB902</f>
        <v>106.55</v>
      </c>
      <c r="AG902" s="21">
        <f t="shared" ref="AG902:AG953" si="363">+AF902-AM902</f>
        <v>106.55</v>
      </c>
      <c r="AH902" s="82"/>
      <c r="AI902" s="78"/>
      <c r="AJ902" s="22">
        <f t="shared" si="345"/>
        <v>106.55</v>
      </c>
      <c r="AK902" s="23">
        <f t="shared" si="342"/>
        <v>20.289999999999992</v>
      </c>
      <c r="AL902" s="58"/>
      <c r="AM902" s="24">
        <f t="shared" si="343"/>
        <v>0</v>
      </c>
      <c r="AN902" s="25">
        <f t="shared" si="353"/>
        <v>126.83999999999999</v>
      </c>
      <c r="AO902" s="28">
        <f t="shared" si="354"/>
        <v>126.83999999999999</v>
      </c>
      <c r="AP902" s="79"/>
      <c r="AQ902" s="112">
        <v>75</v>
      </c>
      <c r="AR902" s="112">
        <v>200</v>
      </c>
      <c r="AS902" s="112">
        <v>0</v>
      </c>
      <c r="AT902" s="112">
        <v>0</v>
      </c>
      <c r="AU902" s="112">
        <v>40</v>
      </c>
      <c r="AV902" s="62">
        <f t="shared" si="355"/>
        <v>315</v>
      </c>
      <c r="AW902" s="64">
        <f t="shared" si="356"/>
        <v>299.25</v>
      </c>
      <c r="AX902" s="120">
        <v>6</v>
      </c>
      <c r="AY902" s="120">
        <v>20</v>
      </c>
      <c r="AZ902" s="120">
        <v>8</v>
      </c>
      <c r="BA902" s="120">
        <v>1</v>
      </c>
      <c r="BB902" s="81">
        <f t="shared" si="357"/>
        <v>35</v>
      </c>
      <c r="BC902" s="80">
        <f t="shared" si="358"/>
        <v>264.25</v>
      </c>
      <c r="BD902" s="36">
        <f t="shared" si="359"/>
        <v>126.83999999999999</v>
      </c>
      <c r="BE902" s="80">
        <f t="shared" si="360"/>
        <v>137.41</v>
      </c>
    </row>
    <row r="903" spans="1:57" ht="17.399999999999999">
      <c r="A903" s="217">
        <v>41929</v>
      </c>
      <c r="B903" s="201" t="str">
        <f t="shared" si="350"/>
        <v>02:30:00</v>
      </c>
      <c r="C903" s="27" t="s">
        <v>40</v>
      </c>
      <c r="D903" s="88">
        <v>485</v>
      </c>
      <c r="E903" s="88">
        <v>358</v>
      </c>
      <c r="F903" s="88">
        <v>666</v>
      </c>
      <c r="G903" s="88">
        <v>16</v>
      </c>
      <c r="H903" s="88">
        <v>12</v>
      </c>
      <c r="I903" s="89">
        <v>21</v>
      </c>
      <c r="J903" s="55">
        <f t="shared" si="348"/>
        <v>1509</v>
      </c>
      <c r="K903" s="55">
        <f t="shared" si="349"/>
        <v>49</v>
      </c>
      <c r="L903" s="89">
        <v>629</v>
      </c>
      <c r="M903" s="94">
        <v>421</v>
      </c>
      <c r="N903" s="94"/>
      <c r="O903" s="94">
        <v>21</v>
      </c>
      <c r="P903" s="93">
        <v>14</v>
      </c>
      <c r="Q903" s="56"/>
      <c r="R903" s="55">
        <f t="shared" si="361"/>
        <v>1050</v>
      </c>
      <c r="S903" s="55">
        <f t="shared" si="341"/>
        <v>35</v>
      </c>
      <c r="T903" s="57">
        <f t="shared" si="362"/>
        <v>84</v>
      </c>
      <c r="U903" s="88">
        <v>4.3499999999999996</v>
      </c>
      <c r="V903" s="44">
        <v>3.5</v>
      </c>
      <c r="W903" s="88">
        <v>7.2</v>
      </c>
      <c r="X903" s="44"/>
      <c r="Y903" s="44"/>
      <c r="Z903" s="44"/>
      <c r="AA903" s="44"/>
      <c r="AB903" s="44"/>
      <c r="AC903" s="68">
        <f t="shared" si="351"/>
        <v>0</v>
      </c>
      <c r="AD903" s="33"/>
      <c r="AE903" s="20">
        <f t="shared" si="352"/>
        <v>0</v>
      </c>
      <c r="AF903" s="85">
        <f t="shared" ref="AF903:AF926" si="364">T903+U903+V903+W903+X903+Y903+Z903+AA903+AB903</f>
        <v>99.05</v>
      </c>
      <c r="AG903" s="21">
        <f t="shared" si="363"/>
        <v>99.05</v>
      </c>
      <c r="AH903" s="82"/>
      <c r="AI903" s="78"/>
      <c r="AJ903" s="22">
        <f t="shared" si="345"/>
        <v>99.05</v>
      </c>
      <c r="AK903" s="23">
        <f t="shared" si="342"/>
        <v>27.789999999999992</v>
      </c>
      <c r="AL903" s="58"/>
      <c r="AM903" s="24">
        <f t="shared" si="343"/>
        <v>0</v>
      </c>
      <c r="AN903" s="25">
        <f t="shared" si="353"/>
        <v>126.83999999999999</v>
      </c>
      <c r="AO903" s="28">
        <f t="shared" si="354"/>
        <v>126.83999999999999</v>
      </c>
      <c r="AP903" s="79"/>
      <c r="AQ903" s="112">
        <v>75</v>
      </c>
      <c r="AR903" s="112">
        <v>200</v>
      </c>
      <c r="AS903" s="112">
        <v>0</v>
      </c>
      <c r="AT903" s="112">
        <v>0</v>
      </c>
      <c r="AU903" s="112">
        <v>40</v>
      </c>
      <c r="AV903" s="62">
        <f t="shared" si="355"/>
        <v>315</v>
      </c>
      <c r="AW903" s="64">
        <f t="shared" si="356"/>
        <v>299.25</v>
      </c>
      <c r="AX903" s="120">
        <v>6</v>
      </c>
      <c r="AY903" s="120">
        <v>20</v>
      </c>
      <c r="AZ903" s="120">
        <v>8</v>
      </c>
      <c r="BA903" s="120">
        <v>1</v>
      </c>
      <c r="BB903" s="81">
        <f t="shared" si="357"/>
        <v>35</v>
      </c>
      <c r="BC903" s="80">
        <f t="shared" si="358"/>
        <v>264.25</v>
      </c>
      <c r="BD903" s="36">
        <f t="shared" si="359"/>
        <v>126.83999999999999</v>
      </c>
      <c r="BE903" s="80">
        <f t="shared" si="360"/>
        <v>137.41</v>
      </c>
    </row>
    <row r="904" spans="1:57" ht="17.399999999999999">
      <c r="A904" s="217">
        <v>41929</v>
      </c>
      <c r="B904" s="201" t="str">
        <f t="shared" si="350"/>
        <v>03:00:00</v>
      </c>
      <c r="C904" s="27" t="s">
        <v>9</v>
      </c>
      <c r="D904" s="88">
        <v>479</v>
      </c>
      <c r="E904" s="45">
        <v>352</v>
      </c>
      <c r="F904" s="88">
        <v>542</v>
      </c>
      <c r="G904" s="88">
        <v>16</v>
      </c>
      <c r="H904" s="88">
        <v>12</v>
      </c>
      <c r="I904" s="89">
        <v>18</v>
      </c>
      <c r="J904" s="55">
        <f t="shared" si="348"/>
        <v>1373</v>
      </c>
      <c r="K904" s="55">
        <f t="shared" si="349"/>
        <v>46</v>
      </c>
      <c r="L904" s="89">
        <v>610</v>
      </c>
      <c r="M904" s="94">
        <v>404</v>
      </c>
      <c r="N904" s="94"/>
      <c r="O904" s="94">
        <v>21</v>
      </c>
      <c r="P904" s="93">
        <v>14</v>
      </c>
      <c r="Q904" s="56"/>
      <c r="R904" s="55">
        <f t="shared" si="361"/>
        <v>1014</v>
      </c>
      <c r="S904" s="55">
        <f t="shared" si="341"/>
        <v>35</v>
      </c>
      <c r="T904" s="57">
        <f t="shared" si="362"/>
        <v>81</v>
      </c>
      <c r="U904" s="88">
        <v>4.34</v>
      </c>
      <c r="V904" s="44">
        <v>3.5</v>
      </c>
      <c r="W904" s="88">
        <v>7.2</v>
      </c>
      <c r="X904" s="44"/>
      <c r="Y904" s="44"/>
      <c r="Z904" s="44"/>
      <c r="AA904" s="44"/>
      <c r="AB904" s="44"/>
      <c r="AC904" s="68">
        <f t="shared" si="351"/>
        <v>0</v>
      </c>
      <c r="AD904" s="33"/>
      <c r="AE904" s="20">
        <f t="shared" si="352"/>
        <v>0</v>
      </c>
      <c r="AF904" s="85">
        <f t="shared" si="364"/>
        <v>96.04</v>
      </c>
      <c r="AG904" s="21">
        <f t="shared" si="363"/>
        <v>96.04</v>
      </c>
      <c r="AH904" s="82"/>
      <c r="AI904" s="78"/>
      <c r="AJ904" s="22">
        <f t="shared" si="345"/>
        <v>96.04</v>
      </c>
      <c r="AK904" s="23">
        <f t="shared" si="342"/>
        <v>30.799999999999983</v>
      </c>
      <c r="AL904" s="58"/>
      <c r="AM904" s="24">
        <f t="shared" si="343"/>
        <v>0</v>
      </c>
      <c r="AN904" s="25">
        <f t="shared" si="353"/>
        <v>126.83999999999999</v>
      </c>
      <c r="AO904" s="28">
        <f t="shared" si="354"/>
        <v>126.83999999999999</v>
      </c>
      <c r="AP904" s="79"/>
      <c r="AQ904" s="112">
        <v>75</v>
      </c>
      <c r="AR904" s="112">
        <v>200</v>
      </c>
      <c r="AS904" s="112">
        <v>0</v>
      </c>
      <c r="AT904" s="112">
        <v>0</v>
      </c>
      <c r="AU904" s="112">
        <v>40</v>
      </c>
      <c r="AV904" s="62">
        <f t="shared" si="355"/>
        <v>315</v>
      </c>
      <c r="AW904" s="64">
        <f t="shared" si="356"/>
        <v>299.25</v>
      </c>
      <c r="AX904" s="120">
        <v>6</v>
      </c>
      <c r="AY904" s="120">
        <v>20</v>
      </c>
      <c r="AZ904" s="120">
        <v>8</v>
      </c>
      <c r="BA904" s="120">
        <v>1</v>
      </c>
      <c r="BB904" s="81">
        <f t="shared" si="357"/>
        <v>35</v>
      </c>
      <c r="BC904" s="80">
        <f t="shared" si="358"/>
        <v>264.25</v>
      </c>
      <c r="BD904" s="36">
        <f t="shared" si="359"/>
        <v>126.83999999999999</v>
      </c>
      <c r="BE904" s="80">
        <f t="shared" si="360"/>
        <v>137.41</v>
      </c>
    </row>
    <row r="905" spans="1:57" ht="17.399999999999999">
      <c r="A905" s="217">
        <v>41929</v>
      </c>
      <c r="B905" s="201" t="str">
        <f t="shared" si="350"/>
        <v>03:30:00</v>
      </c>
      <c r="C905" s="27" t="s">
        <v>41</v>
      </c>
      <c r="D905" s="88">
        <v>476</v>
      </c>
      <c r="E905" s="88">
        <v>350</v>
      </c>
      <c r="F905" s="88">
        <v>600</v>
      </c>
      <c r="G905" s="88">
        <v>16</v>
      </c>
      <c r="H905" s="88">
        <v>12</v>
      </c>
      <c r="I905" s="89">
        <v>20</v>
      </c>
      <c r="J905" s="55">
        <f t="shared" si="348"/>
        <v>1426</v>
      </c>
      <c r="K905" s="55">
        <f t="shared" si="349"/>
        <v>48</v>
      </c>
      <c r="L905" s="89">
        <v>614</v>
      </c>
      <c r="M905" s="94">
        <v>412</v>
      </c>
      <c r="N905" s="94"/>
      <c r="O905" s="94">
        <v>21</v>
      </c>
      <c r="P905" s="93">
        <v>14</v>
      </c>
      <c r="Q905" s="56"/>
      <c r="R905" s="55">
        <f t="shared" si="361"/>
        <v>1026</v>
      </c>
      <c r="S905" s="55">
        <f t="shared" si="341"/>
        <v>35</v>
      </c>
      <c r="T905" s="57">
        <f t="shared" si="362"/>
        <v>83</v>
      </c>
      <c r="U905" s="88">
        <v>4.34</v>
      </c>
      <c r="V905" s="44">
        <v>3.5</v>
      </c>
      <c r="W905" s="88">
        <v>7.2</v>
      </c>
      <c r="X905" s="44"/>
      <c r="Y905" s="44"/>
      <c r="Z905" s="44"/>
      <c r="AA905" s="44"/>
      <c r="AB905" s="44"/>
      <c r="AC905" s="68">
        <f t="shared" si="351"/>
        <v>0</v>
      </c>
      <c r="AD905" s="33"/>
      <c r="AE905" s="20">
        <f t="shared" si="352"/>
        <v>0</v>
      </c>
      <c r="AF905" s="85">
        <f t="shared" si="364"/>
        <v>98.04</v>
      </c>
      <c r="AG905" s="21">
        <f t="shared" si="363"/>
        <v>98.04</v>
      </c>
      <c r="AH905" s="82"/>
      <c r="AI905" s="78"/>
      <c r="AJ905" s="22">
        <f t="shared" si="345"/>
        <v>98.04</v>
      </c>
      <c r="AK905" s="23">
        <f t="shared" si="342"/>
        <v>28.799999999999983</v>
      </c>
      <c r="AL905" s="58"/>
      <c r="AM905" s="24">
        <f t="shared" si="343"/>
        <v>0</v>
      </c>
      <c r="AN905" s="25">
        <f t="shared" si="353"/>
        <v>126.83999999999999</v>
      </c>
      <c r="AO905" s="28">
        <f t="shared" si="354"/>
        <v>126.83999999999999</v>
      </c>
      <c r="AP905" s="79"/>
      <c r="AQ905" s="112">
        <v>75</v>
      </c>
      <c r="AR905" s="112">
        <v>200</v>
      </c>
      <c r="AS905" s="112">
        <v>0</v>
      </c>
      <c r="AT905" s="112">
        <v>0</v>
      </c>
      <c r="AU905" s="112">
        <v>40</v>
      </c>
      <c r="AV905" s="62">
        <f t="shared" si="355"/>
        <v>315</v>
      </c>
      <c r="AW905" s="64">
        <f t="shared" si="356"/>
        <v>299.25</v>
      </c>
      <c r="AX905" s="120">
        <v>6</v>
      </c>
      <c r="AY905" s="120">
        <v>20</v>
      </c>
      <c r="AZ905" s="120">
        <v>8</v>
      </c>
      <c r="BA905" s="120">
        <v>1</v>
      </c>
      <c r="BB905" s="81">
        <f t="shared" si="357"/>
        <v>35</v>
      </c>
      <c r="BC905" s="80">
        <f t="shared" si="358"/>
        <v>264.25</v>
      </c>
      <c r="BD905" s="36">
        <f t="shared" si="359"/>
        <v>126.83999999999999</v>
      </c>
      <c r="BE905" s="80">
        <f t="shared" si="360"/>
        <v>137.41</v>
      </c>
    </row>
    <row r="906" spans="1:57" ht="17.399999999999999">
      <c r="A906" s="217">
        <v>41929</v>
      </c>
      <c r="B906" s="201" t="str">
        <f t="shared" si="350"/>
        <v>04:00:00</v>
      </c>
      <c r="C906" s="27" t="s">
        <v>10</v>
      </c>
      <c r="D906" s="88">
        <v>471</v>
      </c>
      <c r="E906" s="90">
        <v>341</v>
      </c>
      <c r="F906" s="88">
        <v>648</v>
      </c>
      <c r="G906" s="88">
        <v>16</v>
      </c>
      <c r="H906" s="88">
        <v>12</v>
      </c>
      <c r="I906" s="89">
        <v>21</v>
      </c>
      <c r="J906" s="55">
        <f t="shared" si="348"/>
        <v>1460</v>
      </c>
      <c r="K906" s="55">
        <f t="shared" si="349"/>
        <v>49</v>
      </c>
      <c r="L906" s="89">
        <v>615</v>
      </c>
      <c r="M906" s="94">
        <v>410</v>
      </c>
      <c r="N906" s="94"/>
      <c r="O906" s="94">
        <v>21</v>
      </c>
      <c r="P906" s="93">
        <v>14</v>
      </c>
      <c r="Q906" s="56"/>
      <c r="R906" s="55">
        <f t="shared" si="361"/>
        <v>1025</v>
      </c>
      <c r="S906" s="55">
        <f t="shared" si="341"/>
        <v>35</v>
      </c>
      <c r="T906" s="57">
        <f t="shared" si="362"/>
        <v>84</v>
      </c>
      <c r="U906" s="88">
        <v>4.0199999999999996</v>
      </c>
      <c r="V906" s="44">
        <v>3.5</v>
      </c>
      <c r="W906" s="88">
        <v>7.4</v>
      </c>
      <c r="X906" s="44"/>
      <c r="Y906" s="44"/>
      <c r="Z906" s="44"/>
      <c r="AA906" s="44"/>
      <c r="AB906" s="44"/>
      <c r="AC906" s="68">
        <f t="shared" si="351"/>
        <v>0</v>
      </c>
      <c r="AD906" s="33"/>
      <c r="AE906" s="20">
        <f t="shared" si="352"/>
        <v>0</v>
      </c>
      <c r="AF906" s="85">
        <f t="shared" si="364"/>
        <v>98.92</v>
      </c>
      <c r="AG906" s="21">
        <f t="shared" si="363"/>
        <v>98.92</v>
      </c>
      <c r="AH906" s="82"/>
      <c r="AI906" s="78"/>
      <c r="AJ906" s="22">
        <f t="shared" si="345"/>
        <v>98.92</v>
      </c>
      <c r="AK906" s="23">
        <f t="shared" si="342"/>
        <v>27.919999999999987</v>
      </c>
      <c r="AL906" s="58"/>
      <c r="AM906" s="24">
        <f t="shared" si="343"/>
        <v>0</v>
      </c>
      <c r="AN906" s="25">
        <f t="shared" si="353"/>
        <v>126.83999999999999</v>
      </c>
      <c r="AO906" s="28">
        <f t="shared" si="354"/>
        <v>126.83999999999999</v>
      </c>
      <c r="AP906" s="79"/>
      <c r="AQ906" s="112">
        <v>75</v>
      </c>
      <c r="AR906" s="112">
        <v>200</v>
      </c>
      <c r="AS906" s="112">
        <v>0</v>
      </c>
      <c r="AT906" s="112">
        <v>0</v>
      </c>
      <c r="AU906" s="112">
        <v>40</v>
      </c>
      <c r="AV906" s="62">
        <f t="shared" si="355"/>
        <v>315</v>
      </c>
      <c r="AW906" s="64">
        <f t="shared" si="356"/>
        <v>299.25</v>
      </c>
      <c r="AX906" s="120">
        <v>6</v>
      </c>
      <c r="AY906" s="120">
        <v>20</v>
      </c>
      <c r="AZ906" s="120">
        <v>8</v>
      </c>
      <c r="BA906" s="120">
        <v>1</v>
      </c>
      <c r="BB906" s="81">
        <f t="shared" si="357"/>
        <v>35</v>
      </c>
      <c r="BC906" s="80">
        <f t="shared" si="358"/>
        <v>264.25</v>
      </c>
      <c r="BD906" s="36">
        <f t="shared" si="359"/>
        <v>126.83999999999999</v>
      </c>
      <c r="BE906" s="80">
        <f t="shared" si="360"/>
        <v>137.41</v>
      </c>
    </row>
    <row r="907" spans="1:57" ht="17.399999999999999">
      <c r="A907" s="217">
        <v>41929</v>
      </c>
      <c r="B907" s="201" t="str">
        <f t="shared" si="350"/>
        <v>04:30:00</v>
      </c>
      <c r="C907" s="27" t="s">
        <v>42</v>
      </c>
      <c r="D907" s="88">
        <v>480</v>
      </c>
      <c r="E907" s="88">
        <v>348</v>
      </c>
      <c r="F907" s="88">
        <v>666</v>
      </c>
      <c r="G907" s="88">
        <v>16</v>
      </c>
      <c r="H907" s="88">
        <v>12</v>
      </c>
      <c r="I907" s="89">
        <v>21</v>
      </c>
      <c r="J907" s="55">
        <f t="shared" si="348"/>
        <v>1494</v>
      </c>
      <c r="K907" s="55">
        <f t="shared" si="349"/>
        <v>49</v>
      </c>
      <c r="L907" s="89">
        <v>607</v>
      </c>
      <c r="M907" s="94">
        <v>412</v>
      </c>
      <c r="N907" s="94"/>
      <c r="O907" s="94">
        <v>21</v>
      </c>
      <c r="P907" s="93">
        <v>14</v>
      </c>
      <c r="Q907" s="56"/>
      <c r="R907" s="55">
        <f t="shared" si="361"/>
        <v>1019</v>
      </c>
      <c r="S907" s="55">
        <f t="shared" si="341"/>
        <v>35</v>
      </c>
      <c r="T907" s="57">
        <f t="shared" si="362"/>
        <v>84</v>
      </c>
      <c r="U907" s="88">
        <v>4.0199999999999996</v>
      </c>
      <c r="V907" s="89">
        <v>4</v>
      </c>
      <c r="W907" s="88">
        <v>7.4</v>
      </c>
      <c r="X907" s="44"/>
      <c r="Y907" s="44"/>
      <c r="Z907" s="44"/>
      <c r="AA907" s="44"/>
      <c r="AB907" s="44"/>
      <c r="AC907" s="68">
        <f t="shared" si="351"/>
        <v>0</v>
      </c>
      <c r="AD907" s="33"/>
      <c r="AE907" s="20">
        <f t="shared" si="352"/>
        <v>0</v>
      </c>
      <c r="AF907" s="85">
        <f t="shared" si="364"/>
        <v>99.42</v>
      </c>
      <c r="AG907" s="21">
        <f t="shared" si="363"/>
        <v>99.42</v>
      </c>
      <c r="AH907" s="82"/>
      <c r="AI907" s="78"/>
      <c r="AJ907" s="22">
        <f t="shared" si="345"/>
        <v>99.42</v>
      </c>
      <c r="AK907" s="23">
        <f t="shared" si="342"/>
        <v>27.419999999999987</v>
      </c>
      <c r="AL907" s="58"/>
      <c r="AM907" s="24">
        <f t="shared" si="343"/>
        <v>0</v>
      </c>
      <c r="AN907" s="25">
        <f t="shared" si="353"/>
        <v>126.83999999999999</v>
      </c>
      <c r="AO907" s="28">
        <f t="shared" si="354"/>
        <v>126.83999999999999</v>
      </c>
      <c r="AP907" s="79"/>
      <c r="AQ907" s="112">
        <v>75</v>
      </c>
      <c r="AR907" s="112">
        <v>200</v>
      </c>
      <c r="AS907" s="112">
        <v>0</v>
      </c>
      <c r="AT907" s="112">
        <v>0</v>
      </c>
      <c r="AU907" s="112">
        <v>40</v>
      </c>
      <c r="AV907" s="62">
        <f t="shared" si="355"/>
        <v>315</v>
      </c>
      <c r="AW907" s="64">
        <f t="shared" si="356"/>
        <v>299.25</v>
      </c>
      <c r="AX907" s="120">
        <v>6</v>
      </c>
      <c r="AY907" s="120">
        <v>20</v>
      </c>
      <c r="AZ907" s="120">
        <v>8</v>
      </c>
      <c r="BA907" s="120">
        <v>1</v>
      </c>
      <c r="BB907" s="81">
        <f t="shared" si="357"/>
        <v>35</v>
      </c>
      <c r="BC907" s="80">
        <f t="shared" si="358"/>
        <v>264.25</v>
      </c>
      <c r="BD907" s="36">
        <f t="shared" si="359"/>
        <v>126.83999999999999</v>
      </c>
      <c r="BE907" s="80">
        <f t="shared" si="360"/>
        <v>137.41</v>
      </c>
    </row>
    <row r="908" spans="1:57" ht="17.399999999999999">
      <c r="A908" s="217">
        <v>41929</v>
      </c>
      <c r="B908" s="201" t="str">
        <f t="shared" si="350"/>
        <v>05:00:00</v>
      </c>
      <c r="C908" s="27" t="s">
        <v>11</v>
      </c>
      <c r="D908" s="88">
        <v>495</v>
      </c>
      <c r="E908" s="88">
        <v>254</v>
      </c>
      <c r="F908" s="88">
        <v>692</v>
      </c>
      <c r="G908" s="88">
        <v>17</v>
      </c>
      <c r="H908" s="88">
        <v>9</v>
      </c>
      <c r="I908" s="89">
        <v>22</v>
      </c>
      <c r="J908" s="55">
        <f t="shared" si="348"/>
        <v>1441</v>
      </c>
      <c r="K908" s="55">
        <f t="shared" si="349"/>
        <v>48</v>
      </c>
      <c r="L908" s="89">
        <v>619</v>
      </c>
      <c r="M908" s="94">
        <v>418</v>
      </c>
      <c r="N908" s="94"/>
      <c r="O908" s="94">
        <v>21</v>
      </c>
      <c r="P908" s="93">
        <v>14</v>
      </c>
      <c r="Q908" s="56"/>
      <c r="R908" s="55">
        <f t="shared" si="361"/>
        <v>1037</v>
      </c>
      <c r="S908" s="55">
        <f t="shared" si="341"/>
        <v>35</v>
      </c>
      <c r="T908" s="57">
        <f t="shared" si="362"/>
        <v>83</v>
      </c>
      <c r="U908" s="88">
        <v>4.0199999999999996</v>
      </c>
      <c r="V908" s="89">
        <v>4</v>
      </c>
      <c r="W908" s="88">
        <v>8</v>
      </c>
      <c r="X908" s="44"/>
      <c r="Y908" s="44"/>
      <c r="Z908" s="44"/>
      <c r="AA908" s="44"/>
      <c r="AB908" s="44"/>
      <c r="AC908" s="68">
        <f t="shared" si="351"/>
        <v>0</v>
      </c>
      <c r="AD908" s="33"/>
      <c r="AE908" s="20">
        <f t="shared" si="352"/>
        <v>0</v>
      </c>
      <c r="AF908" s="85">
        <f t="shared" si="364"/>
        <v>99.02</v>
      </c>
      <c r="AG908" s="21">
        <f t="shared" si="363"/>
        <v>99.02</v>
      </c>
      <c r="AH908" s="82"/>
      <c r="AI908" s="78"/>
      <c r="AJ908" s="22">
        <f t="shared" si="345"/>
        <v>99.02</v>
      </c>
      <c r="AK908" s="23">
        <f t="shared" si="342"/>
        <v>27.819999999999993</v>
      </c>
      <c r="AL908" s="58"/>
      <c r="AM908" s="24">
        <f t="shared" si="343"/>
        <v>0</v>
      </c>
      <c r="AN908" s="25">
        <f t="shared" si="353"/>
        <v>126.83999999999999</v>
      </c>
      <c r="AO908" s="28">
        <f t="shared" si="354"/>
        <v>126.83999999999999</v>
      </c>
      <c r="AP908" s="79"/>
      <c r="AQ908" s="112">
        <v>75</v>
      </c>
      <c r="AR908" s="112">
        <v>200</v>
      </c>
      <c r="AS908" s="112">
        <v>0</v>
      </c>
      <c r="AT908" s="112">
        <v>0</v>
      </c>
      <c r="AU908" s="112">
        <v>40</v>
      </c>
      <c r="AV908" s="62">
        <f t="shared" si="355"/>
        <v>315</v>
      </c>
      <c r="AW908" s="64">
        <f t="shared" si="356"/>
        <v>299.25</v>
      </c>
      <c r="AX908" s="120">
        <v>6</v>
      </c>
      <c r="AY908" s="120">
        <v>20</v>
      </c>
      <c r="AZ908" s="120">
        <v>8</v>
      </c>
      <c r="BA908" s="120">
        <v>1</v>
      </c>
      <c r="BB908" s="81">
        <f t="shared" si="357"/>
        <v>35</v>
      </c>
      <c r="BC908" s="80">
        <f t="shared" si="358"/>
        <v>264.25</v>
      </c>
      <c r="BD908" s="36">
        <f t="shared" si="359"/>
        <v>126.83999999999999</v>
      </c>
      <c r="BE908" s="80">
        <f t="shared" si="360"/>
        <v>137.41</v>
      </c>
    </row>
    <row r="909" spans="1:57" ht="17.399999999999999">
      <c r="A909" s="217">
        <v>41929</v>
      </c>
      <c r="B909" s="201" t="str">
        <f t="shared" si="350"/>
        <v>05:30:00</v>
      </c>
      <c r="C909" s="27" t="s">
        <v>43</v>
      </c>
      <c r="D909" s="89">
        <v>496</v>
      </c>
      <c r="E909" s="94">
        <v>310</v>
      </c>
      <c r="F909" s="94">
        <v>685</v>
      </c>
      <c r="G909" s="88">
        <v>17</v>
      </c>
      <c r="H909" s="93">
        <v>10</v>
      </c>
      <c r="I909" s="89">
        <v>22</v>
      </c>
      <c r="J909" s="55">
        <f t="shared" si="348"/>
        <v>1491</v>
      </c>
      <c r="K909" s="55">
        <f t="shared" si="349"/>
        <v>49</v>
      </c>
      <c r="L909" s="89">
        <v>604</v>
      </c>
      <c r="M909" s="94">
        <v>407</v>
      </c>
      <c r="N909" s="94"/>
      <c r="O909" s="94">
        <v>20</v>
      </c>
      <c r="P909" s="93">
        <v>14</v>
      </c>
      <c r="Q909" s="45"/>
      <c r="R909" s="55">
        <f t="shared" si="361"/>
        <v>1011</v>
      </c>
      <c r="S909" s="55">
        <f t="shared" si="341"/>
        <v>34</v>
      </c>
      <c r="T909" s="57">
        <f t="shared" si="362"/>
        <v>83</v>
      </c>
      <c r="U909" s="88">
        <v>4.12</v>
      </c>
      <c r="V909" s="89">
        <v>4</v>
      </c>
      <c r="W909" s="88">
        <v>8</v>
      </c>
      <c r="X909" s="44"/>
      <c r="Y909" s="44"/>
      <c r="Z909" s="44"/>
      <c r="AA909" s="44"/>
      <c r="AB909" s="44"/>
      <c r="AC909" s="68">
        <f t="shared" si="351"/>
        <v>0</v>
      </c>
      <c r="AD909" s="33"/>
      <c r="AE909" s="20">
        <f t="shared" si="352"/>
        <v>0</v>
      </c>
      <c r="AF909" s="85">
        <f t="shared" si="364"/>
        <v>99.12</v>
      </c>
      <c r="AG909" s="21">
        <f t="shared" si="363"/>
        <v>99.12</v>
      </c>
      <c r="AH909" s="82"/>
      <c r="AI909" s="78"/>
      <c r="AJ909" s="22">
        <f t="shared" si="345"/>
        <v>99.12</v>
      </c>
      <c r="AK909" s="23">
        <f t="shared" si="342"/>
        <v>27.719999999999985</v>
      </c>
      <c r="AL909" s="58"/>
      <c r="AM909" s="24">
        <f t="shared" si="343"/>
        <v>0</v>
      </c>
      <c r="AN909" s="25">
        <f t="shared" si="353"/>
        <v>126.83999999999999</v>
      </c>
      <c r="AO909" s="28">
        <f t="shared" si="354"/>
        <v>126.83999999999999</v>
      </c>
      <c r="AP909" s="79"/>
      <c r="AQ909" s="112">
        <v>75</v>
      </c>
      <c r="AR909" s="112">
        <v>200</v>
      </c>
      <c r="AS909" s="112">
        <v>0</v>
      </c>
      <c r="AT909" s="112">
        <v>0</v>
      </c>
      <c r="AU909" s="112">
        <v>40</v>
      </c>
      <c r="AV909" s="62">
        <f t="shared" si="355"/>
        <v>315</v>
      </c>
      <c r="AW909" s="64">
        <f t="shared" si="356"/>
        <v>299.25</v>
      </c>
      <c r="AX909" s="120">
        <v>6</v>
      </c>
      <c r="AY909" s="120">
        <v>20</v>
      </c>
      <c r="AZ909" s="120">
        <v>8</v>
      </c>
      <c r="BA909" s="120">
        <v>1</v>
      </c>
      <c r="BB909" s="81">
        <f t="shared" si="357"/>
        <v>35</v>
      </c>
      <c r="BC909" s="80">
        <f t="shared" si="358"/>
        <v>264.25</v>
      </c>
      <c r="BD909" s="36">
        <f t="shared" si="359"/>
        <v>126.83999999999999</v>
      </c>
      <c r="BE909" s="80">
        <f t="shared" si="360"/>
        <v>137.41</v>
      </c>
    </row>
    <row r="910" spans="1:57" ht="17.399999999999999">
      <c r="A910" s="217">
        <v>41929</v>
      </c>
      <c r="B910" s="201" t="str">
        <f t="shared" si="350"/>
        <v>06:00:00</v>
      </c>
      <c r="C910" s="27" t="s">
        <v>12</v>
      </c>
      <c r="D910" s="88">
        <v>457</v>
      </c>
      <c r="E910" s="88">
        <v>310</v>
      </c>
      <c r="F910" s="88">
        <v>635</v>
      </c>
      <c r="G910" s="88">
        <v>16</v>
      </c>
      <c r="H910" s="88">
        <v>10</v>
      </c>
      <c r="I910" s="89">
        <v>21</v>
      </c>
      <c r="J910" s="55">
        <f t="shared" si="348"/>
        <v>1402</v>
      </c>
      <c r="K910" s="55">
        <f>G910+H910+I910</f>
        <v>47</v>
      </c>
      <c r="L910" s="89">
        <v>563</v>
      </c>
      <c r="M910" s="94">
        <v>391</v>
      </c>
      <c r="N910" s="94"/>
      <c r="O910" s="94">
        <v>18</v>
      </c>
      <c r="P910" s="93">
        <v>14</v>
      </c>
      <c r="Q910" s="45"/>
      <c r="R910" s="55">
        <f t="shared" si="361"/>
        <v>954</v>
      </c>
      <c r="S910" s="55">
        <f t="shared" si="341"/>
        <v>32</v>
      </c>
      <c r="T910" s="57">
        <f t="shared" si="362"/>
        <v>79</v>
      </c>
      <c r="U910" s="88">
        <v>3.84</v>
      </c>
      <c r="V910" s="88">
        <v>3</v>
      </c>
      <c r="W910" s="100">
        <v>7.4</v>
      </c>
      <c r="X910" s="44"/>
      <c r="Y910" s="44"/>
      <c r="Z910" s="44"/>
      <c r="AA910" s="44"/>
      <c r="AB910" s="44"/>
      <c r="AC910" s="68">
        <f t="shared" si="351"/>
        <v>0</v>
      </c>
      <c r="AD910" s="33"/>
      <c r="AE910" s="20">
        <f t="shared" si="352"/>
        <v>0</v>
      </c>
      <c r="AF910" s="85">
        <f t="shared" si="364"/>
        <v>93.240000000000009</v>
      </c>
      <c r="AG910" s="21">
        <f t="shared" si="363"/>
        <v>93.240000000000009</v>
      </c>
      <c r="AH910" s="82"/>
      <c r="AI910" s="78"/>
      <c r="AJ910" s="22">
        <f t="shared" si="345"/>
        <v>93.240000000000009</v>
      </c>
      <c r="AK910" s="23">
        <f t="shared" si="342"/>
        <v>31.319999999999993</v>
      </c>
      <c r="AL910" s="58"/>
      <c r="AM910" s="24">
        <f t="shared" si="343"/>
        <v>0</v>
      </c>
      <c r="AN910" s="25">
        <f t="shared" si="353"/>
        <v>124.56</v>
      </c>
      <c r="AO910" s="28">
        <f t="shared" si="354"/>
        <v>124.56</v>
      </c>
      <c r="AP910" s="79"/>
      <c r="AQ910" s="112">
        <v>70</v>
      </c>
      <c r="AR910" s="112">
        <v>200</v>
      </c>
      <c r="AS910" s="112">
        <v>0</v>
      </c>
      <c r="AT910" s="112">
        <v>0</v>
      </c>
      <c r="AU910" s="112">
        <v>40</v>
      </c>
      <c r="AV910" s="62">
        <f t="shared" si="355"/>
        <v>310</v>
      </c>
      <c r="AW910" s="64">
        <f t="shared" si="356"/>
        <v>294.5</v>
      </c>
      <c r="AX910" s="120">
        <v>6</v>
      </c>
      <c r="AY910" s="120">
        <v>20</v>
      </c>
      <c r="AZ910" s="120">
        <v>8</v>
      </c>
      <c r="BA910" s="120">
        <v>1</v>
      </c>
      <c r="BB910" s="81">
        <f t="shared" si="357"/>
        <v>35</v>
      </c>
      <c r="BC910" s="80">
        <f t="shared" si="358"/>
        <v>259.5</v>
      </c>
      <c r="BD910" s="36">
        <f t="shared" si="359"/>
        <v>124.56</v>
      </c>
      <c r="BE910" s="80">
        <f t="shared" si="360"/>
        <v>134.94</v>
      </c>
    </row>
    <row r="911" spans="1:57" ht="17.399999999999999">
      <c r="A911" s="217">
        <v>41929</v>
      </c>
      <c r="B911" s="201" t="str">
        <f t="shared" si="350"/>
        <v>06:30:00</v>
      </c>
      <c r="C911" s="27" t="s">
        <v>44</v>
      </c>
      <c r="D911" s="88">
        <v>480</v>
      </c>
      <c r="E911" s="88">
        <v>299</v>
      </c>
      <c r="F911" s="88">
        <v>618</v>
      </c>
      <c r="G911" s="88">
        <v>16</v>
      </c>
      <c r="H911" s="88">
        <v>11</v>
      </c>
      <c r="I911" s="89">
        <v>20</v>
      </c>
      <c r="J911" s="55">
        <f t="shared" si="348"/>
        <v>1397</v>
      </c>
      <c r="K911" s="55">
        <f t="shared" si="349"/>
        <v>47</v>
      </c>
      <c r="L911" s="89">
        <v>566</v>
      </c>
      <c r="M911" s="94">
        <v>394</v>
      </c>
      <c r="N911" s="94"/>
      <c r="O911" s="93">
        <v>18</v>
      </c>
      <c r="P911" s="93">
        <v>14</v>
      </c>
      <c r="Q911" s="45"/>
      <c r="R911" s="55">
        <f t="shared" si="361"/>
        <v>960</v>
      </c>
      <c r="S911" s="55">
        <f t="shared" si="341"/>
        <v>32</v>
      </c>
      <c r="T911" s="57">
        <f t="shared" si="362"/>
        <v>79</v>
      </c>
      <c r="U911" s="88">
        <v>3.84</v>
      </c>
      <c r="V911" s="88">
        <v>3</v>
      </c>
      <c r="W911" s="100">
        <v>7.4</v>
      </c>
      <c r="X911" s="44"/>
      <c r="Y911" s="44"/>
      <c r="Z911" s="44"/>
      <c r="AA911" s="44"/>
      <c r="AB911" s="44"/>
      <c r="AC911" s="68">
        <f t="shared" si="351"/>
        <v>0</v>
      </c>
      <c r="AD911" s="33"/>
      <c r="AE911" s="20">
        <f t="shared" si="352"/>
        <v>0</v>
      </c>
      <c r="AF911" s="85">
        <f t="shared" si="364"/>
        <v>93.240000000000009</v>
      </c>
      <c r="AG911" s="21">
        <f t="shared" si="363"/>
        <v>93.240000000000009</v>
      </c>
      <c r="AH911" s="82"/>
      <c r="AI911" s="78"/>
      <c r="AJ911" s="22">
        <f t="shared" si="345"/>
        <v>93.240000000000009</v>
      </c>
      <c r="AK911" s="23">
        <f t="shared" si="342"/>
        <v>33.59999999999998</v>
      </c>
      <c r="AL911" s="58"/>
      <c r="AM911" s="24">
        <f t="shared" si="343"/>
        <v>0</v>
      </c>
      <c r="AN911" s="25">
        <f t="shared" si="353"/>
        <v>126.83999999999999</v>
      </c>
      <c r="AO911" s="28">
        <f t="shared" si="354"/>
        <v>126.83999999999999</v>
      </c>
      <c r="AP911" s="79"/>
      <c r="AQ911" s="112">
        <v>75</v>
      </c>
      <c r="AR911" s="112">
        <v>200</v>
      </c>
      <c r="AS911" s="112">
        <v>0</v>
      </c>
      <c r="AT911" s="112">
        <v>0</v>
      </c>
      <c r="AU911" s="112">
        <v>40</v>
      </c>
      <c r="AV911" s="62">
        <f t="shared" si="355"/>
        <v>315</v>
      </c>
      <c r="AW911" s="64">
        <f t="shared" si="356"/>
        <v>299.25</v>
      </c>
      <c r="AX911" s="120">
        <v>6</v>
      </c>
      <c r="AY911" s="120">
        <v>20</v>
      </c>
      <c r="AZ911" s="120">
        <v>8</v>
      </c>
      <c r="BA911" s="120">
        <v>1</v>
      </c>
      <c r="BB911" s="81">
        <f t="shared" si="357"/>
        <v>35</v>
      </c>
      <c r="BC911" s="80">
        <f t="shared" si="358"/>
        <v>264.25</v>
      </c>
      <c r="BD911" s="36">
        <f t="shared" si="359"/>
        <v>126.83999999999999</v>
      </c>
      <c r="BE911" s="80">
        <f t="shared" si="360"/>
        <v>137.41</v>
      </c>
    </row>
    <row r="912" spans="1:57" ht="17.399999999999999">
      <c r="A912" s="217">
        <v>41929</v>
      </c>
      <c r="B912" s="201" t="str">
        <f t="shared" si="350"/>
        <v>07:00:00</v>
      </c>
      <c r="C912" s="214" t="s">
        <v>13</v>
      </c>
      <c r="D912" s="89">
        <v>468</v>
      </c>
      <c r="E912" s="94">
        <v>343</v>
      </c>
      <c r="F912" s="94">
        <v>620</v>
      </c>
      <c r="G912" s="94">
        <v>16</v>
      </c>
      <c r="H912" s="93">
        <v>12</v>
      </c>
      <c r="I912" s="89">
        <v>20</v>
      </c>
      <c r="J912" s="55">
        <f t="shared" si="348"/>
        <v>1431</v>
      </c>
      <c r="K912" s="55">
        <f t="shared" si="349"/>
        <v>48</v>
      </c>
      <c r="L912" s="89">
        <v>583</v>
      </c>
      <c r="M912" s="94">
        <v>418</v>
      </c>
      <c r="N912" s="94"/>
      <c r="O912" s="93">
        <v>19</v>
      </c>
      <c r="P912" s="93">
        <v>14</v>
      </c>
      <c r="Q912" s="45"/>
      <c r="R912" s="55">
        <f t="shared" si="361"/>
        <v>1001</v>
      </c>
      <c r="S912" s="55">
        <f t="shared" si="341"/>
        <v>33</v>
      </c>
      <c r="T912" s="57">
        <f t="shared" si="362"/>
        <v>81</v>
      </c>
      <c r="U912" s="88">
        <v>3.84</v>
      </c>
      <c r="V912" s="88">
        <v>2.5</v>
      </c>
      <c r="W912" s="100">
        <v>6.7</v>
      </c>
      <c r="X912" s="44"/>
      <c r="Y912" s="44"/>
      <c r="Z912" s="44"/>
      <c r="AA912" s="44"/>
      <c r="AB912" s="44"/>
      <c r="AC912" s="68">
        <f t="shared" si="351"/>
        <v>0</v>
      </c>
      <c r="AD912" s="33"/>
      <c r="AE912" s="20">
        <f t="shared" si="352"/>
        <v>0</v>
      </c>
      <c r="AF912" s="85">
        <f t="shared" si="364"/>
        <v>94.04</v>
      </c>
      <c r="AG912" s="21">
        <f t="shared" si="363"/>
        <v>94.04</v>
      </c>
      <c r="AH912" s="82"/>
      <c r="AI912" s="78"/>
      <c r="AJ912" s="22">
        <f t="shared" si="345"/>
        <v>94.04</v>
      </c>
      <c r="AK912" s="23">
        <f t="shared" si="342"/>
        <v>30.519999999999996</v>
      </c>
      <c r="AL912" s="58"/>
      <c r="AM912" s="24">
        <f t="shared" si="343"/>
        <v>0</v>
      </c>
      <c r="AN912" s="25">
        <f t="shared" si="353"/>
        <v>124.56</v>
      </c>
      <c r="AO912" s="28">
        <f t="shared" si="354"/>
        <v>124.56</v>
      </c>
      <c r="AP912" s="79"/>
      <c r="AQ912" s="112">
        <v>70</v>
      </c>
      <c r="AR912" s="112">
        <v>200</v>
      </c>
      <c r="AS912" s="112">
        <v>0</v>
      </c>
      <c r="AT912" s="112">
        <v>0</v>
      </c>
      <c r="AU912" s="112">
        <v>40</v>
      </c>
      <c r="AV912" s="62">
        <f t="shared" si="355"/>
        <v>310</v>
      </c>
      <c r="AW912" s="64">
        <f t="shared" si="356"/>
        <v>294.5</v>
      </c>
      <c r="AX912" s="120">
        <v>6</v>
      </c>
      <c r="AY912" s="120">
        <v>20</v>
      </c>
      <c r="AZ912" s="120">
        <v>8</v>
      </c>
      <c r="BA912" s="120">
        <v>1</v>
      </c>
      <c r="BB912" s="81">
        <f t="shared" si="357"/>
        <v>35</v>
      </c>
      <c r="BC912" s="80">
        <f t="shared" si="358"/>
        <v>259.5</v>
      </c>
      <c r="BD912" s="36">
        <f t="shared" si="359"/>
        <v>124.56</v>
      </c>
      <c r="BE912" s="80">
        <f t="shared" si="360"/>
        <v>134.94</v>
      </c>
    </row>
    <row r="913" spans="1:57" ht="17.399999999999999">
      <c r="A913" s="217">
        <v>41929</v>
      </c>
      <c r="B913" s="201" t="str">
        <f t="shared" si="350"/>
        <v>07:30:00</v>
      </c>
      <c r="C913" s="27" t="s">
        <v>30</v>
      </c>
      <c r="D913" s="88">
        <v>470</v>
      </c>
      <c r="E913" s="88">
        <v>437</v>
      </c>
      <c r="F913" s="88">
        <v>667</v>
      </c>
      <c r="G913" s="88">
        <v>16</v>
      </c>
      <c r="H913" s="88">
        <v>15</v>
      </c>
      <c r="I913" s="89">
        <v>21</v>
      </c>
      <c r="J913" s="55">
        <f t="shared" si="348"/>
        <v>1574</v>
      </c>
      <c r="K913" s="55">
        <f t="shared" si="349"/>
        <v>52</v>
      </c>
      <c r="L913" s="89">
        <v>588</v>
      </c>
      <c r="M913" s="94">
        <v>449</v>
      </c>
      <c r="N913" s="94"/>
      <c r="O913" s="93">
        <v>19</v>
      </c>
      <c r="P913" s="93">
        <v>15</v>
      </c>
      <c r="Q913" s="45"/>
      <c r="R913" s="55">
        <f t="shared" si="361"/>
        <v>1037</v>
      </c>
      <c r="S913" s="55">
        <f t="shared" si="341"/>
        <v>34</v>
      </c>
      <c r="T913" s="57">
        <f t="shared" si="362"/>
        <v>86</v>
      </c>
      <c r="U913" s="88">
        <v>3.84</v>
      </c>
      <c r="V913" s="88">
        <v>2.5</v>
      </c>
      <c r="W913" s="100">
        <v>6.7</v>
      </c>
      <c r="X913" s="44"/>
      <c r="Y913" s="44"/>
      <c r="Z913" s="44"/>
      <c r="AA913" s="44"/>
      <c r="AB913" s="44"/>
      <c r="AC913" s="68">
        <f t="shared" si="351"/>
        <v>0</v>
      </c>
      <c r="AD913" s="33"/>
      <c r="AE913" s="20">
        <f t="shared" si="352"/>
        <v>0</v>
      </c>
      <c r="AF913" s="85">
        <f t="shared" si="364"/>
        <v>99.04</v>
      </c>
      <c r="AG913" s="21">
        <f t="shared" si="363"/>
        <v>99.04</v>
      </c>
      <c r="AH913" s="82"/>
      <c r="AI913" s="78"/>
      <c r="AJ913" s="22">
        <f t="shared" si="345"/>
        <v>99.04</v>
      </c>
      <c r="AK913" s="23">
        <f t="shared" si="342"/>
        <v>25.519999999999996</v>
      </c>
      <c r="AL913" s="58"/>
      <c r="AM913" s="24">
        <f t="shared" si="343"/>
        <v>0</v>
      </c>
      <c r="AN913" s="25">
        <f t="shared" si="353"/>
        <v>124.56</v>
      </c>
      <c r="AO913" s="28">
        <f t="shared" si="354"/>
        <v>124.56</v>
      </c>
      <c r="AP913" s="79"/>
      <c r="AQ913" s="112">
        <v>70</v>
      </c>
      <c r="AR913" s="112">
        <v>200</v>
      </c>
      <c r="AS913" s="112">
        <v>0</v>
      </c>
      <c r="AT913" s="112">
        <v>0</v>
      </c>
      <c r="AU913" s="112">
        <v>40</v>
      </c>
      <c r="AV913" s="62">
        <f t="shared" si="355"/>
        <v>310</v>
      </c>
      <c r="AW913" s="64">
        <f t="shared" si="356"/>
        <v>294.5</v>
      </c>
      <c r="AX913" s="120">
        <v>6</v>
      </c>
      <c r="AY913" s="120">
        <v>20</v>
      </c>
      <c r="AZ913" s="120">
        <v>8</v>
      </c>
      <c r="BA913" s="120">
        <v>1</v>
      </c>
      <c r="BB913" s="81">
        <f t="shared" si="357"/>
        <v>35</v>
      </c>
      <c r="BC913" s="80">
        <f t="shared" si="358"/>
        <v>259.5</v>
      </c>
      <c r="BD913" s="36">
        <f t="shared" si="359"/>
        <v>124.56</v>
      </c>
      <c r="BE913" s="80">
        <f t="shared" si="360"/>
        <v>134.94</v>
      </c>
    </row>
    <row r="914" spans="1:57" ht="17.399999999999999">
      <c r="A914" s="217">
        <v>41929</v>
      </c>
      <c r="B914" s="201" t="str">
        <f t="shared" si="350"/>
        <v>08:00:00</v>
      </c>
      <c r="C914" s="27" t="s">
        <v>14</v>
      </c>
      <c r="D914" s="88">
        <v>525</v>
      </c>
      <c r="E914" s="88">
        <v>521</v>
      </c>
      <c r="F914" s="88">
        <v>721</v>
      </c>
      <c r="G914" s="88">
        <v>18</v>
      </c>
      <c r="H914" s="88">
        <v>18</v>
      </c>
      <c r="I914" s="89">
        <v>24</v>
      </c>
      <c r="J914" s="55">
        <f t="shared" si="348"/>
        <v>1767</v>
      </c>
      <c r="K914" s="55">
        <f t="shared" si="349"/>
        <v>60</v>
      </c>
      <c r="L914" s="88">
        <v>560</v>
      </c>
      <c r="M914" s="94">
        <v>517</v>
      </c>
      <c r="N914" s="94"/>
      <c r="O914" s="93">
        <v>18</v>
      </c>
      <c r="P914" s="93">
        <v>18</v>
      </c>
      <c r="Q914" s="45"/>
      <c r="R914" s="55">
        <f t="shared" si="361"/>
        <v>1077</v>
      </c>
      <c r="S914" s="55">
        <f t="shared" si="341"/>
        <v>36</v>
      </c>
      <c r="T914" s="57">
        <f t="shared" si="362"/>
        <v>96</v>
      </c>
      <c r="U914" s="89">
        <v>3.96</v>
      </c>
      <c r="V914" s="88">
        <v>2.5</v>
      </c>
      <c r="W914" s="100">
        <v>7.4</v>
      </c>
      <c r="X914" s="60"/>
      <c r="Y914" s="44"/>
      <c r="Z914" s="44"/>
      <c r="AA914" s="44"/>
      <c r="AB914" s="44"/>
      <c r="AC914" s="68">
        <f t="shared" si="351"/>
        <v>0</v>
      </c>
      <c r="AD914" s="33"/>
      <c r="AE914" s="20">
        <f t="shared" si="352"/>
        <v>0</v>
      </c>
      <c r="AF914" s="85">
        <f t="shared" si="364"/>
        <v>109.86</v>
      </c>
      <c r="AG914" s="21">
        <f t="shared" si="363"/>
        <v>109.86</v>
      </c>
      <c r="AH914" s="82"/>
      <c r="AI914" s="78"/>
      <c r="AJ914" s="22">
        <f t="shared" si="345"/>
        <v>109.86</v>
      </c>
      <c r="AK914" s="23">
        <f t="shared" si="342"/>
        <v>14.700000000000003</v>
      </c>
      <c r="AL914" s="58"/>
      <c r="AM914" s="24">
        <f t="shared" si="343"/>
        <v>0</v>
      </c>
      <c r="AN914" s="25">
        <f t="shared" si="353"/>
        <v>124.56</v>
      </c>
      <c r="AO914" s="28">
        <f t="shared" si="354"/>
        <v>124.56</v>
      </c>
      <c r="AP914" s="79"/>
      <c r="AQ914" s="112">
        <v>70</v>
      </c>
      <c r="AR914" s="112">
        <v>200</v>
      </c>
      <c r="AS914" s="112">
        <v>0</v>
      </c>
      <c r="AT914" s="112">
        <v>0</v>
      </c>
      <c r="AU914" s="112">
        <v>40</v>
      </c>
      <c r="AV914" s="62">
        <f t="shared" si="355"/>
        <v>310</v>
      </c>
      <c r="AW914" s="64">
        <f t="shared" si="356"/>
        <v>294.5</v>
      </c>
      <c r="AX914" s="120">
        <v>6</v>
      </c>
      <c r="AY914" s="120">
        <v>20</v>
      </c>
      <c r="AZ914" s="120">
        <v>8</v>
      </c>
      <c r="BA914" s="120">
        <v>1</v>
      </c>
      <c r="BB914" s="81">
        <f t="shared" si="357"/>
        <v>35</v>
      </c>
      <c r="BC914" s="80">
        <f t="shared" si="358"/>
        <v>259.5</v>
      </c>
      <c r="BD914" s="36">
        <f t="shared" si="359"/>
        <v>124.56</v>
      </c>
      <c r="BE914" s="80">
        <f t="shared" si="360"/>
        <v>134.94</v>
      </c>
    </row>
    <row r="915" spans="1:57" ht="17.399999999999999">
      <c r="A915" s="217">
        <v>41929</v>
      </c>
      <c r="B915" s="201" t="str">
        <f t="shared" si="350"/>
        <v>08:30:00</v>
      </c>
      <c r="C915" s="27" t="s">
        <v>31</v>
      </c>
      <c r="D915" s="88">
        <v>636</v>
      </c>
      <c r="E915" s="88">
        <v>560</v>
      </c>
      <c r="F915" s="88">
        <v>783</v>
      </c>
      <c r="G915" s="88">
        <v>21</v>
      </c>
      <c r="H915" s="88">
        <v>19</v>
      </c>
      <c r="I915" s="89">
        <v>25</v>
      </c>
      <c r="J915" s="55">
        <f t="shared" si="348"/>
        <v>1979</v>
      </c>
      <c r="K915" s="55">
        <f t="shared" si="349"/>
        <v>65</v>
      </c>
      <c r="L915" s="88">
        <v>603</v>
      </c>
      <c r="M915" s="94">
        <v>483</v>
      </c>
      <c r="N915" s="94"/>
      <c r="O915" s="93">
        <v>20</v>
      </c>
      <c r="P915" s="93">
        <v>17</v>
      </c>
      <c r="Q915" s="45"/>
      <c r="R915" s="55">
        <f t="shared" si="361"/>
        <v>1086</v>
      </c>
      <c r="S915" s="55">
        <f t="shared" ref="S915:S953" si="365">O915+P915+Q915</f>
        <v>37</v>
      </c>
      <c r="T915" s="57">
        <f t="shared" si="362"/>
        <v>102</v>
      </c>
      <c r="U915" s="89">
        <v>3.96</v>
      </c>
      <c r="V915" s="88">
        <v>2.5</v>
      </c>
      <c r="W915" s="100">
        <v>7.4</v>
      </c>
      <c r="X915" s="44"/>
      <c r="Y915" s="44"/>
      <c r="Z915" s="44"/>
      <c r="AA915" s="44"/>
      <c r="AB915" s="44"/>
      <c r="AC915" s="68">
        <f t="shared" si="351"/>
        <v>0</v>
      </c>
      <c r="AD915" s="33"/>
      <c r="AE915" s="20">
        <f t="shared" si="352"/>
        <v>0</v>
      </c>
      <c r="AF915" s="85">
        <f t="shared" si="364"/>
        <v>115.86</v>
      </c>
      <c r="AG915" s="21">
        <f t="shared" si="363"/>
        <v>115.86</v>
      </c>
      <c r="AH915" s="82"/>
      <c r="AI915" s="78"/>
      <c r="AJ915" s="22">
        <f t="shared" si="345"/>
        <v>115.86</v>
      </c>
      <c r="AK915" s="23">
        <f t="shared" ref="AK915:AK953" si="366">AO915-AF915</f>
        <v>8.7000000000000028</v>
      </c>
      <c r="AL915" s="58"/>
      <c r="AM915" s="24">
        <f t="shared" ref="AM915:AM953" si="367">AE915</f>
        <v>0</v>
      </c>
      <c r="AN915" s="25">
        <f t="shared" si="353"/>
        <v>124.56</v>
      </c>
      <c r="AO915" s="28">
        <f t="shared" si="354"/>
        <v>124.56</v>
      </c>
      <c r="AP915" s="79"/>
      <c r="AQ915" s="112">
        <v>70</v>
      </c>
      <c r="AR915" s="112">
        <v>200</v>
      </c>
      <c r="AS915" s="112">
        <v>0</v>
      </c>
      <c r="AT915" s="112">
        <v>0</v>
      </c>
      <c r="AU915" s="112">
        <v>40</v>
      </c>
      <c r="AV915" s="62">
        <f t="shared" si="355"/>
        <v>310</v>
      </c>
      <c r="AW915" s="64">
        <f t="shared" si="356"/>
        <v>294.5</v>
      </c>
      <c r="AX915" s="120">
        <v>6</v>
      </c>
      <c r="AY915" s="120">
        <v>20</v>
      </c>
      <c r="AZ915" s="120">
        <v>8</v>
      </c>
      <c r="BA915" s="120">
        <v>1</v>
      </c>
      <c r="BB915" s="81">
        <f t="shared" si="357"/>
        <v>35</v>
      </c>
      <c r="BC915" s="80">
        <f t="shared" si="358"/>
        <v>259.5</v>
      </c>
      <c r="BD915" s="36">
        <f t="shared" si="359"/>
        <v>124.56</v>
      </c>
      <c r="BE915" s="80">
        <f t="shared" si="360"/>
        <v>134.94</v>
      </c>
    </row>
    <row r="916" spans="1:57" ht="17.399999999999999">
      <c r="A916" s="217">
        <v>41929</v>
      </c>
      <c r="B916" s="201" t="str">
        <f t="shared" si="350"/>
        <v>09:00:00</v>
      </c>
      <c r="C916" s="27" t="s">
        <v>15</v>
      </c>
      <c r="D916" s="88">
        <v>491</v>
      </c>
      <c r="E916" s="88">
        <v>327</v>
      </c>
      <c r="F916" s="88">
        <v>795</v>
      </c>
      <c r="G916" s="88">
        <v>17</v>
      </c>
      <c r="H916" s="88">
        <v>11</v>
      </c>
      <c r="I916" s="89">
        <v>26</v>
      </c>
      <c r="J916" s="55">
        <f t="shared" si="348"/>
        <v>1613</v>
      </c>
      <c r="K916" s="55">
        <f t="shared" si="349"/>
        <v>54</v>
      </c>
      <c r="L916" s="88">
        <v>606</v>
      </c>
      <c r="M916" s="94">
        <v>488</v>
      </c>
      <c r="N916" s="94"/>
      <c r="O916" s="93">
        <v>20</v>
      </c>
      <c r="P916" s="93">
        <v>17</v>
      </c>
      <c r="Q916" s="45"/>
      <c r="R916" s="55">
        <f t="shared" si="361"/>
        <v>1094</v>
      </c>
      <c r="S916" s="55">
        <f t="shared" si="365"/>
        <v>37</v>
      </c>
      <c r="T916" s="57">
        <f t="shared" si="362"/>
        <v>91</v>
      </c>
      <c r="U916" s="89">
        <v>4.2</v>
      </c>
      <c r="V916" s="88">
        <v>3.5</v>
      </c>
      <c r="W916" s="88">
        <v>8</v>
      </c>
      <c r="X916" s="44"/>
      <c r="Y916" s="44"/>
      <c r="Z916" s="44"/>
      <c r="AA916" s="44"/>
      <c r="AB916" s="44"/>
      <c r="AC916" s="68">
        <f t="shared" si="351"/>
        <v>0</v>
      </c>
      <c r="AD916" s="33"/>
      <c r="AE916" s="20">
        <f t="shared" si="352"/>
        <v>0</v>
      </c>
      <c r="AF916" s="85">
        <f t="shared" si="364"/>
        <v>106.7</v>
      </c>
      <c r="AG916" s="21">
        <f t="shared" si="363"/>
        <v>106.7</v>
      </c>
      <c r="AH916" s="82"/>
      <c r="AI916" s="78"/>
      <c r="AJ916" s="22">
        <f t="shared" si="345"/>
        <v>106.7</v>
      </c>
      <c r="AK916" s="23">
        <f t="shared" si="366"/>
        <v>17.86</v>
      </c>
      <c r="AL916" s="58"/>
      <c r="AM916" s="24">
        <f t="shared" si="367"/>
        <v>0</v>
      </c>
      <c r="AN916" s="25">
        <f t="shared" si="353"/>
        <v>124.56</v>
      </c>
      <c r="AO916" s="28">
        <f t="shared" si="354"/>
        <v>124.56</v>
      </c>
      <c r="AP916" s="79"/>
      <c r="AQ916" s="112">
        <v>70</v>
      </c>
      <c r="AR916" s="112">
        <v>200</v>
      </c>
      <c r="AS916" s="112">
        <v>0</v>
      </c>
      <c r="AT916" s="112">
        <v>0</v>
      </c>
      <c r="AU916" s="112">
        <v>40</v>
      </c>
      <c r="AV916" s="62">
        <f t="shared" si="355"/>
        <v>310</v>
      </c>
      <c r="AW916" s="64">
        <f t="shared" si="356"/>
        <v>294.5</v>
      </c>
      <c r="AX916" s="120">
        <v>6</v>
      </c>
      <c r="AY916" s="120">
        <v>20</v>
      </c>
      <c r="AZ916" s="120">
        <v>8</v>
      </c>
      <c r="BA916" s="120">
        <v>1</v>
      </c>
      <c r="BB916" s="81">
        <f t="shared" si="357"/>
        <v>35</v>
      </c>
      <c r="BC916" s="80">
        <f t="shared" si="358"/>
        <v>259.5</v>
      </c>
      <c r="BD916" s="36">
        <f t="shared" si="359"/>
        <v>124.56</v>
      </c>
      <c r="BE916" s="80">
        <f t="shared" si="360"/>
        <v>134.94</v>
      </c>
    </row>
    <row r="917" spans="1:57" ht="17.399999999999999">
      <c r="A917" s="217">
        <v>41929</v>
      </c>
      <c r="B917" s="201" t="str">
        <f t="shared" si="350"/>
        <v>09:30:00</v>
      </c>
      <c r="C917" s="27" t="s">
        <v>32</v>
      </c>
      <c r="D917" s="88">
        <v>674</v>
      </c>
      <c r="E917" s="88">
        <v>330</v>
      </c>
      <c r="F917" s="88">
        <v>796</v>
      </c>
      <c r="G917" s="88">
        <v>23</v>
      </c>
      <c r="H917" s="88">
        <v>11</v>
      </c>
      <c r="I917" s="89">
        <v>26</v>
      </c>
      <c r="J917" s="55">
        <f t="shared" si="348"/>
        <v>1800</v>
      </c>
      <c r="K917" s="55">
        <f t="shared" si="349"/>
        <v>60</v>
      </c>
      <c r="L917" s="88">
        <v>659</v>
      </c>
      <c r="M917" s="94">
        <v>493</v>
      </c>
      <c r="N917" s="94"/>
      <c r="O917" s="93">
        <v>22</v>
      </c>
      <c r="P917" s="93">
        <v>17</v>
      </c>
      <c r="Q917" s="45"/>
      <c r="R917" s="55">
        <f t="shared" si="361"/>
        <v>1152</v>
      </c>
      <c r="S917" s="55">
        <f t="shared" si="365"/>
        <v>39</v>
      </c>
      <c r="T917" s="57">
        <f t="shared" si="362"/>
        <v>99</v>
      </c>
      <c r="U917" s="89">
        <v>4.2</v>
      </c>
      <c r="V917" s="88">
        <v>3.5</v>
      </c>
      <c r="W917" s="88">
        <v>8</v>
      </c>
      <c r="X917" s="44"/>
      <c r="Y917" s="44"/>
      <c r="Z917" s="44"/>
      <c r="AA917" s="44"/>
      <c r="AB917" s="44"/>
      <c r="AC917" s="68">
        <f t="shared" si="351"/>
        <v>0</v>
      </c>
      <c r="AD917" s="33"/>
      <c r="AE917" s="20">
        <f t="shared" si="352"/>
        <v>0</v>
      </c>
      <c r="AF917" s="85">
        <f t="shared" si="364"/>
        <v>114.7</v>
      </c>
      <c r="AG917" s="21">
        <f t="shared" si="363"/>
        <v>114.7</v>
      </c>
      <c r="AH917" s="82"/>
      <c r="AI917" s="78"/>
      <c r="AJ917" s="22">
        <f t="shared" si="345"/>
        <v>114.7</v>
      </c>
      <c r="AK917" s="23">
        <f t="shared" si="366"/>
        <v>9.86</v>
      </c>
      <c r="AL917" s="58"/>
      <c r="AM917" s="24">
        <f t="shared" si="367"/>
        <v>0</v>
      </c>
      <c r="AN917" s="25">
        <f t="shared" si="353"/>
        <v>124.56</v>
      </c>
      <c r="AO917" s="28">
        <f t="shared" si="354"/>
        <v>124.56</v>
      </c>
      <c r="AP917" s="79"/>
      <c r="AQ917" s="112">
        <v>70</v>
      </c>
      <c r="AR917" s="112">
        <v>200</v>
      </c>
      <c r="AS917" s="112">
        <v>0</v>
      </c>
      <c r="AT917" s="112">
        <v>0</v>
      </c>
      <c r="AU917" s="112">
        <v>40</v>
      </c>
      <c r="AV917" s="62">
        <f t="shared" si="355"/>
        <v>310</v>
      </c>
      <c r="AW917" s="64">
        <f t="shared" si="356"/>
        <v>294.5</v>
      </c>
      <c r="AX917" s="120">
        <v>6</v>
      </c>
      <c r="AY917" s="120">
        <v>20</v>
      </c>
      <c r="AZ917" s="120">
        <v>8</v>
      </c>
      <c r="BA917" s="120">
        <v>1</v>
      </c>
      <c r="BB917" s="81">
        <f t="shared" si="357"/>
        <v>35</v>
      </c>
      <c r="BC917" s="80">
        <f t="shared" si="358"/>
        <v>259.5</v>
      </c>
      <c r="BD917" s="36">
        <f t="shared" si="359"/>
        <v>124.56</v>
      </c>
      <c r="BE917" s="80">
        <f t="shared" si="360"/>
        <v>134.94</v>
      </c>
    </row>
    <row r="918" spans="1:57" ht="17.399999999999999">
      <c r="A918" s="217">
        <v>41929</v>
      </c>
      <c r="B918" s="201" t="str">
        <f t="shared" si="350"/>
        <v>10:00:00</v>
      </c>
      <c r="C918" s="27" t="s">
        <v>16</v>
      </c>
      <c r="D918" s="88">
        <v>692</v>
      </c>
      <c r="E918" s="88">
        <v>448</v>
      </c>
      <c r="F918" s="88">
        <v>795</v>
      </c>
      <c r="G918" s="88">
        <v>24</v>
      </c>
      <c r="H918" s="88">
        <v>15</v>
      </c>
      <c r="I918" s="89">
        <v>26</v>
      </c>
      <c r="J918" s="55">
        <f t="shared" si="348"/>
        <v>1935</v>
      </c>
      <c r="K918" s="55">
        <f t="shared" si="349"/>
        <v>65</v>
      </c>
      <c r="L918" s="88">
        <v>668</v>
      </c>
      <c r="M918" s="94">
        <v>489</v>
      </c>
      <c r="N918" s="94"/>
      <c r="O918" s="93">
        <v>22</v>
      </c>
      <c r="P918" s="93">
        <v>17</v>
      </c>
      <c r="Q918" s="45"/>
      <c r="R918" s="55">
        <f t="shared" si="361"/>
        <v>1157</v>
      </c>
      <c r="S918" s="55">
        <f t="shared" si="365"/>
        <v>39</v>
      </c>
      <c r="T918" s="57">
        <f t="shared" si="362"/>
        <v>104</v>
      </c>
      <c r="U918" s="89">
        <v>4.32</v>
      </c>
      <c r="V918" s="88">
        <v>3.5</v>
      </c>
      <c r="W918" s="88">
        <v>8.4</v>
      </c>
      <c r="X918" s="44"/>
      <c r="Y918" s="44"/>
      <c r="Z918" s="44"/>
      <c r="AA918" s="44"/>
      <c r="AB918" s="44"/>
      <c r="AC918" s="68">
        <f t="shared" si="351"/>
        <v>0</v>
      </c>
      <c r="AD918" s="33"/>
      <c r="AE918" s="20">
        <f t="shared" si="352"/>
        <v>0</v>
      </c>
      <c r="AF918" s="85">
        <f t="shared" si="364"/>
        <v>120.22</v>
      </c>
      <c r="AG918" s="21">
        <f t="shared" si="363"/>
        <v>120.22</v>
      </c>
      <c r="AH918" s="82"/>
      <c r="AI918" s="78"/>
      <c r="AJ918" s="22">
        <f t="shared" si="345"/>
        <v>120.22</v>
      </c>
      <c r="AK918" s="23">
        <f t="shared" si="366"/>
        <v>4.3400000000000034</v>
      </c>
      <c r="AL918" s="58"/>
      <c r="AM918" s="24">
        <f t="shared" si="367"/>
        <v>0</v>
      </c>
      <c r="AN918" s="25">
        <f t="shared" si="353"/>
        <v>124.56</v>
      </c>
      <c r="AO918" s="28">
        <f t="shared" si="354"/>
        <v>124.56</v>
      </c>
      <c r="AP918" s="79"/>
      <c r="AQ918" s="112">
        <v>70</v>
      </c>
      <c r="AR918" s="112">
        <v>200</v>
      </c>
      <c r="AS918" s="112">
        <v>0</v>
      </c>
      <c r="AT918" s="112">
        <v>0</v>
      </c>
      <c r="AU918" s="112">
        <v>40</v>
      </c>
      <c r="AV918" s="62">
        <f t="shared" si="355"/>
        <v>310</v>
      </c>
      <c r="AW918" s="64">
        <f t="shared" si="356"/>
        <v>294.5</v>
      </c>
      <c r="AX918" s="120">
        <v>6</v>
      </c>
      <c r="AY918" s="120">
        <v>20</v>
      </c>
      <c r="AZ918" s="120">
        <v>8</v>
      </c>
      <c r="BA918" s="120">
        <v>1</v>
      </c>
      <c r="BB918" s="81">
        <f t="shared" si="357"/>
        <v>35</v>
      </c>
      <c r="BC918" s="80">
        <f t="shared" si="358"/>
        <v>259.5</v>
      </c>
      <c r="BD918" s="36">
        <f t="shared" si="359"/>
        <v>124.56</v>
      </c>
      <c r="BE918" s="80">
        <f t="shared" si="360"/>
        <v>134.94</v>
      </c>
    </row>
    <row r="919" spans="1:57" ht="17.399999999999999">
      <c r="A919" s="217">
        <v>41929</v>
      </c>
      <c r="B919" s="201" t="str">
        <f t="shared" si="350"/>
        <v>10:30:00</v>
      </c>
      <c r="C919" s="27" t="s">
        <v>45</v>
      </c>
      <c r="D919" s="88">
        <v>628</v>
      </c>
      <c r="E919" s="88">
        <v>449</v>
      </c>
      <c r="F919" s="88">
        <v>780</v>
      </c>
      <c r="G919" s="88">
        <v>22</v>
      </c>
      <c r="H919" s="88">
        <v>16</v>
      </c>
      <c r="I919" s="89">
        <v>25</v>
      </c>
      <c r="J919" s="55">
        <f t="shared" si="348"/>
        <v>1857</v>
      </c>
      <c r="K919" s="55">
        <f t="shared" si="349"/>
        <v>63</v>
      </c>
      <c r="L919" s="88">
        <v>661</v>
      </c>
      <c r="M919" s="94">
        <v>493</v>
      </c>
      <c r="N919" s="94"/>
      <c r="O919" s="93">
        <v>22</v>
      </c>
      <c r="P919" s="93">
        <v>17</v>
      </c>
      <c r="Q919" s="45"/>
      <c r="R919" s="55">
        <f t="shared" si="361"/>
        <v>1154</v>
      </c>
      <c r="S919" s="55">
        <f t="shared" si="365"/>
        <v>39</v>
      </c>
      <c r="T919" s="57">
        <f t="shared" si="362"/>
        <v>102</v>
      </c>
      <c r="U919" s="89">
        <v>4.32</v>
      </c>
      <c r="V919" s="88">
        <v>3.5</v>
      </c>
      <c r="W919" s="88">
        <v>8.4</v>
      </c>
      <c r="X919" s="44"/>
      <c r="Y919" s="44"/>
      <c r="Z919" s="44"/>
      <c r="AA919" s="44"/>
      <c r="AB919" s="44"/>
      <c r="AC919" s="68">
        <f t="shared" si="351"/>
        <v>0</v>
      </c>
      <c r="AD919" s="33"/>
      <c r="AE919" s="20">
        <f t="shared" si="352"/>
        <v>0</v>
      </c>
      <c r="AF919" s="85">
        <f t="shared" si="364"/>
        <v>118.22</v>
      </c>
      <c r="AG919" s="21">
        <f t="shared" si="363"/>
        <v>118.22</v>
      </c>
      <c r="AH919" s="82"/>
      <c r="AI919" s="78"/>
      <c r="AJ919" s="22">
        <f t="shared" si="345"/>
        <v>118.22</v>
      </c>
      <c r="AK919" s="23">
        <f t="shared" si="366"/>
        <v>6.3400000000000034</v>
      </c>
      <c r="AL919" s="58"/>
      <c r="AM919" s="24">
        <f t="shared" si="367"/>
        <v>0</v>
      </c>
      <c r="AN919" s="25">
        <f t="shared" si="353"/>
        <v>124.56</v>
      </c>
      <c r="AO919" s="28">
        <f t="shared" si="354"/>
        <v>124.56</v>
      </c>
      <c r="AP919" s="79"/>
      <c r="AQ919" s="112">
        <v>70</v>
      </c>
      <c r="AR919" s="112">
        <v>200</v>
      </c>
      <c r="AS919" s="112">
        <v>0</v>
      </c>
      <c r="AT919" s="112">
        <v>0</v>
      </c>
      <c r="AU919" s="112">
        <v>40</v>
      </c>
      <c r="AV919" s="62">
        <f t="shared" si="355"/>
        <v>310</v>
      </c>
      <c r="AW919" s="64">
        <f t="shared" si="356"/>
        <v>294.5</v>
      </c>
      <c r="AX919" s="120">
        <v>6</v>
      </c>
      <c r="AY919" s="120">
        <v>20</v>
      </c>
      <c r="AZ919" s="120">
        <v>8</v>
      </c>
      <c r="BA919" s="120">
        <v>1</v>
      </c>
      <c r="BB919" s="81">
        <f t="shared" si="357"/>
        <v>35</v>
      </c>
      <c r="BC919" s="80">
        <f t="shared" si="358"/>
        <v>259.5</v>
      </c>
      <c r="BD919" s="36">
        <f t="shared" si="359"/>
        <v>124.56</v>
      </c>
      <c r="BE919" s="80">
        <f t="shared" si="360"/>
        <v>134.94</v>
      </c>
    </row>
    <row r="920" spans="1:57" ht="17.399999999999999">
      <c r="A920" s="217">
        <v>41929</v>
      </c>
      <c r="B920" s="201" t="str">
        <f t="shared" si="350"/>
        <v>11:00:00</v>
      </c>
      <c r="C920" s="27" t="s">
        <v>17</v>
      </c>
      <c r="D920" s="88">
        <v>654</v>
      </c>
      <c r="E920" s="88">
        <v>503</v>
      </c>
      <c r="F920" s="88">
        <v>818</v>
      </c>
      <c r="G920" s="88">
        <v>23</v>
      </c>
      <c r="H920" s="88">
        <v>17</v>
      </c>
      <c r="I920" s="89">
        <v>28</v>
      </c>
      <c r="J920" s="55">
        <f t="shared" si="348"/>
        <v>1975</v>
      </c>
      <c r="K920" s="55">
        <f t="shared" si="349"/>
        <v>68</v>
      </c>
      <c r="L920" s="88">
        <v>659</v>
      </c>
      <c r="M920" s="94">
        <v>496</v>
      </c>
      <c r="N920" s="94"/>
      <c r="O920" s="93">
        <v>22</v>
      </c>
      <c r="P920" s="93">
        <v>17</v>
      </c>
      <c r="Q920" s="45"/>
      <c r="R920" s="55">
        <f t="shared" si="361"/>
        <v>1155</v>
      </c>
      <c r="S920" s="55">
        <f t="shared" si="365"/>
        <v>39</v>
      </c>
      <c r="T920" s="57">
        <f t="shared" si="362"/>
        <v>107</v>
      </c>
      <c r="U920" s="89">
        <v>4.2</v>
      </c>
      <c r="V920" s="88">
        <v>3.5</v>
      </c>
      <c r="W920" s="88">
        <v>7.2</v>
      </c>
      <c r="X920" s="44"/>
      <c r="Y920" s="44"/>
      <c r="Z920" s="44"/>
      <c r="AA920" s="44"/>
      <c r="AB920" s="44"/>
      <c r="AC920" s="68">
        <f t="shared" si="351"/>
        <v>0</v>
      </c>
      <c r="AD920" s="33"/>
      <c r="AE920" s="20">
        <f t="shared" si="352"/>
        <v>0</v>
      </c>
      <c r="AF920" s="85">
        <f t="shared" si="364"/>
        <v>121.9</v>
      </c>
      <c r="AG920" s="21">
        <f t="shared" si="363"/>
        <v>121.9</v>
      </c>
      <c r="AH920" s="82"/>
      <c r="AI920" s="78"/>
      <c r="AJ920" s="22">
        <f t="shared" si="345"/>
        <v>121.9</v>
      </c>
      <c r="AK920" s="23">
        <f t="shared" si="366"/>
        <v>2.6599999999999966</v>
      </c>
      <c r="AL920" s="58"/>
      <c r="AM920" s="24">
        <f t="shared" si="367"/>
        <v>0</v>
      </c>
      <c r="AN920" s="25">
        <f t="shared" si="353"/>
        <v>124.56</v>
      </c>
      <c r="AO920" s="28">
        <f t="shared" si="354"/>
        <v>124.56</v>
      </c>
      <c r="AP920" s="79"/>
      <c r="AQ920" s="112">
        <v>70</v>
      </c>
      <c r="AR920" s="112">
        <v>200</v>
      </c>
      <c r="AS920" s="112">
        <v>0</v>
      </c>
      <c r="AT920" s="112">
        <v>0</v>
      </c>
      <c r="AU920" s="112">
        <v>40</v>
      </c>
      <c r="AV920" s="62">
        <f t="shared" si="355"/>
        <v>310</v>
      </c>
      <c r="AW920" s="64">
        <f t="shared" si="356"/>
        <v>294.5</v>
      </c>
      <c r="AX920" s="120">
        <v>6</v>
      </c>
      <c r="AY920" s="120">
        <v>20</v>
      </c>
      <c r="AZ920" s="120">
        <v>8</v>
      </c>
      <c r="BA920" s="120">
        <v>1</v>
      </c>
      <c r="BB920" s="81">
        <f t="shared" si="357"/>
        <v>35</v>
      </c>
      <c r="BC920" s="80">
        <f t="shared" si="358"/>
        <v>259.5</v>
      </c>
      <c r="BD920" s="36">
        <f t="shared" si="359"/>
        <v>124.56</v>
      </c>
      <c r="BE920" s="80">
        <f t="shared" si="360"/>
        <v>134.94</v>
      </c>
    </row>
    <row r="921" spans="1:57" ht="17.399999999999999">
      <c r="A921" s="217">
        <v>41929</v>
      </c>
      <c r="B921" s="201" t="str">
        <f t="shared" si="350"/>
        <v>11:30:00</v>
      </c>
      <c r="C921" s="27" t="s">
        <v>46</v>
      </c>
      <c r="D921" s="88">
        <v>698</v>
      </c>
      <c r="E921" s="88">
        <v>511</v>
      </c>
      <c r="F921" s="88">
        <v>864</v>
      </c>
      <c r="G921" s="88">
        <v>24</v>
      </c>
      <c r="H921" s="88">
        <v>17</v>
      </c>
      <c r="I921" s="89">
        <v>28</v>
      </c>
      <c r="J921" s="55">
        <f t="shared" si="348"/>
        <v>2073</v>
      </c>
      <c r="K921" s="55">
        <f t="shared" si="349"/>
        <v>69</v>
      </c>
      <c r="L921" s="88">
        <v>654</v>
      </c>
      <c r="M921" s="94">
        <v>494</v>
      </c>
      <c r="N921" s="94"/>
      <c r="O921" s="93">
        <v>22</v>
      </c>
      <c r="P921" s="93">
        <v>17</v>
      </c>
      <c r="Q921" s="45"/>
      <c r="R921" s="55">
        <f t="shared" si="361"/>
        <v>1148</v>
      </c>
      <c r="S921" s="55">
        <f t="shared" si="365"/>
        <v>39</v>
      </c>
      <c r="T921" s="57">
        <f t="shared" si="362"/>
        <v>108</v>
      </c>
      <c r="U921" s="89">
        <v>4.2</v>
      </c>
      <c r="V921" s="88">
        <v>3.5</v>
      </c>
      <c r="W921" s="88">
        <v>7.2</v>
      </c>
      <c r="X921" s="44"/>
      <c r="Y921" s="44"/>
      <c r="Z921" s="44"/>
      <c r="AA921" s="44"/>
      <c r="AB921" s="44"/>
      <c r="AC921" s="68">
        <f t="shared" si="351"/>
        <v>0</v>
      </c>
      <c r="AD921" s="33"/>
      <c r="AE921" s="20">
        <f t="shared" si="352"/>
        <v>0</v>
      </c>
      <c r="AF921" s="85">
        <f t="shared" si="364"/>
        <v>122.9</v>
      </c>
      <c r="AG921" s="21">
        <f t="shared" si="363"/>
        <v>122.9</v>
      </c>
      <c r="AH921" s="82"/>
      <c r="AI921" s="78"/>
      <c r="AJ921" s="22">
        <f t="shared" si="345"/>
        <v>122.9</v>
      </c>
      <c r="AK921" s="23">
        <f t="shared" si="366"/>
        <v>1.6599999999999966</v>
      </c>
      <c r="AL921" s="58"/>
      <c r="AM921" s="24">
        <f t="shared" si="367"/>
        <v>0</v>
      </c>
      <c r="AN921" s="25">
        <f t="shared" si="353"/>
        <v>124.56</v>
      </c>
      <c r="AO921" s="28">
        <f t="shared" si="354"/>
        <v>124.56</v>
      </c>
      <c r="AP921" s="79"/>
      <c r="AQ921" s="112">
        <v>70</v>
      </c>
      <c r="AR921" s="112">
        <v>200</v>
      </c>
      <c r="AS921" s="112">
        <v>0</v>
      </c>
      <c r="AT921" s="112">
        <v>0</v>
      </c>
      <c r="AU921" s="112">
        <v>40</v>
      </c>
      <c r="AV921" s="62">
        <f t="shared" si="355"/>
        <v>310</v>
      </c>
      <c r="AW921" s="64">
        <f t="shared" si="356"/>
        <v>294.5</v>
      </c>
      <c r="AX921" s="120">
        <v>6</v>
      </c>
      <c r="AY921" s="120">
        <v>20</v>
      </c>
      <c r="AZ921" s="120">
        <v>8</v>
      </c>
      <c r="BA921" s="120">
        <v>1</v>
      </c>
      <c r="BB921" s="81">
        <f t="shared" si="357"/>
        <v>35</v>
      </c>
      <c r="BC921" s="80">
        <f t="shared" si="358"/>
        <v>259.5</v>
      </c>
      <c r="BD921" s="36">
        <f t="shared" si="359"/>
        <v>124.56</v>
      </c>
      <c r="BE921" s="80">
        <f t="shared" si="360"/>
        <v>134.94</v>
      </c>
    </row>
    <row r="922" spans="1:57" ht="17.399999999999999">
      <c r="A922" s="217">
        <v>41929</v>
      </c>
      <c r="B922" s="201" t="str">
        <f t="shared" si="350"/>
        <v>12:00:00</v>
      </c>
      <c r="C922" s="27" t="s">
        <v>18</v>
      </c>
      <c r="D922" s="88">
        <v>702</v>
      </c>
      <c r="E922" s="88">
        <v>504</v>
      </c>
      <c r="F922" s="92">
        <v>864</v>
      </c>
      <c r="G922" s="88">
        <v>24</v>
      </c>
      <c r="H922" s="88">
        <v>17</v>
      </c>
      <c r="I922" s="89">
        <v>28</v>
      </c>
      <c r="J922" s="55">
        <f t="shared" si="348"/>
        <v>2070</v>
      </c>
      <c r="K922" s="55">
        <f t="shared" si="349"/>
        <v>69</v>
      </c>
      <c r="L922" s="88">
        <v>667</v>
      </c>
      <c r="M922" s="94">
        <v>503</v>
      </c>
      <c r="N922" s="94"/>
      <c r="O922" s="90">
        <v>22</v>
      </c>
      <c r="P922" s="93">
        <v>18</v>
      </c>
      <c r="Q922" s="56"/>
      <c r="R922" s="55">
        <f t="shared" si="361"/>
        <v>1170</v>
      </c>
      <c r="S922" s="55">
        <f t="shared" si="365"/>
        <v>40</v>
      </c>
      <c r="T922" s="57">
        <f t="shared" si="362"/>
        <v>109</v>
      </c>
      <c r="U922" s="89">
        <v>4.2</v>
      </c>
      <c r="V922" s="88">
        <v>3.5</v>
      </c>
      <c r="W922" s="88">
        <v>8.1</v>
      </c>
      <c r="X922" s="44"/>
      <c r="Y922" s="44"/>
      <c r="Z922" s="44"/>
      <c r="AA922" s="44"/>
      <c r="AB922" s="44"/>
      <c r="AC922" s="68">
        <f t="shared" si="351"/>
        <v>0</v>
      </c>
      <c r="AD922" s="33"/>
      <c r="AE922" s="20">
        <f t="shared" si="352"/>
        <v>0</v>
      </c>
      <c r="AF922" s="85">
        <f t="shared" si="364"/>
        <v>124.8</v>
      </c>
      <c r="AG922" s="21">
        <f t="shared" si="363"/>
        <v>124.8</v>
      </c>
      <c r="AH922" s="82"/>
      <c r="AI922" s="78"/>
      <c r="AJ922" s="22">
        <f t="shared" si="345"/>
        <v>124.8</v>
      </c>
      <c r="AK922" s="23">
        <f t="shared" si="366"/>
        <v>-0.23999999999999488</v>
      </c>
      <c r="AL922" s="58"/>
      <c r="AM922" s="24">
        <f t="shared" si="367"/>
        <v>0</v>
      </c>
      <c r="AN922" s="25">
        <f t="shared" si="353"/>
        <v>124.56</v>
      </c>
      <c r="AO922" s="28">
        <f t="shared" si="354"/>
        <v>124.56</v>
      </c>
      <c r="AP922" s="79"/>
      <c r="AQ922" s="112">
        <v>70</v>
      </c>
      <c r="AR922" s="112">
        <v>200</v>
      </c>
      <c r="AS922" s="112">
        <v>0</v>
      </c>
      <c r="AT922" s="112">
        <v>0</v>
      </c>
      <c r="AU922" s="112">
        <v>40</v>
      </c>
      <c r="AV922" s="62">
        <f t="shared" si="355"/>
        <v>310</v>
      </c>
      <c r="AW922" s="64">
        <f t="shared" si="356"/>
        <v>294.5</v>
      </c>
      <c r="AX922" s="120">
        <v>6</v>
      </c>
      <c r="AY922" s="120">
        <v>20</v>
      </c>
      <c r="AZ922" s="120">
        <v>8</v>
      </c>
      <c r="BA922" s="120">
        <v>1</v>
      </c>
      <c r="BB922" s="81">
        <f t="shared" si="357"/>
        <v>35</v>
      </c>
      <c r="BC922" s="80">
        <f t="shared" si="358"/>
        <v>259.5</v>
      </c>
      <c r="BD922" s="36">
        <f t="shared" si="359"/>
        <v>124.56</v>
      </c>
      <c r="BE922" s="80">
        <f t="shared" si="360"/>
        <v>134.94</v>
      </c>
    </row>
    <row r="923" spans="1:57" ht="17.399999999999999">
      <c r="A923" s="217">
        <v>41929</v>
      </c>
      <c r="B923" s="201" t="str">
        <f t="shared" si="350"/>
        <v>12:30:00</v>
      </c>
      <c r="C923" s="27" t="s">
        <v>47</v>
      </c>
      <c r="D923" s="88">
        <v>702</v>
      </c>
      <c r="E923" s="88">
        <v>474</v>
      </c>
      <c r="F923" s="92">
        <v>850</v>
      </c>
      <c r="G923" s="88">
        <v>24</v>
      </c>
      <c r="H923" s="88">
        <v>16</v>
      </c>
      <c r="I923" s="89">
        <v>27</v>
      </c>
      <c r="J923" s="55">
        <f t="shared" si="348"/>
        <v>2026</v>
      </c>
      <c r="K923" s="55">
        <f t="shared" si="349"/>
        <v>67</v>
      </c>
      <c r="L923" s="89">
        <v>639</v>
      </c>
      <c r="M923" s="94">
        <v>493</v>
      </c>
      <c r="N923" s="94"/>
      <c r="O923" s="90">
        <v>21</v>
      </c>
      <c r="P923" s="93">
        <v>17</v>
      </c>
      <c r="Q923" s="56"/>
      <c r="R923" s="55">
        <f t="shared" si="361"/>
        <v>1132</v>
      </c>
      <c r="S923" s="55">
        <f t="shared" si="365"/>
        <v>38</v>
      </c>
      <c r="T923" s="57">
        <f t="shared" si="362"/>
        <v>105</v>
      </c>
      <c r="U923" s="89">
        <v>4.2</v>
      </c>
      <c r="V923" s="88">
        <v>3.5</v>
      </c>
      <c r="W923" s="88">
        <v>8.1</v>
      </c>
      <c r="X923" s="44"/>
      <c r="Y923" s="44"/>
      <c r="Z923" s="44"/>
      <c r="AA923" s="44"/>
      <c r="AB923" s="44"/>
      <c r="AC923" s="68">
        <f t="shared" si="351"/>
        <v>0</v>
      </c>
      <c r="AD923" s="33"/>
      <c r="AE923" s="20">
        <f t="shared" si="352"/>
        <v>0</v>
      </c>
      <c r="AF923" s="85">
        <f t="shared" si="364"/>
        <v>120.8</v>
      </c>
      <c r="AG923" s="21">
        <f t="shared" si="363"/>
        <v>120.8</v>
      </c>
      <c r="AH923" s="82"/>
      <c r="AI923" s="78"/>
      <c r="AJ923" s="22">
        <f t="shared" si="345"/>
        <v>120.8</v>
      </c>
      <c r="AK923" s="23">
        <f t="shared" si="366"/>
        <v>3.7600000000000051</v>
      </c>
      <c r="AL923" s="58"/>
      <c r="AM923" s="24">
        <f t="shared" si="367"/>
        <v>0</v>
      </c>
      <c r="AN923" s="25">
        <f t="shared" si="353"/>
        <v>124.56</v>
      </c>
      <c r="AO923" s="28">
        <f t="shared" si="354"/>
        <v>124.56</v>
      </c>
      <c r="AP923" s="79"/>
      <c r="AQ923" s="112">
        <v>70</v>
      </c>
      <c r="AR923" s="112">
        <v>200</v>
      </c>
      <c r="AS923" s="112">
        <v>0</v>
      </c>
      <c r="AT923" s="112">
        <v>0</v>
      </c>
      <c r="AU923" s="112">
        <v>40</v>
      </c>
      <c r="AV923" s="62">
        <f t="shared" si="355"/>
        <v>310</v>
      </c>
      <c r="AW923" s="64">
        <f t="shared" si="356"/>
        <v>294.5</v>
      </c>
      <c r="AX923" s="120">
        <v>6</v>
      </c>
      <c r="AY923" s="120">
        <v>20</v>
      </c>
      <c r="AZ923" s="120">
        <v>8</v>
      </c>
      <c r="BA923" s="120">
        <v>1</v>
      </c>
      <c r="BB923" s="81">
        <f t="shared" si="357"/>
        <v>35</v>
      </c>
      <c r="BC923" s="80">
        <f t="shared" si="358"/>
        <v>259.5</v>
      </c>
      <c r="BD923" s="36">
        <f t="shared" si="359"/>
        <v>124.56</v>
      </c>
      <c r="BE923" s="80">
        <f t="shared" si="360"/>
        <v>134.94</v>
      </c>
    </row>
    <row r="924" spans="1:57" ht="17.399999999999999">
      <c r="A924" s="217">
        <v>41929</v>
      </c>
      <c r="B924" s="201" t="str">
        <f t="shared" si="350"/>
        <v>13:00:00</v>
      </c>
      <c r="C924" s="27" t="s">
        <v>19</v>
      </c>
      <c r="D924" s="88">
        <v>604</v>
      </c>
      <c r="E924" s="88">
        <v>458</v>
      </c>
      <c r="F924" s="92">
        <v>836</v>
      </c>
      <c r="G924" s="88">
        <v>21</v>
      </c>
      <c r="H924" s="88">
        <v>16</v>
      </c>
      <c r="I924" s="89">
        <v>28</v>
      </c>
      <c r="J924" s="55">
        <f t="shared" si="348"/>
        <v>1898</v>
      </c>
      <c r="K924" s="55">
        <f t="shared" si="349"/>
        <v>65</v>
      </c>
      <c r="L924" s="89">
        <v>658</v>
      </c>
      <c r="M924" s="94">
        <v>573</v>
      </c>
      <c r="N924" s="94"/>
      <c r="O924" s="90">
        <v>22</v>
      </c>
      <c r="P924" s="93">
        <v>20</v>
      </c>
      <c r="Q924" s="56"/>
      <c r="R924" s="55">
        <f t="shared" si="361"/>
        <v>1231</v>
      </c>
      <c r="S924" s="55">
        <f t="shared" si="365"/>
        <v>42</v>
      </c>
      <c r="T924" s="57">
        <f t="shared" si="362"/>
        <v>107</v>
      </c>
      <c r="U924" s="89">
        <v>4.2</v>
      </c>
      <c r="V924" s="88">
        <v>3.5</v>
      </c>
      <c r="W924" s="88">
        <v>7.5</v>
      </c>
      <c r="X924" s="44"/>
      <c r="Y924" s="44"/>
      <c r="Z924" s="44"/>
      <c r="AA924" s="44"/>
      <c r="AB924" s="44"/>
      <c r="AC924" s="68">
        <f t="shared" si="351"/>
        <v>0</v>
      </c>
      <c r="AD924" s="33"/>
      <c r="AE924" s="20">
        <f t="shared" si="352"/>
        <v>0</v>
      </c>
      <c r="AF924" s="85">
        <f t="shared" si="364"/>
        <v>122.2</v>
      </c>
      <c r="AG924" s="21">
        <f t="shared" si="363"/>
        <v>122.2</v>
      </c>
      <c r="AH924" s="82"/>
      <c r="AI924" s="78"/>
      <c r="AJ924" s="22">
        <f t="shared" si="345"/>
        <v>122.2</v>
      </c>
      <c r="AK924" s="23">
        <f t="shared" si="366"/>
        <v>2.3599999999999994</v>
      </c>
      <c r="AL924" s="58"/>
      <c r="AM924" s="24">
        <f t="shared" si="367"/>
        <v>0</v>
      </c>
      <c r="AN924" s="25">
        <f t="shared" si="353"/>
        <v>124.56</v>
      </c>
      <c r="AO924" s="28">
        <f t="shared" si="354"/>
        <v>124.56</v>
      </c>
      <c r="AP924" s="79"/>
      <c r="AQ924" s="112">
        <v>70</v>
      </c>
      <c r="AR924" s="112">
        <v>200</v>
      </c>
      <c r="AS924" s="112">
        <v>0</v>
      </c>
      <c r="AT924" s="112">
        <v>0</v>
      </c>
      <c r="AU924" s="112">
        <v>40</v>
      </c>
      <c r="AV924" s="62">
        <f t="shared" si="355"/>
        <v>310</v>
      </c>
      <c r="AW924" s="64">
        <f t="shared" si="356"/>
        <v>294.5</v>
      </c>
      <c r="AX924" s="120">
        <v>6</v>
      </c>
      <c r="AY924" s="120">
        <v>20</v>
      </c>
      <c r="AZ924" s="120">
        <v>8</v>
      </c>
      <c r="BA924" s="120">
        <v>1</v>
      </c>
      <c r="BB924" s="81">
        <f t="shared" si="357"/>
        <v>35</v>
      </c>
      <c r="BC924" s="80">
        <f t="shared" si="358"/>
        <v>259.5</v>
      </c>
      <c r="BD924" s="36">
        <f t="shared" si="359"/>
        <v>124.56</v>
      </c>
      <c r="BE924" s="80">
        <f t="shared" si="360"/>
        <v>134.94</v>
      </c>
    </row>
    <row r="925" spans="1:57" ht="17.399999999999999">
      <c r="A925" s="217">
        <v>41929</v>
      </c>
      <c r="B925" s="201" t="str">
        <f t="shared" si="350"/>
        <v>13:30:00</v>
      </c>
      <c r="C925" s="27" t="s">
        <v>48</v>
      </c>
      <c r="D925" s="88">
        <v>610</v>
      </c>
      <c r="E925" s="88">
        <v>443</v>
      </c>
      <c r="F925" s="92">
        <v>842</v>
      </c>
      <c r="G925" s="88">
        <v>21</v>
      </c>
      <c r="H925" s="88">
        <v>15</v>
      </c>
      <c r="I925" s="89">
        <v>27</v>
      </c>
      <c r="J925" s="55">
        <f t="shared" si="348"/>
        <v>1895</v>
      </c>
      <c r="K925" s="55">
        <f t="shared" si="349"/>
        <v>63</v>
      </c>
      <c r="L925" s="89">
        <v>654</v>
      </c>
      <c r="M925" s="94">
        <v>572</v>
      </c>
      <c r="N925" s="94"/>
      <c r="O925" s="90">
        <v>22</v>
      </c>
      <c r="P925" s="93">
        <v>20</v>
      </c>
      <c r="Q925" s="56"/>
      <c r="R925" s="55">
        <f t="shared" si="361"/>
        <v>1226</v>
      </c>
      <c r="S925" s="55">
        <f t="shared" si="365"/>
        <v>42</v>
      </c>
      <c r="T925" s="57">
        <f t="shared" si="362"/>
        <v>105</v>
      </c>
      <c r="U925" s="89">
        <v>4.2</v>
      </c>
      <c r="V925" s="88">
        <v>3.5</v>
      </c>
      <c r="W925" s="88">
        <v>7.5</v>
      </c>
      <c r="X925" s="44"/>
      <c r="Y925" s="44"/>
      <c r="Z925" s="44"/>
      <c r="AA925" s="44"/>
      <c r="AB925" s="44"/>
      <c r="AC925" s="68">
        <f t="shared" si="351"/>
        <v>0</v>
      </c>
      <c r="AD925" s="33"/>
      <c r="AE925" s="20">
        <f t="shared" si="352"/>
        <v>0</v>
      </c>
      <c r="AF925" s="85">
        <f>T925+U925+V925+W925+X925+Y925+Z925+AA925+AB925</f>
        <v>120.2</v>
      </c>
      <c r="AG925" s="21">
        <f t="shared" si="363"/>
        <v>120.2</v>
      </c>
      <c r="AH925" s="82"/>
      <c r="AI925" s="78"/>
      <c r="AJ925" s="22">
        <f t="shared" si="345"/>
        <v>120.2</v>
      </c>
      <c r="AK925" s="23">
        <f t="shared" si="366"/>
        <v>4.3599999999999994</v>
      </c>
      <c r="AL925" s="58"/>
      <c r="AM925" s="24">
        <f t="shared" si="367"/>
        <v>0</v>
      </c>
      <c r="AN925" s="25">
        <f t="shared" si="353"/>
        <v>124.56</v>
      </c>
      <c r="AO925" s="28">
        <f t="shared" si="354"/>
        <v>124.56</v>
      </c>
      <c r="AP925" s="79"/>
      <c r="AQ925" s="112">
        <v>70</v>
      </c>
      <c r="AR925" s="112">
        <v>200</v>
      </c>
      <c r="AS925" s="112">
        <v>0</v>
      </c>
      <c r="AT925" s="112">
        <v>0</v>
      </c>
      <c r="AU925" s="112">
        <v>40</v>
      </c>
      <c r="AV925" s="62">
        <f t="shared" si="355"/>
        <v>310</v>
      </c>
      <c r="AW925" s="64">
        <f t="shared" si="356"/>
        <v>294.5</v>
      </c>
      <c r="AX925" s="120">
        <v>6</v>
      </c>
      <c r="AY925" s="120">
        <v>20</v>
      </c>
      <c r="AZ925" s="120">
        <v>8</v>
      </c>
      <c r="BA925" s="120">
        <v>1</v>
      </c>
      <c r="BB925" s="81">
        <f t="shared" si="357"/>
        <v>35</v>
      </c>
      <c r="BC925" s="80">
        <f t="shared" si="358"/>
        <v>259.5</v>
      </c>
      <c r="BD925" s="36">
        <f t="shared" si="359"/>
        <v>124.56</v>
      </c>
      <c r="BE925" s="80">
        <f t="shared" si="360"/>
        <v>134.94</v>
      </c>
    </row>
    <row r="926" spans="1:57" ht="17.399999999999999">
      <c r="A926" s="217">
        <v>41929</v>
      </c>
      <c r="B926" s="201" t="str">
        <f t="shared" si="350"/>
        <v>14:00:00</v>
      </c>
      <c r="C926" s="27" t="s">
        <v>20</v>
      </c>
      <c r="D926" s="88">
        <v>615</v>
      </c>
      <c r="E926" s="88">
        <v>462</v>
      </c>
      <c r="F926" s="92">
        <v>794</v>
      </c>
      <c r="G926" s="88">
        <v>21</v>
      </c>
      <c r="H926" s="88">
        <v>16</v>
      </c>
      <c r="I926" s="89">
        <v>27</v>
      </c>
      <c r="J926" s="55">
        <f t="shared" si="348"/>
        <v>1871</v>
      </c>
      <c r="K926" s="55">
        <f t="shared" si="349"/>
        <v>64</v>
      </c>
      <c r="L926" s="89">
        <v>649</v>
      </c>
      <c r="M926" s="94">
        <v>566</v>
      </c>
      <c r="N926" s="94"/>
      <c r="O926" s="90">
        <v>21</v>
      </c>
      <c r="P926" s="93">
        <v>20</v>
      </c>
      <c r="Q926" s="56"/>
      <c r="R926" s="55">
        <f t="shared" si="361"/>
        <v>1215</v>
      </c>
      <c r="S926" s="55">
        <f t="shared" si="365"/>
        <v>41</v>
      </c>
      <c r="T926" s="57">
        <f t="shared" si="362"/>
        <v>105</v>
      </c>
      <c r="U926" s="89">
        <v>4.08</v>
      </c>
      <c r="V926" s="88">
        <v>3.5</v>
      </c>
      <c r="W926" s="88">
        <v>7.2</v>
      </c>
      <c r="X926" s="44"/>
      <c r="Y926" s="44"/>
      <c r="Z926" s="44"/>
      <c r="AA926" s="44"/>
      <c r="AB926" s="44"/>
      <c r="AC926" s="68">
        <f t="shared" si="351"/>
        <v>0</v>
      </c>
      <c r="AD926" s="33"/>
      <c r="AE926" s="20">
        <f>AC926+AD926</f>
        <v>0</v>
      </c>
      <c r="AF926" s="85">
        <f t="shared" si="364"/>
        <v>119.78</v>
      </c>
      <c r="AG926" s="21">
        <f t="shared" si="363"/>
        <v>119.78</v>
      </c>
      <c r="AH926" s="82"/>
      <c r="AI926" s="78"/>
      <c r="AJ926" s="22">
        <f t="shared" si="345"/>
        <v>119.78</v>
      </c>
      <c r="AK926" s="23">
        <f t="shared" si="366"/>
        <v>4.7800000000000011</v>
      </c>
      <c r="AL926" s="58"/>
      <c r="AM926" s="24">
        <f t="shared" si="367"/>
        <v>0</v>
      </c>
      <c r="AN926" s="25">
        <f t="shared" si="353"/>
        <v>124.56</v>
      </c>
      <c r="AO926" s="28">
        <f t="shared" si="354"/>
        <v>124.56</v>
      </c>
      <c r="AP926" s="79"/>
      <c r="AQ926" s="112">
        <v>70</v>
      </c>
      <c r="AR926" s="112">
        <v>200</v>
      </c>
      <c r="AS926" s="112">
        <v>0</v>
      </c>
      <c r="AT926" s="112">
        <v>0</v>
      </c>
      <c r="AU926" s="112">
        <v>40</v>
      </c>
      <c r="AV926" s="62">
        <f t="shared" si="355"/>
        <v>310</v>
      </c>
      <c r="AW926" s="64">
        <f t="shared" si="356"/>
        <v>294.5</v>
      </c>
      <c r="AX926" s="120">
        <v>6</v>
      </c>
      <c r="AY926" s="120">
        <v>20</v>
      </c>
      <c r="AZ926" s="120">
        <v>8</v>
      </c>
      <c r="BA926" s="120">
        <v>1</v>
      </c>
      <c r="BB926" s="81">
        <f t="shared" si="357"/>
        <v>35</v>
      </c>
      <c r="BC926" s="80">
        <f t="shared" si="358"/>
        <v>259.5</v>
      </c>
      <c r="BD926" s="36">
        <f t="shared" si="359"/>
        <v>124.56</v>
      </c>
      <c r="BE926" s="80">
        <f t="shared" si="360"/>
        <v>134.94</v>
      </c>
    </row>
    <row r="927" spans="1:57" ht="17.399999999999999">
      <c r="A927" s="217">
        <v>41929</v>
      </c>
      <c r="B927" s="201" t="str">
        <f t="shared" si="350"/>
        <v>14:30:00</v>
      </c>
      <c r="C927" s="27" t="s">
        <v>33</v>
      </c>
      <c r="D927" s="88">
        <v>638</v>
      </c>
      <c r="E927" s="88">
        <v>489</v>
      </c>
      <c r="F927" s="92">
        <v>809</v>
      </c>
      <c r="G927" s="88">
        <v>22</v>
      </c>
      <c r="H927" s="88">
        <v>17</v>
      </c>
      <c r="I927" s="89">
        <v>26</v>
      </c>
      <c r="J927" s="55">
        <f t="shared" si="348"/>
        <v>1936</v>
      </c>
      <c r="K927" s="55">
        <f t="shared" si="349"/>
        <v>65</v>
      </c>
      <c r="L927" s="89">
        <v>668</v>
      </c>
      <c r="M927" s="94">
        <v>564</v>
      </c>
      <c r="N927" s="94"/>
      <c r="O927" s="90">
        <v>22</v>
      </c>
      <c r="P927" s="93">
        <v>20</v>
      </c>
      <c r="Q927" s="56"/>
      <c r="R927" s="55">
        <f t="shared" si="361"/>
        <v>1232</v>
      </c>
      <c r="S927" s="55">
        <f t="shared" si="365"/>
        <v>42</v>
      </c>
      <c r="T927" s="57">
        <f t="shared" si="362"/>
        <v>107</v>
      </c>
      <c r="U927" s="89">
        <v>4.08</v>
      </c>
      <c r="V927" s="88">
        <v>3.5</v>
      </c>
      <c r="W927" s="88">
        <v>7.2</v>
      </c>
      <c r="X927" s="44"/>
      <c r="Y927" s="44"/>
      <c r="Z927" s="44"/>
      <c r="AA927" s="44"/>
      <c r="AB927" s="44"/>
      <c r="AC927" s="68">
        <f t="shared" si="351"/>
        <v>0</v>
      </c>
      <c r="AD927" s="33"/>
      <c r="AE927" s="20">
        <f t="shared" si="352"/>
        <v>0</v>
      </c>
      <c r="AF927" s="85">
        <f>T927+U927+V927+W927+X927+Y927+Z927+AA927+AB927</f>
        <v>121.78</v>
      </c>
      <c r="AG927" s="21">
        <f t="shared" si="363"/>
        <v>121.78</v>
      </c>
      <c r="AH927" s="82"/>
      <c r="AI927" s="78"/>
      <c r="AJ927" s="22">
        <f t="shared" si="345"/>
        <v>121.78</v>
      </c>
      <c r="AK927" s="23">
        <f t="shared" si="366"/>
        <v>2.7800000000000011</v>
      </c>
      <c r="AL927" s="58"/>
      <c r="AM927" s="24">
        <f t="shared" si="367"/>
        <v>0</v>
      </c>
      <c r="AN927" s="25">
        <f t="shared" si="353"/>
        <v>124.56</v>
      </c>
      <c r="AO927" s="28">
        <f t="shared" si="354"/>
        <v>124.56</v>
      </c>
      <c r="AP927" s="79"/>
      <c r="AQ927" s="112">
        <v>70</v>
      </c>
      <c r="AR927" s="112">
        <v>200</v>
      </c>
      <c r="AS927" s="112">
        <v>0</v>
      </c>
      <c r="AT927" s="112">
        <v>0</v>
      </c>
      <c r="AU927" s="112">
        <v>40</v>
      </c>
      <c r="AV927" s="62">
        <f t="shared" si="355"/>
        <v>310</v>
      </c>
      <c r="AW927" s="64">
        <f t="shared" si="356"/>
        <v>294.5</v>
      </c>
      <c r="AX927" s="120">
        <v>6</v>
      </c>
      <c r="AY927" s="120">
        <v>20</v>
      </c>
      <c r="AZ927" s="120">
        <v>8</v>
      </c>
      <c r="BA927" s="120">
        <v>1</v>
      </c>
      <c r="BB927" s="81">
        <f t="shared" si="357"/>
        <v>35</v>
      </c>
      <c r="BC927" s="80">
        <f t="shared" si="358"/>
        <v>259.5</v>
      </c>
      <c r="BD927" s="36">
        <f t="shared" si="359"/>
        <v>124.56</v>
      </c>
      <c r="BE927" s="80">
        <f t="shared" si="360"/>
        <v>134.94</v>
      </c>
    </row>
    <row r="928" spans="1:57" ht="17.399999999999999">
      <c r="A928" s="217">
        <v>41929</v>
      </c>
      <c r="B928" s="201" t="str">
        <f t="shared" si="350"/>
        <v>15:00:00</v>
      </c>
      <c r="C928" s="27" t="s">
        <v>21</v>
      </c>
      <c r="D928" s="88">
        <v>655</v>
      </c>
      <c r="E928" s="94">
        <v>514</v>
      </c>
      <c r="F928" s="94">
        <v>866</v>
      </c>
      <c r="G928" s="90">
        <v>22</v>
      </c>
      <c r="H928" s="93">
        <v>18</v>
      </c>
      <c r="I928" s="89">
        <v>28</v>
      </c>
      <c r="J928" s="55">
        <f>D928+E928+F928</f>
        <v>2035</v>
      </c>
      <c r="K928" s="55">
        <f>G928+H928+I928</f>
        <v>68</v>
      </c>
      <c r="L928" s="89">
        <v>694</v>
      </c>
      <c r="M928" s="94">
        <v>568</v>
      </c>
      <c r="N928" s="94"/>
      <c r="O928" s="90">
        <v>23</v>
      </c>
      <c r="P928" s="93">
        <v>20</v>
      </c>
      <c r="Q928" s="56"/>
      <c r="R928" s="55">
        <f>SUM(L928+M928+N928)</f>
        <v>1262</v>
      </c>
      <c r="S928" s="55">
        <f t="shared" si="365"/>
        <v>43</v>
      </c>
      <c r="T928" s="57">
        <f>SUM(K928+S928)</f>
        <v>111</v>
      </c>
      <c r="U928" s="89">
        <v>2.35</v>
      </c>
      <c r="V928" s="88">
        <v>4</v>
      </c>
      <c r="W928" s="88">
        <v>6.8</v>
      </c>
      <c r="X928" s="44"/>
      <c r="Y928" s="44"/>
      <c r="Z928" s="44"/>
      <c r="AA928" s="44"/>
      <c r="AB928" s="44"/>
      <c r="AC928" s="68">
        <f t="shared" si="351"/>
        <v>0</v>
      </c>
      <c r="AD928" s="33"/>
      <c r="AE928" s="20">
        <f t="shared" si="352"/>
        <v>0</v>
      </c>
      <c r="AF928" s="85">
        <f t="shared" ref="AF928:AF953" si="368">T928+U928+V928+W928+X928+Y928+Z928+AA928+AB928</f>
        <v>124.14999999999999</v>
      </c>
      <c r="AG928" s="21">
        <f t="shared" si="363"/>
        <v>124.14999999999999</v>
      </c>
      <c r="AH928" s="82"/>
      <c r="AI928" s="78"/>
      <c r="AJ928" s="22">
        <f t="shared" si="345"/>
        <v>124.14999999999999</v>
      </c>
      <c r="AK928" s="23">
        <f t="shared" si="366"/>
        <v>0.4100000000000108</v>
      </c>
      <c r="AL928" s="58"/>
      <c r="AM928" s="24">
        <f t="shared" si="367"/>
        <v>0</v>
      </c>
      <c r="AN928" s="25">
        <f t="shared" si="353"/>
        <v>124.56</v>
      </c>
      <c r="AO928" s="28">
        <f t="shared" si="354"/>
        <v>124.56</v>
      </c>
      <c r="AP928" s="79"/>
      <c r="AQ928" s="112">
        <v>70</v>
      </c>
      <c r="AR928" s="112">
        <v>200</v>
      </c>
      <c r="AS928" s="112">
        <v>0</v>
      </c>
      <c r="AT928" s="112">
        <v>0</v>
      </c>
      <c r="AU928" s="112">
        <v>40</v>
      </c>
      <c r="AV928" s="62">
        <f t="shared" si="355"/>
        <v>310</v>
      </c>
      <c r="AW928" s="64">
        <f t="shared" si="356"/>
        <v>294.5</v>
      </c>
      <c r="AX928" s="120">
        <v>6</v>
      </c>
      <c r="AY928" s="120">
        <v>20</v>
      </c>
      <c r="AZ928" s="120">
        <v>8</v>
      </c>
      <c r="BA928" s="120">
        <v>1</v>
      </c>
      <c r="BB928" s="81">
        <f t="shared" si="357"/>
        <v>35</v>
      </c>
      <c r="BC928" s="80">
        <f t="shared" si="358"/>
        <v>259.5</v>
      </c>
      <c r="BD928" s="36">
        <f t="shared" si="359"/>
        <v>124.56</v>
      </c>
      <c r="BE928" s="80">
        <f t="shared" si="360"/>
        <v>134.94</v>
      </c>
    </row>
    <row r="929" spans="1:57" ht="17.399999999999999">
      <c r="A929" s="217">
        <v>41929</v>
      </c>
      <c r="B929" s="201" t="str">
        <f t="shared" si="350"/>
        <v>15:30:00</v>
      </c>
      <c r="C929" s="27" t="s">
        <v>34</v>
      </c>
      <c r="D929" s="88">
        <v>662</v>
      </c>
      <c r="E929" s="88">
        <v>526</v>
      </c>
      <c r="F929" s="92">
        <v>842</v>
      </c>
      <c r="G929" s="88">
        <v>22</v>
      </c>
      <c r="H929" s="88">
        <v>18</v>
      </c>
      <c r="I929" s="89">
        <v>27</v>
      </c>
      <c r="J929" s="55">
        <f t="shared" si="348"/>
        <v>2030</v>
      </c>
      <c r="K929" s="55">
        <f t="shared" si="349"/>
        <v>67</v>
      </c>
      <c r="L929" s="89">
        <v>682</v>
      </c>
      <c r="M929" s="94">
        <v>564</v>
      </c>
      <c r="N929" s="94"/>
      <c r="O929" s="90">
        <v>23</v>
      </c>
      <c r="P929" s="93">
        <v>20</v>
      </c>
      <c r="Q929" s="56"/>
      <c r="R929" s="55">
        <f t="shared" si="361"/>
        <v>1246</v>
      </c>
      <c r="S929" s="55">
        <f t="shared" si="365"/>
        <v>43</v>
      </c>
      <c r="T929" s="57">
        <f t="shared" si="362"/>
        <v>110</v>
      </c>
      <c r="U929" s="89">
        <v>2.35</v>
      </c>
      <c r="V929" s="88">
        <v>4.5</v>
      </c>
      <c r="W929" s="88">
        <v>6.8</v>
      </c>
      <c r="X929" s="44"/>
      <c r="Y929" s="44"/>
      <c r="Z929" s="44"/>
      <c r="AA929" s="44"/>
      <c r="AB929" s="44"/>
      <c r="AC929" s="68">
        <f t="shared" si="351"/>
        <v>0</v>
      </c>
      <c r="AD929" s="33"/>
      <c r="AE929" s="20">
        <f t="shared" si="352"/>
        <v>0</v>
      </c>
      <c r="AF929" s="85">
        <f t="shared" si="368"/>
        <v>123.64999999999999</v>
      </c>
      <c r="AG929" s="21">
        <f t="shared" si="363"/>
        <v>123.64999999999999</v>
      </c>
      <c r="AH929" s="82"/>
      <c r="AI929" s="78"/>
      <c r="AJ929" s="22">
        <f t="shared" si="345"/>
        <v>123.64999999999999</v>
      </c>
      <c r="AK929" s="23">
        <f t="shared" si="366"/>
        <v>0.9100000000000108</v>
      </c>
      <c r="AL929" s="58"/>
      <c r="AM929" s="24">
        <f t="shared" si="367"/>
        <v>0</v>
      </c>
      <c r="AN929" s="25">
        <f t="shared" si="353"/>
        <v>124.56</v>
      </c>
      <c r="AO929" s="28">
        <f t="shared" si="354"/>
        <v>124.56</v>
      </c>
      <c r="AP929" s="79"/>
      <c r="AQ929" s="112">
        <v>70</v>
      </c>
      <c r="AR929" s="112">
        <v>200</v>
      </c>
      <c r="AS929" s="112">
        <v>0</v>
      </c>
      <c r="AT929" s="112">
        <v>0</v>
      </c>
      <c r="AU929" s="112">
        <v>40</v>
      </c>
      <c r="AV929" s="62">
        <f t="shared" si="355"/>
        <v>310</v>
      </c>
      <c r="AW929" s="64">
        <f t="shared" si="356"/>
        <v>294.5</v>
      </c>
      <c r="AX929" s="120">
        <v>6</v>
      </c>
      <c r="AY929" s="120">
        <v>20</v>
      </c>
      <c r="AZ929" s="120">
        <v>8</v>
      </c>
      <c r="BA929" s="120">
        <v>1</v>
      </c>
      <c r="BB929" s="81">
        <f t="shared" si="357"/>
        <v>35</v>
      </c>
      <c r="BC929" s="80">
        <f t="shared" si="358"/>
        <v>259.5</v>
      </c>
      <c r="BD929" s="36">
        <f t="shared" si="359"/>
        <v>124.56</v>
      </c>
      <c r="BE929" s="80">
        <f t="shared" si="360"/>
        <v>134.94</v>
      </c>
    </row>
    <row r="930" spans="1:57" ht="17.399999999999999">
      <c r="A930" s="217">
        <v>41929</v>
      </c>
      <c r="B930" s="201" t="str">
        <f t="shared" si="350"/>
        <v>16:00:00</v>
      </c>
      <c r="C930" s="27" t="s">
        <v>22</v>
      </c>
      <c r="D930" s="88">
        <v>692</v>
      </c>
      <c r="E930" s="88">
        <v>513</v>
      </c>
      <c r="F930" s="92">
        <v>820</v>
      </c>
      <c r="G930" s="88">
        <v>23</v>
      </c>
      <c r="H930" s="88">
        <v>18</v>
      </c>
      <c r="I930" s="89">
        <v>27</v>
      </c>
      <c r="J930" s="55">
        <f>D930+E930+F930</f>
        <v>2025</v>
      </c>
      <c r="K930" s="55">
        <f>G930+H930+I930</f>
        <v>68</v>
      </c>
      <c r="L930" s="89">
        <v>677</v>
      </c>
      <c r="M930" s="94">
        <v>556</v>
      </c>
      <c r="N930" s="94"/>
      <c r="O930" s="90">
        <v>23</v>
      </c>
      <c r="P930" s="93">
        <v>20</v>
      </c>
      <c r="Q930" s="56"/>
      <c r="R930" s="55">
        <f t="shared" si="361"/>
        <v>1233</v>
      </c>
      <c r="S930" s="55">
        <f t="shared" si="365"/>
        <v>43</v>
      </c>
      <c r="T930" s="57">
        <f t="shared" si="362"/>
        <v>111</v>
      </c>
      <c r="U930" s="89">
        <v>3.85</v>
      </c>
      <c r="V930" s="88">
        <v>5</v>
      </c>
      <c r="W930" s="88">
        <v>8</v>
      </c>
      <c r="X930" s="44"/>
      <c r="Y930" s="44"/>
      <c r="Z930" s="44"/>
      <c r="AA930" s="44"/>
      <c r="AB930" s="44"/>
      <c r="AC930" s="68">
        <f t="shared" si="351"/>
        <v>0</v>
      </c>
      <c r="AD930" s="33"/>
      <c r="AE930" s="20">
        <f t="shared" si="352"/>
        <v>0</v>
      </c>
      <c r="AF930" s="85">
        <f t="shared" si="368"/>
        <v>127.85</v>
      </c>
      <c r="AG930" s="21">
        <f t="shared" si="363"/>
        <v>127.85</v>
      </c>
      <c r="AH930" s="82"/>
      <c r="AI930" s="78"/>
      <c r="AJ930" s="22">
        <f t="shared" si="345"/>
        <v>127.85</v>
      </c>
      <c r="AK930" s="23">
        <f t="shared" si="366"/>
        <v>-3.289999999999992</v>
      </c>
      <c r="AL930" s="58"/>
      <c r="AM930" s="24">
        <f t="shared" si="367"/>
        <v>0</v>
      </c>
      <c r="AN930" s="25">
        <f t="shared" si="353"/>
        <v>124.56</v>
      </c>
      <c r="AO930" s="28">
        <f t="shared" si="354"/>
        <v>124.56</v>
      </c>
      <c r="AP930" s="79"/>
      <c r="AQ930" s="112">
        <v>70</v>
      </c>
      <c r="AR930" s="112">
        <v>200</v>
      </c>
      <c r="AS930" s="112">
        <v>0</v>
      </c>
      <c r="AT930" s="112">
        <v>0</v>
      </c>
      <c r="AU930" s="112">
        <v>40</v>
      </c>
      <c r="AV930" s="62">
        <f t="shared" si="355"/>
        <v>310</v>
      </c>
      <c r="AW930" s="64">
        <f t="shared" si="356"/>
        <v>294.5</v>
      </c>
      <c r="AX930" s="120">
        <v>6</v>
      </c>
      <c r="AY930" s="120">
        <v>20</v>
      </c>
      <c r="AZ930" s="120">
        <v>8</v>
      </c>
      <c r="BA930" s="120">
        <v>1</v>
      </c>
      <c r="BB930" s="81">
        <f t="shared" si="357"/>
        <v>35</v>
      </c>
      <c r="BC930" s="80">
        <f t="shared" si="358"/>
        <v>259.5</v>
      </c>
      <c r="BD930" s="36">
        <f t="shared" si="359"/>
        <v>124.56</v>
      </c>
      <c r="BE930" s="80">
        <f t="shared" si="360"/>
        <v>134.94</v>
      </c>
    </row>
    <row r="931" spans="1:57" ht="17.399999999999999">
      <c r="A931" s="217">
        <v>41929</v>
      </c>
      <c r="B931" s="201" t="str">
        <f t="shared" si="350"/>
        <v>16:30:00</v>
      </c>
      <c r="C931" s="27" t="s">
        <v>49</v>
      </c>
      <c r="D931" s="88">
        <v>687</v>
      </c>
      <c r="E931" s="88">
        <v>498</v>
      </c>
      <c r="F931" s="88">
        <v>812</v>
      </c>
      <c r="G931" s="88">
        <v>23</v>
      </c>
      <c r="H931" s="88">
        <v>17</v>
      </c>
      <c r="I931" s="89">
        <v>26</v>
      </c>
      <c r="J931" s="55">
        <f t="shared" si="348"/>
        <v>1997</v>
      </c>
      <c r="K931" s="55">
        <f t="shared" si="349"/>
        <v>66</v>
      </c>
      <c r="L931" s="89">
        <v>674</v>
      </c>
      <c r="M931" s="94">
        <v>551</v>
      </c>
      <c r="N931" s="94"/>
      <c r="O931" s="90">
        <v>23</v>
      </c>
      <c r="P931" s="93">
        <v>20</v>
      </c>
      <c r="Q931" s="56"/>
      <c r="R931" s="55">
        <f t="shared" si="361"/>
        <v>1225</v>
      </c>
      <c r="S931" s="55">
        <f t="shared" si="365"/>
        <v>43</v>
      </c>
      <c r="T931" s="57">
        <f t="shared" si="362"/>
        <v>109</v>
      </c>
      <c r="U931" s="89">
        <v>3.85</v>
      </c>
      <c r="V931" s="88">
        <v>5</v>
      </c>
      <c r="W931" s="88">
        <v>8</v>
      </c>
      <c r="X931" s="44"/>
      <c r="Y931" s="44"/>
      <c r="Z931" s="44"/>
      <c r="AA931" s="44"/>
      <c r="AB931" s="44"/>
      <c r="AC931" s="68">
        <f t="shared" si="351"/>
        <v>0</v>
      </c>
      <c r="AD931" s="33"/>
      <c r="AE931" s="20">
        <f t="shared" si="352"/>
        <v>0</v>
      </c>
      <c r="AF931" s="85">
        <f t="shared" si="368"/>
        <v>125.85</v>
      </c>
      <c r="AG931" s="21">
        <f t="shared" si="363"/>
        <v>125.85</v>
      </c>
      <c r="AH931" s="82"/>
      <c r="AI931" s="78"/>
      <c r="AJ931" s="22">
        <f t="shared" ref="AJ931:AJ994" si="369">AF931+AI931</f>
        <v>125.85</v>
      </c>
      <c r="AK931" s="23">
        <f t="shared" si="366"/>
        <v>-1.289999999999992</v>
      </c>
      <c r="AL931" s="58"/>
      <c r="AM931" s="24">
        <f t="shared" si="367"/>
        <v>0</v>
      </c>
      <c r="AN931" s="25">
        <f t="shared" si="353"/>
        <v>124.56</v>
      </c>
      <c r="AO931" s="28">
        <f t="shared" si="354"/>
        <v>124.56</v>
      </c>
      <c r="AP931" s="79"/>
      <c r="AQ931" s="112">
        <v>70</v>
      </c>
      <c r="AR931" s="112">
        <v>200</v>
      </c>
      <c r="AS931" s="112">
        <v>0</v>
      </c>
      <c r="AT931" s="112">
        <v>0</v>
      </c>
      <c r="AU931" s="112">
        <v>40</v>
      </c>
      <c r="AV931" s="62">
        <f t="shared" si="355"/>
        <v>310</v>
      </c>
      <c r="AW931" s="64">
        <f t="shared" si="356"/>
        <v>294.5</v>
      </c>
      <c r="AX931" s="120">
        <v>6</v>
      </c>
      <c r="AY931" s="120">
        <v>20</v>
      </c>
      <c r="AZ931" s="120">
        <v>8</v>
      </c>
      <c r="BA931" s="120">
        <v>1</v>
      </c>
      <c r="BB931" s="81">
        <f t="shared" si="357"/>
        <v>35</v>
      </c>
      <c r="BC931" s="80">
        <f t="shared" si="358"/>
        <v>259.5</v>
      </c>
      <c r="BD931" s="36">
        <f t="shared" si="359"/>
        <v>124.56</v>
      </c>
      <c r="BE931" s="80">
        <f t="shared" si="360"/>
        <v>134.94</v>
      </c>
    </row>
    <row r="932" spans="1:57" ht="17.399999999999999">
      <c r="A932" s="217">
        <v>41929</v>
      </c>
      <c r="B932" s="201" t="str">
        <f t="shared" si="350"/>
        <v>17:00:00</v>
      </c>
      <c r="C932" s="27" t="s">
        <v>23</v>
      </c>
      <c r="D932" s="88">
        <v>631</v>
      </c>
      <c r="E932" s="88">
        <v>529</v>
      </c>
      <c r="F932" s="88">
        <v>803</v>
      </c>
      <c r="G932" s="88">
        <v>21</v>
      </c>
      <c r="H932" s="88">
        <v>18</v>
      </c>
      <c r="I932" s="89">
        <v>26</v>
      </c>
      <c r="J932" s="55">
        <f t="shared" si="348"/>
        <v>1963</v>
      </c>
      <c r="K932" s="55">
        <f t="shared" si="349"/>
        <v>65</v>
      </c>
      <c r="L932" s="89">
        <v>660</v>
      </c>
      <c r="M932" s="94">
        <v>518</v>
      </c>
      <c r="N932" s="94"/>
      <c r="O932" s="90">
        <v>22</v>
      </c>
      <c r="P932" s="93">
        <v>18</v>
      </c>
      <c r="Q932" s="56"/>
      <c r="R932" s="55">
        <f t="shared" si="361"/>
        <v>1178</v>
      </c>
      <c r="S932" s="55">
        <f t="shared" si="365"/>
        <v>40</v>
      </c>
      <c r="T932" s="57">
        <f t="shared" si="362"/>
        <v>105</v>
      </c>
      <c r="U932" s="89">
        <v>4.32</v>
      </c>
      <c r="V932" s="88">
        <v>5</v>
      </c>
      <c r="W932" s="88">
        <v>8.3000000000000007</v>
      </c>
      <c r="X932" s="44"/>
      <c r="Y932" s="44"/>
      <c r="Z932" s="44"/>
      <c r="AA932" s="44"/>
      <c r="AB932" s="44"/>
      <c r="AC932" s="68">
        <f t="shared" si="351"/>
        <v>0</v>
      </c>
      <c r="AD932" s="33"/>
      <c r="AE932" s="20">
        <f t="shared" si="352"/>
        <v>0</v>
      </c>
      <c r="AF932" s="85">
        <f t="shared" si="368"/>
        <v>122.61999999999999</v>
      </c>
      <c r="AG932" s="21">
        <f t="shared" si="363"/>
        <v>122.61999999999999</v>
      </c>
      <c r="AH932" s="82"/>
      <c r="AI932" s="78"/>
      <c r="AJ932" s="22">
        <f t="shared" si="369"/>
        <v>122.61999999999999</v>
      </c>
      <c r="AK932" s="23">
        <f t="shared" si="366"/>
        <v>1.9400000000000119</v>
      </c>
      <c r="AL932" s="58"/>
      <c r="AM932" s="24">
        <f t="shared" si="367"/>
        <v>0</v>
      </c>
      <c r="AN932" s="25">
        <f t="shared" si="353"/>
        <v>124.56</v>
      </c>
      <c r="AO932" s="28">
        <f t="shared" si="354"/>
        <v>124.56</v>
      </c>
      <c r="AP932" s="79"/>
      <c r="AQ932" s="112">
        <v>70</v>
      </c>
      <c r="AR932" s="112">
        <v>200</v>
      </c>
      <c r="AS932" s="112">
        <v>0</v>
      </c>
      <c r="AT932" s="112">
        <v>0</v>
      </c>
      <c r="AU932" s="112">
        <v>40</v>
      </c>
      <c r="AV932" s="62">
        <f t="shared" si="355"/>
        <v>310</v>
      </c>
      <c r="AW932" s="64">
        <f t="shared" si="356"/>
        <v>294.5</v>
      </c>
      <c r="AX932" s="120">
        <v>6</v>
      </c>
      <c r="AY932" s="120">
        <v>20</v>
      </c>
      <c r="AZ932" s="120">
        <v>8</v>
      </c>
      <c r="BA932" s="120">
        <v>1</v>
      </c>
      <c r="BB932" s="81">
        <f t="shared" si="357"/>
        <v>35</v>
      </c>
      <c r="BC932" s="80">
        <f t="shared" si="358"/>
        <v>259.5</v>
      </c>
      <c r="BD932" s="36">
        <f t="shared" si="359"/>
        <v>124.56</v>
      </c>
      <c r="BE932" s="80">
        <f t="shared" si="360"/>
        <v>134.94</v>
      </c>
    </row>
    <row r="933" spans="1:57" ht="17.399999999999999">
      <c r="A933" s="217">
        <v>41929</v>
      </c>
      <c r="B933" s="201" t="str">
        <f t="shared" si="350"/>
        <v>17:30:00</v>
      </c>
      <c r="C933" s="27" t="s">
        <v>50</v>
      </c>
      <c r="D933" s="88">
        <v>636</v>
      </c>
      <c r="E933" s="88">
        <v>515</v>
      </c>
      <c r="F933" s="88">
        <v>796</v>
      </c>
      <c r="G933" s="88">
        <v>21</v>
      </c>
      <c r="H933" s="88">
        <v>18</v>
      </c>
      <c r="I933" s="89">
        <v>26</v>
      </c>
      <c r="J933" s="55">
        <f t="shared" si="348"/>
        <v>1947</v>
      </c>
      <c r="K933" s="55">
        <f t="shared" si="349"/>
        <v>65</v>
      </c>
      <c r="L933" s="89">
        <v>669</v>
      </c>
      <c r="M933" s="94">
        <v>516</v>
      </c>
      <c r="N933" s="94"/>
      <c r="O933" s="93">
        <v>22</v>
      </c>
      <c r="P933" s="93">
        <v>18</v>
      </c>
      <c r="Q933" s="56"/>
      <c r="R933" s="55">
        <v>0</v>
      </c>
      <c r="S933" s="55">
        <f t="shared" si="365"/>
        <v>40</v>
      </c>
      <c r="T933" s="57">
        <f t="shared" si="362"/>
        <v>105</v>
      </c>
      <c r="U933" s="89">
        <v>4.32</v>
      </c>
      <c r="V933" s="88">
        <v>5</v>
      </c>
      <c r="W933" s="88">
        <v>8.3000000000000007</v>
      </c>
      <c r="X933" s="44"/>
      <c r="Y933" s="44"/>
      <c r="Z933" s="44"/>
      <c r="AA933" s="44"/>
      <c r="AB933" s="44"/>
      <c r="AC933" s="68">
        <f t="shared" si="351"/>
        <v>0</v>
      </c>
      <c r="AD933" s="33"/>
      <c r="AE933" s="20">
        <f t="shared" si="352"/>
        <v>0</v>
      </c>
      <c r="AF933" s="85">
        <f t="shared" si="368"/>
        <v>122.61999999999999</v>
      </c>
      <c r="AG933" s="83">
        <f t="shared" si="363"/>
        <v>122.61999999999999</v>
      </c>
      <c r="AH933" s="84"/>
      <c r="AI933" s="78"/>
      <c r="AJ933" s="22">
        <f t="shared" si="369"/>
        <v>122.61999999999999</v>
      </c>
      <c r="AK933" s="23">
        <f t="shared" si="366"/>
        <v>1.9400000000000119</v>
      </c>
      <c r="AL933" s="58"/>
      <c r="AM933" s="24">
        <f t="shared" si="367"/>
        <v>0</v>
      </c>
      <c r="AN933" s="25">
        <f t="shared" si="353"/>
        <v>124.56</v>
      </c>
      <c r="AO933" s="28">
        <f t="shared" si="354"/>
        <v>124.56</v>
      </c>
      <c r="AP933" s="79"/>
      <c r="AQ933" s="112">
        <v>70</v>
      </c>
      <c r="AR933" s="112">
        <v>200</v>
      </c>
      <c r="AS933" s="112">
        <v>0</v>
      </c>
      <c r="AT933" s="112">
        <v>0</v>
      </c>
      <c r="AU933" s="112">
        <v>40</v>
      </c>
      <c r="AV933" s="62">
        <f t="shared" si="355"/>
        <v>310</v>
      </c>
      <c r="AW933" s="64">
        <f t="shared" si="356"/>
        <v>294.5</v>
      </c>
      <c r="AX933" s="120">
        <v>6</v>
      </c>
      <c r="AY933" s="120">
        <v>20</v>
      </c>
      <c r="AZ933" s="120">
        <v>8</v>
      </c>
      <c r="BA933" s="120">
        <v>1</v>
      </c>
      <c r="BB933" s="81">
        <f t="shared" si="357"/>
        <v>35</v>
      </c>
      <c r="BC933" s="80">
        <f t="shared" si="358"/>
        <v>259.5</v>
      </c>
      <c r="BD933" s="36">
        <f t="shared" si="359"/>
        <v>124.56</v>
      </c>
      <c r="BE933" s="80">
        <f t="shared" si="360"/>
        <v>134.94</v>
      </c>
    </row>
    <row r="934" spans="1:57" ht="17.399999999999999">
      <c r="A934" s="217">
        <v>41929</v>
      </c>
      <c r="B934" s="201" t="str">
        <f t="shared" si="350"/>
        <v>18:00:00</v>
      </c>
      <c r="C934" s="27" t="s">
        <v>24</v>
      </c>
      <c r="D934" s="88">
        <v>708</v>
      </c>
      <c r="E934" s="88">
        <v>518</v>
      </c>
      <c r="F934" s="88">
        <v>864</v>
      </c>
      <c r="G934" s="88">
        <v>24</v>
      </c>
      <c r="H934" s="88">
        <v>18</v>
      </c>
      <c r="I934" s="89">
        <v>28</v>
      </c>
      <c r="J934" s="55">
        <f t="shared" si="348"/>
        <v>2090</v>
      </c>
      <c r="K934" s="55">
        <f t="shared" si="349"/>
        <v>70</v>
      </c>
      <c r="L934" s="89">
        <v>740</v>
      </c>
      <c r="M934" s="94">
        <v>530</v>
      </c>
      <c r="N934" s="94"/>
      <c r="O934" s="93">
        <v>24</v>
      </c>
      <c r="P934" s="93">
        <v>18</v>
      </c>
      <c r="Q934" s="56"/>
      <c r="R934" s="55">
        <f t="shared" si="361"/>
        <v>1270</v>
      </c>
      <c r="S934" s="55">
        <f t="shared" si="365"/>
        <v>42</v>
      </c>
      <c r="T934" s="57">
        <f t="shared" si="362"/>
        <v>112</v>
      </c>
      <c r="U934" s="88">
        <v>4.84</v>
      </c>
      <c r="V934" s="89">
        <v>5</v>
      </c>
      <c r="W934" s="100">
        <v>10</v>
      </c>
      <c r="X934" s="44"/>
      <c r="Y934" s="44"/>
      <c r="Z934" s="44"/>
      <c r="AA934" s="44"/>
      <c r="AB934" s="44"/>
      <c r="AC934" s="68">
        <f t="shared" si="351"/>
        <v>0</v>
      </c>
      <c r="AD934" s="33"/>
      <c r="AE934" s="20">
        <f t="shared" si="352"/>
        <v>0</v>
      </c>
      <c r="AF934" s="85">
        <f t="shared" si="368"/>
        <v>131.84</v>
      </c>
      <c r="AG934" s="83">
        <f t="shared" si="363"/>
        <v>131.84</v>
      </c>
      <c r="AH934" s="84"/>
      <c r="AI934" s="78"/>
      <c r="AJ934" s="22">
        <f t="shared" si="369"/>
        <v>131.84</v>
      </c>
      <c r="AK934" s="23">
        <f t="shared" si="366"/>
        <v>-11.840000000000003</v>
      </c>
      <c r="AL934" s="58"/>
      <c r="AM934" s="24">
        <f t="shared" si="367"/>
        <v>0</v>
      </c>
      <c r="AN934" s="25">
        <f t="shared" si="353"/>
        <v>120</v>
      </c>
      <c r="AO934" s="28">
        <f t="shared" si="354"/>
        <v>120</v>
      </c>
      <c r="AP934" s="79"/>
      <c r="AQ934" s="112">
        <v>60</v>
      </c>
      <c r="AR934" s="112">
        <v>200</v>
      </c>
      <c r="AS934" s="112">
        <v>0</v>
      </c>
      <c r="AT934" s="112">
        <v>0</v>
      </c>
      <c r="AU934" s="112">
        <v>40</v>
      </c>
      <c r="AV934" s="62">
        <f t="shared" si="355"/>
        <v>300</v>
      </c>
      <c r="AW934" s="64">
        <f t="shared" si="356"/>
        <v>285</v>
      </c>
      <c r="AX934" s="120">
        <v>6</v>
      </c>
      <c r="AY934" s="120">
        <v>20</v>
      </c>
      <c r="AZ934" s="120">
        <v>8</v>
      </c>
      <c r="BA934" s="120">
        <v>1</v>
      </c>
      <c r="BB934" s="81">
        <f t="shared" si="357"/>
        <v>35</v>
      </c>
      <c r="BC934" s="80">
        <f t="shared" si="358"/>
        <v>250</v>
      </c>
      <c r="BD934" s="36">
        <f t="shared" si="359"/>
        <v>120</v>
      </c>
      <c r="BE934" s="80">
        <f t="shared" si="360"/>
        <v>130</v>
      </c>
    </row>
    <row r="935" spans="1:57" ht="17.399999999999999">
      <c r="A935" s="217">
        <v>41929</v>
      </c>
      <c r="B935" s="201" t="str">
        <f t="shared" si="350"/>
        <v>18:15:00</v>
      </c>
      <c r="C935" s="27" t="s">
        <v>35</v>
      </c>
      <c r="D935" s="88">
        <v>810</v>
      </c>
      <c r="E935" s="88">
        <v>548</v>
      </c>
      <c r="F935" s="88">
        <v>903</v>
      </c>
      <c r="G935" s="88">
        <v>27</v>
      </c>
      <c r="H935" s="88">
        <v>18</v>
      </c>
      <c r="I935" s="89">
        <v>30</v>
      </c>
      <c r="J935" s="55">
        <f t="shared" si="348"/>
        <v>2261</v>
      </c>
      <c r="K935" s="55">
        <f t="shared" si="349"/>
        <v>75</v>
      </c>
      <c r="L935" s="89">
        <v>714</v>
      </c>
      <c r="M935" s="94">
        <v>529</v>
      </c>
      <c r="N935" s="94"/>
      <c r="O935" s="93">
        <v>23</v>
      </c>
      <c r="P935" s="93">
        <v>18</v>
      </c>
      <c r="Q935" s="56"/>
      <c r="R935" s="55">
        <f t="shared" si="361"/>
        <v>1243</v>
      </c>
      <c r="S935" s="55">
        <f t="shared" si="365"/>
        <v>41</v>
      </c>
      <c r="T935" s="57">
        <f t="shared" si="362"/>
        <v>116</v>
      </c>
      <c r="U935" s="88">
        <v>4.84</v>
      </c>
      <c r="V935" s="89">
        <v>8</v>
      </c>
      <c r="W935" s="100">
        <v>10</v>
      </c>
      <c r="X935" s="44"/>
      <c r="Y935" s="44"/>
      <c r="Z935" s="44"/>
      <c r="AA935" s="44"/>
      <c r="AB935" s="44"/>
      <c r="AC935" s="68">
        <f t="shared" si="351"/>
        <v>0</v>
      </c>
      <c r="AD935" s="33">
        <v>15</v>
      </c>
      <c r="AE935" s="20">
        <f t="shared" si="352"/>
        <v>15</v>
      </c>
      <c r="AF935" s="85">
        <f t="shared" si="368"/>
        <v>138.84</v>
      </c>
      <c r="AG935" s="83">
        <f t="shared" si="363"/>
        <v>123.84</v>
      </c>
      <c r="AH935" s="84"/>
      <c r="AI935" s="78"/>
      <c r="AJ935" s="22">
        <f t="shared" si="369"/>
        <v>138.84</v>
      </c>
      <c r="AK935" s="23">
        <f t="shared" si="366"/>
        <v>0.71999999999999886</v>
      </c>
      <c r="AL935" s="58"/>
      <c r="AM935" s="24">
        <f t="shared" si="367"/>
        <v>15</v>
      </c>
      <c r="AN935" s="25">
        <f t="shared" si="353"/>
        <v>124.56</v>
      </c>
      <c r="AO935" s="28">
        <f t="shared" si="354"/>
        <v>139.56</v>
      </c>
      <c r="AP935" s="79"/>
      <c r="AQ935" s="112">
        <v>70</v>
      </c>
      <c r="AR935" s="112">
        <v>200</v>
      </c>
      <c r="AS935" s="112">
        <v>0</v>
      </c>
      <c r="AT935" s="112">
        <v>0</v>
      </c>
      <c r="AU935" s="112">
        <v>40</v>
      </c>
      <c r="AV935" s="62">
        <f t="shared" si="355"/>
        <v>310</v>
      </c>
      <c r="AW935" s="64">
        <f t="shared" si="356"/>
        <v>294.5</v>
      </c>
      <c r="AX935" s="120">
        <v>6</v>
      </c>
      <c r="AY935" s="120">
        <v>20</v>
      </c>
      <c r="AZ935" s="120">
        <v>8</v>
      </c>
      <c r="BA935" s="120">
        <v>1</v>
      </c>
      <c r="BB935" s="81">
        <f t="shared" si="357"/>
        <v>35</v>
      </c>
      <c r="BC935" s="80">
        <f t="shared" si="358"/>
        <v>259.5</v>
      </c>
      <c r="BD935" s="36">
        <f t="shared" si="359"/>
        <v>124.56</v>
      </c>
      <c r="BE935" s="80">
        <f t="shared" si="360"/>
        <v>134.94</v>
      </c>
    </row>
    <row r="936" spans="1:57" ht="17.399999999999999">
      <c r="A936" s="217">
        <v>41929</v>
      </c>
      <c r="B936" s="201" t="str">
        <f t="shared" si="350"/>
        <v>18:30:00</v>
      </c>
      <c r="C936" s="27" t="s">
        <v>36</v>
      </c>
      <c r="D936" s="88">
        <v>814</v>
      </c>
      <c r="E936" s="88">
        <v>539</v>
      </c>
      <c r="F936" s="88">
        <v>900</v>
      </c>
      <c r="G936" s="88">
        <v>27</v>
      </c>
      <c r="H936" s="88">
        <v>18</v>
      </c>
      <c r="I936" s="89">
        <v>30</v>
      </c>
      <c r="J936" s="55">
        <f t="shared" si="348"/>
        <v>2253</v>
      </c>
      <c r="K936" s="55">
        <f t="shared" si="349"/>
        <v>75</v>
      </c>
      <c r="L936" s="89">
        <v>730</v>
      </c>
      <c r="M936" s="94">
        <v>534</v>
      </c>
      <c r="N936" s="94"/>
      <c r="O936" s="93">
        <v>23</v>
      </c>
      <c r="P936" s="93">
        <v>18</v>
      </c>
      <c r="Q936" s="56"/>
      <c r="R936" s="55">
        <f t="shared" si="361"/>
        <v>1264</v>
      </c>
      <c r="S936" s="55">
        <f t="shared" si="365"/>
        <v>41</v>
      </c>
      <c r="T936" s="57">
        <f t="shared" si="362"/>
        <v>116</v>
      </c>
      <c r="U936" s="88">
        <v>4.84</v>
      </c>
      <c r="V936" s="89">
        <v>8</v>
      </c>
      <c r="W936" s="100">
        <v>10</v>
      </c>
      <c r="X936" s="44"/>
      <c r="Y936" s="44"/>
      <c r="Z936" s="44"/>
      <c r="AA936" s="44"/>
      <c r="AB936" s="44"/>
      <c r="AC936" s="68">
        <f t="shared" si="351"/>
        <v>0</v>
      </c>
      <c r="AD936" s="33">
        <v>15</v>
      </c>
      <c r="AE936" s="20">
        <f t="shared" si="352"/>
        <v>15</v>
      </c>
      <c r="AF936" s="85">
        <f t="shared" si="368"/>
        <v>138.84</v>
      </c>
      <c r="AG936" s="83">
        <f t="shared" si="363"/>
        <v>123.84</v>
      </c>
      <c r="AH936" s="84"/>
      <c r="AI936" s="78"/>
      <c r="AJ936" s="22">
        <f t="shared" si="369"/>
        <v>138.84</v>
      </c>
      <c r="AK936" s="23">
        <f t="shared" si="366"/>
        <v>0.71999999999999886</v>
      </c>
      <c r="AL936" s="58"/>
      <c r="AM936" s="24">
        <f t="shared" si="367"/>
        <v>15</v>
      </c>
      <c r="AN936" s="25">
        <f t="shared" si="353"/>
        <v>124.56</v>
      </c>
      <c r="AO936" s="28">
        <f t="shared" si="354"/>
        <v>139.56</v>
      </c>
      <c r="AP936" s="79"/>
      <c r="AQ936" s="112">
        <v>70</v>
      </c>
      <c r="AR936" s="112">
        <v>200</v>
      </c>
      <c r="AS936" s="112">
        <v>0</v>
      </c>
      <c r="AT936" s="112">
        <v>0</v>
      </c>
      <c r="AU936" s="112">
        <v>40</v>
      </c>
      <c r="AV936" s="62">
        <f t="shared" si="355"/>
        <v>310</v>
      </c>
      <c r="AW936" s="64">
        <f t="shared" si="356"/>
        <v>294.5</v>
      </c>
      <c r="AX936" s="120">
        <v>6</v>
      </c>
      <c r="AY936" s="120">
        <v>20</v>
      </c>
      <c r="AZ936" s="120">
        <v>8</v>
      </c>
      <c r="BA936" s="120">
        <v>1</v>
      </c>
      <c r="BB936" s="81">
        <f t="shared" si="357"/>
        <v>35</v>
      </c>
      <c r="BC936" s="80">
        <f t="shared" si="358"/>
        <v>259.5</v>
      </c>
      <c r="BD936" s="36">
        <f t="shared" si="359"/>
        <v>124.56</v>
      </c>
      <c r="BE936" s="80">
        <f t="shared" si="360"/>
        <v>134.94</v>
      </c>
    </row>
    <row r="937" spans="1:57" ht="17.399999999999999">
      <c r="A937" s="217">
        <v>41929</v>
      </c>
      <c r="B937" s="201" t="str">
        <f t="shared" si="350"/>
        <v>18:45:00</v>
      </c>
      <c r="C937" s="27" t="s">
        <v>51</v>
      </c>
      <c r="D937" s="88">
        <v>814</v>
      </c>
      <c r="E937" s="88">
        <v>536</v>
      </c>
      <c r="F937" s="88">
        <v>905</v>
      </c>
      <c r="G937" s="88">
        <v>27</v>
      </c>
      <c r="H937" s="88">
        <v>18</v>
      </c>
      <c r="I937" s="89">
        <v>30</v>
      </c>
      <c r="J937" s="55">
        <f>D937+E937+F937</f>
        <v>2255</v>
      </c>
      <c r="K937" s="55">
        <f>G937+H937+I937</f>
        <v>75</v>
      </c>
      <c r="L937" s="89">
        <v>729</v>
      </c>
      <c r="M937" s="94">
        <v>521</v>
      </c>
      <c r="N937" s="94"/>
      <c r="O937" s="93">
        <v>23</v>
      </c>
      <c r="P937" s="93">
        <v>18</v>
      </c>
      <c r="Q937" s="56"/>
      <c r="R937" s="55">
        <f t="shared" si="361"/>
        <v>1250</v>
      </c>
      <c r="S937" s="55">
        <f t="shared" si="365"/>
        <v>41</v>
      </c>
      <c r="T937" s="57">
        <f t="shared" si="362"/>
        <v>116</v>
      </c>
      <c r="U937" s="88">
        <v>4.84</v>
      </c>
      <c r="V937" s="89">
        <v>8</v>
      </c>
      <c r="W937" s="100">
        <v>10</v>
      </c>
      <c r="X937" s="44"/>
      <c r="Y937" s="44"/>
      <c r="Z937" s="44"/>
      <c r="AA937" s="44"/>
      <c r="AB937" s="44"/>
      <c r="AC937" s="68">
        <f t="shared" si="351"/>
        <v>0</v>
      </c>
      <c r="AD937" s="33">
        <v>15</v>
      </c>
      <c r="AE937" s="20">
        <f t="shared" si="352"/>
        <v>15</v>
      </c>
      <c r="AF937" s="85">
        <f t="shared" si="368"/>
        <v>138.84</v>
      </c>
      <c r="AG937" s="83">
        <f t="shared" si="363"/>
        <v>123.84</v>
      </c>
      <c r="AH937" s="84"/>
      <c r="AI937" s="78"/>
      <c r="AJ937" s="22">
        <f t="shared" si="369"/>
        <v>138.84</v>
      </c>
      <c r="AK937" s="23">
        <f t="shared" si="366"/>
        <v>0.71999999999999886</v>
      </c>
      <c r="AL937" s="58"/>
      <c r="AM937" s="24">
        <f t="shared" si="367"/>
        <v>15</v>
      </c>
      <c r="AN937" s="25">
        <f t="shared" si="353"/>
        <v>124.56</v>
      </c>
      <c r="AO937" s="28">
        <f t="shared" si="354"/>
        <v>139.56</v>
      </c>
      <c r="AP937" s="79"/>
      <c r="AQ937" s="112">
        <v>70</v>
      </c>
      <c r="AR937" s="112">
        <v>200</v>
      </c>
      <c r="AS937" s="112">
        <v>0</v>
      </c>
      <c r="AT937" s="112">
        <v>0</v>
      </c>
      <c r="AU937" s="112">
        <v>40</v>
      </c>
      <c r="AV937" s="62">
        <f t="shared" si="355"/>
        <v>310</v>
      </c>
      <c r="AW937" s="64">
        <f t="shared" si="356"/>
        <v>294.5</v>
      </c>
      <c r="AX937" s="120">
        <v>6</v>
      </c>
      <c r="AY937" s="120">
        <v>20</v>
      </c>
      <c r="AZ937" s="120">
        <v>8</v>
      </c>
      <c r="BA937" s="120">
        <v>1</v>
      </c>
      <c r="BB937" s="81">
        <f t="shared" si="357"/>
        <v>35</v>
      </c>
      <c r="BC937" s="80">
        <f t="shared" si="358"/>
        <v>259.5</v>
      </c>
      <c r="BD937" s="36">
        <f t="shared" si="359"/>
        <v>124.56</v>
      </c>
      <c r="BE937" s="80">
        <f t="shared" si="360"/>
        <v>134.94</v>
      </c>
    </row>
    <row r="938" spans="1:57" ht="17.399999999999999">
      <c r="A938" s="217">
        <v>41929</v>
      </c>
      <c r="B938" s="201" t="str">
        <f t="shared" si="350"/>
        <v>19:00:00</v>
      </c>
      <c r="C938" s="27" t="s">
        <v>25</v>
      </c>
      <c r="D938" s="88">
        <v>816</v>
      </c>
      <c r="E938" s="88">
        <v>539</v>
      </c>
      <c r="F938" s="88">
        <v>902</v>
      </c>
      <c r="G938" s="88">
        <v>27</v>
      </c>
      <c r="H938" s="88">
        <v>18</v>
      </c>
      <c r="I938" s="89">
        <v>30</v>
      </c>
      <c r="J938" s="55">
        <f t="shared" si="348"/>
        <v>2257</v>
      </c>
      <c r="K938" s="55">
        <f t="shared" si="349"/>
        <v>75</v>
      </c>
      <c r="L938" s="89">
        <v>735</v>
      </c>
      <c r="M938" s="94">
        <v>509</v>
      </c>
      <c r="N938" s="94"/>
      <c r="O938" s="93">
        <v>23</v>
      </c>
      <c r="P938" s="93">
        <v>18</v>
      </c>
      <c r="Q938" s="56"/>
      <c r="R938" s="55">
        <f t="shared" si="361"/>
        <v>1244</v>
      </c>
      <c r="S938" s="55">
        <f t="shared" si="365"/>
        <v>41</v>
      </c>
      <c r="T938" s="57">
        <f t="shared" si="362"/>
        <v>116</v>
      </c>
      <c r="U938" s="88">
        <v>6.48</v>
      </c>
      <c r="V938" s="89">
        <v>8</v>
      </c>
      <c r="W938" s="100">
        <v>11.7</v>
      </c>
      <c r="X938" s="44"/>
      <c r="Y938" s="44"/>
      <c r="Z938" s="44"/>
      <c r="AA938" s="44"/>
      <c r="AB938" s="44"/>
      <c r="AC938" s="68">
        <f t="shared" si="351"/>
        <v>0</v>
      </c>
      <c r="AD938" s="33">
        <v>15</v>
      </c>
      <c r="AE938" s="20">
        <f t="shared" si="352"/>
        <v>15</v>
      </c>
      <c r="AF938" s="85">
        <f t="shared" si="368"/>
        <v>142.18</v>
      </c>
      <c r="AG938" s="83">
        <f t="shared" si="363"/>
        <v>127.18</v>
      </c>
      <c r="AH938" s="84"/>
      <c r="AI938" s="78"/>
      <c r="AJ938" s="22">
        <f t="shared" si="369"/>
        <v>142.18</v>
      </c>
      <c r="AK938" s="23">
        <f t="shared" si="366"/>
        <v>-2.6200000000000045</v>
      </c>
      <c r="AL938" s="58"/>
      <c r="AM938" s="24">
        <f t="shared" si="367"/>
        <v>15</v>
      </c>
      <c r="AN938" s="25">
        <f t="shared" si="353"/>
        <v>124.56</v>
      </c>
      <c r="AO938" s="28">
        <f t="shared" si="354"/>
        <v>139.56</v>
      </c>
      <c r="AP938" s="79"/>
      <c r="AQ938" s="112">
        <v>70</v>
      </c>
      <c r="AR938" s="112">
        <v>200</v>
      </c>
      <c r="AS938" s="112">
        <v>0</v>
      </c>
      <c r="AT938" s="112">
        <v>0</v>
      </c>
      <c r="AU938" s="112">
        <v>40</v>
      </c>
      <c r="AV938" s="62">
        <f t="shared" si="355"/>
        <v>310</v>
      </c>
      <c r="AW938" s="64">
        <f t="shared" si="356"/>
        <v>294.5</v>
      </c>
      <c r="AX938" s="120">
        <v>6</v>
      </c>
      <c r="AY938" s="120">
        <v>20</v>
      </c>
      <c r="AZ938" s="120">
        <v>8</v>
      </c>
      <c r="BA938" s="120">
        <v>1</v>
      </c>
      <c r="BB938" s="81">
        <f t="shared" si="357"/>
        <v>35</v>
      </c>
      <c r="BC938" s="80">
        <f t="shared" si="358"/>
        <v>259.5</v>
      </c>
      <c r="BD938" s="36">
        <f t="shared" si="359"/>
        <v>124.56</v>
      </c>
      <c r="BE938" s="80">
        <f t="shared" si="360"/>
        <v>134.94</v>
      </c>
    </row>
    <row r="939" spans="1:57" ht="17.399999999999999">
      <c r="A939" s="217">
        <v>41929</v>
      </c>
      <c r="B939" s="201" t="str">
        <f t="shared" si="350"/>
        <v>19:15:00</v>
      </c>
      <c r="C939" s="27" t="s">
        <v>52</v>
      </c>
      <c r="D939" s="88">
        <v>817</v>
      </c>
      <c r="E939" s="88">
        <v>516</v>
      </c>
      <c r="F939" s="88">
        <v>897</v>
      </c>
      <c r="G939" s="88">
        <v>27</v>
      </c>
      <c r="H939" s="88">
        <v>18</v>
      </c>
      <c r="I939" s="89">
        <v>30</v>
      </c>
      <c r="J939" s="55">
        <f>D939+E939+F939</f>
        <v>2230</v>
      </c>
      <c r="K939" s="55">
        <f>G939+H939+I939</f>
        <v>75</v>
      </c>
      <c r="L939" s="89">
        <v>796</v>
      </c>
      <c r="M939" s="94">
        <v>506</v>
      </c>
      <c r="N939" s="94"/>
      <c r="O939" s="93">
        <v>26</v>
      </c>
      <c r="P939" s="93">
        <v>18</v>
      </c>
      <c r="Q939" s="56"/>
      <c r="R939" s="55">
        <f t="shared" si="361"/>
        <v>1302</v>
      </c>
      <c r="S939" s="55">
        <f t="shared" si="365"/>
        <v>44</v>
      </c>
      <c r="T939" s="57">
        <f t="shared" si="362"/>
        <v>119</v>
      </c>
      <c r="U939" s="88">
        <v>6.48</v>
      </c>
      <c r="V939" s="89">
        <v>8</v>
      </c>
      <c r="W939" s="100">
        <v>11.7</v>
      </c>
      <c r="X939" s="44"/>
      <c r="Y939" s="44"/>
      <c r="Z939" s="44"/>
      <c r="AA939" s="44"/>
      <c r="AB939" s="44"/>
      <c r="AC939" s="68">
        <f t="shared" si="351"/>
        <v>0</v>
      </c>
      <c r="AD939" s="33">
        <v>15</v>
      </c>
      <c r="AE939" s="20">
        <f t="shared" si="352"/>
        <v>15</v>
      </c>
      <c r="AF939" s="85">
        <f t="shared" si="368"/>
        <v>145.18</v>
      </c>
      <c r="AG939" s="83">
        <f t="shared" si="363"/>
        <v>130.18</v>
      </c>
      <c r="AH939" s="84"/>
      <c r="AI939" s="78"/>
      <c r="AJ939" s="22">
        <f t="shared" si="369"/>
        <v>145.18</v>
      </c>
      <c r="AK939" s="23">
        <f t="shared" si="366"/>
        <v>-5.6200000000000045</v>
      </c>
      <c r="AL939" s="58"/>
      <c r="AM939" s="24">
        <f t="shared" si="367"/>
        <v>15</v>
      </c>
      <c r="AN939" s="25">
        <f t="shared" si="353"/>
        <v>124.56</v>
      </c>
      <c r="AO939" s="28">
        <f t="shared" si="354"/>
        <v>139.56</v>
      </c>
      <c r="AP939" s="79"/>
      <c r="AQ939" s="112">
        <v>70</v>
      </c>
      <c r="AR939" s="112">
        <v>200</v>
      </c>
      <c r="AS939" s="112">
        <v>0</v>
      </c>
      <c r="AT939" s="112">
        <v>0</v>
      </c>
      <c r="AU939" s="112">
        <v>40</v>
      </c>
      <c r="AV939" s="62">
        <f t="shared" si="355"/>
        <v>310</v>
      </c>
      <c r="AW939" s="64">
        <f t="shared" si="356"/>
        <v>294.5</v>
      </c>
      <c r="AX939" s="120">
        <v>6</v>
      </c>
      <c r="AY939" s="120">
        <v>20</v>
      </c>
      <c r="AZ939" s="120">
        <v>8</v>
      </c>
      <c r="BA939" s="120">
        <v>1</v>
      </c>
      <c r="BB939" s="81">
        <f t="shared" si="357"/>
        <v>35</v>
      </c>
      <c r="BC939" s="80">
        <f t="shared" si="358"/>
        <v>259.5</v>
      </c>
      <c r="BD939" s="36">
        <f t="shared" si="359"/>
        <v>124.56</v>
      </c>
      <c r="BE939" s="80">
        <f t="shared" si="360"/>
        <v>134.94</v>
      </c>
    </row>
    <row r="940" spans="1:57" ht="17.399999999999999">
      <c r="A940" s="217">
        <v>41929</v>
      </c>
      <c r="B940" s="201" t="str">
        <f t="shared" si="350"/>
        <v>19:30:00</v>
      </c>
      <c r="C940" s="27" t="s">
        <v>37</v>
      </c>
      <c r="D940" s="88">
        <v>558</v>
      </c>
      <c r="E940" s="88">
        <v>362</v>
      </c>
      <c r="F940" s="88">
        <v>897</v>
      </c>
      <c r="G940" s="88">
        <v>27</v>
      </c>
      <c r="H940" s="88">
        <v>10</v>
      </c>
      <c r="I940" s="89">
        <v>30</v>
      </c>
      <c r="J940" s="55">
        <f t="shared" si="348"/>
        <v>1817</v>
      </c>
      <c r="K940" s="55">
        <f t="shared" si="349"/>
        <v>67</v>
      </c>
      <c r="L940" s="89">
        <v>796</v>
      </c>
      <c r="M940" s="94">
        <v>506</v>
      </c>
      <c r="N940" s="94"/>
      <c r="O940" s="93">
        <v>26</v>
      </c>
      <c r="P940" s="93">
        <v>18</v>
      </c>
      <c r="Q940" s="56"/>
      <c r="R940" s="55">
        <f t="shared" si="361"/>
        <v>1302</v>
      </c>
      <c r="S940" s="55">
        <f t="shared" si="365"/>
        <v>44</v>
      </c>
      <c r="T940" s="57">
        <f t="shared" si="362"/>
        <v>111</v>
      </c>
      <c r="U940" s="88">
        <v>6.48</v>
      </c>
      <c r="V940" s="89">
        <v>8</v>
      </c>
      <c r="W940" s="100">
        <v>11.7</v>
      </c>
      <c r="X940" s="44"/>
      <c r="Y940" s="44"/>
      <c r="Z940" s="44"/>
      <c r="AA940" s="44"/>
      <c r="AB940" s="44"/>
      <c r="AC940" s="68">
        <f t="shared" si="351"/>
        <v>0</v>
      </c>
      <c r="AD940" s="33">
        <v>15</v>
      </c>
      <c r="AE940" s="20">
        <f t="shared" si="352"/>
        <v>15</v>
      </c>
      <c r="AF940" s="85">
        <f t="shared" si="368"/>
        <v>137.18</v>
      </c>
      <c r="AG940" s="83">
        <f t="shared" si="363"/>
        <v>122.18</v>
      </c>
      <c r="AH940" s="84"/>
      <c r="AI940" s="78"/>
      <c r="AJ940" s="22">
        <f t="shared" si="369"/>
        <v>137.18</v>
      </c>
      <c r="AK940" s="23">
        <f t="shared" si="366"/>
        <v>2.3799999999999955</v>
      </c>
      <c r="AL940" s="58"/>
      <c r="AM940" s="24">
        <f t="shared" si="367"/>
        <v>15</v>
      </c>
      <c r="AN940" s="25">
        <f t="shared" si="353"/>
        <v>124.56</v>
      </c>
      <c r="AO940" s="28">
        <f t="shared" si="354"/>
        <v>139.56</v>
      </c>
      <c r="AP940" s="79"/>
      <c r="AQ940" s="112">
        <v>70</v>
      </c>
      <c r="AR940" s="112">
        <v>200</v>
      </c>
      <c r="AS940" s="112">
        <v>0</v>
      </c>
      <c r="AT940" s="112">
        <v>0</v>
      </c>
      <c r="AU940" s="112">
        <v>40</v>
      </c>
      <c r="AV940" s="62">
        <f t="shared" si="355"/>
        <v>310</v>
      </c>
      <c r="AW940" s="64">
        <f t="shared" si="356"/>
        <v>294.5</v>
      </c>
      <c r="AX940" s="120">
        <v>6</v>
      </c>
      <c r="AY940" s="120">
        <v>20</v>
      </c>
      <c r="AZ940" s="120">
        <v>8</v>
      </c>
      <c r="BA940" s="120">
        <v>1</v>
      </c>
      <c r="BB940" s="81">
        <f t="shared" si="357"/>
        <v>35</v>
      </c>
      <c r="BC940" s="80">
        <f t="shared" si="358"/>
        <v>259.5</v>
      </c>
      <c r="BD940" s="36">
        <f t="shared" si="359"/>
        <v>124.56</v>
      </c>
      <c r="BE940" s="80">
        <f t="shared" si="360"/>
        <v>134.94</v>
      </c>
    </row>
    <row r="941" spans="1:57" ht="17.399999999999999">
      <c r="A941" s="217">
        <v>41929</v>
      </c>
      <c r="B941" s="201" t="str">
        <f t="shared" si="350"/>
        <v>19:45:00</v>
      </c>
      <c r="C941" s="27" t="s">
        <v>53</v>
      </c>
      <c r="D941" s="88">
        <v>558</v>
      </c>
      <c r="E941" s="88">
        <v>362</v>
      </c>
      <c r="F941" s="88">
        <v>897</v>
      </c>
      <c r="G941" s="88">
        <v>27</v>
      </c>
      <c r="H941" s="88">
        <v>10</v>
      </c>
      <c r="I941" s="89">
        <v>30</v>
      </c>
      <c r="J941" s="55">
        <f t="shared" si="348"/>
        <v>1817</v>
      </c>
      <c r="K941" s="55">
        <f>G941+H941+I941</f>
        <v>67</v>
      </c>
      <c r="L941" s="89">
        <v>794</v>
      </c>
      <c r="M941" s="94">
        <v>510</v>
      </c>
      <c r="N941" s="94"/>
      <c r="O941" s="93">
        <v>26</v>
      </c>
      <c r="P941" s="93">
        <v>18</v>
      </c>
      <c r="Q941" s="56"/>
      <c r="R941" s="55">
        <f t="shared" si="361"/>
        <v>1304</v>
      </c>
      <c r="S941" s="55">
        <f t="shared" si="365"/>
        <v>44</v>
      </c>
      <c r="T941" s="57">
        <f t="shared" si="362"/>
        <v>111</v>
      </c>
      <c r="U941" s="88">
        <v>6.48</v>
      </c>
      <c r="V941" s="89">
        <v>8</v>
      </c>
      <c r="W941" s="100">
        <v>11.7</v>
      </c>
      <c r="X941" s="44"/>
      <c r="Y941" s="44"/>
      <c r="Z941" s="44"/>
      <c r="AA941" s="44"/>
      <c r="AB941" s="44"/>
      <c r="AC941" s="68">
        <f t="shared" si="351"/>
        <v>0</v>
      </c>
      <c r="AD941" s="33">
        <v>15</v>
      </c>
      <c r="AE941" s="20">
        <f t="shared" si="352"/>
        <v>15</v>
      </c>
      <c r="AF941" s="85">
        <f t="shared" si="368"/>
        <v>137.18</v>
      </c>
      <c r="AG941" s="83">
        <f t="shared" si="363"/>
        <v>122.18</v>
      </c>
      <c r="AH941" s="84"/>
      <c r="AI941" s="78"/>
      <c r="AJ941" s="22">
        <f t="shared" si="369"/>
        <v>137.18</v>
      </c>
      <c r="AK941" s="23">
        <f t="shared" si="366"/>
        <v>2.3799999999999955</v>
      </c>
      <c r="AL941" s="58"/>
      <c r="AM941" s="24">
        <f t="shared" si="367"/>
        <v>15</v>
      </c>
      <c r="AN941" s="25">
        <f t="shared" si="353"/>
        <v>124.56</v>
      </c>
      <c r="AO941" s="28">
        <f t="shared" si="354"/>
        <v>139.56</v>
      </c>
      <c r="AP941" s="79"/>
      <c r="AQ941" s="112">
        <v>70</v>
      </c>
      <c r="AR941" s="112">
        <v>200</v>
      </c>
      <c r="AS941" s="112">
        <v>0</v>
      </c>
      <c r="AT941" s="112">
        <v>0</v>
      </c>
      <c r="AU941" s="112">
        <v>40</v>
      </c>
      <c r="AV941" s="62">
        <f t="shared" si="355"/>
        <v>310</v>
      </c>
      <c r="AW941" s="64">
        <f t="shared" si="356"/>
        <v>294.5</v>
      </c>
      <c r="AX941" s="120">
        <v>6</v>
      </c>
      <c r="AY941" s="120">
        <v>20</v>
      </c>
      <c r="AZ941" s="120">
        <v>8</v>
      </c>
      <c r="BA941" s="120">
        <v>1</v>
      </c>
      <c r="BB941" s="81">
        <f t="shared" si="357"/>
        <v>35</v>
      </c>
      <c r="BC941" s="80">
        <f t="shared" si="358"/>
        <v>259.5</v>
      </c>
      <c r="BD941" s="36">
        <f t="shared" si="359"/>
        <v>124.56</v>
      </c>
      <c r="BE941" s="80">
        <f t="shared" si="360"/>
        <v>134.94</v>
      </c>
    </row>
    <row r="942" spans="1:57" ht="17.399999999999999">
      <c r="A942" s="217">
        <v>41929</v>
      </c>
      <c r="B942" s="201" t="str">
        <f t="shared" si="350"/>
        <v>20:00:00</v>
      </c>
      <c r="C942" s="27" t="s">
        <v>26</v>
      </c>
      <c r="D942" s="88">
        <v>799</v>
      </c>
      <c r="E942" s="88">
        <v>350</v>
      </c>
      <c r="F942" s="88">
        <v>888</v>
      </c>
      <c r="G942" s="88">
        <v>26</v>
      </c>
      <c r="H942" s="88">
        <v>12</v>
      </c>
      <c r="I942" s="89">
        <v>29</v>
      </c>
      <c r="J942" s="55">
        <f t="shared" si="348"/>
        <v>2037</v>
      </c>
      <c r="K942" s="55">
        <f t="shared" si="349"/>
        <v>67</v>
      </c>
      <c r="L942" s="89">
        <v>794</v>
      </c>
      <c r="M942" s="94">
        <v>510</v>
      </c>
      <c r="N942" s="94"/>
      <c r="O942" s="93">
        <v>26</v>
      </c>
      <c r="P942" s="93">
        <v>18</v>
      </c>
      <c r="Q942" s="56"/>
      <c r="R942" s="55">
        <f>SUM(L942+M942+N942)</f>
        <v>1304</v>
      </c>
      <c r="S942" s="55">
        <f t="shared" si="365"/>
        <v>44</v>
      </c>
      <c r="T942" s="57">
        <f>SUM(K942+S942)</f>
        <v>111</v>
      </c>
      <c r="U942" s="88">
        <v>6.36</v>
      </c>
      <c r="V942" s="89">
        <v>8</v>
      </c>
      <c r="W942" s="100">
        <v>11.8</v>
      </c>
      <c r="X942" s="44"/>
      <c r="Y942" s="44"/>
      <c r="Z942" s="44"/>
      <c r="AA942" s="44"/>
      <c r="AB942" s="44"/>
      <c r="AC942" s="68">
        <f t="shared" si="351"/>
        <v>0</v>
      </c>
      <c r="AD942" s="33">
        <v>15</v>
      </c>
      <c r="AE942" s="20">
        <f t="shared" si="352"/>
        <v>15</v>
      </c>
      <c r="AF942" s="85">
        <f t="shared" si="368"/>
        <v>137.16</v>
      </c>
      <c r="AG942" s="83">
        <f t="shared" si="363"/>
        <v>122.16</v>
      </c>
      <c r="AH942" s="84"/>
      <c r="AI942" s="78"/>
      <c r="AJ942" s="22">
        <f t="shared" si="369"/>
        <v>137.16</v>
      </c>
      <c r="AK942" s="23">
        <f t="shared" si="366"/>
        <v>2.4000000000000057</v>
      </c>
      <c r="AL942" s="58"/>
      <c r="AM942" s="24">
        <f t="shared" si="367"/>
        <v>15</v>
      </c>
      <c r="AN942" s="25">
        <f t="shared" si="353"/>
        <v>124.56</v>
      </c>
      <c r="AO942" s="28">
        <f t="shared" si="354"/>
        <v>139.56</v>
      </c>
      <c r="AP942" s="79"/>
      <c r="AQ942" s="112">
        <v>70</v>
      </c>
      <c r="AR942" s="112">
        <v>200</v>
      </c>
      <c r="AS942" s="112">
        <v>0</v>
      </c>
      <c r="AT942" s="112">
        <v>0</v>
      </c>
      <c r="AU942" s="112">
        <v>40</v>
      </c>
      <c r="AV942" s="62">
        <f t="shared" si="355"/>
        <v>310</v>
      </c>
      <c r="AW942" s="64">
        <f t="shared" si="356"/>
        <v>294.5</v>
      </c>
      <c r="AX942" s="120">
        <v>6</v>
      </c>
      <c r="AY942" s="120">
        <v>20</v>
      </c>
      <c r="AZ942" s="120">
        <v>8</v>
      </c>
      <c r="BA942" s="120">
        <v>1</v>
      </c>
      <c r="BB942" s="81">
        <f t="shared" si="357"/>
        <v>35</v>
      </c>
      <c r="BC942" s="80">
        <f t="shared" si="358"/>
        <v>259.5</v>
      </c>
      <c r="BD942" s="36">
        <f t="shared" si="359"/>
        <v>124.56</v>
      </c>
      <c r="BE942" s="80">
        <f t="shared" si="360"/>
        <v>134.94</v>
      </c>
    </row>
    <row r="943" spans="1:57" ht="17.399999999999999">
      <c r="A943" s="217">
        <v>41929</v>
      </c>
      <c r="B943" s="201" t="str">
        <f t="shared" si="350"/>
        <v>20:15:00</v>
      </c>
      <c r="C943" s="27" t="s">
        <v>54</v>
      </c>
      <c r="D943" s="88">
        <v>799</v>
      </c>
      <c r="E943" s="88">
        <v>350</v>
      </c>
      <c r="F943" s="88">
        <v>888</v>
      </c>
      <c r="G943" s="88">
        <v>26</v>
      </c>
      <c r="H943" s="88">
        <v>12</v>
      </c>
      <c r="I943" s="89">
        <v>29</v>
      </c>
      <c r="J943" s="55">
        <f>D943+E943+F943</f>
        <v>2037</v>
      </c>
      <c r="K943" s="55">
        <f>G943+H943+I943</f>
        <v>67</v>
      </c>
      <c r="L943" s="89">
        <v>794</v>
      </c>
      <c r="M943" s="94">
        <v>510</v>
      </c>
      <c r="N943" s="94"/>
      <c r="O943" s="93">
        <v>26</v>
      </c>
      <c r="P943" s="93">
        <v>18</v>
      </c>
      <c r="Q943" s="56"/>
      <c r="R943" s="55">
        <f>SUM(L943+M943+N943)</f>
        <v>1304</v>
      </c>
      <c r="S943" s="55">
        <f t="shared" si="365"/>
        <v>44</v>
      </c>
      <c r="T943" s="57">
        <f t="shared" si="362"/>
        <v>111</v>
      </c>
      <c r="U943" s="88">
        <v>6.36</v>
      </c>
      <c r="V943" s="89">
        <v>8</v>
      </c>
      <c r="W943" s="100">
        <v>11.8</v>
      </c>
      <c r="X943" s="44"/>
      <c r="Y943" s="44"/>
      <c r="Z943" s="44"/>
      <c r="AA943" s="44"/>
      <c r="AB943" s="44"/>
      <c r="AC943" s="68">
        <f t="shared" si="351"/>
        <v>0</v>
      </c>
      <c r="AD943" s="33">
        <v>15</v>
      </c>
      <c r="AE943" s="20">
        <f t="shared" si="352"/>
        <v>15</v>
      </c>
      <c r="AF943" s="85">
        <f t="shared" si="368"/>
        <v>137.16</v>
      </c>
      <c r="AG943" s="83">
        <f t="shared" si="363"/>
        <v>122.16</v>
      </c>
      <c r="AH943" s="84"/>
      <c r="AI943" s="78"/>
      <c r="AJ943" s="22">
        <f t="shared" si="369"/>
        <v>137.16</v>
      </c>
      <c r="AK943" s="23">
        <f t="shared" si="366"/>
        <v>2.4000000000000057</v>
      </c>
      <c r="AL943" s="58"/>
      <c r="AM943" s="24">
        <f t="shared" si="367"/>
        <v>15</v>
      </c>
      <c r="AN943" s="25">
        <f t="shared" si="353"/>
        <v>124.56</v>
      </c>
      <c r="AO943" s="28">
        <f t="shared" si="354"/>
        <v>139.56</v>
      </c>
      <c r="AP943" s="79"/>
      <c r="AQ943" s="112">
        <v>70</v>
      </c>
      <c r="AR943" s="112">
        <v>200</v>
      </c>
      <c r="AS943" s="112">
        <v>0</v>
      </c>
      <c r="AT943" s="112">
        <v>0</v>
      </c>
      <c r="AU943" s="112">
        <v>40</v>
      </c>
      <c r="AV943" s="62">
        <f t="shared" si="355"/>
        <v>310</v>
      </c>
      <c r="AW943" s="64">
        <f t="shared" si="356"/>
        <v>294.5</v>
      </c>
      <c r="AX943" s="120">
        <v>6</v>
      </c>
      <c r="AY943" s="120">
        <v>20</v>
      </c>
      <c r="AZ943" s="120">
        <v>8</v>
      </c>
      <c r="BA943" s="120">
        <v>1</v>
      </c>
      <c r="BB943" s="81">
        <f t="shared" si="357"/>
        <v>35</v>
      </c>
      <c r="BC943" s="80">
        <f t="shared" si="358"/>
        <v>259.5</v>
      </c>
      <c r="BD943" s="36">
        <f t="shared" si="359"/>
        <v>124.56</v>
      </c>
      <c r="BE943" s="80">
        <f t="shared" si="360"/>
        <v>134.94</v>
      </c>
    </row>
    <row r="944" spans="1:57" ht="17.399999999999999">
      <c r="A944" s="217">
        <v>41929</v>
      </c>
      <c r="B944" s="201" t="str">
        <f t="shared" si="350"/>
        <v>20:30:00</v>
      </c>
      <c r="C944" s="27" t="s">
        <v>55</v>
      </c>
      <c r="D944" s="88">
        <v>545</v>
      </c>
      <c r="E944" s="88">
        <v>348</v>
      </c>
      <c r="F944" s="88">
        <v>913</v>
      </c>
      <c r="G944" s="88">
        <v>19</v>
      </c>
      <c r="H944" s="88">
        <v>14</v>
      </c>
      <c r="I944" s="89">
        <v>31</v>
      </c>
      <c r="J944" s="55">
        <f t="shared" si="348"/>
        <v>1806</v>
      </c>
      <c r="K944" s="55">
        <f t="shared" si="349"/>
        <v>64</v>
      </c>
      <c r="L944" s="88">
        <v>780</v>
      </c>
      <c r="M944" s="94">
        <v>494</v>
      </c>
      <c r="N944" s="94"/>
      <c r="O944" s="93">
        <v>26</v>
      </c>
      <c r="P944" s="93">
        <v>17</v>
      </c>
      <c r="Q944" s="56"/>
      <c r="R944" s="55">
        <f t="shared" si="361"/>
        <v>1274</v>
      </c>
      <c r="S944" s="55">
        <f t="shared" si="365"/>
        <v>43</v>
      </c>
      <c r="T944" s="57">
        <f t="shared" si="362"/>
        <v>107</v>
      </c>
      <c r="U944" s="88">
        <v>6.36</v>
      </c>
      <c r="V944" s="89">
        <v>8</v>
      </c>
      <c r="W944" s="100">
        <v>11.8</v>
      </c>
      <c r="X944" s="44"/>
      <c r="Y944" s="44"/>
      <c r="Z944" s="44"/>
      <c r="AA944" s="44"/>
      <c r="AB944" s="44"/>
      <c r="AC944" s="68">
        <f t="shared" si="351"/>
        <v>0</v>
      </c>
      <c r="AD944" s="33">
        <v>15</v>
      </c>
      <c r="AE944" s="20">
        <f t="shared" si="352"/>
        <v>15</v>
      </c>
      <c r="AF944" s="85">
        <f t="shared" si="368"/>
        <v>133.16</v>
      </c>
      <c r="AG944" s="83">
        <f t="shared" si="363"/>
        <v>118.16</v>
      </c>
      <c r="AH944" s="84"/>
      <c r="AI944" s="78"/>
      <c r="AJ944" s="22">
        <f t="shared" si="369"/>
        <v>133.16</v>
      </c>
      <c r="AK944" s="23">
        <f t="shared" si="366"/>
        <v>6.4000000000000057</v>
      </c>
      <c r="AL944" s="58"/>
      <c r="AM944" s="24">
        <f t="shared" si="367"/>
        <v>15</v>
      </c>
      <c r="AN944" s="25">
        <f t="shared" si="353"/>
        <v>124.56</v>
      </c>
      <c r="AO944" s="28">
        <f t="shared" si="354"/>
        <v>139.56</v>
      </c>
      <c r="AP944" s="79"/>
      <c r="AQ944" s="112">
        <v>70</v>
      </c>
      <c r="AR944" s="112">
        <v>200</v>
      </c>
      <c r="AS944" s="112">
        <v>0</v>
      </c>
      <c r="AT944" s="112">
        <v>0</v>
      </c>
      <c r="AU944" s="112">
        <v>40</v>
      </c>
      <c r="AV944" s="62">
        <f t="shared" si="355"/>
        <v>310</v>
      </c>
      <c r="AW944" s="64">
        <f t="shared" si="356"/>
        <v>294.5</v>
      </c>
      <c r="AX944" s="120">
        <v>6</v>
      </c>
      <c r="AY944" s="120">
        <v>20</v>
      </c>
      <c r="AZ944" s="120">
        <v>8</v>
      </c>
      <c r="BA944" s="120">
        <v>1</v>
      </c>
      <c r="BB944" s="81">
        <f t="shared" si="357"/>
        <v>35</v>
      </c>
      <c r="BC944" s="80">
        <f t="shared" si="358"/>
        <v>259.5</v>
      </c>
      <c r="BD944" s="36">
        <f t="shared" si="359"/>
        <v>124.56</v>
      </c>
      <c r="BE944" s="80">
        <f t="shared" si="360"/>
        <v>134.94</v>
      </c>
    </row>
    <row r="945" spans="1:57" ht="17.399999999999999">
      <c r="A945" s="217">
        <v>41929</v>
      </c>
      <c r="B945" s="201" t="str">
        <f t="shared" si="350"/>
        <v>20:45:00</v>
      </c>
      <c r="C945" s="27" t="s">
        <v>56</v>
      </c>
      <c r="D945" s="88">
        <v>545</v>
      </c>
      <c r="E945" s="88">
        <v>348</v>
      </c>
      <c r="F945" s="88">
        <v>913</v>
      </c>
      <c r="G945" s="88">
        <v>19</v>
      </c>
      <c r="H945" s="88">
        <v>14</v>
      </c>
      <c r="I945" s="89">
        <v>31</v>
      </c>
      <c r="J945" s="55">
        <f>D945+E945+F945</f>
        <v>1806</v>
      </c>
      <c r="K945" s="55">
        <f>G945+H945+I945</f>
        <v>64</v>
      </c>
      <c r="L945" s="88">
        <v>780</v>
      </c>
      <c r="M945" s="94">
        <v>494</v>
      </c>
      <c r="N945" s="94"/>
      <c r="O945" s="93">
        <v>26</v>
      </c>
      <c r="P945" s="93">
        <v>17</v>
      </c>
      <c r="Q945" s="56"/>
      <c r="R945" s="55">
        <f t="shared" si="361"/>
        <v>1274</v>
      </c>
      <c r="S945" s="55">
        <f t="shared" si="365"/>
        <v>43</v>
      </c>
      <c r="T945" s="57">
        <f t="shared" si="362"/>
        <v>107</v>
      </c>
      <c r="U945" s="88">
        <v>6.36</v>
      </c>
      <c r="V945" s="89">
        <v>8</v>
      </c>
      <c r="W945" s="100">
        <v>11.8</v>
      </c>
      <c r="X945" s="44"/>
      <c r="Y945" s="44"/>
      <c r="Z945" s="44"/>
      <c r="AA945" s="44"/>
      <c r="AB945" s="44"/>
      <c r="AC945" s="68">
        <f t="shared" si="351"/>
        <v>0</v>
      </c>
      <c r="AD945" s="33">
        <v>15</v>
      </c>
      <c r="AE945" s="20">
        <f>AC945+AD945</f>
        <v>15</v>
      </c>
      <c r="AF945" s="85">
        <f t="shared" si="368"/>
        <v>133.16</v>
      </c>
      <c r="AG945" s="83">
        <f t="shared" si="363"/>
        <v>118.16</v>
      </c>
      <c r="AH945" s="84"/>
      <c r="AI945" s="78"/>
      <c r="AJ945" s="22">
        <f t="shared" si="369"/>
        <v>133.16</v>
      </c>
      <c r="AK945" s="23">
        <f t="shared" si="366"/>
        <v>6.4000000000000057</v>
      </c>
      <c r="AL945" s="58"/>
      <c r="AM945" s="24">
        <f t="shared" si="367"/>
        <v>15</v>
      </c>
      <c r="AN945" s="25">
        <f t="shared" si="353"/>
        <v>124.56</v>
      </c>
      <c r="AO945" s="28">
        <f t="shared" si="354"/>
        <v>139.56</v>
      </c>
      <c r="AP945" s="79"/>
      <c r="AQ945" s="112">
        <v>70</v>
      </c>
      <c r="AR945" s="112">
        <v>200</v>
      </c>
      <c r="AS945" s="112">
        <v>0</v>
      </c>
      <c r="AT945" s="112">
        <v>0</v>
      </c>
      <c r="AU945" s="112">
        <v>40</v>
      </c>
      <c r="AV945" s="62">
        <f t="shared" si="355"/>
        <v>310</v>
      </c>
      <c r="AW945" s="64">
        <f t="shared" si="356"/>
        <v>294.5</v>
      </c>
      <c r="AX945" s="120">
        <v>6</v>
      </c>
      <c r="AY945" s="120">
        <v>20</v>
      </c>
      <c r="AZ945" s="120">
        <v>8</v>
      </c>
      <c r="BA945" s="120">
        <v>1</v>
      </c>
      <c r="BB945" s="81">
        <f t="shared" si="357"/>
        <v>35</v>
      </c>
      <c r="BC945" s="80">
        <f t="shared" si="358"/>
        <v>259.5</v>
      </c>
      <c r="BD945" s="36">
        <f t="shared" si="359"/>
        <v>124.56</v>
      </c>
      <c r="BE945" s="80">
        <f t="shared" si="360"/>
        <v>134.94</v>
      </c>
    </row>
    <row r="946" spans="1:57" ht="17.399999999999999">
      <c r="A946" s="217">
        <v>41929</v>
      </c>
      <c r="B946" s="201" t="str">
        <f t="shared" si="350"/>
        <v>21:00:00</v>
      </c>
      <c r="C946" s="27" t="s">
        <v>27</v>
      </c>
      <c r="D946" s="88">
        <v>510</v>
      </c>
      <c r="E946" s="88">
        <v>400</v>
      </c>
      <c r="F946" s="88">
        <v>875</v>
      </c>
      <c r="G946" s="88">
        <v>17</v>
      </c>
      <c r="H946" s="88">
        <v>14</v>
      </c>
      <c r="I946" s="89">
        <v>29</v>
      </c>
      <c r="J946" s="55">
        <f t="shared" si="348"/>
        <v>1785</v>
      </c>
      <c r="K946" s="55">
        <f t="shared" si="349"/>
        <v>60</v>
      </c>
      <c r="L946" s="88">
        <v>791</v>
      </c>
      <c r="M946" s="94">
        <v>491</v>
      </c>
      <c r="N946" s="94"/>
      <c r="O946" s="93">
        <v>26</v>
      </c>
      <c r="P946" s="93">
        <v>17</v>
      </c>
      <c r="Q946" s="56"/>
      <c r="R946" s="55">
        <f t="shared" si="361"/>
        <v>1282</v>
      </c>
      <c r="S946" s="55">
        <f t="shared" si="365"/>
        <v>43</v>
      </c>
      <c r="T946" s="57">
        <f t="shared" si="362"/>
        <v>103</v>
      </c>
      <c r="U946" s="88">
        <v>6.08</v>
      </c>
      <c r="V946" s="88">
        <v>7.5</v>
      </c>
      <c r="W946" s="88">
        <v>11.2</v>
      </c>
      <c r="X946" s="44"/>
      <c r="Y946" s="44"/>
      <c r="Z946" s="44"/>
      <c r="AA946" s="44"/>
      <c r="AB946" s="44"/>
      <c r="AC946" s="68">
        <f t="shared" si="351"/>
        <v>0</v>
      </c>
      <c r="AD946" s="33">
        <v>15</v>
      </c>
      <c r="AE946" s="20">
        <f>AC946+AD946</f>
        <v>15</v>
      </c>
      <c r="AF946" s="85">
        <f>T946+U946+V947+W946+X946+Y946+Z946+AA946+AB946</f>
        <v>127.78</v>
      </c>
      <c r="AG946" s="83">
        <f t="shared" si="363"/>
        <v>112.78</v>
      </c>
      <c r="AH946" s="84"/>
      <c r="AI946" s="78"/>
      <c r="AJ946" s="22">
        <f t="shared" si="369"/>
        <v>127.78</v>
      </c>
      <c r="AK946" s="23">
        <f t="shared" si="366"/>
        <v>11.780000000000001</v>
      </c>
      <c r="AL946" s="58"/>
      <c r="AM946" s="24">
        <f t="shared" si="367"/>
        <v>15</v>
      </c>
      <c r="AN946" s="25">
        <f t="shared" si="353"/>
        <v>124.56</v>
      </c>
      <c r="AO946" s="28">
        <f t="shared" si="354"/>
        <v>139.56</v>
      </c>
      <c r="AP946" s="79"/>
      <c r="AQ946" s="112">
        <v>70</v>
      </c>
      <c r="AR946" s="112">
        <v>200</v>
      </c>
      <c r="AS946" s="112">
        <v>0</v>
      </c>
      <c r="AT946" s="112">
        <v>0</v>
      </c>
      <c r="AU946" s="112">
        <v>40</v>
      </c>
      <c r="AV946" s="62">
        <f t="shared" si="355"/>
        <v>310</v>
      </c>
      <c r="AW946" s="64">
        <f t="shared" si="356"/>
        <v>294.5</v>
      </c>
      <c r="AX946" s="120">
        <v>6</v>
      </c>
      <c r="AY946" s="120">
        <v>20</v>
      </c>
      <c r="AZ946" s="120">
        <v>8</v>
      </c>
      <c r="BA946" s="120">
        <v>1</v>
      </c>
      <c r="BB946" s="81">
        <f t="shared" si="357"/>
        <v>35</v>
      </c>
      <c r="BC946" s="80">
        <f t="shared" si="358"/>
        <v>259.5</v>
      </c>
      <c r="BD946" s="36">
        <f t="shared" si="359"/>
        <v>124.56</v>
      </c>
      <c r="BE946" s="80">
        <f t="shared" si="360"/>
        <v>134.94</v>
      </c>
    </row>
    <row r="947" spans="1:57" ht="17.399999999999999">
      <c r="A947" s="217">
        <v>41929</v>
      </c>
      <c r="B947" s="201" t="str">
        <f t="shared" si="350"/>
        <v>21:15:00</v>
      </c>
      <c r="C947" s="27" t="s">
        <v>57</v>
      </c>
      <c r="D947" s="88">
        <v>510</v>
      </c>
      <c r="E947" s="88">
        <v>400</v>
      </c>
      <c r="F947" s="88">
        <v>875</v>
      </c>
      <c r="G947" s="88">
        <v>17</v>
      </c>
      <c r="H947" s="88">
        <v>14</v>
      </c>
      <c r="I947" s="89">
        <v>29</v>
      </c>
      <c r="J947" s="55">
        <f>D947+E947+F947</f>
        <v>1785</v>
      </c>
      <c r="K947" s="55">
        <f>G947+H947+I947</f>
        <v>60</v>
      </c>
      <c r="L947" s="88">
        <v>791</v>
      </c>
      <c r="M947" s="94">
        <v>491</v>
      </c>
      <c r="N947" s="94"/>
      <c r="O947" s="93">
        <v>26</v>
      </c>
      <c r="P947" s="93">
        <v>17</v>
      </c>
      <c r="Q947" s="56"/>
      <c r="R947" s="55">
        <f t="shared" si="361"/>
        <v>1282</v>
      </c>
      <c r="S947" s="55">
        <f t="shared" si="365"/>
        <v>43</v>
      </c>
      <c r="T947" s="57">
        <f t="shared" si="362"/>
        <v>103</v>
      </c>
      <c r="U947" s="88">
        <v>6.08</v>
      </c>
      <c r="V947" s="88">
        <v>7.5</v>
      </c>
      <c r="W947" s="88">
        <v>11.2</v>
      </c>
      <c r="X947" s="44"/>
      <c r="Y947" s="44"/>
      <c r="Z947" s="44"/>
      <c r="AA947" s="44"/>
      <c r="AB947" s="44"/>
      <c r="AC947" s="68">
        <f t="shared" si="351"/>
        <v>0</v>
      </c>
      <c r="AD947" s="33">
        <v>15</v>
      </c>
      <c r="AE947" s="20">
        <f t="shared" si="352"/>
        <v>15</v>
      </c>
      <c r="AF947" s="85">
        <f>T947+U947+V948+W947+X947+Y947+Z947+AA947+AB947</f>
        <v>127.78</v>
      </c>
      <c r="AG947" s="83">
        <f t="shared" si="363"/>
        <v>112.78</v>
      </c>
      <c r="AH947" s="84"/>
      <c r="AI947" s="78"/>
      <c r="AJ947" s="22">
        <f t="shared" si="369"/>
        <v>127.78</v>
      </c>
      <c r="AK947" s="23">
        <f t="shared" si="366"/>
        <v>11.780000000000001</v>
      </c>
      <c r="AL947" s="58"/>
      <c r="AM947" s="24">
        <f t="shared" si="367"/>
        <v>15</v>
      </c>
      <c r="AN947" s="25">
        <f t="shared" si="353"/>
        <v>124.56</v>
      </c>
      <c r="AO947" s="28">
        <f t="shared" si="354"/>
        <v>139.56</v>
      </c>
      <c r="AP947" s="79"/>
      <c r="AQ947" s="112">
        <v>70</v>
      </c>
      <c r="AR947" s="112">
        <v>200</v>
      </c>
      <c r="AS947" s="112">
        <v>0</v>
      </c>
      <c r="AT947" s="112">
        <v>0</v>
      </c>
      <c r="AU947" s="112">
        <v>40</v>
      </c>
      <c r="AV947" s="62">
        <f t="shared" si="355"/>
        <v>310</v>
      </c>
      <c r="AW947" s="64">
        <f t="shared" si="356"/>
        <v>294.5</v>
      </c>
      <c r="AX947" s="120">
        <v>6</v>
      </c>
      <c r="AY947" s="120">
        <v>20</v>
      </c>
      <c r="AZ947" s="120">
        <v>8</v>
      </c>
      <c r="BA947" s="120">
        <v>1</v>
      </c>
      <c r="BB947" s="81">
        <f t="shared" si="357"/>
        <v>35</v>
      </c>
      <c r="BC947" s="80">
        <f t="shared" si="358"/>
        <v>259.5</v>
      </c>
      <c r="BD947" s="36">
        <f t="shared" si="359"/>
        <v>124.56</v>
      </c>
      <c r="BE947" s="80">
        <f t="shared" si="360"/>
        <v>134.94</v>
      </c>
    </row>
    <row r="948" spans="1:57" ht="17.399999999999999">
      <c r="A948" s="217">
        <v>41929</v>
      </c>
      <c r="B948" s="201" t="str">
        <f t="shared" si="350"/>
        <v>21:30:00</v>
      </c>
      <c r="C948" s="27" t="s">
        <v>58</v>
      </c>
      <c r="D948" s="88">
        <v>561</v>
      </c>
      <c r="E948" s="88">
        <v>317</v>
      </c>
      <c r="F948" s="88">
        <v>882</v>
      </c>
      <c r="G948" s="88">
        <v>19</v>
      </c>
      <c r="H948" s="88">
        <v>12</v>
      </c>
      <c r="I948" s="89">
        <v>29</v>
      </c>
      <c r="J948" s="55">
        <f t="shared" si="348"/>
        <v>1760</v>
      </c>
      <c r="K948" s="55">
        <f t="shared" si="349"/>
        <v>60</v>
      </c>
      <c r="L948" s="88">
        <v>787</v>
      </c>
      <c r="M948" s="94">
        <v>490</v>
      </c>
      <c r="N948" s="94"/>
      <c r="O948" s="93">
        <v>26</v>
      </c>
      <c r="P948" s="93">
        <v>17</v>
      </c>
      <c r="Q948" s="56"/>
      <c r="R948" s="55">
        <f t="shared" si="361"/>
        <v>1277</v>
      </c>
      <c r="S948" s="55">
        <f t="shared" si="365"/>
        <v>43</v>
      </c>
      <c r="T948" s="57">
        <f t="shared" si="362"/>
        <v>103</v>
      </c>
      <c r="U948" s="88">
        <v>6.08</v>
      </c>
      <c r="V948" s="88">
        <v>7.5</v>
      </c>
      <c r="W948" s="88">
        <v>11.2</v>
      </c>
      <c r="X948" s="44"/>
      <c r="Y948" s="44"/>
      <c r="Z948" s="44"/>
      <c r="AA948" s="44"/>
      <c r="AB948" s="44"/>
      <c r="AC948" s="68">
        <f t="shared" si="351"/>
        <v>0</v>
      </c>
      <c r="AD948" s="33">
        <v>15</v>
      </c>
      <c r="AE948" s="20">
        <f t="shared" si="352"/>
        <v>15</v>
      </c>
      <c r="AF948" s="85">
        <f>T948+U948+V949+W948+X948+Y948+Z948+AA948+AB948</f>
        <v>127.78</v>
      </c>
      <c r="AG948" s="83">
        <f t="shared" si="363"/>
        <v>112.78</v>
      </c>
      <c r="AH948" s="84"/>
      <c r="AI948" s="78"/>
      <c r="AJ948" s="22">
        <f t="shared" si="369"/>
        <v>127.78</v>
      </c>
      <c r="AK948" s="23">
        <f t="shared" si="366"/>
        <v>11.780000000000001</v>
      </c>
      <c r="AL948" s="58"/>
      <c r="AM948" s="24">
        <f t="shared" si="367"/>
        <v>15</v>
      </c>
      <c r="AN948" s="25">
        <f t="shared" si="353"/>
        <v>124.56</v>
      </c>
      <c r="AO948" s="28">
        <f t="shared" si="354"/>
        <v>139.56</v>
      </c>
      <c r="AP948" s="79"/>
      <c r="AQ948" s="112">
        <v>70</v>
      </c>
      <c r="AR948" s="112">
        <v>200</v>
      </c>
      <c r="AS948" s="112">
        <v>0</v>
      </c>
      <c r="AT948" s="112">
        <v>0</v>
      </c>
      <c r="AU948" s="112">
        <v>40</v>
      </c>
      <c r="AV948" s="62">
        <f t="shared" si="355"/>
        <v>310</v>
      </c>
      <c r="AW948" s="64">
        <f t="shared" si="356"/>
        <v>294.5</v>
      </c>
      <c r="AX948" s="120">
        <v>6</v>
      </c>
      <c r="AY948" s="120">
        <v>20</v>
      </c>
      <c r="AZ948" s="120">
        <v>8</v>
      </c>
      <c r="BA948" s="120">
        <v>1</v>
      </c>
      <c r="BB948" s="81">
        <f t="shared" si="357"/>
        <v>35</v>
      </c>
      <c r="BC948" s="80">
        <f t="shared" si="358"/>
        <v>259.5</v>
      </c>
      <c r="BD948" s="36">
        <f t="shared" si="359"/>
        <v>124.56</v>
      </c>
      <c r="BE948" s="80">
        <f t="shared" si="360"/>
        <v>134.94</v>
      </c>
    </row>
    <row r="949" spans="1:57" ht="17.399999999999999">
      <c r="A949" s="217">
        <v>41929</v>
      </c>
      <c r="B949" s="201" t="str">
        <f t="shared" si="350"/>
        <v>21:45:00</v>
      </c>
      <c r="C949" s="27" t="s">
        <v>59</v>
      </c>
      <c r="D949" s="88">
        <v>561</v>
      </c>
      <c r="E949" s="88">
        <v>317</v>
      </c>
      <c r="F949" s="88">
        <v>882</v>
      </c>
      <c r="G949" s="88">
        <v>19</v>
      </c>
      <c r="H949" s="88">
        <v>12</v>
      </c>
      <c r="I949" s="89">
        <v>29</v>
      </c>
      <c r="J949" s="55">
        <f>D949+E949+F949</f>
        <v>1760</v>
      </c>
      <c r="K949" s="55">
        <f>G949+H949+I949</f>
        <v>60</v>
      </c>
      <c r="L949" s="88">
        <v>787</v>
      </c>
      <c r="M949" s="94">
        <v>490</v>
      </c>
      <c r="N949" s="94"/>
      <c r="O949" s="93">
        <v>26</v>
      </c>
      <c r="P949" s="93">
        <v>17</v>
      </c>
      <c r="Q949" s="56"/>
      <c r="R949" s="55">
        <f t="shared" si="361"/>
        <v>1277</v>
      </c>
      <c r="S949" s="55">
        <f t="shared" si="365"/>
        <v>43</v>
      </c>
      <c r="T949" s="57">
        <f t="shared" si="362"/>
        <v>103</v>
      </c>
      <c r="U949" s="88">
        <v>6.08</v>
      </c>
      <c r="V949" s="88">
        <v>7.5</v>
      </c>
      <c r="W949" s="88">
        <v>11.2</v>
      </c>
      <c r="X949" s="44"/>
      <c r="Y949" s="44"/>
      <c r="Z949" s="44"/>
      <c r="AA949" s="44"/>
      <c r="AB949" s="44"/>
      <c r="AC949" s="68">
        <f t="shared" si="351"/>
        <v>0</v>
      </c>
      <c r="AD949" s="33">
        <v>15</v>
      </c>
      <c r="AE949" s="20">
        <f t="shared" si="352"/>
        <v>15</v>
      </c>
      <c r="AF949" s="85">
        <f t="shared" si="368"/>
        <v>127.78</v>
      </c>
      <c r="AG949" s="83">
        <f t="shared" si="363"/>
        <v>112.78</v>
      </c>
      <c r="AH949" s="84"/>
      <c r="AI949" s="78"/>
      <c r="AJ949" s="22">
        <f t="shared" si="369"/>
        <v>127.78</v>
      </c>
      <c r="AK949" s="23">
        <f t="shared" si="366"/>
        <v>11.780000000000001</v>
      </c>
      <c r="AL949" s="58"/>
      <c r="AM949" s="24">
        <f t="shared" si="367"/>
        <v>15</v>
      </c>
      <c r="AN949" s="25">
        <f t="shared" si="353"/>
        <v>124.56</v>
      </c>
      <c r="AO949" s="28">
        <f t="shared" si="354"/>
        <v>139.56</v>
      </c>
      <c r="AP949" s="79"/>
      <c r="AQ949" s="112">
        <v>70</v>
      </c>
      <c r="AR949" s="112">
        <v>200</v>
      </c>
      <c r="AS949" s="112">
        <v>0</v>
      </c>
      <c r="AT949" s="112">
        <v>0</v>
      </c>
      <c r="AU949" s="112">
        <v>40</v>
      </c>
      <c r="AV949" s="62">
        <f t="shared" si="355"/>
        <v>310</v>
      </c>
      <c r="AW949" s="64">
        <f t="shared" si="356"/>
        <v>294.5</v>
      </c>
      <c r="AX949" s="120">
        <v>6</v>
      </c>
      <c r="AY949" s="120">
        <v>20</v>
      </c>
      <c r="AZ949" s="120">
        <v>8</v>
      </c>
      <c r="BA949" s="120">
        <v>1</v>
      </c>
      <c r="BB949" s="81">
        <f t="shared" si="357"/>
        <v>35</v>
      </c>
      <c r="BC949" s="80">
        <f t="shared" si="358"/>
        <v>259.5</v>
      </c>
      <c r="BD949" s="36">
        <f t="shared" si="359"/>
        <v>124.56</v>
      </c>
      <c r="BE949" s="80">
        <f t="shared" si="360"/>
        <v>134.94</v>
      </c>
    </row>
    <row r="950" spans="1:57" ht="17.399999999999999">
      <c r="A950" s="217">
        <v>41929</v>
      </c>
      <c r="B950" s="201" t="str">
        <f t="shared" si="350"/>
        <v>22:00:00</v>
      </c>
      <c r="C950" s="27" t="s">
        <v>28</v>
      </c>
      <c r="D950" s="88">
        <v>725</v>
      </c>
      <c r="E950" s="88">
        <v>400</v>
      </c>
      <c r="F950" s="88">
        <v>816</v>
      </c>
      <c r="G950" s="88">
        <v>25</v>
      </c>
      <c r="H950" s="88">
        <v>14</v>
      </c>
      <c r="I950" s="89">
        <v>27</v>
      </c>
      <c r="J950" s="55">
        <f t="shared" si="348"/>
        <v>1941</v>
      </c>
      <c r="K950" s="55">
        <f t="shared" si="349"/>
        <v>66</v>
      </c>
      <c r="L950" s="88">
        <v>783</v>
      </c>
      <c r="M950" s="94">
        <v>488</v>
      </c>
      <c r="N950" s="94"/>
      <c r="O950" s="93">
        <v>26</v>
      </c>
      <c r="P950" s="93">
        <v>17</v>
      </c>
      <c r="Q950" s="56"/>
      <c r="R950" s="55">
        <f t="shared" si="361"/>
        <v>1271</v>
      </c>
      <c r="S950" s="55">
        <f t="shared" si="365"/>
        <v>43</v>
      </c>
      <c r="T950" s="57">
        <f t="shared" si="362"/>
        <v>109</v>
      </c>
      <c r="U950" s="88">
        <v>5.52</v>
      </c>
      <c r="V950" s="88">
        <v>7.5</v>
      </c>
      <c r="W950" s="88">
        <v>9.9</v>
      </c>
      <c r="X950" s="44"/>
      <c r="Y950" s="44"/>
      <c r="Z950" s="44"/>
      <c r="AA950" s="44"/>
      <c r="AB950" s="44"/>
      <c r="AC950" s="68">
        <f t="shared" si="351"/>
        <v>0</v>
      </c>
      <c r="AD950" s="33">
        <v>15</v>
      </c>
      <c r="AE950" s="20">
        <f t="shared" si="352"/>
        <v>15</v>
      </c>
      <c r="AF950" s="85">
        <f t="shared" si="368"/>
        <v>131.91999999999999</v>
      </c>
      <c r="AG950" s="83">
        <f t="shared" si="363"/>
        <v>116.91999999999999</v>
      </c>
      <c r="AH950" s="84"/>
      <c r="AI950" s="78"/>
      <c r="AJ950" s="22">
        <f t="shared" si="369"/>
        <v>131.91999999999999</v>
      </c>
      <c r="AK950" s="23">
        <f t="shared" si="366"/>
        <v>7.6400000000000148</v>
      </c>
      <c r="AL950" s="58"/>
      <c r="AM950" s="24">
        <f t="shared" si="367"/>
        <v>15</v>
      </c>
      <c r="AN950" s="25">
        <f t="shared" si="353"/>
        <v>124.56</v>
      </c>
      <c r="AO950" s="28">
        <f t="shared" si="354"/>
        <v>139.56</v>
      </c>
      <c r="AP950" s="79"/>
      <c r="AQ950" s="112">
        <v>70</v>
      </c>
      <c r="AR950" s="112">
        <v>200</v>
      </c>
      <c r="AS950" s="112">
        <v>0</v>
      </c>
      <c r="AT950" s="112">
        <v>0</v>
      </c>
      <c r="AU950" s="112">
        <v>40</v>
      </c>
      <c r="AV950" s="62">
        <f t="shared" si="355"/>
        <v>310</v>
      </c>
      <c r="AW950" s="64">
        <f t="shared" si="356"/>
        <v>294.5</v>
      </c>
      <c r="AX950" s="120">
        <v>6</v>
      </c>
      <c r="AY950" s="120">
        <v>20</v>
      </c>
      <c r="AZ950" s="120">
        <v>8</v>
      </c>
      <c r="BA950" s="120">
        <v>1</v>
      </c>
      <c r="BB950" s="81">
        <f t="shared" si="357"/>
        <v>35</v>
      </c>
      <c r="BC950" s="80">
        <f t="shared" si="358"/>
        <v>259.5</v>
      </c>
      <c r="BD950" s="36">
        <f t="shared" si="359"/>
        <v>124.56</v>
      </c>
      <c r="BE950" s="80">
        <f t="shared" si="360"/>
        <v>134.94</v>
      </c>
    </row>
    <row r="951" spans="1:57" ht="17.399999999999999">
      <c r="A951" s="217">
        <v>41929</v>
      </c>
      <c r="B951" s="201" t="str">
        <f t="shared" si="350"/>
        <v>22:30:00</v>
      </c>
      <c r="C951" s="215" t="s">
        <v>60</v>
      </c>
      <c r="D951" s="88">
        <v>744</v>
      </c>
      <c r="E951" s="88">
        <v>377</v>
      </c>
      <c r="F951" s="88">
        <v>795</v>
      </c>
      <c r="G951" s="88">
        <v>26</v>
      </c>
      <c r="H951" s="88">
        <v>13</v>
      </c>
      <c r="I951" s="89">
        <v>26</v>
      </c>
      <c r="J951" s="55">
        <f t="shared" si="348"/>
        <v>1916</v>
      </c>
      <c r="K951" s="55">
        <f t="shared" si="349"/>
        <v>65</v>
      </c>
      <c r="L951" s="88">
        <v>775</v>
      </c>
      <c r="M951" s="94">
        <v>476</v>
      </c>
      <c r="N951" s="94"/>
      <c r="O951" s="90">
        <v>25</v>
      </c>
      <c r="P951" s="93">
        <v>16</v>
      </c>
      <c r="Q951" s="56"/>
      <c r="R951" s="55">
        <f t="shared" si="361"/>
        <v>1251</v>
      </c>
      <c r="S951" s="55">
        <f t="shared" si="365"/>
        <v>41</v>
      </c>
      <c r="T951" s="57">
        <f t="shared" si="362"/>
        <v>106</v>
      </c>
      <c r="U951" s="88">
        <v>5.52</v>
      </c>
      <c r="V951" s="88">
        <v>6</v>
      </c>
      <c r="W951" s="88">
        <v>9.9</v>
      </c>
      <c r="X951" s="44"/>
      <c r="Y951" s="44"/>
      <c r="Z951" s="44"/>
      <c r="AA951" s="44"/>
      <c r="AB951" s="44"/>
      <c r="AC951" s="68">
        <f t="shared" si="351"/>
        <v>0</v>
      </c>
      <c r="AD951" s="33">
        <v>15</v>
      </c>
      <c r="AE951" s="20">
        <f>AC951+AD951</f>
        <v>15</v>
      </c>
      <c r="AF951" s="85">
        <f t="shared" si="368"/>
        <v>127.42</v>
      </c>
      <c r="AG951" s="83">
        <f t="shared" si="363"/>
        <v>112.42</v>
      </c>
      <c r="AH951" s="84"/>
      <c r="AI951" s="78"/>
      <c r="AJ951" s="22">
        <f t="shared" si="369"/>
        <v>127.42</v>
      </c>
      <c r="AK951" s="23">
        <f t="shared" si="366"/>
        <v>12.14</v>
      </c>
      <c r="AL951" s="58"/>
      <c r="AM951" s="24">
        <f t="shared" si="367"/>
        <v>15</v>
      </c>
      <c r="AN951" s="25">
        <f t="shared" si="353"/>
        <v>124.56</v>
      </c>
      <c r="AO951" s="28">
        <f t="shared" si="354"/>
        <v>139.56</v>
      </c>
      <c r="AP951" s="79"/>
      <c r="AQ951" s="112">
        <v>70</v>
      </c>
      <c r="AR951" s="112">
        <v>200</v>
      </c>
      <c r="AS951" s="112">
        <v>0</v>
      </c>
      <c r="AT951" s="112">
        <v>0</v>
      </c>
      <c r="AU951" s="112">
        <v>40</v>
      </c>
      <c r="AV951" s="62">
        <f t="shared" si="355"/>
        <v>310</v>
      </c>
      <c r="AW951" s="64">
        <f t="shared" si="356"/>
        <v>294.5</v>
      </c>
      <c r="AX951" s="120">
        <v>6</v>
      </c>
      <c r="AY951" s="120">
        <v>20</v>
      </c>
      <c r="AZ951" s="120">
        <v>8</v>
      </c>
      <c r="BA951" s="120">
        <v>1</v>
      </c>
      <c r="BB951" s="81">
        <f t="shared" si="357"/>
        <v>35</v>
      </c>
      <c r="BC951" s="80">
        <f t="shared" si="358"/>
        <v>259.5</v>
      </c>
      <c r="BD951" s="36">
        <f t="shared" si="359"/>
        <v>124.56</v>
      </c>
      <c r="BE951" s="80">
        <f t="shared" si="360"/>
        <v>134.94</v>
      </c>
    </row>
    <row r="952" spans="1:57" ht="17.399999999999999">
      <c r="A952" s="217">
        <v>41929</v>
      </c>
      <c r="B952" s="201" t="str">
        <f t="shared" si="350"/>
        <v>23:00:00</v>
      </c>
      <c r="C952" s="215" t="s">
        <v>29</v>
      </c>
      <c r="D952" s="88">
        <v>671</v>
      </c>
      <c r="E952" s="88">
        <v>342</v>
      </c>
      <c r="F952" s="88">
        <v>740</v>
      </c>
      <c r="G952" s="88">
        <v>23</v>
      </c>
      <c r="H952" s="88">
        <v>12</v>
      </c>
      <c r="I952" s="89">
        <v>25</v>
      </c>
      <c r="J952" s="55">
        <f t="shared" si="348"/>
        <v>1753</v>
      </c>
      <c r="K952" s="55">
        <f t="shared" si="349"/>
        <v>60</v>
      </c>
      <c r="L952" s="88">
        <v>690</v>
      </c>
      <c r="M952" s="94">
        <v>435</v>
      </c>
      <c r="N952" s="94"/>
      <c r="O952" s="90">
        <v>23</v>
      </c>
      <c r="P952" s="93">
        <v>16</v>
      </c>
      <c r="Q952" s="56"/>
      <c r="R952" s="55">
        <f t="shared" si="361"/>
        <v>1125</v>
      </c>
      <c r="S952" s="55">
        <f t="shared" si="365"/>
        <v>39</v>
      </c>
      <c r="T952" s="57">
        <f t="shared" si="362"/>
        <v>99</v>
      </c>
      <c r="U952" s="89">
        <v>4.93</v>
      </c>
      <c r="V952" s="88">
        <v>6</v>
      </c>
      <c r="W952" s="88">
        <v>9</v>
      </c>
      <c r="X952" s="44"/>
      <c r="Y952" s="44"/>
      <c r="Z952" s="44"/>
      <c r="AA952" s="44"/>
      <c r="AB952" s="44"/>
      <c r="AC952" s="68">
        <f t="shared" si="351"/>
        <v>0</v>
      </c>
      <c r="AD952" s="33">
        <v>15</v>
      </c>
      <c r="AE952" s="20">
        <f>AC952+AD952</f>
        <v>15</v>
      </c>
      <c r="AF952" s="85">
        <f t="shared" si="368"/>
        <v>118.93</v>
      </c>
      <c r="AG952" s="83">
        <f t="shared" si="363"/>
        <v>103.93</v>
      </c>
      <c r="AH952" s="84"/>
      <c r="AI952" s="78"/>
      <c r="AJ952" s="22">
        <f t="shared" si="369"/>
        <v>118.93</v>
      </c>
      <c r="AK952" s="23">
        <f t="shared" si="366"/>
        <v>20.629999999999995</v>
      </c>
      <c r="AL952" s="58"/>
      <c r="AM952" s="24">
        <f t="shared" si="367"/>
        <v>15</v>
      </c>
      <c r="AN952" s="25">
        <f t="shared" si="353"/>
        <v>124.56</v>
      </c>
      <c r="AO952" s="28">
        <f t="shared" si="354"/>
        <v>139.56</v>
      </c>
      <c r="AP952" s="79"/>
      <c r="AQ952" s="112">
        <v>70</v>
      </c>
      <c r="AR952" s="112">
        <v>200</v>
      </c>
      <c r="AS952" s="112">
        <v>0</v>
      </c>
      <c r="AT952" s="112">
        <v>0</v>
      </c>
      <c r="AU952" s="112">
        <v>40</v>
      </c>
      <c r="AV952" s="62">
        <f t="shared" si="355"/>
        <v>310</v>
      </c>
      <c r="AW952" s="64">
        <f t="shared" si="356"/>
        <v>294.5</v>
      </c>
      <c r="AX952" s="120">
        <v>6</v>
      </c>
      <c r="AY952" s="120">
        <v>20</v>
      </c>
      <c r="AZ952" s="120">
        <v>8</v>
      </c>
      <c r="BA952" s="120">
        <v>1</v>
      </c>
      <c r="BB952" s="81">
        <f t="shared" si="357"/>
        <v>35</v>
      </c>
      <c r="BC952" s="80">
        <f t="shared" si="358"/>
        <v>259.5</v>
      </c>
      <c r="BD952" s="36">
        <f t="shared" si="359"/>
        <v>124.56</v>
      </c>
      <c r="BE952" s="80">
        <f t="shared" si="360"/>
        <v>134.94</v>
      </c>
    </row>
    <row r="953" spans="1:57" ht="17.399999999999999">
      <c r="A953" s="217">
        <v>41929</v>
      </c>
      <c r="B953" s="201" t="str">
        <f t="shared" si="350"/>
        <v>23:30:00</v>
      </c>
      <c r="C953" s="32" t="s">
        <v>61</v>
      </c>
      <c r="D953" s="88">
        <v>662</v>
      </c>
      <c r="E953" s="88">
        <v>337</v>
      </c>
      <c r="F953" s="88">
        <v>720</v>
      </c>
      <c r="G953" s="88">
        <v>23</v>
      </c>
      <c r="H953" s="88">
        <v>12</v>
      </c>
      <c r="I953" s="89">
        <v>24</v>
      </c>
      <c r="J953" s="55">
        <f t="shared" si="348"/>
        <v>1719</v>
      </c>
      <c r="K953" s="55">
        <f t="shared" si="349"/>
        <v>59</v>
      </c>
      <c r="L953" s="88">
        <v>674</v>
      </c>
      <c r="M953" s="94">
        <v>429</v>
      </c>
      <c r="N953" s="94"/>
      <c r="O953" s="90">
        <v>22</v>
      </c>
      <c r="P953" s="93">
        <v>15</v>
      </c>
      <c r="Q953" s="56"/>
      <c r="R953" s="55">
        <f t="shared" si="361"/>
        <v>1103</v>
      </c>
      <c r="S953" s="55">
        <f t="shared" si="365"/>
        <v>37</v>
      </c>
      <c r="T953" s="57">
        <f t="shared" si="362"/>
        <v>96</v>
      </c>
      <c r="U953" s="89">
        <v>4.93</v>
      </c>
      <c r="V953" s="88">
        <v>6</v>
      </c>
      <c r="W953" s="88">
        <v>9</v>
      </c>
      <c r="X953" s="44"/>
      <c r="Y953" s="44"/>
      <c r="Z953" s="44"/>
      <c r="AA953" s="44"/>
      <c r="AB953" s="44"/>
      <c r="AC953" s="68">
        <f t="shared" si="351"/>
        <v>0</v>
      </c>
      <c r="AD953" s="33">
        <v>15</v>
      </c>
      <c r="AE953" s="20">
        <f t="shared" si="352"/>
        <v>15</v>
      </c>
      <c r="AF953" s="85">
        <f t="shared" si="368"/>
        <v>115.93</v>
      </c>
      <c r="AG953" s="83">
        <f t="shared" si="363"/>
        <v>100.93</v>
      </c>
      <c r="AH953" s="84"/>
      <c r="AI953" s="78"/>
      <c r="AJ953" s="22">
        <f t="shared" si="369"/>
        <v>115.93</v>
      </c>
      <c r="AK953" s="23">
        <f t="shared" si="366"/>
        <v>23.629999999999995</v>
      </c>
      <c r="AL953" s="58"/>
      <c r="AM953" s="24">
        <f t="shared" si="367"/>
        <v>15</v>
      </c>
      <c r="AN953" s="25">
        <f t="shared" si="353"/>
        <v>124.56</v>
      </c>
      <c r="AO953" s="28">
        <f t="shared" si="354"/>
        <v>139.56</v>
      </c>
      <c r="AP953" s="79"/>
      <c r="AQ953" s="112">
        <v>70</v>
      </c>
      <c r="AR953" s="112">
        <v>200</v>
      </c>
      <c r="AS953" s="112">
        <v>0</v>
      </c>
      <c r="AT953" s="112">
        <v>0</v>
      </c>
      <c r="AU953" s="112">
        <v>40</v>
      </c>
      <c r="AV953" s="62">
        <f t="shared" si="355"/>
        <v>310</v>
      </c>
      <c r="AW953" s="64">
        <f t="shared" si="356"/>
        <v>294.5</v>
      </c>
      <c r="AX953" s="120">
        <v>6</v>
      </c>
      <c r="AY953" s="120">
        <v>20</v>
      </c>
      <c r="AZ953" s="120">
        <v>8</v>
      </c>
      <c r="BA953" s="120">
        <v>1</v>
      </c>
      <c r="BB953" s="81">
        <f t="shared" si="357"/>
        <v>35</v>
      </c>
      <c r="BC953" s="80">
        <f t="shared" si="358"/>
        <v>259.5</v>
      </c>
      <c r="BD953" s="36">
        <f t="shared" si="359"/>
        <v>124.56</v>
      </c>
      <c r="BE953" s="80">
        <f t="shared" si="360"/>
        <v>134.94</v>
      </c>
    </row>
    <row r="954" spans="1:57" ht="17.399999999999999">
      <c r="A954" s="217">
        <v>41930</v>
      </c>
      <c r="B954" s="201" t="str">
        <f t="shared" si="350"/>
        <v>00:00:00</v>
      </c>
      <c r="C954" s="18" t="s">
        <v>85</v>
      </c>
      <c r="D954" s="44">
        <v>646</v>
      </c>
      <c r="E954" s="44">
        <v>329</v>
      </c>
      <c r="F954" s="45">
        <v>692</v>
      </c>
      <c r="G954" s="45">
        <v>22</v>
      </c>
      <c r="H954" s="86">
        <v>11</v>
      </c>
      <c r="I954" s="87">
        <v>33</v>
      </c>
      <c r="J954" s="48">
        <f>D954+E954+F954</f>
        <v>1667</v>
      </c>
      <c r="K954" s="48">
        <f>G954+H954+I954</f>
        <v>66</v>
      </c>
      <c r="L954" s="44">
        <v>663</v>
      </c>
      <c r="M954" s="19">
        <v>422</v>
      </c>
      <c r="N954" s="19"/>
      <c r="O954" s="19">
        <v>22</v>
      </c>
      <c r="P954" s="19">
        <v>14</v>
      </c>
      <c r="Q954" s="49"/>
      <c r="R954" s="48">
        <f>SUM(L954+M954+N954)</f>
        <v>1085</v>
      </c>
      <c r="S954" s="48">
        <f>O954+P954+Q954</f>
        <v>36</v>
      </c>
      <c r="T954" s="50">
        <f>SUM(K954+S954)</f>
        <v>102</v>
      </c>
      <c r="U954" s="97">
        <v>4.68</v>
      </c>
      <c r="V954" s="44">
        <v>6</v>
      </c>
      <c r="W954" s="99">
        <v>7.9</v>
      </c>
      <c r="X954" s="53"/>
      <c r="Y954" s="53"/>
      <c r="Z954" s="53"/>
      <c r="AA954" s="53"/>
      <c r="AB954" s="53"/>
      <c r="AC954" s="67">
        <f>SUM(X954:AB954)</f>
        <v>0</v>
      </c>
      <c r="AD954" s="51"/>
      <c r="AE954" s="20">
        <f>AC954+AD954</f>
        <v>0</v>
      </c>
      <c r="AF954" s="85">
        <f>T954+U954+V954+W954+X954+V953+Z954+AA954+AB954</f>
        <v>126.58000000000001</v>
      </c>
      <c r="AG954" s="21">
        <f>+AF954-AM954</f>
        <v>126.58000000000001</v>
      </c>
      <c r="AH954" s="82"/>
      <c r="AI954" s="51"/>
      <c r="AJ954" s="22">
        <f t="shared" si="369"/>
        <v>126.58000000000001</v>
      </c>
      <c r="AK954" s="23"/>
      <c r="AL954" s="54"/>
      <c r="AM954" s="24">
        <f>AE954</f>
        <v>0</v>
      </c>
      <c r="AN954" s="25">
        <f>BD954</f>
        <v>124.56</v>
      </c>
      <c r="AO954" s="26">
        <f>AM954+AN954</f>
        <v>124.56</v>
      </c>
      <c r="AP954" s="79"/>
      <c r="AQ954" s="112">
        <v>60</v>
      </c>
      <c r="AR954" s="112">
        <v>200</v>
      </c>
      <c r="AS954" s="112">
        <v>0</v>
      </c>
      <c r="AT954" s="112">
        <v>0</v>
      </c>
      <c r="AU954" s="112">
        <v>50</v>
      </c>
      <c r="AV954" s="62">
        <f>SUM(AQ954:AU954)</f>
        <v>310</v>
      </c>
      <c r="AW954" s="64">
        <f>AV954*0.95</f>
        <v>294.5</v>
      </c>
      <c r="AX954" s="120">
        <v>6</v>
      </c>
      <c r="AY954" s="120">
        <v>20</v>
      </c>
      <c r="AZ954" s="120">
        <v>8</v>
      </c>
      <c r="BA954" s="120">
        <v>1</v>
      </c>
      <c r="BB954" s="81">
        <f>SUM(AX954:BA954)</f>
        <v>35</v>
      </c>
      <c r="BC954" s="80">
        <f>AW954-BB954</f>
        <v>259.5</v>
      </c>
      <c r="BD954" s="36">
        <f>BC954*0.48</f>
        <v>124.56</v>
      </c>
      <c r="BE954" s="80">
        <f>BC954*0.52</f>
        <v>134.94</v>
      </c>
    </row>
    <row r="955" spans="1:57" ht="17.399999999999999">
      <c r="A955" s="217">
        <v>41930</v>
      </c>
      <c r="B955" s="201" t="str">
        <f t="shared" si="350"/>
        <v>00:30:00</v>
      </c>
      <c r="C955" s="27" t="s">
        <v>38</v>
      </c>
      <c r="D955" s="88">
        <v>625</v>
      </c>
      <c r="E955" s="88">
        <v>322</v>
      </c>
      <c r="F955" s="88">
        <v>704</v>
      </c>
      <c r="G955" s="45">
        <v>22</v>
      </c>
      <c r="H955" s="88">
        <v>11</v>
      </c>
      <c r="I955" s="89">
        <v>23</v>
      </c>
      <c r="J955" s="48">
        <f t="shared" ref="J955:J1009" si="370">D955+E955+F955</f>
        <v>1651</v>
      </c>
      <c r="K955" s="48">
        <f t="shared" ref="K955:K1009" si="371">G955+H955+I955</f>
        <v>56</v>
      </c>
      <c r="L955" s="44">
        <v>640</v>
      </c>
      <c r="M955" s="19">
        <v>420</v>
      </c>
      <c r="N955" s="19"/>
      <c r="O955" s="19">
        <v>22</v>
      </c>
      <c r="P955" s="19">
        <v>14</v>
      </c>
      <c r="Q955" s="49"/>
      <c r="R955" s="48">
        <f t="shared" ref="R955:R1009" si="372">SUM(L955+M955+N955)</f>
        <v>1060</v>
      </c>
      <c r="S955" s="48">
        <f t="shared" ref="S955:S1009" si="373">O955+P955+Q955</f>
        <v>36</v>
      </c>
      <c r="T955" s="50">
        <f t="shared" ref="T955:T1009" si="374">SUM(K955+S955)</f>
        <v>92</v>
      </c>
      <c r="U955" s="97">
        <v>4.68</v>
      </c>
      <c r="V955" s="44">
        <v>5</v>
      </c>
      <c r="W955" s="99">
        <v>7.9</v>
      </c>
      <c r="X955" s="53"/>
      <c r="Y955" s="53"/>
      <c r="Z955" s="53"/>
      <c r="AA955" s="53"/>
      <c r="AB955" s="53"/>
      <c r="AC955" s="67">
        <f t="shared" ref="AC955:AC1009" si="375">SUM(X955:AB955)</f>
        <v>0</v>
      </c>
      <c r="AD955" s="51"/>
      <c r="AE955" s="20">
        <f t="shared" ref="AE955:AE1009" si="376">AC955+AD955</f>
        <v>0</v>
      </c>
      <c r="AF955" s="85">
        <f t="shared" ref="AF955:AF1009" si="377">T955+U955+V955+W955+X955+V954+Z955+AA955+AB955</f>
        <v>115.58000000000001</v>
      </c>
      <c r="AG955" s="21">
        <f t="shared" ref="AG955:AG1009" si="378">+AF955-AM955</f>
        <v>115.58000000000001</v>
      </c>
      <c r="AH955" s="82"/>
      <c r="AI955" s="78"/>
      <c r="AJ955" s="22">
        <f t="shared" si="369"/>
        <v>115.58000000000001</v>
      </c>
      <c r="AK955" s="23"/>
      <c r="AL955" s="54"/>
      <c r="AM955" s="24">
        <f t="shared" ref="AM955:AM1009" si="379">AE955</f>
        <v>0</v>
      </c>
      <c r="AN955" s="25">
        <f t="shared" ref="AN955:AN1009" si="380">BD955</f>
        <v>124.56</v>
      </c>
      <c r="AO955" s="26">
        <f t="shared" ref="AO955:AO1009" si="381">AM955+AN955</f>
        <v>124.56</v>
      </c>
      <c r="AP955" s="79"/>
      <c r="AQ955" s="112">
        <v>60</v>
      </c>
      <c r="AR955" s="112">
        <v>200</v>
      </c>
      <c r="AS955" s="112">
        <v>0</v>
      </c>
      <c r="AT955" s="112">
        <v>0</v>
      </c>
      <c r="AU955" s="112">
        <v>50</v>
      </c>
      <c r="AV955" s="62">
        <f t="shared" ref="AV955:AV961" si="382">SUM(AQ955:AU955)</f>
        <v>310</v>
      </c>
      <c r="AW955" s="64">
        <f t="shared" ref="AW955:AW1009" si="383">AV955*0.95</f>
        <v>294.5</v>
      </c>
      <c r="AX955" s="120">
        <v>6</v>
      </c>
      <c r="AY955" s="120">
        <v>20</v>
      </c>
      <c r="AZ955" s="120">
        <v>8</v>
      </c>
      <c r="BA955" s="120">
        <v>1</v>
      </c>
      <c r="BB955" s="81">
        <f t="shared" ref="BB955:BB1009" si="384">SUM(AX955:BA955)</f>
        <v>35</v>
      </c>
      <c r="BC955" s="80">
        <f t="shared" ref="BC955:BC1009" si="385">AW955-BB955</f>
        <v>259.5</v>
      </c>
      <c r="BD955" s="36">
        <f t="shared" ref="BD955:BD1009" si="386">BC955*0.48</f>
        <v>124.56</v>
      </c>
      <c r="BE955" s="80">
        <f t="shared" ref="BE955:BE1009" si="387">BC955*0.52</f>
        <v>134.94</v>
      </c>
    </row>
    <row r="956" spans="1:57" ht="17.399999999999999">
      <c r="A956" s="217">
        <v>41930</v>
      </c>
      <c r="B956" s="201" t="str">
        <f t="shared" si="350"/>
        <v>01:00:00</v>
      </c>
      <c r="C956" s="18" t="s">
        <v>7</v>
      </c>
      <c r="D956" s="88">
        <v>601</v>
      </c>
      <c r="E956" s="90">
        <v>312</v>
      </c>
      <c r="F956" s="90">
        <v>662</v>
      </c>
      <c r="G956" s="45">
        <v>21</v>
      </c>
      <c r="H956" s="88">
        <v>11</v>
      </c>
      <c r="I956" s="89">
        <v>23</v>
      </c>
      <c r="J956" s="48">
        <f t="shared" si="370"/>
        <v>1575</v>
      </c>
      <c r="K956" s="48">
        <f t="shared" si="371"/>
        <v>55</v>
      </c>
      <c r="L956" s="44">
        <v>635</v>
      </c>
      <c r="M956" s="19">
        <v>422</v>
      </c>
      <c r="N956" s="19"/>
      <c r="O956" s="19">
        <v>21</v>
      </c>
      <c r="P956" s="19">
        <v>14</v>
      </c>
      <c r="Q956" s="49"/>
      <c r="R956" s="48">
        <f t="shared" si="372"/>
        <v>1057</v>
      </c>
      <c r="S956" s="48">
        <f t="shared" si="373"/>
        <v>35</v>
      </c>
      <c r="T956" s="50">
        <f t="shared" si="374"/>
        <v>90</v>
      </c>
      <c r="U956" s="97">
        <v>4.4400000000000004</v>
      </c>
      <c r="V956" s="44">
        <v>5</v>
      </c>
      <c r="W956" s="99">
        <v>7.9</v>
      </c>
      <c r="X956" s="53"/>
      <c r="Y956" s="53"/>
      <c r="Z956" s="53"/>
      <c r="AA956" s="53"/>
      <c r="AB956" s="53"/>
      <c r="AC956" s="67">
        <f t="shared" si="375"/>
        <v>0</v>
      </c>
      <c r="AD956" s="51"/>
      <c r="AE956" s="20">
        <f t="shared" si="376"/>
        <v>0</v>
      </c>
      <c r="AF956" s="85">
        <f t="shared" si="377"/>
        <v>112.34</v>
      </c>
      <c r="AG956" s="21">
        <f t="shared" si="378"/>
        <v>112.34</v>
      </c>
      <c r="AH956" s="82"/>
      <c r="AI956" s="78"/>
      <c r="AJ956" s="22">
        <f t="shared" si="369"/>
        <v>112.34</v>
      </c>
      <c r="AK956" s="23"/>
      <c r="AL956" s="58"/>
      <c r="AM956" s="24">
        <f t="shared" si="379"/>
        <v>0</v>
      </c>
      <c r="AN956" s="25">
        <f t="shared" si="380"/>
        <v>124.56</v>
      </c>
      <c r="AO956" s="26">
        <f t="shared" si="381"/>
        <v>124.56</v>
      </c>
      <c r="AP956" s="79"/>
      <c r="AQ956" s="112">
        <v>60</v>
      </c>
      <c r="AR956" s="112">
        <v>200</v>
      </c>
      <c r="AS956" s="112">
        <v>0</v>
      </c>
      <c r="AT956" s="112">
        <v>0</v>
      </c>
      <c r="AU956" s="112">
        <v>50</v>
      </c>
      <c r="AV956" s="62">
        <f t="shared" si="382"/>
        <v>310</v>
      </c>
      <c r="AW956" s="64">
        <f t="shared" si="383"/>
        <v>294.5</v>
      </c>
      <c r="AX956" s="120">
        <v>6</v>
      </c>
      <c r="AY956" s="120">
        <v>20</v>
      </c>
      <c r="AZ956" s="120">
        <v>8</v>
      </c>
      <c r="BA956" s="120">
        <v>1</v>
      </c>
      <c r="BB956" s="81">
        <f t="shared" si="384"/>
        <v>35</v>
      </c>
      <c r="BC956" s="80">
        <f t="shared" si="385"/>
        <v>259.5</v>
      </c>
      <c r="BD956" s="36">
        <f t="shared" si="386"/>
        <v>124.56</v>
      </c>
      <c r="BE956" s="80">
        <f t="shared" si="387"/>
        <v>134.94</v>
      </c>
    </row>
    <row r="957" spans="1:57" ht="17.399999999999999">
      <c r="A957" s="217">
        <v>41930</v>
      </c>
      <c r="B957" s="201" t="str">
        <f t="shared" si="350"/>
        <v>01:30:00</v>
      </c>
      <c r="C957" s="18" t="s">
        <v>39</v>
      </c>
      <c r="D957" s="88">
        <v>589</v>
      </c>
      <c r="E957" s="88">
        <v>305</v>
      </c>
      <c r="F957" s="88">
        <v>652</v>
      </c>
      <c r="G957" s="45">
        <v>21</v>
      </c>
      <c r="H957" s="88">
        <v>11</v>
      </c>
      <c r="I957" s="89">
        <v>22</v>
      </c>
      <c r="J957" s="48">
        <f t="shared" si="370"/>
        <v>1546</v>
      </c>
      <c r="K957" s="48">
        <f t="shared" si="371"/>
        <v>54</v>
      </c>
      <c r="L957" s="44">
        <v>630</v>
      </c>
      <c r="M957" s="19">
        <v>408</v>
      </c>
      <c r="N957" s="19"/>
      <c r="O957" s="19">
        <v>21</v>
      </c>
      <c r="P957" s="19">
        <v>14</v>
      </c>
      <c r="Q957" s="49"/>
      <c r="R957" s="48">
        <f t="shared" si="372"/>
        <v>1038</v>
      </c>
      <c r="S957" s="48">
        <f t="shared" si="373"/>
        <v>35</v>
      </c>
      <c r="T957" s="50">
        <f t="shared" si="374"/>
        <v>89</v>
      </c>
      <c r="U957" s="97">
        <v>4.4400000000000004</v>
      </c>
      <c r="V957" s="44">
        <v>5</v>
      </c>
      <c r="W957" s="99">
        <v>7.9</v>
      </c>
      <c r="X957" s="53"/>
      <c r="Y957" s="53"/>
      <c r="Z957" s="53"/>
      <c r="AA957" s="53"/>
      <c r="AB957" s="53"/>
      <c r="AC957" s="67">
        <f t="shared" si="375"/>
        <v>0</v>
      </c>
      <c r="AD957" s="51"/>
      <c r="AE957" s="20">
        <f t="shared" si="376"/>
        <v>0</v>
      </c>
      <c r="AF957" s="85">
        <f t="shared" si="377"/>
        <v>111.34</v>
      </c>
      <c r="AG957" s="21">
        <f t="shared" si="378"/>
        <v>111.34</v>
      </c>
      <c r="AH957" s="82"/>
      <c r="AI957" s="78"/>
      <c r="AJ957" s="22">
        <f t="shared" si="369"/>
        <v>111.34</v>
      </c>
      <c r="AK957" s="23"/>
      <c r="AL957" s="58"/>
      <c r="AM957" s="24">
        <f t="shared" si="379"/>
        <v>0</v>
      </c>
      <c r="AN957" s="25">
        <f t="shared" si="380"/>
        <v>124.56</v>
      </c>
      <c r="AO957" s="26">
        <f t="shared" si="381"/>
        <v>124.56</v>
      </c>
      <c r="AP957" s="79"/>
      <c r="AQ957" s="112">
        <v>60</v>
      </c>
      <c r="AR957" s="112">
        <v>200</v>
      </c>
      <c r="AS957" s="112">
        <v>0</v>
      </c>
      <c r="AT957" s="112">
        <v>0</v>
      </c>
      <c r="AU957" s="112">
        <v>50</v>
      </c>
      <c r="AV957" s="62">
        <f t="shared" si="382"/>
        <v>310</v>
      </c>
      <c r="AW957" s="64">
        <f t="shared" si="383"/>
        <v>294.5</v>
      </c>
      <c r="AX957" s="120">
        <v>6</v>
      </c>
      <c r="AY957" s="120">
        <v>20</v>
      </c>
      <c r="AZ957" s="120">
        <v>8</v>
      </c>
      <c r="BA957" s="120">
        <v>1</v>
      </c>
      <c r="BB957" s="81">
        <f t="shared" si="384"/>
        <v>35</v>
      </c>
      <c r="BC957" s="80">
        <f t="shared" si="385"/>
        <v>259.5</v>
      </c>
      <c r="BD957" s="36">
        <f t="shared" si="386"/>
        <v>124.56</v>
      </c>
      <c r="BE957" s="80">
        <f t="shared" si="387"/>
        <v>134.94</v>
      </c>
    </row>
    <row r="958" spans="1:57" ht="17.399999999999999">
      <c r="A958" s="217">
        <v>41930</v>
      </c>
      <c r="B958" s="201" t="str">
        <f t="shared" si="350"/>
        <v>02:00:00</v>
      </c>
      <c r="C958" s="27" t="s">
        <v>8</v>
      </c>
      <c r="D958" s="88">
        <v>575</v>
      </c>
      <c r="E958" s="88">
        <v>303</v>
      </c>
      <c r="F958" s="88">
        <v>663</v>
      </c>
      <c r="G958" s="45">
        <v>20</v>
      </c>
      <c r="H958" s="88">
        <v>11</v>
      </c>
      <c r="I958" s="89">
        <v>22</v>
      </c>
      <c r="J958" s="48">
        <f t="shared" si="370"/>
        <v>1541</v>
      </c>
      <c r="K958" s="48">
        <f t="shared" si="371"/>
        <v>53</v>
      </c>
      <c r="L958" s="44">
        <v>620</v>
      </c>
      <c r="M958" s="19">
        <v>410</v>
      </c>
      <c r="N958" s="19"/>
      <c r="O958" s="19">
        <v>21</v>
      </c>
      <c r="P958" s="19">
        <v>14</v>
      </c>
      <c r="Q958" s="49"/>
      <c r="R958" s="48">
        <f t="shared" si="372"/>
        <v>1030</v>
      </c>
      <c r="S958" s="48">
        <f t="shared" si="373"/>
        <v>35</v>
      </c>
      <c r="T958" s="50">
        <f t="shared" si="374"/>
        <v>88</v>
      </c>
      <c r="U958" s="97">
        <v>3</v>
      </c>
      <c r="V958" s="44">
        <v>5</v>
      </c>
      <c r="W958" s="99">
        <v>7.5</v>
      </c>
      <c r="X958" s="53"/>
      <c r="Y958" s="53"/>
      <c r="Z958" s="53"/>
      <c r="AA958" s="53"/>
      <c r="AB958" s="53"/>
      <c r="AC958" s="67">
        <f t="shared" si="375"/>
        <v>0</v>
      </c>
      <c r="AD958" s="51"/>
      <c r="AE958" s="20">
        <f t="shared" si="376"/>
        <v>0</v>
      </c>
      <c r="AF958" s="85">
        <f t="shared" si="377"/>
        <v>108.5</v>
      </c>
      <c r="AG958" s="21">
        <f t="shared" si="378"/>
        <v>108.5</v>
      </c>
      <c r="AH958" s="82"/>
      <c r="AI958" s="78"/>
      <c r="AJ958" s="22">
        <f t="shared" si="369"/>
        <v>108.5</v>
      </c>
      <c r="AK958" s="23"/>
      <c r="AL958" s="58"/>
      <c r="AM958" s="24">
        <f t="shared" si="379"/>
        <v>0</v>
      </c>
      <c r="AN958" s="25">
        <f t="shared" si="380"/>
        <v>124.56</v>
      </c>
      <c r="AO958" s="26">
        <f t="shared" si="381"/>
        <v>124.56</v>
      </c>
      <c r="AP958" s="79"/>
      <c r="AQ958" s="112">
        <v>60</v>
      </c>
      <c r="AR958" s="112">
        <v>200</v>
      </c>
      <c r="AS958" s="112">
        <v>0</v>
      </c>
      <c r="AT958" s="112">
        <v>0</v>
      </c>
      <c r="AU958" s="112">
        <v>50</v>
      </c>
      <c r="AV958" s="62">
        <f t="shared" si="382"/>
        <v>310</v>
      </c>
      <c r="AW958" s="64">
        <f t="shared" si="383"/>
        <v>294.5</v>
      </c>
      <c r="AX958" s="120">
        <v>6</v>
      </c>
      <c r="AY958" s="120">
        <v>20</v>
      </c>
      <c r="AZ958" s="120">
        <v>8</v>
      </c>
      <c r="BA958" s="120">
        <v>1</v>
      </c>
      <c r="BB958" s="81">
        <f t="shared" si="384"/>
        <v>35</v>
      </c>
      <c r="BC958" s="80">
        <f t="shared" si="385"/>
        <v>259.5</v>
      </c>
      <c r="BD958" s="36">
        <f t="shared" si="386"/>
        <v>124.56</v>
      </c>
      <c r="BE958" s="80">
        <f t="shared" si="387"/>
        <v>134.94</v>
      </c>
    </row>
    <row r="959" spans="1:57" ht="17.399999999999999">
      <c r="A959" s="217">
        <v>41930</v>
      </c>
      <c r="B959" s="201" t="str">
        <f t="shared" si="350"/>
        <v>02:30:00</v>
      </c>
      <c r="C959" s="27" t="s">
        <v>40</v>
      </c>
      <c r="D959" s="88">
        <v>567</v>
      </c>
      <c r="E959" s="88">
        <v>300</v>
      </c>
      <c r="F959" s="88">
        <v>660</v>
      </c>
      <c r="G959" s="45">
        <v>20</v>
      </c>
      <c r="H959" s="88">
        <v>12</v>
      </c>
      <c r="I959" s="89">
        <v>22</v>
      </c>
      <c r="J959" s="48">
        <f t="shared" si="370"/>
        <v>1527</v>
      </c>
      <c r="K959" s="48">
        <f t="shared" si="371"/>
        <v>54</v>
      </c>
      <c r="L959" s="44">
        <v>615</v>
      </c>
      <c r="M959" s="19">
        <v>411</v>
      </c>
      <c r="N959" s="19"/>
      <c r="O959" s="19">
        <v>20</v>
      </c>
      <c r="P959" s="19">
        <v>14</v>
      </c>
      <c r="Q959" s="49"/>
      <c r="R959" s="48">
        <f t="shared" si="372"/>
        <v>1026</v>
      </c>
      <c r="S959" s="48">
        <f t="shared" si="373"/>
        <v>34</v>
      </c>
      <c r="T959" s="50">
        <f t="shared" si="374"/>
        <v>88</v>
      </c>
      <c r="U959" s="97">
        <v>3</v>
      </c>
      <c r="V959" s="44">
        <v>5</v>
      </c>
      <c r="W959" s="99">
        <v>7.5</v>
      </c>
      <c r="X959" s="53"/>
      <c r="Y959" s="53"/>
      <c r="Z959" s="53"/>
      <c r="AA959" s="53"/>
      <c r="AB959" s="53"/>
      <c r="AC959" s="67">
        <f t="shared" si="375"/>
        <v>0</v>
      </c>
      <c r="AD959" s="51"/>
      <c r="AE959" s="20">
        <f t="shared" si="376"/>
        <v>0</v>
      </c>
      <c r="AF959" s="85">
        <f t="shared" si="377"/>
        <v>108.5</v>
      </c>
      <c r="AG959" s="21">
        <f t="shared" si="378"/>
        <v>108.5</v>
      </c>
      <c r="AH959" s="82"/>
      <c r="AI959" s="78"/>
      <c r="AJ959" s="22">
        <f t="shared" si="369"/>
        <v>108.5</v>
      </c>
      <c r="AK959" s="23"/>
      <c r="AL959" s="58"/>
      <c r="AM959" s="24">
        <f t="shared" si="379"/>
        <v>0</v>
      </c>
      <c r="AN959" s="25">
        <f t="shared" si="380"/>
        <v>124.56</v>
      </c>
      <c r="AO959" s="26">
        <f t="shared" si="381"/>
        <v>124.56</v>
      </c>
      <c r="AP959" s="79"/>
      <c r="AQ959" s="112">
        <v>60</v>
      </c>
      <c r="AR959" s="112">
        <v>200</v>
      </c>
      <c r="AS959" s="112">
        <v>0</v>
      </c>
      <c r="AT959" s="112">
        <v>0</v>
      </c>
      <c r="AU959" s="112">
        <v>50</v>
      </c>
      <c r="AV959" s="62">
        <f t="shared" si="382"/>
        <v>310</v>
      </c>
      <c r="AW959" s="64">
        <f t="shared" si="383"/>
        <v>294.5</v>
      </c>
      <c r="AX959" s="120">
        <v>6</v>
      </c>
      <c r="AY959" s="120">
        <v>20</v>
      </c>
      <c r="AZ959" s="120">
        <v>8</v>
      </c>
      <c r="BA959" s="120">
        <v>1</v>
      </c>
      <c r="BB959" s="81">
        <f t="shared" si="384"/>
        <v>35</v>
      </c>
      <c r="BC959" s="80">
        <f t="shared" si="385"/>
        <v>259.5</v>
      </c>
      <c r="BD959" s="36">
        <f t="shared" si="386"/>
        <v>124.56</v>
      </c>
      <c r="BE959" s="80">
        <f t="shared" si="387"/>
        <v>134.94</v>
      </c>
    </row>
    <row r="960" spans="1:57" ht="17.399999999999999">
      <c r="A960" s="217">
        <v>41930</v>
      </c>
      <c r="B960" s="201" t="str">
        <f t="shared" si="350"/>
        <v>03:00:00</v>
      </c>
      <c r="C960" s="27" t="s">
        <v>9</v>
      </c>
      <c r="D960" s="88">
        <v>561</v>
      </c>
      <c r="E960" s="45">
        <v>297</v>
      </c>
      <c r="F960" s="88">
        <v>648</v>
      </c>
      <c r="G960" s="45">
        <v>20</v>
      </c>
      <c r="H960" s="88">
        <v>12</v>
      </c>
      <c r="I960" s="89">
        <v>22</v>
      </c>
      <c r="J960" s="48">
        <f t="shared" si="370"/>
        <v>1506</v>
      </c>
      <c r="K960" s="48">
        <f t="shared" si="371"/>
        <v>54</v>
      </c>
      <c r="L960" s="44">
        <v>598</v>
      </c>
      <c r="M960" s="19">
        <v>409</v>
      </c>
      <c r="N960" s="19"/>
      <c r="O960" s="19">
        <v>20</v>
      </c>
      <c r="P960" s="19">
        <v>14</v>
      </c>
      <c r="Q960" s="49"/>
      <c r="R960" s="48">
        <f t="shared" si="372"/>
        <v>1007</v>
      </c>
      <c r="S960" s="48">
        <f t="shared" si="373"/>
        <v>34</v>
      </c>
      <c r="T960" s="50">
        <f t="shared" si="374"/>
        <v>88</v>
      </c>
      <c r="U960" s="97">
        <v>2.97</v>
      </c>
      <c r="V960" s="44">
        <v>5</v>
      </c>
      <c r="W960" s="99">
        <v>7.4</v>
      </c>
      <c r="X960" s="53"/>
      <c r="Y960" s="53"/>
      <c r="Z960" s="53"/>
      <c r="AA960" s="53"/>
      <c r="AB960" s="53"/>
      <c r="AC960" s="67">
        <f t="shared" si="375"/>
        <v>0</v>
      </c>
      <c r="AD960" s="51"/>
      <c r="AE960" s="20">
        <f t="shared" si="376"/>
        <v>0</v>
      </c>
      <c r="AF960" s="85">
        <f t="shared" si="377"/>
        <v>108.37</v>
      </c>
      <c r="AG960" s="21">
        <f t="shared" si="378"/>
        <v>108.37</v>
      </c>
      <c r="AH960" s="82"/>
      <c r="AI960" s="78"/>
      <c r="AJ960" s="22">
        <f t="shared" si="369"/>
        <v>108.37</v>
      </c>
      <c r="AK960" s="23"/>
      <c r="AL960" s="58"/>
      <c r="AM960" s="24">
        <f t="shared" si="379"/>
        <v>0</v>
      </c>
      <c r="AN960" s="25">
        <f t="shared" si="380"/>
        <v>124.56</v>
      </c>
      <c r="AO960" s="26">
        <f t="shared" si="381"/>
        <v>124.56</v>
      </c>
      <c r="AP960" s="79"/>
      <c r="AQ960" s="112">
        <v>60</v>
      </c>
      <c r="AR960" s="112">
        <v>200</v>
      </c>
      <c r="AS960" s="112">
        <v>0</v>
      </c>
      <c r="AT960" s="112">
        <v>0</v>
      </c>
      <c r="AU960" s="112">
        <v>50</v>
      </c>
      <c r="AV960" s="62">
        <f t="shared" si="382"/>
        <v>310</v>
      </c>
      <c r="AW960" s="64">
        <f t="shared" si="383"/>
        <v>294.5</v>
      </c>
      <c r="AX960" s="120">
        <v>6</v>
      </c>
      <c r="AY960" s="120">
        <v>20</v>
      </c>
      <c r="AZ960" s="120">
        <v>8</v>
      </c>
      <c r="BA960" s="120">
        <v>1</v>
      </c>
      <c r="BB960" s="81">
        <f t="shared" si="384"/>
        <v>35</v>
      </c>
      <c r="BC960" s="80">
        <f t="shared" si="385"/>
        <v>259.5</v>
      </c>
      <c r="BD960" s="36">
        <f t="shared" si="386"/>
        <v>124.56</v>
      </c>
      <c r="BE960" s="80">
        <f t="shared" si="387"/>
        <v>134.94</v>
      </c>
    </row>
    <row r="961" spans="1:57" ht="17.399999999999999">
      <c r="A961" s="217">
        <v>41930</v>
      </c>
      <c r="B961" s="201" t="str">
        <f t="shared" si="350"/>
        <v>03:30:00</v>
      </c>
      <c r="C961" s="27" t="s">
        <v>41</v>
      </c>
      <c r="D961" s="88">
        <v>548</v>
      </c>
      <c r="E961" s="88">
        <v>292</v>
      </c>
      <c r="F961" s="88">
        <v>639</v>
      </c>
      <c r="G961" s="45">
        <v>20</v>
      </c>
      <c r="H961" s="88">
        <v>11</v>
      </c>
      <c r="I961" s="89">
        <v>22</v>
      </c>
      <c r="J961" s="48">
        <f t="shared" si="370"/>
        <v>1479</v>
      </c>
      <c r="K961" s="48">
        <f t="shared" si="371"/>
        <v>53</v>
      </c>
      <c r="L961" s="44">
        <v>604</v>
      </c>
      <c r="M961" s="19">
        <v>407</v>
      </c>
      <c r="N961" s="19"/>
      <c r="O961" s="19">
        <v>20</v>
      </c>
      <c r="P961" s="19">
        <v>14</v>
      </c>
      <c r="Q961" s="49"/>
      <c r="R961" s="48">
        <f t="shared" si="372"/>
        <v>1011</v>
      </c>
      <c r="S961" s="48">
        <f t="shared" si="373"/>
        <v>34</v>
      </c>
      <c r="T961" s="50">
        <f t="shared" si="374"/>
        <v>87</v>
      </c>
      <c r="U961" s="97">
        <v>2.97</v>
      </c>
      <c r="V961" s="44">
        <v>4.5</v>
      </c>
      <c r="W961" s="99">
        <v>7.4</v>
      </c>
      <c r="X961" s="53"/>
      <c r="Y961" s="53"/>
      <c r="Z961" s="53"/>
      <c r="AA961" s="53"/>
      <c r="AB961" s="53"/>
      <c r="AC961" s="67">
        <f t="shared" si="375"/>
        <v>0</v>
      </c>
      <c r="AD961" s="51"/>
      <c r="AE961" s="20">
        <f t="shared" si="376"/>
        <v>0</v>
      </c>
      <c r="AF961" s="85">
        <f t="shared" si="377"/>
        <v>106.87</v>
      </c>
      <c r="AG961" s="21">
        <f t="shared" si="378"/>
        <v>106.87</v>
      </c>
      <c r="AH961" s="82"/>
      <c r="AI961" s="78"/>
      <c r="AJ961" s="22">
        <f t="shared" si="369"/>
        <v>106.87</v>
      </c>
      <c r="AK961" s="23"/>
      <c r="AL961" s="58"/>
      <c r="AM961" s="24">
        <f t="shared" si="379"/>
        <v>0</v>
      </c>
      <c r="AN961" s="25">
        <f t="shared" si="380"/>
        <v>124.56</v>
      </c>
      <c r="AO961" s="26">
        <f t="shared" si="381"/>
        <v>124.56</v>
      </c>
      <c r="AP961" s="79"/>
      <c r="AQ961" s="112">
        <v>60</v>
      </c>
      <c r="AR961" s="112">
        <v>200</v>
      </c>
      <c r="AS961" s="112">
        <v>0</v>
      </c>
      <c r="AT961" s="112">
        <v>0</v>
      </c>
      <c r="AU961" s="112">
        <v>50</v>
      </c>
      <c r="AV961" s="62">
        <f t="shared" si="382"/>
        <v>310</v>
      </c>
      <c r="AW961" s="64">
        <f t="shared" si="383"/>
        <v>294.5</v>
      </c>
      <c r="AX961" s="120">
        <v>6</v>
      </c>
      <c r="AY961" s="120">
        <v>20</v>
      </c>
      <c r="AZ961" s="120">
        <v>8</v>
      </c>
      <c r="BA961" s="120">
        <v>1</v>
      </c>
      <c r="BB961" s="81">
        <f t="shared" si="384"/>
        <v>35</v>
      </c>
      <c r="BC961" s="80">
        <f t="shared" si="385"/>
        <v>259.5</v>
      </c>
      <c r="BD961" s="36">
        <f t="shared" si="386"/>
        <v>124.56</v>
      </c>
      <c r="BE961" s="80">
        <f t="shared" si="387"/>
        <v>134.94</v>
      </c>
    </row>
    <row r="962" spans="1:57" ht="17.399999999999999">
      <c r="A962" s="217">
        <v>41930</v>
      </c>
      <c r="B962" s="201" t="str">
        <f t="shared" si="350"/>
        <v>04:00:00</v>
      </c>
      <c r="C962" s="27" t="s">
        <v>10</v>
      </c>
      <c r="D962" s="88">
        <v>539</v>
      </c>
      <c r="E962" s="90">
        <v>284</v>
      </c>
      <c r="F962" s="88">
        <v>631</v>
      </c>
      <c r="G962" s="45">
        <v>19</v>
      </c>
      <c r="H962" s="88">
        <v>10</v>
      </c>
      <c r="I962" s="89">
        <v>21</v>
      </c>
      <c r="J962" s="48">
        <f t="shared" si="370"/>
        <v>1454</v>
      </c>
      <c r="K962" s="48">
        <f t="shared" si="371"/>
        <v>50</v>
      </c>
      <c r="L962" s="44">
        <v>612</v>
      </c>
      <c r="M962" s="19">
        <v>400</v>
      </c>
      <c r="N962" s="19"/>
      <c r="O962" s="19">
        <v>20</v>
      </c>
      <c r="P962" s="19">
        <v>14</v>
      </c>
      <c r="Q962" s="49"/>
      <c r="R962" s="48">
        <f t="shared" si="372"/>
        <v>1012</v>
      </c>
      <c r="S962" s="48">
        <f t="shared" si="373"/>
        <v>34</v>
      </c>
      <c r="T962" s="50">
        <f t="shared" si="374"/>
        <v>84</v>
      </c>
      <c r="U962" s="97">
        <v>2.76</v>
      </c>
      <c r="V962" s="44">
        <v>4.5</v>
      </c>
      <c r="W962" s="99">
        <v>7.3</v>
      </c>
      <c r="X962" s="53"/>
      <c r="Y962" s="53"/>
      <c r="Z962" s="53"/>
      <c r="AA962" s="53"/>
      <c r="AB962" s="53"/>
      <c r="AC962" s="67">
        <f t="shared" si="375"/>
        <v>0</v>
      </c>
      <c r="AD962" s="51"/>
      <c r="AE962" s="20">
        <f t="shared" si="376"/>
        <v>0</v>
      </c>
      <c r="AF962" s="85">
        <f t="shared" si="377"/>
        <v>103.06</v>
      </c>
      <c r="AG962" s="21">
        <f t="shared" si="378"/>
        <v>103.06</v>
      </c>
      <c r="AH962" s="82"/>
      <c r="AI962" s="78"/>
      <c r="AJ962" s="22">
        <f t="shared" si="369"/>
        <v>103.06</v>
      </c>
      <c r="AK962" s="23"/>
      <c r="AL962" s="58"/>
      <c r="AM962" s="24">
        <f t="shared" si="379"/>
        <v>0</v>
      </c>
      <c r="AN962" s="25">
        <f t="shared" si="380"/>
        <v>124.56</v>
      </c>
      <c r="AO962" s="26">
        <f t="shared" si="381"/>
        <v>124.56</v>
      </c>
      <c r="AP962" s="79"/>
      <c r="AQ962" s="112">
        <v>60</v>
      </c>
      <c r="AR962" s="112">
        <v>200</v>
      </c>
      <c r="AS962" s="112">
        <v>0</v>
      </c>
      <c r="AT962" s="112">
        <v>0</v>
      </c>
      <c r="AU962" s="112">
        <v>50</v>
      </c>
      <c r="AV962" s="62">
        <f t="shared" ref="AV962:AV1009" si="388">SUM(AQ962:AU962)</f>
        <v>310</v>
      </c>
      <c r="AW962" s="64">
        <f t="shared" si="383"/>
        <v>294.5</v>
      </c>
      <c r="AX962" s="120">
        <v>6</v>
      </c>
      <c r="AY962" s="120">
        <v>20</v>
      </c>
      <c r="AZ962" s="120">
        <v>8</v>
      </c>
      <c r="BA962" s="120">
        <v>1</v>
      </c>
      <c r="BB962" s="81">
        <f t="shared" si="384"/>
        <v>35</v>
      </c>
      <c r="BC962" s="80">
        <f t="shared" si="385"/>
        <v>259.5</v>
      </c>
      <c r="BD962" s="36">
        <f t="shared" si="386"/>
        <v>124.56</v>
      </c>
      <c r="BE962" s="80">
        <f t="shared" si="387"/>
        <v>134.94</v>
      </c>
    </row>
    <row r="963" spans="1:57" ht="17.399999999999999">
      <c r="A963" s="217">
        <v>41930</v>
      </c>
      <c r="B963" s="201" t="str">
        <f t="shared" ref="B963:B1026" si="389">LEFT(C963,2) &amp; ":" &amp; RIGHT(C963,2) &amp; ":00"</f>
        <v>04:30:00</v>
      </c>
      <c r="C963" s="27" t="s">
        <v>42</v>
      </c>
      <c r="D963" s="88">
        <v>540</v>
      </c>
      <c r="E963" s="88">
        <v>279</v>
      </c>
      <c r="F963" s="88">
        <v>650</v>
      </c>
      <c r="G963" s="45">
        <v>19</v>
      </c>
      <c r="H963" s="88">
        <v>10</v>
      </c>
      <c r="I963" s="89">
        <v>21</v>
      </c>
      <c r="J963" s="48">
        <f t="shared" si="370"/>
        <v>1469</v>
      </c>
      <c r="K963" s="48">
        <f t="shared" si="371"/>
        <v>50</v>
      </c>
      <c r="L963" s="44">
        <v>601</v>
      </c>
      <c r="M963" s="19">
        <v>390</v>
      </c>
      <c r="N963" s="19"/>
      <c r="O963" s="19">
        <v>20</v>
      </c>
      <c r="P963" s="19">
        <v>13</v>
      </c>
      <c r="Q963" s="49"/>
      <c r="R963" s="48">
        <f t="shared" si="372"/>
        <v>991</v>
      </c>
      <c r="S963" s="48">
        <f t="shared" si="373"/>
        <v>33</v>
      </c>
      <c r="T963" s="50">
        <f t="shared" si="374"/>
        <v>83</v>
      </c>
      <c r="U963" s="97">
        <v>2.76</v>
      </c>
      <c r="V963" s="44">
        <v>4.5</v>
      </c>
      <c r="W963" s="99">
        <v>7.3</v>
      </c>
      <c r="X963" s="53"/>
      <c r="Y963" s="53"/>
      <c r="Z963" s="53"/>
      <c r="AA963" s="53"/>
      <c r="AB963" s="53"/>
      <c r="AC963" s="67">
        <f t="shared" si="375"/>
        <v>0</v>
      </c>
      <c r="AD963" s="51"/>
      <c r="AE963" s="20">
        <f t="shared" si="376"/>
        <v>0</v>
      </c>
      <c r="AF963" s="85">
        <f t="shared" si="377"/>
        <v>102.06</v>
      </c>
      <c r="AG963" s="21">
        <f t="shared" si="378"/>
        <v>102.06</v>
      </c>
      <c r="AH963" s="82"/>
      <c r="AI963" s="78"/>
      <c r="AJ963" s="22">
        <f t="shared" si="369"/>
        <v>102.06</v>
      </c>
      <c r="AK963" s="23"/>
      <c r="AL963" s="58"/>
      <c r="AM963" s="24">
        <f t="shared" si="379"/>
        <v>0</v>
      </c>
      <c r="AN963" s="25">
        <f t="shared" si="380"/>
        <v>124.56</v>
      </c>
      <c r="AO963" s="26">
        <f t="shared" si="381"/>
        <v>124.56</v>
      </c>
      <c r="AP963" s="79"/>
      <c r="AQ963" s="112">
        <v>60</v>
      </c>
      <c r="AR963" s="112">
        <v>200</v>
      </c>
      <c r="AS963" s="112">
        <v>0</v>
      </c>
      <c r="AT963" s="112">
        <v>0</v>
      </c>
      <c r="AU963" s="112">
        <v>50</v>
      </c>
      <c r="AV963" s="62">
        <f t="shared" si="388"/>
        <v>310</v>
      </c>
      <c r="AW963" s="64">
        <f t="shared" si="383"/>
        <v>294.5</v>
      </c>
      <c r="AX963" s="120">
        <v>6</v>
      </c>
      <c r="AY963" s="120">
        <v>20</v>
      </c>
      <c r="AZ963" s="120">
        <v>8</v>
      </c>
      <c r="BA963" s="120">
        <v>1</v>
      </c>
      <c r="BB963" s="81">
        <f t="shared" si="384"/>
        <v>35</v>
      </c>
      <c r="BC963" s="80">
        <f t="shared" si="385"/>
        <v>259.5</v>
      </c>
      <c r="BD963" s="36">
        <f t="shared" si="386"/>
        <v>124.56</v>
      </c>
      <c r="BE963" s="80">
        <f t="shared" si="387"/>
        <v>134.94</v>
      </c>
    </row>
    <row r="964" spans="1:57" ht="17.399999999999999">
      <c r="A964" s="217">
        <v>41930</v>
      </c>
      <c r="B964" s="201" t="str">
        <f t="shared" si="389"/>
        <v>05:00:00</v>
      </c>
      <c r="C964" s="27" t="s">
        <v>11</v>
      </c>
      <c r="D964" s="88">
        <v>540</v>
      </c>
      <c r="E964" s="88">
        <v>271</v>
      </c>
      <c r="F964" s="88">
        <v>645</v>
      </c>
      <c r="G964" s="88">
        <v>18</v>
      </c>
      <c r="H964" s="88">
        <v>10</v>
      </c>
      <c r="I964" s="89">
        <v>21</v>
      </c>
      <c r="J964" s="48">
        <f t="shared" si="370"/>
        <v>1456</v>
      </c>
      <c r="K964" s="48">
        <f t="shared" si="371"/>
        <v>49</v>
      </c>
      <c r="L964" s="44">
        <v>577</v>
      </c>
      <c r="M964" s="19">
        <v>380</v>
      </c>
      <c r="N964" s="19"/>
      <c r="O964" s="19">
        <v>19</v>
      </c>
      <c r="P964" s="19">
        <v>13</v>
      </c>
      <c r="Q964" s="49"/>
      <c r="R964" s="48">
        <f t="shared" si="372"/>
        <v>957</v>
      </c>
      <c r="S964" s="48">
        <f t="shared" si="373"/>
        <v>32</v>
      </c>
      <c r="T964" s="50">
        <f t="shared" si="374"/>
        <v>81</v>
      </c>
      <c r="U964" s="97">
        <v>2.82</v>
      </c>
      <c r="V964" s="44">
        <v>4.5</v>
      </c>
      <c r="W964" s="99">
        <v>7.2</v>
      </c>
      <c r="X964" s="53"/>
      <c r="Y964" s="53"/>
      <c r="Z964" s="53"/>
      <c r="AA964" s="53"/>
      <c r="AB964" s="53"/>
      <c r="AC964" s="67">
        <f t="shared" si="375"/>
        <v>0</v>
      </c>
      <c r="AD964" s="51"/>
      <c r="AE964" s="20">
        <f t="shared" si="376"/>
        <v>0</v>
      </c>
      <c r="AF964" s="85">
        <f t="shared" si="377"/>
        <v>100.02</v>
      </c>
      <c r="AG964" s="21">
        <f t="shared" si="378"/>
        <v>100.02</v>
      </c>
      <c r="AH964" s="82"/>
      <c r="AI964" s="78"/>
      <c r="AJ964" s="22">
        <f t="shared" si="369"/>
        <v>100.02</v>
      </c>
      <c r="AK964" s="23"/>
      <c r="AL964" s="58"/>
      <c r="AM964" s="24">
        <f t="shared" si="379"/>
        <v>0</v>
      </c>
      <c r="AN964" s="25">
        <f t="shared" si="380"/>
        <v>124.56</v>
      </c>
      <c r="AO964" s="26">
        <f t="shared" si="381"/>
        <v>124.56</v>
      </c>
      <c r="AP964" s="79"/>
      <c r="AQ964" s="112">
        <v>60</v>
      </c>
      <c r="AR964" s="112">
        <v>200</v>
      </c>
      <c r="AS964" s="112">
        <v>0</v>
      </c>
      <c r="AT964" s="112">
        <v>0</v>
      </c>
      <c r="AU964" s="112">
        <v>50</v>
      </c>
      <c r="AV964" s="62">
        <f t="shared" si="388"/>
        <v>310</v>
      </c>
      <c r="AW964" s="64">
        <f t="shared" si="383"/>
        <v>294.5</v>
      </c>
      <c r="AX964" s="120">
        <v>6</v>
      </c>
      <c r="AY964" s="120">
        <v>20</v>
      </c>
      <c r="AZ964" s="120">
        <v>8</v>
      </c>
      <c r="BA964" s="120">
        <v>1</v>
      </c>
      <c r="BB964" s="81">
        <f t="shared" si="384"/>
        <v>35</v>
      </c>
      <c r="BC964" s="80">
        <f t="shared" si="385"/>
        <v>259.5</v>
      </c>
      <c r="BD964" s="36">
        <f t="shared" si="386"/>
        <v>124.56</v>
      </c>
      <c r="BE964" s="80">
        <f t="shared" si="387"/>
        <v>134.94</v>
      </c>
    </row>
    <row r="965" spans="1:57" ht="17.399999999999999">
      <c r="A965" s="217">
        <v>41930</v>
      </c>
      <c r="B965" s="201" t="str">
        <f t="shared" si="389"/>
        <v>05:30:00</v>
      </c>
      <c r="C965" s="27" t="s">
        <v>43</v>
      </c>
      <c r="D965" s="88">
        <v>537</v>
      </c>
      <c r="E965" s="88">
        <v>264</v>
      </c>
      <c r="F965" s="88">
        <v>653</v>
      </c>
      <c r="G965" s="88">
        <v>18</v>
      </c>
      <c r="H965" s="88">
        <v>9</v>
      </c>
      <c r="I965" s="89">
        <v>21</v>
      </c>
      <c r="J965" s="48">
        <f t="shared" si="370"/>
        <v>1454</v>
      </c>
      <c r="K965" s="48">
        <f t="shared" si="371"/>
        <v>48</v>
      </c>
      <c r="L965" s="44">
        <v>575</v>
      </c>
      <c r="M965" s="19">
        <v>374</v>
      </c>
      <c r="N965" s="19"/>
      <c r="O965" s="19">
        <v>19</v>
      </c>
      <c r="P965" s="19">
        <v>13</v>
      </c>
      <c r="Q965" s="49"/>
      <c r="R965" s="48">
        <f t="shared" si="372"/>
        <v>949</v>
      </c>
      <c r="S965" s="48">
        <f t="shared" si="373"/>
        <v>32</v>
      </c>
      <c r="T965" s="50">
        <f t="shared" si="374"/>
        <v>80</v>
      </c>
      <c r="U965" s="97">
        <v>2.82</v>
      </c>
      <c r="V965" s="44">
        <v>4.5</v>
      </c>
      <c r="W965" s="99">
        <v>7.2</v>
      </c>
      <c r="X965" s="53"/>
      <c r="Y965" s="53"/>
      <c r="Z965" s="53"/>
      <c r="AA965" s="53"/>
      <c r="AB965" s="53"/>
      <c r="AC965" s="67">
        <f t="shared" si="375"/>
        <v>0</v>
      </c>
      <c r="AD965" s="51"/>
      <c r="AE965" s="20">
        <f t="shared" si="376"/>
        <v>0</v>
      </c>
      <c r="AF965" s="85">
        <f t="shared" si="377"/>
        <v>99.02</v>
      </c>
      <c r="AG965" s="21">
        <f t="shared" si="378"/>
        <v>99.02</v>
      </c>
      <c r="AH965" s="82"/>
      <c r="AI965" s="78"/>
      <c r="AJ965" s="22">
        <f t="shared" si="369"/>
        <v>99.02</v>
      </c>
      <c r="AK965" s="23"/>
      <c r="AL965" s="58"/>
      <c r="AM965" s="24">
        <f t="shared" si="379"/>
        <v>0</v>
      </c>
      <c r="AN965" s="25">
        <f t="shared" si="380"/>
        <v>124.56</v>
      </c>
      <c r="AO965" s="26">
        <f t="shared" si="381"/>
        <v>124.56</v>
      </c>
      <c r="AP965" s="79"/>
      <c r="AQ965" s="112">
        <v>60</v>
      </c>
      <c r="AR965" s="112">
        <v>200</v>
      </c>
      <c r="AS965" s="112">
        <v>0</v>
      </c>
      <c r="AT965" s="112">
        <v>0</v>
      </c>
      <c r="AU965" s="112">
        <v>50</v>
      </c>
      <c r="AV965" s="62">
        <f t="shared" si="388"/>
        <v>310</v>
      </c>
      <c r="AW965" s="64">
        <f t="shared" si="383"/>
        <v>294.5</v>
      </c>
      <c r="AX965" s="120">
        <v>6</v>
      </c>
      <c r="AY965" s="120">
        <v>20</v>
      </c>
      <c r="AZ965" s="120">
        <v>8</v>
      </c>
      <c r="BA965" s="120">
        <v>1</v>
      </c>
      <c r="BB965" s="81">
        <f t="shared" si="384"/>
        <v>35</v>
      </c>
      <c r="BC965" s="80">
        <f t="shared" si="385"/>
        <v>259.5</v>
      </c>
      <c r="BD965" s="36">
        <f t="shared" si="386"/>
        <v>124.56</v>
      </c>
      <c r="BE965" s="80">
        <f t="shared" si="387"/>
        <v>134.94</v>
      </c>
    </row>
    <row r="966" spans="1:57" ht="17.399999999999999">
      <c r="A966" s="217">
        <v>41930</v>
      </c>
      <c r="B966" s="201" t="str">
        <f t="shared" si="389"/>
        <v>06:00:00</v>
      </c>
      <c r="C966" s="27" t="s">
        <v>12</v>
      </c>
      <c r="D966" s="88">
        <v>483</v>
      </c>
      <c r="E966" s="88">
        <v>237</v>
      </c>
      <c r="F966" s="88">
        <v>597</v>
      </c>
      <c r="G966" s="88">
        <v>18</v>
      </c>
      <c r="H966" s="89">
        <v>9</v>
      </c>
      <c r="I966" s="89">
        <v>19</v>
      </c>
      <c r="J966" s="48">
        <f t="shared" si="370"/>
        <v>1317</v>
      </c>
      <c r="K966" s="48">
        <f t="shared" si="371"/>
        <v>46</v>
      </c>
      <c r="L966" s="44">
        <v>538</v>
      </c>
      <c r="M966" s="19">
        <v>380</v>
      </c>
      <c r="N966" s="19"/>
      <c r="O966" s="19">
        <v>18</v>
      </c>
      <c r="P966" s="19">
        <v>12</v>
      </c>
      <c r="Q966" s="49"/>
      <c r="R966" s="48">
        <f t="shared" si="372"/>
        <v>918</v>
      </c>
      <c r="S966" s="48">
        <f t="shared" si="373"/>
        <v>30</v>
      </c>
      <c r="T966" s="50">
        <f t="shared" si="374"/>
        <v>76</v>
      </c>
      <c r="U966" s="97">
        <v>2.82</v>
      </c>
      <c r="V966" s="44">
        <v>4</v>
      </c>
      <c r="W966" s="99">
        <v>7.5</v>
      </c>
      <c r="X966" s="53"/>
      <c r="Y966" s="53"/>
      <c r="Z966" s="53"/>
      <c r="AA966" s="53"/>
      <c r="AB966" s="53"/>
      <c r="AC966" s="67">
        <f t="shared" si="375"/>
        <v>0</v>
      </c>
      <c r="AD966" s="51"/>
      <c r="AE966" s="20">
        <f t="shared" si="376"/>
        <v>0</v>
      </c>
      <c r="AF966" s="85">
        <f t="shared" si="377"/>
        <v>94.82</v>
      </c>
      <c r="AG966" s="21">
        <f t="shared" si="378"/>
        <v>94.82</v>
      </c>
      <c r="AH966" s="82"/>
      <c r="AI966" s="78"/>
      <c r="AJ966" s="22">
        <f t="shared" si="369"/>
        <v>94.82</v>
      </c>
      <c r="AK966" s="23"/>
      <c r="AL966" s="58"/>
      <c r="AM966" s="24">
        <f t="shared" si="379"/>
        <v>0</v>
      </c>
      <c r="AN966" s="25">
        <f t="shared" si="380"/>
        <v>124.56</v>
      </c>
      <c r="AO966" s="26">
        <f t="shared" si="381"/>
        <v>124.56</v>
      </c>
      <c r="AP966" s="79"/>
      <c r="AQ966" s="112">
        <v>60</v>
      </c>
      <c r="AR966" s="112">
        <v>200</v>
      </c>
      <c r="AS966" s="112">
        <v>0</v>
      </c>
      <c r="AT966" s="112">
        <v>0</v>
      </c>
      <c r="AU966" s="112">
        <v>50</v>
      </c>
      <c r="AV966" s="62">
        <f t="shared" si="388"/>
        <v>310</v>
      </c>
      <c r="AW966" s="64">
        <f t="shared" si="383"/>
        <v>294.5</v>
      </c>
      <c r="AX966" s="120">
        <v>6</v>
      </c>
      <c r="AY966" s="120">
        <v>20</v>
      </c>
      <c r="AZ966" s="120">
        <v>8</v>
      </c>
      <c r="BA966" s="120">
        <v>1</v>
      </c>
      <c r="BB966" s="81">
        <f t="shared" si="384"/>
        <v>35</v>
      </c>
      <c r="BC966" s="80">
        <f t="shared" si="385"/>
        <v>259.5</v>
      </c>
      <c r="BD966" s="36">
        <f t="shared" si="386"/>
        <v>124.56</v>
      </c>
      <c r="BE966" s="80">
        <f t="shared" si="387"/>
        <v>134.94</v>
      </c>
    </row>
    <row r="967" spans="1:57" ht="17.399999999999999">
      <c r="A967" s="217">
        <v>41930</v>
      </c>
      <c r="B967" s="201" t="str">
        <f t="shared" si="389"/>
        <v>06:30:00</v>
      </c>
      <c r="C967" s="27" t="s">
        <v>44</v>
      </c>
      <c r="D967" s="88">
        <v>468</v>
      </c>
      <c r="E967" s="88">
        <v>231</v>
      </c>
      <c r="F967" s="88">
        <v>592</v>
      </c>
      <c r="G967" s="88">
        <v>16</v>
      </c>
      <c r="H967" s="89">
        <v>8</v>
      </c>
      <c r="I967" s="89">
        <v>19</v>
      </c>
      <c r="J967" s="48">
        <f t="shared" si="370"/>
        <v>1291</v>
      </c>
      <c r="K967" s="48">
        <f t="shared" si="371"/>
        <v>43</v>
      </c>
      <c r="L967" s="44">
        <v>555</v>
      </c>
      <c r="M967" s="19">
        <v>338</v>
      </c>
      <c r="N967" s="19"/>
      <c r="O967" s="19">
        <v>18</v>
      </c>
      <c r="P967" s="19">
        <v>12</v>
      </c>
      <c r="Q967" s="49"/>
      <c r="R967" s="48">
        <f t="shared" si="372"/>
        <v>893</v>
      </c>
      <c r="S967" s="48">
        <f t="shared" si="373"/>
        <v>30</v>
      </c>
      <c r="T967" s="50">
        <f t="shared" si="374"/>
        <v>73</v>
      </c>
      <c r="U967" s="97">
        <v>2.82</v>
      </c>
      <c r="V967" s="44">
        <v>4</v>
      </c>
      <c r="W967" s="99">
        <v>7.5</v>
      </c>
      <c r="X967" s="53"/>
      <c r="Y967" s="53"/>
      <c r="Z967" s="53"/>
      <c r="AA967" s="53"/>
      <c r="AB967" s="53"/>
      <c r="AC967" s="67">
        <f t="shared" si="375"/>
        <v>0</v>
      </c>
      <c r="AD967" s="51"/>
      <c r="AE967" s="20">
        <f t="shared" si="376"/>
        <v>0</v>
      </c>
      <c r="AF967" s="85">
        <f t="shared" si="377"/>
        <v>91.32</v>
      </c>
      <c r="AG967" s="21">
        <f t="shared" si="378"/>
        <v>91.32</v>
      </c>
      <c r="AH967" s="82"/>
      <c r="AI967" s="78"/>
      <c r="AJ967" s="22">
        <f t="shared" si="369"/>
        <v>91.32</v>
      </c>
      <c r="AK967" s="23"/>
      <c r="AL967" s="58"/>
      <c r="AM967" s="24">
        <f t="shared" si="379"/>
        <v>0</v>
      </c>
      <c r="AN967" s="25">
        <f t="shared" si="380"/>
        <v>124.56</v>
      </c>
      <c r="AO967" s="26">
        <f t="shared" si="381"/>
        <v>124.56</v>
      </c>
      <c r="AP967" s="79"/>
      <c r="AQ967" s="112">
        <v>60</v>
      </c>
      <c r="AR967" s="112">
        <v>200</v>
      </c>
      <c r="AS967" s="112">
        <v>0</v>
      </c>
      <c r="AT967" s="112">
        <v>0</v>
      </c>
      <c r="AU967" s="112">
        <v>50</v>
      </c>
      <c r="AV967" s="62">
        <f t="shared" si="388"/>
        <v>310</v>
      </c>
      <c r="AW967" s="64">
        <f t="shared" si="383"/>
        <v>294.5</v>
      </c>
      <c r="AX967" s="120">
        <v>6</v>
      </c>
      <c r="AY967" s="120">
        <v>20</v>
      </c>
      <c r="AZ967" s="120">
        <v>8</v>
      </c>
      <c r="BA967" s="120">
        <v>1</v>
      </c>
      <c r="BB967" s="81">
        <f t="shared" si="384"/>
        <v>35</v>
      </c>
      <c r="BC967" s="80">
        <f t="shared" si="385"/>
        <v>259.5</v>
      </c>
      <c r="BD967" s="36">
        <f t="shared" si="386"/>
        <v>124.56</v>
      </c>
      <c r="BE967" s="80">
        <f t="shared" si="387"/>
        <v>134.94</v>
      </c>
    </row>
    <row r="968" spans="1:57" ht="17.399999999999999">
      <c r="A968" s="217">
        <v>41930</v>
      </c>
      <c r="B968" s="201" t="str">
        <f t="shared" si="389"/>
        <v>07:00:00</v>
      </c>
      <c r="C968" s="214" t="s">
        <v>13</v>
      </c>
      <c r="D968" s="88">
        <v>470</v>
      </c>
      <c r="E968" s="88">
        <v>238</v>
      </c>
      <c r="F968" s="88">
        <v>598</v>
      </c>
      <c r="G968" s="88">
        <v>16</v>
      </c>
      <c r="H968" s="89">
        <v>8</v>
      </c>
      <c r="I968" s="89">
        <v>19</v>
      </c>
      <c r="J968" s="48">
        <f t="shared" si="370"/>
        <v>1306</v>
      </c>
      <c r="K968" s="48">
        <f t="shared" si="371"/>
        <v>43</v>
      </c>
      <c r="L968" s="44">
        <v>552</v>
      </c>
      <c r="M968" s="19">
        <v>319</v>
      </c>
      <c r="N968" s="19"/>
      <c r="O968" s="19">
        <v>18</v>
      </c>
      <c r="P968" s="19">
        <v>11</v>
      </c>
      <c r="Q968" s="49"/>
      <c r="R968" s="48">
        <f t="shared" si="372"/>
        <v>871</v>
      </c>
      <c r="S968" s="48">
        <f t="shared" si="373"/>
        <v>29</v>
      </c>
      <c r="T968" s="50">
        <f t="shared" si="374"/>
        <v>72</v>
      </c>
      <c r="U968" s="97">
        <v>2.76</v>
      </c>
      <c r="V968" s="44">
        <v>3.5</v>
      </c>
      <c r="W968" s="99">
        <v>6.3</v>
      </c>
      <c r="X968" s="53"/>
      <c r="Y968" s="53"/>
      <c r="Z968" s="53"/>
      <c r="AA968" s="53"/>
      <c r="AB968" s="53"/>
      <c r="AC968" s="67">
        <f t="shared" si="375"/>
        <v>0</v>
      </c>
      <c r="AD968" s="51"/>
      <c r="AE968" s="20">
        <f t="shared" si="376"/>
        <v>0</v>
      </c>
      <c r="AF968" s="85">
        <f t="shared" si="377"/>
        <v>88.56</v>
      </c>
      <c r="AG968" s="21">
        <f t="shared" si="378"/>
        <v>88.56</v>
      </c>
      <c r="AH968" s="82"/>
      <c r="AI968" s="78"/>
      <c r="AJ968" s="22">
        <f t="shared" si="369"/>
        <v>88.56</v>
      </c>
      <c r="AK968" s="23"/>
      <c r="AL968" s="58"/>
      <c r="AM968" s="24">
        <f t="shared" si="379"/>
        <v>0</v>
      </c>
      <c r="AN968" s="25">
        <f t="shared" si="380"/>
        <v>124.56</v>
      </c>
      <c r="AO968" s="26">
        <f t="shared" si="381"/>
        <v>124.56</v>
      </c>
      <c r="AP968" s="79"/>
      <c r="AQ968" s="112">
        <v>60</v>
      </c>
      <c r="AR968" s="112">
        <v>200</v>
      </c>
      <c r="AS968" s="112">
        <v>0</v>
      </c>
      <c r="AT968" s="112">
        <v>0</v>
      </c>
      <c r="AU968" s="112">
        <v>50</v>
      </c>
      <c r="AV968" s="62">
        <f t="shared" si="388"/>
        <v>310</v>
      </c>
      <c r="AW968" s="64">
        <f t="shared" si="383"/>
        <v>294.5</v>
      </c>
      <c r="AX968" s="120">
        <v>6</v>
      </c>
      <c r="AY968" s="120">
        <v>20</v>
      </c>
      <c r="AZ968" s="120">
        <v>8</v>
      </c>
      <c r="BA968" s="120">
        <v>1</v>
      </c>
      <c r="BB968" s="81">
        <f t="shared" si="384"/>
        <v>35</v>
      </c>
      <c r="BC968" s="80">
        <f t="shared" si="385"/>
        <v>259.5</v>
      </c>
      <c r="BD968" s="36">
        <f t="shared" si="386"/>
        <v>124.56</v>
      </c>
      <c r="BE968" s="80">
        <f t="shared" si="387"/>
        <v>134.94</v>
      </c>
    </row>
    <row r="969" spans="1:57" ht="17.399999999999999">
      <c r="A969" s="217">
        <v>41930</v>
      </c>
      <c r="B969" s="201" t="str">
        <f t="shared" si="389"/>
        <v>07:30:00</v>
      </c>
      <c r="C969" s="27" t="s">
        <v>30</v>
      </c>
      <c r="D969" s="88">
        <v>480</v>
      </c>
      <c r="E969" s="88">
        <v>246</v>
      </c>
      <c r="F969" s="88">
        <v>597</v>
      </c>
      <c r="G969" s="88">
        <v>16</v>
      </c>
      <c r="H969" s="89">
        <v>8</v>
      </c>
      <c r="I969" s="89">
        <v>19</v>
      </c>
      <c r="J969" s="48">
        <f t="shared" si="370"/>
        <v>1323</v>
      </c>
      <c r="K969" s="48">
        <f t="shared" si="371"/>
        <v>43</v>
      </c>
      <c r="L969" s="44">
        <v>557</v>
      </c>
      <c r="M969" s="19">
        <v>340</v>
      </c>
      <c r="N969" s="19"/>
      <c r="O969" s="19">
        <v>18</v>
      </c>
      <c r="P969" s="19">
        <v>13</v>
      </c>
      <c r="Q969" s="49"/>
      <c r="R969" s="48">
        <f t="shared" si="372"/>
        <v>897</v>
      </c>
      <c r="S969" s="48">
        <f t="shared" si="373"/>
        <v>31</v>
      </c>
      <c r="T969" s="50">
        <f t="shared" si="374"/>
        <v>74</v>
      </c>
      <c r="U969" s="97">
        <v>2.76</v>
      </c>
      <c r="V969" s="44">
        <v>3.5</v>
      </c>
      <c r="W969" s="99">
        <v>6.3</v>
      </c>
      <c r="X969" s="53"/>
      <c r="Y969" s="53"/>
      <c r="Z969" s="53"/>
      <c r="AA969" s="53"/>
      <c r="AB969" s="53"/>
      <c r="AC969" s="67">
        <f t="shared" si="375"/>
        <v>0</v>
      </c>
      <c r="AD969" s="51"/>
      <c r="AE969" s="20">
        <f t="shared" si="376"/>
        <v>0</v>
      </c>
      <c r="AF969" s="85">
        <f t="shared" si="377"/>
        <v>90.06</v>
      </c>
      <c r="AG969" s="21">
        <f t="shared" si="378"/>
        <v>90.06</v>
      </c>
      <c r="AH969" s="82"/>
      <c r="AI969" s="78"/>
      <c r="AJ969" s="22">
        <f t="shared" si="369"/>
        <v>90.06</v>
      </c>
      <c r="AK969" s="23"/>
      <c r="AL969" s="58"/>
      <c r="AM969" s="24">
        <f t="shared" si="379"/>
        <v>0</v>
      </c>
      <c r="AN969" s="25">
        <f t="shared" si="380"/>
        <v>124.56</v>
      </c>
      <c r="AO969" s="26">
        <f t="shared" si="381"/>
        <v>124.56</v>
      </c>
      <c r="AP969" s="79"/>
      <c r="AQ969" s="112">
        <v>60</v>
      </c>
      <c r="AR969" s="112">
        <v>200</v>
      </c>
      <c r="AS969" s="112">
        <v>0</v>
      </c>
      <c r="AT969" s="112">
        <v>0</v>
      </c>
      <c r="AU969" s="112">
        <v>50</v>
      </c>
      <c r="AV969" s="62">
        <f t="shared" si="388"/>
        <v>310</v>
      </c>
      <c r="AW969" s="64">
        <f t="shared" si="383"/>
        <v>294.5</v>
      </c>
      <c r="AX969" s="120">
        <v>6</v>
      </c>
      <c r="AY969" s="120">
        <v>20</v>
      </c>
      <c r="AZ969" s="120">
        <v>8</v>
      </c>
      <c r="BA969" s="120">
        <v>1</v>
      </c>
      <c r="BB969" s="81">
        <f t="shared" si="384"/>
        <v>35</v>
      </c>
      <c r="BC969" s="80">
        <f t="shared" si="385"/>
        <v>259.5</v>
      </c>
      <c r="BD969" s="36">
        <f t="shared" si="386"/>
        <v>124.56</v>
      </c>
      <c r="BE969" s="80">
        <f t="shared" si="387"/>
        <v>134.94</v>
      </c>
    </row>
    <row r="970" spans="1:57" ht="17.399999999999999">
      <c r="A970" s="217">
        <v>41930</v>
      </c>
      <c r="B970" s="201" t="str">
        <f t="shared" si="389"/>
        <v>08:00:00</v>
      </c>
      <c r="C970" s="27" t="s">
        <v>14</v>
      </c>
      <c r="D970" s="88">
        <v>487</v>
      </c>
      <c r="E970" s="88">
        <v>260</v>
      </c>
      <c r="F970" s="88">
        <v>611</v>
      </c>
      <c r="G970" s="88">
        <v>16</v>
      </c>
      <c r="H970" s="89">
        <v>9</v>
      </c>
      <c r="I970" s="89">
        <v>20</v>
      </c>
      <c r="J970" s="48">
        <f t="shared" si="370"/>
        <v>1358</v>
      </c>
      <c r="K970" s="48">
        <f t="shared" si="371"/>
        <v>45</v>
      </c>
      <c r="L970" s="44">
        <v>270</v>
      </c>
      <c r="M970" s="19">
        <v>347</v>
      </c>
      <c r="N970" s="19"/>
      <c r="O970" s="19">
        <v>9</v>
      </c>
      <c r="P970" s="19">
        <v>13</v>
      </c>
      <c r="Q970" s="49"/>
      <c r="R970" s="48">
        <f t="shared" si="372"/>
        <v>617</v>
      </c>
      <c r="S970" s="48">
        <f t="shared" si="373"/>
        <v>22</v>
      </c>
      <c r="T970" s="50">
        <f t="shared" si="374"/>
        <v>67</v>
      </c>
      <c r="U970" s="97">
        <v>2.76</v>
      </c>
      <c r="V970" s="44">
        <v>3.5</v>
      </c>
      <c r="W970" s="99">
        <v>6.6</v>
      </c>
      <c r="X970" s="53"/>
      <c r="Y970" s="53"/>
      <c r="Z970" s="53"/>
      <c r="AA970" s="53"/>
      <c r="AB970" s="53"/>
      <c r="AC970" s="67">
        <f t="shared" si="375"/>
        <v>0</v>
      </c>
      <c r="AD970" s="35"/>
      <c r="AE970" s="20">
        <f t="shared" si="376"/>
        <v>0</v>
      </c>
      <c r="AF970" s="85">
        <f t="shared" si="377"/>
        <v>83.36</v>
      </c>
      <c r="AG970" s="21">
        <f t="shared" si="378"/>
        <v>83.36</v>
      </c>
      <c r="AH970" s="82"/>
      <c r="AI970" s="78"/>
      <c r="AJ970" s="22">
        <f t="shared" si="369"/>
        <v>83.36</v>
      </c>
      <c r="AK970" s="23"/>
      <c r="AL970" s="58"/>
      <c r="AM970" s="24">
        <f t="shared" si="379"/>
        <v>0</v>
      </c>
      <c r="AN970" s="25">
        <f t="shared" si="380"/>
        <v>124.56</v>
      </c>
      <c r="AO970" s="26">
        <f t="shared" si="381"/>
        <v>124.56</v>
      </c>
      <c r="AP970" s="79"/>
      <c r="AQ970" s="112">
        <v>60</v>
      </c>
      <c r="AR970" s="112">
        <v>200</v>
      </c>
      <c r="AS970" s="112">
        <v>0</v>
      </c>
      <c r="AT970" s="112">
        <v>0</v>
      </c>
      <c r="AU970" s="112">
        <v>50</v>
      </c>
      <c r="AV970" s="62">
        <f t="shared" si="388"/>
        <v>310</v>
      </c>
      <c r="AW970" s="64">
        <f t="shared" si="383"/>
        <v>294.5</v>
      </c>
      <c r="AX970" s="120">
        <v>6</v>
      </c>
      <c r="AY970" s="120">
        <v>20</v>
      </c>
      <c r="AZ970" s="120">
        <v>8</v>
      </c>
      <c r="BA970" s="120">
        <v>1</v>
      </c>
      <c r="BB970" s="81">
        <f t="shared" si="384"/>
        <v>35</v>
      </c>
      <c r="BC970" s="80">
        <f t="shared" si="385"/>
        <v>259.5</v>
      </c>
      <c r="BD970" s="36">
        <f t="shared" si="386"/>
        <v>124.56</v>
      </c>
      <c r="BE970" s="80">
        <f t="shared" si="387"/>
        <v>134.94</v>
      </c>
    </row>
    <row r="971" spans="1:57" ht="17.399999999999999">
      <c r="A971" s="217">
        <v>41930</v>
      </c>
      <c r="B971" s="201" t="str">
        <f t="shared" si="389"/>
        <v>08:30:00</v>
      </c>
      <c r="C971" s="27" t="s">
        <v>31</v>
      </c>
      <c r="D971" s="88">
        <v>507</v>
      </c>
      <c r="E971" s="88">
        <v>285</v>
      </c>
      <c r="F971" s="88">
        <v>543</v>
      </c>
      <c r="G971" s="88">
        <v>17</v>
      </c>
      <c r="H971" s="88">
        <v>10</v>
      </c>
      <c r="I971" s="89">
        <v>18</v>
      </c>
      <c r="J971" s="48">
        <f t="shared" si="370"/>
        <v>1335</v>
      </c>
      <c r="K971" s="48">
        <f t="shared" si="371"/>
        <v>45</v>
      </c>
      <c r="L971" s="44">
        <v>407</v>
      </c>
      <c r="M971" s="19">
        <v>364</v>
      </c>
      <c r="N971" s="19"/>
      <c r="O971" s="19">
        <v>13</v>
      </c>
      <c r="P971" s="19">
        <v>13</v>
      </c>
      <c r="Q971" s="49"/>
      <c r="R971" s="48">
        <f t="shared" si="372"/>
        <v>771</v>
      </c>
      <c r="S971" s="48">
        <f t="shared" si="373"/>
        <v>26</v>
      </c>
      <c r="T971" s="50">
        <f t="shared" si="374"/>
        <v>71</v>
      </c>
      <c r="U971" s="97">
        <v>2.76</v>
      </c>
      <c r="V971" s="44">
        <v>4</v>
      </c>
      <c r="W971" s="99">
        <v>6.6</v>
      </c>
      <c r="X971" s="53"/>
      <c r="Y971" s="53"/>
      <c r="Z971" s="53"/>
      <c r="AA971" s="53"/>
      <c r="AB971" s="53"/>
      <c r="AC971" s="67">
        <f t="shared" si="375"/>
        <v>0</v>
      </c>
      <c r="AD971" s="35"/>
      <c r="AE971" s="20">
        <f t="shared" si="376"/>
        <v>0</v>
      </c>
      <c r="AF971" s="85">
        <f t="shared" si="377"/>
        <v>87.86</v>
      </c>
      <c r="AG971" s="21">
        <f t="shared" si="378"/>
        <v>87.86</v>
      </c>
      <c r="AH971" s="82"/>
      <c r="AI971" s="78"/>
      <c r="AJ971" s="22">
        <f t="shared" si="369"/>
        <v>87.86</v>
      </c>
      <c r="AK971" s="23"/>
      <c r="AL971" s="58"/>
      <c r="AM971" s="24">
        <f t="shared" si="379"/>
        <v>0</v>
      </c>
      <c r="AN971" s="25">
        <f t="shared" si="380"/>
        <v>124.56</v>
      </c>
      <c r="AO971" s="26">
        <f t="shared" si="381"/>
        <v>124.56</v>
      </c>
      <c r="AP971" s="79"/>
      <c r="AQ971" s="112">
        <v>60</v>
      </c>
      <c r="AR971" s="112">
        <v>200</v>
      </c>
      <c r="AS971" s="112">
        <v>0</v>
      </c>
      <c r="AT971" s="112">
        <v>0</v>
      </c>
      <c r="AU971" s="112">
        <v>50</v>
      </c>
      <c r="AV971" s="62">
        <f t="shared" si="388"/>
        <v>310</v>
      </c>
      <c r="AW971" s="64">
        <f t="shared" si="383"/>
        <v>294.5</v>
      </c>
      <c r="AX971" s="120">
        <v>6</v>
      </c>
      <c r="AY971" s="120">
        <v>20</v>
      </c>
      <c r="AZ971" s="120">
        <v>8</v>
      </c>
      <c r="BA971" s="120">
        <v>1</v>
      </c>
      <c r="BB971" s="81">
        <f t="shared" si="384"/>
        <v>35</v>
      </c>
      <c r="BC971" s="80">
        <f t="shared" si="385"/>
        <v>259.5</v>
      </c>
      <c r="BD971" s="36">
        <f t="shared" si="386"/>
        <v>124.56</v>
      </c>
      <c r="BE971" s="80">
        <f t="shared" si="387"/>
        <v>134.94</v>
      </c>
    </row>
    <row r="972" spans="1:57" ht="17.399999999999999">
      <c r="A972" s="217">
        <v>41930</v>
      </c>
      <c r="B972" s="201" t="str">
        <f t="shared" si="389"/>
        <v>09:00:00</v>
      </c>
      <c r="C972" s="27" t="s">
        <v>15</v>
      </c>
      <c r="D972" s="88">
        <v>512</v>
      </c>
      <c r="E972" s="88">
        <v>291</v>
      </c>
      <c r="F972" s="88">
        <v>545</v>
      </c>
      <c r="G972" s="88">
        <v>17</v>
      </c>
      <c r="H972" s="88">
        <v>10</v>
      </c>
      <c r="I972" s="89">
        <v>18</v>
      </c>
      <c r="J972" s="48">
        <f t="shared" si="370"/>
        <v>1348</v>
      </c>
      <c r="K972" s="48">
        <f t="shared" si="371"/>
        <v>45</v>
      </c>
      <c r="L972" s="44">
        <v>402</v>
      </c>
      <c r="M972" s="19">
        <v>355</v>
      </c>
      <c r="N972" s="19"/>
      <c r="O972" s="19">
        <v>13</v>
      </c>
      <c r="P972" s="19">
        <v>12</v>
      </c>
      <c r="Q972" s="49"/>
      <c r="R972" s="48">
        <f t="shared" si="372"/>
        <v>757</v>
      </c>
      <c r="S972" s="48">
        <f t="shared" si="373"/>
        <v>25</v>
      </c>
      <c r="T972" s="50">
        <f t="shared" si="374"/>
        <v>70</v>
      </c>
      <c r="U972" s="97">
        <v>2.88</v>
      </c>
      <c r="V972" s="44">
        <v>4</v>
      </c>
      <c r="W972" s="99">
        <v>6.4</v>
      </c>
      <c r="X972" s="53"/>
      <c r="Y972" s="53"/>
      <c r="Z972" s="53"/>
      <c r="AA972" s="53"/>
      <c r="AB972" s="53"/>
      <c r="AC972" s="67">
        <f t="shared" si="375"/>
        <v>0</v>
      </c>
      <c r="AD972" s="35"/>
      <c r="AE972" s="20">
        <f t="shared" si="376"/>
        <v>0</v>
      </c>
      <c r="AF972" s="85">
        <f t="shared" si="377"/>
        <v>87.28</v>
      </c>
      <c r="AG972" s="21">
        <f t="shared" si="378"/>
        <v>87.28</v>
      </c>
      <c r="AH972" s="82"/>
      <c r="AI972" s="78"/>
      <c r="AJ972" s="22">
        <f t="shared" si="369"/>
        <v>87.28</v>
      </c>
      <c r="AK972" s="23"/>
      <c r="AL972" s="58"/>
      <c r="AM972" s="24">
        <f t="shared" si="379"/>
        <v>0</v>
      </c>
      <c r="AN972" s="25">
        <f t="shared" si="380"/>
        <v>124.56</v>
      </c>
      <c r="AO972" s="26">
        <f t="shared" si="381"/>
        <v>124.56</v>
      </c>
      <c r="AP972" s="79"/>
      <c r="AQ972" s="112">
        <v>60</v>
      </c>
      <c r="AR972" s="112">
        <v>200</v>
      </c>
      <c r="AS972" s="112">
        <v>0</v>
      </c>
      <c r="AT972" s="112">
        <v>0</v>
      </c>
      <c r="AU972" s="112">
        <v>50</v>
      </c>
      <c r="AV972" s="62">
        <f t="shared" si="388"/>
        <v>310</v>
      </c>
      <c r="AW972" s="64">
        <f t="shared" si="383"/>
        <v>294.5</v>
      </c>
      <c r="AX972" s="120">
        <v>6</v>
      </c>
      <c r="AY972" s="120">
        <v>20</v>
      </c>
      <c r="AZ972" s="120">
        <v>8</v>
      </c>
      <c r="BA972" s="120">
        <v>1</v>
      </c>
      <c r="BB972" s="81">
        <f t="shared" si="384"/>
        <v>35</v>
      </c>
      <c r="BC972" s="80">
        <f t="shared" si="385"/>
        <v>259.5</v>
      </c>
      <c r="BD972" s="36">
        <f t="shared" si="386"/>
        <v>124.56</v>
      </c>
      <c r="BE972" s="80">
        <f t="shared" si="387"/>
        <v>134.94</v>
      </c>
    </row>
    <row r="973" spans="1:57" ht="17.399999999999999">
      <c r="A973" s="217">
        <v>41930</v>
      </c>
      <c r="B973" s="201" t="str">
        <f t="shared" si="389"/>
        <v>09:30:00</v>
      </c>
      <c r="C973" s="27" t="s">
        <v>32</v>
      </c>
      <c r="D973" s="88">
        <v>524</v>
      </c>
      <c r="E973" s="88">
        <v>601</v>
      </c>
      <c r="F973" s="88">
        <v>550</v>
      </c>
      <c r="G973" s="88">
        <v>17</v>
      </c>
      <c r="H973" s="88">
        <v>10</v>
      </c>
      <c r="I973" s="89">
        <v>18</v>
      </c>
      <c r="J973" s="48">
        <f t="shared" si="370"/>
        <v>1675</v>
      </c>
      <c r="K973" s="48">
        <f t="shared" si="371"/>
        <v>45</v>
      </c>
      <c r="L973" s="44">
        <v>496</v>
      </c>
      <c r="M973" s="19">
        <v>400</v>
      </c>
      <c r="N973" s="19"/>
      <c r="O973" s="19">
        <v>17</v>
      </c>
      <c r="P973" s="19">
        <v>14</v>
      </c>
      <c r="Q973" s="49"/>
      <c r="R973" s="48">
        <f t="shared" si="372"/>
        <v>896</v>
      </c>
      <c r="S973" s="48">
        <f t="shared" si="373"/>
        <v>31</v>
      </c>
      <c r="T973" s="50">
        <f t="shared" si="374"/>
        <v>76</v>
      </c>
      <c r="U973" s="97">
        <v>2.88</v>
      </c>
      <c r="V973" s="44">
        <v>4</v>
      </c>
      <c r="W973" s="99">
        <v>6.4</v>
      </c>
      <c r="X973" s="53"/>
      <c r="Y973" s="53"/>
      <c r="Z973" s="53"/>
      <c r="AA973" s="53"/>
      <c r="AB973" s="53"/>
      <c r="AC973" s="67">
        <f t="shared" si="375"/>
        <v>0</v>
      </c>
      <c r="AD973" s="35"/>
      <c r="AE973" s="20">
        <f t="shared" si="376"/>
        <v>0</v>
      </c>
      <c r="AF973" s="85">
        <f t="shared" si="377"/>
        <v>93.28</v>
      </c>
      <c r="AG973" s="21">
        <f t="shared" si="378"/>
        <v>93.28</v>
      </c>
      <c r="AH973" s="82"/>
      <c r="AI973" s="78"/>
      <c r="AJ973" s="22">
        <f t="shared" si="369"/>
        <v>93.28</v>
      </c>
      <c r="AK973" s="23"/>
      <c r="AL973" s="58"/>
      <c r="AM973" s="24">
        <f t="shared" si="379"/>
        <v>0</v>
      </c>
      <c r="AN973" s="25">
        <f t="shared" si="380"/>
        <v>124.56</v>
      </c>
      <c r="AO973" s="26">
        <f t="shared" si="381"/>
        <v>124.56</v>
      </c>
      <c r="AP973" s="79"/>
      <c r="AQ973" s="112">
        <v>60</v>
      </c>
      <c r="AR973" s="112">
        <v>200</v>
      </c>
      <c r="AS973" s="112">
        <v>0</v>
      </c>
      <c r="AT973" s="112">
        <v>0</v>
      </c>
      <c r="AU973" s="112">
        <v>50</v>
      </c>
      <c r="AV973" s="62">
        <f t="shared" si="388"/>
        <v>310</v>
      </c>
      <c r="AW973" s="64">
        <f t="shared" si="383"/>
        <v>294.5</v>
      </c>
      <c r="AX973" s="120">
        <v>6</v>
      </c>
      <c r="AY973" s="120">
        <v>20</v>
      </c>
      <c r="AZ973" s="120">
        <v>8</v>
      </c>
      <c r="BA973" s="120">
        <v>1</v>
      </c>
      <c r="BB973" s="81">
        <f t="shared" si="384"/>
        <v>35</v>
      </c>
      <c r="BC973" s="80">
        <f t="shared" si="385"/>
        <v>259.5</v>
      </c>
      <c r="BD973" s="36">
        <f t="shared" si="386"/>
        <v>124.56</v>
      </c>
      <c r="BE973" s="80">
        <f t="shared" si="387"/>
        <v>134.94</v>
      </c>
    </row>
    <row r="974" spans="1:57" ht="17.399999999999999">
      <c r="A974" s="217">
        <v>41930</v>
      </c>
      <c r="B974" s="201" t="str">
        <f t="shared" si="389"/>
        <v>10:00:00</v>
      </c>
      <c r="C974" s="27" t="s">
        <v>16</v>
      </c>
      <c r="D974" s="88">
        <v>531</v>
      </c>
      <c r="E974" s="88">
        <v>617</v>
      </c>
      <c r="F974" s="88">
        <v>562</v>
      </c>
      <c r="G974" s="88">
        <v>18</v>
      </c>
      <c r="H974" s="88">
        <v>11</v>
      </c>
      <c r="I974" s="89">
        <v>19</v>
      </c>
      <c r="J974" s="48">
        <f t="shared" si="370"/>
        <v>1710</v>
      </c>
      <c r="K974" s="48">
        <f t="shared" si="371"/>
        <v>48</v>
      </c>
      <c r="L974" s="44">
        <v>542</v>
      </c>
      <c r="M974" s="19">
        <v>399</v>
      </c>
      <c r="N974" s="19"/>
      <c r="O974" s="19">
        <v>18</v>
      </c>
      <c r="P974" s="19">
        <v>13</v>
      </c>
      <c r="Q974" s="49"/>
      <c r="R974" s="48">
        <f t="shared" si="372"/>
        <v>941</v>
      </c>
      <c r="S974" s="48">
        <f t="shared" si="373"/>
        <v>31</v>
      </c>
      <c r="T974" s="50">
        <f t="shared" si="374"/>
        <v>79</v>
      </c>
      <c r="U974" s="97">
        <v>2.88</v>
      </c>
      <c r="V974" s="44">
        <v>4</v>
      </c>
      <c r="W974" s="99">
        <v>6.2</v>
      </c>
      <c r="X974" s="53"/>
      <c r="Y974" s="53"/>
      <c r="Z974" s="53"/>
      <c r="AA974" s="53"/>
      <c r="AB974" s="53"/>
      <c r="AC974" s="67">
        <f t="shared" si="375"/>
        <v>0</v>
      </c>
      <c r="AD974" s="35"/>
      <c r="AE974" s="20">
        <f t="shared" si="376"/>
        <v>0</v>
      </c>
      <c r="AF974" s="85">
        <f t="shared" si="377"/>
        <v>96.08</v>
      </c>
      <c r="AG974" s="21">
        <f t="shared" si="378"/>
        <v>96.08</v>
      </c>
      <c r="AH974" s="82"/>
      <c r="AI974" s="78"/>
      <c r="AJ974" s="22">
        <f t="shared" si="369"/>
        <v>96.08</v>
      </c>
      <c r="AK974" s="23"/>
      <c r="AL974" s="58"/>
      <c r="AM974" s="24">
        <f t="shared" si="379"/>
        <v>0</v>
      </c>
      <c r="AN974" s="25">
        <f t="shared" si="380"/>
        <v>124.56</v>
      </c>
      <c r="AO974" s="26">
        <f t="shared" si="381"/>
        <v>124.56</v>
      </c>
      <c r="AP974" s="79"/>
      <c r="AQ974" s="112">
        <v>60</v>
      </c>
      <c r="AR974" s="112">
        <v>200</v>
      </c>
      <c r="AS974" s="112">
        <v>0</v>
      </c>
      <c r="AT974" s="112">
        <v>0</v>
      </c>
      <c r="AU974" s="112">
        <v>50</v>
      </c>
      <c r="AV974" s="62">
        <f t="shared" si="388"/>
        <v>310</v>
      </c>
      <c r="AW974" s="64">
        <f t="shared" si="383"/>
        <v>294.5</v>
      </c>
      <c r="AX974" s="120">
        <v>6</v>
      </c>
      <c r="AY974" s="120">
        <v>20</v>
      </c>
      <c r="AZ974" s="120">
        <v>8</v>
      </c>
      <c r="BA974" s="120">
        <v>1</v>
      </c>
      <c r="BB974" s="81">
        <f t="shared" si="384"/>
        <v>35</v>
      </c>
      <c r="BC974" s="80">
        <f t="shared" si="385"/>
        <v>259.5</v>
      </c>
      <c r="BD974" s="36">
        <f t="shared" si="386"/>
        <v>124.56</v>
      </c>
      <c r="BE974" s="80">
        <f t="shared" si="387"/>
        <v>134.94</v>
      </c>
    </row>
    <row r="975" spans="1:57" ht="17.399999999999999">
      <c r="A975" s="217">
        <v>41930</v>
      </c>
      <c r="B975" s="201" t="str">
        <f t="shared" si="389"/>
        <v>10:30:00</v>
      </c>
      <c r="C975" s="27" t="s">
        <v>45</v>
      </c>
      <c r="D975" s="88">
        <v>531</v>
      </c>
      <c r="E975" s="88">
        <v>321</v>
      </c>
      <c r="F975" s="88">
        <v>572</v>
      </c>
      <c r="G975" s="88">
        <v>18</v>
      </c>
      <c r="H975" s="88">
        <v>11</v>
      </c>
      <c r="I975" s="89">
        <v>19</v>
      </c>
      <c r="J975" s="48">
        <f t="shared" si="370"/>
        <v>1424</v>
      </c>
      <c r="K975" s="48">
        <f t="shared" si="371"/>
        <v>48</v>
      </c>
      <c r="L975" s="44">
        <v>541</v>
      </c>
      <c r="M975" s="19">
        <v>380</v>
      </c>
      <c r="N975" s="19"/>
      <c r="O975" s="19">
        <v>18</v>
      </c>
      <c r="P975" s="19">
        <v>13</v>
      </c>
      <c r="Q975" s="49"/>
      <c r="R975" s="48">
        <f t="shared" si="372"/>
        <v>921</v>
      </c>
      <c r="S975" s="48">
        <f t="shared" si="373"/>
        <v>31</v>
      </c>
      <c r="T975" s="50">
        <f t="shared" si="374"/>
        <v>79</v>
      </c>
      <c r="U975" s="97">
        <v>2.88</v>
      </c>
      <c r="V975" s="44">
        <v>4</v>
      </c>
      <c r="W975" s="99">
        <v>6.2</v>
      </c>
      <c r="X975" s="53"/>
      <c r="Y975" s="53"/>
      <c r="Z975" s="53"/>
      <c r="AA975" s="53"/>
      <c r="AB975" s="53"/>
      <c r="AC975" s="67">
        <f t="shared" si="375"/>
        <v>0</v>
      </c>
      <c r="AD975" s="33"/>
      <c r="AE975" s="20">
        <f t="shared" si="376"/>
        <v>0</v>
      </c>
      <c r="AF975" s="85">
        <f t="shared" si="377"/>
        <v>96.08</v>
      </c>
      <c r="AG975" s="21">
        <f t="shared" si="378"/>
        <v>96.08</v>
      </c>
      <c r="AH975" s="82"/>
      <c r="AI975" s="78"/>
      <c r="AJ975" s="22">
        <f t="shared" si="369"/>
        <v>96.08</v>
      </c>
      <c r="AK975" s="23"/>
      <c r="AL975" s="58"/>
      <c r="AM975" s="24">
        <f t="shared" si="379"/>
        <v>0</v>
      </c>
      <c r="AN975" s="25">
        <f t="shared" si="380"/>
        <v>124.56</v>
      </c>
      <c r="AO975" s="26">
        <f t="shared" si="381"/>
        <v>124.56</v>
      </c>
      <c r="AP975" s="79"/>
      <c r="AQ975" s="112">
        <v>60</v>
      </c>
      <c r="AR975" s="112">
        <v>200</v>
      </c>
      <c r="AS975" s="112">
        <v>0</v>
      </c>
      <c r="AT975" s="112">
        <v>0</v>
      </c>
      <c r="AU975" s="112">
        <v>50</v>
      </c>
      <c r="AV975" s="62">
        <f t="shared" si="388"/>
        <v>310</v>
      </c>
      <c r="AW975" s="64">
        <f t="shared" si="383"/>
        <v>294.5</v>
      </c>
      <c r="AX975" s="120">
        <v>6</v>
      </c>
      <c r="AY975" s="120">
        <v>20</v>
      </c>
      <c r="AZ975" s="120">
        <v>8</v>
      </c>
      <c r="BA975" s="120">
        <v>1</v>
      </c>
      <c r="BB975" s="81">
        <f t="shared" si="384"/>
        <v>35</v>
      </c>
      <c r="BC975" s="80">
        <f t="shared" si="385"/>
        <v>259.5</v>
      </c>
      <c r="BD975" s="36">
        <f t="shared" si="386"/>
        <v>124.56</v>
      </c>
      <c r="BE975" s="80">
        <f t="shared" si="387"/>
        <v>134.94</v>
      </c>
    </row>
    <row r="976" spans="1:57" ht="17.399999999999999">
      <c r="A976" s="217">
        <v>41930</v>
      </c>
      <c r="B976" s="201" t="str">
        <f t="shared" si="389"/>
        <v>11:00:00</v>
      </c>
      <c r="C976" s="27" t="s">
        <v>17</v>
      </c>
      <c r="D976" s="88">
        <v>535</v>
      </c>
      <c r="E976" s="88">
        <v>330</v>
      </c>
      <c r="F976" s="88">
        <v>587</v>
      </c>
      <c r="G976" s="88">
        <v>18</v>
      </c>
      <c r="H976" s="88">
        <v>11</v>
      </c>
      <c r="I976" s="89">
        <v>20</v>
      </c>
      <c r="J976" s="48">
        <f t="shared" si="370"/>
        <v>1452</v>
      </c>
      <c r="K976" s="48">
        <f t="shared" si="371"/>
        <v>49</v>
      </c>
      <c r="L976" s="44">
        <v>536</v>
      </c>
      <c r="M976" s="19">
        <v>393</v>
      </c>
      <c r="N976" s="19"/>
      <c r="O976" s="19">
        <v>18</v>
      </c>
      <c r="P976" s="19">
        <v>14</v>
      </c>
      <c r="Q976" s="49"/>
      <c r="R976" s="48">
        <f t="shared" si="372"/>
        <v>929</v>
      </c>
      <c r="S976" s="48">
        <f t="shared" si="373"/>
        <v>32</v>
      </c>
      <c r="T976" s="50">
        <f t="shared" si="374"/>
        <v>81</v>
      </c>
      <c r="U976" s="97">
        <v>2.88</v>
      </c>
      <c r="V976" s="44">
        <v>4</v>
      </c>
      <c r="W976" s="99">
        <v>6.3</v>
      </c>
      <c r="X976" s="53"/>
      <c r="Y976" s="53"/>
      <c r="Z976" s="53"/>
      <c r="AA976" s="53"/>
      <c r="AB976" s="53"/>
      <c r="AC976" s="67">
        <f t="shared" si="375"/>
        <v>0</v>
      </c>
      <c r="AD976" s="33"/>
      <c r="AE976" s="20">
        <f t="shared" si="376"/>
        <v>0</v>
      </c>
      <c r="AF976" s="85">
        <f t="shared" si="377"/>
        <v>98.179999999999993</v>
      </c>
      <c r="AG976" s="21">
        <f t="shared" si="378"/>
        <v>98.179999999999993</v>
      </c>
      <c r="AH976" s="82"/>
      <c r="AI976" s="78"/>
      <c r="AJ976" s="22">
        <f t="shared" si="369"/>
        <v>98.179999999999993</v>
      </c>
      <c r="AK976" s="23"/>
      <c r="AL976" s="58"/>
      <c r="AM976" s="24">
        <f t="shared" si="379"/>
        <v>0</v>
      </c>
      <c r="AN976" s="25">
        <f t="shared" si="380"/>
        <v>124.56</v>
      </c>
      <c r="AO976" s="26">
        <f t="shared" si="381"/>
        <v>124.56</v>
      </c>
      <c r="AP976" s="79"/>
      <c r="AQ976" s="112">
        <v>60</v>
      </c>
      <c r="AR976" s="112">
        <v>200</v>
      </c>
      <c r="AS976" s="112">
        <v>0</v>
      </c>
      <c r="AT976" s="112">
        <v>0</v>
      </c>
      <c r="AU976" s="112">
        <v>50</v>
      </c>
      <c r="AV976" s="62">
        <f t="shared" si="388"/>
        <v>310</v>
      </c>
      <c r="AW976" s="64">
        <f t="shared" si="383"/>
        <v>294.5</v>
      </c>
      <c r="AX976" s="120">
        <v>6</v>
      </c>
      <c r="AY976" s="120">
        <v>20</v>
      </c>
      <c r="AZ976" s="120">
        <v>8</v>
      </c>
      <c r="BA976" s="120">
        <v>1</v>
      </c>
      <c r="BB976" s="81">
        <f t="shared" si="384"/>
        <v>35</v>
      </c>
      <c r="BC976" s="80">
        <f t="shared" si="385"/>
        <v>259.5</v>
      </c>
      <c r="BD976" s="36">
        <f t="shared" si="386"/>
        <v>124.56</v>
      </c>
      <c r="BE976" s="80">
        <f t="shared" si="387"/>
        <v>134.94</v>
      </c>
    </row>
    <row r="977" spans="1:57" ht="17.399999999999999">
      <c r="A977" s="217">
        <v>41930</v>
      </c>
      <c r="B977" s="201" t="str">
        <f t="shared" si="389"/>
        <v>11:30:00</v>
      </c>
      <c r="C977" s="27" t="s">
        <v>46</v>
      </c>
      <c r="D977" s="88">
        <v>537</v>
      </c>
      <c r="E977" s="88">
        <v>332</v>
      </c>
      <c r="F977" s="88">
        <v>593</v>
      </c>
      <c r="G977" s="88">
        <v>18</v>
      </c>
      <c r="H977" s="88">
        <v>11</v>
      </c>
      <c r="I977" s="89">
        <v>20</v>
      </c>
      <c r="J977" s="48">
        <f t="shared" si="370"/>
        <v>1462</v>
      </c>
      <c r="K977" s="48">
        <f t="shared" si="371"/>
        <v>49</v>
      </c>
      <c r="L977" s="44">
        <v>517</v>
      </c>
      <c r="M977" s="19">
        <v>368</v>
      </c>
      <c r="N977" s="19"/>
      <c r="O977" s="19">
        <v>18</v>
      </c>
      <c r="P977" s="19">
        <v>14</v>
      </c>
      <c r="Q977" s="49"/>
      <c r="R977" s="48">
        <f t="shared" si="372"/>
        <v>885</v>
      </c>
      <c r="S977" s="48">
        <f t="shared" si="373"/>
        <v>32</v>
      </c>
      <c r="T977" s="50">
        <f t="shared" si="374"/>
        <v>81</v>
      </c>
      <c r="U977" s="97">
        <v>2.88</v>
      </c>
      <c r="V977" s="44">
        <v>4</v>
      </c>
      <c r="W977" s="99">
        <v>6.3</v>
      </c>
      <c r="X977" s="53"/>
      <c r="Y977" s="53"/>
      <c r="Z977" s="53"/>
      <c r="AA977" s="53"/>
      <c r="AB977" s="53"/>
      <c r="AC977" s="67">
        <f t="shared" si="375"/>
        <v>0</v>
      </c>
      <c r="AD977" s="33"/>
      <c r="AE977" s="20">
        <f t="shared" si="376"/>
        <v>0</v>
      </c>
      <c r="AF977" s="85">
        <f t="shared" si="377"/>
        <v>98.179999999999993</v>
      </c>
      <c r="AG977" s="21">
        <f t="shared" si="378"/>
        <v>98.179999999999993</v>
      </c>
      <c r="AH977" s="82"/>
      <c r="AI977" s="78"/>
      <c r="AJ977" s="22">
        <f t="shared" si="369"/>
        <v>98.179999999999993</v>
      </c>
      <c r="AK977" s="23"/>
      <c r="AL977" s="58"/>
      <c r="AM977" s="24">
        <f t="shared" si="379"/>
        <v>0</v>
      </c>
      <c r="AN977" s="25">
        <f t="shared" si="380"/>
        <v>124.56</v>
      </c>
      <c r="AO977" s="26">
        <f t="shared" si="381"/>
        <v>124.56</v>
      </c>
      <c r="AP977" s="79"/>
      <c r="AQ977" s="112">
        <v>60</v>
      </c>
      <c r="AR977" s="112">
        <v>200</v>
      </c>
      <c r="AS977" s="112">
        <v>0</v>
      </c>
      <c r="AT977" s="112">
        <v>0</v>
      </c>
      <c r="AU977" s="112">
        <v>50</v>
      </c>
      <c r="AV977" s="62">
        <f t="shared" si="388"/>
        <v>310</v>
      </c>
      <c r="AW977" s="64">
        <f t="shared" si="383"/>
        <v>294.5</v>
      </c>
      <c r="AX977" s="120">
        <v>6</v>
      </c>
      <c r="AY977" s="120">
        <v>20</v>
      </c>
      <c r="AZ977" s="120">
        <v>8</v>
      </c>
      <c r="BA977" s="120">
        <v>1</v>
      </c>
      <c r="BB977" s="81">
        <f t="shared" si="384"/>
        <v>35</v>
      </c>
      <c r="BC977" s="80">
        <f t="shared" si="385"/>
        <v>259.5</v>
      </c>
      <c r="BD977" s="36">
        <f t="shared" si="386"/>
        <v>124.56</v>
      </c>
      <c r="BE977" s="80">
        <f t="shared" si="387"/>
        <v>134.94</v>
      </c>
    </row>
    <row r="978" spans="1:57" ht="17.399999999999999">
      <c r="A978" s="217">
        <v>41930</v>
      </c>
      <c r="B978" s="201" t="str">
        <f t="shared" si="389"/>
        <v>12:00:00</v>
      </c>
      <c r="C978" s="27" t="s">
        <v>18</v>
      </c>
      <c r="D978" s="88">
        <v>545</v>
      </c>
      <c r="E978" s="88">
        <v>391</v>
      </c>
      <c r="F978" s="92">
        <v>530</v>
      </c>
      <c r="G978" s="88">
        <v>18</v>
      </c>
      <c r="H978" s="88">
        <v>13</v>
      </c>
      <c r="I978" s="89">
        <v>18</v>
      </c>
      <c r="J978" s="48">
        <f t="shared" si="370"/>
        <v>1466</v>
      </c>
      <c r="K978" s="48">
        <f t="shared" si="371"/>
        <v>49</v>
      </c>
      <c r="L978" s="44">
        <v>525</v>
      </c>
      <c r="M978" s="19">
        <v>370</v>
      </c>
      <c r="N978" s="19"/>
      <c r="O978" s="19">
        <v>17</v>
      </c>
      <c r="P978" s="19">
        <v>14</v>
      </c>
      <c r="Q978" s="49"/>
      <c r="R978" s="48">
        <f t="shared" si="372"/>
        <v>895</v>
      </c>
      <c r="S978" s="48">
        <f t="shared" si="373"/>
        <v>31</v>
      </c>
      <c r="T978" s="50">
        <f t="shared" si="374"/>
        <v>80</v>
      </c>
      <c r="U978" s="97">
        <v>3.84</v>
      </c>
      <c r="V978" s="44">
        <v>4</v>
      </c>
      <c r="W978" s="99">
        <v>7.1</v>
      </c>
      <c r="X978" s="53"/>
      <c r="Y978" s="53"/>
      <c r="Z978" s="53"/>
      <c r="AA978" s="53"/>
      <c r="AB978" s="53"/>
      <c r="AC978" s="67">
        <f t="shared" si="375"/>
        <v>0</v>
      </c>
      <c r="AD978" s="33"/>
      <c r="AE978" s="20">
        <f t="shared" si="376"/>
        <v>0</v>
      </c>
      <c r="AF978" s="85">
        <f t="shared" si="377"/>
        <v>98.94</v>
      </c>
      <c r="AG978" s="21">
        <f t="shared" si="378"/>
        <v>98.94</v>
      </c>
      <c r="AH978" s="82"/>
      <c r="AI978" s="78"/>
      <c r="AJ978" s="22">
        <f t="shared" si="369"/>
        <v>98.94</v>
      </c>
      <c r="AK978" s="23"/>
      <c r="AL978" s="58"/>
      <c r="AM978" s="24">
        <f t="shared" si="379"/>
        <v>0</v>
      </c>
      <c r="AN978" s="25">
        <f t="shared" si="380"/>
        <v>124.56</v>
      </c>
      <c r="AO978" s="26">
        <f t="shared" si="381"/>
        <v>124.56</v>
      </c>
      <c r="AP978" s="79"/>
      <c r="AQ978" s="112">
        <v>60</v>
      </c>
      <c r="AR978" s="112">
        <v>200</v>
      </c>
      <c r="AS978" s="112">
        <v>0</v>
      </c>
      <c r="AT978" s="112">
        <v>0</v>
      </c>
      <c r="AU978" s="112">
        <v>50</v>
      </c>
      <c r="AV978" s="62">
        <f t="shared" si="388"/>
        <v>310</v>
      </c>
      <c r="AW978" s="64">
        <f t="shared" si="383"/>
        <v>294.5</v>
      </c>
      <c r="AX978" s="120">
        <v>6</v>
      </c>
      <c r="AY978" s="120">
        <v>20</v>
      </c>
      <c r="AZ978" s="120">
        <v>8</v>
      </c>
      <c r="BA978" s="120">
        <v>1</v>
      </c>
      <c r="BB978" s="81">
        <f t="shared" si="384"/>
        <v>35</v>
      </c>
      <c r="BC978" s="80">
        <f t="shared" si="385"/>
        <v>259.5</v>
      </c>
      <c r="BD978" s="36">
        <f t="shared" si="386"/>
        <v>124.56</v>
      </c>
      <c r="BE978" s="80">
        <f t="shared" si="387"/>
        <v>134.94</v>
      </c>
    </row>
    <row r="979" spans="1:57" ht="17.399999999999999">
      <c r="A979" s="217">
        <v>41930</v>
      </c>
      <c r="B979" s="201" t="str">
        <f t="shared" si="389"/>
        <v>12:30:00</v>
      </c>
      <c r="C979" s="27" t="s">
        <v>47</v>
      </c>
      <c r="D979" s="88">
        <v>0</v>
      </c>
      <c r="E979" s="88">
        <v>0</v>
      </c>
      <c r="F979" s="92">
        <v>237</v>
      </c>
      <c r="G979" s="88">
        <v>0</v>
      </c>
      <c r="H979" s="88">
        <v>0</v>
      </c>
      <c r="I979" s="89">
        <v>8</v>
      </c>
      <c r="J979" s="48">
        <f t="shared" si="370"/>
        <v>237</v>
      </c>
      <c r="K979" s="48">
        <f t="shared" si="371"/>
        <v>8</v>
      </c>
      <c r="L979" s="44">
        <v>527</v>
      </c>
      <c r="M979" s="19">
        <v>372</v>
      </c>
      <c r="N979" s="19"/>
      <c r="O979" s="19">
        <v>17</v>
      </c>
      <c r="P979" s="19">
        <v>14</v>
      </c>
      <c r="Q979" s="49"/>
      <c r="R979" s="48">
        <f t="shared" si="372"/>
        <v>899</v>
      </c>
      <c r="S979" s="48">
        <f t="shared" si="373"/>
        <v>31</v>
      </c>
      <c r="T979" s="50">
        <f t="shared" si="374"/>
        <v>39</v>
      </c>
      <c r="U979" s="97">
        <v>3.84</v>
      </c>
      <c r="V979" s="44">
        <v>4</v>
      </c>
      <c r="W979" s="99">
        <v>7.1</v>
      </c>
      <c r="X979" s="53"/>
      <c r="Y979" s="53"/>
      <c r="Z979" s="53"/>
      <c r="AA979" s="53"/>
      <c r="AB979" s="53"/>
      <c r="AC979" s="67">
        <f t="shared" si="375"/>
        <v>0</v>
      </c>
      <c r="AD979" s="33"/>
      <c r="AE979" s="20">
        <f t="shared" si="376"/>
        <v>0</v>
      </c>
      <c r="AF979" s="85">
        <f t="shared" si="377"/>
        <v>57.940000000000005</v>
      </c>
      <c r="AG979" s="21">
        <f t="shared" si="378"/>
        <v>57.940000000000005</v>
      </c>
      <c r="AH979" s="82"/>
      <c r="AI979" s="78"/>
      <c r="AJ979" s="22">
        <f t="shared" si="369"/>
        <v>57.940000000000005</v>
      </c>
      <c r="AK979" s="23"/>
      <c r="AL979" s="58"/>
      <c r="AM979" s="24">
        <f t="shared" si="379"/>
        <v>0</v>
      </c>
      <c r="AN979" s="25">
        <f t="shared" si="380"/>
        <v>124.56</v>
      </c>
      <c r="AO979" s="26">
        <f t="shared" si="381"/>
        <v>124.56</v>
      </c>
      <c r="AP979" s="79"/>
      <c r="AQ979" s="112">
        <v>60</v>
      </c>
      <c r="AR979" s="112">
        <v>200</v>
      </c>
      <c r="AS979" s="112">
        <v>0</v>
      </c>
      <c r="AT979" s="112">
        <v>0</v>
      </c>
      <c r="AU979" s="112">
        <v>50</v>
      </c>
      <c r="AV979" s="62">
        <f t="shared" si="388"/>
        <v>310</v>
      </c>
      <c r="AW979" s="64">
        <f t="shared" si="383"/>
        <v>294.5</v>
      </c>
      <c r="AX979" s="120">
        <v>6</v>
      </c>
      <c r="AY979" s="120">
        <v>20</v>
      </c>
      <c r="AZ979" s="120">
        <v>8</v>
      </c>
      <c r="BA979" s="120">
        <v>1</v>
      </c>
      <c r="BB979" s="81">
        <f t="shared" si="384"/>
        <v>35</v>
      </c>
      <c r="BC979" s="80">
        <f t="shared" si="385"/>
        <v>259.5</v>
      </c>
      <c r="BD979" s="36">
        <f t="shared" si="386"/>
        <v>124.56</v>
      </c>
      <c r="BE979" s="80">
        <f t="shared" si="387"/>
        <v>134.94</v>
      </c>
    </row>
    <row r="980" spans="1:57" ht="17.399999999999999">
      <c r="A980" s="217">
        <v>41930</v>
      </c>
      <c r="B980" s="201" t="str">
        <f t="shared" si="389"/>
        <v>13:00:00</v>
      </c>
      <c r="C980" s="27" t="s">
        <v>19</v>
      </c>
      <c r="D980" s="88">
        <v>0</v>
      </c>
      <c r="E980" s="88">
        <v>0</v>
      </c>
      <c r="F980" s="92">
        <v>675</v>
      </c>
      <c r="G980" s="88">
        <v>0</v>
      </c>
      <c r="H980" s="88">
        <v>0</v>
      </c>
      <c r="I980" s="89">
        <v>23</v>
      </c>
      <c r="J980" s="48">
        <f t="shared" si="370"/>
        <v>675</v>
      </c>
      <c r="K980" s="48">
        <f t="shared" si="371"/>
        <v>23</v>
      </c>
      <c r="L980" s="44">
        <v>528</v>
      </c>
      <c r="M980" s="19">
        <v>370</v>
      </c>
      <c r="N980" s="19"/>
      <c r="O980" s="19">
        <v>17</v>
      </c>
      <c r="P980" s="19">
        <v>14</v>
      </c>
      <c r="Q980" s="49"/>
      <c r="R980" s="48">
        <f t="shared" si="372"/>
        <v>898</v>
      </c>
      <c r="S980" s="48">
        <f t="shared" si="373"/>
        <v>31</v>
      </c>
      <c r="T980" s="50">
        <f t="shared" si="374"/>
        <v>54</v>
      </c>
      <c r="U980" s="97">
        <v>3.96</v>
      </c>
      <c r="V980" s="44">
        <v>4</v>
      </c>
      <c r="W980" s="99">
        <v>7.2</v>
      </c>
      <c r="X980" s="53"/>
      <c r="Y980" s="53"/>
      <c r="Z980" s="53"/>
      <c r="AA980" s="53"/>
      <c r="AB980" s="53"/>
      <c r="AC980" s="67">
        <f t="shared" si="375"/>
        <v>0</v>
      </c>
      <c r="AD980" s="33"/>
      <c r="AE980" s="20">
        <f t="shared" si="376"/>
        <v>0</v>
      </c>
      <c r="AF980" s="85">
        <f t="shared" si="377"/>
        <v>73.16</v>
      </c>
      <c r="AG980" s="21">
        <f t="shared" si="378"/>
        <v>73.16</v>
      </c>
      <c r="AH980" s="82"/>
      <c r="AI980" s="78"/>
      <c r="AJ980" s="22">
        <f t="shared" si="369"/>
        <v>73.16</v>
      </c>
      <c r="AK980" s="23"/>
      <c r="AL980" s="58"/>
      <c r="AM980" s="24">
        <f t="shared" si="379"/>
        <v>0</v>
      </c>
      <c r="AN980" s="25">
        <f t="shared" si="380"/>
        <v>124.56</v>
      </c>
      <c r="AO980" s="26">
        <f t="shared" si="381"/>
        <v>124.56</v>
      </c>
      <c r="AP980" s="79"/>
      <c r="AQ980" s="112">
        <v>60</v>
      </c>
      <c r="AR980" s="112">
        <v>200</v>
      </c>
      <c r="AS980" s="112">
        <v>0</v>
      </c>
      <c r="AT980" s="112">
        <v>0</v>
      </c>
      <c r="AU980" s="112">
        <v>50</v>
      </c>
      <c r="AV980" s="62">
        <f t="shared" si="388"/>
        <v>310</v>
      </c>
      <c r="AW980" s="64">
        <f t="shared" si="383"/>
        <v>294.5</v>
      </c>
      <c r="AX980" s="120">
        <v>6</v>
      </c>
      <c r="AY980" s="120">
        <v>20</v>
      </c>
      <c r="AZ980" s="120">
        <v>8</v>
      </c>
      <c r="BA980" s="120">
        <v>1</v>
      </c>
      <c r="BB980" s="81">
        <f t="shared" si="384"/>
        <v>35</v>
      </c>
      <c r="BC980" s="80">
        <f t="shared" si="385"/>
        <v>259.5</v>
      </c>
      <c r="BD980" s="36">
        <f t="shared" si="386"/>
        <v>124.56</v>
      </c>
      <c r="BE980" s="80">
        <f t="shared" si="387"/>
        <v>134.94</v>
      </c>
    </row>
    <row r="981" spans="1:57" ht="17.399999999999999">
      <c r="A981" s="217">
        <v>41930</v>
      </c>
      <c r="B981" s="201" t="str">
        <f t="shared" si="389"/>
        <v>13:30:00</v>
      </c>
      <c r="C981" s="27" t="s">
        <v>48</v>
      </c>
      <c r="D981" s="88">
        <v>0</v>
      </c>
      <c r="E981" s="88">
        <v>0</v>
      </c>
      <c r="F981" s="92">
        <v>825</v>
      </c>
      <c r="G981" s="88">
        <v>0</v>
      </c>
      <c r="H981" s="88">
        <v>0</v>
      </c>
      <c r="I981" s="89">
        <v>28</v>
      </c>
      <c r="J981" s="48">
        <f t="shared" si="370"/>
        <v>825</v>
      </c>
      <c r="K981" s="48">
        <f t="shared" si="371"/>
        <v>28</v>
      </c>
      <c r="L981" s="44">
        <v>514</v>
      </c>
      <c r="M981" s="19">
        <v>368</v>
      </c>
      <c r="N981" s="19"/>
      <c r="O981" s="19">
        <v>17</v>
      </c>
      <c r="P981" s="19">
        <v>13</v>
      </c>
      <c r="Q981" s="49"/>
      <c r="R981" s="48">
        <f t="shared" si="372"/>
        <v>882</v>
      </c>
      <c r="S981" s="48">
        <f t="shared" si="373"/>
        <v>30</v>
      </c>
      <c r="T981" s="50">
        <f t="shared" si="374"/>
        <v>58</v>
      </c>
      <c r="U981" s="97">
        <v>3.96</v>
      </c>
      <c r="V981" s="44">
        <v>4</v>
      </c>
      <c r="W981" s="99">
        <v>7.2</v>
      </c>
      <c r="X981" s="53"/>
      <c r="Y981" s="53"/>
      <c r="Z981" s="53"/>
      <c r="AA981" s="53"/>
      <c r="AB981" s="53"/>
      <c r="AC981" s="67">
        <f t="shared" si="375"/>
        <v>0</v>
      </c>
      <c r="AD981" s="33"/>
      <c r="AE981" s="20">
        <f t="shared" si="376"/>
        <v>0</v>
      </c>
      <c r="AF981" s="85">
        <f t="shared" si="377"/>
        <v>77.160000000000011</v>
      </c>
      <c r="AG981" s="21">
        <f t="shared" si="378"/>
        <v>77.160000000000011</v>
      </c>
      <c r="AH981" s="82"/>
      <c r="AI981" s="78"/>
      <c r="AJ981" s="22">
        <f t="shared" si="369"/>
        <v>77.160000000000011</v>
      </c>
      <c r="AK981" s="23"/>
      <c r="AL981" s="58"/>
      <c r="AM981" s="24">
        <f t="shared" si="379"/>
        <v>0</v>
      </c>
      <c r="AN981" s="25">
        <f t="shared" si="380"/>
        <v>124.56</v>
      </c>
      <c r="AO981" s="26">
        <f t="shared" si="381"/>
        <v>124.56</v>
      </c>
      <c r="AP981" s="79"/>
      <c r="AQ981" s="112">
        <v>60</v>
      </c>
      <c r="AR981" s="112">
        <v>200</v>
      </c>
      <c r="AS981" s="112">
        <v>0</v>
      </c>
      <c r="AT981" s="112">
        <v>0</v>
      </c>
      <c r="AU981" s="112">
        <v>50</v>
      </c>
      <c r="AV981" s="62">
        <f t="shared" si="388"/>
        <v>310</v>
      </c>
      <c r="AW981" s="64">
        <f t="shared" si="383"/>
        <v>294.5</v>
      </c>
      <c r="AX981" s="120">
        <v>6</v>
      </c>
      <c r="AY981" s="120">
        <v>20</v>
      </c>
      <c r="AZ981" s="120">
        <v>8</v>
      </c>
      <c r="BA981" s="120">
        <v>1</v>
      </c>
      <c r="BB981" s="81">
        <f t="shared" si="384"/>
        <v>35</v>
      </c>
      <c r="BC981" s="80">
        <f t="shared" si="385"/>
        <v>259.5</v>
      </c>
      <c r="BD981" s="36">
        <f t="shared" si="386"/>
        <v>124.56</v>
      </c>
      <c r="BE981" s="80">
        <f t="shared" si="387"/>
        <v>134.94</v>
      </c>
    </row>
    <row r="982" spans="1:57" ht="17.399999999999999">
      <c r="A982" s="217">
        <v>41930</v>
      </c>
      <c r="B982" s="201" t="str">
        <f t="shared" si="389"/>
        <v>14:00:00</v>
      </c>
      <c r="C982" s="27" t="s">
        <v>20</v>
      </c>
      <c r="D982" s="88">
        <v>0</v>
      </c>
      <c r="E982" s="88">
        <v>0</v>
      </c>
      <c r="F982" s="92">
        <v>854</v>
      </c>
      <c r="G982" s="88">
        <v>0</v>
      </c>
      <c r="H982" s="88">
        <v>0</v>
      </c>
      <c r="I982" s="89">
        <v>28</v>
      </c>
      <c r="J982" s="48">
        <f t="shared" si="370"/>
        <v>854</v>
      </c>
      <c r="K982" s="48">
        <f t="shared" si="371"/>
        <v>28</v>
      </c>
      <c r="L982" s="44">
        <v>502</v>
      </c>
      <c r="M982" s="19">
        <v>365</v>
      </c>
      <c r="N982" s="19"/>
      <c r="O982" s="19">
        <v>16</v>
      </c>
      <c r="P982" s="19">
        <v>13</v>
      </c>
      <c r="Q982" s="49"/>
      <c r="R982" s="48">
        <f t="shared" si="372"/>
        <v>867</v>
      </c>
      <c r="S982" s="48">
        <f t="shared" si="373"/>
        <v>29</v>
      </c>
      <c r="T982" s="50">
        <f t="shared" si="374"/>
        <v>57</v>
      </c>
      <c r="U982" s="97">
        <v>3.96</v>
      </c>
      <c r="V982" s="44">
        <v>4</v>
      </c>
      <c r="W982" s="99">
        <v>7.3</v>
      </c>
      <c r="X982" s="53"/>
      <c r="Y982" s="53"/>
      <c r="Z982" s="53"/>
      <c r="AA982" s="53"/>
      <c r="AB982" s="53"/>
      <c r="AC982" s="67">
        <f t="shared" si="375"/>
        <v>0</v>
      </c>
      <c r="AD982" s="33"/>
      <c r="AE982" s="20">
        <f t="shared" si="376"/>
        <v>0</v>
      </c>
      <c r="AF982" s="85">
        <f t="shared" si="377"/>
        <v>76.260000000000005</v>
      </c>
      <c r="AG982" s="21">
        <f t="shared" si="378"/>
        <v>76.260000000000005</v>
      </c>
      <c r="AH982" s="82"/>
      <c r="AI982" s="78"/>
      <c r="AJ982" s="22">
        <f t="shared" si="369"/>
        <v>76.260000000000005</v>
      </c>
      <c r="AK982" s="23"/>
      <c r="AL982" s="58"/>
      <c r="AM982" s="24">
        <f t="shared" si="379"/>
        <v>0</v>
      </c>
      <c r="AN982" s="25">
        <f t="shared" si="380"/>
        <v>124.56</v>
      </c>
      <c r="AO982" s="26">
        <f t="shared" si="381"/>
        <v>124.56</v>
      </c>
      <c r="AP982" s="79"/>
      <c r="AQ982" s="112">
        <v>60</v>
      </c>
      <c r="AR982" s="112">
        <v>200</v>
      </c>
      <c r="AS982" s="112">
        <v>0</v>
      </c>
      <c r="AT982" s="112">
        <v>0</v>
      </c>
      <c r="AU982" s="112">
        <v>50</v>
      </c>
      <c r="AV982" s="62">
        <f t="shared" si="388"/>
        <v>310</v>
      </c>
      <c r="AW982" s="64">
        <f t="shared" si="383"/>
        <v>294.5</v>
      </c>
      <c r="AX982" s="120">
        <v>6</v>
      </c>
      <c r="AY982" s="120">
        <v>20</v>
      </c>
      <c r="AZ982" s="120">
        <v>8</v>
      </c>
      <c r="BA982" s="120">
        <v>1</v>
      </c>
      <c r="BB982" s="81">
        <f t="shared" si="384"/>
        <v>35</v>
      </c>
      <c r="BC982" s="80">
        <f t="shared" si="385"/>
        <v>259.5</v>
      </c>
      <c r="BD982" s="36">
        <f t="shared" si="386"/>
        <v>124.56</v>
      </c>
      <c r="BE982" s="80">
        <f t="shared" si="387"/>
        <v>134.94</v>
      </c>
    </row>
    <row r="983" spans="1:57" ht="17.399999999999999">
      <c r="A983" s="217">
        <v>41930</v>
      </c>
      <c r="B983" s="201" t="str">
        <f t="shared" si="389"/>
        <v>14:30:00</v>
      </c>
      <c r="C983" s="27" t="s">
        <v>33</v>
      </c>
      <c r="D983" s="88">
        <v>0</v>
      </c>
      <c r="E983" s="88">
        <v>0</v>
      </c>
      <c r="F983" s="92">
        <v>857</v>
      </c>
      <c r="G983" s="88">
        <v>0</v>
      </c>
      <c r="H983" s="88">
        <v>0</v>
      </c>
      <c r="I983" s="89">
        <v>28</v>
      </c>
      <c r="J983" s="48">
        <f t="shared" si="370"/>
        <v>857</v>
      </c>
      <c r="K983" s="48">
        <f t="shared" si="371"/>
        <v>28</v>
      </c>
      <c r="L983" s="44">
        <v>514</v>
      </c>
      <c r="M983" s="19">
        <v>360</v>
      </c>
      <c r="N983" s="19"/>
      <c r="O983" s="19">
        <v>17</v>
      </c>
      <c r="P983" s="19">
        <v>13</v>
      </c>
      <c r="Q983" s="49"/>
      <c r="R983" s="48">
        <f t="shared" si="372"/>
        <v>874</v>
      </c>
      <c r="S983" s="48">
        <f t="shared" si="373"/>
        <v>30</v>
      </c>
      <c r="T983" s="50">
        <f t="shared" si="374"/>
        <v>58</v>
      </c>
      <c r="U983" s="97">
        <v>3.96</v>
      </c>
      <c r="V983" s="44">
        <v>4</v>
      </c>
      <c r="W983" s="99">
        <v>7.3</v>
      </c>
      <c r="X983" s="53"/>
      <c r="Y983" s="53"/>
      <c r="Z983" s="53"/>
      <c r="AA983" s="53"/>
      <c r="AB983" s="53"/>
      <c r="AC983" s="67">
        <f t="shared" si="375"/>
        <v>0</v>
      </c>
      <c r="AD983" s="33"/>
      <c r="AE983" s="20">
        <f t="shared" si="376"/>
        <v>0</v>
      </c>
      <c r="AF983" s="85">
        <f t="shared" si="377"/>
        <v>77.260000000000005</v>
      </c>
      <c r="AG983" s="21">
        <f t="shared" si="378"/>
        <v>77.260000000000005</v>
      </c>
      <c r="AH983" s="82"/>
      <c r="AI983" s="78"/>
      <c r="AJ983" s="22">
        <f t="shared" si="369"/>
        <v>77.260000000000005</v>
      </c>
      <c r="AK983" s="23"/>
      <c r="AL983" s="58"/>
      <c r="AM983" s="24">
        <f t="shared" si="379"/>
        <v>0</v>
      </c>
      <c r="AN983" s="25">
        <f t="shared" si="380"/>
        <v>124.56</v>
      </c>
      <c r="AO983" s="26">
        <f t="shared" si="381"/>
        <v>124.56</v>
      </c>
      <c r="AP983" s="79"/>
      <c r="AQ983" s="112">
        <v>60</v>
      </c>
      <c r="AR983" s="112">
        <v>200</v>
      </c>
      <c r="AS983" s="112">
        <v>0</v>
      </c>
      <c r="AT983" s="112">
        <v>0</v>
      </c>
      <c r="AU983" s="112">
        <v>50</v>
      </c>
      <c r="AV983" s="62">
        <f t="shared" si="388"/>
        <v>310</v>
      </c>
      <c r="AW983" s="64">
        <f t="shared" si="383"/>
        <v>294.5</v>
      </c>
      <c r="AX983" s="120">
        <v>6</v>
      </c>
      <c r="AY983" s="120">
        <v>20</v>
      </c>
      <c r="AZ983" s="120">
        <v>8</v>
      </c>
      <c r="BA983" s="120">
        <v>1</v>
      </c>
      <c r="BB983" s="81">
        <f t="shared" si="384"/>
        <v>35</v>
      </c>
      <c r="BC983" s="80">
        <f t="shared" si="385"/>
        <v>259.5</v>
      </c>
      <c r="BD983" s="36">
        <f t="shared" si="386"/>
        <v>124.56</v>
      </c>
      <c r="BE983" s="80">
        <f t="shared" si="387"/>
        <v>134.94</v>
      </c>
    </row>
    <row r="984" spans="1:57" ht="17.399999999999999">
      <c r="A984" s="217">
        <v>41930</v>
      </c>
      <c r="B984" s="201" t="str">
        <f t="shared" si="389"/>
        <v>15:00:00</v>
      </c>
      <c r="C984" s="27" t="s">
        <v>21</v>
      </c>
      <c r="D984" s="88">
        <v>0</v>
      </c>
      <c r="E984" s="88">
        <v>0</v>
      </c>
      <c r="F984" s="92">
        <v>860</v>
      </c>
      <c r="G984" s="88">
        <v>0</v>
      </c>
      <c r="H984" s="88">
        <v>0</v>
      </c>
      <c r="I984" s="89">
        <v>29</v>
      </c>
      <c r="J984" s="48">
        <f t="shared" si="370"/>
        <v>860</v>
      </c>
      <c r="K984" s="48">
        <f t="shared" si="371"/>
        <v>29</v>
      </c>
      <c r="L984" s="44">
        <v>525</v>
      </c>
      <c r="M984" s="19">
        <v>357</v>
      </c>
      <c r="N984" s="19"/>
      <c r="O984" s="19">
        <v>17</v>
      </c>
      <c r="P984" s="19">
        <v>13</v>
      </c>
      <c r="Q984" s="49"/>
      <c r="R984" s="48">
        <f t="shared" si="372"/>
        <v>882</v>
      </c>
      <c r="S984" s="48">
        <f t="shared" si="373"/>
        <v>30</v>
      </c>
      <c r="T984" s="50">
        <f t="shared" si="374"/>
        <v>59</v>
      </c>
      <c r="U984" s="97">
        <v>3.88</v>
      </c>
      <c r="V984" s="44">
        <v>4</v>
      </c>
      <c r="W984" s="99">
        <v>7.6</v>
      </c>
      <c r="X984" s="53"/>
      <c r="Y984" s="53"/>
      <c r="Z984" s="53"/>
      <c r="AA984" s="53"/>
      <c r="AB984" s="53"/>
      <c r="AC984" s="67">
        <f t="shared" si="375"/>
        <v>0</v>
      </c>
      <c r="AD984" s="33"/>
      <c r="AE984" s="20">
        <f t="shared" si="376"/>
        <v>0</v>
      </c>
      <c r="AF984" s="85">
        <f t="shared" si="377"/>
        <v>78.47999999999999</v>
      </c>
      <c r="AG984" s="21">
        <f t="shared" si="378"/>
        <v>78.47999999999999</v>
      </c>
      <c r="AH984" s="82"/>
      <c r="AI984" s="78"/>
      <c r="AJ984" s="22">
        <f t="shared" si="369"/>
        <v>78.47999999999999</v>
      </c>
      <c r="AK984" s="23"/>
      <c r="AL984" s="58"/>
      <c r="AM984" s="24">
        <f t="shared" si="379"/>
        <v>0</v>
      </c>
      <c r="AN984" s="25">
        <f t="shared" si="380"/>
        <v>124.56</v>
      </c>
      <c r="AO984" s="26">
        <f t="shared" si="381"/>
        <v>124.56</v>
      </c>
      <c r="AP984" s="79"/>
      <c r="AQ984" s="112">
        <v>60</v>
      </c>
      <c r="AR984" s="112">
        <v>200</v>
      </c>
      <c r="AS984" s="112">
        <v>0</v>
      </c>
      <c r="AT984" s="112">
        <v>0</v>
      </c>
      <c r="AU984" s="112">
        <v>50</v>
      </c>
      <c r="AV984" s="62">
        <f t="shared" si="388"/>
        <v>310</v>
      </c>
      <c r="AW984" s="64">
        <f t="shared" si="383"/>
        <v>294.5</v>
      </c>
      <c r="AX984" s="120">
        <v>6</v>
      </c>
      <c r="AY984" s="120">
        <v>20</v>
      </c>
      <c r="AZ984" s="120">
        <v>8</v>
      </c>
      <c r="BA984" s="120">
        <v>1</v>
      </c>
      <c r="BB984" s="81">
        <f t="shared" si="384"/>
        <v>35</v>
      </c>
      <c r="BC984" s="80">
        <f t="shared" si="385"/>
        <v>259.5</v>
      </c>
      <c r="BD984" s="36">
        <f t="shared" si="386"/>
        <v>124.56</v>
      </c>
      <c r="BE984" s="80">
        <f t="shared" si="387"/>
        <v>134.94</v>
      </c>
    </row>
    <row r="985" spans="1:57" ht="17.399999999999999">
      <c r="A985" s="217">
        <v>41930</v>
      </c>
      <c r="B985" s="201" t="str">
        <f t="shared" si="389"/>
        <v>15:30:00</v>
      </c>
      <c r="C985" s="27" t="s">
        <v>34</v>
      </c>
      <c r="D985" s="88">
        <v>0</v>
      </c>
      <c r="E985" s="88">
        <v>0</v>
      </c>
      <c r="F985" s="92">
        <v>855</v>
      </c>
      <c r="G985" s="88">
        <v>0</v>
      </c>
      <c r="H985" s="88">
        <v>0</v>
      </c>
      <c r="I985" s="89">
        <v>28</v>
      </c>
      <c r="J985" s="48">
        <f t="shared" si="370"/>
        <v>855</v>
      </c>
      <c r="K985" s="48">
        <f t="shared" si="371"/>
        <v>28</v>
      </c>
      <c r="L985" s="44">
        <v>525</v>
      </c>
      <c r="M985" s="19">
        <v>350</v>
      </c>
      <c r="N985" s="19"/>
      <c r="O985" s="19">
        <v>17</v>
      </c>
      <c r="P985" s="19">
        <v>13</v>
      </c>
      <c r="Q985" s="49"/>
      <c r="R985" s="48">
        <f t="shared" si="372"/>
        <v>875</v>
      </c>
      <c r="S985" s="48">
        <f t="shared" si="373"/>
        <v>30</v>
      </c>
      <c r="T985" s="50">
        <f t="shared" si="374"/>
        <v>58</v>
      </c>
      <c r="U985" s="97">
        <v>3.88</v>
      </c>
      <c r="V985" s="44">
        <v>4</v>
      </c>
      <c r="W985" s="99">
        <v>7.6</v>
      </c>
      <c r="X985" s="53"/>
      <c r="Y985" s="53"/>
      <c r="Z985" s="53"/>
      <c r="AA985" s="53"/>
      <c r="AB985" s="53"/>
      <c r="AC985" s="67">
        <f t="shared" si="375"/>
        <v>0</v>
      </c>
      <c r="AD985" s="33"/>
      <c r="AE985" s="20">
        <f t="shared" si="376"/>
        <v>0</v>
      </c>
      <c r="AF985" s="85">
        <f t="shared" si="377"/>
        <v>77.47999999999999</v>
      </c>
      <c r="AG985" s="21">
        <f t="shared" si="378"/>
        <v>77.47999999999999</v>
      </c>
      <c r="AH985" s="82"/>
      <c r="AI985" s="78"/>
      <c r="AJ985" s="22">
        <f t="shared" si="369"/>
        <v>77.47999999999999</v>
      </c>
      <c r="AK985" s="23"/>
      <c r="AL985" s="58"/>
      <c r="AM985" s="24">
        <f t="shared" si="379"/>
        <v>0</v>
      </c>
      <c r="AN985" s="25">
        <f t="shared" si="380"/>
        <v>124.56</v>
      </c>
      <c r="AO985" s="26">
        <f t="shared" si="381"/>
        <v>124.56</v>
      </c>
      <c r="AP985" s="79"/>
      <c r="AQ985" s="112">
        <v>60</v>
      </c>
      <c r="AR985" s="112">
        <v>200</v>
      </c>
      <c r="AS985" s="112">
        <v>0</v>
      </c>
      <c r="AT985" s="112">
        <v>0</v>
      </c>
      <c r="AU985" s="112">
        <v>50</v>
      </c>
      <c r="AV985" s="62">
        <f t="shared" si="388"/>
        <v>310</v>
      </c>
      <c r="AW985" s="64">
        <f t="shared" si="383"/>
        <v>294.5</v>
      </c>
      <c r="AX985" s="120">
        <v>6</v>
      </c>
      <c r="AY985" s="120">
        <v>20</v>
      </c>
      <c r="AZ985" s="120">
        <v>8</v>
      </c>
      <c r="BA985" s="120">
        <v>1</v>
      </c>
      <c r="BB985" s="81">
        <f t="shared" si="384"/>
        <v>35</v>
      </c>
      <c r="BC985" s="80">
        <f t="shared" si="385"/>
        <v>259.5</v>
      </c>
      <c r="BD985" s="36">
        <f t="shared" si="386"/>
        <v>124.56</v>
      </c>
      <c r="BE985" s="80">
        <f t="shared" si="387"/>
        <v>134.94</v>
      </c>
    </row>
    <row r="986" spans="1:57" ht="17.399999999999999">
      <c r="A986" s="217">
        <v>41930</v>
      </c>
      <c r="B986" s="201" t="str">
        <f t="shared" si="389"/>
        <v>16:00:00</v>
      </c>
      <c r="C986" s="27" t="s">
        <v>22</v>
      </c>
      <c r="D986" s="88">
        <v>0</v>
      </c>
      <c r="E986" s="88">
        <v>0</v>
      </c>
      <c r="F986" s="92">
        <v>844</v>
      </c>
      <c r="G986" s="88">
        <v>0</v>
      </c>
      <c r="H986" s="88">
        <v>0</v>
      </c>
      <c r="I986" s="89">
        <v>28</v>
      </c>
      <c r="J986" s="48">
        <f t="shared" si="370"/>
        <v>844</v>
      </c>
      <c r="K986" s="48">
        <f t="shared" si="371"/>
        <v>28</v>
      </c>
      <c r="L986" s="44">
        <v>525</v>
      </c>
      <c r="M986" s="19">
        <v>346</v>
      </c>
      <c r="N986" s="19"/>
      <c r="O986" s="19">
        <v>17</v>
      </c>
      <c r="P986" s="19">
        <v>12</v>
      </c>
      <c r="Q986" s="49"/>
      <c r="R986" s="48">
        <f t="shared" si="372"/>
        <v>871</v>
      </c>
      <c r="S986" s="48">
        <f t="shared" si="373"/>
        <v>29</v>
      </c>
      <c r="T986" s="50">
        <f t="shared" si="374"/>
        <v>57</v>
      </c>
      <c r="U986" s="97">
        <v>3.96</v>
      </c>
      <c r="V986" s="44">
        <v>4</v>
      </c>
      <c r="W986" s="99">
        <v>7.7</v>
      </c>
      <c r="X986" s="53"/>
      <c r="Y986" s="53"/>
      <c r="Z986" s="53"/>
      <c r="AA986" s="53"/>
      <c r="AB986" s="53"/>
      <c r="AC986" s="67">
        <f t="shared" si="375"/>
        <v>0</v>
      </c>
      <c r="AD986" s="33"/>
      <c r="AE986" s="20">
        <f t="shared" si="376"/>
        <v>0</v>
      </c>
      <c r="AF986" s="85">
        <f t="shared" si="377"/>
        <v>76.660000000000011</v>
      </c>
      <c r="AG986" s="21">
        <f t="shared" si="378"/>
        <v>76.660000000000011</v>
      </c>
      <c r="AH986" s="82"/>
      <c r="AI986" s="78"/>
      <c r="AJ986" s="22">
        <f t="shared" si="369"/>
        <v>76.660000000000011</v>
      </c>
      <c r="AK986" s="23"/>
      <c r="AL986" s="58"/>
      <c r="AM986" s="24">
        <f t="shared" si="379"/>
        <v>0</v>
      </c>
      <c r="AN986" s="25">
        <f t="shared" si="380"/>
        <v>124.56</v>
      </c>
      <c r="AO986" s="26">
        <f t="shared" si="381"/>
        <v>124.56</v>
      </c>
      <c r="AP986" s="79"/>
      <c r="AQ986" s="112">
        <v>60</v>
      </c>
      <c r="AR986" s="112">
        <v>200</v>
      </c>
      <c r="AS986" s="112">
        <v>0</v>
      </c>
      <c r="AT986" s="112">
        <v>0</v>
      </c>
      <c r="AU986" s="112">
        <v>50</v>
      </c>
      <c r="AV986" s="62">
        <f t="shared" si="388"/>
        <v>310</v>
      </c>
      <c r="AW986" s="64">
        <f t="shared" si="383"/>
        <v>294.5</v>
      </c>
      <c r="AX986" s="120">
        <v>6</v>
      </c>
      <c r="AY986" s="120">
        <v>20</v>
      </c>
      <c r="AZ986" s="120">
        <v>8</v>
      </c>
      <c r="BA986" s="120">
        <v>1</v>
      </c>
      <c r="BB986" s="81">
        <f t="shared" si="384"/>
        <v>35</v>
      </c>
      <c r="BC986" s="80">
        <f t="shared" si="385"/>
        <v>259.5</v>
      </c>
      <c r="BD986" s="36">
        <f t="shared" si="386"/>
        <v>124.56</v>
      </c>
      <c r="BE986" s="80">
        <f t="shared" si="387"/>
        <v>134.94</v>
      </c>
    </row>
    <row r="987" spans="1:57" ht="17.399999999999999">
      <c r="A987" s="217">
        <v>41930</v>
      </c>
      <c r="B987" s="201" t="str">
        <f t="shared" si="389"/>
        <v>16:30:00</v>
      </c>
      <c r="C987" s="27" t="s">
        <v>49</v>
      </c>
      <c r="D987" s="88">
        <v>276</v>
      </c>
      <c r="E987" s="88">
        <v>0</v>
      </c>
      <c r="F987" s="88">
        <v>792</v>
      </c>
      <c r="G987" s="88">
        <v>9</v>
      </c>
      <c r="H987" s="88">
        <v>0</v>
      </c>
      <c r="I987" s="89">
        <v>26</v>
      </c>
      <c r="J987" s="48">
        <f t="shared" si="370"/>
        <v>1068</v>
      </c>
      <c r="K987" s="48">
        <f t="shared" si="371"/>
        <v>35</v>
      </c>
      <c r="L987" s="44">
        <v>519</v>
      </c>
      <c r="M987" s="19">
        <v>335</v>
      </c>
      <c r="N987" s="19"/>
      <c r="O987" s="19">
        <v>17</v>
      </c>
      <c r="P987" s="19">
        <v>12</v>
      </c>
      <c r="Q987" s="49"/>
      <c r="R987" s="48">
        <f t="shared" si="372"/>
        <v>854</v>
      </c>
      <c r="S987" s="48">
        <f t="shared" si="373"/>
        <v>29</v>
      </c>
      <c r="T987" s="50">
        <f t="shared" si="374"/>
        <v>64</v>
      </c>
      <c r="U987" s="97">
        <v>3.96</v>
      </c>
      <c r="V987" s="44">
        <v>4</v>
      </c>
      <c r="W987" s="99">
        <v>7.7</v>
      </c>
      <c r="X987" s="53"/>
      <c r="Y987" s="53"/>
      <c r="Z987" s="53"/>
      <c r="AA987" s="53"/>
      <c r="AB987" s="53"/>
      <c r="AC987" s="67">
        <f t="shared" si="375"/>
        <v>0</v>
      </c>
      <c r="AD987" s="33"/>
      <c r="AE987" s="20">
        <f t="shared" si="376"/>
        <v>0</v>
      </c>
      <c r="AF987" s="85">
        <f t="shared" si="377"/>
        <v>83.66</v>
      </c>
      <c r="AG987" s="21">
        <f t="shared" si="378"/>
        <v>83.66</v>
      </c>
      <c r="AH987" s="82"/>
      <c r="AI987" s="78"/>
      <c r="AJ987" s="22">
        <f t="shared" si="369"/>
        <v>83.66</v>
      </c>
      <c r="AK987" s="23"/>
      <c r="AL987" s="58"/>
      <c r="AM987" s="24">
        <f t="shared" si="379"/>
        <v>0</v>
      </c>
      <c r="AN987" s="25">
        <f t="shared" si="380"/>
        <v>121.67999999999999</v>
      </c>
      <c r="AO987" s="26">
        <f t="shared" si="381"/>
        <v>121.67999999999999</v>
      </c>
      <c r="AP987" s="79"/>
      <c r="AQ987" s="112">
        <v>60</v>
      </c>
      <c r="AR987" s="112">
        <v>200</v>
      </c>
      <c r="AS987" s="112">
        <v>0</v>
      </c>
      <c r="AT987" s="112">
        <v>0</v>
      </c>
      <c r="AU987" s="112">
        <v>50</v>
      </c>
      <c r="AV987" s="62">
        <f t="shared" si="388"/>
        <v>310</v>
      </c>
      <c r="AW987" s="64">
        <f t="shared" si="383"/>
        <v>294.5</v>
      </c>
      <c r="AX987" s="120">
        <v>8</v>
      </c>
      <c r="AY987" s="120">
        <v>22</v>
      </c>
      <c r="AZ987" s="120">
        <v>10</v>
      </c>
      <c r="BA987" s="120">
        <v>1</v>
      </c>
      <c r="BB987" s="81">
        <f t="shared" si="384"/>
        <v>41</v>
      </c>
      <c r="BC987" s="80">
        <f t="shared" si="385"/>
        <v>253.5</v>
      </c>
      <c r="BD987" s="36">
        <f t="shared" si="386"/>
        <v>121.67999999999999</v>
      </c>
      <c r="BE987" s="80">
        <f t="shared" si="387"/>
        <v>131.82</v>
      </c>
    </row>
    <row r="988" spans="1:57" ht="17.399999999999999">
      <c r="A988" s="217">
        <v>41930</v>
      </c>
      <c r="B988" s="201" t="str">
        <f t="shared" si="389"/>
        <v>17:00:00</v>
      </c>
      <c r="C988" s="27" t="s">
        <v>23</v>
      </c>
      <c r="D988" s="88">
        <v>502</v>
      </c>
      <c r="E988" s="88">
        <v>368</v>
      </c>
      <c r="F988" s="88">
        <v>570</v>
      </c>
      <c r="G988" s="88">
        <v>17</v>
      </c>
      <c r="H988" s="88">
        <v>12</v>
      </c>
      <c r="I988" s="89">
        <v>19</v>
      </c>
      <c r="J988" s="48">
        <f t="shared" si="370"/>
        <v>1440</v>
      </c>
      <c r="K988" s="48">
        <f t="shared" si="371"/>
        <v>48</v>
      </c>
      <c r="L988" s="44">
        <v>494</v>
      </c>
      <c r="M988" s="19">
        <v>340</v>
      </c>
      <c r="N988" s="19"/>
      <c r="O988" s="19">
        <v>16</v>
      </c>
      <c r="P988" s="19">
        <v>12</v>
      </c>
      <c r="Q988" s="49"/>
      <c r="R988" s="48">
        <f t="shared" si="372"/>
        <v>834</v>
      </c>
      <c r="S988" s="48">
        <f t="shared" si="373"/>
        <v>28</v>
      </c>
      <c r="T988" s="50">
        <f t="shared" si="374"/>
        <v>76</v>
      </c>
      <c r="U988" s="97">
        <v>2.5</v>
      </c>
      <c r="V988" s="44">
        <v>4</v>
      </c>
      <c r="W988" s="99">
        <v>7.3</v>
      </c>
      <c r="X988" s="53"/>
      <c r="Y988" s="53"/>
      <c r="Z988" s="53"/>
      <c r="AA988" s="53"/>
      <c r="AB988" s="53"/>
      <c r="AC988" s="67">
        <f t="shared" si="375"/>
        <v>0</v>
      </c>
      <c r="AD988" s="33"/>
      <c r="AE988" s="20">
        <f t="shared" si="376"/>
        <v>0</v>
      </c>
      <c r="AF988" s="85">
        <f t="shared" si="377"/>
        <v>93.8</v>
      </c>
      <c r="AG988" s="21">
        <f t="shared" si="378"/>
        <v>93.8</v>
      </c>
      <c r="AH988" s="82"/>
      <c r="AI988" s="78"/>
      <c r="AJ988" s="22">
        <f t="shared" si="369"/>
        <v>93.8</v>
      </c>
      <c r="AK988" s="23"/>
      <c r="AL988" s="58"/>
      <c r="AM988" s="24">
        <f t="shared" si="379"/>
        <v>0</v>
      </c>
      <c r="AN988" s="25">
        <f t="shared" si="380"/>
        <v>121.67999999999999</v>
      </c>
      <c r="AO988" s="26">
        <f t="shared" si="381"/>
        <v>121.67999999999999</v>
      </c>
      <c r="AP988" s="79"/>
      <c r="AQ988" s="112">
        <v>60</v>
      </c>
      <c r="AR988" s="112">
        <v>200</v>
      </c>
      <c r="AS988" s="112">
        <v>0</v>
      </c>
      <c r="AT988" s="112">
        <v>0</v>
      </c>
      <c r="AU988" s="112">
        <v>50</v>
      </c>
      <c r="AV988" s="62">
        <f>SUM(AQ988:AU988)</f>
        <v>310</v>
      </c>
      <c r="AW988" s="64">
        <f t="shared" si="383"/>
        <v>294.5</v>
      </c>
      <c r="AX988" s="120">
        <v>8</v>
      </c>
      <c r="AY988" s="120">
        <v>22</v>
      </c>
      <c r="AZ988" s="120">
        <v>10</v>
      </c>
      <c r="BA988" s="120">
        <v>1</v>
      </c>
      <c r="BB988" s="81">
        <f t="shared" si="384"/>
        <v>41</v>
      </c>
      <c r="BC988" s="80">
        <f t="shared" si="385"/>
        <v>253.5</v>
      </c>
      <c r="BD988" s="36">
        <f t="shared" si="386"/>
        <v>121.67999999999999</v>
      </c>
      <c r="BE988" s="80">
        <f t="shared" si="387"/>
        <v>131.82</v>
      </c>
    </row>
    <row r="989" spans="1:57" ht="17.399999999999999">
      <c r="A989" s="217">
        <v>41930</v>
      </c>
      <c r="B989" s="201" t="str">
        <f t="shared" si="389"/>
        <v>17:30:00</v>
      </c>
      <c r="C989" s="27" t="s">
        <v>50</v>
      </c>
      <c r="D989" s="88">
        <v>538</v>
      </c>
      <c r="E989" s="88">
        <v>398</v>
      </c>
      <c r="F989" s="88">
        <v>617</v>
      </c>
      <c r="G989" s="88">
        <v>18</v>
      </c>
      <c r="H989" s="88">
        <v>13</v>
      </c>
      <c r="I989" s="89">
        <v>21</v>
      </c>
      <c r="J989" s="48">
        <f t="shared" si="370"/>
        <v>1553</v>
      </c>
      <c r="K989" s="48">
        <f t="shared" si="371"/>
        <v>52</v>
      </c>
      <c r="L989" s="44">
        <v>667</v>
      </c>
      <c r="M989" s="19">
        <v>369</v>
      </c>
      <c r="N989" s="19"/>
      <c r="O989" s="19">
        <v>21</v>
      </c>
      <c r="P989" s="19">
        <v>13</v>
      </c>
      <c r="Q989" s="49"/>
      <c r="R989" s="48">
        <f t="shared" si="372"/>
        <v>1036</v>
      </c>
      <c r="S989" s="48">
        <f t="shared" si="373"/>
        <v>34</v>
      </c>
      <c r="T989" s="50">
        <f t="shared" si="374"/>
        <v>86</v>
      </c>
      <c r="U989" s="97">
        <v>2.5</v>
      </c>
      <c r="V989" s="44">
        <v>6</v>
      </c>
      <c r="W989" s="99">
        <v>7.3</v>
      </c>
      <c r="X989" s="53"/>
      <c r="Y989" s="53"/>
      <c r="Z989" s="53"/>
      <c r="AA989" s="53"/>
      <c r="AB989" s="53"/>
      <c r="AC989" s="67">
        <f t="shared" si="375"/>
        <v>0</v>
      </c>
      <c r="AD989" s="33"/>
      <c r="AE989" s="20">
        <f t="shared" si="376"/>
        <v>0</v>
      </c>
      <c r="AF989" s="85">
        <f t="shared" si="377"/>
        <v>105.8</v>
      </c>
      <c r="AG989" s="21">
        <f t="shared" si="378"/>
        <v>105.8</v>
      </c>
      <c r="AH989" s="84"/>
      <c r="AI989" s="78"/>
      <c r="AJ989" s="22">
        <f t="shared" si="369"/>
        <v>105.8</v>
      </c>
      <c r="AK989" s="23"/>
      <c r="AL989" s="58"/>
      <c r="AM989" s="24">
        <f t="shared" si="379"/>
        <v>0</v>
      </c>
      <c r="AN989" s="25">
        <f t="shared" si="380"/>
        <v>121.67999999999999</v>
      </c>
      <c r="AO989" s="26">
        <f t="shared" si="381"/>
        <v>121.67999999999999</v>
      </c>
      <c r="AP989" s="79"/>
      <c r="AQ989" s="112">
        <v>60</v>
      </c>
      <c r="AR989" s="112">
        <v>200</v>
      </c>
      <c r="AS989" s="112">
        <v>0</v>
      </c>
      <c r="AT989" s="112">
        <v>0</v>
      </c>
      <c r="AU989" s="112">
        <v>50</v>
      </c>
      <c r="AV989" s="62">
        <f t="shared" si="388"/>
        <v>310</v>
      </c>
      <c r="AW989" s="64">
        <f t="shared" si="383"/>
        <v>294.5</v>
      </c>
      <c r="AX989" s="120">
        <v>8</v>
      </c>
      <c r="AY989" s="120">
        <v>22</v>
      </c>
      <c r="AZ989" s="120">
        <v>10</v>
      </c>
      <c r="BA989" s="120">
        <v>1</v>
      </c>
      <c r="BB989" s="81">
        <f t="shared" si="384"/>
        <v>41</v>
      </c>
      <c r="BC989" s="80">
        <f t="shared" si="385"/>
        <v>253.5</v>
      </c>
      <c r="BD989" s="36">
        <f t="shared" si="386"/>
        <v>121.67999999999999</v>
      </c>
      <c r="BE989" s="80">
        <f t="shared" si="387"/>
        <v>131.82</v>
      </c>
    </row>
    <row r="990" spans="1:57" ht="17.399999999999999">
      <c r="A990" s="217">
        <v>41930</v>
      </c>
      <c r="B990" s="201" t="str">
        <f t="shared" si="389"/>
        <v>18:00:00</v>
      </c>
      <c r="C990" s="27" t="s">
        <v>24</v>
      </c>
      <c r="D990" s="88">
        <v>661</v>
      </c>
      <c r="E990" s="88">
        <v>488</v>
      </c>
      <c r="F990" s="88">
        <v>830</v>
      </c>
      <c r="G990" s="88">
        <v>22</v>
      </c>
      <c r="H990" s="88">
        <v>16</v>
      </c>
      <c r="I990" s="89">
        <v>27</v>
      </c>
      <c r="J990" s="48">
        <f t="shared" si="370"/>
        <v>1979</v>
      </c>
      <c r="K990" s="48">
        <f t="shared" si="371"/>
        <v>65</v>
      </c>
      <c r="L990" s="44">
        <v>642</v>
      </c>
      <c r="M990" s="19">
        <v>402</v>
      </c>
      <c r="N990" s="19"/>
      <c r="O990" s="19">
        <v>21</v>
      </c>
      <c r="P990" s="19">
        <v>14</v>
      </c>
      <c r="Q990" s="49"/>
      <c r="R990" s="48">
        <f t="shared" si="372"/>
        <v>1044</v>
      </c>
      <c r="S990" s="48">
        <f t="shared" si="373"/>
        <v>35</v>
      </c>
      <c r="T990" s="50">
        <f t="shared" si="374"/>
        <v>100</v>
      </c>
      <c r="U990" s="97">
        <v>4.95</v>
      </c>
      <c r="V990" s="44">
        <v>6</v>
      </c>
      <c r="W990" s="99">
        <v>10.4</v>
      </c>
      <c r="X990" s="53"/>
      <c r="Y990" s="53"/>
      <c r="Z990" s="53"/>
      <c r="AA990" s="53"/>
      <c r="AB990" s="53"/>
      <c r="AC990" s="67">
        <f t="shared" si="375"/>
        <v>0</v>
      </c>
      <c r="AD990" s="33">
        <v>15</v>
      </c>
      <c r="AE990" s="20">
        <f t="shared" si="376"/>
        <v>15</v>
      </c>
      <c r="AF990" s="85">
        <f t="shared" si="377"/>
        <v>127.35000000000001</v>
      </c>
      <c r="AG990" s="21">
        <f t="shared" si="378"/>
        <v>112.35000000000001</v>
      </c>
      <c r="AH990" s="84"/>
      <c r="AI990" s="78"/>
      <c r="AJ990" s="22">
        <f t="shared" si="369"/>
        <v>127.35000000000001</v>
      </c>
      <c r="AK990" s="23"/>
      <c r="AL990" s="58"/>
      <c r="AM990" s="24">
        <f t="shared" si="379"/>
        <v>15</v>
      </c>
      <c r="AN990" s="25">
        <f t="shared" si="380"/>
        <v>121.67999999999999</v>
      </c>
      <c r="AO990" s="26">
        <f t="shared" si="381"/>
        <v>136.68</v>
      </c>
      <c r="AP990" s="79"/>
      <c r="AQ990" s="112">
        <v>60</v>
      </c>
      <c r="AR990" s="112">
        <v>200</v>
      </c>
      <c r="AS990" s="112">
        <v>0</v>
      </c>
      <c r="AT990" s="112">
        <v>0</v>
      </c>
      <c r="AU990" s="112">
        <v>50</v>
      </c>
      <c r="AV990" s="62">
        <f t="shared" si="388"/>
        <v>310</v>
      </c>
      <c r="AW990" s="64">
        <f t="shared" si="383"/>
        <v>294.5</v>
      </c>
      <c r="AX990" s="120">
        <v>8</v>
      </c>
      <c r="AY990" s="120">
        <v>22</v>
      </c>
      <c r="AZ990" s="120">
        <v>10</v>
      </c>
      <c r="BA990" s="120">
        <v>1</v>
      </c>
      <c r="BB990" s="81">
        <f t="shared" si="384"/>
        <v>41</v>
      </c>
      <c r="BC990" s="80">
        <f t="shared" si="385"/>
        <v>253.5</v>
      </c>
      <c r="BD990" s="36">
        <f t="shared" si="386"/>
        <v>121.67999999999999</v>
      </c>
      <c r="BE990" s="80">
        <f t="shared" si="387"/>
        <v>131.82</v>
      </c>
    </row>
    <row r="991" spans="1:57" ht="17.399999999999999">
      <c r="A991" s="217">
        <v>41930</v>
      </c>
      <c r="B991" s="201" t="str">
        <f t="shared" si="389"/>
        <v>18:15:00</v>
      </c>
      <c r="C991" s="27" t="s">
        <v>35</v>
      </c>
      <c r="D991" s="88">
        <v>711</v>
      </c>
      <c r="E991" s="88">
        <v>523</v>
      </c>
      <c r="F991" s="88">
        <v>850</v>
      </c>
      <c r="G991" s="88">
        <v>22</v>
      </c>
      <c r="H991" s="88">
        <v>16</v>
      </c>
      <c r="I991" s="89">
        <v>27</v>
      </c>
      <c r="J991" s="48">
        <f t="shared" si="370"/>
        <v>2084</v>
      </c>
      <c r="K991" s="48">
        <f t="shared" si="371"/>
        <v>65</v>
      </c>
      <c r="L991" s="44">
        <v>670</v>
      </c>
      <c r="M991" s="19">
        <v>417</v>
      </c>
      <c r="N991" s="19"/>
      <c r="O991" s="19">
        <v>22</v>
      </c>
      <c r="P991" s="19">
        <v>14</v>
      </c>
      <c r="Q991" s="49"/>
      <c r="R991" s="48">
        <f t="shared" si="372"/>
        <v>1087</v>
      </c>
      <c r="S991" s="48">
        <f t="shared" si="373"/>
        <v>36</v>
      </c>
      <c r="T991" s="50">
        <f t="shared" si="374"/>
        <v>101</v>
      </c>
      <c r="U991" s="97">
        <v>4.95</v>
      </c>
      <c r="V991" s="44">
        <v>6</v>
      </c>
      <c r="W991" s="99">
        <v>10.4</v>
      </c>
      <c r="X991" s="53"/>
      <c r="Y991" s="53"/>
      <c r="Z991" s="53"/>
      <c r="AA991" s="53"/>
      <c r="AB991" s="53"/>
      <c r="AC991" s="67">
        <f t="shared" si="375"/>
        <v>0</v>
      </c>
      <c r="AD991" s="33">
        <v>15</v>
      </c>
      <c r="AE991" s="20">
        <f t="shared" si="376"/>
        <v>15</v>
      </c>
      <c r="AF991" s="85">
        <f t="shared" si="377"/>
        <v>128.35000000000002</v>
      </c>
      <c r="AG991" s="21">
        <f t="shared" si="378"/>
        <v>113.35000000000002</v>
      </c>
      <c r="AH991" s="84"/>
      <c r="AI991" s="78"/>
      <c r="AJ991" s="22">
        <f t="shared" si="369"/>
        <v>128.35000000000002</v>
      </c>
      <c r="AK991" s="23"/>
      <c r="AL991" s="58"/>
      <c r="AM991" s="24">
        <f t="shared" si="379"/>
        <v>15</v>
      </c>
      <c r="AN991" s="25">
        <f t="shared" si="380"/>
        <v>121.67999999999999</v>
      </c>
      <c r="AO991" s="26">
        <f t="shared" si="381"/>
        <v>136.68</v>
      </c>
      <c r="AP991" s="79"/>
      <c r="AQ991" s="112">
        <v>60</v>
      </c>
      <c r="AR991" s="112">
        <v>200</v>
      </c>
      <c r="AS991" s="112">
        <v>0</v>
      </c>
      <c r="AT991" s="112">
        <v>0</v>
      </c>
      <c r="AU991" s="112">
        <v>50</v>
      </c>
      <c r="AV991" s="62">
        <f t="shared" si="388"/>
        <v>310</v>
      </c>
      <c r="AW991" s="64">
        <f t="shared" si="383"/>
        <v>294.5</v>
      </c>
      <c r="AX991" s="120">
        <v>8</v>
      </c>
      <c r="AY991" s="120">
        <v>22</v>
      </c>
      <c r="AZ991" s="120">
        <v>10</v>
      </c>
      <c r="BA991" s="120">
        <v>1</v>
      </c>
      <c r="BB991" s="81">
        <f t="shared" si="384"/>
        <v>41</v>
      </c>
      <c r="BC991" s="80">
        <f t="shared" si="385"/>
        <v>253.5</v>
      </c>
      <c r="BD991" s="36">
        <f t="shared" si="386"/>
        <v>121.67999999999999</v>
      </c>
      <c r="BE991" s="80">
        <f t="shared" si="387"/>
        <v>131.82</v>
      </c>
    </row>
    <row r="992" spans="1:57" ht="17.399999999999999">
      <c r="A992" s="217">
        <v>41930</v>
      </c>
      <c r="B992" s="201" t="str">
        <f t="shared" si="389"/>
        <v>18:30:00</v>
      </c>
      <c r="C992" s="27" t="s">
        <v>36</v>
      </c>
      <c r="D992" s="88">
        <v>731</v>
      </c>
      <c r="E992" s="88">
        <v>570</v>
      </c>
      <c r="F992" s="88">
        <v>872</v>
      </c>
      <c r="G992" s="88">
        <v>24</v>
      </c>
      <c r="H992" s="88">
        <v>13</v>
      </c>
      <c r="I992" s="89">
        <v>29</v>
      </c>
      <c r="J992" s="48">
        <f t="shared" si="370"/>
        <v>2173</v>
      </c>
      <c r="K992" s="48">
        <f t="shared" si="371"/>
        <v>66</v>
      </c>
      <c r="L992" s="44">
        <v>671</v>
      </c>
      <c r="M992" s="19">
        <v>413</v>
      </c>
      <c r="N992" s="19"/>
      <c r="O992" s="19">
        <v>22</v>
      </c>
      <c r="P992" s="19">
        <v>14</v>
      </c>
      <c r="Q992" s="49"/>
      <c r="R992" s="48">
        <f t="shared" si="372"/>
        <v>1084</v>
      </c>
      <c r="S992" s="48">
        <f t="shared" si="373"/>
        <v>36</v>
      </c>
      <c r="T992" s="50">
        <f t="shared" si="374"/>
        <v>102</v>
      </c>
      <c r="U992" s="97">
        <v>4.95</v>
      </c>
      <c r="V992" s="44">
        <v>7</v>
      </c>
      <c r="W992" s="99">
        <v>10.4</v>
      </c>
      <c r="X992" s="53"/>
      <c r="Y992" s="53"/>
      <c r="Z992" s="53"/>
      <c r="AA992" s="53"/>
      <c r="AB992" s="53"/>
      <c r="AC992" s="67">
        <f t="shared" si="375"/>
        <v>0</v>
      </c>
      <c r="AD992" s="33">
        <v>15</v>
      </c>
      <c r="AE992" s="20">
        <f t="shared" si="376"/>
        <v>15</v>
      </c>
      <c r="AF992" s="85">
        <f t="shared" si="377"/>
        <v>130.35000000000002</v>
      </c>
      <c r="AG992" s="21">
        <f t="shared" si="378"/>
        <v>115.35000000000002</v>
      </c>
      <c r="AH992" s="84"/>
      <c r="AI992" s="78"/>
      <c r="AJ992" s="22">
        <f t="shared" si="369"/>
        <v>130.35000000000002</v>
      </c>
      <c r="AK992" s="23"/>
      <c r="AL992" s="58"/>
      <c r="AM992" s="24">
        <f t="shared" si="379"/>
        <v>15</v>
      </c>
      <c r="AN992" s="25">
        <f t="shared" si="380"/>
        <v>121.67999999999999</v>
      </c>
      <c r="AO992" s="26">
        <f t="shared" si="381"/>
        <v>136.68</v>
      </c>
      <c r="AP992" s="79"/>
      <c r="AQ992" s="112">
        <v>60</v>
      </c>
      <c r="AR992" s="112">
        <v>200</v>
      </c>
      <c r="AS992" s="112">
        <v>0</v>
      </c>
      <c r="AT992" s="112">
        <v>0</v>
      </c>
      <c r="AU992" s="112">
        <v>50</v>
      </c>
      <c r="AV992" s="62">
        <f t="shared" si="388"/>
        <v>310</v>
      </c>
      <c r="AW992" s="64">
        <f t="shared" si="383"/>
        <v>294.5</v>
      </c>
      <c r="AX992" s="120">
        <v>8</v>
      </c>
      <c r="AY992" s="120">
        <v>22</v>
      </c>
      <c r="AZ992" s="120">
        <v>10</v>
      </c>
      <c r="BA992" s="120">
        <v>1</v>
      </c>
      <c r="BB992" s="81">
        <f t="shared" si="384"/>
        <v>41</v>
      </c>
      <c r="BC992" s="80">
        <f t="shared" si="385"/>
        <v>253.5</v>
      </c>
      <c r="BD992" s="36">
        <f t="shared" si="386"/>
        <v>121.67999999999999</v>
      </c>
      <c r="BE992" s="80">
        <f t="shared" si="387"/>
        <v>131.82</v>
      </c>
    </row>
    <row r="993" spans="1:57" ht="17.399999999999999">
      <c r="A993" s="217">
        <v>41930</v>
      </c>
      <c r="B993" s="201" t="str">
        <f t="shared" si="389"/>
        <v>18:45:00</v>
      </c>
      <c r="C993" s="27" t="s">
        <v>51</v>
      </c>
      <c r="D993" s="88">
        <v>731</v>
      </c>
      <c r="E993" s="88">
        <v>570</v>
      </c>
      <c r="F993" s="88">
        <v>872</v>
      </c>
      <c r="G993" s="88">
        <v>24</v>
      </c>
      <c r="H993" s="88">
        <v>13</v>
      </c>
      <c r="I993" s="89">
        <v>29</v>
      </c>
      <c r="J993" s="48">
        <f>D993+E993+F993</f>
        <v>2173</v>
      </c>
      <c r="K993" s="48">
        <f>G993+H993+I993</f>
        <v>66</v>
      </c>
      <c r="L993" s="44">
        <v>671</v>
      </c>
      <c r="M993" s="19">
        <v>413</v>
      </c>
      <c r="N993" s="19"/>
      <c r="O993" s="19">
        <v>22</v>
      </c>
      <c r="P993" s="19">
        <v>14</v>
      </c>
      <c r="Q993" s="49"/>
      <c r="R993" s="48">
        <f t="shared" si="372"/>
        <v>1084</v>
      </c>
      <c r="S993" s="48">
        <f t="shared" si="373"/>
        <v>36</v>
      </c>
      <c r="T993" s="50">
        <f t="shared" si="374"/>
        <v>102</v>
      </c>
      <c r="U993" s="97">
        <v>4.95</v>
      </c>
      <c r="V993" s="44">
        <v>7</v>
      </c>
      <c r="W993" s="99">
        <v>10.4</v>
      </c>
      <c r="X993" s="53"/>
      <c r="Y993" s="53"/>
      <c r="Z993" s="53"/>
      <c r="AA993" s="53"/>
      <c r="AB993" s="53"/>
      <c r="AC993" s="67">
        <f t="shared" si="375"/>
        <v>0</v>
      </c>
      <c r="AD993" s="33">
        <v>15</v>
      </c>
      <c r="AE993" s="20">
        <f t="shared" si="376"/>
        <v>15</v>
      </c>
      <c r="AF993" s="85">
        <f t="shared" si="377"/>
        <v>131.35000000000002</v>
      </c>
      <c r="AG993" s="21">
        <f t="shared" si="378"/>
        <v>116.35000000000002</v>
      </c>
      <c r="AH993" s="84"/>
      <c r="AI993" s="78"/>
      <c r="AJ993" s="22">
        <f t="shared" si="369"/>
        <v>131.35000000000002</v>
      </c>
      <c r="AK993" s="23"/>
      <c r="AL993" s="58"/>
      <c r="AM993" s="24">
        <f t="shared" si="379"/>
        <v>15</v>
      </c>
      <c r="AN993" s="25">
        <f t="shared" si="380"/>
        <v>121.67999999999999</v>
      </c>
      <c r="AO993" s="26">
        <f t="shared" si="381"/>
        <v>136.68</v>
      </c>
      <c r="AP993" s="79"/>
      <c r="AQ993" s="112">
        <v>60</v>
      </c>
      <c r="AR993" s="112">
        <v>200</v>
      </c>
      <c r="AS993" s="112">
        <v>0</v>
      </c>
      <c r="AT993" s="112">
        <v>0</v>
      </c>
      <c r="AU993" s="112">
        <v>50</v>
      </c>
      <c r="AV993" s="62">
        <f t="shared" si="388"/>
        <v>310</v>
      </c>
      <c r="AW993" s="64">
        <f t="shared" si="383"/>
        <v>294.5</v>
      </c>
      <c r="AX993" s="120">
        <v>8</v>
      </c>
      <c r="AY993" s="120">
        <v>22</v>
      </c>
      <c r="AZ993" s="120">
        <v>10</v>
      </c>
      <c r="BA993" s="120">
        <v>1</v>
      </c>
      <c r="BB993" s="81">
        <f t="shared" si="384"/>
        <v>41</v>
      </c>
      <c r="BC993" s="80">
        <f t="shared" si="385"/>
        <v>253.5</v>
      </c>
      <c r="BD993" s="36">
        <f t="shared" si="386"/>
        <v>121.67999999999999</v>
      </c>
      <c r="BE993" s="80">
        <f t="shared" si="387"/>
        <v>131.82</v>
      </c>
    </row>
    <row r="994" spans="1:57" ht="17.399999999999999">
      <c r="A994" s="217">
        <v>41930</v>
      </c>
      <c r="B994" s="201" t="str">
        <f t="shared" si="389"/>
        <v>19:00:00</v>
      </c>
      <c r="C994" s="27" t="s">
        <v>25</v>
      </c>
      <c r="D994" s="88">
        <v>740</v>
      </c>
      <c r="E994" s="88">
        <v>529</v>
      </c>
      <c r="F994" s="88">
        <v>905</v>
      </c>
      <c r="G994" s="88">
        <v>25</v>
      </c>
      <c r="H994" s="88">
        <v>18</v>
      </c>
      <c r="I994" s="89">
        <v>30</v>
      </c>
      <c r="J994" s="48">
        <f t="shared" si="370"/>
        <v>2174</v>
      </c>
      <c r="K994" s="48">
        <f t="shared" si="371"/>
        <v>73</v>
      </c>
      <c r="L994" s="44">
        <v>681</v>
      </c>
      <c r="M994" s="19">
        <v>410</v>
      </c>
      <c r="N994" s="19"/>
      <c r="O994" s="19">
        <v>23</v>
      </c>
      <c r="P994" s="19">
        <v>14</v>
      </c>
      <c r="Q994" s="49"/>
      <c r="R994" s="48">
        <f t="shared" si="372"/>
        <v>1091</v>
      </c>
      <c r="S994" s="48">
        <f t="shared" si="373"/>
        <v>37</v>
      </c>
      <c r="T994" s="50">
        <f t="shared" si="374"/>
        <v>110</v>
      </c>
      <c r="U994" s="97">
        <v>6.03</v>
      </c>
      <c r="V994" s="44">
        <v>7</v>
      </c>
      <c r="W994" s="99">
        <v>11.3</v>
      </c>
      <c r="X994" s="53"/>
      <c r="Y994" s="53"/>
      <c r="Z994" s="53"/>
      <c r="AA994" s="53"/>
      <c r="AB994" s="53"/>
      <c r="AC994" s="67">
        <f t="shared" si="375"/>
        <v>0</v>
      </c>
      <c r="AD994" s="33">
        <v>15</v>
      </c>
      <c r="AE994" s="20">
        <f t="shared" si="376"/>
        <v>15</v>
      </c>
      <c r="AF994" s="85">
        <f t="shared" si="377"/>
        <v>141.33000000000001</v>
      </c>
      <c r="AG994" s="21">
        <f t="shared" si="378"/>
        <v>126.33000000000001</v>
      </c>
      <c r="AH994" s="84"/>
      <c r="AI994" s="78"/>
      <c r="AJ994" s="22">
        <f t="shared" si="369"/>
        <v>141.33000000000001</v>
      </c>
      <c r="AK994" s="23"/>
      <c r="AL994" s="58"/>
      <c r="AM994" s="24">
        <f t="shared" si="379"/>
        <v>15</v>
      </c>
      <c r="AN994" s="25">
        <f t="shared" si="380"/>
        <v>121.67999999999999</v>
      </c>
      <c r="AO994" s="26">
        <f t="shared" si="381"/>
        <v>136.68</v>
      </c>
      <c r="AP994" s="79"/>
      <c r="AQ994" s="112">
        <v>60</v>
      </c>
      <c r="AR994" s="112">
        <v>200</v>
      </c>
      <c r="AS994" s="112">
        <v>0</v>
      </c>
      <c r="AT994" s="112">
        <v>0</v>
      </c>
      <c r="AU994" s="112">
        <v>50</v>
      </c>
      <c r="AV994" s="62">
        <f t="shared" si="388"/>
        <v>310</v>
      </c>
      <c r="AW994" s="64">
        <f t="shared" si="383"/>
        <v>294.5</v>
      </c>
      <c r="AX994" s="120">
        <v>8</v>
      </c>
      <c r="AY994" s="120">
        <v>22</v>
      </c>
      <c r="AZ994" s="120">
        <v>10</v>
      </c>
      <c r="BA994" s="120">
        <v>1</v>
      </c>
      <c r="BB994" s="81">
        <f t="shared" si="384"/>
        <v>41</v>
      </c>
      <c r="BC994" s="80">
        <f t="shared" si="385"/>
        <v>253.5</v>
      </c>
      <c r="BD994" s="36">
        <f t="shared" si="386"/>
        <v>121.67999999999999</v>
      </c>
      <c r="BE994" s="80">
        <f t="shared" si="387"/>
        <v>131.82</v>
      </c>
    </row>
    <row r="995" spans="1:57" ht="17.399999999999999">
      <c r="A995" s="217">
        <v>41930</v>
      </c>
      <c r="B995" s="201" t="str">
        <f t="shared" si="389"/>
        <v>19:15:00</v>
      </c>
      <c r="C995" s="27" t="s">
        <v>52</v>
      </c>
      <c r="D995" s="88">
        <v>740</v>
      </c>
      <c r="E995" s="88">
        <v>529</v>
      </c>
      <c r="F995" s="88">
        <v>905</v>
      </c>
      <c r="G995" s="88">
        <v>25</v>
      </c>
      <c r="H995" s="88">
        <v>18</v>
      </c>
      <c r="I995" s="89">
        <v>30</v>
      </c>
      <c r="J995" s="48">
        <f t="shared" si="370"/>
        <v>2174</v>
      </c>
      <c r="K995" s="48">
        <f t="shared" si="371"/>
        <v>73</v>
      </c>
      <c r="L995" s="44">
        <v>681</v>
      </c>
      <c r="M995" s="19">
        <v>410</v>
      </c>
      <c r="N995" s="19"/>
      <c r="O995" s="19">
        <v>23</v>
      </c>
      <c r="P995" s="19">
        <v>14</v>
      </c>
      <c r="Q995" s="49"/>
      <c r="R995" s="48">
        <f t="shared" si="372"/>
        <v>1091</v>
      </c>
      <c r="S995" s="48">
        <f t="shared" si="373"/>
        <v>37</v>
      </c>
      <c r="T995" s="50">
        <f t="shared" si="374"/>
        <v>110</v>
      </c>
      <c r="U995" s="97">
        <v>6.03</v>
      </c>
      <c r="V995" s="44">
        <v>7</v>
      </c>
      <c r="W995" s="99">
        <v>11.3</v>
      </c>
      <c r="X995" s="53"/>
      <c r="Y995" s="53"/>
      <c r="Z995" s="53"/>
      <c r="AA995" s="53"/>
      <c r="AB995" s="53"/>
      <c r="AC995" s="67">
        <f t="shared" si="375"/>
        <v>0</v>
      </c>
      <c r="AD995" s="33">
        <v>15</v>
      </c>
      <c r="AE995" s="20">
        <f t="shared" si="376"/>
        <v>15</v>
      </c>
      <c r="AF995" s="85">
        <f t="shared" si="377"/>
        <v>141.33000000000001</v>
      </c>
      <c r="AG995" s="21">
        <f t="shared" si="378"/>
        <v>126.33000000000001</v>
      </c>
      <c r="AH995" s="84"/>
      <c r="AI995" s="78"/>
      <c r="AJ995" s="22">
        <f t="shared" ref="AJ995:AJ1009" si="390">AF995+AI995</f>
        <v>141.33000000000001</v>
      </c>
      <c r="AK995" s="23"/>
      <c r="AL995" s="58"/>
      <c r="AM995" s="24">
        <f t="shared" si="379"/>
        <v>15</v>
      </c>
      <c r="AN995" s="25">
        <f t="shared" si="380"/>
        <v>121.67999999999999</v>
      </c>
      <c r="AO995" s="26">
        <f t="shared" si="381"/>
        <v>136.68</v>
      </c>
      <c r="AP995" s="79"/>
      <c r="AQ995" s="112">
        <v>60</v>
      </c>
      <c r="AR995" s="112">
        <v>200</v>
      </c>
      <c r="AS995" s="112">
        <v>0</v>
      </c>
      <c r="AT995" s="112">
        <v>0</v>
      </c>
      <c r="AU995" s="112">
        <v>50</v>
      </c>
      <c r="AV995" s="62">
        <f t="shared" si="388"/>
        <v>310</v>
      </c>
      <c r="AW995" s="64">
        <f t="shared" si="383"/>
        <v>294.5</v>
      </c>
      <c r="AX995" s="120">
        <v>8</v>
      </c>
      <c r="AY995" s="120">
        <v>22</v>
      </c>
      <c r="AZ995" s="120">
        <v>10</v>
      </c>
      <c r="BA995" s="120">
        <v>1</v>
      </c>
      <c r="BB995" s="81">
        <f t="shared" si="384"/>
        <v>41</v>
      </c>
      <c r="BC995" s="80">
        <f t="shared" si="385"/>
        <v>253.5</v>
      </c>
      <c r="BD995" s="36">
        <f t="shared" si="386"/>
        <v>121.67999999999999</v>
      </c>
      <c r="BE995" s="80">
        <f t="shared" si="387"/>
        <v>131.82</v>
      </c>
    </row>
    <row r="996" spans="1:57" ht="17.399999999999999">
      <c r="A996" s="217">
        <v>41930</v>
      </c>
      <c r="B996" s="201" t="str">
        <f t="shared" si="389"/>
        <v>19:30:00</v>
      </c>
      <c r="C996" s="27" t="s">
        <v>37</v>
      </c>
      <c r="D996" s="88">
        <v>722</v>
      </c>
      <c r="E996" s="88">
        <v>524</v>
      </c>
      <c r="F996" s="88">
        <v>846</v>
      </c>
      <c r="G996" s="88">
        <v>25</v>
      </c>
      <c r="H996" s="88">
        <v>17</v>
      </c>
      <c r="I996" s="89">
        <v>28</v>
      </c>
      <c r="J996" s="48">
        <f t="shared" si="370"/>
        <v>2092</v>
      </c>
      <c r="K996" s="48">
        <f t="shared" si="371"/>
        <v>70</v>
      </c>
      <c r="L996" s="44">
        <v>673</v>
      </c>
      <c r="M996" s="19">
        <v>403</v>
      </c>
      <c r="N996" s="19"/>
      <c r="O996" s="19">
        <v>22</v>
      </c>
      <c r="P996" s="19">
        <v>14</v>
      </c>
      <c r="Q996" s="49"/>
      <c r="R996" s="48">
        <f t="shared" si="372"/>
        <v>1076</v>
      </c>
      <c r="S996" s="48">
        <f t="shared" si="373"/>
        <v>36</v>
      </c>
      <c r="T996" s="50">
        <f t="shared" si="374"/>
        <v>106</v>
      </c>
      <c r="U996" s="97">
        <v>6.03</v>
      </c>
      <c r="V996" s="44">
        <v>7</v>
      </c>
      <c r="W996" s="99">
        <v>11.3</v>
      </c>
      <c r="X996" s="53"/>
      <c r="Y996" s="53"/>
      <c r="Z996" s="53"/>
      <c r="AA996" s="53"/>
      <c r="AB996" s="53"/>
      <c r="AC996" s="67">
        <f t="shared" si="375"/>
        <v>0</v>
      </c>
      <c r="AD996" s="33"/>
      <c r="AE996" s="20">
        <f t="shared" si="376"/>
        <v>0</v>
      </c>
      <c r="AF996" s="85">
        <f t="shared" si="377"/>
        <v>137.33000000000001</v>
      </c>
      <c r="AG996" s="21">
        <f t="shared" si="378"/>
        <v>137.33000000000001</v>
      </c>
      <c r="AH996" s="84"/>
      <c r="AI996" s="78"/>
      <c r="AJ996" s="22">
        <f t="shared" si="390"/>
        <v>137.33000000000001</v>
      </c>
      <c r="AK996" s="23"/>
      <c r="AL996" s="58"/>
      <c r="AM996" s="24">
        <f t="shared" si="379"/>
        <v>0</v>
      </c>
      <c r="AN996" s="25">
        <f t="shared" si="380"/>
        <v>121.67999999999999</v>
      </c>
      <c r="AO996" s="26">
        <f t="shared" si="381"/>
        <v>121.67999999999999</v>
      </c>
      <c r="AP996" s="79"/>
      <c r="AQ996" s="112">
        <v>60</v>
      </c>
      <c r="AR996" s="112">
        <v>200</v>
      </c>
      <c r="AS996" s="112">
        <v>0</v>
      </c>
      <c r="AT996" s="112">
        <v>0</v>
      </c>
      <c r="AU996" s="112">
        <v>50</v>
      </c>
      <c r="AV996" s="62">
        <f t="shared" si="388"/>
        <v>310</v>
      </c>
      <c r="AW996" s="64">
        <f t="shared" si="383"/>
        <v>294.5</v>
      </c>
      <c r="AX996" s="120">
        <v>8</v>
      </c>
      <c r="AY996" s="120">
        <v>22</v>
      </c>
      <c r="AZ996" s="120">
        <v>10</v>
      </c>
      <c r="BA996" s="120">
        <v>1</v>
      </c>
      <c r="BB996" s="81">
        <f t="shared" si="384"/>
        <v>41</v>
      </c>
      <c r="BC996" s="80">
        <f t="shared" si="385"/>
        <v>253.5</v>
      </c>
      <c r="BD996" s="36">
        <f t="shared" si="386"/>
        <v>121.67999999999999</v>
      </c>
      <c r="BE996" s="80">
        <f t="shared" si="387"/>
        <v>131.82</v>
      </c>
    </row>
    <row r="997" spans="1:57" ht="17.399999999999999">
      <c r="A997" s="217">
        <v>41930</v>
      </c>
      <c r="B997" s="201" t="str">
        <f t="shared" si="389"/>
        <v>19:45:00</v>
      </c>
      <c r="C997" s="27" t="s">
        <v>53</v>
      </c>
      <c r="D997" s="88">
        <v>722</v>
      </c>
      <c r="E997" s="88">
        <v>524</v>
      </c>
      <c r="F997" s="88">
        <v>846</v>
      </c>
      <c r="G997" s="88">
        <v>25</v>
      </c>
      <c r="H997" s="88">
        <v>17</v>
      </c>
      <c r="I997" s="89">
        <v>28</v>
      </c>
      <c r="J997" s="48">
        <f t="shared" si="370"/>
        <v>2092</v>
      </c>
      <c r="K997" s="48">
        <f t="shared" si="371"/>
        <v>70</v>
      </c>
      <c r="L997" s="44">
        <v>673</v>
      </c>
      <c r="M997" s="19">
        <v>403</v>
      </c>
      <c r="N997" s="19"/>
      <c r="O997" s="19">
        <v>22</v>
      </c>
      <c r="P997" s="19">
        <v>14</v>
      </c>
      <c r="Q997" s="49"/>
      <c r="R997" s="48">
        <f t="shared" si="372"/>
        <v>1076</v>
      </c>
      <c r="S997" s="48">
        <f t="shared" si="373"/>
        <v>36</v>
      </c>
      <c r="T997" s="50">
        <f t="shared" si="374"/>
        <v>106</v>
      </c>
      <c r="U997" s="97">
        <v>6.03</v>
      </c>
      <c r="V997" s="44">
        <v>7</v>
      </c>
      <c r="W997" s="99">
        <v>11.3</v>
      </c>
      <c r="X997" s="53"/>
      <c r="Y997" s="53"/>
      <c r="Z997" s="53"/>
      <c r="AA997" s="53"/>
      <c r="AB997" s="53"/>
      <c r="AC997" s="67">
        <f t="shared" si="375"/>
        <v>0</v>
      </c>
      <c r="AD997" s="33"/>
      <c r="AE997" s="20">
        <f t="shared" si="376"/>
        <v>0</v>
      </c>
      <c r="AF997" s="85">
        <f t="shared" si="377"/>
        <v>137.33000000000001</v>
      </c>
      <c r="AG997" s="21">
        <f t="shared" si="378"/>
        <v>137.33000000000001</v>
      </c>
      <c r="AH997" s="84"/>
      <c r="AI997" s="78"/>
      <c r="AJ997" s="22">
        <f t="shared" si="390"/>
        <v>137.33000000000001</v>
      </c>
      <c r="AK997" s="23"/>
      <c r="AL997" s="58"/>
      <c r="AM997" s="24">
        <f t="shared" si="379"/>
        <v>0</v>
      </c>
      <c r="AN997" s="25">
        <f t="shared" si="380"/>
        <v>121.67999999999999</v>
      </c>
      <c r="AO997" s="26">
        <f t="shared" si="381"/>
        <v>121.67999999999999</v>
      </c>
      <c r="AP997" s="79"/>
      <c r="AQ997" s="112">
        <v>60</v>
      </c>
      <c r="AR997" s="112">
        <v>200</v>
      </c>
      <c r="AS997" s="112">
        <v>0</v>
      </c>
      <c r="AT997" s="112">
        <v>0</v>
      </c>
      <c r="AU997" s="112">
        <v>50</v>
      </c>
      <c r="AV997" s="62">
        <f t="shared" si="388"/>
        <v>310</v>
      </c>
      <c r="AW997" s="64">
        <f t="shared" si="383"/>
        <v>294.5</v>
      </c>
      <c r="AX997" s="120">
        <v>8</v>
      </c>
      <c r="AY997" s="120">
        <v>22</v>
      </c>
      <c r="AZ997" s="120">
        <v>10</v>
      </c>
      <c r="BA997" s="120">
        <v>1</v>
      </c>
      <c r="BB997" s="81">
        <f t="shared" si="384"/>
        <v>41</v>
      </c>
      <c r="BC997" s="80">
        <f t="shared" si="385"/>
        <v>253.5</v>
      </c>
      <c r="BD997" s="36">
        <f t="shared" si="386"/>
        <v>121.67999999999999</v>
      </c>
      <c r="BE997" s="80">
        <f t="shared" si="387"/>
        <v>131.82</v>
      </c>
    </row>
    <row r="998" spans="1:57" ht="17.399999999999999">
      <c r="A998" s="217">
        <v>41930</v>
      </c>
      <c r="B998" s="201" t="str">
        <f t="shared" si="389"/>
        <v>20:00:00</v>
      </c>
      <c r="C998" s="27" t="s">
        <v>26</v>
      </c>
      <c r="D998" s="88">
        <v>730</v>
      </c>
      <c r="E998" s="88">
        <v>528</v>
      </c>
      <c r="F998" s="88">
        <v>885</v>
      </c>
      <c r="G998" s="88">
        <v>25</v>
      </c>
      <c r="H998" s="88">
        <v>18</v>
      </c>
      <c r="I998" s="89">
        <v>30</v>
      </c>
      <c r="J998" s="48">
        <f t="shared" si="370"/>
        <v>2143</v>
      </c>
      <c r="K998" s="48">
        <f t="shared" si="371"/>
        <v>73</v>
      </c>
      <c r="L998" s="44">
        <v>680</v>
      </c>
      <c r="M998" s="19">
        <v>407</v>
      </c>
      <c r="N998" s="19"/>
      <c r="O998" s="19">
        <v>22</v>
      </c>
      <c r="P998" s="19">
        <v>14</v>
      </c>
      <c r="Q998" s="49"/>
      <c r="R998" s="48">
        <f t="shared" si="372"/>
        <v>1087</v>
      </c>
      <c r="S998" s="48">
        <f t="shared" si="373"/>
        <v>36</v>
      </c>
      <c r="T998" s="50">
        <f t="shared" si="374"/>
        <v>109</v>
      </c>
      <c r="U998" s="97">
        <v>6.03</v>
      </c>
      <c r="V998" s="44">
        <v>7.5</v>
      </c>
      <c r="W998" s="99">
        <v>11.3</v>
      </c>
      <c r="X998" s="53"/>
      <c r="Y998" s="53"/>
      <c r="Z998" s="53"/>
      <c r="AA998" s="53"/>
      <c r="AB998" s="53"/>
      <c r="AC998" s="67">
        <f t="shared" si="375"/>
        <v>0</v>
      </c>
      <c r="AD998" s="33"/>
      <c r="AE998" s="20">
        <f t="shared" si="376"/>
        <v>0</v>
      </c>
      <c r="AF998" s="85">
        <f t="shared" si="377"/>
        <v>140.83000000000001</v>
      </c>
      <c r="AG998" s="21">
        <f t="shared" si="378"/>
        <v>140.83000000000001</v>
      </c>
      <c r="AH998" s="84"/>
      <c r="AI998" s="78"/>
      <c r="AJ998" s="22">
        <f t="shared" si="390"/>
        <v>140.83000000000001</v>
      </c>
      <c r="AK998" s="23"/>
      <c r="AL998" s="58"/>
      <c r="AM998" s="24">
        <f t="shared" si="379"/>
        <v>0</v>
      </c>
      <c r="AN998" s="25">
        <f t="shared" si="380"/>
        <v>121.67999999999999</v>
      </c>
      <c r="AO998" s="26">
        <f t="shared" si="381"/>
        <v>121.67999999999999</v>
      </c>
      <c r="AP998" s="79"/>
      <c r="AQ998" s="112">
        <v>60</v>
      </c>
      <c r="AR998" s="112">
        <v>200</v>
      </c>
      <c r="AS998" s="112">
        <v>0</v>
      </c>
      <c r="AT998" s="112">
        <v>0</v>
      </c>
      <c r="AU998" s="112">
        <v>50</v>
      </c>
      <c r="AV998" s="62">
        <f t="shared" si="388"/>
        <v>310</v>
      </c>
      <c r="AW998" s="64">
        <f t="shared" si="383"/>
        <v>294.5</v>
      </c>
      <c r="AX998" s="120">
        <v>8</v>
      </c>
      <c r="AY998" s="120">
        <v>22</v>
      </c>
      <c r="AZ998" s="120">
        <v>10</v>
      </c>
      <c r="BA998" s="120">
        <v>1</v>
      </c>
      <c r="BB998" s="81">
        <f t="shared" si="384"/>
        <v>41</v>
      </c>
      <c r="BC998" s="80">
        <f t="shared" si="385"/>
        <v>253.5</v>
      </c>
      <c r="BD998" s="36">
        <f t="shared" si="386"/>
        <v>121.67999999999999</v>
      </c>
      <c r="BE998" s="80">
        <f t="shared" si="387"/>
        <v>131.82</v>
      </c>
    </row>
    <row r="999" spans="1:57" ht="17.399999999999999">
      <c r="A999" s="217">
        <v>41930</v>
      </c>
      <c r="B999" s="201" t="str">
        <f t="shared" si="389"/>
        <v>20:15:00</v>
      </c>
      <c r="C999" s="27" t="s">
        <v>54</v>
      </c>
      <c r="D999" s="88">
        <v>730</v>
      </c>
      <c r="E999" s="88">
        <v>528</v>
      </c>
      <c r="F999" s="88">
        <v>885</v>
      </c>
      <c r="G999" s="88">
        <v>25</v>
      </c>
      <c r="H999" s="88">
        <v>18</v>
      </c>
      <c r="I999" s="89">
        <v>30</v>
      </c>
      <c r="J999" s="48">
        <f t="shared" si="370"/>
        <v>2143</v>
      </c>
      <c r="K999" s="48">
        <f t="shared" si="371"/>
        <v>73</v>
      </c>
      <c r="L999" s="44">
        <v>680</v>
      </c>
      <c r="M999" s="19">
        <v>407</v>
      </c>
      <c r="N999" s="19"/>
      <c r="O999" s="19">
        <v>22</v>
      </c>
      <c r="P999" s="19">
        <v>14</v>
      </c>
      <c r="Q999" s="49"/>
      <c r="R999" s="48">
        <f t="shared" si="372"/>
        <v>1087</v>
      </c>
      <c r="S999" s="48">
        <f t="shared" si="373"/>
        <v>36</v>
      </c>
      <c r="T999" s="50">
        <f t="shared" si="374"/>
        <v>109</v>
      </c>
      <c r="U999" s="97">
        <v>6.03</v>
      </c>
      <c r="V999" s="44">
        <v>7.5</v>
      </c>
      <c r="W999" s="99">
        <v>11.3</v>
      </c>
      <c r="X999" s="53"/>
      <c r="Y999" s="53"/>
      <c r="Z999" s="53"/>
      <c r="AA999" s="53"/>
      <c r="AB999" s="53"/>
      <c r="AC999" s="67">
        <f t="shared" si="375"/>
        <v>0</v>
      </c>
      <c r="AD999" s="33"/>
      <c r="AE999" s="20">
        <f t="shared" si="376"/>
        <v>0</v>
      </c>
      <c r="AF999" s="85">
        <f t="shared" si="377"/>
        <v>141.33000000000001</v>
      </c>
      <c r="AG999" s="21">
        <f t="shared" si="378"/>
        <v>141.33000000000001</v>
      </c>
      <c r="AH999" s="84"/>
      <c r="AI999" s="78"/>
      <c r="AJ999" s="22">
        <f t="shared" si="390"/>
        <v>141.33000000000001</v>
      </c>
      <c r="AK999" s="23"/>
      <c r="AL999" s="58"/>
      <c r="AM999" s="24">
        <f t="shared" si="379"/>
        <v>0</v>
      </c>
      <c r="AN999" s="25">
        <f t="shared" si="380"/>
        <v>121.67999999999999</v>
      </c>
      <c r="AO999" s="26">
        <f t="shared" si="381"/>
        <v>121.67999999999999</v>
      </c>
      <c r="AP999" s="79"/>
      <c r="AQ999" s="112">
        <v>60</v>
      </c>
      <c r="AR999" s="112">
        <v>200</v>
      </c>
      <c r="AS999" s="112">
        <v>0</v>
      </c>
      <c r="AT999" s="112">
        <v>0</v>
      </c>
      <c r="AU999" s="112">
        <v>50</v>
      </c>
      <c r="AV999" s="62">
        <f t="shared" si="388"/>
        <v>310</v>
      </c>
      <c r="AW999" s="64">
        <f t="shared" si="383"/>
        <v>294.5</v>
      </c>
      <c r="AX999" s="120">
        <v>8</v>
      </c>
      <c r="AY999" s="120">
        <v>22</v>
      </c>
      <c r="AZ999" s="120">
        <v>10</v>
      </c>
      <c r="BA999" s="120">
        <v>1</v>
      </c>
      <c r="BB999" s="81">
        <f t="shared" si="384"/>
        <v>41</v>
      </c>
      <c r="BC999" s="80">
        <f t="shared" si="385"/>
        <v>253.5</v>
      </c>
      <c r="BD999" s="36">
        <f t="shared" si="386"/>
        <v>121.67999999999999</v>
      </c>
      <c r="BE999" s="80">
        <f t="shared" si="387"/>
        <v>131.82</v>
      </c>
    </row>
    <row r="1000" spans="1:57" ht="17.399999999999999">
      <c r="A1000" s="217">
        <v>41930</v>
      </c>
      <c r="B1000" s="201" t="str">
        <f t="shared" si="389"/>
        <v>20:30:00</v>
      </c>
      <c r="C1000" s="27" t="s">
        <v>55</v>
      </c>
      <c r="D1000" s="88">
        <v>725</v>
      </c>
      <c r="E1000" s="88">
        <v>530</v>
      </c>
      <c r="F1000" s="88">
        <v>859</v>
      </c>
      <c r="G1000" s="88">
        <v>25</v>
      </c>
      <c r="H1000" s="88">
        <v>18</v>
      </c>
      <c r="I1000" s="89">
        <v>29</v>
      </c>
      <c r="J1000" s="48">
        <f t="shared" si="370"/>
        <v>2114</v>
      </c>
      <c r="K1000" s="48">
        <f t="shared" si="371"/>
        <v>72</v>
      </c>
      <c r="L1000" s="44">
        <v>687</v>
      </c>
      <c r="M1000" s="19">
        <v>412</v>
      </c>
      <c r="N1000" s="19"/>
      <c r="O1000" s="19">
        <v>23</v>
      </c>
      <c r="P1000" s="19">
        <v>14</v>
      </c>
      <c r="Q1000" s="49"/>
      <c r="R1000" s="48">
        <f t="shared" si="372"/>
        <v>1099</v>
      </c>
      <c r="S1000" s="48">
        <f t="shared" si="373"/>
        <v>37</v>
      </c>
      <c r="T1000" s="50">
        <f t="shared" si="374"/>
        <v>109</v>
      </c>
      <c r="U1000" s="97">
        <v>6.03</v>
      </c>
      <c r="V1000" s="44">
        <v>7.5</v>
      </c>
      <c r="W1000" s="99">
        <v>11.3</v>
      </c>
      <c r="X1000" s="53"/>
      <c r="Y1000" s="53"/>
      <c r="Z1000" s="53"/>
      <c r="AA1000" s="53"/>
      <c r="AB1000" s="53"/>
      <c r="AC1000" s="67">
        <f t="shared" si="375"/>
        <v>0</v>
      </c>
      <c r="AD1000" s="33"/>
      <c r="AE1000" s="20">
        <f t="shared" si="376"/>
        <v>0</v>
      </c>
      <c r="AF1000" s="85">
        <f t="shared" si="377"/>
        <v>141.33000000000001</v>
      </c>
      <c r="AG1000" s="21">
        <f t="shared" si="378"/>
        <v>141.33000000000001</v>
      </c>
      <c r="AH1000" s="84"/>
      <c r="AI1000" s="78"/>
      <c r="AJ1000" s="22">
        <f t="shared" si="390"/>
        <v>141.33000000000001</v>
      </c>
      <c r="AK1000" s="23"/>
      <c r="AL1000" s="58"/>
      <c r="AM1000" s="24">
        <f t="shared" si="379"/>
        <v>0</v>
      </c>
      <c r="AN1000" s="25">
        <f t="shared" si="380"/>
        <v>121.67999999999999</v>
      </c>
      <c r="AO1000" s="26">
        <f t="shared" si="381"/>
        <v>121.67999999999999</v>
      </c>
      <c r="AP1000" s="79"/>
      <c r="AQ1000" s="112">
        <v>60</v>
      </c>
      <c r="AR1000" s="112">
        <v>200</v>
      </c>
      <c r="AS1000" s="112">
        <v>0</v>
      </c>
      <c r="AT1000" s="112">
        <v>0</v>
      </c>
      <c r="AU1000" s="112">
        <v>50</v>
      </c>
      <c r="AV1000" s="62">
        <f t="shared" si="388"/>
        <v>310</v>
      </c>
      <c r="AW1000" s="64">
        <f t="shared" si="383"/>
        <v>294.5</v>
      </c>
      <c r="AX1000" s="120">
        <v>8</v>
      </c>
      <c r="AY1000" s="120">
        <v>22</v>
      </c>
      <c r="AZ1000" s="120">
        <v>10</v>
      </c>
      <c r="BA1000" s="120">
        <v>1</v>
      </c>
      <c r="BB1000" s="81">
        <f t="shared" si="384"/>
        <v>41</v>
      </c>
      <c r="BC1000" s="80">
        <f t="shared" si="385"/>
        <v>253.5</v>
      </c>
      <c r="BD1000" s="36">
        <f t="shared" si="386"/>
        <v>121.67999999999999</v>
      </c>
      <c r="BE1000" s="80">
        <f t="shared" si="387"/>
        <v>131.82</v>
      </c>
    </row>
    <row r="1001" spans="1:57" ht="17.399999999999999">
      <c r="A1001" s="217">
        <v>41930</v>
      </c>
      <c r="B1001" s="201" t="str">
        <f t="shared" si="389"/>
        <v>20:45:00</v>
      </c>
      <c r="C1001" s="27" t="s">
        <v>56</v>
      </c>
      <c r="D1001" s="88">
        <v>725</v>
      </c>
      <c r="E1001" s="88">
        <v>530</v>
      </c>
      <c r="F1001" s="88">
        <v>859</v>
      </c>
      <c r="G1001" s="88">
        <v>25</v>
      </c>
      <c r="H1001" s="88">
        <v>18</v>
      </c>
      <c r="I1001" s="89">
        <v>29</v>
      </c>
      <c r="J1001" s="48">
        <f t="shared" si="370"/>
        <v>2114</v>
      </c>
      <c r="K1001" s="48">
        <f t="shared" si="371"/>
        <v>72</v>
      </c>
      <c r="L1001" s="44">
        <v>687</v>
      </c>
      <c r="M1001" s="19">
        <v>412</v>
      </c>
      <c r="N1001" s="19"/>
      <c r="O1001" s="19">
        <v>23</v>
      </c>
      <c r="P1001" s="19">
        <v>14</v>
      </c>
      <c r="Q1001" s="49"/>
      <c r="R1001" s="48">
        <f t="shared" si="372"/>
        <v>1099</v>
      </c>
      <c r="S1001" s="48">
        <f t="shared" si="373"/>
        <v>37</v>
      </c>
      <c r="T1001" s="50">
        <f t="shared" si="374"/>
        <v>109</v>
      </c>
      <c r="U1001" s="97">
        <v>6.03</v>
      </c>
      <c r="V1001" s="44">
        <v>7.5</v>
      </c>
      <c r="W1001" s="99">
        <v>11.3</v>
      </c>
      <c r="X1001" s="53"/>
      <c r="Y1001" s="53"/>
      <c r="Z1001" s="53"/>
      <c r="AB1001" s="53"/>
      <c r="AC1001" s="67">
        <f t="shared" si="375"/>
        <v>0</v>
      </c>
      <c r="AD1001" s="33"/>
      <c r="AE1001" s="20">
        <f t="shared" si="376"/>
        <v>0</v>
      </c>
      <c r="AF1001" s="85">
        <f>T1001+U1001+V1001+W1001+X1001+V1000+Z1001+AA1002+AB1001</f>
        <v>141.33000000000001</v>
      </c>
      <c r="AG1001" s="21">
        <f t="shared" si="378"/>
        <v>141.33000000000001</v>
      </c>
      <c r="AH1001" s="84"/>
      <c r="AI1001" s="78"/>
      <c r="AJ1001" s="22">
        <f t="shared" si="390"/>
        <v>141.33000000000001</v>
      </c>
      <c r="AK1001" s="23"/>
      <c r="AL1001" s="58"/>
      <c r="AM1001" s="24">
        <f t="shared" si="379"/>
        <v>0</v>
      </c>
      <c r="AN1001" s="25">
        <f t="shared" si="380"/>
        <v>121.67999999999999</v>
      </c>
      <c r="AO1001" s="26">
        <f t="shared" si="381"/>
        <v>121.67999999999999</v>
      </c>
      <c r="AP1001" s="79"/>
      <c r="AQ1001" s="112">
        <v>60</v>
      </c>
      <c r="AR1001" s="112">
        <v>200</v>
      </c>
      <c r="AS1001" s="112">
        <v>0</v>
      </c>
      <c r="AT1001" s="112">
        <v>0</v>
      </c>
      <c r="AU1001" s="112">
        <v>50</v>
      </c>
      <c r="AV1001" s="62">
        <f t="shared" si="388"/>
        <v>310</v>
      </c>
      <c r="AW1001" s="64">
        <f t="shared" si="383"/>
        <v>294.5</v>
      </c>
      <c r="AX1001" s="120">
        <v>8</v>
      </c>
      <c r="AY1001" s="120">
        <v>22</v>
      </c>
      <c r="AZ1001" s="120">
        <v>10</v>
      </c>
      <c r="BA1001" s="120">
        <v>1</v>
      </c>
      <c r="BB1001" s="81">
        <f t="shared" si="384"/>
        <v>41</v>
      </c>
      <c r="BC1001" s="80">
        <f t="shared" si="385"/>
        <v>253.5</v>
      </c>
      <c r="BD1001" s="36">
        <f t="shared" si="386"/>
        <v>121.67999999999999</v>
      </c>
      <c r="BE1001" s="80">
        <f t="shared" si="387"/>
        <v>131.82</v>
      </c>
    </row>
    <row r="1002" spans="1:57" ht="17.399999999999999">
      <c r="A1002" s="217">
        <v>41930</v>
      </c>
      <c r="B1002" s="201" t="str">
        <f t="shared" si="389"/>
        <v>21:00:00</v>
      </c>
      <c r="C1002" s="27" t="s">
        <v>27</v>
      </c>
      <c r="D1002" s="88">
        <v>715</v>
      </c>
      <c r="E1002" s="88">
        <v>519</v>
      </c>
      <c r="F1002" s="88">
        <v>859</v>
      </c>
      <c r="G1002" s="88">
        <v>25</v>
      </c>
      <c r="H1002" s="88">
        <v>18</v>
      </c>
      <c r="I1002" s="89">
        <v>29</v>
      </c>
      <c r="J1002" s="48">
        <f t="shared" si="370"/>
        <v>2093</v>
      </c>
      <c r="K1002" s="48">
        <f t="shared" si="371"/>
        <v>72</v>
      </c>
      <c r="L1002" s="44">
        <v>624</v>
      </c>
      <c r="M1002" s="19">
        <v>417</v>
      </c>
      <c r="N1002" s="19"/>
      <c r="O1002" s="19">
        <v>20</v>
      </c>
      <c r="P1002" s="19">
        <v>14</v>
      </c>
      <c r="Q1002" s="49"/>
      <c r="R1002" s="48">
        <f t="shared" si="372"/>
        <v>1041</v>
      </c>
      <c r="S1002" s="48">
        <f t="shared" si="373"/>
        <v>34</v>
      </c>
      <c r="T1002" s="50">
        <f t="shared" si="374"/>
        <v>106</v>
      </c>
      <c r="U1002" s="97">
        <v>5.72</v>
      </c>
      <c r="V1002" s="44">
        <v>7</v>
      </c>
      <c r="W1002" s="99">
        <v>10.6</v>
      </c>
      <c r="X1002" s="53"/>
      <c r="Y1002" s="53"/>
      <c r="Z1002" s="53"/>
      <c r="AA1002" s="53"/>
      <c r="AB1002" s="53"/>
      <c r="AC1002" s="67">
        <f t="shared" si="375"/>
        <v>0</v>
      </c>
      <c r="AD1002" s="33"/>
      <c r="AE1002" s="20">
        <f t="shared" si="376"/>
        <v>0</v>
      </c>
      <c r="AF1002" s="85">
        <f>T1002+U1002+V1002+W1002+X1002+V1001+Z1002+AB1002</f>
        <v>136.82</v>
      </c>
      <c r="AG1002" s="21">
        <f t="shared" si="378"/>
        <v>136.82</v>
      </c>
      <c r="AH1002" s="84"/>
      <c r="AI1002" s="78"/>
      <c r="AJ1002" s="22">
        <f t="shared" si="390"/>
        <v>136.82</v>
      </c>
      <c r="AK1002" s="23"/>
      <c r="AL1002" s="58"/>
      <c r="AM1002" s="24">
        <f t="shared" si="379"/>
        <v>0</v>
      </c>
      <c r="AN1002" s="25">
        <f t="shared" si="380"/>
        <v>121.67999999999999</v>
      </c>
      <c r="AO1002" s="26">
        <f t="shared" si="381"/>
        <v>121.67999999999999</v>
      </c>
      <c r="AP1002" s="79"/>
      <c r="AQ1002" s="112">
        <v>60</v>
      </c>
      <c r="AR1002" s="112">
        <v>200</v>
      </c>
      <c r="AS1002" s="112">
        <v>0</v>
      </c>
      <c r="AT1002" s="112">
        <v>0</v>
      </c>
      <c r="AU1002" s="112">
        <v>50</v>
      </c>
      <c r="AV1002" s="62">
        <f t="shared" si="388"/>
        <v>310</v>
      </c>
      <c r="AW1002" s="64">
        <f t="shared" si="383"/>
        <v>294.5</v>
      </c>
      <c r="AX1002" s="120">
        <v>8</v>
      </c>
      <c r="AY1002" s="120">
        <v>22</v>
      </c>
      <c r="AZ1002" s="120">
        <v>10</v>
      </c>
      <c r="BA1002" s="120">
        <v>1</v>
      </c>
      <c r="BB1002" s="81">
        <f t="shared" si="384"/>
        <v>41</v>
      </c>
      <c r="BC1002" s="80">
        <f t="shared" si="385"/>
        <v>253.5</v>
      </c>
      <c r="BD1002" s="36">
        <f t="shared" si="386"/>
        <v>121.67999999999999</v>
      </c>
      <c r="BE1002" s="80">
        <f t="shared" si="387"/>
        <v>131.82</v>
      </c>
    </row>
    <row r="1003" spans="1:57" ht="17.399999999999999">
      <c r="A1003" s="217">
        <v>41930</v>
      </c>
      <c r="B1003" s="201" t="str">
        <f t="shared" si="389"/>
        <v>21:15:00</v>
      </c>
      <c r="C1003" s="27" t="s">
        <v>57</v>
      </c>
      <c r="D1003" s="88">
        <v>715</v>
      </c>
      <c r="E1003" s="88">
        <v>519</v>
      </c>
      <c r="F1003" s="88">
        <v>859</v>
      </c>
      <c r="G1003" s="88">
        <v>25</v>
      </c>
      <c r="H1003" s="88">
        <v>18</v>
      </c>
      <c r="I1003" s="89">
        <v>29</v>
      </c>
      <c r="J1003" s="48">
        <f t="shared" si="370"/>
        <v>2093</v>
      </c>
      <c r="K1003" s="48">
        <f t="shared" si="371"/>
        <v>72</v>
      </c>
      <c r="L1003" s="44">
        <v>624</v>
      </c>
      <c r="M1003" s="19">
        <v>417</v>
      </c>
      <c r="N1003" s="19"/>
      <c r="O1003" s="19">
        <v>20</v>
      </c>
      <c r="P1003" s="19">
        <v>14</v>
      </c>
      <c r="Q1003" s="49"/>
      <c r="R1003" s="48">
        <f t="shared" si="372"/>
        <v>1041</v>
      </c>
      <c r="S1003" s="48">
        <f t="shared" si="373"/>
        <v>34</v>
      </c>
      <c r="T1003" s="50">
        <f t="shared" si="374"/>
        <v>106</v>
      </c>
      <c r="U1003" s="97">
        <v>5.72</v>
      </c>
      <c r="V1003" s="44">
        <v>7</v>
      </c>
      <c r="W1003" s="99">
        <v>10.6</v>
      </c>
      <c r="X1003" s="53"/>
      <c r="Y1003" s="53"/>
      <c r="Z1003" s="53"/>
      <c r="AA1003" s="53"/>
      <c r="AB1003" s="53"/>
      <c r="AC1003" s="67">
        <f t="shared" si="375"/>
        <v>0</v>
      </c>
      <c r="AD1003" s="33"/>
      <c r="AE1003" s="20">
        <f t="shared" si="376"/>
        <v>0</v>
      </c>
      <c r="AF1003" s="85">
        <f t="shared" si="377"/>
        <v>136.32</v>
      </c>
      <c r="AG1003" s="21">
        <f t="shared" si="378"/>
        <v>136.32</v>
      </c>
      <c r="AH1003" s="84"/>
      <c r="AI1003" s="78"/>
      <c r="AJ1003" s="22">
        <f t="shared" si="390"/>
        <v>136.32</v>
      </c>
      <c r="AK1003" s="23"/>
      <c r="AL1003" s="58"/>
      <c r="AM1003" s="24">
        <f t="shared" si="379"/>
        <v>0</v>
      </c>
      <c r="AN1003" s="25">
        <f t="shared" si="380"/>
        <v>121.67999999999999</v>
      </c>
      <c r="AO1003" s="26">
        <f t="shared" si="381"/>
        <v>121.67999999999999</v>
      </c>
      <c r="AP1003" s="79"/>
      <c r="AQ1003" s="112">
        <v>60</v>
      </c>
      <c r="AR1003" s="112">
        <v>200</v>
      </c>
      <c r="AS1003" s="112">
        <v>0</v>
      </c>
      <c r="AT1003" s="112">
        <v>0</v>
      </c>
      <c r="AU1003" s="112">
        <v>50</v>
      </c>
      <c r="AV1003" s="62">
        <f t="shared" si="388"/>
        <v>310</v>
      </c>
      <c r="AW1003" s="64">
        <f t="shared" si="383"/>
        <v>294.5</v>
      </c>
      <c r="AX1003" s="120">
        <v>8</v>
      </c>
      <c r="AY1003" s="120">
        <v>22</v>
      </c>
      <c r="AZ1003" s="120">
        <v>10</v>
      </c>
      <c r="BA1003" s="120">
        <v>1</v>
      </c>
      <c r="BB1003" s="81">
        <f t="shared" si="384"/>
        <v>41</v>
      </c>
      <c r="BC1003" s="80">
        <f t="shared" si="385"/>
        <v>253.5</v>
      </c>
      <c r="BD1003" s="36">
        <f t="shared" si="386"/>
        <v>121.67999999999999</v>
      </c>
      <c r="BE1003" s="80">
        <f t="shared" si="387"/>
        <v>131.82</v>
      </c>
    </row>
    <row r="1004" spans="1:57" ht="17.399999999999999">
      <c r="A1004" s="217">
        <v>41930</v>
      </c>
      <c r="B1004" s="201" t="str">
        <f t="shared" si="389"/>
        <v>21:30:00</v>
      </c>
      <c r="C1004" s="27" t="s">
        <v>58</v>
      </c>
      <c r="D1004" s="88">
        <v>710</v>
      </c>
      <c r="E1004" s="88">
        <v>516</v>
      </c>
      <c r="F1004" s="88">
        <v>830</v>
      </c>
      <c r="G1004" s="88">
        <v>25</v>
      </c>
      <c r="H1004" s="88">
        <v>18</v>
      </c>
      <c r="I1004" s="89">
        <v>27</v>
      </c>
      <c r="J1004" s="48">
        <f t="shared" si="370"/>
        <v>2056</v>
      </c>
      <c r="K1004" s="48">
        <f t="shared" si="371"/>
        <v>70</v>
      </c>
      <c r="L1004" s="44">
        <v>612</v>
      </c>
      <c r="M1004" s="19">
        <v>408</v>
      </c>
      <c r="N1004" s="19"/>
      <c r="O1004" s="19">
        <v>20</v>
      </c>
      <c r="P1004" s="19">
        <v>14</v>
      </c>
      <c r="Q1004" s="49"/>
      <c r="R1004" s="48">
        <f t="shared" si="372"/>
        <v>1020</v>
      </c>
      <c r="S1004" s="48">
        <f t="shared" si="373"/>
        <v>34</v>
      </c>
      <c r="T1004" s="50">
        <f t="shared" si="374"/>
        <v>104</v>
      </c>
      <c r="U1004" s="97">
        <v>5.72</v>
      </c>
      <c r="V1004" s="44">
        <v>6.5</v>
      </c>
      <c r="W1004" s="99">
        <v>10.6</v>
      </c>
      <c r="X1004" s="53"/>
      <c r="Y1004" s="53"/>
      <c r="Z1004" s="53"/>
      <c r="AA1004" s="53"/>
      <c r="AB1004" s="53"/>
      <c r="AC1004" s="67">
        <f t="shared" si="375"/>
        <v>0</v>
      </c>
      <c r="AD1004" s="33"/>
      <c r="AE1004" s="20">
        <f t="shared" si="376"/>
        <v>0</v>
      </c>
      <c r="AF1004" s="85">
        <f t="shared" si="377"/>
        <v>133.82</v>
      </c>
      <c r="AG1004" s="21">
        <f t="shared" si="378"/>
        <v>133.82</v>
      </c>
      <c r="AH1004" s="84"/>
      <c r="AI1004" s="78"/>
      <c r="AJ1004" s="22">
        <f t="shared" si="390"/>
        <v>133.82</v>
      </c>
      <c r="AK1004" s="23"/>
      <c r="AL1004" s="58"/>
      <c r="AM1004" s="24">
        <f t="shared" si="379"/>
        <v>0</v>
      </c>
      <c r="AN1004" s="25">
        <f t="shared" si="380"/>
        <v>121.67999999999999</v>
      </c>
      <c r="AO1004" s="26">
        <f t="shared" si="381"/>
        <v>121.67999999999999</v>
      </c>
      <c r="AP1004" s="79"/>
      <c r="AQ1004" s="112">
        <v>60</v>
      </c>
      <c r="AR1004" s="112">
        <v>200</v>
      </c>
      <c r="AS1004" s="112">
        <v>0</v>
      </c>
      <c r="AT1004" s="112">
        <v>0</v>
      </c>
      <c r="AU1004" s="112">
        <v>50</v>
      </c>
      <c r="AV1004" s="62">
        <f t="shared" si="388"/>
        <v>310</v>
      </c>
      <c r="AW1004" s="64">
        <f t="shared" si="383"/>
        <v>294.5</v>
      </c>
      <c r="AX1004" s="120">
        <v>8</v>
      </c>
      <c r="AY1004" s="120">
        <v>22</v>
      </c>
      <c r="AZ1004" s="120">
        <v>10</v>
      </c>
      <c r="BA1004" s="120">
        <v>1</v>
      </c>
      <c r="BB1004" s="81">
        <f t="shared" si="384"/>
        <v>41</v>
      </c>
      <c r="BC1004" s="80">
        <f t="shared" si="385"/>
        <v>253.5</v>
      </c>
      <c r="BD1004" s="36">
        <f t="shared" si="386"/>
        <v>121.67999999999999</v>
      </c>
      <c r="BE1004" s="80">
        <f t="shared" si="387"/>
        <v>131.82</v>
      </c>
    </row>
    <row r="1005" spans="1:57" ht="17.399999999999999">
      <c r="A1005" s="217">
        <v>41930</v>
      </c>
      <c r="B1005" s="201" t="str">
        <f t="shared" si="389"/>
        <v>21:45:00</v>
      </c>
      <c r="C1005" s="27" t="s">
        <v>59</v>
      </c>
      <c r="D1005" s="88">
        <v>710</v>
      </c>
      <c r="E1005" s="88">
        <v>516</v>
      </c>
      <c r="F1005" s="88">
        <v>830</v>
      </c>
      <c r="G1005" s="88">
        <v>25</v>
      </c>
      <c r="H1005" s="88">
        <v>18</v>
      </c>
      <c r="I1005" s="89">
        <v>27</v>
      </c>
      <c r="J1005" s="48">
        <f t="shared" si="370"/>
        <v>2056</v>
      </c>
      <c r="K1005" s="48">
        <f t="shared" si="371"/>
        <v>70</v>
      </c>
      <c r="L1005" s="44">
        <v>612</v>
      </c>
      <c r="M1005" s="19">
        <v>408</v>
      </c>
      <c r="N1005" s="19"/>
      <c r="O1005" s="19">
        <v>20</v>
      </c>
      <c r="P1005" s="19">
        <v>14</v>
      </c>
      <c r="Q1005" s="49"/>
      <c r="R1005" s="48">
        <f t="shared" si="372"/>
        <v>1020</v>
      </c>
      <c r="S1005" s="48">
        <f t="shared" si="373"/>
        <v>34</v>
      </c>
      <c r="T1005" s="50">
        <f t="shared" si="374"/>
        <v>104</v>
      </c>
      <c r="U1005" s="97">
        <v>5.72</v>
      </c>
      <c r="V1005" s="44">
        <v>6.5</v>
      </c>
      <c r="W1005" s="99">
        <v>10.6</v>
      </c>
      <c r="X1005" s="53"/>
      <c r="Y1005" s="53"/>
      <c r="Z1005" s="53"/>
      <c r="AA1005" s="53"/>
      <c r="AB1005" s="53"/>
      <c r="AC1005" s="67">
        <f t="shared" si="375"/>
        <v>0</v>
      </c>
      <c r="AD1005" s="33"/>
      <c r="AE1005" s="20">
        <f t="shared" si="376"/>
        <v>0</v>
      </c>
      <c r="AF1005" s="85">
        <f t="shared" si="377"/>
        <v>133.32</v>
      </c>
      <c r="AG1005" s="21">
        <f t="shared" si="378"/>
        <v>133.32</v>
      </c>
      <c r="AH1005" s="84"/>
      <c r="AI1005" s="78"/>
      <c r="AJ1005" s="22">
        <f t="shared" si="390"/>
        <v>133.32</v>
      </c>
      <c r="AK1005" s="23"/>
      <c r="AL1005" s="58"/>
      <c r="AM1005" s="24">
        <f t="shared" si="379"/>
        <v>0</v>
      </c>
      <c r="AN1005" s="25">
        <f t="shared" si="380"/>
        <v>121.67999999999999</v>
      </c>
      <c r="AO1005" s="26">
        <f t="shared" si="381"/>
        <v>121.67999999999999</v>
      </c>
      <c r="AP1005" s="79"/>
      <c r="AQ1005" s="112">
        <v>60</v>
      </c>
      <c r="AR1005" s="112">
        <v>200</v>
      </c>
      <c r="AS1005" s="112">
        <v>0</v>
      </c>
      <c r="AT1005" s="112">
        <v>0</v>
      </c>
      <c r="AU1005" s="112">
        <v>50</v>
      </c>
      <c r="AV1005" s="62">
        <f t="shared" si="388"/>
        <v>310</v>
      </c>
      <c r="AW1005" s="64">
        <f t="shared" si="383"/>
        <v>294.5</v>
      </c>
      <c r="AX1005" s="120">
        <v>8</v>
      </c>
      <c r="AY1005" s="120">
        <v>22</v>
      </c>
      <c r="AZ1005" s="120">
        <v>10</v>
      </c>
      <c r="BA1005" s="120">
        <v>1</v>
      </c>
      <c r="BB1005" s="81">
        <f t="shared" si="384"/>
        <v>41</v>
      </c>
      <c r="BC1005" s="80">
        <f t="shared" si="385"/>
        <v>253.5</v>
      </c>
      <c r="BD1005" s="36">
        <f t="shared" si="386"/>
        <v>121.67999999999999</v>
      </c>
      <c r="BE1005" s="80">
        <f t="shared" si="387"/>
        <v>131.82</v>
      </c>
    </row>
    <row r="1006" spans="1:57" ht="17.399999999999999">
      <c r="A1006" s="217">
        <v>41930</v>
      </c>
      <c r="B1006" s="201" t="str">
        <f t="shared" si="389"/>
        <v>22:00:00</v>
      </c>
      <c r="C1006" s="27" t="s">
        <v>28</v>
      </c>
      <c r="D1006" s="88">
        <v>660</v>
      </c>
      <c r="E1006" s="88">
        <v>495</v>
      </c>
      <c r="F1006" s="88">
        <v>794</v>
      </c>
      <c r="G1006" s="88">
        <v>22</v>
      </c>
      <c r="H1006" s="88">
        <v>16</v>
      </c>
      <c r="I1006" s="89">
        <v>27</v>
      </c>
      <c r="J1006" s="48">
        <f t="shared" si="370"/>
        <v>1949</v>
      </c>
      <c r="K1006" s="48">
        <f t="shared" si="371"/>
        <v>65</v>
      </c>
      <c r="L1006" s="44">
        <v>602</v>
      </c>
      <c r="M1006" s="19">
        <v>403</v>
      </c>
      <c r="N1006" s="19"/>
      <c r="O1006" s="19">
        <v>20</v>
      </c>
      <c r="P1006" s="19">
        <v>14</v>
      </c>
      <c r="Q1006" s="49"/>
      <c r="R1006" s="48">
        <f t="shared" si="372"/>
        <v>1005</v>
      </c>
      <c r="S1006" s="48">
        <f t="shared" si="373"/>
        <v>34</v>
      </c>
      <c r="T1006" s="50">
        <f t="shared" si="374"/>
        <v>99</v>
      </c>
      <c r="U1006" s="97">
        <v>5.04</v>
      </c>
      <c r="V1006" s="44">
        <v>6.5</v>
      </c>
      <c r="W1006" s="99">
        <v>10</v>
      </c>
      <c r="X1006" s="53"/>
      <c r="Y1006" s="53"/>
      <c r="Z1006" s="53"/>
      <c r="AA1006" s="53"/>
      <c r="AB1006" s="53"/>
      <c r="AC1006" s="67">
        <f t="shared" si="375"/>
        <v>0</v>
      </c>
      <c r="AD1006" s="33"/>
      <c r="AE1006" s="20">
        <f t="shared" si="376"/>
        <v>0</v>
      </c>
      <c r="AF1006" s="85">
        <f t="shared" si="377"/>
        <v>127.04</v>
      </c>
      <c r="AG1006" s="21">
        <f t="shared" si="378"/>
        <v>127.04</v>
      </c>
      <c r="AH1006" s="84"/>
      <c r="AI1006" s="78"/>
      <c r="AJ1006" s="22">
        <f t="shared" si="390"/>
        <v>127.04</v>
      </c>
      <c r="AK1006" s="23"/>
      <c r="AL1006" s="58"/>
      <c r="AM1006" s="24">
        <f t="shared" si="379"/>
        <v>0</v>
      </c>
      <c r="AN1006" s="25">
        <f t="shared" si="380"/>
        <v>121.67999999999999</v>
      </c>
      <c r="AO1006" s="26">
        <f t="shared" si="381"/>
        <v>121.67999999999999</v>
      </c>
      <c r="AP1006" s="79"/>
      <c r="AQ1006" s="112">
        <v>60</v>
      </c>
      <c r="AR1006" s="112">
        <v>200</v>
      </c>
      <c r="AS1006" s="112">
        <v>0</v>
      </c>
      <c r="AT1006" s="112">
        <v>0</v>
      </c>
      <c r="AU1006" s="112">
        <v>50</v>
      </c>
      <c r="AV1006" s="62">
        <f t="shared" si="388"/>
        <v>310</v>
      </c>
      <c r="AW1006" s="64">
        <f t="shared" si="383"/>
        <v>294.5</v>
      </c>
      <c r="AX1006" s="120">
        <v>8</v>
      </c>
      <c r="AY1006" s="120">
        <v>22</v>
      </c>
      <c r="AZ1006" s="120">
        <v>10</v>
      </c>
      <c r="BA1006" s="120">
        <v>1</v>
      </c>
      <c r="BB1006" s="81">
        <f t="shared" si="384"/>
        <v>41</v>
      </c>
      <c r="BC1006" s="80">
        <f t="shared" si="385"/>
        <v>253.5</v>
      </c>
      <c r="BD1006" s="36">
        <f t="shared" si="386"/>
        <v>121.67999999999999</v>
      </c>
      <c r="BE1006" s="80">
        <f t="shared" si="387"/>
        <v>131.82</v>
      </c>
    </row>
    <row r="1007" spans="1:57" ht="17.399999999999999">
      <c r="A1007" s="217">
        <v>41930</v>
      </c>
      <c r="B1007" s="201" t="str">
        <f t="shared" si="389"/>
        <v>22:30:00</v>
      </c>
      <c r="C1007" s="215" t="s">
        <v>60</v>
      </c>
      <c r="D1007" s="88">
        <v>642</v>
      </c>
      <c r="E1007" s="88">
        <v>470</v>
      </c>
      <c r="F1007" s="88">
        <v>725</v>
      </c>
      <c r="G1007" s="88">
        <v>22</v>
      </c>
      <c r="H1007" s="88">
        <v>17</v>
      </c>
      <c r="I1007" s="89">
        <v>25</v>
      </c>
      <c r="J1007" s="48">
        <f t="shared" si="370"/>
        <v>1837</v>
      </c>
      <c r="K1007" s="48">
        <f t="shared" si="371"/>
        <v>64</v>
      </c>
      <c r="L1007" s="44">
        <v>589</v>
      </c>
      <c r="M1007" s="19">
        <v>402</v>
      </c>
      <c r="N1007" s="19"/>
      <c r="O1007" s="19">
        <v>19</v>
      </c>
      <c r="P1007" s="19">
        <v>14</v>
      </c>
      <c r="Q1007" s="49"/>
      <c r="R1007" s="48">
        <f t="shared" si="372"/>
        <v>991</v>
      </c>
      <c r="S1007" s="48">
        <f t="shared" si="373"/>
        <v>33</v>
      </c>
      <c r="T1007" s="50">
        <f t="shared" si="374"/>
        <v>97</v>
      </c>
      <c r="U1007" s="97">
        <v>5.04</v>
      </c>
      <c r="V1007" s="44">
        <v>6.5</v>
      </c>
      <c r="W1007" s="99">
        <v>10</v>
      </c>
      <c r="X1007" s="53"/>
      <c r="Y1007" s="53"/>
      <c r="Z1007" s="53"/>
      <c r="AA1007" s="53"/>
      <c r="AB1007" s="53"/>
      <c r="AC1007" s="67">
        <f t="shared" si="375"/>
        <v>0</v>
      </c>
      <c r="AD1007" s="33"/>
      <c r="AE1007" s="20">
        <f t="shared" si="376"/>
        <v>0</v>
      </c>
      <c r="AF1007" s="85">
        <f t="shared" si="377"/>
        <v>125.04</v>
      </c>
      <c r="AG1007" s="21">
        <f t="shared" si="378"/>
        <v>125.04</v>
      </c>
      <c r="AH1007" s="84"/>
      <c r="AI1007" s="78"/>
      <c r="AJ1007" s="22">
        <f t="shared" si="390"/>
        <v>125.04</v>
      </c>
      <c r="AK1007" s="23"/>
      <c r="AL1007" s="58"/>
      <c r="AM1007" s="24">
        <f t="shared" si="379"/>
        <v>0</v>
      </c>
      <c r="AN1007" s="25">
        <f t="shared" si="380"/>
        <v>121.67999999999999</v>
      </c>
      <c r="AO1007" s="26">
        <f t="shared" si="381"/>
        <v>121.67999999999999</v>
      </c>
      <c r="AP1007" s="79"/>
      <c r="AQ1007" s="112">
        <v>60</v>
      </c>
      <c r="AR1007" s="112">
        <v>200</v>
      </c>
      <c r="AS1007" s="112">
        <v>0</v>
      </c>
      <c r="AT1007" s="112">
        <v>0</v>
      </c>
      <c r="AU1007" s="112">
        <v>50</v>
      </c>
      <c r="AV1007" s="62">
        <f t="shared" si="388"/>
        <v>310</v>
      </c>
      <c r="AW1007" s="64">
        <f t="shared" si="383"/>
        <v>294.5</v>
      </c>
      <c r="AX1007" s="120">
        <v>8</v>
      </c>
      <c r="AY1007" s="120">
        <v>22</v>
      </c>
      <c r="AZ1007" s="120">
        <v>10</v>
      </c>
      <c r="BA1007" s="120">
        <v>1</v>
      </c>
      <c r="BB1007" s="81">
        <f t="shared" si="384"/>
        <v>41</v>
      </c>
      <c r="BC1007" s="80">
        <f t="shared" si="385"/>
        <v>253.5</v>
      </c>
      <c r="BD1007" s="36">
        <f t="shared" si="386"/>
        <v>121.67999999999999</v>
      </c>
      <c r="BE1007" s="80">
        <f t="shared" si="387"/>
        <v>131.82</v>
      </c>
    </row>
    <row r="1008" spans="1:57" ht="17.399999999999999">
      <c r="A1008" s="217">
        <v>41930</v>
      </c>
      <c r="B1008" s="201" t="str">
        <f t="shared" si="389"/>
        <v>23:00:00</v>
      </c>
      <c r="C1008" s="215" t="s">
        <v>29</v>
      </c>
      <c r="D1008" s="88">
        <v>611</v>
      </c>
      <c r="E1008" s="88">
        <v>455</v>
      </c>
      <c r="F1008" s="88">
        <v>727</v>
      </c>
      <c r="G1008" s="88">
        <v>21</v>
      </c>
      <c r="H1008" s="88">
        <v>16</v>
      </c>
      <c r="I1008" s="89">
        <v>24</v>
      </c>
      <c r="J1008" s="48">
        <f t="shared" si="370"/>
        <v>1793</v>
      </c>
      <c r="K1008" s="48">
        <f t="shared" si="371"/>
        <v>61</v>
      </c>
      <c r="L1008" s="44">
        <v>549</v>
      </c>
      <c r="M1008" s="19">
        <v>379</v>
      </c>
      <c r="N1008" s="19"/>
      <c r="O1008" s="19">
        <v>18</v>
      </c>
      <c r="P1008" s="19">
        <v>13</v>
      </c>
      <c r="Q1008" s="49"/>
      <c r="R1008" s="48">
        <f t="shared" si="372"/>
        <v>928</v>
      </c>
      <c r="S1008" s="48">
        <f t="shared" si="373"/>
        <v>31</v>
      </c>
      <c r="T1008" s="50">
        <f t="shared" si="374"/>
        <v>92</v>
      </c>
      <c r="U1008" s="97">
        <v>4.58</v>
      </c>
      <c r="V1008" s="44">
        <v>5.5</v>
      </c>
      <c r="W1008" s="99">
        <v>6.9</v>
      </c>
      <c r="X1008" s="53"/>
      <c r="Y1008" s="53"/>
      <c r="Z1008" s="53"/>
      <c r="AA1008" s="53"/>
      <c r="AB1008" s="53"/>
      <c r="AC1008" s="67">
        <f t="shared" si="375"/>
        <v>0</v>
      </c>
      <c r="AD1008" s="33"/>
      <c r="AE1008" s="20">
        <f t="shared" si="376"/>
        <v>0</v>
      </c>
      <c r="AF1008" s="85">
        <f t="shared" si="377"/>
        <v>115.48</v>
      </c>
      <c r="AG1008" s="21">
        <f t="shared" si="378"/>
        <v>115.48</v>
      </c>
      <c r="AH1008" s="84"/>
      <c r="AI1008" s="78"/>
      <c r="AJ1008" s="22">
        <f t="shared" si="390"/>
        <v>115.48</v>
      </c>
      <c r="AK1008" s="23"/>
      <c r="AL1008" s="58"/>
      <c r="AM1008" s="24">
        <f t="shared" si="379"/>
        <v>0</v>
      </c>
      <c r="AN1008" s="25">
        <f t="shared" si="380"/>
        <v>121.67999999999999</v>
      </c>
      <c r="AO1008" s="26">
        <f t="shared" si="381"/>
        <v>121.67999999999999</v>
      </c>
      <c r="AP1008" s="79"/>
      <c r="AQ1008" s="112">
        <v>60</v>
      </c>
      <c r="AR1008" s="112">
        <v>200</v>
      </c>
      <c r="AS1008" s="112">
        <v>0</v>
      </c>
      <c r="AT1008" s="112">
        <v>0</v>
      </c>
      <c r="AU1008" s="112">
        <v>50</v>
      </c>
      <c r="AV1008" s="62">
        <f t="shared" si="388"/>
        <v>310</v>
      </c>
      <c r="AW1008" s="64">
        <f t="shared" si="383"/>
        <v>294.5</v>
      </c>
      <c r="AX1008" s="120">
        <v>8</v>
      </c>
      <c r="AY1008" s="120">
        <v>22</v>
      </c>
      <c r="AZ1008" s="120">
        <v>10</v>
      </c>
      <c r="BA1008" s="120">
        <v>1</v>
      </c>
      <c r="BB1008" s="81">
        <f t="shared" si="384"/>
        <v>41</v>
      </c>
      <c r="BC1008" s="80">
        <f t="shared" si="385"/>
        <v>253.5</v>
      </c>
      <c r="BD1008" s="36">
        <f t="shared" si="386"/>
        <v>121.67999999999999</v>
      </c>
      <c r="BE1008" s="80">
        <f t="shared" si="387"/>
        <v>131.82</v>
      </c>
    </row>
    <row r="1009" spans="1:57" ht="18" thickBot="1">
      <c r="A1009" s="217">
        <v>41930</v>
      </c>
      <c r="B1009" s="201" t="str">
        <f t="shared" si="389"/>
        <v>23:30:00</v>
      </c>
      <c r="C1009" s="32" t="s">
        <v>61</v>
      </c>
      <c r="D1009" s="88">
        <v>551</v>
      </c>
      <c r="E1009" s="88">
        <v>420</v>
      </c>
      <c r="F1009" s="88">
        <v>666</v>
      </c>
      <c r="G1009" s="88">
        <v>19</v>
      </c>
      <c r="H1009" s="88">
        <v>15</v>
      </c>
      <c r="I1009" s="89">
        <v>22</v>
      </c>
      <c r="J1009" s="48">
        <f t="shared" si="370"/>
        <v>1637</v>
      </c>
      <c r="K1009" s="48">
        <f t="shared" si="371"/>
        <v>56</v>
      </c>
      <c r="L1009" s="44">
        <v>507</v>
      </c>
      <c r="M1009" s="19">
        <v>365</v>
      </c>
      <c r="N1009" s="19"/>
      <c r="O1009" s="19">
        <v>17</v>
      </c>
      <c r="P1009" s="19">
        <v>13</v>
      </c>
      <c r="Q1009" s="49"/>
      <c r="R1009" s="48">
        <f t="shared" si="372"/>
        <v>872</v>
      </c>
      <c r="S1009" s="48">
        <f t="shared" si="373"/>
        <v>30</v>
      </c>
      <c r="T1009" s="50">
        <f t="shared" si="374"/>
        <v>86</v>
      </c>
      <c r="U1009" s="97">
        <v>4.58</v>
      </c>
      <c r="V1009" s="44">
        <v>5.5</v>
      </c>
      <c r="W1009" s="99">
        <v>6.9</v>
      </c>
      <c r="X1009" s="53"/>
      <c r="Y1009" s="53"/>
      <c r="Z1009" s="53"/>
      <c r="AA1009" s="53"/>
      <c r="AB1009" s="53"/>
      <c r="AC1009" s="67">
        <f t="shared" si="375"/>
        <v>0</v>
      </c>
      <c r="AD1009" s="33"/>
      <c r="AE1009" s="20">
        <f t="shared" si="376"/>
        <v>0</v>
      </c>
      <c r="AF1009" s="85">
        <f t="shared" si="377"/>
        <v>108.48</v>
      </c>
      <c r="AG1009" s="21">
        <f t="shared" si="378"/>
        <v>108.48</v>
      </c>
      <c r="AH1009" s="84"/>
      <c r="AI1009" s="78"/>
      <c r="AJ1009" s="22">
        <f t="shared" si="390"/>
        <v>108.48</v>
      </c>
      <c r="AK1009" s="23"/>
      <c r="AL1009" s="58"/>
      <c r="AM1009" s="24">
        <f t="shared" si="379"/>
        <v>0</v>
      </c>
      <c r="AN1009" s="25">
        <f t="shared" si="380"/>
        <v>121.67999999999999</v>
      </c>
      <c r="AO1009" s="26">
        <f t="shared" si="381"/>
        <v>121.67999999999999</v>
      </c>
      <c r="AP1009" s="79"/>
      <c r="AQ1009" s="112">
        <v>60</v>
      </c>
      <c r="AR1009" s="112">
        <v>200</v>
      </c>
      <c r="AS1009" s="112">
        <v>0</v>
      </c>
      <c r="AT1009" s="112">
        <v>0</v>
      </c>
      <c r="AU1009" s="112">
        <v>50</v>
      </c>
      <c r="AV1009" s="62">
        <f t="shared" si="388"/>
        <v>310</v>
      </c>
      <c r="AW1009" s="64">
        <f t="shared" si="383"/>
        <v>294.5</v>
      </c>
      <c r="AX1009" s="120">
        <v>8</v>
      </c>
      <c r="AY1009" s="120">
        <v>22</v>
      </c>
      <c r="AZ1009" s="120">
        <v>10</v>
      </c>
      <c r="BA1009" s="120">
        <v>1</v>
      </c>
      <c r="BB1009" s="81">
        <f t="shared" si="384"/>
        <v>41</v>
      </c>
      <c r="BC1009" s="80">
        <f t="shared" si="385"/>
        <v>253.5</v>
      </c>
      <c r="BD1009" s="36">
        <f t="shared" si="386"/>
        <v>121.67999999999999</v>
      </c>
      <c r="BE1009" s="80">
        <f t="shared" si="387"/>
        <v>131.82</v>
      </c>
    </row>
    <row r="1010" spans="1:57" ht="18" thickBot="1">
      <c r="A1010" s="217">
        <v>41931</v>
      </c>
      <c r="B1010" s="201" t="str">
        <f t="shared" si="389"/>
        <v>00:00:00</v>
      </c>
      <c r="C1010" s="18" t="s">
        <v>85</v>
      </c>
      <c r="D1010" s="44">
        <v>523</v>
      </c>
      <c r="E1010" s="44">
        <v>402</v>
      </c>
      <c r="F1010" s="88">
        <v>649</v>
      </c>
      <c r="G1010" s="88">
        <v>17</v>
      </c>
      <c r="H1010" s="88">
        <v>14</v>
      </c>
      <c r="I1010" s="89">
        <v>22</v>
      </c>
      <c r="J1010" s="48">
        <f>D1010+E1010+F1010</f>
        <v>1574</v>
      </c>
      <c r="K1010" s="48">
        <f>G1010+H1010+I1010</f>
        <v>53</v>
      </c>
      <c r="L1010" s="44">
        <v>509</v>
      </c>
      <c r="M1010" s="19">
        <v>360</v>
      </c>
      <c r="N1010" s="19"/>
      <c r="O1010" s="19">
        <v>17</v>
      </c>
      <c r="P1010" s="45">
        <v>13</v>
      </c>
      <c r="Q1010" s="49"/>
      <c r="R1010" s="48">
        <f>SUM(L1010+M1010+N1010)</f>
        <v>869</v>
      </c>
      <c r="S1010" s="48">
        <f>O1010+P1010+Q1010</f>
        <v>30</v>
      </c>
      <c r="T1010" s="50">
        <f>SUM(K1010+S1010)</f>
        <v>83</v>
      </c>
      <c r="U1010" s="88">
        <v>4.2</v>
      </c>
      <c r="V1010" s="88">
        <v>5.5</v>
      </c>
      <c r="W1010" s="99">
        <v>7.9</v>
      </c>
      <c r="X1010" s="99"/>
      <c r="Y1010" s="99"/>
      <c r="Z1010" s="53"/>
      <c r="AA1010" s="53"/>
      <c r="AB1010" s="53"/>
      <c r="AC1010" s="67">
        <f>SUM(X1010:AB1010)</f>
        <v>0</v>
      </c>
      <c r="AD1010" s="51"/>
      <c r="AE1010" s="20">
        <f>AC1010+AD1010</f>
        <v>0</v>
      </c>
      <c r="AF1010" s="85">
        <f>T1010+U1010+V1010+W1010+X1010+V1009+Z1010+AA1010+AB1010</f>
        <v>106.10000000000001</v>
      </c>
      <c r="AG1010" s="21">
        <f>+AF1010-AM1010</f>
        <v>106.10000000000001</v>
      </c>
      <c r="AH1010" s="82"/>
      <c r="AI1010" s="51"/>
      <c r="AJ1010" s="22">
        <f>AF1010+AI1010</f>
        <v>106.10000000000001</v>
      </c>
      <c r="AK1010" s="23">
        <f t="shared" ref="AK1010:AK1065" si="391">AO1010-AF1010</f>
        <v>29.499999999999986</v>
      </c>
      <c r="AL1010" s="54"/>
      <c r="AM1010" s="24">
        <f>AE1010</f>
        <v>0</v>
      </c>
      <c r="AN1010" s="25">
        <f>BD1010</f>
        <v>135.6</v>
      </c>
      <c r="AO1010" s="26">
        <f>AM1010+AN1010</f>
        <v>135.6</v>
      </c>
      <c r="AP1010" s="79"/>
      <c r="AQ1010" s="24">
        <v>60</v>
      </c>
      <c r="AR1010" s="25">
        <v>200</v>
      </c>
      <c r="AS1010" s="25">
        <v>0</v>
      </c>
      <c r="AT1010" s="25">
        <v>16</v>
      </c>
      <c r="AU1010" s="25">
        <v>54</v>
      </c>
      <c r="AV1010" s="62">
        <f>SUM(AQ1010:AU1010)</f>
        <v>330</v>
      </c>
      <c r="AW1010" s="63">
        <f>AV1010*0.95</f>
        <v>313.5</v>
      </c>
      <c r="AX1010" s="113">
        <v>6</v>
      </c>
      <c r="AY1010" s="113">
        <v>20</v>
      </c>
      <c r="AZ1010" s="113">
        <v>4</v>
      </c>
      <c r="BA1010" s="113">
        <v>1</v>
      </c>
      <c r="BB1010" s="81">
        <f>SUM(AX1010:BA1010)</f>
        <v>31</v>
      </c>
      <c r="BC1010" s="80">
        <f>AW1010-BB1010</f>
        <v>282.5</v>
      </c>
      <c r="BD1010" s="36">
        <f>BC1010*0.48</f>
        <v>135.6</v>
      </c>
      <c r="BE1010" s="80">
        <f>BC1010*0.52</f>
        <v>146.9</v>
      </c>
    </row>
    <row r="1011" spans="1:57" ht="18" thickBot="1">
      <c r="A1011" s="217">
        <v>41931</v>
      </c>
      <c r="B1011" s="201" t="str">
        <f t="shared" si="389"/>
        <v>00:30:00</v>
      </c>
      <c r="C1011" s="27" t="s">
        <v>38</v>
      </c>
      <c r="D1011" s="88">
        <v>502</v>
      </c>
      <c r="E1011" s="88">
        <v>385</v>
      </c>
      <c r="F1011" s="88">
        <v>643</v>
      </c>
      <c r="G1011" s="88">
        <v>17</v>
      </c>
      <c r="H1011" s="88">
        <v>14</v>
      </c>
      <c r="I1011" s="89">
        <v>21</v>
      </c>
      <c r="J1011" s="48">
        <f t="shared" ref="J1011:J1065" si="392">D1011+E1011+F1011</f>
        <v>1530</v>
      </c>
      <c r="K1011" s="48">
        <f t="shared" ref="K1011:K1065" si="393">G1011+H1011+I1011</f>
        <v>52</v>
      </c>
      <c r="L1011" s="44">
        <v>502</v>
      </c>
      <c r="M1011" s="19">
        <v>356</v>
      </c>
      <c r="N1011" s="19"/>
      <c r="O1011" s="19">
        <v>17</v>
      </c>
      <c r="P1011" s="45">
        <v>13</v>
      </c>
      <c r="Q1011" s="49"/>
      <c r="R1011" s="48">
        <f t="shared" ref="R1011:R1065" si="394">SUM(L1011+M1011+N1011)</f>
        <v>858</v>
      </c>
      <c r="S1011" s="48">
        <f t="shared" ref="S1011:S1065" si="395">O1011+P1011+Q1011</f>
        <v>30</v>
      </c>
      <c r="T1011" s="50">
        <f t="shared" ref="T1011:T1065" si="396">SUM(K1011+S1011)</f>
        <v>82</v>
      </c>
      <c r="U1011" s="88">
        <v>4.2</v>
      </c>
      <c r="V1011" s="88">
        <v>4.5</v>
      </c>
      <c r="W1011" s="99">
        <v>7.9</v>
      </c>
      <c r="X1011" s="99"/>
      <c r="Y1011" s="99"/>
      <c r="Z1011" s="53"/>
      <c r="AA1011" s="53"/>
      <c r="AB1011" s="53"/>
      <c r="AC1011" s="67">
        <f t="shared" ref="AC1011:AC1065" si="397">SUM(X1011:AB1011)</f>
        <v>0</v>
      </c>
      <c r="AD1011" s="51"/>
      <c r="AE1011" s="20">
        <f t="shared" ref="AE1011:AE1065" si="398">AC1011+AD1011</f>
        <v>0</v>
      </c>
      <c r="AF1011" s="85">
        <f t="shared" ref="AF1011:AF1065" si="399">T1011+U1011+V1011+W1011+X1011+V1010+Z1011+AA1011+AB1011</f>
        <v>104.10000000000001</v>
      </c>
      <c r="AG1011" s="21">
        <f t="shared" ref="AG1011:AG1065" si="400">+AF1011-AM1011</f>
        <v>104.10000000000001</v>
      </c>
      <c r="AH1011" s="82"/>
      <c r="AI1011" s="51"/>
      <c r="AJ1011" s="22">
        <f t="shared" ref="AJ1011:AJ1065" si="401">AF1011+AI1011</f>
        <v>104.10000000000001</v>
      </c>
      <c r="AK1011" s="23">
        <f t="shared" si="391"/>
        <v>31.499999999999986</v>
      </c>
      <c r="AL1011" s="54"/>
      <c r="AM1011" s="24">
        <f t="shared" ref="AM1011:AM1065" si="402">AE1011</f>
        <v>0</v>
      </c>
      <c r="AN1011" s="25">
        <f t="shared" ref="AN1011:AN1065" si="403">BD1011</f>
        <v>135.6</v>
      </c>
      <c r="AO1011" s="26">
        <f t="shared" ref="AO1011:AO1065" si="404">AM1011+AN1011</f>
        <v>135.6</v>
      </c>
      <c r="AP1011" s="79"/>
      <c r="AQ1011" s="24">
        <v>60</v>
      </c>
      <c r="AR1011" s="25">
        <v>200</v>
      </c>
      <c r="AS1011" s="25">
        <v>0</v>
      </c>
      <c r="AT1011" s="25">
        <v>16</v>
      </c>
      <c r="AU1011" s="25">
        <v>54</v>
      </c>
      <c r="AV1011" s="62">
        <f>SUM(AQ1011:AU1011)</f>
        <v>330</v>
      </c>
      <c r="AW1011" s="63">
        <f t="shared" ref="AW1011:AW1074" si="405">AV1011*0.95</f>
        <v>313.5</v>
      </c>
      <c r="AX1011" s="113">
        <v>6</v>
      </c>
      <c r="AY1011" s="113">
        <v>20</v>
      </c>
      <c r="AZ1011" s="113">
        <v>4</v>
      </c>
      <c r="BA1011" s="113">
        <v>1</v>
      </c>
      <c r="BB1011" s="81">
        <f t="shared" ref="BB1011:BB1065" si="406">SUM(AX1011:BA1011)</f>
        <v>31</v>
      </c>
      <c r="BC1011" s="80">
        <f t="shared" ref="BC1011:BC1065" si="407">AW1011-BB1011</f>
        <v>282.5</v>
      </c>
      <c r="BD1011" s="36">
        <f t="shared" ref="BD1011:BD1065" si="408">BC1011*0.48</f>
        <v>135.6</v>
      </c>
      <c r="BE1011" s="80">
        <f t="shared" ref="BE1011:BE1065" si="409">BC1011*0.52</f>
        <v>146.9</v>
      </c>
    </row>
    <row r="1012" spans="1:57" ht="18" thickBot="1">
      <c r="A1012" s="217">
        <v>41931</v>
      </c>
      <c r="B1012" s="201" t="str">
        <f t="shared" si="389"/>
        <v>01:00:00</v>
      </c>
      <c r="C1012" s="18" t="s">
        <v>7</v>
      </c>
      <c r="D1012" s="88">
        <v>485</v>
      </c>
      <c r="E1012" s="90">
        <v>372</v>
      </c>
      <c r="F1012" s="88">
        <v>629</v>
      </c>
      <c r="G1012" s="88">
        <v>16</v>
      </c>
      <c r="H1012" s="88">
        <v>13</v>
      </c>
      <c r="I1012" s="89">
        <v>21</v>
      </c>
      <c r="J1012" s="48">
        <f t="shared" si="392"/>
        <v>1486</v>
      </c>
      <c r="K1012" s="48">
        <f t="shared" si="393"/>
        <v>50</v>
      </c>
      <c r="L1012" s="44">
        <v>509</v>
      </c>
      <c r="M1012" s="19">
        <v>354</v>
      </c>
      <c r="N1012" s="19"/>
      <c r="O1012" s="19">
        <v>17</v>
      </c>
      <c r="P1012" s="45">
        <v>13</v>
      </c>
      <c r="Q1012" s="49"/>
      <c r="R1012" s="48">
        <f t="shared" si="394"/>
        <v>863</v>
      </c>
      <c r="S1012" s="48">
        <f t="shared" si="395"/>
        <v>30</v>
      </c>
      <c r="T1012" s="50">
        <f t="shared" si="396"/>
        <v>80</v>
      </c>
      <c r="U1012" s="88">
        <v>4.1100000000000003</v>
      </c>
      <c r="V1012" s="88">
        <v>4.5</v>
      </c>
      <c r="W1012" s="99">
        <v>7.6</v>
      </c>
      <c r="X1012" s="99"/>
      <c r="Y1012" s="99"/>
      <c r="Z1012" s="53"/>
      <c r="AA1012" s="53"/>
      <c r="AB1012" s="53"/>
      <c r="AC1012" s="67">
        <f t="shared" si="397"/>
        <v>0</v>
      </c>
      <c r="AD1012" s="51"/>
      <c r="AE1012" s="20">
        <f t="shared" si="398"/>
        <v>0</v>
      </c>
      <c r="AF1012" s="85">
        <f t="shared" si="399"/>
        <v>100.71</v>
      </c>
      <c r="AG1012" s="21">
        <f t="shared" si="400"/>
        <v>100.71</v>
      </c>
      <c r="AH1012" s="82"/>
      <c r="AI1012" s="51"/>
      <c r="AJ1012" s="22">
        <f t="shared" si="401"/>
        <v>100.71</v>
      </c>
      <c r="AK1012" s="23">
        <f t="shared" si="391"/>
        <v>34.89</v>
      </c>
      <c r="AL1012" s="58"/>
      <c r="AM1012" s="24">
        <f t="shared" si="402"/>
        <v>0</v>
      </c>
      <c r="AN1012" s="25">
        <f t="shared" si="403"/>
        <v>135.6</v>
      </c>
      <c r="AO1012" s="26">
        <f t="shared" si="404"/>
        <v>135.6</v>
      </c>
      <c r="AP1012" s="79"/>
      <c r="AQ1012" s="24">
        <v>60</v>
      </c>
      <c r="AR1012" s="25">
        <v>200</v>
      </c>
      <c r="AS1012" s="25">
        <v>0</v>
      </c>
      <c r="AT1012" s="25">
        <v>16</v>
      </c>
      <c r="AU1012" s="25">
        <v>54</v>
      </c>
      <c r="AV1012" s="62">
        <f>SUM(AQ1012:AU1012)</f>
        <v>330</v>
      </c>
      <c r="AW1012" s="63">
        <f t="shared" si="405"/>
        <v>313.5</v>
      </c>
      <c r="AX1012" s="113">
        <v>6</v>
      </c>
      <c r="AY1012" s="113">
        <v>20</v>
      </c>
      <c r="AZ1012" s="113">
        <v>4</v>
      </c>
      <c r="BA1012" s="113">
        <v>1</v>
      </c>
      <c r="BB1012" s="81">
        <f t="shared" si="406"/>
        <v>31</v>
      </c>
      <c r="BC1012" s="80">
        <f t="shared" si="407"/>
        <v>282.5</v>
      </c>
      <c r="BD1012" s="36">
        <f t="shared" si="408"/>
        <v>135.6</v>
      </c>
      <c r="BE1012" s="80">
        <f t="shared" si="409"/>
        <v>146.9</v>
      </c>
    </row>
    <row r="1013" spans="1:57" ht="18" thickBot="1">
      <c r="A1013" s="217">
        <v>41931</v>
      </c>
      <c r="B1013" s="201" t="str">
        <f t="shared" si="389"/>
        <v>01:30:00</v>
      </c>
      <c r="C1013" s="18" t="s">
        <v>39</v>
      </c>
      <c r="D1013" s="88">
        <v>480</v>
      </c>
      <c r="E1013" s="88">
        <v>370</v>
      </c>
      <c r="F1013" s="88">
        <v>625</v>
      </c>
      <c r="G1013" s="88">
        <v>16</v>
      </c>
      <c r="H1013" s="88">
        <v>13</v>
      </c>
      <c r="I1013" s="89">
        <v>21</v>
      </c>
      <c r="J1013" s="48">
        <f t="shared" si="392"/>
        <v>1475</v>
      </c>
      <c r="K1013" s="48">
        <f t="shared" si="393"/>
        <v>50</v>
      </c>
      <c r="L1013" s="44">
        <v>504</v>
      </c>
      <c r="M1013" s="19">
        <v>352</v>
      </c>
      <c r="N1013" s="19"/>
      <c r="O1013" s="19">
        <v>17</v>
      </c>
      <c r="P1013" s="45">
        <v>13</v>
      </c>
      <c r="Q1013" s="49"/>
      <c r="R1013" s="48">
        <f t="shared" si="394"/>
        <v>856</v>
      </c>
      <c r="S1013" s="48">
        <f t="shared" si="395"/>
        <v>30</v>
      </c>
      <c r="T1013" s="50">
        <f t="shared" si="396"/>
        <v>80</v>
      </c>
      <c r="U1013" s="88">
        <v>4.1100000000000003</v>
      </c>
      <c r="V1013" s="88">
        <v>4.5</v>
      </c>
      <c r="W1013" s="99">
        <v>7.6</v>
      </c>
      <c r="X1013" s="99"/>
      <c r="Y1013" s="99"/>
      <c r="Z1013" s="53"/>
      <c r="AA1013" s="53"/>
      <c r="AB1013" s="53"/>
      <c r="AC1013" s="67">
        <f t="shared" si="397"/>
        <v>0</v>
      </c>
      <c r="AD1013" s="51"/>
      <c r="AE1013" s="20">
        <f t="shared" si="398"/>
        <v>0</v>
      </c>
      <c r="AF1013" s="85">
        <f t="shared" si="399"/>
        <v>100.71</v>
      </c>
      <c r="AG1013" s="21">
        <f t="shared" si="400"/>
        <v>100.71</v>
      </c>
      <c r="AH1013" s="82"/>
      <c r="AI1013" s="51"/>
      <c r="AJ1013" s="22">
        <f t="shared" si="401"/>
        <v>100.71</v>
      </c>
      <c r="AK1013" s="23">
        <f t="shared" si="391"/>
        <v>34.89</v>
      </c>
      <c r="AL1013" s="58"/>
      <c r="AM1013" s="24">
        <f t="shared" si="402"/>
        <v>0</v>
      </c>
      <c r="AN1013" s="25">
        <f t="shared" si="403"/>
        <v>135.6</v>
      </c>
      <c r="AO1013" s="26">
        <f t="shared" si="404"/>
        <v>135.6</v>
      </c>
      <c r="AP1013" s="79"/>
      <c r="AQ1013" s="24">
        <v>60</v>
      </c>
      <c r="AR1013" s="25">
        <v>200</v>
      </c>
      <c r="AS1013" s="25">
        <v>0</v>
      </c>
      <c r="AT1013" s="25">
        <v>16</v>
      </c>
      <c r="AU1013" s="25">
        <v>54</v>
      </c>
      <c r="AV1013" s="62">
        <f t="shared" ref="AV1013:AV1065" si="410">SUM(AQ1014:AU1014)</f>
        <v>330</v>
      </c>
      <c r="AW1013" s="63">
        <f t="shared" si="405"/>
        <v>313.5</v>
      </c>
      <c r="AX1013" s="113">
        <v>6</v>
      </c>
      <c r="AY1013" s="113">
        <v>20</v>
      </c>
      <c r="AZ1013" s="113">
        <v>4</v>
      </c>
      <c r="BA1013" s="113">
        <v>1</v>
      </c>
      <c r="BB1013" s="81">
        <f t="shared" si="406"/>
        <v>31</v>
      </c>
      <c r="BC1013" s="80">
        <f t="shared" si="407"/>
        <v>282.5</v>
      </c>
      <c r="BD1013" s="36">
        <f t="shared" si="408"/>
        <v>135.6</v>
      </c>
      <c r="BE1013" s="80">
        <f t="shared" si="409"/>
        <v>146.9</v>
      </c>
    </row>
    <row r="1014" spans="1:57" ht="18" thickBot="1">
      <c r="A1014" s="217">
        <v>41931</v>
      </c>
      <c r="B1014" s="201" t="str">
        <f t="shared" si="389"/>
        <v>02:00:00</v>
      </c>
      <c r="C1014" s="27" t="s">
        <v>8</v>
      </c>
      <c r="D1014" s="88">
        <v>475</v>
      </c>
      <c r="E1014" s="88">
        <v>365</v>
      </c>
      <c r="F1014" s="88">
        <v>620</v>
      </c>
      <c r="G1014" s="88">
        <v>15</v>
      </c>
      <c r="H1014" s="88">
        <v>13</v>
      </c>
      <c r="I1014" s="89">
        <v>21</v>
      </c>
      <c r="J1014" s="48">
        <f t="shared" si="392"/>
        <v>1460</v>
      </c>
      <c r="K1014" s="48">
        <f t="shared" si="393"/>
        <v>49</v>
      </c>
      <c r="L1014" s="44">
        <v>500</v>
      </c>
      <c r="M1014" s="19">
        <v>350</v>
      </c>
      <c r="N1014" s="19"/>
      <c r="O1014" s="19">
        <v>17</v>
      </c>
      <c r="P1014" s="45">
        <v>13</v>
      </c>
      <c r="Q1014" s="49"/>
      <c r="R1014" s="48">
        <f t="shared" si="394"/>
        <v>850</v>
      </c>
      <c r="S1014" s="48">
        <f t="shared" si="395"/>
        <v>30</v>
      </c>
      <c r="T1014" s="50">
        <f t="shared" si="396"/>
        <v>79</v>
      </c>
      <c r="U1014" s="88">
        <v>3.96</v>
      </c>
      <c r="V1014" s="88">
        <v>4.5</v>
      </c>
      <c r="W1014" s="99">
        <v>7.2</v>
      </c>
      <c r="X1014" s="99"/>
      <c r="Y1014" s="99"/>
      <c r="Z1014" s="53"/>
      <c r="AA1014" s="53"/>
      <c r="AB1014" s="53"/>
      <c r="AC1014" s="67">
        <f t="shared" si="397"/>
        <v>0</v>
      </c>
      <c r="AD1014" s="51"/>
      <c r="AE1014" s="20">
        <f t="shared" si="398"/>
        <v>0</v>
      </c>
      <c r="AF1014" s="85">
        <f t="shared" si="399"/>
        <v>99.16</v>
      </c>
      <c r="AG1014" s="21">
        <f t="shared" si="400"/>
        <v>99.16</v>
      </c>
      <c r="AH1014" s="82"/>
      <c r="AI1014" s="51"/>
      <c r="AJ1014" s="22">
        <f t="shared" si="401"/>
        <v>99.16</v>
      </c>
      <c r="AK1014" s="23">
        <f t="shared" si="391"/>
        <v>36.44</v>
      </c>
      <c r="AL1014" s="58"/>
      <c r="AM1014" s="24">
        <f t="shared" si="402"/>
        <v>0</v>
      </c>
      <c r="AN1014" s="25">
        <f t="shared" si="403"/>
        <v>135.6</v>
      </c>
      <c r="AO1014" s="26">
        <f t="shared" si="404"/>
        <v>135.6</v>
      </c>
      <c r="AP1014" s="79"/>
      <c r="AQ1014" s="24">
        <v>60</v>
      </c>
      <c r="AR1014" s="25">
        <v>200</v>
      </c>
      <c r="AS1014" s="25">
        <v>0</v>
      </c>
      <c r="AT1014" s="25">
        <v>16</v>
      </c>
      <c r="AU1014" s="25">
        <v>54</v>
      </c>
      <c r="AV1014" s="62">
        <f t="shared" si="410"/>
        <v>330</v>
      </c>
      <c r="AW1014" s="63">
        <f t="shared" si="405"/>
        <v>313.5</v>
      </c>
      <c r="AX1014" s="113">
        <v>6</v>
      </c>
      <c r="AY1014" s="113">
        <v>20</v>
      </c>
      <c r="AZ1014" s="113">
        <v>4</v>
      </c>
      <c r="BA1014" s="113">
        <v>1</v>
      </c>
      <c r="BB1014" s="81">
        <f t="shared" si="406"/>
        <v>31</v>
      </c>
      <c r="BC1014" s="80">
        <f t="shared" si="407"/>
        <v>282.5</v>
      </c>
      <c r="BD1014" s="36">
        <f t="shared" si="408"/>
        <v>135.6</v>
      </c>
      <c r="BE1014" s="80">
        <f t="shared" si="409"/>
        <v>146.9</v>
      </c>
    </row>
    <row r="1015" spans="1:57" ht="18" thickBot="1">
      <c r="A1015" s="217">
        <v>41931</v>
      </c>
      <c r="B1015" s="201" t="str">
        <f t="shared" si="389"/>
        <v>02:30:00</v>
      </c>
      <c r="C1015" s="27" t="s">
        <v>40</v>
      </c>
      <c r="D1015" s="88">
        <v>460</v>
      </c>
      <c r="E1015" s="88">
        <v>358</v>
      </c>
      <c r="F1015" s="88">
        <v>615</v>
      </c>
      <c r="G1015" s="88">
        <v>15</v>
      </c>
      <c r="H1015" s="88">
        <v>12</v>
      </c>
      <c r="I1015" s="89">
        <v>21</v>
      </c>
      <c r="J1015" s="48">
        <f t="shared" si="392"/>
        <v>1433</v>
      </c>
      <c r="K1015" s="48">
        <f t="shared" si="393"/>
        <v>48</v>
      </c>
      <c r="L1015" s="44">
        <v>480</v>
      </c>
      <c r="M1015" s="19">
        <v>346</v>
      </c>
      <c r="N1015" s="19"/>
      <c r="O1015" s="19">
        <v>16</v>
      </c>
      <c r="P1015" s="45">
        <v>12</v>
      </c>
      <c r="Q1015" s="49"/>
      <c r="R1015" s="48">
        <f t="shared" si="394"/>
        <v>826</v>
      </c>
      <c r="S1015" s="48">
        <f t="shared" si="395"/>
        <v>28</v>
      </c>
      <c r="T1015" s="50">
        <f t="shared" si="396"/>
        <v>76</v>
      </c>
      <c r="U1015" s="88">
        <v>3.96</v>
      </c>
      <c r="V1015" s="88">
        <v>4.5</v>
      </c>
      <c r="W1015" s="99">
        <v>7.2</v>
      </c>
      <c r="X1015" s="99"/>
      <c r="Y1015" s="99"/>
      <c r="Z1015" s="53"/>
      <c r="AA1015" s="53"/>
      <c r="AB1015" s="53"/>
      <c r="AC1015" s="67">
        <f t="shared" si="397"/>
        <v>0</v>
      </c>
      <c r="AD1015" s="51"/>
      <c r="AE1015" s="20">
        <f t="shared" si="398"/>
        <v>0</v>
      </c>
      <c r="AF1015" s="85">
        <f t="shared" si="399"/>
        <v>96.16</v>
      </c>
      <c r="AG1015" s="21">
        <f t="shared" si="400"/>
        <v>96.16</v>
      </c>
      <c r="AH1015" s="82"/>
      <c r="AI1015" s="51"/>
      <c r="AJ1015" s="22">
        <f t="shared" si="401"/>
        <v>96.16</v>
      </c>
      <c r="AK1015" s="23">
        <f t="shared" si="391"/>
        <v>39.44</v>
      </c>
      <c r="AL1015" s="58"/>
      <c r="AM1015" s="24">
        <f t="shared" si="402"/>
        <v>0</v>
      </c>
      <c r="AN1015" s="25">
        <f t="shared" si="403"/>
        <v>135.6</v>
      </c>
      <c r="AO1015" s="26">
        <f t="shared" si="404"/>
        <v>135.6</v>
      </c>
      <c r="AP1015" s="79"/>
      <c r="AQ1015" s="24">
        <v>60</v>
      </c>
      <c r="AR1015" s="25">
        <v>200</v>
      </c>
      <c r="AS1015" s="25">
        <v>0</v>
      </c>
      <c r="AT1015" s="25">
        <v>16</v>
      </c>
      <c r="AU1015" s="25">
        <v>54</v>
      </c>
      <c r="AV1015" s="62">
        <f t="shared" si="410"/>
        <v>330</v>
      </c>
      <c r="AW1015" s="63">
        <f t="shared" si="405"/>
        <v>313.5</v>
      </c>
      <c r="AX1015" s="113">
        <v>6</v>
      </c>
      <c r="AY1015" s="113">
        <v>20</v>
      </c>
      <c r="AZ1015" s="113">
        <v>4</v>
      </c>
      <c r="BA1015" s="113">
        <v>1</v>
      </c>
      <c r="BB1015" s="81">
        <f t="shared" si="406"/>
        <v>31</v>
      </c>
      <c r="BC1015" s="80">
        <f t="shared" si="407"/>
        <v>282.5</v>
      </c>
      <c r="BD1015" s="36">
        <f t="shared" si="408"/>
        <v>135.6</v>
      </c>
      <c r="BE1015" s="80">
        <f t="shared" si="409"/>
        <v>146.9</v>
      </c>
    </row>
    <row r="1016" spans="1:57" ht="18" thickBot="1">
      <c r="A1016" s="217">
        <v>41931</v>
      </c>
      <c r="B1016" s="201" t="str">
        <f t="shared" si="389"/>
        <v>03:00:00</v>
      </c>
      <c r="C1016" s="27" t="s">
        <v>9</v>
      </c>
      <c r="D1016" s="88">
        <v>453</v>
      </c>
      <c r="E1016" s="45">
        <v>351</v>
      </c>
      <c r="F1016" s="88">
        <v>604</v>
      </c>
      <c r="G1016" s="88">
        <v>15</v>
      </c>
      <c r="H1016" s="88">
        <v>12</v>
      </c>
      <c r="I1016" s="89">
        <v>20</v>
      </c>
      <c r="J1016" s="48">
        <f t="shared" si="392"/>
        <v>1408</v>
      </c>
      <c r="K1016" s="48">
        <f t="shared" si="393"/>
        <v>47</v>
      </c>
      <c r="L1016" s="44">
        <v>470</v>
      </c>
      <c r="M1016" s="19">
        <v>342</v>
      </c>
      <c r="N1016" s="19"/>
      <c r="O1016" s="19">
        <v>15</v>
      </c>
      <c r="P1016" s="45">
        <v>12</v>
      </c>
      <c r="Q1016" s="49"/>
      <c r="R1016" s="48">
        <f t="shared" si="394"/>
        <v>812</v>
      </c>
      <c r="S1016" s="48">
        <f t="shared" si="395"/>
        <v>27</v>
      </c>
      <c r="T1016" s="50">
        <f t="shared" si="396"/>
        <v>74</v>
      </c>
      <c r="U1016" s="88">
        <v>3.96</v>
      </c>
      <c r="V1016" s="88">
        <v>4</v>
      </c>
      <c r="W1016" s="99">
        <v>7.2</v>
      </c>
      <c r="X1016" s="99"/>
      <c r="Y1016" s="99"/>
      <c r="Z1016" s="53"/>
      <c r="AA1016" s="53"/>
      <c r="AB1016" s="53"/>
      <c r="AC1016" s="67">
        <f t="shared" si="397"/>
        <v>0</v>
      </c>
      <c r="AD1016" s="51"/>
      <c r="AE1016" s="20">
        <f t="shared" si="398"/>
        <v>0</v>
      </c>
      <c r="AF1016" s="85">
        <f t="shared" si="399"/>
        <v>93.66</v>
      </c>
      <c r="AG1016" s="21">
        <f t="shared" si="400"/>
        <v>93.66</v>
      </c>
      <c r="AH1016" s="82"/>
      <c r="AI1016" s="51"/>
      <c r="AJ1016" s="22">
        <f t="shared" si="401"/>
        <v>93.66</v>
      </c>
      <c r="AK1016" s="23">
        <f t="shared" si="391"/>
        <v>41.94</v>
      </c>
      <c r="AL1016" s="58"/>
      <c r="AM1016" s="24">
        <f t="shared" si="402"/>
        <v>0</v>
      </c>
      <c r="AN1016" s="25">
        <f t="shared" si="403"/>
        <v>135.6</v>
      </c>
      <c r="AO1016" s="26">
        <f t="shared" si="404"/>
        <v>135.6</v>
      </c>
      <c r="AP1016" s="79"/>
      <c r="AQ1016" s="24">
        <v>60</v>
      </c>
      <c r="AR1016" s="25">
        <v>200</v>
      </c>
      <c r="AS1016" s="25">
        <v>0</v>
      </c>
      <c r="AT1016" s="25">
        <v>16</v>
      </c>
      <c r="AU1016" s="25">
        <v>54</v>
      </c>
      <c r="AV1016" s="62">
        <f t="shared" si="410"/>
        <v>330</v>
      </c>
      <c r="AW1016" s="63">
        <f t="shared" si="405"/>
        <v>313.5</v>
      </c>
      <c r="AX1016" s="113">
        <v>6</v>
      </c>
      <c r="AY1016" s="113">
        <v>20</v>
      </c>
      <c r="AZ1016" s="113">
        <v>4</v>
      </c>
      <c r="BA1016" s="113">
        <v>1</v>
      </c>
      <c r="BB1016" s="81">
        <f t="shared" si="406"/>
        <v>31</v>
      </c>
      <c r="BC1016" s="80">
        <f t="shared" si="407"/>
        <v>282.5</v>
      </c>
      <c r="BD1016" s="36">
        <f t="shared" si="408"/>
        <v>135.6</v>
      </c>
      <c r="BE1016" s="80">
        <f t="shared" si="409"/>
        <v>146.9</v>
      </c>
    </row>
    <row r="1017" spans="1:57" ht="18" thickBot="1">
      <c r="A1017" s="217">
        <v>41931</v>
      </c>
      <c r="B1017" s="201" t="str">
        <f t="shared" si="389"/>
        <v>03:30:00</v>
      </c>
      <c r="C1017" s="27" t="s">
        <v>41</v>
      </c>
      <c r="D1017" s="88">
        <v>453</v>
      </c>
      <c r="E1017" s="88">
        <v>350</v>
      </c>
      <c r="F1017" s="88">
        <v>605</v>
      </c>
      <c r="G1017" s="88">
        <v>15</v>
      </c>
      <c r="H1017" s="88">
        <v>12</v>
      </c>
      <c r="I1017" s="89">
        <v>20</v>
      </c>
      <c r="J1017" s="48">
        <f t="shared" si="392"/>
        <v>1408</v>
      </c>
      <c r="K1017" s="48">
        <f t="shared" si="393"/>
        <v>47</v>
      </c>
      <c r="L1017" s="44">
        <v>468</v>
      </c>
      <c r="M1017" s="19">
        <v>340</v>
      </c>
      <c r="N1017" s="19"/>
      <c r="O1017" s="19">
        <v>15</v>
      </c>
      <c r="P1017" s="45">
        <v>12</v>
      </c>
      <c r="Q1017" s="49"/>
      <c r="R1017" s="48">
        <f t="shared" si="394"/>
        <v>808</v>
      </c>
      <c r="S1017" s="48">
        <f t="shared" si="395"/>
        <v>27</v>
      </c>
      <c r="T1017" s="50">
        <f t="shared" si="396"/>
        <v>74</v>
      </c>
      <c r="U1017" s="88">
        <v>3.96</v>
      </c>
      <c r="V1017" s="88">
        <v>4</v>
      </c>
      <c r="W1017" s="99">
        <v>7.2</v>
      </c>
      <c r="X1017" s="99"/>
      <c r="Y1017" s="99"/>
      <c r="Z1017" s="53"/>
      <c r="AA1017" s="53"/>
      <c r="AB1017" s="53"/>
      <c r="AC1017" s="67">
        <f t="shared" si="397"/>
        <v>0</v>
      </c>
      <c r="AD1017" s="51"/>
      <c r="AE1017" s="20">
        <f t="shared" si="398"/>
        <v>0</v>
      </c>
      <c r="AF1017" s="85">
        <f t="shared" si="399"/>
        <v>93.16</v>
      </c>
      <c r="AG1017" s="21">
        <f t="shared" si="400"/>
        <v>93.16</v>
      </c>
      <c r="AH1017" s="82"/>
      <c r="AI1017" s="51"/>
      <c r="AJ1017" s="22">
        <f t="shared" si="401"/>
        <v>93.16</v>
      </c>
      <c r="AK1017" s="23">
        <f t="shared" si="391"/>
        <v>42.44</v>
      </c>
      <c r="AL1017" s="58"/>
      <c r="AM1017" s="24">
        <f t="shared" si="402"/>
        <v>0</v>
      </c>
      <c r="AN1017" s="25">
        <f t="shared" si="403"/>
        <v>135.6</v>
      </c>
      <c r="AO1017" s="26">
        <f t="shared" si="404"/>
        <v>135.6</v>
      </c>
      <c r="AP1017" s="79"/>
      <c r="AQ1017" s="24">
        <v>60</v>
      </c>
      <c r="AR1017" s="25">
        <v>200</v>
      </c>
      <c r="AS1017" s="25">
        <v>0</v>
      </c>
      <c r="AT1017" s="25">
        <v>16</v>
      </c>
      <c r="AU1017" s="25">
        <v>54</v>
      </c>
      <c r="AV1017" s="62">
        <f t="shared" si="410"/>
        <v>330</v>
      </c>
      <c r="AW1017" s="63">
        <f t="shared" si="405"/>
        <v>313.5</v>
      </c>
      <c r="AX1017" s="113">
        <v>6</v>
      </c>
      <c r="AY1017" s="113">
        <v>20</v>
      </c>
      <c r="AZ1017" s="113">
        <v>4</v>
      </c>
      <c r="BA1017" s="113">
        <v>1</v>
      </c>
      <c r="BB1017" s="81">
        <f t="shared" si="406"/>
        <v>31</v>
      </c>
      <c r="BC1017" s="80">
        <f t="shared" si="407"/>
        <v>282.5</v>
      </c>
      <c r="BD1017" s="36">
        <f t="shared" si="408"/>
        <v>135.6</v>
      </c>
      <c r="BE1017" s="80">
        <f t="shared" si="409"/>
        <v>146.9</v>
      </c>
    </row>
    <row r="1018" spans="1:57" ht="18" thickBot="1">
      <c r="A1018" s="217">
        <v>41931</v>
      </c>
      <c r="B1018" s="201" t="str">
        <f t="shared" si="389"/>
        <v>04:00:00</v>
      </c>
      <c r="C1018" s="27" t="s">
        <v>10</v>
      </c>
      <c r="D1018" s="88">
        <v>452</v>
      </c>
      <c r="E1018" s="90">
        <v>351</v>
      </c>
      <c r="F1018" s="88">
        <v>608</v>
      </c>
      <c r="G1018" s="88">
        <v>15</v>
      </c>
      <c r="H1018" s="88">
        <v>12</v>
      </c>
      <c r="I1018" s="89">
        <v>20</v>
      </c>
      <c r="J1018" s="48">
        <f t="shared" si="392"/>
        <v>1411</v>
      </c>
      <c r="K1018" s="48">
        <f t="shared" si="393"/>
        <v>47</v>
      </c>
      <c r="L1018" s="44">
        <v>465</v>
      </c>
      <c r="M1018" s="19">
        <v>332</v>
      </c>
      <c r="N1018" s="19"/>
      <c r="O1018" s="19">
        <v>15</v>
      </c>
      <c r="P1018" s="45">
        <v>12</v>
      </c>
      <c r="Q1018" s="49"/>
      <c r="R1018" s="48">
        <f t="shared" si="394"/>
        <v>797</v>
      </c>
      <c r="S1018" s="48">
        <f t="shared" si="395"/>
        <v>27</v>
      </c>
      <c r="T1018" s="50">
        <f t="shared" si="396"/>
        <v>74</v>
      </c>
      <c r="U1018" s="88">
        <v>3.96</v>
      </c>
      <c r="V1018" s="88">
        <v>4</v>
      </c>
      <c r="W1018" s="99">
        <v>7.2</v>
      </c>
      <c r="X1018" s="99"/>
      <c r="Y1018" s="99"/>
      <c r="Z1018" s="53"/>
      <c r="AA1018" s="53"/>
      <c r="AB1018" s="53"/>
      <c r="AC1018" s="67">
        <f t="shared" si="397"/>
        <v>0</v>
      </c>
      <c r="AD1018" s="51"/>
      <c r="AE1018" s="20">
        <f t="shared" si="398"/>
        <v>0</v>
      </c>
      <c r="AF1018" s="85">
        <f t="shared" si="399"/>
        <v>93.16</v>
      </c>
      <c r="AG1018" s="21">
        <f t="shared" si="400"/>
        <v>93.16</v>
      </c>
      <c r="AH1018" s="82"/>
      <c r="AI1018" s="51"/>
      <c r="AJ1018" s="22">
        <f t="shared" si="401"/>
        <v>93.16</v>
      </c>
      <c r="AK1018" s="23">
        <f t="shared" si="391"/>
        <v>42.44</v>
      </c>
      <c r="AL1018" s="58"/>
      <c r="AM1018" s="24">
        <f t="shared" si="402"/>
        <v>0</v>
      </c>
      <c r="AN1018" s="25">
        <f t="shared" si="403"/>
        <v>135.6</v>
      </c>
      <c r="AO1018" s="26">
        <f t="shared" si="404"/>
        <v>135.6</v>
      </c>
      <c r="AP1018" s="79"/>
      <c r="AQ1018" s="24">
        <v>60</v>
      </c>
      <c r="AR1018" s="25">
        <v>200</v>
      </c>
      <c r="AS1018" s="25">
        <v>0</v>
      </c>
      <c r="AT1018" s="25">
        <v>16</v>
      </c>
      <c r="AU1018" s="25">
        <v>54</v>
      </c>
      <c r="AV1018" s="62">
        <f t="shared" si="410"/>
        <v>330</v>
      </c>
      <c r="AW1018" s="63">
        <f t="shared" si="405"/>
        <v>313.5</v>
      </c>
      <c r="AX1018" s="113">
        <v>6</v>
      </c>
      <c r="AY1018" s="113">
        <v>20</v>
      </c>
      <c r="AZ1018" s="113">
        <v>4</v>
      </c>
      <c r="BA1018" s="113">
        <v>1</v>
      </c>
      <c r="BB1018" s="81">
        <f t="shared" si="406"/>
        <v>31</v>
      </c>
      <c r="BC1018" s="80">
        <f t="shared" si="407"/>
        <v>282.5</v>
      </c>
      <c r="BD1018" s="36">
        <f t="shared" si="408"/>
        <v>135.6</v>
      </c>
      <c r="BE1018" s="80">
        <f t="shared" si="409"/>
        <v>146.9</v>
      </c>
    </row>
    <row r="1019" spans="1:57" ht="18" thickBot="1">
      <c r="A1019" s="217">
        <v>41931</v>
      </c>
      <c r="B1019" s="201" t="str">
        <f t="shared" si="389"/>
        <v>04:30:00</v>
      </c>
      <c r="C1019" s="27" t="s">
        <v>42</v>
      </c>
      <c r="D1019" s="88">
        <v>450</v>
      </c>
      <c r="E1019" s="88">
        <v>348</v>
      </c>
      <c r="F1019" s="88">
        <v>604</v>
      </c>
      <c r="G1019" s="88">
        <v>15</v>
      </c>
      <c r="H1019" s="88">
        <v>12</v>
      </c>
      <c r="I1019" s="89">
        <v>20</v>
      </c>
      <c r="J1019" s="48">
        <f t="shared" si="392"/>
        <v>1402</v>
      </c>
      <c r="K1019" s="48">
        <f t="shared" si="393"/>
        <v>47</v>
      </c>
      <c r="L1019" s="44">
        <v>470</v>
      </c>
      <c r="M1019" s="19">
        <v>336</v>
      </c>
      <c r="N1019" s="19"/>
      <c r="O1019" s="19">
        <v>15</v>
      </c>
      <c r="P1019" s="45">
        <v>12</v>
      </c>
      <c r="Q1019" s="49"/>
      <c r="R1019" s="48">
        <f t="shared" si="394"/>
        <v>806</v>
      </c>
      <c r="S1019" s="48">
        <f t="shared" si="395"/>
        <v>27</v>
      </c>
      <c r="T1019" s="50">
        <f t="shared" si="396"/>
        <v>74</v>
      </c>
      <c r="U1019" s="88">
        <v>3.96</v>
      </c>
      <c r="V1019" s="88">
        <v>4</v>
      </c>
      <c r="W1019" s="99">
        <v>7.2</v>
      </c>
      <c r="X1019" s="99"/>
      <c r="Y1019" s="99"/>
      <c r="Z1019" s="53"/>
      <c r="AA1019" s="53"/>
      <c r="AB1019" s="53"/>
      <c r="AC1019" s="67">
        <f t="shared" si="397"/>
        <v>0</v>
      </c>
      <c r="AD1019" s="51"/>
      <c r="AE1019" s="20">
        <f t="shared" si="398"/>
        <v>0</v>
      </c>
      <c r="AF1019" s="85">
        <f t="shared" si="399"/>
        <v>93.16</v>
      </c>
      <c r="AG1019" s="21">
        <f t="shared" si="400"/>
        <v>93.16</v>
      </c>
      <c r="AH1019" s="82"/>
      <c r="AI1019" s="51"/>
      <c r="AJ1019" s="22">
        <f t="shared" si="401"/>
        <v>93.16</v>
      </c>
      <c r="AK1019" s="23">
        <f t="shared" si="391"/>
        <v>42.44</v>
      </c>
      <c r="AL1019" s="58"/>
      <c r="AM1019" s="24">
        <f t="shared" si="402"/>
        <v>0</v>
      </c>
      <c r="AN1019" s="25">
        <f t="shared" si="403"/>
        <v>135.6</v>
      </c>
      <c r="AO1019" s="26">
        <f t="shared" si="404"/>
        <v>135.6</v>
      </c>
      <c r="AP1019" s="79"/>
      <c r="AQ1019" s="24">
        <v>60</v>
      </c>
      <c r="AR1019" s="25">
        <v>200</v>
      </c>
      <c r="AS1019" s="25">
        <v>0</v>
      </c>
      <c r="AT1019" s="25">
        <v>16</v>
      </c>
      <c r="AU1019" s="25">
        <v>54</v>
      </c>
      <c r="AV1019" s="62">
        <f t="shared" si="410"/>
        <v>330</v>
      </c>
      <c r="AW1019" s="63">
        <f t="shared" si="405"/>
        <v>313.5</v>
      </c>
      <c r="AX1019" s="113">
        <v>6</v>
      </c>
      <c r="AY1019" s="113">
        <v>20</v>
      </c>
      <c r="AZ1019" s="113">
        <v>4</v>
      </c>
      <c r="BA1019" s="113">
        <v>1</v>
      </c>
      <c r="BB1019" s="81">
        <f t="shared" si="406"/>
        <v>31</v>
      </c>
      <c r="BC1019" s="80">
        <f t="shared" si="407"/>
        <v>282.5</v>
      </c>
      <c r="BD1019" s="36">
        <f t="shared" si="408"/>
        <v>135.6</v>
      </c>
      <c r="BE1019" s="80">
        <f t="shared" si="409"/>
        <v>146.9</v>
      </c>
    </row>
    <row r="1020" spans="1:57" ht="18" thickBot="1">
      <c r="A1020" s="217">
        <v>41931</v>
      </c>
      <c r="B1020" s="201" t="str">
        <f t="shared" si="389"/>
        <v>05:00:00</v>
      </c>
      <c r="C1020" s="27" t="s">
        <v>11</v>
      </c>
      <c r="D1020" s="88">
        <v>446</v>
      </c>
      <c r="E1020" s="88">
        <v>346</v>
      </c>
      <c r="F1020" s="88">
        <v>606</v>
      </c>
      <c r="G1020" s="88">
        <v>15</v>
      </c>
      <c r="H1020" s="88">
        <v>12</v>
      </c>
      <c r="I1020" s="89">
        <v>20</v>
      </c>
      <c r="J1020" s="48">
        <f t="shared" si="392"/>
        <v>1398</v>
      </c>
      <c r="K1020" s="48">
        <f t="shared" si="393"/>
        <v>47</v>
      </c>
      <c r="L1020" s="44">
        <v>480</v>
      </c>
      <c r="M1020" s="19">
        <v>332</v>
      </c>
      <c r="N1020" s="19"/>
      <c r="O1020" s="19">
        <v>16</v>
      </c>
      <c r="P1020" s="45">
        <v>12</v>
      </c>
      <c r="Q1020" s="49"/>
      <c r="R1020" s="48">
        <f t="shared" si="394"/>
        <v>812</v>
      </c>
      <c r="S1020" s="48">
        <f t="shared" si="395"/>
        <v>28</v>
      </c>
      <c r="T1020" s="50">
        <f t="shared" si="396"/>
        <v>75</v>
      </c>
      <c r="U1020" s="88">
        <v>3.96</v>
      </c>
      <c r="V1020" s="88">
        <v>4.5</v>
      </c>
      <c r="W1020" s="99">
        <v>7.8</v>
      </c>
      <c r="X1020" s="99"/>
      <c r="Y1020" s="99"/>
      <c r="Z1020" s="53"/>
      <c r="AA1020" s="53"/>
      <c r="AB1020" s="53"/>
      <c r="AC1020" s="67">
        <f t="shared" si="397"/>
        <v>0</v>
      </c>
      <c r="AD1020" s="51"/>
      <c r="AE1020" s="20">
        <f t="shared" si="398"/>
        <v>0</v>
      </c>
      <c r="AF1020" s="85">
        <f t="shared" si="399"/>
        <v>95.259999999999991</v>
      </c>
      <c r="AG1020" s="21">
        <f t="shared" si="400"/>
        <v>95.259999999999991</v>
      </c>
      <c r="AH1020" s="82"/>
      <c r="AI1020" s="51"/>
      <c r="AJ1020" s="22">
        <f t="shared" si="401"/>
        <v>95.259999999999991</v>
      </c>
      <c r="AK1020" s="23">
        <f t="shared" si="391"/>
        <v>40.340000000000003</v>
      </c>
      <c r="AL1020" s="58"/>
      <c r="AM1020" s="24">
        <f t="shared" si="402"/>
        <v>0</v>
      </c>
      <c r="AN1020" s="25">
        <f t="shared" si="403"/>
        <v>135.6</v>
      </c>
      <c r="AO1020" s="26">
        <f t="shared" si="404"/>
        <v>135.6</v>
      </c>
      <c r="AP1020" s="79"/>
      <c r="AQ1020" s="24">
        <v>60</v>
      </c>
      <c r="AR1020" s="25">
        <v>200</v>
      </c>
      <c r="AS1020" s="25">
        <v>0</v>
      </c>
      <c r="AT1020" s="25">
        <v>16</v>
      </c>
      <c r="AU1020" s="25">
        <v>54</v>
      </c>
      <c r="AV1020" s="62">
        <f t="shared" si="410"/>
        <v>330</v>
      </c>
      <c r="AW1020" s="63">
        <f t="shared" si="405"/>
        <v>313.5</v>
      </c>
      <c r="AX1020" s="113">
        <v>6</v>
      </c>
      <c r="AY1020" s="113">
        <v>20</v>
      </c>
      <c r="AZ1020" s="113">
        <v>4</v>
      </c>
      <c r="BA1020" s="113">
        <v>1</v>
      </c>
      <c r="BB1020" s="81">
        <f t="shared" si="406"/>
        <v>31</v>
      </c>
      <c r="BC1020" s="80">
        <f t="shared" si="407"/>
        <v>282.5</v>
      </c>
      <c r="BD1020" s="36">
        <f t="shared" si="408"/>
        <v>135.6</v>
      </c>
      <c r="BE1020" s="80">
        <f t="shared" si="409"/>
        <v>146.9</v>
      </c>
    </row>
    <row r="1021" spans="1:57" ht="18" thickBot="1">
      <c r="A1021" s="217">
        <v>41931</v>
      </c>
      <c r="B1021" s="201" t="str">
        <f t="shared" si="389"/>
        <v>05:30:00</v>
      </c>
      <c r="C1021" s="27" t="s">
        <v>43</v>
      </c>
      <c r="D1021" s="88">
        <v>459</v>
      </c>
      <c r="E1021" s="88">
        <v>346</v>
      </c>
      <c r="F1021" s="88">
        <v>603</v>
      </c>
      <c r="G1021" s="88">
        <v>15</v>
      </c>
      <c r="H1021" s="88">
        <v>12</v>
      </c>
      <c r="I1021" s="89">
        <v>20</v>
      </c>
      <c r="J1021" s="48">
        <f t="shared" si="392"/>
        <v>1408</v>
      </c>
      <c r="K1021" s="48">
        <f t="shared" si="393"/>
        <v>47</v>
      </c>
      <c r="L1021" s="44">
        <v>477</v>
      </c>
      <c r="M1021" s="19">
        <v>323</v>
      </c>
      <c r="N1021" s="19"/>
      <c r="O1021" s="19">
        <v>15</v>
      </c>
      <c r="P1021" s="45">
        <v>12</v>
      </c>
      <c r="Q1021" s="49"/>
      <c r="R1021" s="48">
        <f t="shared" si="394"/>
        <v>800</v>
      </c>
      <c r="S1021" s="48">
        <f t="shared" si="395"/>
        <v>27</v>
      </c>
      <c r="T1021" s="50">
        <f t="shared" si="396"/>
        <v>74</v>
      </c>
      <c r="U1021" s="88">
        <v>3.96</v>
      </c>
      <c r="V1021" s="88">
        <v>4.5</v>
      </c>
      <c r="W1021" s="99">
        <v>7.8</v>
      </c>
      <c r="X1021" s="99"/>
      <c r="Y1021" s="99"/>
      <c r="Z1021" s="53"/>
      <c r="AA1021" s="53"/>
      <c r="AB1021" s="53"/>
      <c r="AC1021" s="67">
        <f t="shared" si="397"/>
        <v>0</v>
      </c>
      <c r="AD1021" s="51"/>
      <c r="AE1021" s="20">
        <f t="shared" si="398"/>
        <v>0</v>
      </c>
      <c r="AF1021" s="85">
        <f t="shared" si="399"/>
        <v>94.759999999999991</v>
      </c>
      <c r="AG1021" s="21">
        <f t="shared" si="400"/>
        <v>94.759999999999991</v>
      </c>
      <c r="AH1021" s="82"/>
      <c r="AI1021" s="51"/>
      <c r="AJ1021" s="22">
        <f t="shared" si="401"/>
        <v>94.759999999999991</v>
      </c>
      <c r="AK1021" s="23">
        <f t="shared" si="391"/>
        <v>40.840000000000003</v>
      </c>
      <c r="AL1021" s="58"/>
      <c r="AM1021" s="24">
        <f t="shared" si="402"/>
        <v>0</v>
      </c>
      <c r="AN1021" s="25">
        <f t="shared" si="403"/>
        <v>135.6</v>
      </c>
      <c r="AO1021" s="26">
        <f t="shared" si="404"/>
        <v>135.6</v>
      </c>
      <c r="AP1021" s="79"/>
      <c r="AQ1021" s="24">
        <v>60</v>
      </c>
      <c r="AR1021" s="25">
        <v>200</v>
      </c>
      <c r="AS1021" s="25">
        <v>0</v>
      </c>
      <c r="AT1021" s="25">
        <v>16</v>
      </c>
      <c r="AU1021" s="25">
        <v>54</v>
      </c>
      <c r="AV1021" s="62">
        <f t="shared" si="410"/>
        <v>330</v>
      </c>
      <c r="AW1021" s="63">
        <f t="shared" si="405"/>
        <v>313.5</v>
      </c>
      <c r="AX1021" s="113">
        <v>6</v>
      </c>
      <c r="AY1021" s="113">
        <v>20</v>
      </c>
      <c r="AZ1021" s="113">
        <v>4</v>
      </c>
      <c r="BA1021" s="113">
        <v>1</v>
      </c>
      <c r="BB1021" s="81">
        <f t="shared" si="406"/>
        <v>31</v>
      </c>
      <c r="BC1021" s="80">
        <f t="shared" si="407"/>
        <v>282.5</v>
      </c>
      <c r="BD1021" s="36">
        <f t="shared" si="408"/>
        <v>135.6</v>
      </c>
      <c r="BE1021" s="80">
        <f t="shared" si="409"/>
        <v>146.9</v>
      </c>
    </row>
    <row r="1022" spans="1:57" ht="18" thickBot="1">
      <c r="A1022" s="217">
        <v>41931</v>
      </c>
      <c r="B1022" s="201" t="str">
        <f t="shared" si="389"/>
        <v>06:00:00</v>
      </c>
      <c r="C1022" s="27" t="s">
        <v>12</v>
      </c>
      <c r="D1022" s="88">
        <v>419</v>
      </c>
      <c r="E1022" s="88">
        <v>311</v>
      </c>
      <c r="F1022" s="88">
        <v>569</v>
      </c>
      <c r="G1022" s="88">
        <v>14</v>
      </c>
      <c r="H1022" s="88">
        <v>11</v>
      </c>
      <c r="I1022" s="89">
        <v>19</v>
      </c>
      <c r="J1022" s="48">
        <f t="shared" si="392"/>
        <v>1299</v>
      </c>
      <c r="K1022" s="48">
        <f t="shared" si="393"/>
        <v>44</v>
      </c>
      <c r="L1022" s="44">
        <v>449</v>
      </c>
      <c r="M1022" s="19">
        <v>294</v>
      </c>
      <c r="N1022" s="19"/>
      <c r="O1022" s="19">
        <v>14</v>
      </c>
      <c r="P1022" s="45">
        <v>10</v>
      </c>
      <c r="Q1022" s="49"/>
      <c r="R1022" s="48">
        <f t="shared" si="394"/>
        <v>743</v>
      </c>
      <c r="S1022" s="48">
        <f t="shared" si="395"/>
        <v>24</v>
      </c>
      <c r="T1022" s="50">
        <f t="shared" si="396"/>
        <v>68</v>
      </c>
      <c r="U1022" s="88">
        <v>3.56</v>
      </c>
      <c r="V1022" s="88">
        <v>3.5</v>
      </c>
      <c r="W1022" s="99">
        <v>6.9</v>
      </c>
      <c r="X1022" s="99"/>
      <c r="Y1022" s="99"/>
      <c r="Z1022" s="53"/>
      <c r="AA1022" s="53"/>
      <c r="AB1022" s="53"/>
      <c r="AC1022" s="67">
        <f t="shared" si="397"/>
        <v>0</v>
      </c>
      <c r="AD1022" s="51"/>
      <c r="AE1022" s="20">
        <f t="shared" si="398"/>
        <v>0</v>
      </c>
      <c r="AF1022" s="85">
        <f t="shared" si="399"/>
        <v>86.460000000000008</v>
      </c>
      <c r="AG1022" s="21">
        <f t="shared" si="400"/>
        <v>86.460000000000008</v>
      </c>
      <c r="AH1022" s="82"/>
      <c r="AI1022" s="51"/>
      <c r="AJ1022" s="22">
        <f t="shared" si="401"/>
        <v>86.460000000000008</v>
      </c>
      <c r="AK1022" s="23">
        <f t="shared" si="391"/>
        <v>49.139999999999986</v>
      </c>
      <c r="AL1022" s="58"/>
      <c r="AM1022" s="24">
        <f t="shared" si="402"/>
        <v>0</v>
      </c>
      <c r="AN1022" s="25">
        <f t="shared" si="403"/>
        <v>135.6</v>
      </c>
      <c r="AO1022" s="26">
        <f t="shared" si="404"/>
        <v>135.6</v>
      </c>
      <c r="AP1022" s="79"/>
      <c r="AQ1022" s="24">
        <v>60</v>
      </c>
      <c r="AR1022" s="25">
        <v>200</v>
      </c>
      <c r="AS1022" s="25">
        <v>0</v>
      </c>
      <c r="AT1022" s="25">
        <v>16</v>
      </c>
      <c r="AU1022" s="25">
        <v>54</v>
      </c>
      <c r="AV1022" s="62">
        <f t="shared" si="410"/>
        <v>330</v>
      </c>
      <c r="AW1022" s="63">
        <f t="shared" si="405"/>
        <v>313.5</v>
      </c>
      <c r="AX1022" s="113">
        <v>6</v>
      </c>
      <c r="AY1022" s="113">
        <v>20</v>
      </c>
      <c r="AZ1022" s="113">
        <v>4</v>
      </c>
      <c r="BA1022" s="113">
        <v>1</v>
      </c>
      <c r="BB1022" s="81">
        <f t="shared" si="406"/>
        <v>31</v>
      </c>
      <c r="BC1022" s="80">
        <f t="shared" si="407"/>
        <v>282.5</v>
      </c>
      <c r="BD1022" s="36">
        <f t="shared" si="408"/>
        <v>135.6</v>
      </c>
      <c r="BE1022" s="80">
        <f t="shared" si="409"/>
        <v>146.9</v>
      </c>
    </row>
    <row r="1023" spans="1:57" ht="18" thickBot="1">
      <c r="A1023" s="217">
        <v>41931</v>
      </c>
      <c r="B1023" s="201" t="str">
        <f t="shared" si="389"/>
        <v>06:30:00</v>
      </c>
      <c r="C1023" s="27" t="s">
        <v>44</v>
      </c>
      <c r="D1023" s="88">
        <v>409</v>
      </c>
      <c r="E1023" s="88">
        <v>301</v>
      </c>
      <c r="F1023" s="88">
        <v>554</v>
      </c>
      <c r="G1023" s="88">
        <v>14</v>
      </c>
      <c r="H1023" s="88">
        <v>11</v>
      </c>
      <c r="I1023" s="89">
        <v>18</v>
      </c>
      <c r="J1023" s="48">
        <f t="shared" si="392"/>
        <v>1264</v>
      </c>
      <c r="K1023" s="48">
        <f t="shared" si="393"/>
        <v>43</v>
      </c>
      <c r="L1023" s="44">
        <v>478</v>
      </c>
      <c r="M1023" s="19">
        <v>282</v>
      </c>
      <c r="N1023" s="19"/>
      <c r="O1023" s="19">
        <v>14</v>
      </c>
      <c r="P1023" s="45">
        <v>10</v>
      </c>
      <c r="Q1023" s="49"/>
      <c r="R1023" s="48">
        <f t="shared" si="394"/>
        <v>760</v>
      </c>
      <c r="S1023" s="48">
        <f t="shared" si="395"/>
        <v>24</v>
      </c>
      <c r="T1023" s="50">
        <f t="shared" si="396"/>
        <v>67</v>
      </c>
      <c r="U1023" s="88">
        <v>3.56</v>
      </c>
      <c r="V1023" s="88">
        <v>3.5</v>
      </c>
      <c r="W1023" s="99">
        <v>6.9</v>
      </c>
      <c r="X1023" s="99"/>
      <c r="Y1023" s="99"/>
      <c r="Z1023" s="53"/>
      <c r="AA1023" s="53"/>
      <c r="AB1023" s="53"/>
      <c r="AC1023" s="67">
        <f t="shared" si="397"/>
        <v>0</v>
      </c>
      <c r="AD1023" s="51"/>
      <c r="AE1023" s="20">
        <f t="shared" si="398"/>
        <v>0</v>
      </c>
      <c r="AF1023" s="85">
        <f t="shared" si="399"/>
        <v>84.460000000000008</v>
      </c>
      <c r="AG1023" s="21">
        <f t="shared" si="400"/>
        <v>84.460000000000008</v>
      </c>
      <c r="AH1023" s="82"/>
      <c r="AI1023" s="51"/>
      <c r="AJ1023" s="22">
        <f t="shared" si="401"/>
        <v>84.460000000000008</v>
      </c>
      <c r="AK1023" s="23">
        <f t="shared" si="391"/>
        <v>51.139999999999986</v>
      </c>
      <c r="AL1023" s="58"/>
      <c r="AM1023" s="24">
        <f t="shared" si="402"/>
        <v>0</v>
      </c>
      <c r="AN1023" s="25">
        <f t="shared" si="403"/>
        <v>135.6</v>
      </c>
      <c r="AO1023" s="26">
        <f t="shared" si="404"/>
        <v>135.6</v>
      </c>
      <c r="AP1023" s="79"/>
      <c r="AQ1023" s="24">
        <v>60</v>
      </c>
      <c r="AR1023" s="25">
        <v>200</v>
      </c>
      <c r="AS1023" s="25">
        <v>0</v>
      </c>
      <c r="AT1023" s="25">
        <v>16</v>
      </c>
      <c r="AU1023" s="25">
        <v>54</v>
      </c>
      <c r="AV1023" s="62">
        <f t="shared" si="410"/>
        <v>330</v>
      </c>
      <c r="AW1023" s="63">
        <f t="shared" si="405"/>
        <v>313.5</v>
      </c>
      <c r="AX1023" s="113">
        <v>6</v>
      </c>
      <c r="AY1023" s="113">
        <v>20</v>
      </c>
      <c r="AZ1023" s="113">
        <v>4</v>
      </c>
      <c r="BA1023" s="113">
        <v>1</v>
      </c>
      <c r="BB1023" s="81">
        <f t="shared" si="406"/>
        <v>31</v>
      </c>
      <c r="BC1023" s="80">
        <f t="shared" si="407"/>
        <v>282.5</v>
      </c>
      <c r="BD1023" s="36">
        <f t="shared" si="408"/>
        <v>135.6</v>
      </c>
      <c r="BE1023" s="80">
        <f t="shared" si="409"/>
        <v>146.9</v>
      </c>
    </row>
    <row r="1024" spans="1:57" ht="18" thickBot="1">
      <c r="A1024" s="217">
        <v>41931</v>
      </c>
      <c r="B1024" s="201" t="str">
        <f t="shared" si="389"/>
        <v>07:00:00</v>
      </c>
      <c r="C1024" s="214" t="s">
        <v>13</v>
      </c>
      <c r="D1024" s="88">
        <v>406</v>
      </c>
      <c r="E1024" s="88">
        <v>304</v>
      </c>
      <c r="F1024" s="88">
        <v>541</v>
      </c>
      <c r="G1024" s="88">
        <v>14</v>
      </c>
      <c r="H1024" s="88">
        <v>11</v>
      </c>
      <c r="I1024" s="89">
        <v>18</v>
      </c>
      <c r="J1024" s="48">
        <f t="shared" si="392"/>
        <v>1251</v>
      </c>
      <c r="K1024" s="48">
        <f t="shared" si="393"/>
        <v>43</v>
      </c>
      <c r="L1024" s="44">
        <v>475</v>
      </c>
      <c r="M1024" s="19">
        <v>284</v>
      </c>
      <c r="N1024" s="19"/>
      <c r="O1024" s="19">
        <v>15</v>
      </c>
      <c r="P1024" s="45">
        <v>10</v>
      </c>
      <c r="Q1024" s="49"/>
      <c r="R1024" s="48">
        <f t="shared" si="394"/>
        <v>759</v>
      </c>
      <c r="S1024" s="48">
        <f t="shared" si="395"/>
        <v>25</v>
      </c>
      <c r="T1024" s="50">
        <f t="shared" si="396"/>
        <v>68</v>
      </c>
      <c r="U1024" s="88">
        <v>3.6</v>
      </c>
      <c r="V1024" s="88">
        <v>3.5</v>
      </c>
      <c r="W1024" s="99">
        <v>6.1</v>
      </c>
      <c r="X1024" s="99"/>
      <c r="Y1024" s="99"/>
      <c r="Z1024" s="53"/>
      <c r="AA1024" s="53"/>
      <c r="AB1024" s="53"/>
      <c r="AC1024" s="67">
        <f t="shared" si="397"/>
        <v>0</v>
      </c>
      <c r="AD1024" s="51"/>
      <c r="AE1024" s="20">
        <f t="shared" si="398"/>
        <v>0</v>
      </c>
      <c r="AF1024" s="85">
        <f t="shared" si="399"/>
        <v>84.699999999999989</v>
      </c>
      <c r="AG1024" s="21">
        <f t="shared" si="400"/>
        <v>84.699999999999989</v>
      </c>
      <c r="AH1024" s="82"/>
      <c r="AI1024" s="51"/>
      <c r="AJ1024" s="22">
        <f t="shared" si="401"/>
        <v>84.699999999999989</v>
      </c>
      <c r="AK1024" s="23">
        <f t="shared" si="391"/>
        <v>50.900000000000006</v>
      </c>
      <c r="AL1024" s="58"/>
      <c r="AM1024" s="24">
        <f t="shared" si="402"/>
        <v>0</v>
      </c>
      <c r="AN1024" s="25">
        <f t="shared" si="403"/>
        <v>135.6</v>
      </c>
      <c r="AO1024" s="26">
        <f t="shared" si="404"/>
        <v>135.6</v>
      </c>
      <c r="AP1024" s="79"/>
      <c r="AQ1024" s="24">
        <v>60</v>
      </c>
      <c r="AR1024" s="25">
        <v>200</v>
      </c>
      <c r="AS1024" s="25">
        <v>0</v>
      </c>
      <c r="AT1024" s="25">
        <v>16</v>
      </c>
      <c r="AU1024" s="25">
        <v>54</v>
      </c>
      <c r="AV1024" s="62">
        <f t="shared" si="410"/>
        <v>330</v>
      </c>
      <c r="AW1024" s="63">
        <f t="shared" si="405"/>
        <v>313.5</v>
      </c>
      <c r="AX1024" s="113">
        <v>6</v>
      </c>
      <c r="AY1024" s="113">
        <v>20</v>
      </c>
      <c r="AZ1024" s="113">
        <v>4</v>
      </c>
      <c r="BA1024" s="113">
        <v>1</v>
      </c>
      <c r="BB1024" s="81">
        <f t="shared" si="406"/>
        <v>31</v>
      </c>
      <c r="BC1024" s="80">
        <f t="shared" si="407"/>
        <v>282.5</v>
      </c>
      <c r="BD1024" s="36">
        <f t="shared" si="408"/>
        <v>135.6</v>
      </c>
      <c r="BE1024" s="80">
        <f t="shared" si="409"/>
        <v>146.9</v>
      </c>
    </row>
    <row r="1025" spans="1:57" ht="18" thickBot="1">
      <c r="A1025" s="217">
        <v>41931</v>
      </c>
      <c r="B1025" s="201" t="str">
        <f t="shared" si="389"/>
        <v>07:30:00</v>
      </c>
      <c r="C1025" s="27" t="s">
        <v>30</v>
      </c>
      <c r="D1025" s="88">
        <v>406</v>
      </c>
      <c r="E1025" s="88">
        <v>312</v>
      </c>
      <c r="F1025" s="88">
        <v>545</v>
      </c>
      <c r="G1025" s="88">
        <v>14</v>
      </c>
      <c r="H1025" s="88">
        <v>11</v>
      </c>
      <c r="I1025" s="89">
        <v>18</v>
      </c>
      <c r="J1025" s="48">
        <f t="shared" si="392"/>
        <v>1263</v>
      </c>
      <c r="K1025" s="48">
        <f t="shared" si="393"/>
        <v>43</v>
      </c>
      <c r="L1025" s="44">
        <v>462</v>
      </c>
      <c r="M1025" s="19">
        <v>286</v>
      </c>
      <c r="N1025" s="19"/>
      <c r="O1025" s="19">
        <v>15</v>
      </c>
      <c r="P1025" s="45">
        <v>10</v>
      </c>
      <c r="Q1025" s="49"/>
      <c r="R1025" s="48">
        <f t="shared" si="394"/>
        <v>748</v>
      </c>
      <c r="S1025" s="48">
        <f t="shared" si="395"/>
        <v>25</v>
      </c>
      <c r="T1025" s="50">
        <f t="shared" si="396"/>
        <v>68</v>
      </c>
      <c r="U1025" s="88">
        <v>3.6</v>
      </c>
      <c r="V1025" s="88">
        <v>3.5</v>
      </c>
      <c r="W1025" s="99">
        <v>6.1</v>
      </c>
      <c r="X1025" s="99"/>
      <c r="Y1025" s="99"/>
      <c r="Z1025" s="53"/>
      <c r="AA1025" s="53"/>
      <c r="AB1025" s="53"/>
      <c r="AC1025" s="67">
        <f t="shared" si="397"/>
        <v>0</v>
      </c>
      <c r="AD1025" s="51"/>
      <c r="AE1025" s="20">
        <f t="shared" si="398"/>
        <v>0</v>
      </c>
      <c r="AF1025" s="85">
        <f t="shared" si="399"/>
        <v>84.699999999999989</v>
      </c>
      <c r="AG1025" s="21">
        <f t="shared" si="400"/>
        <v>84.699999999999989</v>
      </c>
      <c r="AH1025" s="82"/>
      <c r="AI1025" s="51"/>
      <c r="AJ1025" s="22">
        <f t="shared" si="401"/>
        <v>84.699999999999989</v>
      </c>
      <c r="AK1025" s="23">
        <f t="shared" si="391"/>
        <v>50.900000000000006</v>
      </c>
      <c r="AL1025" s="58"/>
      <c r="AM1025" s="24">
        <f t="shared" si="402"/>
        <v>0</v>
      </c>
      <c r="AN1025" s="25">
        <f t="shared" si="403"/>
        <v>135.6</v>
      </c>
      <c r="AO1025" s="26">
        <f t="shared" si="404"/>
        <v>135.6</v>
      </c>
      <c r="AP1025" s="79"/>
      <c r="AQ1025" s="24">
        <v>60</v>
      </c>
      <c r="AR1025" s="25">
        <v>200</v>
      </c>
      <c r="AS1025" s="25">
        <v>0</v>
      </c>
      <c r="AT1025" s="25">
        <v>16</v>
      </c>
      <c r="AU1025" s="25">
        <v>54</v>
      </c>
      <c r="AV1025" s="62">
        <f t="shared" si="410"/>
        <v>330</v>
      </c>
      <c r="AW1025" s="63">
        <f t="shared" si="405"/>
        <v>313.5</v>
      </c>
      <c r="AX1025" s="113">
        <v>6</v>
      </c>
      <c r="AY1025" s="113">
        <v>20</v>
      </c>
      <c r="AZ1025" s="113">
        <v>4</v>
      </c>
      <c r="BA1025" s="113">
        <v>1</v>
      </c>
      <c r="BB1025" s="81">
        <f t="shared" si="406"/>
        <v>31</v>
      </c>
      <c r="BC1025" s="80">
        <f t="shared" si="407"/>
        <v>282.5</v>
      </c>
      <c r="BD1025" s="36">
        <f t="shared" si="408"/>
        <v>135.6</v>
      </c>
      <c r="BE1025" s="80">
        <f t="shared" si="409"/>
        <v>146.9</v>
      </c>
    </row>
    <row r="1026" spans="1:57" ht="18" thickBot="1">
      <c r="A1026" s="217">
        <v>41931</v>
      </c>
      <c r="B1026" s="201" t="str">
        <f t="shared" si="389"/>
        <v>08:00:00</v>
      </c>
      <c r="C1026" s="27" t="s">
        <v>14</v>
      </c>
      <c r="D1026" s="88">
        <v>404</v>
      </c>
      <c r="E1026" s="88">
        <v>308</v>
      </c>
      <c r="F1026" s="88">
        <v>535</v>
      </c>
      <c r="G1026" s="88">
        <v>14</v>
      </c>
      <c r="H1026" s="88">
        <v>11</v>
      </c>
      <c r="I1026" s="89">
        <v>18</v>
      </c>
      <c r="J1026" s="48">
        <f t="shared" si="392"/>
        <v>1247</v>
      </c>
      <c r="K1026" s="48">
        <f t="shared" si="393"/>
        <v>43</v>
      </c>
      <c r="L1026" s="44">
        <v>477</v>
      </c>
      <c r="M1026" s="19">
        <v>280</v>
      </c>
      <c r="N1026" s="19"/>
      <c r="O1026" s="19">
        <v>15</v>
      </c>
      <c r="P1026" s="45">
        <v>10</v>
      </c>
      <c r="Q1026" s="49"/>
      <c r="R1026" s="48">
        <f t="shared" si="394"/>
        <v>757</v>
      </c>
      <c r="S1026" s="48">
        <f t="shared" si="395"/>
        <v>25</v>
      </c>
      <c r="T1026" s="50">
        <f t="shared" si="396"/>
        <v>68</v>
      </c>
      <c r="U1026" s="88">
        <v>3.6</v>
      </c>
      <c r="V1026" s="88">
        <v>3.5</v>
      </c>
      <c r="W1026" s="99">
        <v>5.8</v>
      </c>
      <c r="X1026" s="99"/>
      <c r="Y1026" s="99"/>
      <c r="Z1026" s="53"/>
      <c r="AA1026" s="53"/>
      <c r="AB1026" s="53"/>
      <c r="AC1026" s="67">
        <f t="shared" si="397"/>
        <v>0</v>
      </c>
      <c r="AD1026" s="51"/>
      <c r="AE1026" s="20">
        <f t="shared" si="398"/>
        <v>0</v>
      </c>
      <c r="AF1026" s="85">
        <f t="shared" si="399"/>
        <v>84.399999999999991</v>
      </c>
      <c r="AG1026" s="21">
        <f t="shared" si="400"/>
        <v>84.399999999999991</v>
      </c>
      <c r="AH1026" s="82"/>
      <c r="AI1026" s="51"/>
      <c r="AJ1026" s="22">
        <f t="shared" si="401"/>
        <v>84.399999999999991</v>
      </c>
      <c r="AK1026" s="23">
        <f t="shared" si="391"/>
        <v>51.2</v>
      </c>
      <c r="AL1026" s="58"/>
      <c r="AM1026" s="24">
        <f t="shared" si="402"/>
        <v>0</v>
      </c>
      <c r="AN1026" s="25">
        <f t="shared" si="403"/>
        <v>135.6</v>
      </c>
      <c r="AO1026" s="26">
        <f t="shared" si="404"/>
        <v>135.6</v>
      </c>
      <c r="AP1026" s="79"/>
      <c r="AQ1026" s="24">
        <v>60</v>
      </c>
      <c r="AR1026" s="25">
        <v>200</v>
      </c>
      <c r="AS1026" s="25">
        <v>0</v>
      </c>
      <c r="AT1026" s="25">
        <v>16</v>
      </c>
      <c r="AU1026" s="25">
        <v>54</v>
      </c>
      <c r="AV1026" s="62">
        <f t="shared" si="410"/>
        <v>330</v>
      </c>
      <c r="AW1026" s="63">
        <f t="shared" si="405"/>
        <v>313.5</v>
      </c>
      <c r="AX1026" s="113">
        <v>6</v>
      </c>
      <c r="AY1026" s="113">
        <v>20</v>
      </c>
      <c r="AZ1026" s="113">
        <v>4</v>
      </c>
      <c r="BA1026" s="113">
        <v>1</v>
      </c>
      <c r="BB1026" s="81">
        <f t="shared" si="406"/>
        <v>31</v>
      </c>
      <c r="BC1026" s="80">
        <f t="shared" si="407"/>
        <v>282.5</v>
      </c>
      <c r="BD1026" s="36">
        <f t="shared" si="408"/>
        <v>135.6</v>
      </c>
      <c r="BE1026" s="80">
        <f t="shared" si="409"/>
        <v>146.9</v>
      </c>
    </row>
    <row r="1027" spans="1:57" ht="18" thickBot="1">
      <c r="A1027" s="217">
        <v>41931</v>
      </c>
      <c r="B1027" s="201" t="str">
        <f t="shared" ref="B1027:B1090" si="411">LEFT(C1027,2) &amp; ":" &amp; RIGHT(C1027,2) &amp; ":00"</f>
        <v>08:30:00</v>
      </c>
      <c r="C1027" s="27" t="s">
        <v>31</v>
      </c>
      <c r="D1027" s="88">
        <v>422</v>
      </c>
      <c r="E1027" s="88">
        <v>275</v>
      </c>
      <c r="F1027" s="88">
        <v>523</v>
      </c>
      <c r="G1027" s="88">
        <v>14</v>
      </c>
      <c r="H1027" s="88">
        <v>10</v>
      </c>
      <c r="I1027" s="89">
        <v>17</v>
      </c>
      <c r="J1027" s="48">
        <f t="shared" si="392"/>
        <v>1220</v>
      </c>
      <c r="K1027" s="48">
        <f t="shared" si="393"/>
        <v>41</v>
      </c>
      <c r="L1027" s="44">
        <v>474</v>
      </c>
      <c r="M1027" s="19">
        <v>286</v>
      </c>
      <c r="N1027" s="19"/>
      <c r="O1027" s="19">
        <v>15</v>
      </c>
      <c r="P1027" s="45">
        <v>10</v>
      </c>
      <c r="Q1027" s="49"/>
      <c r="R1027" s="48">
        <f t="shared" si="394"/>
        <v>760</v>
      </c>
      <c r="S1027" s="48">
        <f t="shared" si="395"/>
        <v>25</v>
      </c>
      <c r="T1027" s="50">
        <f t="shared" si="396"/>
        <v>66</v>
      </c>
      <c r="U1027" s="88">
        <v>3.6</v>
      </c>
      <c r="V1027" s="88">
        <v>3.5</v>
      </c>
      <c r="W1027" s="99">
        <v>5.8</v>
      </c>
      <c r="X1027" s="99"/>
      <c r="Y1027" s="99"/>
      <c r="Z1027" s="53"/>
      <c r="AA1027" s="53"/>
      <c r="AB1027" s="53"/>
      <c r="AC1027" s="67">
        <f t="shared" si="397"/>
        <v>0</v>
      </c>
      <c r="AD1027" s="51"/>
      <c r="AE1027" s="20">
        <f t="shared" si="398"/>
        <v>0</v>
      </c>
      <c r="AF1027" s="85">
        <f t="shared" si="399"/>
        <v>82.399999999999991</v>
      </c>
      <c r="AG1027" s="21">
        <f t="shared" si="400"/>
        <v>82.399999999999991</v>
      </c>
      <c r="AH1027" s="82"/>
      <c r="AI1027" s="51"/>
      <c r="AJ1027" s="22">
        <f t="shared" si="401"/>
        <v>82.399999999999991</v>
      </c>
      <c r="AK1027" s="23">
        <f t="shared" si="391"/>
        <v>53.2</v>
      </c>
      <c r="AL1027" s="58"/>
      <c r="AM1027" s="24">
        <f t="shared" si="402"/>
        <v>0</v>
      </c>
      <c r="AN1027" s="25">
        <f t="shared" si="403"/>
        <v>135.6</v>
      </c>
      <c r="AO1027" s="26">
        <f t="shared" si="404"/>
        <v>135.6</v>
      </c>
      <c r="AP1027" s="79"/>
      <c r="AQ1027" s="24">
        <v>60</v>
      </c>
      <c r="AR1027" s="25">
        <v>200</v>
      </c>
      <c r="AS1027" s="25">
        <v>0</v>
      </c>
      <c r="AT1027" s="25">
        <v>16</v>
      </c>
      <c r="AU1027" s="25">
        <v>54</v>
      </c>
      <c r="AV1027" s="62">
        <f t="shared" si="410"/>
        <v>330</v>
      </c>
      <c r="AW1027" s="63">
        <f t="shared" si="405"/>
        <v>313.5</v>
      </c>
      <c r="AX1027" s="113">
        <v>6</v>
      </c>
      <c r="AY1027" s="113">
        <v>20</v>
      </c>
      <c r="AZ1027" s="113">
        <v>4</v>
      </c>
      <c r="BA1027" s="113">
        <v>1</v>
      </c>
      <c r="BB1027" s="81">
        <f t="shared" si="406"/>
        <v>31</v>
      </c>
      <c r="BC1027" s="80">
        <f t="shared" si="407"/>
        <v>282.5</v>
      </c>
      <c r="BD1027" s="36">
        <f t="shared" si="408"/>
        <v>135.6</v>
      </c>
      <c r="BE1027" s="80">
        <f t="shared" si="409"/>
        <v>146.9</v>
      </c>
    </row>
    <row r="1028" spans="1:57" ht="18" thickBot="1">
      <c r="A1028" s="217">
        <v>41931</v>
      </c>
      <c r="B1028" s="201" t="str">
        <f t="shared" si="411"/>
        <v>09:00:00</v>
      </c>
      <c r="C1028" s="27" t="s">
        <v>15</v>
      </c>
      <c r="D1028" s="88">
        <v>425</v>
      </c>
      <c r="E1028" s="88">
        <v>277</v>
      </c>
      <c r="F1028" s="88">
        <v>523</v>
      </c>
      <c r="G1028" s="88">
        <v>14</v>
      </c>
      <c r="H1028" s="88">
        <v>10</v>
      </c>
      <c r="I1028" s="89">
        <v>17</v>
      </c>
      <c r="J1028" s="48">
        <f t="shared" si="392"/>
        <v>1225</v>
      </c>
      <c r="K1028" s="48">
        <f t="shared" si="393"/>
        <v>41</v>
      </c>
      <c r="L1028" s="44">
        <v>464</v>
      </c>
      <c r="M1028" s="19">
        <v>282</v>
      </c>
      <c r="N1028" s="19"/>
      <c r="O1028" s="19">
        <v>15</v>
      </c>
      <c r="P1028" s="45">
        <v>10</v>
      </c>
      <c r="Q1028" s="49"/>
      <c r="R1028" s="48">
        <f t="shared" si="394"/>
        <v>746</v>
      </c>
      <c r="S1028" s="48">
        <f t="shared" si="395"/>
        <v>25</v>
      </c>
      <c r="T1028" s="50">
        <f t="shared" si="396"/>
        <v>66</v>
      </c>
      <c r="U1028" s="88">
        <v>3.72</v>
      </c>
      <c r="V1028" s="88">
        <v>3.5</v>
      </c>
      <c r="W1028" s="99">
        <v>6.1</v>
      </c>
      <c r="X1028" s="99"/>
      <c r="Y1028" s="99"/>
      <c r="Z1028" s="53"/>
      <c r="AA1028" s="53"/>
      <c r="AB1028" s="53"/>
      <c r="AC1028" s="67">
        <f t="shared" si="397"/>
        <v>0</v>
      </c>
      <c r="AD1028" s="51"/>
      <c r="AE1028" s="20">
        <f t="shared" si="398"/>
        <v>0</v>
      </c>
      <c r="AF1028" s="85">
        <f t="shared" si="399"/>
        <v>82.82</v>
      </c>
      <c r="AG1028" s="21">
        <f t="shared" si="400"/>
        <v>82.82</v>
      </c>
      <c r="AH1028" s="82"/>
      <c r="AI1028" s="51"/>
      <c r="AJ1028" s="22">
        <f t="shared" si="401"/>
        <v>82.82</v>
      </c>
      <c r="AK1028" s="23">
        <f t="shared" si="391"/>
        <v>52.78</v>
      </c>
      <c r="AL1028" s="58"/>
      <c r="AM1028" s="24">
        <f t="shared" si="402"/>
        <v>0</v>
      </c>
      <c r="AN1028" s="25">
        <f t="shared" si="403"/>
        <v>135.6</v>
      </c>
      <c r="AO1028" s="26">
        <f t="shared" si="404"/>
        <v>135.6</v>
      </c>
      <c r="AP1028" s="79"/>
      <c r="AQ1028" s="24">
        <v>60</v>
      </c>
      <c r="AR1028" s="25">
        <v>200</v>
      </c>
      <c r="AS1028" s="25">
        <v>0</v>
      </c>
      <c r="AT1028" s="25">
        <v>16</v>
      </c>
      <c r="AU1028" s="25">
        <v>54</v>
      </c>
      <c r="AV1028" s="62">
        <f t="shared" si="410"/>
        <v>330</v>
      </c>
      <c r="AW1028" s="63">
        <f t="shared" si="405"/>
        <v>313.5</v>
      </c>
      <c r="AX1028" s="113">
        <v>6</v>
      </c>
      <c r="AY1028" s="113">
        <v>20</v>
      </c>
      <c r="AZ1028" s="113">
        <v>4</v>
      </c>
      <c r="BA1028" s="113">
        <v>1</v>
      </c>
      <c r="BB1028" s="81">
        <f t="shared" si="406"/>
        <v>31</v>
      </c>
      <c r="BC1028" s="80">
        <f t="shared" si="407"/>
        <v>282.5</v>
      </c>
      <c r="BD1028" s="36">
        <f t="shared" si="408"/>
        <v>135.6</v>
      </c>
      <c r="BE1028" s="80">
        <f t="shared" si="409"/>
        <v>146.9</v>
      </c>
    </row>
    <row r="1029" spans="1:57" ht="18" thickBot="1">
      <c r="A1029" s="217">
        <v>41931</v>
      </c>
      <c r="B1029" s="201" t="str">
        <f t="shared" si="411"/>
        <v>09:30:00</v>
      </c>
      <c r="C1029" s="27" t="s">
        <v>32</v>
      </c>
      <c r="D1029" s="88">
        <v>427</v>
      </c>
      <c r="E1029" s="88">
        <v>282</v>
      </c>
      <c r="F1029" s="88">
        <v>563</v>
      </c>
      <c r="G1029" s="88">
        <v>14</v>
      </c>
      <c r="H1029" s="88">
        <v>10</v>
      </c>
      <c r="I1029" s="89">
        <v>18</v>
      </c>
      <c r="J1029" s="48">
        <f t="shared" si="392"/>
        <v>1272</v>
      </c>
      <c r="K1029" s="48">
        <f t="shared" si="393"/>
        <v>42</v>
      </c>
      <c r="L1029" s="44">
        <v>468</v>
      </c>
      <c r="M1029" s="19">
        <v>257</v>
      </c>
      <c r="N1029" s="19"/>
      <c r="O1029" s="19">
        <v>15</v>
      </c>
      <c r="P1029" s="45">
        <v>9</v>
      </c>
      <c r="Q1029" s="49"/>
      <c r="R1029" s="48">
        <f t="shared" si="394"/>
        <v>725</v>
      </c>
      <c r="S1029" s="48">
        <f t="shared" si="395"/>
        <v>24</v>
      </c>
      <c r="T1029" s="50">
        <f t="shared" si="396"/>
        <v>66</v>
      </c>
      <c r="U1029" s="88">
        <v>3.72</v>
      </c>
      <c r="V1029" s="88">
        <v>3.8</v>
      </c>
      <c r="W1029" s="99">
        <v>6.1</v>
      </c>
      <c r="X1029" s="99"/>
      <c r="Y1029" s="99"/>
      <c r="Z1029" s="53"/>
      <c r="AA1029" s="53"/>
      <c r="AB1029" s="53"/>
      <c r="AC1029" s="67">
        <f t="shared" si="397"/>
        <v>0</v>
      </c>
      <c r="AD1029" s="51"/>
      <c r="AE1029" s="20">
        <f t="shared" si="398"/>
        <v>0</v>
      </c>
      <c r="AF1029" s="85">
        <f t="shared" si="399"/>
        <v>83.11999999999999</v>
      </c>
      <c r="AG1029" s="21">
        <f t="shared" si="400"/>
        <v>83.11999999999999</v>
      </c>
      <c r="AH1029" s="82"/>
      <c r="AI1029" s="51"/>
      <c r="AJ1029" s="22">
        <f t="shared" si="401"/>
        <v>83.11999999999999</v>
      </c>
      <c r="AK1029" s="23">
        <f t="shared" si="391"/>
        <v>52.480000000000004</v>
      </c>
      <c r="AL1029" s="58"/>
      <c r="AM1029" s="24">
        <f t="shared" si="402"/>
        <v>0</v>
      </c>
      <c r="AN1029" s="25">
        <f t="shared" si="403"/>
        <v>135.6</v>
      </c>
      <c r="AO1029" s="26">
        <f t="shared" si="404"/>
        <v>135.6</v>
      </c>
      <c r="AP1029" s="79"/>
      <c r="AQ1029" s="24">
        <v>60</v>
      </c>
      <c r="AR1029" s="25">
        <v>200</v>
      </c>
      <c r="AS1029" s="25">
        <v>0</v>
      </c>
      <c r="AT1029" s="25">
        <v>16</v>
      </c>
      <c r="AU1029" s="25">
        <v>54</v>
      </c>
      <c r="AV1029" s="62">
        <f t="shared" si="410"/>
        <v>330</v>
      </c>
      <c r="AW1029" s="63">
        <f t="shared" si="405"/>
        <v>313.5</v>
      </c>
      <c r="AX1029" s="113">
        <v>6</v>
      </c>
      <c r="AY1029" s="113">
        <v>20</v>
      </c>
      <c r="AZ1029" s="113">
        <v>4</v>
      </c>
      <c r="BA1029" s="113">
        <v>1</v>
      </c>
      <c r="BB1029" s="81">
        <f t="shared" si="406"/>
        <v>31</v>
      </c>
      <c r="BC1029" s="80">
        <f t="shared" si="407"/>
        <v>282.5</v>
      </c>
      <c r="BD1029" s="36">
        <f t="shared" si="408"/>
        <v>135.6</v>
      </c>
      <c r="BE1029" s="80">
        <f t="shared" si="409"/>
        <v>146.9</v>
      </c>
    </row>
    <row r="1030" spans="1:57" ht="18" thickBot="1">
      <c r="A1030" s="217">
        <v>41931</v>
      </c>
      <c r="B1030" s="201" t="str">
        <f t="shared" si="411"/>
        <v>10:00:00</v>
      </c>
      <c r="C1030" s="27" t="s">
        <v>16</v>
      </c>
      <c r="D1030" s="88">
        <v>433</v>
      </c>
      <c r="E1030" s="88">
        <v>286</v>
      </c>
      <c r="F1030" s="88">
        <v>566</v>
      </c>
      <c r="G1030" s="88">
        <v>14</v>
      </c>
      <c r="H1030" s="88">
        <v>10</v>
      </c>
      <c r="I1030" s="89">
        <v>18</v>
      </c>
      <c r="J1030" s="48">
        <f t="shared" si="392"/>
        <v>1285</v>
      </c>
      <c r="K1030" s="48">
        <f t="shared" si="393"/>
        <v>42</v>
      </c>
      <c r="L1030" s="44">
        <v>471</v>
      </c>
      <c r="M1030" s="19">
        <v>262</v>
      </c>
      <c r="N1030" s="19"/>
      <c r="O1030" s="19">
        <v>15</v>
      </c>
      <c r="P1030" s="45">
        <v>9</v>
      </c>
      <c r="Q1030" s="49"/>
      <c r="R1030" s="48">
        <f t="shared" si="394"/>
        <v>733</v>
      </c>
      <c r="S1030" s="48">
        <f t="shared" si="395"/>
        <v>24</v>
      </c>
      <c r="T1030" s="50">
        <f t="shared" si="396"/>
        <v>66</v>
      </c>
      <c r="U1030" s="88">
        <v>3.6</v>
      </c>
      <c r="V1030" s="88">
        <v>3.8</v>
      </c>
      <c r="W1030" s="99">
        <v>6.5</v>
      </c>
      <c r="X1030" s="99"/>
      <c r="Y1030" s="99"/>
      <c r="Z1030" s="53"/>
      <c r="AA1030" s="53"/>
      <c r="AB1030" s="53"/>
      <c r="AC1030" s="67">
        <f t="shared" si="397"/>
        <v>0</v>
      </c>
      <c r="AD1030" s="51"/>
      <c r="AE1030" s="20">
        <f t="shared" si="398"/>
        <v>0</v>
      </c>
      <c r="AF1030" s="85">
        <f t="shared" si="399"/>
        <v>83.699999999999989</v>
      </c>
      <c r="AG1030" s="21">
        <f t="shared" si="400"/>
        <v>83.699999999999989</v>
      </c>
      <c r="AH1030" s="82"/>
      <c r="AI1030" s="51"/>
      <c r="AJ1030" s="22">
        <f t="shared" si="401"/>
        <v>83.699999999999989</v>
      </c>
      <c r="AK1030" s="23">
        <f t="shared" si="391"/>
        <v>51.900000000000006</v>
      </c>
      <c r="AL1030" s="58"/>
      <c r="AM1030" s="24">
        <f t="shared" si="402"/>
        <v>0</v>
      </c>
      <c r="AN1030" s="25">
        <f t="shared" si="403"/>
        <v>135.6</v>
      </c>
      <c r="AO1030" s="26">
        <f t="shared" si="404"/>
        <v>135.6</v>
      </c>
      <c r="AP1030" s="79"/>
      <c r="AQ1030" s="24">
        <v>60</v>
      </c>
      <c r="AR1030" s="25">
        <v>200</v>
      </c>
      <c r="AS1030" s="25">
        <v>0</v>
      </c>
      <c r="AT1030" s="25">
        <v>16</v>
      </c>
      <c r="AU1030" s="25">
        <v>54</v>
      </c>
      <c r="AV1030" s="62">
        <f t="shared" si="410"/>
        <v>330</v>
      </c>
      <c r="AW1030" s="63">
        <f t="shared" si="405"/>
        <v>313.5</v>
      </c>
      <c r="AX1030" s="113">
        <v>6</v>
      </c>
      <c r="AY1030" s="113">
        <v>20</v>
      </c>
      <c r="AZ1030" s="113">
        <v>4</v>
      </c>
      <c r="BA1030" s="113">
        <v>1</v>
      </c>
      <c r="BB1030" s="81">
        <f t="shared" si="406"/>
        <v>31</v>
      </c>
      <c r="BC1030" s="80">
        <f t="shared" si="407"/>
        <v>282.5</v>
      </c>
      <c r="BD1030" s="36">
        <f t="shared" si="408"/>
        <v>135.6</v>
      </c>
      <c r="BE1030" s="80">
        <f t="shared" si="409"/>
        <v>146.9</v>
      </c>
    </row>
    <row r="1031" spans="1:57" ht="18" thickBot="1">
      <c r="A1031" s="217">
        <v>41931</v>
      </c>
      <c r="B1031" s="201" t="str">
        <f t="shared" si="411"/>
        <v>10:30:00</v>
      </c>
      <c r="C1031" s="27" t="s">
        <v>45</v>
      </c>
      <c r="D1031" s="88">
        <v>433</v>
      </c>
      <c r="E1031" s="88">
        <v>292</v>
      </c>
      <c r="F1031" s="88">
        <v>568</v>
      </c>
      <c r="G1031" s="88">
        <v>15</v>
      </c>
      <c r="H1031" s="88">
        <v>10</v>
      </c>
      <c r="I1031" s="89">
        <v>18</v>
      </c>
      <c r="J1031" s="48">
        <f t="shared" si="392"/>
        <v>1293</v>
      </c>
      <c r="K1031" s="48">
        <f t="shared" si="393"/>
        <v>43</v>
      </c>
      <c r="L1031" s="44">
        <v>469</v>
      </c>
      <c r="M1031" s="19">
        <v>263</v>
      </c>
      <c r="N1031" s="19"/>
      <c r="O1031" s="19">
        <v>15</v>
      </c>
      <c r="P1031" s="45">
        <v>9</v>
      </c>
      <c r="Q1031" s="49"/>
      <c r="R1031" s="48">
        <f t="shared" si="394"/>
        <v>732</v>
      </c>
      <c r="S1031" s="48">
        <f t="shared" si="395"/>
        <v>24</v>
      </c>
      <c r="T1031" s="50">
        <f t="shared" si="396"/>
        <v>67</v>
      </c>
      <c r="U1031" s="88">
        <v>3.6</v>
      </c>
      <c r="V1031" s="88">
        <v>3.8</v>
      </c>
      <c r="W1031" s="99">
        <v>6.5</v>
      </c>
      <c r="X1031" s="99"/>
      <c r="Y1031" s="99"/>
      <c r="Z1031" s="53"/>
      <c r="AA1031" s="53"/>
      <c r="AB1031" s="53"/>
      <c r="AC1031" s="67">
        <f t="shared" si="397"/>
        <v>0</v>
      </c>
      <c r="AD1031" s="51"/>
      <c r="AE1031" s="20">
        <f t="shared" si="398"/>
        <v>0</v>
      </c>
      <c r="AF1031" s="85">
        <f t="shared" si="399"/>
        <v>84.699999999999989</v>
      </c>
      <c r="AG1031" s="21">
        <f t="shared" si="400"/>
        <v>84.699999999999989</v>
      </c>
      <c r="AH1031" s="82"/>
      <c r="AI1031" s="51"/>
      <c r="AJ1031" s="22">
        <f t="shared" si="401"/>
        <v>84.699999999999989</v>
      </c>
      <c r="AK1031" s="23">
        <f t="shared" si="391"/>
        <v>50.900000000000006</v>
      </c>
      <c r="AL1031" s="58"/>
      <c r="AM1031" s="24">
        <f t="shared" si="402"/>
        <v>0</v>
      </c>
      <c r="AN1031" s="25">
        <f t="shared" si="403"/>
        <v>135.6</v>
      </c>
      <c r="AO1031" s="26">
        <f t="shared" si="404"/>
        <v>135.6</v>
      </c>
      <c r="AP1031" s="79"/>
      <c r="AQ1031" s="24">
        <v>60</v>
      </c>
      <c r="AR1031" s="25">
        <v>200</v>
      </c>
      <c r="AS1031" s="25">
        <v>0</v>
      </c>
      <c r="AT1031" s="25">
        <v>16</v>
      </c>
      <c r="AU1031" s="25">
        <v>54</v>
      </c>
      <c r="AV1031" s="62">
        <f t="shared" si="410"/>
        <v>330</v>
      </c>
      <c r="AW1031" s="63">
        <f t="shared" si="405"/>
        <v>313.5</v>
      </c>
      <c r="AX1031" s="113">
        <v>6</v>
      </c>
      <c r="AY1031" s="113">
        <v>20</v>
      </c>
      <c r="AZ1031" s="113">
        <v>4</v>
      </c>
      <c r="BA1031" s="113">
        <v>1</v>
      </c>
      <c r="BB1031" s="81">
        <f t="shared" si="406"/>
        <v>31</v>
      </c>
      <c r="BC1031" s="80">
        <f t="shared" si="407"/>
        <v>282.5</v>
      </c>
      <c r="BD1031" s="36">
        <f t="shared" si="408"/>
        <v>135.6</v>
      </c>
      <c r="BE1031" s="80">
        <f t="shared" si="409"/>
        <v>146.9</v>
      </c>
    </row>
    <row r="1032" spans="1:57" ht="18" thickBot="1">
      <c r="A1032" s="217">
        <v>41931</v>
      </c>
      <c r="B1032" s="201" t="str">
        <f t="shared" si="411"/>
        <v>11:00:00</v>
      </c>
      <c r="C1032" s="27" t="s">
        <v>17</v>
      </c>
      <c r="D1032" s="88">
        <v>443</v>
      </c>
      <c r="E1032" s="88">
        <v>300</v>
      </c>
      <c r="F1032" s="88">
        <v>563</v>
      </c>
      <c r="G1032" s="88">
        <v>15</v>
      </c>
      <c r="H1032" s="88">
        <v>11</v>
      </c>
      <c r="I1032" s="89">
        <v>18</v>
      </c>
      <c r="J1032" s="48">
        <f t="shared" si="392"/>
        <v>1306</v>
      </c>
      <c r="K1032" s="48">
        <f t="shared" si="393"/>
        <v>44</v>
      </c>
      <c r="L1032" s="44">
        <v>468</v>
      </c>
      <c r="M1032" s="19">
        <v>266</v>
      </c>
      <c r="N1032" s="19"/>
      <c r="O1032" s="19">
        <v>15</v>
      </c>
      <c r="P1032" s="45">
        <v>9</v>
      </c>
      <c r="Q1032" s="49"/>
      <c r="R1032" s="48">
        <f t="shared" si="394"/>
        <v>734</v>
      </c>
      <c r="S1032" s="48">
        <f t="shared" si="395"/>
        <v>24</v>
      </c>
      <c r="T1032" s="50">
        <f t="shared" si="396"/>
        <v>68</v>
      </c>
      <c r="U1032" s="88">
        <v>3.6</v>
      </c>
      <c r="V1032" s="88">
        <v>3.8</v>
      </c>
      <c r="W1032" s="99">
        <v>6.7</v>
      </c>
      <c r="X1032" s="99"/>
      <c r="Y1032" s="99"/>
      <c r="Z1032" s="53"/>
      <c r="AA1032" s="53"/>
      <c r="AB1032" s="53"/>
      <c r="AC1032" s="67">
        <f t="shared" si="397"/>
        <v>0</v>
      </c>
      <c r="AD1032" s="51"/>
      <c r="AE1032" s="20">
        <f t="shared" si="398"/>
        <v>0</v>
      </c>
      <c r="AF1032" s="85">
        <f t="shared" si="399"/>
        <v>85.899999999999991</v>
      </c>
      <c r="AG1032" s="21">
        <f t="shared" si="400"/>
        <v>85.899999999999991</v>
      </c>
      <c r="AH1032" s="82"/>
      <c r="AI1032" s="51"/>
      <c r="AJ1032" s="22">
        <f t="shared" si="401"/>
        <v>85.899999999999991</v>
      </c>
      <c r="AK1032" s="23">
        <f t="shared" si="391"/>
        <v>49.7</v>
      </c>
      <c r="AL1032" s="58"/>
      <c r="AM1032" s="24">
        <f t="shared" si="402"/>
        <v>0</v>
      </c>
      <c r="AN1032" s="25">
        <f t="shared" si="403"/>
        <v>135.6</v>
      </c>
      <c r="AO1032" s="26">
        <f t="shared" si="404"/>
        <v>135.6</v>
      </c>
      <c r="AP1032" s="79"/>
      <c r="AQ1032" s="24">
        <v>60</v>
      </c>
      <c r="AR1032" s="25">
        <v>200</v>
      </c>
      <c r="AS1032" s="25">
        <v>0</v>
      </c>
      <c r="AT1032" s="25">
        <v>16</v>
      </c>
      <c r="AU1032" s="25">
        <v>54</v>
      </c>
      <c r="AV1032" s="62">
        <f t="shared" si="410"/>
        <v>330</v>
      </c>
      <c r="AW1032" s="63">
        <f t="shared" si="405"/>
        <v>313.5</v>
      </c>
      <c r="AX1032" s="113">
        <v>6</v>
      </c>
      <c r="AY1032" s="113">
        <v>20</v>
      </c>
      <c r="AZ1032" s="113">
        <v>4</v>
      </c>
      <c r="BA1032" s="113">
        <v>1</v>
      </c>
      <c r="BB1032" s="81">
        <f t="shared" si="406"/>
        <v>31</v>
      </c>
      <c r="BC1032" s="80">
        <f t="shared" si="407"/>
        <v>282.5</v>
      </c>
      <c r="BD1032" s="36">
        <f t="shared" si="408"/>
        <v>135.6</v>
      </c>
      <c r="BE1032" s="80">
        <f t="shared" si="409"/>
        <v>146.9</v>
      </c>
    </row>
    <row r="1033" spans="1:57" ht="18" thickBot="1">
      <c r="A1033" s="217">
        <v>41931</v>
      </c>
      <c r="B1033" s="201" t="str">
        <f t="shared" si="411"/>
        <v>11:30:00</v>
      </c>
      <c r="C1033" s="27" t="s">
        <v>46</v>
      </c>
      <c r="D1033" s="88">
        <v>448</v>
      </c>
      <c r="E1033" s="88">
        <v>302</v>
      </c>
      <c r="F1033" s="88">
        <v>575</v>
      </c>
      <c r="G1033" s="88">
        <v>15</v>
      </c>
      <c r="H1033" s="88">
        <v>11</v>
      </c>
      <c r="I1033" s="89">
        <v>19</v>
      </c>
      <c r="J1033" s="48">
        <f t="shared" si="392"/>
        <v>1325</v>
      </c>
      <c r="K1033" s="48">
        <f t="shared" si="393"/>
        <v>45</v>
      </c>
      <c r="L1033" s="44">
        <v>474</v>
      </c>
      <c r="M1033" s="19">
        <v>270</v>
      </c>
      <c r="N1033" s="19"/>
      <c r="O1033" s="19">
        <v>15</v>
      </c>
      <c r="P1033" s="45">
        <v>10</v>
      </c>
      <c r="Q1033" s="49"/>
      <c r="R1033" s="48">
        <f t="shared" si="394"/>
        <v>744</v>
      </c>
      <c r="S1033" s="48">
        <f t="shared" si="395"/>
        <v>25</v>
      </c>
      <c r="T1033" s="50">
        <f t="shared" si="396"/>
        <v>70</v>
      </c>
      <c r="U1033" s="88">
        <v>3.6</v>
      </c>
      <c r="V1033" s="88">
        <v>3.8</v>
      </c>
      <c r="W1033" s="99">
        <v>6.7</v>
      </c>
      <c r="X1033" s="99"/>
      <c r="Y1033" s="99"/>
      <c r="Z1033" s="53"/>
      <c r="AA1033" s="53"/>
      <c r="AB1033" s="53"/>
      <c r="AC1033" s="67">
        <f t="shared" si="397"/>
        <v>0</v>
      </c>
      <c r="AD1033" s="51"/>
      <c r="AE1033" s="20">
        <f t="shared" si="398"/>
        <v>0</v>
      </c>
      <c r="AF1033" s="85">
        <f t="shared" si="399"/>
        <v>87.899999999999991</v>
      </c>
      <c r="AG1033" s="21">
        <f t="shared" si="400"/>
        <v>87.899999999999991</v>
      </c>
      <c r="AH1033" s="82"/>
      <c r="AI1033" s="51"/>
      <c r="AJ1033" s="22">
        <f t="shared" si="401"/>
        <v>87.899999999999991</v>
      </c>
      <c r="AK1033" s="23">
        <f t="shared" si="391"/>
        <v>47.7</v>
      </c>
      <c r="AL1033" s="58"/>
      <c r="AM1033" s="24">
        <f t="shared" si="402"/>
        <v>0</v>
      </c>
      <c r="AN1033" s="25">
        <f t="shared" si="403"/>
        <v>135.6</v>
      </c>
      <c r="AO1033" s="26">
        <f t="shared" si="404"/>
        <v>135.6</v>
      </c>
      <c r="AP1033" s="79"/>
      <c r="AQ1033" s="24">
        <v>60</v>
      </c>
      <c r="AR1033" s="25">
        <v>200</v>
      </c>
      <c r="AS1033" s="25">
        <v>0</v>
      </c>
      <c r="AT1033" s="25">
        <v>16</v>
      </c>
      <c r="AU1033" s="25">
        <v>54</v>
      </c>
      <c r="AV1033" s="62">
        <f t="shared" si="410"/>
        <v>330</v>
      </c>
      <c r="AW1033" s="63">
        <f t="shared" si="405"/>
        <v>313.5</v>
      </c>
      <c r="AX1033" s="113">
        <v>6</v>
      </c>
      <c r="AY1033" s="113">
        <v>20</v>
      </c>
      <c r="AZ1033" s="113">
        <v>4</v>
      </c>
      <c r="BA1033" s="113">
        <v>1</v>
      </c>
      <c r="BB1033" s="81">
        <f t="shared" si="406"/>
        <v>31</v>
      </c>
      <c r="BC1033" s="80">
        <f t="shared" si="407"/>
        <v>282.5</v>
      </c>
      <c r="BD1033" s="36">
        <f t="shared" si="408"/>
        <v>135.6</v>
      </c>
      <c r="BE1033" s="80">
        <f t="shared" si="409"/>
        <v>146.9</v>
      </c>
    </row>
    <row r="1034" spans="1:57" ht="18" thickBot="1">
      <c r="A1034" s="217">
        <v>41931</v>
      </c>
      <c r="B1034" s="201" t="str">
        <f t="shared" si="411"/>
        <v>12:00:00</v>
      </c>
      <c r="C1034" s="27" t="s">
        <v>18</v>
      </c>
      <c r="D1034" s="88">
        <v>448</v>
      </c>
      <c r="E1034" s="88">
        <v>304</v>
      </c>
      <c r="F1034" s="92">
        <v>569</v>
      </c>
      <c r="G1034" s="88">
        <v>16</v>
      </c>
      <c r="H1034" s="88">
        <v>11</v>
      </c>
      <c r="I1034" s="89">
        <v>19</v>
      </c>
      <c r="J1034" s="48">
        <f t="shared" si="392"/>
        <v>1321</v>
      </c>
      <c r="K1034" s="48">
        <f t="shared" si="393"/>
        <v>46</v>
      </c>
      <c r="L1034" s="44">
        <v>476</v>
      </c>
      <c r="M1034" s="19">
        <v>265</v>
      </c>
      <c r="N1034" s="19"/>
      <c r="O1034" s="19">
        <v>15</v>
      </c>
      <c r="P1034" s="45">
        <v>9</v>
      </c>
      <c r="Q1034" s="49"/>
      <c r="R1034" s="48">
        <f t="shared" si="394"/>
        <v>741</v>
      </c>
      <c r="S1034" s="48">
        <f t="shared" si="395"/>
        <v>24</v>
      </c>
      <c r="T1034" s="50">
        <f t="shared" si="396"/>
        <v>70</v>
      </c>
      <c r="U1034" s="88">
        <v>0</v>
      </c>
      <c r="V1034" s="88">
        <v>3.5</v>
      </c>
      <c r="W1034" s="99">
        <v>6.8</v>
      </c>
      <c r="X1034" s="99"/>
      <c r="Y1034" s="99"/>
      <c r="Z1034" s="53"/>
      <c r="AA1034" s="53"/>
      <c r="AB1034" s="53"/>
      <c r="AC1034" s="67">
        <f t="shared" si="397"/>
        <v>0</v>
      </c>
      <c r="AD1034" s="51"/>
      <c r="AE1034" s="20">
        <f t="shared" si="398"/>
        <v>0</v>
      </c>
      <c r="AF1034" s="85">
        <f t="shared" si="399"/>
        <v>84.1</v>
      </c>
      <c r="AG1034" s="21">
        <f t="shared" si="400"/>
        <v>84.1</v>
      </c>
      <c r="AH1034" s="82"/>
      <c r="AI1034" s="51"/>
      <c r="AJ1034" s="22">
        <f t="shared" si="401"/>
        <v>84.1</v>
      </c>
      <c r="AK1034" s="23">
        <f t="shared" si="391"/>
        <v>51.5</v>
      </c>
      <c r="AL1034" s="58"/>
      <c r="AM1034" s="24">
        <f t="shared" si="402"/>
        <v>0</v>
      </c>
      <c r="AN1034" s="25">
        <f t="shared" si="403"/>
        <v>135.6</v>
      </c>
      <c r="AO1034" s="26">
        <f t="shared" si="404"/>
        <v>135.6</v>
      </c>
      <c r="AP1034" s="79"/>
      <c r="AQ1034" s="24">
        <v>60</v>
      </c>
      <c r="AR1034" s="25">
        <v>200</v>
      </c>
      <c r="AS1034" s="25">
        <v>0</v>
      </c>
      <c r="AT1034" s="25">
        <v>16</v>
      </c>
      <c r="AU1034" s="25">
        <v>54</v>
      </c>
      <c r="AV1034" s="62">
        <f t="shared" si="410"/>
        <v>330</v>
      </c>
      <c r="AW1034" s="63">
        <f t="shared" si="405"/>
        <v>313.5</v>
      </c>
      <c r="AX1034" s="113">
        <v>6</v>
      </c>
      <c r="AY1034" s="113">
        <v>20</v>
      </c>
      <c r="AZ1034" s="113">
        <v>4</v>
      </c>
      <c r="BA1034" s="113">
        <v>1</v>
      </c>
      <c r="BB1034" s="81">
        <f t="shared" si="406"/>
        <v>31</v>
      </c>
      <c r="BC1034" s="80">
        <f t="shared" si="407"/>
        <v>282.5</v>
      </c>
      <c r="BD1034" s="36">
        <f t="shared" si="408"/>
        <v>135.6</v>
      </c>
      <c r="BE1034" s="80">
        <f t="shared" si="409"/>
        <v>146.9</v>
      </c>
    </row>
    <row r="1035" spans="1:57" ht="18" thickBot="1">
      <c r="A1035" s="217">
        <v>41931</v>
      </c>
      <c r="B1035" s="201" t="str">
        <f t="shared" si="411"/>
        <v>12:30:00</v>
      </c>
      <c r="C1035" s="27" t="s">
        <v>47</v>
      </c>
      <c r="D1035" s="88">
        <v>462</v>
      </c>
      <c r="E1035" s="88">
        <v>305</v>
      </c>
      <c r="F1035" s="92">
        <v>581</v>
      </c>
      <c r="G1035" s="88">
        <v>16</v>
      </c>
      <c r="H1035" s="88">
        <v>11</v>
      </c>
      <c r="I1035" s="89">
        <v>19</v>
      </c>
      <c r="J1035" s="48">
        <f t="shared" si="392"/>
        <v>1348</v>
      </c>
      <c r="K1035" s="48">
        <f t="shared" si="393"/>
        <v>46</v>
      </c>
      <c r="L1035" s="44">
        <v>436</v>
      </c>
      <c r="M1035" s="19">
        <v>267</v>
      </c>
      <c r="N1035" s="19"/>
      <c r="O1035" s="19">
        <v>14</v>
      </c>
      <c r="P1035" s="45">
        <v>9</v>
      </c>
      <c r="Q1035" s="49"/>
      <c r="R1035" s="48">
        <f t="shared" si="394"/>
        <v>703</v>
      </c>
      <c r="S1035" s="48">
        <f t="shared" si="395"/>
        <v>23</v>
      </c>
      <c r="T1035" s="50">
        <f t="shared" si="396"/>
        <v>69</v>
      </c>
      <c r="U1035" s="88">
        <v>0</v>
      </c>
      <c r="V1035" s="88">
        <v>3.5</v>
      </c>
      <c r="W1035" s="99">
        <v>6.8</v>
      </c>
      <c r="X1035" s="99"/>
      <c r="Y1035" s="99"/>
      <c r="Z1035" s="53"/>
      <c r="AA1035" s="53"/>
      <c r="AB1035" s="53"/>
      <c r="AC1035" s="67">
        <f t="shared" si="397"/>
        <v>0</v>
      </c>
      <c r="AD1035" s="51"/>
      <c r="AE1035" s="20">
        <f t="shared" si="398"/>
        <v>0</v>
      </c>
      <c r="AF1035" s="85">
        <f t="shared" si="399"/>
        <v>82.8</v>
      </c>
      <c r="AG1035" s="21">
        <f t="shared" si="400"/>
        <v>82.8</v>
      </c>
      <c r="AH1035" s="82"/>
      <c r="AI1035" s="51"/>
      <c r="AJ1035" s="22">
        <f t="shared" si="401"/>
        <v>82.8</v>
      </c>
      <c r="AK1035" s="23">
        <f t="shared" si="391"/>
        <v>52.8</v>
      </c>
      <c r="AL1035" s="58"/>
      <c r="AM1035" s="24">
        <f t="shared" si="402"/>
        <v>0</v>
      </c>
      <c r="AN1035" s="25">
        <f t="shared" si="403"/>
        <v>135.6</v>
      </c>
      <c r="AO1035" s="26">
        <f t="shared" si="404"/>
        <v>135.6</v>
      </c>
      <c r="AP1035" s="79"/>
      <c r="AQ1035" s="24">
        <v>60</v>
      </c>
      <c r="AR1035" s="25">
        <v>200</v>
      </c>
      <c r="AS1035" s="25">
        <v>0</v>
      </c>
      <c r="AT1035" s="25">
        <v>16</v>
      </c>
      <c r="AU1035" s="25">
        <v>54</v>
      </c>
      <c r="AV1035" s="62">
        <f t="shared" si="410"/>
        <v>330</v>
      </c>
      <c r="AW1035" s="63">
        <f t="shared" si="405"/>
        <v>313.5</v>
      </c>
      <c r="AX1035" s="113">
        <v>6</v>
      </c>
      <c r="AY1035" s="113">
        <v>20</v>
      </c>
      <c r="AZ1035" s="113">
        <v>4</v>
      </c>
      <c r="BA1035" s="113">
        <v>1</v>
      </c>
      <c r="BB1035" s="81">
        <f t="shared" si="406"/>
        <v>31</v>
      </c>
      <c r="BC1035" s="80">
        <f t="shared" si="407"/>
        <v>282.5</v>
      </c>
      <c r="BD1035" s="36">
        <f t="shared" si="408"/>
        <v>135.6</v>
      </c>
      <c r="BE1035" s="80">
        <f t="shared" si="409"/>
        <v>146.9</v>
      </c>
    </row>
    <row r="1036" spans="1:57" ht="18" thickBot="1">
      <c r="A1036" s="217">
        <v>41931</v>
      </c>
      <c r="B1036" s="201" t="str">
        <f t="shared" si="411"/>
        <v>13:00:00</v>
      </c>
      <c r="C1036" s="27" t="s">
        <v>19</v>
      </c>
      <c r="D1036" s="88">
        <v>464</v>
      </c>
      <c r="E1036" s="88">
        <v>310</v>
      </c>
      <c r="F1036" s="92">
        <v>575</v>
      </c>
      <c r="G1036" s="88">
        <v>16</v>
      </c>
      <c r="H1036" s="88">
        <v>11</v>
      </c>
      <c r="I1036" s="89">
        <v>19</v>
      </c>
      <c r="J1036" s="48">
        <f t="shared" si="392"/>
        <v>1349</v>
      </c>
      <c r="K1036" s="48">
        <f t="shared" si="393"/>
        <v>46</v>
      </c>
      <c r="L1036" s="44">
        <v>496</v>
      </c>
      <c r="M1036" s="19">
        <v>266</v>
      </c>
      <c r="N1036" s="19"/>
      <c r="O1036" s="19">
        <v>16</v>
      </c>
      <c r="P1036" s="45">
        <v>9</v>
      </c>
      <c r="Q1036" s="49"/>
      <c r="R1036" s="48">
        <f t="shared" si="394"/>
        <v>762</v>
      </c>
      <c r="S1036" s="48">
        <f t="shared" si="395"/>
        <v>25</v>
      </c>
      <c r="T1036" s="50">
        <f t="shared" si="396"/>
        <v>71</v>
      </c>
      <c r="U1036" s="88">
        <v>2.96</v>
      </c>
      <c r="V1036" s="88">
        <v>3.5</v>
      </c>
      <c r="W1036" s="99">
        <v>6.9</v>
      </c>
      <c r="X1036" s="99"/>
      <c r="Y1036" s="99"/>
      <c r="Z1036" s="53"/>
      <c r="AA1036" s="53"/>
      <c r="AB1036" s="53"/>
      <c r="AC1036" s="67">
        <f t="shared" si="397"/>
        <v>0</v>
      </c>
      <c r="AD1036" s="51"/>
      <c r="AE1036" s="20">
        <f t="shared" si="398"/>
        <v>0</v>
      </c>
      <c r="AF1036" s="85">
        <f t="shared" si="399"/>
        <v>87.86</v>
      </c>
      <c r="AG1036" s="21">
        <f t="shared" si="400"/>
        <v>87.86</v>
      </c>
      <c r="AH1036" s="82"/>
      <c r="AI1036" s="51"/>
      <c r="AJ1036" s="22">
        <f t="shared" si="401"/>
        <v>87.86</v>
      </c>
      <c r="AK1036" s="23">
        <f t="shared" si="391"/>
        <v>47.739999999999995</v>
      </c>
      <c r="AL1036" s="58"/>
      <c r="AM1036" s="24">
        <f t="shared" si="402"/>
        <v>0</v>
      </c>
      <c r="AN1036" s="25">
        <f t="shared" si="403"/>
        <v>135.6</v>
      </c>
      <c r="AO1036" s="26">
        <f t="shared" si="404"/>
        <v>135.6</v>
      </c>
      <c r="AP1036" s="79"/>
      <c r="AQ1036" s="24">
        <v>60</v>
      </c>
      <c r="AR1036" s="25">
        <v>200</v>
      </c>
      <c r="AS1036" s="25">
        <v>0</v>
      </c>
      <c r="AT1036" s="25">
        <v>16</v>
      </c>
      <c r="AU1036" s="25">
        <v>54</v>
      </c>
      <c r="AV1036" s="62">
        <f t="shared" si="410"/>
        <v>330</v>
      </c>
      <c r="AW1036" s="63">
        <f t="shared" si="405"/>
        <v>313.5</v>
      </c>
      <c r="AX1036" s="113">
        <v>6</v>
      </c>
      <c r="AY1036" s="113">
        <v>20</v>
      </c>
      <c r="AZ1036" s="113">
        <v>4</v>
      </c>
      <c r="BA1036" s="113">
        <v>1</v>
      </c>
      <c r="BB1036" s="81">
        <f t="shared" si="406"/>
        <v>31</v>
      </c>
      <c r="BC1036" s="80">
        <f t="shared" si="407"/>
        <v>282.5</v>
      </c>
      <c r="BD1036" s="36">
        <f t="shared" si="408"/>
        <v>135.6</v>
      </c>
      <c r="BE1036" s="80">
        <f t="shared" si="409"/>
        <v>146.9</v>
      </c>
    </row>
    <row r="1037" spans="1:57" ht="18" thickBot="1">
      <c r="A1037" s="217">
        <v>41931</v>
      </c>
      <c r="B1037" s="201" t="str">
        <f t="shared" si="411"/>
        <v>13:30:00</v>
      </c>
      <c r="C1037" s="27" t="s">
        <v>48</v>
      </c>
      <c r="D1037" s="88">
        <v>482</v>
      </c>
      <c r="E1037" s="88">
        <v>316</v>
      </c>
      <c r="F1037" s="92">
        <v>598</v>
      </c>
      <c r="G1037" s="88">
        <v>17</v>
      </c>
      <c r="H1037" s="88">
        <v>11</v>
      </c>
      <c r="I1037" s="89">
        <v>19</v>
      </c>
      <c r="J1037" s="48">
        <f t="shared" si="392"/>
        <v>1396</v>
      </c>
      <c r="K1037" s="48">
        <f t="shared" si="393"/>
        <v>47</v>
      </c>
      <c r="L1037" s="44">
        <v>511</v>
      </c>
      <c r="M1037" s="19">
        <v>274</v>
      </c>
      <c r="N1037" s="19"/>
      <c r="O1037" s="19">
        <v>17</v>
      </c>
      <c r="P1037" s="45">
        <v>10</v>
      </c>
      <c r="Q1037" s="49"/>
      <c r="R1037" s="48">
        <f t="shared" si="394"/>
        <v>785</v>
      </c>
      <c r="S1037" s="48">
        <f t="shared" si="395"/>
        <v>27</v>
      </c>
      <c r="T1037" s="50">
        <f t="shared" si="396"/>
        <v>74</v>
      </c>
      <c r="U1037" s="88">
        <v>2.96</v>
      </c>
      <c r="V1037" s="88">
        <v>3.8</v>
      </c>
      <c r="W1037" s="99">
        <v>6.9</v>
      </c>
      <c r="X1037" s="99"/>
      <c r="Y1037" s="99"/>
      <c r="Z1037" s="53"/>
      <c r="AA1037" s="53"/>
      <c r="AB1037" s="53"/>
      <c r="AC1037" s="67">
        <f t="shared" si="397"/>
        <v>0</v>
      </c>
      <c r="AD1037" s="51"/>
      <c r="AE1037" s="20">
        <f t="shared" si="398"/>
        <v>0</v>
      </c>
      <c r="AF1037" s="85">
        <f t="shared" si="399"/>
        <v>91.16</v>
      </c>
      <c r="AG1037" s="21">
        <f t="shared" si="400"/>
        <v>91.16</v>
      </c>
      <c r="AH1037" s="82"/>
      <c r="AI1037" s="51"/>
      <c r="AJ1037" s="22">
        <f t="shared" si="401"/>
        <v>91.16</v>
      </c>
      <c r="AK1037" s="23">
        <f t="shared" si="391"/>
        <v>44.44</v>
      </c>
      <c r="AL1037" s="58"/>
      <c r="AM1037" s="24">
        <f t="shared" si="402"/>
        <v>0</v>
      </c>
      <c r="AN1037" s="25">
        <f t="shared" si="403"/>
        <v>135.6</v>
      </c>
      <c r="AO1037" s="26">
        <f t="shared" si="404"/>
        <v>135.6</v>
      </c>
      <c r="AP1037" s="79"/>
      <c r="AQ1037" s="24">
        <v>60</v>
      </c>
      <c r="AR1037" s="25">
        <v>200</v>
      </c>
      <c r="AS1037" s="25">
        <v>0</v>
      </c>
      <c r="AT1037" s="25">
        <v>16</v>
      </c>
      <c r="AU1037" s="25">
        <v>54</v>
      </c>
      <c r="AV1037" s="62">
        <f t="shared" si="410"/>
        <v>330</v>
      </c>
      <c r="AW1037" s="63">
        <f t="shared" si="405"/>
        <v>313.5</v>
      </c>
      <c r="AX1037" s="113">
        <v>6</v>
      </c>
      <c r="AY1037" s="113">
        <v>20</v>
      </c>
      <c r="AZ1037" s="113">
        <v>4</v>
      </c>
      <c r="BA1037" s="113">
        <v>1</v>
      </c>
      <c r="BB1037" s="81">
        <f t="shared" si="406"/>
        <v>31</v>
      </c>
      <c r="BC1037" s="80">
        <f t="shared" si="407"/>
        <v>282.5</v>
      </c>
      <c r="BD1037" s="36">
        <f t="shared" si="408"/>
        <v>135.6</v>
      </c>
      <c r="BE1037" s="80">
        <f t="shared" si="409"/>
        <v>146.9</v>
      </c>
    </row>
    <row r="1038" spans="1:57" ht="18" thickBot="1">
      <c r="A1038" s="217">
        <v>41931</v>
      </c>
      <c r="B1038" s="201" t="str">
        <f t="shared" si="411"/>
        <v>14:00:00</v>
      </c>
      <c r="C1038" s="27" t="s">
        <v>20</v>
      </c>
      <c r="D1038" s="88">
        <v>487</v>
      </c>
      <c r="E1038" s="88">
        <v>315</v>
      </c>
      <c r="F1038" s="92">
        <v>580</v>
      </c>
      <c r="G1038" s="88">
        <v>17</v>
      </c>
      <c r="H1038" s="88">
        <v>11</v>
      </c>
      <c r="I1038" s="89">
        <v>19</v>
      </c>
      <c r="J1038" s="48">
        <f t="shared" si="392"/>
        <v>1382</v>
      </c>
      <c r="K1038" s="48">
        <f t="shared" si="393"/>
        <v>47</v>
      </c>
      <c r="L1038" s="44">
        <v>490</v>
      </c>
      <c r="M1038" s="19">
        <v>275</v>
      </c>
      <c r="N1038" s="19"/>
      <c r="O1038" s="19">
        <v>16</v>
      </c>
      <c r="P1038" s="45">
        <v>10</v>
      </c>
      <c r="Q1038" s="49"/>
      <c r="R1038" s="48">
        <f t="shared" si="394"/>
        <v>765</v>
      </c>
      <c r="S1038" s="48">
        <f t="shared" si="395"/>
        <v>26</v>
      </c>
      <c r="T1038" s="50">
        <f t="shared" si="396"/>
        <v>73</v>
      </c>
      <c r="U1038" s="88">
        <v>3.36</v>
      </c>
      <c r="V1038" s="88">
        <v>4</v>
      </c>
      <c r="W1038" s="99">
        <v>6.8</v>
      </c>
      <c r="X1038" s="99"/>
      <c r="Y1038" s="99"/>
      <c r="Z1038" s="53"/>
      <c r="AA1038" s="53"/>
      <c r="AB1038" s="53"/>
      <c r="AC1038" s="67">
        <f t="shared" si="397"/>
        <v>0</v>
      </c>
      <c r="AD1038" s="51"/>
      <c r="AE1038" s="20">
        <f t="shared" si="398"/>
        <v>0</v>
      </c>
      <c r="AF1038" s="85">
        <f t="shared" si="399"/>
        <v>90.96</v>
      </c>
      <c r="AG1038" s="21">
        <f t="shared" si="400"/>
        <v>90.96</v>
      </c>
      <c r="AH1038" s="82"/>
      <c r="AI1038" s="51"/>
      <c r="AJ1038" s="22">
        <f t="shared" si="401"/>
        <v>90.96</v>
      </c>
      <c r="AK1038" s="23">
        <f t="shared" si="391"/>
        <v>44.64</v>
      </c>
      <c r="AL1038" s="58"/>
      <c r="AM1038" s="24">
        <f t="shared" si="402"/>
        <v>0</v>
      </c>
      <c r="AN1038" s="25">
        <f t="shared" si="403"/>
        <v>135.6</v>
      </c>
      <c r="AO1038" s="26">
        <f t="shared" si="404"/>
        <v>135.6</v>
      </c>
      <c r="AP1038" s="79"/>
      <c r="AQ1038" s="24">
        <v>60</v>
      </c>
      <c r="AR1038" s="25">
        <v>200</v>
      </c>
      <c r="AS1038" s="25">
        <v>0</v>
      </c>
      <c r="AT1038" s="25">
        <v>16</v>
      </c>
      <c r="AU1038" s="25">
        <v>54</v>
      </c>
      <c r="AV1038" s="62">
        <f t="shared" si="410"/>
        <v>330</v>
      </c>
      <c r="AW1038" s="63">
        <f t="shared" si="405"/>
        <v>313.5</v>
      </c>
      <c r="AX1038" s="113">
        <v>6</v>
      </c>
      <c r="AY1038" s="113">
        <v>20</v>
      </c>
      <c r="AZ1038" s="113">
        <v>4</v>
      </c>
      <c r="BA1038" s="113">
        <v>1</v>
      </c>
      <c r="BB1038" s="81">
        <f t="shared" si="406"/>
        <v>31</v>
      </c>
      <c r="BC1038" s="80">
        <f t="shared" si="407"/>
        <v>282.5</v>
      </c>
      <c r="BD1038" s="36">
        <f t="shared" si="408"/>
        <v>135.6</v>
      </c>
      <c r="BE1038" s="80">
        <f t="shared" si="409"/>
        <v>146.9</v>
      </c>
    </row>
    <row r="1039" spans="1:57" ht="18" thickBot="1">
      <c r="A1039" s="217">
        <v>41931</v>
      </c>
      <c r="B1039" s="201" t="str">
        <f t="shared" si="411"/>
        <v>14:30:00</v>
      </c>
      <c r="C1039" s="27" t="s">
        <v>33</v>
      </c>
      <c r="D1039" s="88">
        <v>498</v>
      </c>
      <c r="E1039" s="88">
        <v>326</v>
      </c>
      <c r="F1039" s="92">
        <v>598</v>
      </c>
      <c r="G1039" s="88">
        <v>17</v>
      </c>
      <c r="H1039" s="88">
        <v>11</v>
      </c>
      <c r="I1039" s="89">
        <v>20</v>
      </c>
      <c r="J1039" s="48">
        <f t="shared" si="392"/>
        <v>1422</v>
      </c>
      <c r="K1039" s="48">
        <f t="shared" si="393"/>
        <v>48</v>
      </c>
      <c r="L1039" s="44">
        <v>501</v>
      </c>
      <c r="M1039" s="19">
        <v>277</v>
      </c>
      <c r="N1039" s="19"/>
      <c r="O1039" s="19">
        <v>17</v>
      </c>
      <c r="P1039" s="45">
        <v>10</v>
      </c>
      <c r="Q1039" s="49"/>
      <c r="R1039" s="48">
        <f t="shared" si="394"/>
        <v>778</v>
      </c>
      <c r="S1039" s="48">
        <f t="shared" si="395"/>
        <v>27</v>
      </c>
      <c r="T1039" s="50">
        <f t="shared" si="396"/>
        <v>75</v>
      </c>
      <c r="U1039" s="88">
        <v>3.36</v>
      </c>
      <c r="V1039" s="88">
        <v>4</v>
      </c>
      <c r="W1039" s="99">
        <v>6.8</v>
      </c>
      <c r="X1039" s="99"/>
      <c r="Y1039" s="99"/>
      <c r="Z1039" s="53"/>
      <c r="AA1039" s="53"/>
      <c r="AB1039" s="53"/>
      <c r="AC1039" s="67">
        <f t="shared" si="397"/>
        <v>0</v>
      </c>
      <c r="AD1039" s="51"/>
      <c r="AE1039" s="20">
        <f t="shared" si="398"/>
        <v>0</v>
      </c>
      <c r="AF1039" s="85">
        <f t="shared" si="399"/>
        <v>93.16</v>
      </c>
      <c r="AG1039" s="21">
        <f t="shared" si="400"/>
        <v>93.16</v>
      </c>
      <c r="AH1039" s="82"/>
      <c r="AI1039" s="51"/>
      <c r="AJ1039" s="22">
        <f t="shared" si="401"/>
        <v>93.16</v>
      </c>
      <c r="AK1039" s="23">
        <f t="shared" si="391"/>
        <v>42.44</v>
      </c>
      <c r="AL1039" s="58"/>
      <c r="AM1039" s="24">
        <f t="shared" si="402"/>
        <v>0</v>
      </c>
      <c r="AN1039" s="25">
        <f t="shared" si="403"/>
        <v>135.6</v>
      </c>
      <c r="AO1039" s="26">
        <f t="shared" si="404"/>
        <v>135.6</v>
      </c>
      <c r="AP1039" s="79"/>
      <c r="AQ1039" s="24">
        <v>60</v>
      </c>
      <c r="AR1039" s="25">
        <v>200</v>
      </c>
      <c r="AS1039" s="25">
        <v>0</v>
      </c>
      <c r="AT1039" s="25">
        <v>16</v>
      </c>
      <c r="AU1039" s="25">
        <v>54</v>
      </c>
      <c r="AV1039" s="62">
        <f t="shared" si="410"/>
        <v>330</v>
      </c>
      <c r="AW1039" s="63">
        <f t="shared" si="405"/>
        <v>313.5</v>
      </c>
      <c r="AX1039" s="113">
        <v>6</v>
      </c>
      <c r="AY1039" s="113">
        <v>20</v>
      </c>
      <c r="AZ1039" s="113">
        <v>4</v>
      </c>
      <c r="BA1039" s="113">
        <v>1</v>
      </c>
      <c r="BB1039" s="81">
        <f t="shared" si="406"/>
        <v>31</v>
      </c>
      <c r="BC1039" s="80">
        <f t="shared" si="407"/>
        <v>282.5</v>
      </c>
      <c r="BD1039" s="36">
        <f t="shared" si="408"/>
        <v>135.6</v>
      </c>
      <c r="BE1039" s="80">
        <f t="shared" si="409"/>
        <v>146.9</v>
      </c>
    </row>
    <row r="1040" spans="1:57" ht="18" thickBot="1">
      <c r="A1040" s="217">
        <v>41931</v>
      </c>
      <c r="B1040" s="201" t="str">
        <f t="shared" si="411"/>
        <v>15:00:00</v>
      </c>
      <c r="C1040" s="27" t="s">
        <v>21</v>
      </c>
      <c r="D1040" s="88">
        <v>492</v>
      </c>
      <c r="E1040" s="88">
        <v>320</v>
      </c>
      <c r="F1040" s="92">
        <v>585</v>
      </c>
      <c r="G1040" s="88">
        <v>17</v>
      </c>
      <c r="H1040" s="88">
        <v>11</v>
      </c>
      <c r="I1040" s="89">
        <v>20</v>
      </c>
      <c r="J1040" s="48">
        <f t="shared" si="392"/>
        <v>1397</v>
      </c>
      <c r="K1040" s="48">
        <f t="shared" si="393"/>
        <v>48</v>
      </c>
      <c r="L1040" s="44">
        <v>499</v>
      </c>
      <c r="M1040" s="19">
        <v>269</v>
      </c>
      <c r="N1040" s="19"/>
      <c r="O1040" s="19">
        <v>16</v>
      </c>
      <c r="P1040" s="45">
        <v>9</v>
      </c>
      <c r="Q1040" s="49"/>
      <c r="R1040" s="48">
        <f t="shared" si="394"/>
        <v>768</v>
      </c>
      <c r="S1040" s="48">
        <f t="shared" si="395"/>
        <v>25</v>
      </c>
      <c r="T1040" s="50">
        <f t="shared" si="396"/>
        <v>73</v>
      </c>
      <c r="U1040" s="88">
        <v>3.36</v>
      </c>
      <c r="V1040" s="88">
        <v>4</v>
      </c>
      <c r="W1040" s="99">
        <v>6.8</v>
      </c>
      <c r="X1040" s="99"/>
      <c r="Y1040" s="99"/>
      <c r="Z1040" s="53"/>
      <c r="AA1040" s="53"/>
      <c r="AB1040" s="53"/>
      <c r="AC1040" s="67">
        <f t="shared" si="397"/>
        <v>0</v>
      </c>
      <c r="AD1040" s="51"/>
      <c r="AE1040" s="20">
        <f t="shared" si="398"/>
        <v>0</v>
      </c>
      <c r="AF1040" s="85">
        <f t="shared" si="399"/>
        <v>91.16</v>
      </c>
      <c r="AG1040" s="21">
        <f t="shared" si="400"/>
        <v>91.16</v>
      </c>
      <c r="AH1040" s="82"/>
      <c r="AI1040" s="51"/>
      <c r="AJ1040" s="22">
        <f t="shared" si="401"/>
        <v>91.16</v>
      </c>
      <c r="AK1040" s="23">
        <f t="shared" si="391"/>
        <v>44.44</v>
      </c>
      <c r="AL1040" s="58"/>
      <c r="AM1040" s="24">
        <f t="shared" si="402"/>
        <v>0</v>
      </c>
      <c r="AN1040" s="25">
        <f t="shared" si="403"/>
        <v>135.6</v>
      </c>
      <c r="AO1040" s="26">
        <f t="shared" si="404"/>
        <v>135.6</v>
      </c>
      <c r="AP1040" s="79"/>
      <c r="AQ1040" s="24">
        <v>60</v>
      </c>
      <c r="AR1040" s="25">
        <v>200</v>
      </c>
      <c r="AS1040" s="25">
        <v>0</v>
      </c>
      <c r="AT1040" s="25">
        <v>16</v>
      </c>
      <c r="AU1040" s="25">
        <v>54</v>
      </c>
      <c r="AV1040" s="62">
        <f t="shared" si="410"/>
        <v>330</v>
      </c>
      <c r="AW1040" s="63">
        <f t="shared" si="405"/>
        <v>313.5</v>
      </c>
      <c r="AX1040" s="113">
        <v>6</v>
      </c>
      <c r="AY1040" s="113">
        <v>20</v>
      </c>
      <c r="AZ1040" s="113">
        <v>4</v>
      </c>
      <c r="BA1040" s="113">
        <v>1</v>
      </c>
      <c r="BB1040" s="81">
        <f t="shared" si="406"/>
        <v>31</v>
      </c>
      <c r="BC1040" s="80">
        <f t="shared" si="407"/>
        <v>282.5</v>
      </c>
      <c r="BD1040" s="36">
        <f t="shared" si="408"/>
        <v>135.6</v>
      </c>
      <c r="BE1040" s="80">
        <f t="shared" si="409"/>
        <v>146.9</v>
      </c>
    </row>
    <row r="1041" spans="1:57" ht="18" thickBot="1">
      <c r="A1041" s="217">
        <v>41931</v>
      </c>
      <c r="B1041" s="201" t="str">
        <f t="shared" si="411"/>
        <v>15:30:00</v>
      </c>
      <c r="C1041" s="27" t="s">
        <v>34</v>
      </c>
      <c r="D1041" s="88">
        <v>491</v>
      </c>
      <c r="E1041" s="88">
        <v>311</v>
      </c>
      <c r="F1041" s="88">
        <v>588</v>
      </c>
      <c r="G1041" s="88">
        <v>17</v>
      </c>
      <c r="H1041" s="88">
        <v>11</v>
      </c>
      <c r="I1041" s="89">
        <v>20</v>
      </c>
      <c r="J1041" s="48">
        <f t="shared" si="392"/>
        <v>1390</v>
      </c>
      <c r="K1041" s="48">
        <f t="shared" si="393"/>
        <v>48</v>
      </c>
      <c r="L1041" s="44">
        <v>508</v>
      </c>
      <c r="M1041" s="19">
        <v>281</v>
      </c>
      <c r="N1041" s="19"/>
      <c r="O1041" s="19">
        <v>17</v>
      </c>
      <c r="P1041" s="45">
        <v>10</v>
      </c>
      <c r="Q1041" s="49"/>
      <c r="R1041" s="48">
        <f t="shared" si="394"/>
        <v>789</v>
      </c>
      <c r="S1041" s="48">
        <f t="shared" si="395"/>
        <v>27</v>
      </c>
      <c r="T1041" s="50">
        <f t="shared" si="396"/>
        <v>75</v>
      </c>
      <c r="U1041" s="88">
        <v>3.36</v>
      </c>
      <c r="V1041" s="88">
        <v>4</v>
      </c>
      <c r="W1041" s="99">
        <v>6.8</v>
      </c>
      <c r="X1041" s="99"/>
      <c r="Y1041" s="99"/>
      <c r="Z1041" s="53"/>
      <c r="AA1041" s="53"/>
      <c r="AB1041" s="53"/>
      <c r="AC1041" s="67">
        <f t="shared" si="397"/>
        <v>0</v>
      </c>
      <c r="AD1041" s="51"/>
      <c r="AE1041" s="20">
        <f t="shared" si="398"/>
        <v>0</v>
      </c>
      <c r="AF1041" s="85">
        <f t="shared" si="399"/>
        <v>93.16</v>
      </c>
      <c r="AG1041" s="21">
        <f t="shared" si="400"/>
        <v>93.16</v>
      </c>
      <c r="AH1041" s="82"/>
      <c r="AI1041" s="51"/>
      <c r="AJ1041" s="22">
        <f t="shared" si="401"/>
        <v>93.16</v>
      </c>
      <c r="AK1041" s="23">
        <f t="shared" si="391"/>
        <v>42.44</v>
      </c>
      <c r="AL1041" s="58"/>
      <c r="AM1041" s="24">
        <f t="shared" si="402"/>
        <v>0</v>
      </c>
      <c r="AN1041" s="25">
        <f t="shared" si="403"/>
        <v>135.6</v>
      </c>
      <c r="AO1041" s="26">
        <f t="shared" si="404"/>
        <v>135.6</v>
      </c>
      <c r="AP1041" s="79"/>
      <c r="AQ1041" s="24">
        <v>60</v>
      </c>
      <c r="AR1041" s="25">
        <v>200</v>
      </c>
      <c r="AS1041" s="25">
        <v>0</v>
      </c>
      <c r="AT1041" s="25">
        <v>16</v>
      </c>
      <c r="AU1041" s="25">
        <v>54</v>
      </c>
      <c r="AV1041" s="62">
        <f t="shared" si="410"/>
        <v>330</v>
      </c>
      <c r="AW1041" s="63">
        <f t="shared" si="405"/>
        <v>313.5</v>
      </c>
      <c r="AX1041" s="113">
        <v>6</v>
      </c>
      <c r="AY1041" s="113">
        <v>20</v>
      </c>
      <c r="AZ1041" s="113">
        <v>4</v>
      </c>
      <c r="BA1041" s="113">
        <v>1</v>
      </c>
      <c r="BB1041" s="81">
        <f t="shared" si="406"/>
        <v>31</v>
      </c>
      <c r="BC1041" s="80">
        <f t="shared" si="407"/>
        <v>282.5</v>
      </c>
      <c r="BD1041" s="36">
        <f t="shared" si="408"/>
        <v>135.6</v>
      </c>
      <c r="BE1041" s="80">
        <f t="shared" si="409"/>
        <v>146.9</v>
      </c>
    </row>
    <row r="1042" spans="1:57" ht="18" thickBot="1">
      <c r="A1042" s="217">
        <v>41931</v>
      </c>
      <c r="B1042" s="201" t="str">
        <f t="shared" si="411"/>
        <v>16:00:00</v>
      </c>
      <c r="C1042" s="27" t="s">
        <v>22</v>
      </c>
      <c r="D1042" s="88">
        <v>481</v>
      </c>
      <c r="E1042" s="88">
        <v>309</v>
      </c>
      <c r="F1042" s="88">
        <v>579</v>
      </c>
      <c r="G1042" s="88">
        <v>17</v>
      </c>
      <c r="H1042" s="88">
        <v>11</v>
      </c>
      <c r="I1042" s="89">
        <v>20</v>
      </c>
      <c r="J1042" s="48">
        <f t="shared" si="392"/>
        <v>1369</v>
      </c>
      <c r="K1042" s="48">
        <f t="shared" si="393"/>
        <v>48</v>
      </c>
      <c r="L1042" s="44">
        <v>491</v>
      </c>
      <c r="M1042" s="19">
        <v>275</v>
      </c>
      <c r="N1042" s="19"/>
      <c r="O1042" s="19">
        <v>16</v>
      </c>
      <c r="P1042" s="45">
        <v>10</v>
      </c>
      <c r="Q1042" s="49"/>
      <c r="R1042" s="48">
        <f t="shared" si="394"/>
        <v>766</v>
      </c>
      <c r="S1042" s="48">
        <f t="shared" si="395"/>
        <v>26</v>
      </c>
      <c r="T1042" s="50">
        <f t="shared" si="396"/>
        <v>74</v>
      </c>
      <c r="U1042" s="88">
        <v>3.36</v>
      </c>
      <c r="V1042" s="88">
        <v>4</v>
      </c>
      <c r="W1042" s="99">
        <v>7.3</v>
      </c>
      <c r="X1042" s="99"/>
      <c r="Y1042" s="99"/>
      <c r="Z1042" s="53"/>
      <c r="AA1042" s="53"/>
      <c r="AB1042" s="53"/>
      <c r="AC1042" s="67">
        <f t="shared" si="397"/>
        <v>0</v>
      </c>
      <c r="AD1042" s="51"/>
      <c r="AE1042" s="20">
        <f t="shared" si="398"/>
        <v>0</v>
      </c>
      <c r="AF1042" s="85">
        <f t="shared" si="399"/>
        <v>92.66</v>
      </c>
      <c r="AG1042" s="21">
        <f t="shared" si="400"/>
        <v>92.66</v>
      </c>
      <c r="AH1042" s="82"/>
      <c r="AI1042" s="51"/>
      <c r="AJ1042" s="22">
        <f t="shared" si="401"/>
        <v>92.66</v>
      </c>
      <c r="AK1042" s="23">
        <f t="shared" si="391"/>
        <v>42.94</v>
      </c>
      <c r="AL1042" s="58"/>
      <c r="AM1042" s="24">
        <f t="shared" si="402"/>
        <v>0</v>
      </c>
      <c r="AN1042" s="25">
        <f t="shared" si="403"/>
        <v>135.6</v>
      </c>
      <c r="AO1042" s="26">
        <f t="shared" si="404"/>
        <v>135.6</v>
      </c>
      <c r="AP1042" s="79"/>
      <c r="AQ1042" s="24">
        <v>60</v>
      </c>
      <c r="AR1042" s="25">
        <v>200</v>
      </c>
      <c r="AS1042" s="25">
        <v>0</v>
      </c>
      <c r="AT1042" s="25">
        <v>16</v>
      </c>
      <c r="AU1042" s="25">
        <v>54</v>
      </c>
      <c r="AV1042" s="62">
        <f t="shared" si="410"/>
        <v>330</v>
      </c>
      <c r="AW1042" s="63">
        <f t="shared" si="405"/>
        <v>313.5</v>
      </c>
      <c r="AX1042" s="113">
        <v>6</v>
      </c>
      <c r="AY1042" s="113">
        <v>20</v>
      </c>
      <c r="AZ1042" s="113">
        <v>4</v>
      </c>
      <c r="BA1042" s="113">
        <v>1</v>
      </c>
      <c r="BB1042" s="81">
        <f t="shared" si="406"/>
        <v>31</v>
      </c>
      <c r="BC1042" s="80">
        <f t="shared" si="407"/>
        <v>282.5</v>
      </c>
      <c r="BD1042" s="36">
        <f t="shared" si="408"/>
        <v>135.6</v>
      </c>
      <c r="BE1042" s="80">
        <f t="shared" si="409"/>
        <v>146.9</v>
      </c>
    </row>
    <row r="1043" spans="1:57" ht="18" thickBot="1">
      <c r="A1043" s="217">
        <v>41931</v>
      </c>
      <c r="B1043" s="201" t="str">
        <f t="shared" si="411"/>
        <v>16:30:00</v>
      </c>
      <c r="C1043" s="27" t="s">
        <v>49</v>
      </c>
      <c r="D1043" s="88">
        <v>434</v>
      </c>
      <c r="E1043" s="88">
        <v>349</v>
      </c>
      <c r="F1043" s="88">
        <v>571</v>
      </c>
      <c r="G1043" s="88">
        <v>15</v>
      </c>
      <c r="H1043" s="88">
        <v>12</v>
      </c>
      <c r="I1043" s="89">
        <v>20</v>
      </c>
      <c r="J1043" s="48">
        <f t="shared" si="392"/>
        <v>1354</v>
      </c>
      <c r="K1043" s="48">
        <f t="shared" si="393"/>
        <v>47</v>
      </c>
      <c r="L1043" s="44">
        <v>492</v>
      </c>
      <c r="M1043" s="19">
        <v>288</v>
      </c>
      <c r="N1043" s="19"/>
      <c r="O1043" s="19">
        <v>16</v>
      </c>
      <c r="P1043" s="45">
        <v>10</v>
      </c>
      <c r="Q1043" s="49"/>
      <c r="R1043" s="48">
        <f t="shared" si="394"/>
        <v>780</v>
      </c>
      <c r="S1043" s="48">
        <f t="shared" si="395"/>
        <v>26</v>
      </c>
      <c r="T1043" s="50">
        <f t="shared" si="396"/>
        <v>73</v>
      </c>
      <c r="U1043" s="88">
        <v>3.36</v>
      </c>
      <c r="V1043" s="88">
        <v>4</v>
      </c>
      <c r="W1043" s="99">
        <v>7.3</v>
      </c>
      <c r="X1043" s="99"/>
      <c r="Y1043" s="99"/>
      <c r="Z1043" s="53"/>
      <c r="AA1043" s="53"/>
      <c r="AB1043" s="53"/>
      <c r="AC1043" s="67">
        <f t="shared" si="397"/>
        <v>0</v>
      </c>
      <c r="AD1043" s="51"/>
      <c r="AE1043" s="20">
        <f t="shared" si="398"/>
        <v>0</v>
      </c>
      <c r="AF1043" s="85">
        <f t="shared" si="399"/>
        <v>91.66</v>
      </c>
      <c r="AG1043" s="21">
        <f t="shared" si="400"/>
        <v>91.66</v>
      </c>
      <c r="AH1043" s="82"/>
      <c r="AI1043" s="51"/>
      <c r="AJ1043" s="22">
        <f t="shared" si="401"/>
        <v>91.66</v>
      </c>
      <c r="AK1043" s="23">
        <f t="shared" si="391"/>
        <v>43.94</v>
      </c>
      <c r="AL1043" s="58"/>
      <c r="AM1043" s="24">
        <f t="shared" si="402"/>
        <v>0</v>
      </c>
      <c r="AN1043" s="25">
        <f t="shared" si="403"/>
        <v>135.6</v>
      </c>
      <c r="AO1043" s="26">
        <f t="shared" si="404"/>
        <v>135.6</v>
      </c>
      <c r="AP1043" s="79"/>
      <c r="AQ1043" s="24">
        <v>60</v>
      </c>
      <c r="AR1043" s="25">
        <v>200</v>
      </c>
      <c r="AS1043" s="25">
        <v>0</v>
      </c>
      <c r="AT1043" s="25">
        <v>16</v>
      </c>
      <c r="AU1043" s="25">
        <v>54</v>
      </c>
      <c r="AV1043" s="62">
        <f t="shared" si="410"/>
        <v>330</v>
      </c>
      <c r="AW1043" s="63">
        <f t="shared" si="405"/>
        <v>313.5</v>
      </c>
      <c r="AX1043" s="113">
        <v>6</v>
      </c>
      <c r="AY1043" s="113">
        <v>20</v>
      </c>
      <c r="AZ1043" s="113">
        <v>4</v>
      </c>
      <c r="BA1043" s="113">
        <v>1</v>
      </c>
      <c r="BB1043" s="81">
        <f t="shared" si="406"/>
        <v>31</v>
      </c>
      <c r="BC1043" s="80">
        <f t="shared" si="407"/>
        <v>282.5</v>
      </c>
      <c r="BD1043" s="36">
        <f t="shared" si="408"/>
        <v>135.6</v>
      </c>
      <c r="BE1043" s="80">
        <f t="shared" si="409"/>
        <v>146.9</v>
      </c>
    </row>
    <row r="1044" spans="1:57" ht="18" thickBot="1">
      <c r="A1044" s="217">
        <v>41931</v>
      </c>
      <c r="B1044" s="201" t="str">
        <f t="shared" si="411"/>
        <v>17:00:00</v>
      </c>
      <c r="C1044" s="27" t="s">
        <v>23</v>
      </c>
      <c r="D1044" s="88">
        <v>443</v>
      </c>
      <c r="E1044" s="88">
        <v>346</v>
      </c>
      <c r="F1044" s="88">
        <v>590</v>
      </c>
      <c r="G1044" s="88">
        <v>15</v>
      </c>
      <c r="H1044" s="88">
        <v>12</v>
      </c>
      <c r="I1044" s="89">
        <v>20</v>
      </c>
      <c r="J1044" s="48">
        <f t="shared" si="392"/>
        <v>1379</v>
      </c>
      <c r="K1044" s="48">
        <f t="shared" si="393"/>
        <v>47</v>
      </c>
      <c r="L1044" s="44">
        <v>496</v>
      </c>
      <c r="M1044" s="19">
        <v>291</v>
      </c>
      <c r="N1044" s="19"/>
      <c r="O1044" s="19">
        <v>16</v>
      </c>
      <c r="P1044" s="45">
        <v>10</v>
      </c>
      <c r="Q1044" s="49"/>
      <c r="R1044" s="48">
        <f t="shared" si="394"/>
        <v>787</v>
      </c>
      <c r="S1044" s="48">
        <f t="shared" si="395"/>
        <v>26</v>
      </c>
      <c r="T1044" s="50">
        <f t="shared" si="396"/>
        <v>73</v>
      </c>
      <c r="U1044" s="88">
        <v>3.48</v>
      </c>
      <c r="V1044" s="88">
        <v>4</v>
      </c>
      <c r="W1044" s="99">
        <v>7.4</v>
      </c>
      <c r="X1044" s="99"/>
      <c r="Y1044" s="99"/>
      <c r="Z1044" s="53"/>
      <c r="AA1044" s="53"/>
      <c r="AB1044" s="53"/>
      <c r="AC1044" s="67">
        <f t="shared" si="397"/>
        <v>0</v>
      </c>
      <c r="AD1044" s="51"/>
      <c r="AE1044" s="20">
        <f t="shared" si="398"/>
        <v>0</v>
      </c>
      <c r="AF1044" s="85">
        <f t="shared" si="399"/>
        <v>91.88000000000001</v>
      </c>
      <c r="AG1044" s="21">
        <f t="shared" si="400"/>
        <v>91.88000000000001</v>
      </c>
      <c r="AH1044" s="82"/>
      <c r="AI1044" s="51"/>
      <c r="AJ1044" s="22">
        <f t="shared" si="401"/>
        <v>91.88000000000001</v>
      </c>
      <c r="AK1044" s="23">
        <f t="shared" si="391"/>
        <v>43.719999999999985</v>
      </c>
      <c r="AL1044" s="58"/>
      <c r="AM1044" s="24">
        <f t="shared" si="402"/>
        <v>0</v>
      </c>
      <c r="AN1044" s="25">
        <f t="shared" si="403"/>
        <v>135.6</v>
      </c>
      <c r="AO1044" s="26">
        <f t="shared" si="404"/>
        <v>135.6</v>
      </c>
      <c r="AP1044" s="79"/>
      <c r="AQ1044" s="24">
        <v>60</v>
      </c>
      <c r="AR1044" s="25">
        <v>200</v>
      </c>
      <c r="AS1044" s="25">
        <v>0</v>
      </c>
      <c r="AT1044" s="25">
        <v>16</v>
      </c>
      <c r="AU1044" s="25">
        <v>54</v>
      </c>
      <c r="AV1044" s="62">
        <f t="shared" si="410"/>
        <v>330</v>
      </c>
      <c r="AW1044" s="63">
        <f t="shared" si="405"/>
        <v>313.5</v>
      </c>
      <c r="AX1044" s="113">
        <v>6</v>
      </c>
      <c r="AY1044" s="113">
        <v>20</v>
      </c>
      <c r="AZ1044" s="113">
        <v>4</v>
      </c>
      <c r="BA1044" s="113">
        <v>1</v>
      </c>
      <c r="BB1044" s="81">
        <f t="shared" si="406"/>
        <v>31</v>
      </c>
      <c r="BC1044" s="80">
        <f t="shared" si="407"/>
        <v>282.5</v>
      </c>
      <c r="BD1044" s="36">
        <f t="shared" si="408"/>
        <v>135.6</v>
      </c>
      <c r="BE1044" s="80">
        <f t="shared" si="409"/>
        <v>146.9</v>
      </c>
    </row>
    <row r="1045" spans="1:57" ht="18" thickBot="1">
      <c r="A1045" s="217">
        <v>41931</v>
      </c>
      <c r="B1045" s="201" t="str">
        <f t="shared" si="411"/>
        <v>17:30:00</v>
      </c>
      <c r="C1045" s="27" t="s">
        <v>50</v>
      </c>
      <c r="D1045" s="88">
        <v>470</v>
      </c>
      <c r="E1045" s="88">
        <v>364</v>
      </c>
      <c r="F1045" s="88">
        <v>601</v>
      </c>
      <c r="G1045" s="88">
        <v>16</v>
      </c>
      <c r="H1045" s="88">
        <v>13</v>
      </c>
      <c r="I1045" s="89">
        <v>19</v>
      </c>
      <c r="J1045" s="48">
        <f t="shared" si="392"/>
        <v>1435</v>
      </c>
      <c r="K1045" s="48">
        <f t="shared" si="393"/>
        <v>48</v>
      </c>
      <c r="L1045" s="44">
        <v>514</v>
      </c>
      <c r="M1045" s="19">
        <v>298</v>
      </c>
      <c r="N1045" s="19"/>
      <c r="O1045" s="19">
        <v>17</v>
      </c>
      <c r="P1045" s="45">
        <v>10</v>
      </c>
      <c r="Q1045" s="49"/>
      <c r="R1045" s="48">
        <f t="shared" si="394"/>
        <v>812</v>
      </c>
      <c r="S1045" s="48">
        <f t="shared" si="395"/>
        <v>27</v>
      </c>
      <c r="T1045" s="50">
        <f t="shared" si="396"/>
        <v>75</v>
      </c>
      <c r="U1045" s="88">
        <v>3.48</v>
      </c>
      <c r="V1045" s="88">
        <v>4.2</v>
      </c>
      <c r="W1045" s="99">
        <v>7.4</v>
      </c>
      <c r="X1045" s="99"/>
      <c r="Y1045" s="99"/>
      <c r="Z1045" s="53"/>
      <c r="AA1045" s="53"/>
      <c r="AB1045" s="53"/>
      <c r="AC1045" s="67">
        <f t="shared" si="397"/>
        <v>0</v>
      </c>
      <c r="AD1045" s="51"/>
      <c r="AE1045" s="20">
        <f t="shared" si="398"/>
        <v>0</v>
      </c>
      <c r="AF1045" s="85">
        <f t="shared" si="399"/>
        <v>94.080000000000013</v>
      </c>
      <c r="AG1045" s="21">
        <f t="shared" si="400"/>
        <v>94.080000000000013</v>
      </c>
      <c r="AH1045" s="82"/>
      <c r="AI1045" s="51"/>
      <c r="AJ1045" s="22">
        <f t="shared" si="401"/>
        <v>94.080000000000013</v>
      </c>
      <c r="AK1045" s="23">
        <f t="shared" si="391"/>
        <v>39.239999999999981</v>
      </c>
      <c r="AL1045" s="58"/>
      <c r="AM1045" s="24">
        <f t="shared" si="402"/>
        <v>0</v>
      </c>
      <c r="AN1045" s="25">
        <f t="shared" si="403"/>
        <v>133.32</v>
      </c>
      <c r="AO1045" s="26">
        <f t="shared" si="404"/>
        <v>133.32</v>
      </c>
      <c r="AP1045" s="79"/>
      <c r="AQ1045" s="24">
        <v>60</v>
      </c>
      <c r="AR1045" s="25">
        <v>200</v>
      </c>
      <c r="AS1045" s="25">
        <v>0</v>
      </c>
      <c r="AT1045" s="25">
        <v>16</v>
      </c>
      <c r="AU1045" s="25">
        <v>54</v>
      </c>
      <c r="AV1045" s="62">
        <f t="shared" si="410"/>
        <v>325</v>
      </c>
      <c r="AW1045" s="63">
        <f t="shared" si="405"/>
        <v>308.75</v>
      </c>
      <c r="AX1045" s="113">
        <v>6</v>
      </c>
      <c r="AY1045" s="113">
        <v>20</v>
      </c>
      <c r="AZ1045" s="113">
        <v>4</v>
      </c>
      <c r="BA1045" s="113">
        <v>1</v>
      </c>
      <c r="BB1045" s="81">
        <f t="shared" si="406"/>
        <v>31</v>
      </c>
      <c r="BC1045" s="80">
        <f t="shared" si="407"/>
        <v>277.75</v>
      </c>
      <c r="BD1045" s="36">
        <f t="shared" si="408"/>
        <v>133.32</v>
      </c>
      <c r="BE1045" s="80">
        <f t="shared" si="409"/>
        <v>144.43</v>
      </c>
    </row>
    <row r="1046" spans="1:57" ht="18" thickBot="1">
      <c r="A1046" s="217">
        <v>41931</v>
      </c>
      <c r="B1046" s="201" t="str">
        <f t="shared" si="411"/>
        <v>18:00:00</v>
      </c>
      <c r="C1046" s="27" t="s">
        <v>24</v>
      </c>
      <c r="D1046" s="88">
        <v>585</v>
      </c>
      <c r="E1046" s="88">
        <v>452</v>
      </c>
      <c r="F1046" s="88">
        <v>713</v>
      </c>
      <c r="G1046" s="88">
        <v>20</v>
      </c>
      <c r="H1046" s="88">
        <v>15</v>
      </c>
      <c r="I1046" s="89">
        <v>24</v>
      </c>
      <c r="J1046" s="48">
        <f t="shared" si="392"/>
        <v>1750</v>
      </c>
      <c r="K1046" s="48">
        <f t="shared" si="393"/>
        <v>59</v>
      </c>
      <c r="L1046" s="44">
        <v>585</v>
      </c>
      <c r="M1046" s="19">
        <v>323</v>
      </c>
      <c r="N1046" s="19"/>
      <c r="O1046" s="19">
        <v>19</v>
      </c>
      <c r="P1046" s="45">
        <v>12</v>
      </c>
      <c r="Q1046" s="49"/>
      <c r="R1046" s="48">
        <f t="shared" si="394"/>
        <v>908</v>
      </c>
      <c r="S1046" s="48">
        <f t="shared" si="395"/>
        <v>31</v>
      </c>
      <c r="T1046" s="50">
        <f t="shared" si="396"/>
        <v>90</v>
      </c>
      <c r="U1046" s="88">
        <v>4.5599999999999996</v>
      </c>
      <c r="V1046" s="88">
        <v>5</v>
      </c>
      <c r="W1046" s="99">
        <v>9.4</v>
      </c>
      <c r="X1046" s="99"/>
      <c r="Y1046" s="99"/>
      <c r="Z1046" s="53"/>
      <c r="AA1046" s="53"/>
      <c r="AB1046" s="53"/>
      <c r="AC1046" s="67">
        <f t="shared" si="397"/>
        <v>0</v>
      </c>
      <c r="AD1046" s="51"/>
      <c r="AE1046" s="20">
        <f t="shared" si="398"/>
        <v>0</v>
      </c>
      <c r="AF1046" s="85">
        <f t="shared" si="399"/>
        <v>113.16000000000001</v>
      </c>
      <c r="AG1046" s="21">
        <f t="shared" si="400"/>
        <v>113.16000000000001</v>
      </c>
      <c r="AH1046" s="82"/>
      <c r="AI1046" s="51"/>
      <c r="AJ1046" s="22">
        <f t="shared" si="401"/>
        <v>113.16000000000001</v>
      </c>
      <c r="AK1046" s="23">
        <f t="shared" si="391"/>
        <v>20.159999999999982</v>
      </c>
      <c r="AL1046" s="58"/>
      <c r="AM1046" s="24">
        <f t="shared" si="402"/>
        <v>0</v>
      </c>
      <c r="AN1046" s="25">
        <f t="shared" si="403"/>
        <v>133.32</v>
      </c>
      <c r="AO1046" s="26">
        <f t="shared" si="404"/>
        <v>133.32</v>
      </c>
      <c r="AP1046" s="79"/>
      <c r="AQ1046" s="24">
        <v>60</v>
      </c>
      <c r="AR1046" s="25">
        <v>200</v>
      </c>
      <c r="AS1046" s="25">
        <v>0</v>
      </c>
      <c r="AT1046" s="25">
        <v>15</v>
      </c>
      <c r="AU1046" s="25">
        <v>50</v>
      </c>
      <c r="AV1046" s="62">
        <f t="shared" si="410"/>
        <v>325</v>
      </c>
      <c r="AW1046" s="63">
        <f t="shared" si="405"/>
        <v>308.75</v>
      </c>
      <c r="AX1046" s="113">
        <v>6</v>
      </c>
      <c r="AY1046" s="113">
        <v>20</v>
      </c>
      <c r="AZ1046" s="113">
        <v>4</v>
      </c>
      <c r="BA1046" s="113">
        <v>1</v>
      </c>
      <c r="BB1046" s="81">
        <f t="shared" si="406"/>
        <v>31</v>
      </c>
      <c r="BC1046" s="80">
        <f t="shared" si="407"/>
        <v>277.75</v>
      </c>
      <c r="BD1046" s="36">
        <f t="shared" si="408"/>
        <v>133.32</v>
      </c>
      <c r="BE1046" s="80">
        <f t="shared" si="409"/>
        <v>144.43</v>
      </c>
    </row>
    <row r="1047" spans="1:57" ht="18" thickBot="1">
      <c r="A1047" s="217">
        <v>41931</v>
      </c>
      <c r="B1047" s="201" t="str">
        <f t="shared" si="411"/>
        <v>18:15:00</v>
      </c>
      <c r="C1047" s="27" t="s">
        <v>35</v>
      </c>
      <c r="D1047" s="88">
        <v>585</v>
      </c>
      <c r="E1047" s="88">
        <v>452</v>
      </c>
      <c r="F1047" s="88">
        <v>713</v>
      </c>
      <c r="G1047" s="88">
        <v>20</v>
      </c>
      <c r="H1047" s="88">
        <v>15</v>
      </c>
      <c r="I1047" s="89">
        <v>24</v>
      </c>
      <c r="J1047" s="48">
        <f t="shared" si="392"/>
        <v>1750</v>
      </c>
      <c r="K1047" s="48">
        <f t="shared" si="393"/>
        <v>59</v>
      </c>
      <c r="L1047" s="44">
        <v>585</v>
      </c>
      <c r="M1047" s="19">
        <v>323</v>
      </c>
      <c r="N1047" s="19"/>
      <c r="O1047" s="19">
        <v>19</v>
      </c>
      <c r="P1047" s="45">
        <v>12</v>
      </c>
      <c r="Q1047" s="49"/>
      <c r="R1047" s="48">
        <f t="shared" si="394"/>
        <v>908</v>
      </c>
      <c r="S1047" s="48">
        <f t="shared" si="395"/>
        <v>31</v>
      </c>
      <c r="T1047" s="50">
        <f t="shared" si="396"/>
        <v>90</v>
      </c>
      <c r="U1047" s="88">
        <v>4.5599999999999996</v>
      </c>
      <c r="V1047" s="88">
        <v>5</v>
      </c>
      <c r="W1047" s="99">
        <v>9.4</v>
      </c>
      <c r="X1047" s="99"/>
      <c r="Y1047" s="99"/>
      <c r="Z1047" s="53"/>
      <c r="AA1047" s="53"/>
      <c r="AB1047" s="53"/>
      <c r="AC1047" s="67">
        <f t="shared" si="397"/>
        <v>0</v>
      </c>
      <c r="AD1047" s="51"/>
      <c r="AE1047" s="20">
        <f t="shared" si="398"/>
        <v>0</v>
      </c>
      <c r="AF1047" s="85">
        <f t="shared" si="399"/>
        <v>113.96000000000001</v>
      </c>
      <c r="AG1047" s="21">
        <f t="shared" si="400"/>
        <v>113.96000000000001</v>
      </c>
      <c r="AH1047" s="82"/>
      <c r="AI1047" s="51"/>
      <c r="AJ1047" s="22">
        <f t="shared" si="401"/>
        <v>113.96000000000001</v>
      </c>
      <c r="AK1047" s="23">
        <f t="shared" si="391"/>
        <v>19.359999999999985</v>
      </c>
      <c r="AL1047" s="58"/>
      <c r="AM1047" s="24">
        <f t="shared" si="402"/>
        <v>0</v>
      </c>
      <c r="AN1047" s="25">
        <f t="shared" si="403"/>
        <v>133.32</v>
      </c>
      <c r="AO1047" s="26">
        <f t="shared" si="404"/>
        <v>133.32</v>
      </c>
      <c r="AP1047" s="79"/>
      <c r="AQ1047" s="24">
        <v>60</v>
      </c>
      <c r="AR1047" s="25">
        <v>200</v>
      </c>
      <c r="AS1047" s="25">
        <v>0</v>
      </c>
      <c r="AT1047" s="25">
        <v>15</v>
      </c>
      <c r="AU1047" s="25">
        <v>50</v>
      </c>
      <c r="AV1047" s="62">
        <f t="shared" si="410"/>
        <v>325</v>
      </c>
      <c r="AW1047" s="63">
        <f t="shared" si="405"/>
        <v>308.75</v>
      </c>
      <c r="AX1047" s="113">
        <v>6</v>
      </c>
      <c r="AY1047" s="113">
        <v>20</v>
      </c>
      <c r="AZ1047" s="113">
        <v>4</v>
      </c>
      <c r="BA1047" s="113">
        <v>1</v>
      </c>
      <c r="BB1047" s="81">
        <f t="shared" si="406"/>
        <v>31</v>
      </c>
      <c r="BC1047" s="80">
        <f t="shared" si="407"/>
        <v>277.75</v>
      </c>
      <c r="BD1047" s="36">
        <f t="shared" si="408"/>
        <v>133.32</v>
      </c>
      <c r="BE1047" s="80">
        <f t="shared" si="409"/>
        <v>144.43</v>
      </c>
    </row>
    <row r="1048" spans="1:57" ht="18" thickBot="1">
      <c r="A1048" s="217">
        <v>41931</v>
      </c>
      <c r="B1048" s="201" t="str">
        <f t="shared" si="411"/>
        <v>18:30:00</v>
      </c>
      <c r="C1048" s="27" t="s">
        <v>36</v>
      </c>
      <c r="D1048" s="88">
        <v>671</v>
      </c>
      <c r="E1048" s="88">
        <v>506</v>
      </c>
      <c r="F1048" s="88">
        <v>798</v>
      </c>
      <c r="G1048" s="88">
        <v>22</v>
      </c>
      <c r="H1048" s="88">
        <v>17</v>
      </c>
      <c r="I1048" s="89">
        <v>27</v>
      </c>
      <c r="J1048" s="48">
        <f t="shared" si="392"/>
        <v>1975</v>
      </c>
      <c r="K1048" s="48">
        <f t="shared" si="393"/>
        <v>66</v>
      </c>
      <c r="L1048" s="44">
        <v>645</v>
      </c>
      <c r="M1048" s="19">
        <v>347</v>
      </c>
      <c r="N1048" s="19"/>
      <c r="O1048" s="19">
        <v>21</v>
      </c>
      <c r="P1048" s="45">
        <v>12</v>
      </c>
      <c r="Q1048" s="49"/>
      <c r="R1048" s="48">
        <f t="shared" si="394"/>
        <v>992</v>
      </c>
      <c r="S1048" s="48">
        <f t="shared" si="395"/>
        <v>33</v>
      </c>
      <c r="T1048" s="50">
        <f t="shared" si="396"/>
        <v>99</v>
      </c>
      <c r="U1048" s="88">
        <v>4.5599999999999996</v>
      </c>
      <c r="V1048" s="88">
        <v>7.5</v>
      </c>
      <c r="W1048" s="99">
        <v>9.4</v>
      </c>
      <c r="X1048" s="99"/>
      <c r="Y1048" s="99"/>
      <c r="Z1048" s="53"/>
      <c r="AA1048" s="53"/>
      <c r="AB1048" s="53"/>
      <c r="AC1048" s="67">
        <f t="shared" si="397"/>
        <v>0</v>
      </c>
      <c r="AD1048" s="51"/>
      <c r="AE1048" s="20">
        <f t="shared" si="398"/>
        <v>0</v>
      </c>
      <c r="AF1048" s="85">
        <f t="shared" si="399"/>
        <v>125.46000000000001</v>
      </c>
      <c r="AG1048" s="21">
        <f t="shared" si="400"/>
        <v>125.46000000000001</v>
      </c>
      <c r="AH1048" s="82"/>
      <c r="AI1048" s="51"/>
      <c r="AJ1048" s="22">
        <f t="shared" si="401"/>
        <v>125.46000000000001</v>
      </c>
      <c r="AK1048" s="23">
        <f t="shared" si="391"/>
        <v>7.8599999999999852</v>
      </c>
      <c r="AL1048" s="58"/>
      <c r="AM1048" s="24">
        <f t="shared" si="402"/>
        <v>0</v>
      </c>
      <c r="AN1048" s="25">
        <f t="shared" si="403"/>
        <v>133.32</v>
      </c>
      <c r="AO1048" s="26">
        <f t="shared" si="404"/>
        <v>133.32</v>
      </c>
      <c r="AP1048" s="79"/>
      <c r="AQ1048" s="24">
        <v>60</v>
      </c>
      <c r="AR1048" s="25">
        <v>200</v>
      </c>
      <c r="AS1048" s="25">
        <v>0</v>
      </c>
      <c r="AT1048" s="25">
        <v>15</v>
      </c>
      <c r="AU1048" s="25">
        <v>50</v>
      </c>
      <c r="AV1048" s="62">
        <f t="shared" si="410"/>
        <v>325</v>
      </c>
      <c r="AW1048" s="63">
        <f t="shared" si="405"/>
        <v>308.75</v>
      </c>
      <c r="AX1048" s="113">
        <v>6</v>
      </c>
      <c r="AY1048" s="113">
        <v>20</v>
      </c>
      <c r="AZ1048" s="113">
        <v>4</v>
      </c>
      <c r="BA1048" s="113">
        <v>1</v>
      </c>
      <c r="BB1048" s="81">
        <f t="shared" si="406"/>
        <v>31</v>
      </c>
      <c r="BC1048" s="80">
        <f t="shared" si="407"/>
        <v>277.75</v>
      </c>
      <c r="BD1048" s="36">
        <f t="shared" si="408"/>
        <v>133.32</v>
      </c>
      <c r="BE1048" s="80">
        <f t="shared" si="409"/>
        <v>144.43</v>
      </c>
    </row>
    <row r="1049" spans="1:57" ht="18" thickBot="1">
      <c r="A1049" s="217">
        <v>41931</v>
      </c>
      <c r="B1049" s="201" t="str">
        <f t="shared" si="411"/>
        <v>18:45:00</v>
      </c>
      <c r="C1049" s="27" t="s">
        <v>51</v>
      </c>
      <c r="D1049" s="88">
        <v>671</v>
      </c>
      <c r="E1049" s="88">
        <v>506</v>
      </c>
      <c r="F1049" s="88">
        <v>798</v>
      </c>
      <c r="G1049" s="88">
        <v>22</v>
      </c>
      <c r="H1049" s="88">
        <v>17</v>
      </c>
      <c r="I1049" s="89">
        <v>27</v>
      </c>
      <c r="J1049" s="48">
        <f t="shared" si="392"/>
        <v>1975</v>
      </c>
      <c r="K1049" s="48">
        <f t="shared" si="393"/>
        <v>66</v>
      </c>
      <c r="L1049" s="44">
        <v>645</v>
      </c>
      <c r="M1049" s="19">
        <v>347</v>
      </c>
      <c r="N1049" s="19"/>
      <c r="O1049" s="19">
        <v>21</v>
      </c>
      <c r="P1049" s="45">
        <v>12</v>
      </c>
      <c r="Q1049" s="49"/>
      <c r="R1049" s="48">
        <f t="shared" si="394"/>
        <v>992</v>
      </c>
      <c r="S1049" s="48">
        <f t="shared" si="395"/>
        <v>33</v>
      </c>
      <c r="T1049" s="50">
        <f t="shared" si="396"/>
        <v>99</v>
      </c>
      <c r="U1049" s="88">
        <v>4.5599999999999996</v>
      </c>
      <c r="V1049" s="88">
        <v>7.5</v>
      </c>
      <c r="W1049" s="99">
        <v>9.4</v>
      </c>
      <c r="X1049" s="99"/>
      <c r="Y1049" s="99"/>
      <c r="Z1049" s="53"/>
      <c r="AA1049" s="53"/>
      <c r="AB1049" s="53"/>
      <c r="AC1049" s="67">
        <f t="shared" si="397"/>
        <v>0</v>
      </c>
      <c r="AD1049" s="51"/>
      <c r="AE1049" s="20">
        <f t="shared" si="398"/>
        <v>0</v>
      </c>
      <c r="AF1049" s="85">
        <f t="shared" si="399"/>
        <v>127.96000000000001</v>
      </c>
      <c r="AG1049" s="21">
        <f t="shared" si="400"/>
        <v>127.96000000000001</v>
      </c>
      <c r="AH1049" s="82"/>
      <c r="AI1049" s="51"/>
      <c r="AJ1049" s="22">
        <f t="shared" si="401"/>
        <v>127.96000000000001</v>
      </c>
      <c r="AK1049" s="23">
        <f t="shared" si="391"/>
        <v>5.3599999999999852</v>
      </c>
      <c r="AL1049" s="58"/>
      <c r="AM1049" s="24">
        <f t="shared" si="402"/>
        <v>0</v>
      </c>
      <c r="AN1049" s="25">
        <f t="shared" si="403"/>
        <v>133.32</v>
      </c>
      <c r="AO1049" s="26">
        <f t="shared" si="404"/>
        <v>133.32</v>
      </c>
      <c r="AP1049" s="79"/>
      <c r="AQ1049" s="24">
        <v>60</v>
      </c>
      <c r="AR1049" s="25">
        <v>200</v>
      </c>
      <c r="AS1049" s="25">
        <v>0</v>
      </c>
      <c r="AT1049" s="25">
        <v>15</v>
      </c>
      <c r="AU1049" s="25">
        <v>50</v>
      </c>
      <c r="AV1049" s="62">
        <f t="shared" si="410"/>
        <v>325</v>
      </c>
      <c r="AW1049" s="63">
        <f t="shared" si="405"/>
        <v>308.75</v>
      </c>
      <c r="AX1049" s="113">
        <v>6</v>
      </c>
      <c r="AY1049" s="113">
        <v>20</v>
      </c>
      <c r="AZ1049" s="113">
        <v>4</v>
      </c>
      <c r="BA1049" s="113">
        <v>1</v>
      </c>
      <c r="BB1049" s="81">
        <f t="shared" si="406"/>
        <v>31</v>
      </c>
      <c r="BC1049" s="80">
        <f t="shared" si="407"/>
        <v>277.75</v>
      </c>
      <c r="BD1049" s="36">
        <f t="shared" si="408"/>
        <v>133.32</v>
      </c>
      <c r="BE1049" s="80">
        <f t="shared" si="409"/>
        <v>144.43</v>
      </c>
    </row>
    <row r="1050" spans="1:57" ht="18" thickBot="1">
      <c r="A1050" s="217">
        <v>41931</v>
      </c>
      <c r="B1050" s="201" t="str">
        <f t="shared" si="411"/>
        <v>19:00:00</v>
      </c>
      <c r="C1050" s="27" t="s">
        <v>25</v>
      </c>
      <c r="D1050" s="88">
        <v>672</v>
      </c>
      <c r="E1050" s="88">
        <v>518</v>
      </c>
      <c r="F1050" s="88">
        <v>802</v>
      </c>
      <c r="G1050" s="88">
        <v>22</v>
      </c>
      <c r="H1050" s="88">
        <v>17</v>
      </c>
      <c r="I1050" s="89">
        <v>27</v>
      </c>
      <c r="J1050" s="48">
        <f>D1050+E1050+F1050</f>
        <v>1992</v>
      </c>
      <c r="K1050" s="48">
        <f t="shared" si="393"/>
        <v>66</v>
      </c>
      <c r="L1050" s="44">
        <v>646</v>
      </c>
      <c r="M1050" s="19">
        <v>345</v>
      </c>
      <c r="N1050" s="19"/>
      <c r="O1050" s="19">
        <v>21</v>
      </c>
      <c r="P1050" s="45">
        <v>12</v>
      </c>
      <c r="Q1050" s="49"/>
      <c r="R1050" s="48">
        <f t="shared" si="394"/>
        <v>991</v>
      </c>
      <c r="S1050" s="48">
        <f t="shared" si="395"/>
        <v>33</v>
      </c>
      <c r="T1050" s="50">
        <f t="shared" si="396"/>
        <v>99</v>
      </c>
      <c r="U1050" s="88">
        <v>5.45</v>
      </c>
      <c r="V1050" s="88">
        <v>7.5</v>
      </c>
      <c r="W1050" s="99">
        <v>11.2</v>
      </c>
      <c r="X1050" s="99"/>
      <c r="Y1050" s="99"/>
      <c r="Z1050" s="53"/>
      <c r="AA1050" s="53"/>
      <c r="AB1050" s="53"/>
      <c r="AC1050" s="67">
        <f t="shared" si="397"/>
        <v>0</v>
      </c>
      <c r="AD1050" s="51"/>
      <c r="AE1050" s="20">
        <f t="shared" si="398"/>
        <v>0</v>
      </c>
      <c r="AF1050" s="85">
        <f t="shared" si="399"/>
        <v>130.65</v>
      </c>
      <c r="AG1050" s="21">
        <f t="shared" si="400"/>
        <v>130.65</v>
      </c>
      <c r="AH1050" s="82"/>
      <c r="AI1050" s="51"/>
      <c r="AJ1050" s="22">
        <f t="shared" si="401"/>
        <v>130.65</v>
      </c>
      <c r="AK1050" s="23">
        <f t="shared" si="391"/>
        <v>2.6699999999999875</v>
      </c>
      <c r="AL1050" s="58"/>
      <c r="AM1050" s="24">
        <f t="shared" si="402"/>
        <v>0</v>
      </c>
      <c r="AN1050" s="25">
        <f t="shared" si="403"/>
        <v>133.32</v>
      </c>
      <c r="AO1050" s="26">
        <f t="shared" si="404"/>
        <v>133.32</v>
      </c>
      <c r="AP1050" s="79"/>
      <c r="AQ1050" s="24">
        <v>60</v>
      </c>
      <c r="AR1050" s="25">
        <v>200</v>
      </c>
      <c r="AS1050" s="25">
        <v>0</v>
      </c>
      <c r="AT1050" s="25">
        <v>15</v>
      </c>
      <c r="AU1050" s="25">
        <v>50</v>
      </c>
      <c r="AV1050" s="62">
        <f t="shared" si="410"/>
        <v>325</v>
      </c>
      <c r="AW1050" s="63">
        <f t="shared" si="405"/>
        <v>308.75</v>
      </c>
      <c r="AX1050" s="113">
        <v>6</v>
      </c>
      <c r="AY1050" s="113">
        <v>20</v>
      </c>
      <c r="AZ1050" s="113">
        <v>4</v>
      </c>
      <c r="BA1050" s="113">
        <v>1</v>
      </c>
      <c r="BB1050" s="81">
        <f t="shared" si="406"/>
        <v>31</v>
      </c>
      <c r="BC1050" s="80">
        <f t="shared" si="407"/>
        <v>277.75</v>
      </c>
      <c r="BD1050" s="36">
        <f t="shared" si="408"/>
        <v>133.32</v>
      </c>
      <c r="BE1050" s="80">
        <f t="shared" si="409"/>
        <v>144.43</v>
      </c>
    </row>
    <row r="1051" spans="1:57" ht="18" thickBot="1">
      <c r="A1051" s="217">
        <v>41931</v>
      </c>
      <c r="B1051" s="201" t="str">
        <f t="shared" si="411"/>
        <v>19:15:00</v>
      </c>
      <c r="C1051" s="27" t="s">
        <v>52</v>
      </c>
      <c r="D1051" s="88">
        <v>672</v>
      </c>
      <c r="E1051" s="88">
        <v>518</v>
      </c>
      <c r="F1051" s="88">
        <v>802</v>
      </c>
      <c r="G1051" s="88">
        <v>22</v>
      </c>
      <c r="H1051" s="88">
        <v>17</v>
      </c>
      <c r="I1051" s="89">
        <v>27</v>
      </c>
      <c r="J1051" s="48">
        <f t="shared" si="392"/>
        <v>1992</v>
      </c>
      <c r="K1051" s="48">
        <f t="shared" si="393"/>
        <v>66</v>
      </c>
      <c r="L1051" s="44">
        <v>646</v>
      </c>
      <c r="M1051" s="19">
        <v>345</v>
      </c>
      <c r="N1051" s="19"/>
      <c r="O1051" s="19">
        <v>21</v>
      </c>
      <c r="P1051" s="45">
        <v>12</v>
      </c>
      <c r="Q1051" s="49"/>
      <c r="R1051" s="48">
        <f t="shared" si="394"/>
        <v>991</v>
      </c>
      <c r="S1051" s="48">
        <f t="shared" si="395"/>
        <v>33</v>
      </c>
      <c r="T1051" s="50">
        <f t="shared" si="396"/>
        <v>99</v>
      </c>
      <c r="U1051" s="88">
        <v>5.45</v>
      </c>
      <c r="V1051" s="88">
        <v>7.5</v>
      </c>
      <c r="W1051" s="99">
        <v>11.2</v>
      </c>
      <c r="X1051" s="99"/>
      <c r="Y1051" s="99"/>
      <c r="Z1051" s="53"/>
      <c r="AA1051" s="53"/>
      <c r="AB1051" s="53"/>
      <c r="AC1051" s="67">
        <f t="shared" si="397"/>
        <v>0</v>
      </c>
      <c r="AD1051" s="51"/>
      <c r="AE1051" s="20">
        <f t="shared" si="398"/>
        <v>0</v>
      </c>
      <c r="AF1051" s="85">
        <f t="shared" si="399"/>
        <v>130.65</v>
      </c>
      <c r="AG1051" s="21">
        <f t="shared" si="400"/>
        <v>130.65</v>
      </c>
      <c r="AH1051" s="82"/>
      <c r="AI1051" s="51"/>
      <c r="AJ1051" s="22">
        <f t="shared" si="401"/>
        <v>130.65</v>
      </c>
      <c r="AK1051" s="23">
        <f t="shared" si="391"/>
        <v>2.6699999999999875</v>
      </c>
      <c r="AL1051" s="58"/>
      <c r="AM1051" s="24">
        <f t="shared" si="402"/>
        <v>0</v>
      </c>
      <c r="AN1051" s="25">
        <f t="shared" si="403"/>
        <v>133.32</v>
      </c>
      <c r="AO1051" s="26">
        <f t="shared" si="404"/>
        <v>133.32</v>
      </c>
      <c r="AP1051" s="79"/>
      <c r="AQ1051" s="24">
        <v>60</v>
      </c>
      <c r="AR1051" s="25">
        <v>200</v>
      </c>
      <c r="AS1051" s="25">
        <v>0</v>
      </c>
      <c r="AT1051" s="25">
        <v>15</v>
      </c>
      <c r="AU1051" s="25">
        <v>50</v>
      </c>
      <c r="AV1051" s="62">
        <f t="shared" si="410"/>
        <v>325</v>
      </c>
      <c r="AW1051" s="63">
        <f t="shared" si="405"/>
        <v>308.75</v>
      </c>
      <c r="AX1051" s="113">
        <v>6</v>
      </c>
      <c r="AY1051" s="113">
        <v>20</v>
      </c>
      <c r="AZ1051" s="113">
        <v>4</v>
      </c>
      <c r="BA1051" s="113">
        <v>1</v>
      </c>
      <c r="BB1051" s="81">
        <f t="shared" si="406"/>
        <v>31</v>
      </c>
      <c r="BC1051" s="80">
        <f t="shared" si="407"/>
        <v>277.75</v>
      </c>
      <c r="BD1051" s="36">
        <f t="shared" si="408"/>
        <v>133.32</v>
      </c>
      <c r="BE1051" s="80">
        <f t="shared" si="409"/>
        <v>144.43</v>
      </c>
    </row>
    <row r="1052" spans="1:57" ht="18" thickBot="1">
      <c r="A1052" s="217">
        <v>41931</v>
      </c>
      <c r="B1052" s="201" t="str">
        <f t="shared" si="411"/>
        <v>19:30:00</v>
      </c>
      <c r="C1052" s="27" t="s">
        <v>37</v>
      </c>
      <c r="D1052" s="88">
        <v>688</v>
      </c>
      <c r="E1052" s="88">
        <v>522</v>
      </c>
      <c r="F1052" s="88">
        <v>827</v>
      </c>
      <c r="G1052" s="88">
        <v>23</v>
      </c>
      <c r="H1052" s="88">
        <v>17</v>
      </c>
      <c r="I1052" s="89">
        <v>28</v>
      </c>
      <c r="J1052" s="48">
        <f t="shared" si="392"/>
        <v>2037</v>
      </c>
      <c r="K1052" s="48">
        <f t="shared" si="393"/>
        <v>68</v>
      </c>
      <c r="L1052" s="44">
        <v>654</v>
      </c>
      <c r="M1052" s="19">
        <v>348</v>
      </c>
      <c r="N1052" s="19"/>
      <c r="O1052" s="19">
        <v>22</v>
      </c>
      <c r="P1052" s="45">
        <v>12</v>
      </c>
      <c r="Q1052" s="49"/>
      <c r="R1052" s="48">
        <f t="shared" si="394"/>
        <v>1002</v>
      </c>
      <c r="S1052" s="48">
        <f t="shared" si="395"/>
        <v>34</v>
      </c>
      <c r="T1052" s="50">
        <f t="shared" si="396"/>
        <v>102</v>
      </c>
      <c r="U1052" s="88">
        <v>5.45</v>
      </c>
      <c r="V1052" s="88">
        <v>7.5</v>
      </c>
      <c r="W1052" s="99">
        <v>11.2</v>
      </c>
      <c r="X1052" s="99"/>
      <c r="Y1052" s="99"/>
      <c r="Z1052" s="53"/>
      <c r="AA1052" s="53"/>
      <c r="AB1052" s="53"/>
      <c r="AC1052" s="67">
        <f t="shared" si="397"/>
        <v>0</v>
      </c>
      <c r="AD1052" s="51"/>
      <c r="AE1052" s="20">
        <f t="shared" si="398"/>
        <v>0</v>
      </c>
      <c r="AF1052" s="85">
        <f t="shared" si="399"/>
        <v>133.65</v>
      </c>
      <c r="AG1052" s="21">
        <f t="shared" si="400"/>
        <v>133.65</v>
      </c>
      <c r="AH1052" s="82"/>
      <c r="AI1052" s="51"/>
      <c r="AJ1052" s="22">
        <f t="shared" si="401"/>
        <v>133.65</v>
      </c>
      <c r="AK1052" s="23">
        <f t="shared" si="391"/>
        <v>-0.33000000000001251</v>
      </c>
      <c r="AL1052" s="58"/>
      <c r="AM1052" s="24">
        <f t="shared" si="402"/>
        <v>0</v>
      </c>
      <c r="AN1052" s="25">
        <f t="shared" si="403"/>
        <v>133.32</v>
      </c>
      <c r="AO1052" s="26">
        <f t="shared" si="404"/>
        <v>133.32</v>
      </c>
      <c r="AP1052" s="79"/>
      <c r="AQ1052" s="24">
        <v>60</v>
      </c>
      <c r="AR1052" s="25">
        <v>200</v>
      </c>
      <c r="AS1052" s="25">
        <v>0</v>
      </c>
      <c r="AT1052" s="25">
        <v>15</v>
      </c>
      <c r="AU1052" s="25">
        <v>50</v>
      </c>
      <c r="AV1052" s="62">
        <f t="shared" si="410"/>
        <v>325</v>
      </c>
      <c r="AW1052" s="63">
        <f t="shared" si="405"/>
        <v>308.75</v>
      </c>
      <c r="AX1052" s="113">
        <v>6</v>
      </c>
      <c r="AY1052" s="113">
        <v>20</v>
      </c>
      <c r="AZ1052" s="113">
        <v>4</v>
      </c>
      <c r="BA1052" s="113">
        <v>1</v>
      </c>
      <c r="BB1052" s="81">
        <f t="shared" si="406"/>
        <v>31</v>
      </c>
      <c r="BC1052" s="80">
        <f t="shared" si="407"/>
        <v>277.75</v>
      </c>
      <c r="BD1052" s="36">
        <f t="shared" si="408"/>
        <v>133.32</v>
      </c>
      <c r="BE1052" s="80">
        <f t="shared" si="409"/>
        <v>144.43</v>
      </c>
    </row>
    <row r="1053" spans="1:57" ht="18" thickBot="1">
      <c r="A1053" s="217">
        <v>41931</v>
      </c>
      <c r="B1053" s="201" t="str">
        <f t="shared" si="411"/>
        <v>19:45:00</v>
      </c>
      <c r="C1053" s="27" t="s">
        <v>53</v>
      </c>
      <c r="D1053" s="88">
        <v>688</v>
      </c>
      <c r="E1053" s="88">
        <v>522</v>
      </c>
      <c r="F1053" s="88">
        <v>827</v>
      </c>
      <c r="G1053" s="88">
        <v>23</v>
      </c>
      <c r="H1053" s="88">
        <v>17</v>
      </c>
      <c r="I1053" s="89">
        <v>28</v>
      </c>
      <c r="J1053" s="48">
        <f t="shared" si="392"/>
        <v>2037</v>
      </c>
      <c r="K1053" s="48">
        <f t="shared" si="393"/>
        <v>68</v>
      </c>
      <c r="L1053" s="44">
        <v>654</v>
      </c>
      <c r="M1053" s="19">
        <v>348</v>
      </c>
      <c r="N1053" s="19"/>
      <c r="O1053" s="19">
        <v>22</v>
      </c>
      <c r="P1053" s="45">
        <v>12</v>
      </c>
      <c r="Q1053" s="49"/>
      <c r="R1053" s="48">
        <f t="shared" si="394"/>
        <v>1002</v>
      </c>
      <c r="S1053" s="48">
        <f t="shared" si="395"/>
        <v>34</v>
      </c>
      <c r="T1053" s="50">
        <f t="shared" si="396"/>
        <v>102</v>
      </c>
      <c r="U1053" s="88">
        <v>5.45</v>
      </c>
      <c r="V1053" s="88">
        <v>7.5</v>
      </c>
      <c r="W1053" s="99">
        <v>11.2</v>
      </c>
      <c r="X1053" s="99"/>
      <c r="Y1053" s="99"/>
      <c r="Z1053" s="53"/>
      <c r="AA1053" s="53"/>
      <c r="AB1053" s="53"/>
      <c r="AC1053" s="67">
        <f t="shared" si="397"/>
        <v>0</v>
      </c>
      <c r="AD1053" s="51"/>
      <c r="AE1053" s="20">
        <f t="shared" si="398"/>
        <v>0</v>
      </c>
      <c r="AF1053" s="85">
        <f t="shared" si="399"/>
        <v>133.65</v>
      </c>
      <c r="AG1053" s="21">
        <f t="shared" si="400"/>
        <v>133.65</v>
      </c>
      <c r="AH1053" s="82"/>
      <c r="AI1053" s="51"/>
      <c r="AJ1053" s="22">
        <f t="shared" si="401"/>
        <v>133.65</v>
      </c>
      <c r="AK1053" s="23">
        <f t="shared" si="391"/>
        <v>-0.33000000000001251</v>
      </c>
      <c r="AL1053" s="58"/>
      <c r="AM1053" s="24">
        <f t="shared" si="402"/>
        <v>0</v>
      </c>
      <c r="AN1053" s="25">
        <f t="shared" si="403"/>
        <v>133.32</v>
      </c>
      <c r="AO1053" s="26">
        <f t="shared" si="404"/>
        <v>133.32</v>
      </c>
      <c r="AP1053" s="79"/>
      <c r="AQ1053" s="24">
        <v>60</v>
      </c>
      <c r="AR1053" s="25">
        <v>200</v>
      </c>
      <c r="AS1053" s="25">
        <v>0</v>
      </c>
      <c r="AT1053" s="25">
        <v>15</v>
      </c>
      <c r="AU1053" s="25">
        <v>50</v>
      </c>
      <c r="AV1053" s="62">
        <f t="shared" si="410"/>
        <v>325</v>
      </c>
      <c r="AW1053" s="63">
        <f t="shared" si="405"/>
        <v>308.75</v>
      </c>
      <c r="AX1053" s="113">
        <v>6</v>
      </c>
      <c r="AY1053" s="113">
        <v>20</v>
      </c>
      <c r="AZ1053" s="113">
        <v>4</v>
      </c>
      <c r="BA1053" s="113">
        <v>1</v>
      </c>
      <c r="BB1053" s="81">
        <f t="shared" si="406"/>
        <v>31</v>
      </c>
      <c r="BC1053" s="80">
        <f t="shared" si="407"/>
        <v>277.75</v>
      </c>
      <c r="BD1053" s="36">
        <f t="shared" si="408"/>
        <v>133.32</v>
      </c>
      <c r="BE1053" s="80">
        <f t="shared" si="409"/>
        <v>144.43</v>
      </c>
    </row>
    <row r="1054" spans="1:57" ht="18" thickBot="1">
      <c r="A1054" s="217">
        <v>41931</v>
      </c>
      <c r="B1054" s="201" t="str">
        <f t="shared" si="411"/>
        <v>20:00:00</v>
      </c>
      <c r="C1054" s="27" t="s">
        <v>26</v>
      </c>
      <c r="D1054" s="88">
        <v>711</v>
      </c>
      <c r="E1054" s="88">
        <v>531</v>
      </c>
      <c r="F1054" s="88">
        <v>816</v>
      </c>
      <c r="G1054" s="88">
        <v>24</v>
      </c>
      <c r="H1054" s="88">
        <v>18</v>
      </c>
      <c r="I1054" s="89">
        <v>27</v>
      </c>
      <c r="J1054" s="48">
        <f t="shared" si="392"/>
        <v>2058</v>
      </c>
      <c r="K1054" s="48">
        <f t="shared" si="393"/>
        <v>69</v>
      </c>
      <c r="L1054" s="44">
        <v>668</v>
      </c>
      <c r="M1054" s="19">
        <v>347</v>
      </c>
      <c r="N1054" s="19"/>
      <c r="O1054" s="19">
        <v>22</v>
      </c>
      <c r="P1054" s="45">
        <v>12</v>
      </c>
      <c r="Q1054" s="49"/>
      <c r="R1054" s="48">
        <f t="shared" si="394"/>
        <v>1015</v>
      </c>
      <c r="S1054" s="48">
        <f t="shared" si="395"/>
        <v>34</v>
      </c>
      <c r="T1054" s="50">
        <f t="shared" si="396"/>
        <v>103</v>
      </c>
      <c r="U1054" s="88">
        <v>5.52</v>
      </c>
      <c r="V1054" s="88">
        <v>7.2</v>
      </c>
      <c r="W1054" s="99">
        <v>11</v>
      </c>
      <c r="X1054" s="99"/>
      <c r="Y1054" s="99"/>
      <c r="Z1054" s="53"/>
      <c r="AA1054" s="53"/>
      <c r="AB1054" s="53"/>
      <c r="AC1054" s="67">
        <f t="shared" si="397"/>
        <v>0</v>
      </c>
      <c r="AD1054" s="51"/>
      <c r="AE1054" s="20">
        <f t="shared" si="398"/>
        <v>0</v>
      </c>
      <c r="AF1054" s="85">
        <f t="shared" si="399"/>
        <v>134.22</v>
      </c>
      <c r="AG1054" s="21">
        <f t="shared" si="400"/>
        <v>134.22</v>
      </c>
      <c r="AH1054" s="82"/>
      <c r="AI1054" s="51"/>
      <c r="AJ1054" s="22">
        <f t="shared" si="401"/>
        <v>134.22</v>
      </c>
      <c r="AK1054" s="23">
        <f t="shared" si="391"/>
        <v>-0.90000000000000568</v>
      </c>
      <c r="AL1054" s="58"/>
      <c r="AM1054" s="24">
        <f t="shared" si="402"/>
        <v>0</v>
      </c>
      <c r="AN1054" s="25">
        <f t="shared" si="403"/>
        <v>133.32</v>
      </c>
      <c r="AO1054" s="26">
        <f t="shared" si="404"/>
        <v>133.32</v>
      </c>
      <c r="AP1054" s="79"/>
      <c r="AQ1054" s="24">
        <v>60</v>
      </c>
      <c r="AR1054" s="25">
        <v>200</v>
      </c>
      <c r="AS1054" s="25">
        <v>0</v>
      </c>
      <c r="AT1054" s="25">
        <v>15</v>
      </c>
      <c r="AU1054" s="25">
        <v>50</v>
      </c>
      <c r="AV1054" s="62">
        <f t="shared" si="410"/>
        <v>325</v>
      </c>
      <c r="AW1054" s="63">
        <f t="shared" si="405"/>
        <v>308.75</v>
      </c>
      <c r="AX1054" s="113">
        <v>6</v>
      </c>
      <c r="AY1054" s="113">
        <v>20</v>
      </c>
      <c r="AZ1054" s="113">
        <v>4</v>
      </c>
      <c r="BA1054" s="113">
        <v>1</v>
      </c>
      <c r="BB1054" s="81">
        <f t="shared" si="406"/>
        <v>31</v>
      </c>
      <c r="BC1054" s="80">
        <f t="shared" si="407"/>
        <v>277.75</v>
      </c>
      <c r="BD1054" s="36">
        <f t="shared" si="408"/>
        <v>133.32</v>
      </c>
      <c r="BE1054" s="80">
        <f t="shared" si="409"/>
        <v>144.43</v>
      </c>
    </row>
    <row r="1055" spans="1:57" ht="18" thickBot="1">
      <c r="A1055" s="217">
        <v>41931</v>
      </c>
      <c r="B1055" s="201" t="str">
        <f t="shared" si="411"/>
        <v>20:15:00</v>
      </c>
      <c r="C1055" s="27" t="s">
        <v>54</v>
      </c>
      <c r="D1055" s="88">
        <v>711</v>
      </c>
      <c r="E1055" s="88">
        <v>531</v>
      </c>
      <c r="F1055" s="88">
        <v>816</v>
      </c>
      <c r="G1055" s="88">
        <v>24</v>
      </c>
      <c r="H1055" s="88">
        <v>18</v>
      </c>
      <c r="I1055" s="89">
        <v>27</v>
      </c>
      <c r="J1055" s="48">
        <f t="shared" si="392"/>
        <v>2058</v>
      </c>
      <c r="K1055" s="48">
        <f t="shared" si="393"/>
        <v>69</v>
      </c>
      <c r="L1055" s="44">
        <v>668</v>
      </c>
      <c r="M1055" s="19">
        <v>347</v>
      </c>
      <c r="N1055" s="19"/>
      <c r="O1055" s="19">
        <v>22</v>
      </c>
      <c r="P1055" s="45">
        <v>12</v>
      </c>
      <c r="Q1055" s="49"/>
      <c r="R1055" s="48">
        <f t="shared" si="394"/>
        <v>1015</v>
      </c>
      <c r="S1055" s="48">
        <f t="shared" si="395"/>
        <v>34</v>
      </c>
      <c r="T1055" s="50">
        <f t="shared" si="396"/>
        <v>103</v>
      </c>
      <c r="U1055" s="88">
        <v>5.52</v>
      </c>
      <c r="V1055" s="88">
        <v>7.2</v>
      </c>
      <c r="W1055" s="99">
        <v>11</v>
      </c>
      <c r="X1055" s="99"/>
      <c r="Y1055" s="99"/>
      <c r="Z1055" s="53"/>
      <c r="AA1055" s="53"/>
      <c r="AB1055" s="53"/>
      <c r="AC1055" s="67">
        <f t="shared" si="397"/>
        <v>0</v>
      </c>
      <c r="AD1055" s="51"/>
      <c r="AE1055" s="20">
        <f t="shared" si="398"/>
        <v>0</v>
      </c>
      <c r="AF1055" s="85">
        <f t="shared" si="399"/>
        <v>133.91999999999999</v>
      </c>
      <c r="AG1055" s="21">
        <f t="shared" si="400"/>
        <v>133.91999999999999</v>
      </c>
      <c r="AH1055" s="82"/>
      <c r="AI1055" s="51"/>
      <c r="AJ1055" s="22">
        <f t="shared" si="401"/>
        <v>133.91999999999999</v>
      </c>
      <c r="AK1055" s="23">
        <f t="shared" si="391"/>
        <v>-0.59999999999999432</v>
      </c>
      <c r="AL1055" s="58"/>
      <c r="AM1055" s="24">
        <f t="shared" si="402"/>
        <v>0</v>
      </c>
      <c r="AN1055" s="25">
        <f t="shared" si="403"/>
        <v>133.32</v>
      </c>
      <c r="AO1055" s="26">
        <f t="shared" si="404"/>
        <v>133.32</v>
      </c>
      <c r="AP1055" s="79"/>
      <c r="AQ1055" s="24">
        <v>60</v>
      </c>
      <c r="AR1055" s="25">
        <v>200</v>
      </c>
      <c r="AS1055" s="25">
        <v>0</v>
      </c>
      <c r="AT1055" s="25">
        <v>15</v>
      </c>
      <c r="AU1055" s="25">
        <v>50</v>
      </c>
      <c r="AV1055" s="62">
        <f t="shared" si="410"/>
        <v>325</v>
      </c>
      <c r="AW1055" s="63">
        <f t="shared" si="405"/>
        <v>308.75</v>
      </c>
      <c r="AX1055" s="113">
        <v>6</v>
      </c>
      <c r="AY1055" s="113">
        <v>20</v>
      </c>
      <c r="AZ1055" s="113">
        <v>4</v>
      </c>
      <c r="BA1055" s="113">
        <v>1</v>
      </c>
      <c r="BB1055" s="81">
        <f t="shared" si="406"/>
        <v>31</v>
      </c>
      <c r="BC1055" s="80">
        <f t="shared" si="407"/>
        <v>277.75</v>
      </c>
      <c r="BD1055" s="36">
        <f t="shared" si="408"/>
        <v>133.32</v>
      </c>
      <c r="BE1055" s="80">
        <f t="shared" si="409"/>
        <v>144.43</v>
      </c>
    </row>
    <row r="1056" spans="1:57" ht="18" thickBot="1">
      <c r="A1056" s="217">
        <v>41931</v>
      </c>
      <c r="B1056" s="201" t="str">
        <f t="shared" si="411"/>
        <v>20:30:00</v>
      </c>
      <c r="C1056" s="27" t="s">
        <v>55</v>
      </c>
      <c r="D1056" s="88">
        <v>722</v>
      </c>
      <c r="E1056" s="88">
        <v>532</v>
      </c>
      <c r="F1056" s="88">
        <v>847</v>
      </c>
      <c r="G1056" s="88">
        <v>24</v>
      </c>
      <c r="H1056" s="88">
        <v>18</v>
      </c>
      <c r="I1056" s="89">
        <v>28</v>
      </c>
      <c r="J1056" s="48">
        <f t="shared" si="392"/>
        <v>2101</v>
      </c>
      <c r="K1056" s="48">
        <f t="shared" si="393"/>
        <v>70</v>
      </c>
      <c r="L1056" s="44">
        <v>664</v>
      </c>
      <c r="M1056" s="19">
        <v>348</v>
      </c>
      <c r="N1056" s="19"/>
      <c r="O1056" s="19">
        <v>22</v>
      </c>
      <c r="P1056" s="45">
        <v>12</v>
      </c>
      <c r="Q1056" s="49"/>
      <c r="R1056" s="48">
        <f t="shared" si="394"/>
        <v>1012</v>
      </c>
      <c r="S1056" s="48">
        <f t="shared" si="395"/>
        <v>34</v>
      </c>
      <c r="T1056" s="50">
        <f t="shared" si="396"/>
        <v>104</v>
      </c>
      <c r="U1056" s="88">
        <v>5.52</v>
      </c>
      <c r="V1056" s="88">
        <v>7</v>
      </c>
      <c r="W1056" s="99">
        <v>11</v>
      </c>
      <c r="X1056" s="99"/>
      <c r="Y1056" s="99"/>
      <c r="Z1056" s="53"/>
      <c r="AA1056" s="53"/>
      <c r="AB1056" s="53"/>
      <c r="AC1056" s="67">
        <f t="shared" si="397"/>
        <v>0</v>
      </c>
      <c r="AD1056" s="51"/>
      <c r="AE1056" s="20">
        <f t="shared" si="398"/>
        <v>0</v>
      </c>
      <c r="AF1056" s="85">
        <f t="shared" si="399"/>
        <v>134.72</v>
      </c>
      <c r="AG1056" s="21">
        <f t="shared" si="400"/>
        <v>134.72</v>
      </c>
      <c r="AH1056" s="82"/>
      <c r="AI1056" s="51"/>
      <c r="AJ1056" s="22">
        <f t="shared" si="401"/>
        <v>134.72</v>
      </c>
      <c r="AK1056" s="23">
        <f t="shared" si="391"/>
        <v>-1.4000000000000057</v>
      </c>
      <c r="AL1056" s="58"/>
      <c r="AM1056" s="24">
        <f t="shared" si="402"/>
        <v>0</v>
      </c>
      <c r="AN1056" s="25">
        <f t="shared" si="403"/>
        <v>133.32</v>
      </c>
      <c r="AO1056" s="26">
        <f t="shared" si="404"/>
        <v>133.32</v>
      </c>
      <c r="AP1056" s="79"/>
      <c r="AQ1056" s="24">
        <v>60</v>
      </c>
      <c r="AR1056" s="25">
        <v>200</v>
      </c>
      <c r="AS1056" s="25">
        <v>0</v>
      </c>
      <c r="AT1056" s="25">
        <v>15</v>
      </c>
      <c r="AU1056" s="25">
        <v>50</v>
      </c>
      <c r="AV1056" s="62">
        <f t="shared" si="410"/>
        <v>325</v>
      </c>
      <c r="AW1056" s="63">
        <f t="shared" si="405"/>
        <v>308.75</v>
      </c>
      <c r="AX1056" s="113">
        <v>6</v>
      </c>
      <c r="AY1056" s="113">
        <v>20</v>
      </c>
      <c r="AZ1056" s="113">
        <v>4</v>
      </c>
      <c r="BA1056" s="113">
        <v>1</v>
      </c>
      <c r="BB1056" s="81">
        <f t="shared" si="406"/>
        <v>31</v>
      </c>
      <c r="BC1056" s="80">
        <f t="shared" si="407"/>
        <v>277.75</v>
      </c>
      <c r="BD1056" s="36">
        <f t="shared" si="408"/>
        <v>133.32</v>
      </c>
      <c r="BE1056" s="80">
        <f t="shared" si="409"/>
        <v>144.43</v>
      </c>
    </row>
    <row r="1057" spans="1:57" ht="18" thickBot="1">
      <c r="A1057" s="217">
        <v>41931</v>
      </c>
      <c r="B1057" s="201" t="str">
        <f t="shared" si="411"/>
        <v>20:45:00</v>
      </c>
      <c r="C1057" s="27" t="s">
        <v>56</v>
      </c>
      <c r="D1057" s="88">
        <v>722</v>
      </c>
      <c r="E1057" s="88">
        <v>532</v>
      </c>
      <c r="F1057" s="88">
        <v>847</v>
      </c>
      <c r="G1057" s="88">
        <v>24</v>
      </c>
      <c r="H1057" s="88">
        <v>18</v>
      </c>
      <c r="I1057" s="89">
        <v>28</v>
      </c>
      <c r="J1057" s="48">
        <f t="shared" si="392"/>
        <v>2101</v>
      </c>
      <c r="K1057" s="48">
        <f t="shared" si="393"/>
        <v>70</v>
      </c>
      <c r="L1057" s="44">
        <v>664</v>
      </c>
      <c r="M1057" s="19">
        <v>348</v>
      </c>
      <c r="N1057" s="19"/>
      <c r="O1057" s="19">
        <v>22</v>
      </c>
      <c r="P1057" s="45">
        <v>12</v>
      </c>
      <c r="Q1057" s="49"/>
      <c r="R1057" s="48">
        <f t="shared" si="394"/>
        <v>1012</v>
      </c>
      <c r="S1057" s="48">
        <f t="shared" si="395"/>
        <v>34</v>
      </c>
      <c r="T1057" s="50">
        <f t="shared" si="396"/>
        <v>104</v>
      </c>
      <c r="U1057" s="88">
        <v>5.52</v>
      </c>
      <c r="V1057" s="88">
        <v>7</v>
      </c>
      <c r="W1057" s="99">
        <v>11</v>
      </c>
      <c r="X1057" s="99"/>
      <c r="Y1057" s="99"/>
      <c r="Z1057" s="53"/>
      <c r="AA1057" s="53"/>
      <c r="AB1057" s="53"/>
      <c r="AC1057" s="67">
        <f t="shared" si="397"/>
        <v>0</v>
      </c>
      <c r="AD1057" s="51"/>
      <c r="AE1057" s="20">
        <f t="shared" si="398"/>
        <v>0</v>
      </c>
      <c r="AF1057" s="85">
        <f t="shared" si="399"/>
        <v>134.51999999999998</v>
      </c>
      <c r="AG1057" s="21">
        <f t="shared" si="400"/>
        <v>134.51999999999998</v>
      </c>
      <c r="AH1057" s="82"/>
      <c r="AI1057" s="51"/>
      <c r="AJ1057" s="22">
        <f t="shared" si="401"/>
        <v>134.51999999999998</v>
      </c>
      <c r="AK1057" s="23">
        <f t="shared" si="391"/>
        <v>-1.1999999999999886</v>
      </c>
      <c r="AL1057" s="58"/>
      <c r="AM1057" s="24">
        <f t="shared" si="402"/>
        <v>0</v>
      </c>
      <c r="AN1057" s="25">
        <f t="shared" si="403"/>
        <v>133.32</v>
      </c>
      <c r="AO1057" s="26">
        <f t="shared" si="404"/>
        <v>133.32</v>
      </c>
      <c r="AP1057" s="79"/>
      <c r="AQ1057" s="24">
        <v>60</v>
      </c>
      <c r="AR1057" s="25">
        <v>200</v>
      </c>
      <c r="AS1057" s="25">
        <v>0</v>
      </c>
      <c r="AT1057" s="25">
        <v>15</v>
      </c>
      <c r="AU1057" s="25">
        <v>50</v>
      </c>
      <c r="AV1057" s="62">
        <f t="shared" si="410"/>
        <v>325</v>
      </c>
      <c r="AW1057" s="63">
        <f t="shared" si="405"/>
        <v>308.75</v>
      </c>
      <c r="AX1057" s="113">
        <v>6</v>
      </c>
      <c r="AY1057" s="113">
        <v>20</v>
      </c>
      <c r="AZ1057" s="113">
        <v>4</v>
      </c>
      <c r="BA1057" s="113">
        <v>1</v>
      </c>
      <c r="BB1057" s="81">
        <f t="shared" si="406"/>
        <v>31</v>
      </c>
      <c r="BC1057" s="80">
        <f t="shared" si="407"/>
        <v>277.75</v>
      </c>
      <c r="BD1057" s="36">
        <f t="shared" si="408"/>
        <v>133.32</v>
      </c>
      <c r="BE1057" s="80">
        <f t="shared" si="409"/>
        <v>144.43</v>
      </c>
    </row>
    <row r="1058" spans="1:57" ht="18" thickBot="1">
      <c r="A1058" s="217">
        <v>41931</v>
      </c>
      <c r="B1058" s="201" t="str">
        <f t="shared" si="411"/>
        <v>21:00:00</v>
      </c>
      <c r="C1058" s="27" t="s">
        <v>27</v>
      </c>
      <c r="D1058" s="88">
        <v>738</v>
      </c>
      <c r="E1058" s="88">
        <v>532</v>
      </c>
      <c r="F1058" s="88">
        <v>815</v>
      </c>
      <c r="G1058" s="88">
        <v>25</v>
      </c>
      <c r="H1058" s="88">
        <v>18</v>
      </c>
      <c r="I1058" s="89">
        <v>27</v>
      </c>
      <c r="J1058" s="48">
        <f t="shared" si="392"/>
        <v>2085</v>
      </c>
      <c r="K1058" s="48">
        <f t="shared" si="393"/>
        <v>70</v>
      </c>
      <c r="L1058" s="44">
        <v>662</v>
      </c>
      <c r="M1058" s="19">
        <v>331</v>
      </c>
      <c r="N1058" s="19"/>
      <c r="O1058" s="19">
        <v>22</v>
      </c>
      <c r="P1058" s="45">
        <v>13</v>
      </c>
      <c r="Q1058" s="49"/>
      <c r="R1058" s="48">
        <f t="shared" si="394"/>
        <v>993</v>
      </c>
      <c r="S1058" s="48">
        <f t="shared" si="395"/>
        <v>35</v>
      </c>
      <c r="T1058" s="50">
        <f t="shared" si="396"/>
        <v>105</v>
      </c>
      <c r="U1058" s="88">
        <v>5.4</v>
      </c>
      <c r="V1058" s="88">
        <v>6.5</v>
      </c>
      <c r="W1058" s="99">
        <v>10.8</v>
      </c>
      <c r="X1058" s="99"/>
      <c r="Y1058" s="99"/>
      <c r="Z1058" s="53"/>
      <c r="AA1058" s="53"/>
      <c r="AB1058" s="53"/>
      <c r="AC1058" s="67">
        <f t="shared" si="397"/>
        <v>0</v>
      </c>
      <c r="AD1058" s="51"/>
      <c r="AE1058" s="20">
        <f t="shared" si="398"/>
        <v>0</v>
      </c>
      <c r="AF1058" s="85">
        <f t="shared" si="399"/>
        <v>134.69999999999999</v>
      </c>
      <c r="AG1058" s="21">
        <f t="shared" si="400"/>
        <v>134.69999999999999</v>
      </c>
      <c r="AH1058" s="82"/>
      <c r="AI1058" s="51"/>
      <c r="AJ1058" s="22">
        <f t="shared" si="401"/>
        <v>134.69999999999999</v>
      </c>
      <c r="AK1058" s="23">
        <f t="shared" si="391"/>
        <v>-1.3799999999999955</v>
      </c>
      <c r="AL1058" s="58"/>
      <c r="AM1058" s="24">
        <f t="shared" si="402"/>
        <v>0</v>
      </c>
      <c r="AN1058" s="25">
        <f t="shared" si="403"/>
        <v>133.32</v>
      </c>
      <c r="AO1058" s="26">
        <f t="shared" si="404"/>
        <v>133.32</v>
      </c>
      <c r="AP1058" s="79"/>
      <c r="AQ1058" s="24">
        <v>60</v>
      </c>
      <c r="AR1058" s="25">
        <v>200</v>
      </c>
      <c r="AS1058" s="25">
        <v>0</v>
      </c>
      <c r="AT1058" s="25">
        <v>15</v>
      </c>
      <c r="AU1058" s="25">
        <v>50</v>
      </c>
      <c r="AV1058" s="62">
        <f t="shared" si="410"/>
        <v>325</v>
      </c>
      <c r="AW1058" s="63">
        <f t="shared" si="405"/>
        <v>308.75</v>
      </c>
      <c r="AX1058" s="113">
        <v>6</v>
      </c>
      <c r="AY1058" s="113">
        <v>20</v>
      </c>
      <c r="AZ1058" s="113">
        <v>4</v>
      </c>
      <c r="BA1058" s="113">
        <v>1</v>
      </c>
      <c r="BB1058" s="81">
        <f t="shared" si="406"/>
        <v>31</v>
      </c>
      <c r="BC1058" s="80">
        <f t="shared" si="407"/>
        <v>277.75</v>
      </c>
      <c r="BD1058" s="36">
        <f t="shared" si="408"/>
        <v>133.32</v>
      </c>
      <c r="BE1058" s="80">
        <f t="shared" si="409"/>
        <v>144.43</v>
      </c>
    </row>
    <row r="1059" spans="1:57" ht="18" thickBot="1">
      <c r="A1059" s="217">
        <v>41931</v>
      </c>
      <c r="B1059" s="201" t="str">
        <f t="shared" si="411"/>
        <v>21:15:00</v>
      </c>
      <c r="C1059" s="27" t="s">
        <v>57</v>
      </c>
      <c r="D1059" s="88">
        <v>738</v>
      </c>
      <c r="E1059" s="88">
        <v>532</v>
      </c>
      <c r="F1059" s="88">
        <v>815</v>
      </c>
      <c r="G1059" s="88">
        <v>25</v>
      </c>
      <c r="H1059" s="88">
        <v>18</v>
      </c>
      <c r="I1059" s="89">
        <v>27</v>
      </c>
      <c r="J1059" s="48">
        <f t="shared" si="392"/>
        <v>2085</v>
      </c>
      <c r="K1059" s="48">
        <f t="shared" si="393"/>
        <v>70</v>
      </c>
      <c r="L1059" s="44">
        <v>662</v>
      </c>
      <c r="M1059" s="19">
        <v>331</v>
      </c>
      <c r="N1059" s="19"/>
      <c r="O1059" s="19">
        <v>22</v>
      </c>
      <c r="P1059" s="45">
        <v>13</v>
      </c>
      <c r="Q1059" s="49"/>
      <c r="R1059" s="48">
        <f t="shared" si="394"/>
        <v>993</v>
      </c>
      <c r="S1059" s="48">
        <f t="shared" si="395"/>
        <v>35</v>
      </c>
      <c r="T1059" s="50">
        <f t="shared" si="396"/>
        <v>105</v>
      </c>
      <c r="U1059" s="88">
        <v>5.4</v>
      </c>
      <c r="V1059" s="88">
        <v>6.5</v>
      </c>
      <c r="W1059" s="99">
        <v>10.8</v>
      </c>
      <c r="X1059" s="99"/>
      <c r="Y1059" s="99"/>
      <c r="Z1059" s="53"/>
      <c r="AA1059" s="53"/>
      <c r="AB1059" s="53"/>
      <c r="AC1059" s="67">
        <f t="shared" si="397"/>
        <v>0</v>
      </c>
      <c r="AD1059" s="51"/>
      <c r="AE1059" s="20">
        <f t="shared" si="398"/>
        <v>0</v>
      </c>
      <c r="AF1059" s="85">
        <f t="shared" si="399"/>
        <v>134.19999999999999</v>
      </c>
      <c r="AG1059" s="21">
        <f t="shared" si="400"/>
        <v>134.19999999999999</v>
      </c>
      <c r="AH1059" s="82"/>
      <c r="AI1059" s="51"/>
      <c r="AJ1059" s="22">
        <f t="shared" si="401"/>
        <v>134.19999999999999</v>
      </c>
      <c r="AK1059" s="23">
        <f t="shared" si="391"/>
        <v>-0.87999999999999545</v>
      </c>
      <c r="AL1059" s="58"/>
      <c r="AM1059" s="24">
        <f t="shared" si="402"/>
        <v>0</v>
      </c>
      <c r="AN1059" s="25">
        <f t="shared" si="403"/>
        <v>133.32</v>
      </c>
      <c r="AO1059" s="26">
        <f t="shared" si="404"/>
        <v>133.32</v>
      </c>
      <c r="AP1059" s="79"/>
      <c r="AQ1059" s="24">
        <v>60</v>
      </c>
      <c r="AR1059" s="25">
        <v>200</v>
      </c>
      <c r="AS1059" s="25">
        <v>0</v>
      </c>
      <c r="AT1059" s="25">
        <v>15</v>
      </c>
      <c r="AU1059" s="25">
        <v>50</v>
      </c>
      <c r="AV1059" s="62">
        <f t="shared" si="410"/>
        <v>325</v>
      </c>
      <c r="AW1059" s="63">
        <f t="shared" si="405"/>
        <v>308.75</v>
      </c>
      <c r="AX1059" s="113">
        <v>6</v>
      </c>
      <c r="AY1059" s="113">
        <v>20</v>
      </c>
      <c r="AZ1059" s="113">
        <v>4</v>
      </c>
      <c r="BA1059" s="113">
        <v>1</v>
      </c>
      <c r="BB1059" s="81">
        <f t="shared" si="406"/>
        <v>31</v>
      </c>
      <c r="BC1059" s="80">
        <f t="shared" si="407"/>
        <v>277.75</v>
      </c>
      <c r="BD1059" s="36">
        <f t="shared" si="408"/>
        <v>133.32</v>
      </c>
      <c r="BE1059" s="80">
        <f t="shared" si="409"/>
        <v>144.43</v>
      </c>
    </row>
    <row r="1060" spans="1:57" ht="18" thickBot="1">
      <c r="A1060" s="217">
        <v>41931</v>
      </c>
      <c r="B1060" s="201" t="str">
        <f t="shared" si="411"/>
        <v>21:30:00</v>
      </c>
      <c r="C1060" s="27" t="s">
        <v>58</v>
      </c>
      <c r="D1060" s="88">
        <v>711</v>
      </c>
      <c r="E1060" s="88">
        <v>522</v>
      </c>
      <c r="F1060" s="88">
        <v>818</v>
      </c>
      <c r="G1060" s="88">
        <v>25</v>
      </c>
      <c r="H1060" s="88">
        <v>18</v>
      </c>
      <c r="I1060" s="89">
        <v>27</v>
      </c>
      <c r="J1060" s="48">
        <f t="shared" si="392"/>
        <v>2051</v>
      </c>
      <c r="K1060" s="48">
        <f t="shared" si="393"/>
        <v>70</v>
      </c>
      <c r="L1060" s="44">
        <v>635</v>
      </c>
      <c r="M1060" s="19">
        <v>345</v>
      </c>
      <c r="N1060" s="19"/>
      <c r="O1060" s="19">
        <v>21</v>
      </c>
      <c r="P1060" s="45">
        <v>12</v>
      </c>
      <c r="Q1060" s="49"/>
      <c r="R1060" s="48">
        <f t="shared" si="394"/>
        <v>980</v>
      </c>
      <c r="S1060" s="48">
        <f t="shared" si="395"/>
        <v>33</v>
      </c>
      <c r="T1060" s="50">
        <f t="shared" si="396"/>
        <v>103</v>
      </c>
      <c r="U1060" s="88">
        <v>5.4</v>
      </c>
      <c r="V1060" s="88">
        <v>6.5</v>
      </c>
      <c r="W1060" s="99">
        <v>10.8</v>
      </c>
      <c r="X1060" s="99"/>
      <c r="Y1060" s="99"/>
      <c r="Z1060" s="53"/>
      <c r="AA1060" s="53"/>
      <c r="AB1060" s="53"/>
      <c r="AC1060" s="67">
        <f t="shared" si="397"/>
        <v>0</v>
      </c>
      <c r="AD1060" s="51"/>
      <c r="AE1060" s="20">
        <f t="shared" si="398"/>
        <v>0</v>
      </c>
      <c r="AF1060" s="85">
        <f t="shared" si="399"/>
        <v>132.19999999999999</v>
      </c>
      <c r="AG1060" s="21">
        <f t="shared" si="400"/>
        <v>132.19999999999999</v>
      </c>
      <c r="AH1060" s="82"/>
      <c r="AI1060" s="51"/>
      <c r="AJ1060" s="22">
        <f t="shared" si="401"/>
        <v>132.19999999999999</v>
      </c>
      <c r="AK1060" s="23">
        <f t="shared" si="391"/>
        <v>1.1200000000000045</v>
      </c>
      <c r="AL1060" s="58"/>
      <c r="AM1060" s="24">
        <f t="shared" si="402"/>
        <v>0</v>
      </c>
      <c r="AN1060" s="25">
        <f t="shared" si="403"/>
        <v>133.32</v>
      </c>
      <c r="AO1060" s="26">
        <f t="shared" si="404"/>
        <v>133.32</v>
      </c>
      <c r="AP1060" s="79"/>
      <c r="AQ1060" s="24">
        <v>60</v>
      </c>
      <c r="AR1060" s="25">
        <v>200</v>
      </c>
      <c r="AS1060" s="25">
        <v>0</v>
      </c>
      <c r="AT1060" s="25">
        <v>15</v>
      </c>
      <c r="AU1060" s="25">
        <v>50</v>
      </c>
      <c r="AV1060" s="62">
        <f t="shared" si="410"/>
        <v>325</v>
      </c>
      <c r="AW1060" s="63">
        <f t="shared" si="405"/>
        <v>308.75</v>
      </c>
      <c r="AX1060" s="113">
        <v>6</v>
      </c>
      <c r="AY1060" s="113">
        <v>20</v>
      </c>
      <c r="AZ1060" s="113">
        <v>4</v>
      </c>
      <c r="BA1060" s="113">
        <v>1</v>
      </c>
      <c r="BB1060" s="81">
        <f t="shared" si="406"/>
        <v>31</v>
      </c>
      <c r="BC1060" s="80">
        <f t="shared" si="407"/>
        <v>277.75</v>
      </c>
      <c r="BD1060" s="36">
        <f t="shared" si="408"/>
        <v>133.32</v>
      </c>
      <c r="BE1060" s="80">
        <f t="shared" si="409"/>
        <v>144.43</v>
      </c>
    </row>
    <row r="1061" spans="1:57" ht="18" thickBot="1">
      <c r="A1061" s="217">
        <v>41931</v>
      </c>
      <c r="B1061" s="201" t="str">
        <f t="shared" si="411"/>
        <v>21:45:00</v>
      </c>
      <c r="C1061" s="27" t="s">
        <v>59</v>
      </c>
      <c r="D1061" s="88">
        <v>711</v>
      </c>
      <c r="E1061" s="88">
        <v>522</v>
      </c>
      <c r="F1061" s="88">
        <v>818</v>
      </c>
      <c r="G1061" s="88">
        <v>25</v>
      </c>
      <c r="H1061" s="88">
        <v>18</v>
      </c>
      <c r="I1061" s="89">
        <v>27</v>
      </c>
      <c r="J1061" s="48">
        <f t="shared" si="392"/>
        <v>2051</v>
      </c>
      <c r="K1061" s="48">
        <f t="shared" si="393"/>
        <v>70</v>
      </c>
      <c r="L1061" s="44">
        <v>635</v>
      </c>
      <c r="M1061" s="19">
        <v>345</v>
      </c>
      <c r="N1061" s="19"/>
      <c r="O1061" s="19">
        <v>21</v>
      </c>
      <c r="P1061" s="45">
        <v>12</v>
      </c>
      <c r="Q1061" s="49"/>
      <c r="R1061" s="48">
        <f t="shared" si="394"/>
        <v>980</v>
      </c>
      <c r="S1061" s="48">
        <f t="shared" si="395"/>
        <v>33</v>
      </c>
      <c r="T1061" s="50">
        <f t="shared" si="396"/>
        <v>103</v>
      </c>
      <c r="U1061" s="88">
        <v>5.4</v>
      </c>
      <c r="V1061" s="88">
        <v>6.5</v>
      </c>
      <c r="W1061" s="99">
        <v>10.8</v>
      </c>
      <c r="X1061" s="99"/>
      <c r="Y1061" s="99"/>
      <c r="Z1061" s="53"/>
      <c r="AA1061" s="53"/>
      <c r="AB1061" s="53"/>
      <c r="AC1061" s="67">
        <f t="shared" si="397"/>
        <v>0</v>
      </c>
      <c r="AD1061" s="51"/>
      <c r="AE1061" s="20">
        <f t="shared" si="398"/>
        <v>0</v>
      </c>
      <c r="AF1061" s="85">
        <f t="shared" si="399"/>
        <v>132.19999999999999</v>
      </c>
      <c r="AG1061" s="21">
        <f t="shared" si="400"/>
        <v>132.19999999999999</v>
      </c>
      <c r="AH1061" s="82"/>
      <c r="AI1061" s="51"/>
      <c r="AJ1061" s="22">
        <f t="shared" si="401"/>
        <v>132.19999999999999</v>
      </c>
      <c r="AK1061" s="23">
        <f t="shared" si="391"/>
        <v>1.1200000000000045</v>
      </c>
      <c r="AL1061" s="58"/>
      <c r="AM1061" s="24">
        <f t="shared" si="402"/>
        <v>0</v>
      </c>
      <c r="AN1061" s="25">
        <f t="shared" si="403"/>
        <v>133.32</v>
      </c>
      <c r="AO1061" s="26">
        <f t="shared" si="404"/>
        <v>133.32</v>
      </c>
      <c r="AP1061" s="79"/>
      <c r="AQ1061" s="24">
        <v>60</v>
      </c>
      <c r="AR1061" s="25">
        <v>200</v>
      </c>
      <c r="AS1061" s="25">
        <v>0</v>
      </c>
      <c r="AT1061" s="25">
        <v>15</v>
      </c>
      <c r="AU1061" s="25">
        <v>50</v>
      </c>
      <c r="AV1061" s="62">
        <f t="shared" si="410"/>
        <v>325</v>
      </c>
      <c r="AW1061" s="63">
        <f t="shared" si="405"/>
        <v>308.75</v>
      </c>
      <c r="AX1061" s="113">
        <v>6</v>
      </c>
      <c r="AY1061" s="113">
        <v>20</v>
      </c>
      <c r="AZ1061" s="113">
        <v>4</v>
      </c>
      <c r="BA1061" s="113">
        <v>1</v>
      </c>
      <c r="BB1061" s="81">
        <f t="shared" si="406"/>
        <v>31</v>
      </c>
      <c r="BC1061" s="80">
        <f t="shared" si="407"/>
        <v>277.75</v>
      </c>
      <c r="BD1061" s="36">
        <f t="shared" si="408"/>
        <v>133.32</v>
      </c>
      <c r="BE1061" s="80">
        <f t="shared" si="409"/>
        <v>144.43</v>
      </c>
    </row>
    <row r="1062" spans="1:57" ht="18" thickBot="1">
      <c r="A1062" s="217">
        <v>41931</v>
      </c>
      <c r="B1062" s="201" t="str">
        <f t="shared" si="411"/>
        <v>22:00:00</v>
      </c>
      <c r="C1062" s="27" t="s">
        <v>28</v>
      </c>
      <c r="D1062" s="88">
        <v>673</v>
      </c>
      <c r="E1062" s="88">
        <v>497</v>
      </c>
      <c r="F1062" s="88">
        <v>771</v>
      </c>
      <c r="G1062" s="88">
        <v>23</v>
      </c>
      <c r="H1062" s="88">
        <v>17</v>
      </c>
      <c r="I1062" s="89">
        <v>25</v>
      </c>
      <c r="J1062" s="48">
        <f t="shared" si="392"/>
        <v>1941</v>
      </c>
      <c r="K1062" s="48">
        <f t="shared" si="393"/>
        <v>65</v>
      </c>
      <c r="L1062" s="44">
        <v>608</v>
      </c>
      <c r="M1062" s="19">
        <v>335</v>
      </c>
      <c r="N1062" s="19"/>
      <c r="O1062" s="19">
        <v>20</v>
      </c>
      <c r="P1062" s="45">
        <v>12</v>
      </c>
      <c r="Q1062" s="49"/>
      <c r="R1062" s="48">
        <f t="shared" si="394"/>
        <v>943</v>
      </c>
      <c r="S1062" s="48">
        <f t="shared" si="395"/>
        <v>32</v>
      </c>
      <c r="T1062" s="50">
        <f t="shared" si="396"/>
        <v>97</v>
      </c>
      <c r="U1062" s="88">
        <v>4.84</v>
      </c>
      <c r="V1062" s="88">
        <v>6</v>
      </c>
      <c r="W1062" s="99">
        <v>10</v>
      </c>
      <c r="X1062" s="99"/>
      <c r="Y1062" s="99"/>
      <c r="Z1062" s="53"/>
      <c r="AA1062" s="53"/>
      <c r="AB1062" s="53"/>
      <c r="AC1062" s="67">
        <f t="shared" si="397"/>
        <v>0</v>
      </c>
      <c r="AD1062" s="51"/>
      <c r="AE1062" s="20">
        <f t="shared" si="398"/>
        <v>0</v>
      </c>
      <c r="AF1062" s="85">
        <f t="shared" si="399"/>
        <v>124.34</v>
      </c>
      <c r="AG1062" s="21">
        <f t="shared" si="400"/>
        <v>124.34</v>
      </c>
      <c r="AH1062" s="82"/>
      <c r="AI1062" s="51"/>
      <c r="AJ1062" s="22">
        <f t="shared" si="401"/>
        <v>124.34</v>
      </c>
      <c r="AK1062" s="23">
        <f t="shared" si="391"/>
        <v>8.9799999999999898</v>
      </c>
      <c r="AL1062" s="58"/>
      <c r="AM1062" s="24">
        <f t="shared" si="402"/>
        <v>0</v>
      </c>
      <c r="AN1062" s="25">
        <f t="shared" si="403"/>
        <v>133.32</v>
      </c>
      <c r="AO1062" s="26">
        <f t="shared" si="404"/>
        <v>133.32</v>
      </c>
      <c r="AP1062" s="79"/>
      <c r="AQ1062" s="24">
        <v>60</v>
      </c>
      <c r="AR1062" s="25">
        <v>200</v>
      </c>
      <c r="AS1062" s="25">
        <v>0</v>
      </c>
      <c r="AT1062" s="25">
        <v>15</v>
      </c>
      <c r="AU1062" s="25">
        <v>50</v>
      </c>
      <c r="AV1062" s="62">
        <f t="shared" si="410"/>
        <v>325</v>
      </c>
      <c r="AW1062" s="63">
        <f t="shared" si="405"/>
        <v>308.75</v>
      </c>
      <c r="AX1062" s="113">
        <v>6</v>
      </c>
      <c r="AY1062" s="113">
        <v>20</v>
      </c>
      <c r="AZ1062" s="113">
        <v>4</v>
      </c>
      <c r="BA1062" s="113">
        <v>1</v>
      </c>
      <c r="BB1062" s="81">
        <f t="shared" si="406"/>
        <v>31</v>
      </c>
      <c r="BC1062" s="80">
        <f t="shared" si="407"/>
        <v>277.75</v>
      </c>
      <c r="BD1062" s="36">
        <f t="shared" si="408"/>
        <v>133.32</v>
      </c>
      <c r="BE1062" s="80">
        <f t="shared" si="409"/>
        <v>144.43</v>
      </c>
    </row>
    <row r="1063" spans="1:57" ht="18" thickBot="1">
      <c r="A1063" s="217">
        <v>41931</v>
      </c>
      <c r="B1063" s="201" t="str">
        <f t="shared" si="411"/>
        <v>22:30:00</v>
      </c>
      <c r="C1063" s="215" t="s">
        <v>60</v>
      </c>
      <c r="D1063" s="88">
        <v>633</v>
      </c>
      <c r="E1063" s="88">
        <v>477</v>
      </c>
      <c r="F1063" s="88">
        <v>744</v>
      </c>
      <c r="G1063" s="88">
        <v>21</v>
      </c>
      <c r="H1063" s="88">
        <v>17</v>
      </c>
      <c r="I1063" s="89">
        <v>25</v>
      </c>
      <c r="J1063" s="48">
        <f t="shared" si="392"/>
        <v>1854</v>
      </c>
      <c r="K1063" s="48">
        <f t="shared" si="393"/>
        <v>63</v>
      </c>
      <c r="L1063" s="44">
        <v>570</v>
      </c>
      <c r="M1063" s="19">
        <v>330</v>
      </c>
      <c r="N1063" s="19"/>
      <c r="O1063" s="19">
        <v>19</v>
      </c>
      <c r="P1063" s="45">
        <v>12</v>
      </c>
      <c r="Q1063" s="49"/>
      <c r="R1063" s="48">
        <f t="shared" si="394"/>
        <v>900</v>
      </c>
      <c r="S1063" s="48">
        <f t="shared" si="395"/>
        <v>31</v>
      </c>
      <c r="T1063" s="50">
        <f t="shared" si="396"/>
        <v>94</v>
      </c>
      <c r="U1063" s="88">
        <v>4.84</v>
      </c>
      <c r="V1063" s="88">
        <v>6</v>
      </c>
      <c r="W1063" s="99">
        <v>10</v>
      </c>
      <c r="X1063" s="99"/>
      <c r="Y1063" s="99"/>
      <c r="Z1063" s="53"/>
      <c r="AA1063" s="53"/>
      <c r="AB1063" s="53"/>
      <c r="AC1063" s="67">
        <f t="shared" si="397"/>
        <v>0</v>
      </c>
      <c r="AD1063" s="51"/>
      <c r="AE1063" s="20">
        <f t="shared" si="398"/>
        <v>0</v>
      </c>
      <c r="AF1063" s="85">
        <f t="shared" si="399"/>
        <v>120.84</v>
      </c>
      <c r="AG1063" s="21">
        <f t="shared" si="400"/>
        <v>120.84</v>
      </c>
      <c r="AH1063" s="82"/>
      <c r="AI1063" s="51"/>
      <c r="AJ1063" s="22">
        <f t="shared" si="401"/>
        <v>120.84</v>
      </c>
      <c r="AK1063" s="23">
        <f t="shared" si="391"/>
        <v>12.47999999999999</v>
      </c>
      <c r="AL1063" s="58"/>
      <c r="AM1063" s="24">
        <f t="shared" si="402"/>
        <v>0</v>
      </c>
      <c r="AN1063" s="25">
        <f t="shared" si="403"/>
        <v>133.32</v>
      </c>
      <c r="AO1063" s="26">
        <f t="shared" si="404"/>
        <v>133.32</v>
      </c>
      <c r="AP1063" s="79"/>
      <c r="AQ1063" s="24">
        <v>60</v>
      </c>
      <c r="AR1063" s="25">
        <v>200</v>
      </c>
      <c r="AS1063" s="25">
        <v>0</v>
      </c>
      <c r="AT1063" s="25">
        <v>15</v>
      </c>
      <c r="AU1063" s="25">
        <v>50</v>
      </c>
      <c r="AV1063" s="62">
        <f t="shared" si="410"/>
        <v>325</v>
      </c>
      <c r="AW1063" s="63">
        <f t="shared" si="405"/>
        <v>308.75</v>
      </c>
      <c r="AX1063" s="113">
        <v>6</v>
      </c>
      <c r="AY1063" s="113">
        <v>20</v>
      </c>
      <c r="AZ1063" s="113">
        <v>4</v>
      </c>
      <c r="BA1063" s="113">
        <v>1</v>
      </c>
      <c r="BB1063" s="81">
        <f t="shared" si="406"/>
        <v>31</v>
      </c>
      <c r="BC1063" s="80">
        <f>AW1063-BB1063</f>
        <v>277.75</v>
      </c>
      <c r="BD1063" s="36">
        <f t="shared" si="408"/>
        <v>133.32</v>
      </c>
      <c r="BE1063" s="80">
        <f t="shared" si="409"/>
        <v>144.43</v>
      </c>
    </row>
    <row r="1064" spans="1:57" ht="18" thickBot="1">
      <c r="A1064" s="217">
        <v>41931</v>
      </c>
      <c r="B1064" s="201" t="str">
        <f t="shared" si="411"/>
        <v>23:00:00</v>
      </c>
      <c r="C1064" s="215" t="s">
        <v>29</v>
      </c>
      <c r="D1064" s="88">
        <v>585</v>
      </c>
      <c r="E1064" s="88">
        <v>444</v>
      </c>
      <c r="F1064" s="88">
        <v>682</v>
      </c>
      <c r="G1064" s="88">
        <v>20</v>
      </c>
      <c r="H1064" s="88">
        <v>16</v>
      </c>
      <c r="I1064" s="89">
        <v>23</v>
      </c>
      <c r="J1064" s="48">
        <f t="shared" si="392"/>
        <v>1711</v>
      </c>
      <c r="K1064" s="48">
        <f t="shared" si="393"/>
        <v>59</v>
      </c>
      <c r="L1064" s="44">
        <v>552</v>
      </c>
      <c r="M1064" s="19">
        <v>326</v>
      </c>
      <c r="N1064" s="19"/>
      <c r="O1064" s="19">
        <v>18</v>
      </c>
      <c r="P1064" s="45">
        <v>12</v>
      </c>
      <c r="Q1064" s="49"/>
      <c r="R1064" s="48">
        <f t="shared" si="394"/>
        <v>878</v>
      </c>
      <c r="S1064" s="48">
        <f t="shared" si="395"/>
        <v>30</v>
      </c>
      <c r="T1064" s="50">
        <f t="shared" si="396"/>
        <v>89</v>
      </c>
      <c r="U1064" s="88">
        <v>4.37</v>
      </c>
      <c r="V1064" s="88">
        <v>5.5</v>
      </c>
      <c r="W1064" s="99">
        <v>9</v>
      </c>
      <c r="X1064" s="99"/>
      <c r="Y1064" s="99"/>
      <c r="Z1064" s="53"/>
      <c r="AA1064" s="53"/>
      <c r="AB1064" s="53"/>
      <c r="AC1064" s="67">
        <f t="shared" si="397"/>
        <v>0</v>
      </c>
      <c r="AD1064" s="51"/>
      <c r="AE1064" s="20">
        <f t="shared" si="398"/>
        <v>0</v>
      </c>
      <c r="AF1064" s="85">
        <f t="shared" si="399"/>
        <v>113.87</v>
      </c>
      <c r="AG1064" s="21">
        <f t="shared" si="400"/>
        <v>113.87</v>
      </c>
      <c r="AH1064" s="82"/>
      <c r="AI1064" s="51"/>
      <c r="AJ1064" s="22">
        <f t="shared" si="401"/>
        <v>113.87</v>
      </c>
      <c r="AK1064" s="23">
        <f t="shared" si="391"/>
        <v>19.449999999999989</v>
      </c>
      <c r="AL1064" s="58"/>
      <c r="AM1064" s="24">
        <f t="shared" si="402"/>
        <v>0</v>
      </c>
      <c r="AN1064" s="25">
        <f t="shared" si="403"/>
        <v>133.32</v>
      </c>
      <c r="AO1064" s="26">
        <f t="shared" si="404"/>
        <v>133.32</v>
      </c>
      <c r="AP1064" s="79"/>
      <c r="AQ1064" s="24">
        <v>60</v>
      </c>
      <c r="AR1064" s="25">
        <v>200</v>
      </c>
      <c r="AS1064" s="25">
        <v>0</v>
      </c>
      <c r="AT1064" s="25">
        <v>15</v>
      </c>
      <c r="AU1064" s="25">
        <v>50</v>
      </c>
      <c r="AV1064" s="62">
        <f t="shared" si="410"/>
        <v>325</v>
      </c>
      <c r="AW1064" s="63">
        <f t="shared" si="405"/>
        <v>308.75</v>
      </c>
      <c r="AX1064" s="113">
        <v>6</v>
      </c>
      <c r="AY1064" s="113">
        <v>20</v>
      </c>
      <c r="AZ1064" s="113">
        <v>4</v>
      </c>
      <c r="BA1064" s="113">
        <v>1</v>
      </c>
      <c r="BB1064" s="81">
        <f t="shared" si="406"/>
        <v>31</v>
      </c>
      <c r="BC1064" s="80">
        <f t="shared" si="407"/>
        <v>277.75</v>
      </c>
      <c r="BD1064" s="36">
        <f t="shared" si="408"/>
        <v>133.32</v>
      </c>
      <c r="BE1064" s="80">
        <f t="shared" si="409"/>
        <v>144.43</v>
      </c>
    </row>
    <row r="1065" spans="1:57" ht="18" thickBot="1">
      <c r="A1065" s="217">
        <v>41931</v>
      </c>
      <c r="B1065" s="201" t="str">
        <f t="shared" si="411"/>
        <v>23:30:00</v>
      </c>
      <c r="C1065" s="32" t="s">
        <v>61</v>
      </c>
      <c r="D1065" s="88">
        <v>551</v>
      </c>
      <c r="E1065" s="88">
        <v>423</v>
      </c>
      <c r="F1065" s="88">
        <v>656</v>
      </c>
      <c r="G1065" s="88">
        <v>19</v>
      </c>
      <c r="H1065" s="88">
        <v>15</v>
      </c>
      <c r="I1065" s="89">
        <v>22</v>
      </c>
      <c r="J1065" s="48">
        <f t="shared" si="392"/>
        <v>1630</v>
      </c>
      <c r="K1065" s="48">
        <f t="shared" si="393"/>
        <v>56</v>
      </c>
      <c r="L1065" s="44">
        <v>545</v>
      </c>
      <c r="M1065" s="19">
        <v>318</v>
      </c>
      <c r="N1065" s="19"/>
      <c r="O1065" s="19">
        <v>18</v>
      </c>
      <c r="P1065" s="45">
        <v>11</v>
      </c>
      <c r="Q1065" s="49"/>
      <c r="R1065" s="48">
        <f t="shared" si="394"/>
        <v>863</v>
      </c>
      <c r="S1065" s="48">
        <f t="shared" si="395"/>
        <v>29</v>
      </c>
      <c r="T1065" s="50">
        <f t="shared" si="396"/>
        <v>85</v>
      </c>
      <c r="U1065" s="88">
        <v>4.37</v>
      </c>
      <c r="V1065" s="88">
        <v>5.5</v>
      </c>
      <c r="W1065" s="99">
        <v>9</v>
      </c>
      <c r="X1065" s="99"/>
      <c r="Y1065" s="99"/>
      <c r="Z1065" s="53"/>
      <c r="AA1065" s="53"/>
      <c r="AB1065" s="53"/>
      <c r="AC1065" s="67">
        <f t="shared" si="397"/>
        <v>0</v>
      </c>
      <c r="AD1065" s="51"/>
      <c r="AE1065" s="20">
        <f t="shared" si="398"/>
        <v>0</v>
      </c>
      <c r="AF1065" s="85">
        <f t="shared" si="399"/>
        <v>109.37</v>
      </c>
      <c r="AG1065" s="21">
        <f t="shared" si="400"/>
        <v>109.37</v>
      </c>
      <c r="AH1065" s="82"/>
      <c r="AI1065" s="51"/>
      <c r="AJ1065" s="22">
        <f t="shared" si="401"/>
        <v>109.37</v>
      </c>
      <c r="AK1065" s="23">
        <f t="shared" si="391"/>
        <v>23.949999999999989</v>
      </c>
      <c r="AL1065" s="58"/>
      <c r="AM1065" s="24">
        <f t="shared" si="402"/>
        <v>0</v>
      </c>
      <c r="AN1065" s="25">
        <f t="shared" si="403"/>
        <v>133.32</v>
      </c>
      <c r="AO1065" s="26">
        <f t="shared" si="404"/>
        <v>133.32</v>
      </c>
      <c r="AP1065" s="79"/>
      <c r="AQ1065" s="24">
        <v>60</v>
      </c>
      <c r="AR1065" s="25">
        <v>200</v>
      </c>
      <c r="AS1065" s="25">
        <v>0</v>
      </c>
      <c r="AT1065" s="25">
        <v>15</v>
      </c>
      <c r="AU1065" s="25">
        <v>50</v>
      </c>
      <c r="AV1065" s="62">
        <f t="shared" si="410"/>
        <v>325</v>
      </c>
      <c r="AW1065" s="63">
        <f t="shared" si="405"/>
        <v>308.75</v>
      </c>
      <c r="AX1065" s="113">
        <v>6</v>
      </c>
      <c r="AY1065" s="113">
        <v>20</v>
      </c>
      <c r="AZ1065" s="113">
        <v>4</v>
      </c>
      <c r="BA1065" s="113">
        <v>1</v>
      </c>
      <c r="BB1065" s="81">
        <f t="shared" si="406"/>
        <v>31</v>
      </c>
      <c r="BC1065" s="80">
        <f t="shared" si="407"/>
        <v>277.75</v>
      </c>
      <c r="BD1065" s="36">
        <f t="shared" si="408"/>
        <v>133.32</v>
      </c>
      <c r="BE1065" s="80">
        <f t="shared" si="409"/>
        <v>144.43</v>
      </c>
    </row>
    <row r="1066" spans="1:57" ht="18" thickBot="1">
      <c r="A1066" s="217">
        <v>41932</v>
      </c>
      <c r="B1066" s="201" t="str">
        <f t="shared" si="411"/>
        <v>00:00:00</v>
      </c>
      <c r="C1066" s="18" t="s">
        <v>85</v>
      </c>
      <c r="D1066" s="44">
        <v>531</v>
      </c>
      <c r="E1066" s="44">
        <v>403</v>
      </c>
      <c r="F1066" s="45">
        <v>637</v>
      </c>
      <c r="G1066" s="45">
        <v>18</v>
      </c>
      <c r="H1066" s="86">
        <v>14</v>
      </c>
      <c r="I1066" s="87">
        <v>20</v>
      </c>
      <c r="J1066" s="48">
        <f>D1066+E1066+F1066</f>
        <v>1571</v>
      </c>
      <c r="K1066" s="48">
        <f>G1066+H1066+I1066</f>
        <v>52</v>
      </c>
      <c r="L1066" s="89">
        <v>530</v>
      </c>
      <c r="M1066" s="94">
        <v>314</v>
      </c>
      <c r="N1066" s="19"/>
      <c r="O1066" s="19">
        <v>16</v>
      </c>
      <c r="P1066" s="45">
        <v>11</v>
      </c>
      <c r="Q1066" s="49"/>
      <c r="R1066" s="48">
        <f>SUM(L1066+M1066+N1066)</f>
        <v>844</v>
      </c>
      <c r="S1066" s="48">
        <f>O1066+P1066+Q1066</f>
        <v>27</v>
      </c>
      <c r="T1066" s="50">
        <f>SUM(K1066+S1066)</f>
        <v>79</v>
      </c>
      <c r="U1066" s="88">
        <v>4.2</v>
      </c>
      <c r="V1066" s="44">
        <v>4.5</v>
      </c>
      <c r="W1066" s="59">
        <v>8</v>
      </c>
      <c r="X1066" s="53"/>
      <c r="Y1066" s="53"/>
      <c r="Z1066" s="53"/>
      <c r="AA1066" s="53"/>
      <c r="AB1066" s="53"/>
      <c r="AC1066" s="67">
        <f>SUM(X1066:AB1066)</f>
        <v>0</v>
      </c>
      <c r="AD1066" s="111"/>
      <c r="AE1066" s="20">
        <f>AC1066+AD1066</f>
        <v>0</v>
      </c>
      <c r="AF1066" s="85">
        <f>T1066+U1066+V1066+W1066+X1066+V1065+Z1066+AA1066+AB1066</f>
        <v>101.2</v>
      </c>
      <c r="AG1066" s="21">
        <f>+AF1066-AM1066</f>
        <v>101.2</v>
      </c>
      <c r="AH1066" s="82"/>
      <c r="AI1066" s="51"/>
      <c r="AJ1066" s="22">
        <f>AF1066+AI1066</f>
        <v>101.2</v>
      </c>
      <c r="AK1066" s="23">
        <f>AO1066-AF1066</f>
        <v>-32.08</v>
      </c>
      <c r="AL1066" s="54"/>
      <c r="AM1066" s="24">
        <f>AE1066</f>
        <v>0</v>
      </c>
      <c r="AN1066" s="25">
        <f>BD1066</f>
        <v>69.12</v>
      </c>
      <c r="AO1066" s="26">
        <f>AM1066+AN1066</f>
        <v>69.12</v>
      </c>
      <c r="AP1066" s="79"/>
      <c r="AQ1066" s="24">
        <v>60</v>
      </c>
      <c r="AR1066" s="25">
        <v>200</v>
      </c>
      <c r="AS1066" s="25">
        <v>0</v>
      </c>
      <c r="AT1066" s="25">
        <v>15</v>
      </c>
      <c r="AU1066" s="25">
        <v>50</v>
      </c>
      <c r="AV1066" s="62">
        <f>SUM(AQ1064:AU1064)</f>
        <v>325</v>
      </c>
      <c r="AW1066" s="63">
        <f t="shared" si="405"/>
        <v>308.75</v>
      </c>
      <c r="AX1066" s="113">
        <v>6</v>
      </c>
      <c r="AY1066" s="113">
        <v>20</v>
      </c>
      <c r="AZ1066" s="113">
        <v>8</v>
      </c>
      <c r="BA1066" s="113">
        <v>1</v>
      </c>
      <c r="BB1066" s="81">
        <f>SUM(AX1066:BA1066)</f>
        <v>35</v>
      </c>
      <c r="BC1066" s="80">
        <v>144</v>
      </c>
      <c r="BD1066" s="36">
        <f>BC1066*0.48</f>
        <v>69.12</v>
      </c>
      <c r="BE1066" s="80">
        <f>BC1066*0.52</f>
        <v>74.88</v>
      </c>
    </row>
    <row r="1067" spans="1:57" ht="18" thickBot="1">
      <c r="A1067" s="217">
        <v>41932</v>
      </c>
      <c r="B1067" s="201" t="str">
        <f t="shared" si="411"/>
        <v>00:30:00</v>
      </c>
      <c r="C1067" s="27" t="s">
        <v>38</v>
      </c>
      <c r="D1067" s="88">
        <v>504</v>
      </c>
      <c r="E1067" s="88">
        <v>386</v>
      </c>
      <c r="F1067" s="88">
        <v>616</v>
      </c>
      <c r="G1067" s="45">
        <v>17</v>
      </c>
      <c r="H1067" s="88">
        <v>13</v>
      </c>
      <c r="I1067" s="89">
        <v>21</v>
      </c>
      <c r="J1067" s="48">
        <f t="shared" ref="J1067:J1130" si="412">D1067+E1067+F1067</f>
        <v>1506</v>
      </c>
      <c r="K1067" s="48">
        <f t="shared" ref="K1067:K1130" si="413">G1067+H1067+I1067</f>
        <v>51</v>
      </c>
      <c r="L1067" s="89">
        <v>507</v>
      </c>
      <c r="M1067" s="94">
        <v>310</v>
      </c>
      <c r="N1067" s="94"/>
      <c r="O1067" s="19">
        <v>16</v>
      </c>
      <c r="P1067" s="45">
        <v>11</v>
      </c>
      <c r="Q1067" s="56"/>
      <c r="R1067" s="48">
        <f t="shared" ref="R1067:R1121" si="414">SUM(L1067+M1067+N1067)</f>
        <v>817</v>
      </c>
      <c r="S1067" s="48">
        <f t="shared" ref="S1067:S1130" si="415">O1067+P1067+Q1067</f>
        <v>27</v>
      </c>
      <c r="T1067" s="50">
        <f>SUM(K1067+S1067)</f>
        <v>78</v>
      </c>
      <c r="U1067" s="88">
        <v>4.2</v>
      </c>
      <c r="V1067" s="44">
        <v>4.5</v>
      </c>
      <c r="W1067" s="59">
        <v>8</v>
      </c>
      <c r="X1067" s="44"/>
      <c r="Y1067" s="137"/>
      <c r="Z1067" s="53"/>
      <c r="AA1067" s="44"/>
      <c r="AB1067" s="44"/>
      <c r="AC1067" s="67">
        <f t="shared" ref="AC1067:AC1121" si="416">SUM(X1067:AB1067)</f>
        <v>0</v>
      </c>
      <c r="AD1067" s="111"/>
      <c r="AE1067" s="20">
        <f t="shared" ref="AE1067:AE1121" si="417">AC1067+AD1067</f>
        <v>0</v>
      </c>
      <c r="AF1067" s="85">
        <f>T1067+U1067+V1067+W1067+X1067+V1066+Z1067+AA1067+AB1067</f>
        <v>99.2</v>
      </c>
      <c r="AG1067" s="21">
        <f>+AF1067-AM1067</f>
        <v>99.2</v>
      </c>
      <c r="AH1067" s="82"/>
      <c r="AI1067" s="51"/>
      <c r="AJ1067" s="22">
        <f t="shared" ref="AJ1067:AJ1130" si="418">AF1067+AI1067</f>
        <v>99.2</v>
      </c>
      <c r="AK1067" s="23">
        <f t="shared" ref="AK1067:AK1130" si="419">AO1067-AF1067</f>
        <v>-30.08</v>
      </c>
      <c r="AL1067" s="54"/>
      <c r="AM1067" s="24">
        <f t="shared" ref="AM1067:AM1130" si="420">AE1067</f>
        <v>0</v>
      </c>
      <c r="AN1067" s="25">
        <f t="shared" ref="AN1067:AN1121" si="421">BD1067</f>
        <v>69.12</v>
      </c>
      <c r="AO1067" s="26">
        <f t="shared" ref="AO1067:AO1121" si="422">AM1067+AN1067</f>
        <v>69.12</v>
      </c>
      <c r="AP1067" s="79"/>
      <c r="AQ1067" s="24">
        <v>60</v>
      </c>
      <c r="AR1067" s="25">
        <v>200</v>
      </c>
      <c r="AS1067" s="25">
        <v>0</v>
      </c>
      <c r="AT1067" s="25">
        <v>15</v>
      </c>
      <c r="AU1067" s="25">
        <v>50</v>
      </c>
      <c r="AV1067" s="62">
        <f>SUM(AQ1065:AU1065)</f>
        <v>325</v>
      </c>
      <c r="AW1067" s="63">
        <f t="shared" si="405"/>
        <v>308.75</v>
      </c>
      <c r="AX1067" s="113">
        <v>6</v>
      </c>
      <c r="AY1067" s="113">
        <v>20</v>
      </c>
      <c r="AZ1067" s="113">
        <v>8</v>
      </c>
      <c r="BA1067" s="113">
        <v>1</v>
      </c>
      <c r="BB1067" s="81">
        <f t="shared" ref="BB1067:BB1121" si="423">SUM(AX1067:BA1067)</f>
        <v>35</v>
      </c>
      <c r="BC1067" s="80">
        <v>144</v>
      </c>
      <c r="BD1067" s="36">
        <f t="shared" ref="BD1067:BD1121" si="424">BC1067*0.48</f>
        <v>69.12</v>
      </c>
      <c r="BE1067" s="80">
        <f t="shared" ref="BE1067:BE1121" si="425">BC1067*0.52</f>
        <v>74.88</v>
      </c>
    </row>
    <row r="1068" spans="1:57" ht="18" thickBot="1">
      <c r="A1068" s="217">
        <v>41932</v>
      </c>
      <c r="B1068" s="201" t="str">
        <f t="shared" si="411"/>
        <v>01:00:00</v>
      </c>
      <c r="C1068" s="18" t="s">
        <v>7</v>
      </c>
      <c r="D1068" s="88">
        <v>496</v>
      </c>
      <c r="E1068" s="90">
        <v>380</v>
      </c>
      <c r="F1068" s="90">
        <v>608</v>
      </c>
      <c r="G1068" s="88">
        <v>17</v>
      </c>
      <c r="H1068" s="88">
        <v>13</v>
      </c>
      <c r="I1068" s="89">
        <v>21</v>
      </c>
      <c r="J1068" s="48">
        <f t="shared" si="412"/>
        <v>1484</v>
      </c>
      <c r="K1068" s="48">
        <f t="shared" si="413"/>
        <v>51</v>
      </c>
      <c r="L1068" s="89">
        <v>496</v>
      </c>
      <c r="M1068" s="94">
        <v>304</v>
      </c>
      <c r="N1068" s="94"/>
      <c r="O1068" s="19">
        <v>16</v>
      </c>
      <c r="P1068" s="45">
        <v>11</v>
      </c>
      <c r="Q1068" s="56"/>
      <c r="R1068" s="48">
        <f t="shared" si="414"/>
        <v>800</v>
      </c>
      <c r="S1068" s="48">
        <f t="shared" si="415"/>
        <v>27</v>
      </c>
      <c r="T1068" s="50">
        <f t="shared" ref="T1068:T1121" si="426">SUM(K1068+S1068)</f>
        <v>78</v>
      </c>
      <c r="U1068" s="88">
        <v>3.96</v>
      </c>
      <c r="V1068" s="44">
        <v>4.5</v>
      </c>
      <c r="W1068" s="59">
        <v>7.8</v>
      </c>
      <c r="X1068" s="44"/>
      <c r="Y1068" s="137"/>
      <c r="Z1068" s="44"/>
      <c r="AA1068" s="44"/>
      <c r="AB1068" s="44"/>
      <c r="AC1068" s="67">
        <f t="shared" si="416"/>
        <v>0</v>
      </c>
      <c r="AD1068" s="111"/>
      <c r="AE1068" s="20">
        <f t="shared" si="417"/>
        <v>0</v>
      </c>
      <c r="AF1068" s="85">
        <f>T1068+U1068+V1068+W1068+X1068+V1067+Z1068+AA1068+AB1068</f>
        <v>98.759999999999991</v>
      </c>
      <c r="AG1068" s="21">
        <f>+AF1068-AM1068</f>
        <v>98.759999999999991</v>
      </c>
      <c r="AH1068" s="82"/>
      <c r="AI1068" s="51"/>
      <c r="AJ1068" s="22">
        <f t="shared" si="418"/>
        <v>98.759999999999991</v>
      </c>
      <c r="AK1068" s="23" t="e">
        <f t="shared" si="419"/>
        <v>#REF!</v>
      </c>
      <c r="AL1068" s="54"/>
      <c r="AM1068" s="24">
        <f t="shared" si="420"/>
        <v>0</v>
      </c>
      <c r="AN1068" s="25" t="e">
        <f t="shared" si="421"/>
        <v>#REF!</v>
      </c>
      <c r="AO1068" s="26" t="e">
        <f t="shared" si="422"/>
        <v>#REF!</v>
      </c>
      <c r="AP1068" s="79"/>
      <c r="AQ1068" s="24">
        <v>60</v>
      </c>
      <c r="AR1068" s="25">
        <v>200</v>
      </c>
      <c r="AS1068" s="25">
        <v>0</v>
      </c>
      <c r="AT1068" s="25">
        <v>15</v>
      </c>
      <c r="AU1068" s="25">
        <v>50</v>
      </c>
      <c r="AV1068" s="62" t="e">
        <f>SUM(#REF!)</f>
        <v>#REF!</v>
      </c>
      <c r="AW1068" s="63" t="e">
        <f t="shared" si="405"/>
        <v>#REF!</v>
      </c>
      <c r="AX1068" s="113">
        <v>6</v>
      </c>
      <c r="AY1068" s="113">
        <v>20</v>
      </c>
      <c r="AZ1068" s="113">
        <v>8</v>
      </c>
      <c r="BA1068" s="113">
        <v>1</v>
      </c>
      <c r="BB1068" s="81">
        <f t="shared" si="423"/>
        <v>35</v>
      </c>
      <c r="BC1068" s="80" t="e">
        <f t="shared" ref="BC1068:BC1121" si="427">AW1068-BB1068</f>
        <v>#REF!</v>
      </c>
      <c r="BD1068" s="36" t="e">
        <f t="shared" si="424"/>
        <v>#REF!</v>
      </c>
      <c r="BE1068" s="80" t="e">
        <f t="shared" si="425"/>
        <v>#REF!</v>
      </c>
    </row>
    <row r="1069" spans="1:57" ht="18" thickBot="1">
      <c r="A1069" s="217">
        <v>41932</v>
      </c>
      <c r="B1069" s="201" t="str">
        <f t="shared" si="411"/>
        <v>01:30:00</v>
      </c>
      <c r="C1069" s="18" t="s">
        <v>39</v>
      </c>
      <c r="D1069" s="88">
        <v>479</v>
      </c>
      <c r="E1069" s="88">
        <v>365</v>
      </c>
      <c r="F1069" s="88">
        <v>619</v>
      </c>
      <c r="G1069" s="88">
        <v>16</v>
      </c>
      <c r="H1069" s="88">
        <v>12</v>
      </c>
      <c r="I1069" s="89">
        <v>21</v>
      </c>
      <c r="J1069" s="48">
        <f t="shared" si="412"/>
        <v>1463</v>
      </c>
      <c r="K1069" s="48">
        <f t="shared" si="413"/>
        <v>49</v>
      </c>
      <c r="L1069" s="89">
        <v>482</v>
      </c>
      <c r="M1069" s="94">
        <v>294</v>
      </c>
      <c r="N1069" s="94"/>
      <c r="O1069" s="19">
        <v>16</v>
      </c>
      <c r="P1069" s="45">
        <v>10</v>
      </c>
      <c r="Q1069" s="56"/>
      <c r="R1069" s="48">
        <f t="shared" si="414"/>
        <v>776</v>
      </c>
      <c r="S1069" s="48">
        <f t="shared" ref="S1069:S1074" si="428">O1069+Q1073+Q1069</f>
        <v>16</v>
      </c>
      <c r="T1069" s="50">
        <f t="shared" si="426"/>
        <v>65</v>
      </c>
      <c r="U1069" s="88">
        <v>3.96</v>
      </c>
      <c r="V1069" s="44">
        <v>4.5</v>
      </c>
      <c r="W1069" s="59">
        <v>7.8</v>
      </c>
      <c r="X1069" s="44"/>
      <c r="Y1069" s="137"/>
      <c r="Z1069" s="44"/>
      <c r="AA1069" s="44"/>
      <c r="AB1069" s="44"/>
      <c r="AC1069" s="67">
        <f t="shared" si="416"/>
        <v>0</v>
      </c>
      <c r="AD1069" s="111"/>
      <c r="AE1069" s="20">
        <f t="shared" si="417"/>
        <v>0</v>
      </c>
      <c r="AF1069" s="85">
        <f>T1069+U1069+V1069+W1069+X1069+V1068+Z1069+AA1069+AB1069</f>
        <v>85.759999999999991</v>
      </c>
      <c r="AG1069" s="21">
        <f>+AF1069-AM1069</f>
        <v>85.759999999999991</v>
      </c>
      <c r="AH1069" s="82"/>
      <c r="AI1069" s="51"/>
      <c r="AJ1069" s="22">
        <f t="shared" si="418"/>
        <v>85.759999999999991</v>
      </c>
      <c r="AK1069" s="23">
        <f t="shared" si="419"/>
        <v>45.640000000000015</v>
      </c>
      <c r="AL1069" s="54"/>
      <c r="AM1069" s="24">
        <f t="shared" si="420"/>
        <v>0</v>
      </c>
      <c r="AN1069" s="25">
        <f t="shared" si="421"/>
        <v>131.4</v>
      </c>
      <c r="AO1069" s="26">
        <f t="shared" si="422"/>
        <v>131.4</v>
      </c>
      <c r="AP1069" s="79"/>
      <c r="AQ1069" s="24">
        <v>60</v>
      </c>
      <c r="AR1069" s="25">
        <v>200</v>
      </c>
      <c r="AS1069" s="25">
        <v>0</v>
      </c>
      <c r="AT1069" s="25">
        <v>15</v>
      </c>
      <c r="AU1069" s="25">
        <v>50</v>
      </c>
      <c r="AV1069" s="62">
        <f>SUM(AQ1066:AU1066)</f>
        <v>325</v>
      </c>
      <c r="AW1069" s="63">
        <f t="shared" si="405"/>
        <v>308.75</v>
      </c>
      <c r="AX1069" s="113">
        <v>6</v>
      </c>
      <c r="AY1069" s="113">
        <v>20</v>
      </c>
      <c r="AZ1069" s="113">
        <v>8</v>
      </c>
      <c r="BA1069" s="113">
        <v>1</v>
      </c>
      <c r="BB1069" s="81">
        <f t="shared" si="423"/>
        <v>35</v>
      </c>
      <c r="BC1069" s="80">
        <f t="shared" si="427"/>
        <v>273.75</v>
      </c>
      <c r="BD1069" s="36">
        <f t="shared" si="424"/>
        <v>131.4</v>
      </c>
      <c r="BE1069" s="80">
        <f t="shared" si="425"/>
        <v>142.35</v>
      </c>
    </row>
    <row r="1070" spans="1:57" ht="18" thickBot="1">
      <c r="A1070" s="217">
        <v>41932</v>
      </c>
      <c r="B1070" s="201" t="str">
        <f t="shared" si="411"/>
        <v>02:00:00</v>
      </c>
      <c r="C1070" s="27" t="s">
        <v>8</v>
      </c>
      <c r="D1070" s="88">
        <v>477</v>
      </c>
      <c r="E1070" s="88">
        <v>364</v>
      </c>
      <c r="F1070" s="88">
        <v>600</v>
      </c>
      <c r="G1070" s="88">
        <v>16</v>
      </c>
      <c r="H1070" s="88">
        <v>12</v>
      </c>
      <c r="I1070" s="89">
        <v>20</v>
      </c>
      <c r="J1070" s="48">
        <f t="shared" si="412"/>
        <v>1441</v>
      </c>
      <c r="K1070" s="48">
        <f t="shared" si="413"/>
        <v>48</v>
      </c>
      <c r="L1070" s="89">
        <v>492</v>
      </c>
      <c r="M1070" s="94">
        <v>296</v>
      </c>
      <c r="N1070" s="94"/>
      <c r="O1070" s="19">
        <v>16</v>
      </c>
      <c r="P1070" s="45">
        <v>10</v>
      </c>
      <c r="Q1070" s="45"/>
      <c r="R1070" s="48">
        <f t="shared" si="414"/>
        <v>788</v>
      </c>
      <c r="S1070" s="48">
        <f t="shared" si="428"/>
        <v>16</v>
      </c>
      <c r="T1070" s="50">
        <f>SUM(K1070+S1070)</f>
        <v>64</v>
      </c>
      <c r="U1070" s="88">
        <v>3.96</v>
      </c>
      <c r="V1070" s="44">
        <v>4.5</v>
      </c>
      <c r="W1070" s="59">
        <v>7.5</v>
      </c>
      <c r="X1070" s="44"/>
      <c r="Y1070" s="137"/>
      <c r="Z1070" s="44"/>
      <c r="AA1070" s="44"/>
      <c r="AB1070" s="44"/>
      <c r="AC1070" s="67">
        <f t="shared" si="416"/>
        <v>0</v>
      </c>
      <c r="AD1070" s="111"/>
      <c r="AE1070" s="20">
        <f t="shared" si="417"/>
        <v>0</v>
      </c>
      <c r="AF1070" s="85">
        <f>T1070+U1070+V1070+W1070+X1070+V1069+Z1070+AA1070+AB1070</f>
        <v>84.46</v>
      </c>
      <c r="AG1070" s="21">
        <f t="shared" ref="AG1070:AG1121" si="429">+AF1070-AM1070</f>
        <v>84.46</v>
      </c>
      <c r="AH1070" s="82"/>
      <c r="AI1070" s="51"/>
      <c r="AJ1070" s="22">
        <f t="shared" si="418"/>
        <v>84.46</v>
      </c>
      <c r="AK1070" s="23">
        <f t="shared" si="419"/>
        <v>46.940000000000012</v>
      </c>
      <c r="AL1070" s="54"/>
      <c r="AM1070" s="24">
        <f t="shared" si="420"/>
        <v>0</v>
      </c>
      <c r="AN1070" s="25">
        <f t="shared" si="421"/>
        <v>131.4</v>
      </c>
      <c r="AO1070" s="26">
        <f t="shared" si="422"/>
        <v>131.4</v>
      </c>
      <c r="AP1070" s="79"/>
      <c r="AQ1070" s="24">
        <v>60</v>
      </c>
      <c r="AR1070" s="25">
        <v>200</v>
      </c>
      <c r="AS1070" s="25">
        <v>0</v>
      </c>
      <c r="AT1070" s="25">
        <v>15</v>
      </c>
      <c r="AU1070" s="25">
        <v>50</v>
      </c>
      <c r="AV1070" s="62">
        <f>SUM(AQ1067:AU1067)</f>
        <v>325</v>
      </c>
      <c r="AW1070" s="63">
        <f t="shared" si="405"/>
        <v>308.75</v>
      </c>
      <c r="AX1070" s="113">
        <v>6</v>
      </c>
      <c r="AY1070" s="113">
        <v>20</v>
      </c>
      <c r="AZ1070" s="113">
        <v>8</v>
      </c>
      <c r="BA1070" s="113">
        <v>1</v>
      </c>
      <c r="BB1070" s="81">
        <f t="shared" si="423"/>
        <v>35</v>
      </c>
      <c r="BC1070" s="80">
        <f t="shared" si="427"/>
        <v>273.75</v>
      </c>
      <c r="BD1070" s="36">
        <f t="shared" si="424"/>
        <v>131.4</v>
      </c>
      <c r="BE1070" s="80">
        <f t="shared" si="425"/>
        <v>142.35</v>
      </c>
    </row>
    <row r="1071" spans="1:57" ht="18" thickBot="1">
      <c r="A1071" s="217">
        <v>41932</v>
      </c>
      <c r="B1071" s="201" t="str">
        <f t="shared" si="411"/>
        <v>02:30:00</v>
      </c>
      <c r="C1071" s="27" t="s">
        <v>40</v>
      </c>
      <c r="D1071" s="88">
        <v>471</v>
      </c>
      <c r="E1071" s="88">
        <v>361</v>
      </c>
      <c r="F1071" s="88">
        <v>603</v>
      </c>
      <c r="G1071" s="88">
        <v>16</v>
      </c>
      <c r="H1071" s="88">
        <v>12</v>
      </c>
      <c r="I1071" s="89">
        <v>20</v>
      </c>
      <c r="J1071" s="48">
        <f t="shared" si="412"/>
        <v>1435</v>
      </c>
      <c r="K1071" s="48">
        <f t="shared" si="413"/>
        <v>48</v>
      </c>
      <c r="L1071" s="89">
        <v>494</v>
      </c>
      <c r="M1071" s="94">
        <v>297</v>
      </c>
      <c r="N1071" s="94"/>
      <c r="O1071" s="19">
        <v>16</v>
      </c>
      <c r="P1071" s="45">
        <v>10</v>
      </c>
      <c r="Q1071" s="45"/>
      <c r="R1071" s="48">
        <f t="shared" si="414"/>
        <v>791</v>
      </c>
      <c r="S1071" s="48">
        <f t="shared" si="428"/>
        <v>16</v>
      </c>
      <c r="T1071" s="50">
        <f>SUM(K1071+S1071)</f>
        <v>64</v>
      </c>
      <c r="U1071" s="88">
        <v>3.96</v>
      </c>
      <c r="V1071" s="98">
        <v>4.5</v>
      </c>
      <c r="W1071" s="59">
        <v>7.5</v>
      </c>
      <c r="X1071" s="44"/>
      <c r="Y1071" s="44"/>
      <c r="Z1071" s="44"/>
      <c r="AA1071" s="44"/>
      <c r="AB1071" s="44"/>
      <c r="AC1071" s="67">
        <f t="shared" si="416"/>
        <v>0</v>
      </c>
      <c r="AD1071" s="111"/>
      <c r="AE1071" s="20">
        <f t="shared" si="417"/>
        <v>0</v>
      </c>
      <c r="AF1071" s="85">
        <f t="shared" ref="AF1071:AF1119" si="430">T1071+U1071+V1071+W1071+X1071+Y1071+Z1071+AA1071+AB1071</f>
        <v>79.959999999999994</v>
      </c>
      <c r="AG1071" s="21">
        <f t="shared" si="429"/>
        <v>79.959999999999994</v>
      </c>
      <c r="AH1071" s="82"/>
      <c r="AI1071" s="51"/>
      <c r="AJ1071" s="22">
        <f t="shared" si="418"/>
        <v>79.959999999999994</v>
      </c>
      <c r="AK1071" s="23">
        <f t="shared" si="419"/>
        <v>51.440000000000012</v>
      </c>
      <c r="AL1071" s="54"/>
      <c r="AM1071" s="24">
        <f t="shared" si="420"/>
        <v>0</v>
      </c>
      <c r="AN1071" s="25">
        <f t="shared" si="421"/>
        <v>131.4</v>
      </c>
      <c r="AO1071" s="26">
        <f t="shared" si="422"/>
        <v>131.4</v>
      </c>
      <c r="AP1071" s="79"/>
      <c r="AQ1071" s="24">
        <v>60</v>
      </c>
      <c r="AR1071" s="25">
        <v>200</v>
      </c>
      <c r="AS1071" s="25">
        <v>0</v>
      </c>
      <c r="AT1071" s="25">
        <v>15</v>
      </c>
      <c r="AU1071" s="25">
        <v>50</v>
      </c>
      <c r="AV1071" s="62">
        <f>SUM(AQ1068:AU1068)</f>
        <v>325</v>
      </c>
      <c r="AW1071" s="63">
        <f t="shared" si="405"/>
        <v>308.75</v>
      </c>
      <c r="AX1071" s="113">
        <v>6</v>
      </c>
      <c r="AY1071" s="113">
        <v>20</v>
      </c>
      <c r="AZ1071" s="113">
        <v>8</v>
      </c>
      <c r="BA1071" s="113">
        <v>1</v>
      </c>
      <c r="BB1071" s="81">
        <f t="shared" si="423"/>
        <v>35</v>
      </c>
      <c r="BC1071" s="80">
        <f t="shared" si="427"/>
        <v>273.75</v>
      </c>
      <c r="BD1071" s="36">
        <f t="shared" si="424"/>
        <v>131.4</v>
      </c>
      <c r="BE1071" s="80">
        <f t="shared" si="425"/>
        <v>142.35</v>
      </c>
    </row>
    <row r="1072" spans="1:57" ht="18" thickBot="1">
      <c r="A1072" s="217">
        <v>41932</v>
      </c>
      <c r="B1072" s="201" t="str">
        <f t="shared" si="411"/>
        <v>03:00:00</v>
      </c>
      <c r="C1072" s="27" t="s">
        <v>9</v>
      </c>
      <c r="D1072" s="88">
        <v>465</v>
      </c>
      <c r="E1072" s="45">
        <v>356</v>
      </c>
      <c r="F1072" s="88">
        <v>601</v>
      </c>
      <c r="G1072" s="88">
        <v>16</v>
      </c>
      <c r="H1072" s="88">
        <v>12</v>
      </c>
      <c r="I1072" s="89">
        <v>20</v>
      </c>
      <c r="J1072" s="48">
        <f t="shared" si="412"/>
        <v>1422</v>
      </c>
      <c r="K1072" s="48">
        <f t="shared" si="413"/>
        <v>48</v>
      </c>
      <c r="L1072" s="89">
        <v>495</v>
      </c>
      <c r="M1072" s="94">
        <v>297</v>
      </c>
      <c r="N1072" s="94"/>
      <c r="O1072" s="19">
        <v>16</v>
      </c>
      <c r="P1072" s="45">
        <v>10</v>
      </c>
      <c r="Q1072" s="45"/>
      <c r="R1072" s="48">
        <f t="shared" si="414"/>
        <v>792</v>
      </c>
      <c r="S1072" s="48">
        <f t="shared" si="428"/>
        <v>16</v>
      </c>
      <c r="T1072" s="50">
        <f>SUM(K1072+S1072)</f>
        <v>64</v>
      </c>
      <c r="U1072" s="88">
        <v>3.72</v>
      </c>
      <c r="V1072" s="98">
        <v>4</v>
      </c>
      <c r="W1072" s="59">
        <v>7.5</v>
      </c>
      <c r="X1072" s="44"/>
      <c r="Y1072" s="44"/>
      <c r="Z1072" s="44"/>
      <c r="AA1072" s="44"/>
      <c r="AB1072" s="44"/>
      <c r="AC1072" s="67">
        <f t="shared" si="416"/>
        <v>0</v>
      </c>
      <c r="AD1072" s="111"/>
      <c r="AE1072" s="20">
        <f t="shared" si="417"/>
        <v>0</v>
      </c>
      <c r="AF1072" s="85">
        <f t="shared" si="430"/>
        <v>79.22</v>
      </c>
      <c r="AG1072" s="21">
        <f t="shared" si="429"/>
        <v>79.22</v>
      </c>
      <c r="AH1072" s="82"/>
      <c r="AI1072" s="51"/>
      <c r="AJ1072" s="22">
        <f t="shared" si="418"/>
        <v>79.22</v>
      </c>
      <c r="AK1072" s="23">
        <f t="shared" si="419"/>
        <v>52.180000000000007</v>
      </c>
      <c r="AL1072" s="54"/>
      <c r="AM1072" s="24">
        <f t="shared" si="420"/>
        <v>0</v>
      </c>
      <c r="AN1072" s="25">
        <f t="shared" si="421"/>
        <v>131.4</v>
      </c>
      <c r="AO1072" s="26">
        <f t="shared" si="422"/>
        <v>131.4</v>
      </c>
      <c r="AP1072" s="79"/>
      <c r="AQ1072" s="24">
        <v>60</v>
      </c>
      <c r="AR1072" s="25">
        <v>200</v>
      </c>
      <c r="AS1072" s="25">
        <v>0</v>
      </c>
      <c r="AT1072" s="25">
        <v>15</v>
      </c>
      <c r="AU1072" s="25">
        <v>50</v>
      </c>
      <c r="AV1072" s="62">
        <f>SUM(AQ1069:AU1069)</f>
        <v>325</v>
      </c>
      <c r="AW1072" s="63">
        <f t="shared" si="405"/>
        <v>308.75</v>
      </c>
      <c r="AX1072" s="113">
        <v>6</v>
      </c>
      <c r="AY1072" s="113">
        <v>20</v>
      </c>
      <c r="AZ1072" s="113">
        <v>8</v>
      </c>
      <c r="BA1072" s="113">
        <v>1</v>
      </c>
      <c r="BB1072" s="81">
        <f t="shared" si="423"/>
        <v>35</v>
      </c>
      <c r="BC1072" s="80">
        <f t="shared" si="427"/>
        <v>273.75</v>
      </c>
      <c r="BD1072" s="36">
        <f t="shared" si="424"/>
        <v>131.4</v>
      </c>
      <c r="BE1072" s="80">
        <f t="shared" si="425"/>
        <v>142.35</v>
      </c>
    </row>
    <row r="1073" spans="1:57" ht="18" thickBot="1">
      <c r="A1073" s="217">
        <v>41932</v>
      </c>
      <c r="B1073" s="201" t="str">
        <f t="shared" si="411"/>
        <v>03:30:00</v>
      </c>
      <c r="C1073" s="27" t="s">
        <v>41</v>
      </c>
      <c r="D1073" s="88">
        <v>460</v>
      </c>
      <c r="E1073" s="88">
        <v>353</v>
      </c>
      <c r="F1073" s="88">
        <v>594</v>
      </c>
      <c r="G1073" s="88">
        <v>16</v>
      </c>
      <c r="H1073" s="88">
        <v>12</v>
      </c>
      <c r="I1073" s="89">
        <v>20</v>
      </c>
      <c r="J1073" s="48">
        <f t="shared" si="412"/>
        <v>1407</v>
      </c>
      <c r="K1073" s="48">
        <f t="shared" si="413"/>
        <v>48</v>
      </c>
      <c r="L1073" s="89">
        <v>497</v>
      </c>
      <c r="M1073" s="94">
        <v>295</v>
      </c>
      <c r="N1073" s="94"/>
      <c r="O1073" s="19">
        <v>17</v>
      </c>
      <c r="P1073" s="45">
        <v>10</v>
      </c>
      <c r="Q1073" s="45"/>
      <c r="R1073" s="48">
        <f t="shared" si="414"/>
        <v>792</v>
      </c>
      <c r="S1073" s="48">
        <f t="shared" si="428"/>
        <v>17</v>
      </c>
      <c r="T1073" s="50">
        <f>SUM(K1073+S1073)</f>
        <v>65</v>
      </c>
      <c r="U1073" s="88">
        <v>3.72</v>
      </c>
      <c r="V1073" s="98">
        <v>4</v>
      </c>
      <c r="W1073" s="59">
        <v>7.5</v>
      </c>
      <c r="X1073" s="44"/>
      <c r="Y1073" s="44"/>
      <c r="Z1073" s="44"/>
      <c r="AA1073" s="44"/>
      <c r="AB1073" s="44"/>
      <c r="AC1073" s="67">
        <f t="shared" si="416"/>
        <v>0</v>
      </c>
      <c r="AD1073" s="111"/>
      <c r="AE1073" s="20">
        <f t="shared" si="417"/>
        <v>0</v>
      </c>
      <c r="AF1073" s="85">
        <f t="shared" si="430"/>
        <v>80.22</v>
      </c>
      <c r="AG1073" s="21">
        <f t="shared" si="429"/>
        <v>80.22</v>
      </c>
      <c r="AH1073" s="82"/>
      <c r="AI1073" s="51"/>
      <c r="AJ1073" s="22">
        <f t="shared" si="418"/>
        <v>80.22</v>
      </c>
      <c r="AK1073" s="23">
        <f t="shared" si="419"/>
        <v>51.180000000000007</v>
      </c>
      <c r="AL1073" s="54"/>
      <c r="AM1073" s="24">
        <f t="shared" si="420"/>
        <v>0</v>
      </c>
      <c r="AN1073" s="25">
        <f t="shared" si="421"/>
        <v>131.4</v>
      </c>
      <c r="AO1073" s="26">
        <f t="shared" si="422"/>
        <v>131.4</v>
      </c>
      <c r="AP1073" s="79"/>
      <c r="AQ1073" s="24">
        <v>60</v>
      </c>
      <c r="AR1073" s="25">
        <v>200</v>
      </c>
      <c r="AS1073" s="25">
        <v>0</v>
      </c>
      <c r="AT1073" s="25">
        <v>15</v>
      </c>
      <c r="AU1073" s="25">
        <v>50</v>
      </c>
      <c r="AV1073" s="62">
        <f t="shared" ref="AV1073:AV1121" si="431">SUM(AQ1070:AU1070)</f>
        <v>325</v>
      </c>
      <c r="AW1073" s="63">
        <f t="shared" si="405"/>
        <v>308.75</v>
      </c>
      <c r="AX1073" s="113">
        <v>6</v>
      </c>
      <c r="AY1073" s="113">
        <v>20</v>
      </c>
      <c r="AZ1073" s="113">
        <v>8</v>
      </c>
      <c r="BA1073" s="113">
        <v>1</v>
      </c>
      <c r="BB1073" s="81">
        <f t="shared" si="423"/>
        <v>35</v>
      </c>
      <c r="BC1073" s="80">
        <f t="shared" si="427"/>
        <v>273.75</v>
      </c>
      <c r="BD1073" s="36">
        <f t="shared" si="424"/>
        <v>131.4</v>
      </c>
      <c r="BE1073" s="80">
        <f t="shared" si="425"/>
        <v>142.35</v>
      </c>
    </row>
    <row r="1074" spans="1:57" ht="18" thickBot="1">
      <c r="A1074" s="217">
        <v>41932</v>
      </c>
      <c r="B1074" s="201" t="str">
        <f t="shared" si="411"/>
        <v>04:00:00</v>
      </c>
      <c r="C1074" s="27" t="s">
        <v>10</v>
      </c>
      <c r="D1074" s="88">
        <v>458</v>
      </c>
      <c r="E1074" s="90">
        <v>349</v>
      </c>
      <c r="F1074" s="88">
        <v>584</v>
      </c>
      <c r="G1074" s="88">
        <v>15</v>
      </c>
      <c r="H1074" s="88">
        <v>12</v>
      </c>
      <c r="I1074" s="89">
        <v>19</v>
      </c>
      <c r="J1074" s="48">
        <f t="shared" si="412"/>
        <v>1391</v>
      </c>
      <c r="K1074" s="48">
        <f t="shared" si="413"/>
        <v>46</v>
      </c>
      <c r="L1074" s="89">
        <v>488</v>
      </c>
      <c r="M1074" s="94">
        <v>300</v>
      </c>
      <c r="N1074" s="94"/>
      <c r="O1074" s="19">
        <v>17</v>
      </c>
      <c r="P1074" s="45">
        <v>11</v>
      </c>
      <c r="Q1074" s="45"/>
      <c r="R1074" s="48">
        <f t="shared" si="414"/>
        <v>788</v>
      </c>
      <c r="S1074" s="48">
        <f t="shared" si="428"/>
        <v>17</v>
      </c>
      <c r="T1074" s="50">
        <f>SUM(K1074+S1074)</f>
        <v>63</v>
      </c>
      <c r="U1074" s="88">
        <v>3.72</v>
      </c>
      <c r="V1074" s="98">
        <v>4</v>
      </c>
      <c r="W1074" s="59">
        <v>7.8</v>
      </c>
      <c r="X1074" s="44"/>
      <c r="Y1074" s="44"/>
      <c r="Z1074" s="44"/>
      <c r="AA1074" s="44"/>
      <c r="AB1074" s="44"/>
      <c r="AC1074" s="67">
        <f t="shared" si="416"/>
        <v>0</v>
      </c>
      <c r="AD1074" s="111"/>
      <c r="AE1074" s="20">
        <f t="shared" si="417"/>
        <v>0</v>
      </c>
      <c r="AF1074" s="85">
        <f t="shared" si="430"/>
        <v>78.52</v>
      </c>
      <c r="AG1074" s="21">
        <f>+AF1074-AM1074</f>
        <v>78.52</v>
      </c>
      <c r="AH1074" s="82"/>
      <c r="AI1074" s="51"/>
      <c r="AJ1074" s="22">
        <f t="shared" si="418"/>
        <v>78.52</v>
      </c>
      <c r="AK1074" s="23">
        <f t="shared" si="419"/>
        <v>52.88000000000001</v>
      </c>
      <c r="AL1074" s="54"/>
      <c r="AM1074" s="24">
        <f t="shared" si="420"/>
        <v>0</v>
      </c>
      <c r="AN1074" s="25">
        <f t="shared" si="421"/>
        <v>131.4</v>
      </c>
      <c r="AO1074" s="26">
        <f t="shared" si="422"/>
        <v>131.4</v>
      </c>
      <c r="AP1074" s="79"/>
      <c r="AQ1074" s="24">
        <v>60</v>
      </c>
      <c r="AR1074" s="25">
        <v>200</v>
      </c>
      <c r="AS1074" s="25">
        <v>0</v>
      </c>
      <c r="AT1074" s="25">
        <v>15</v>
      </c>
      <c r="AU1074" s="25">
        <v>50</v>
      </c>
      <c r="AV1074" s="62">
        <f t="shared" si="431"/>
        <v>325</v>
      </c>
      <c r="AW1074" s="63">
        <f t="shared" si="405"/>
        <v>308.75</v>
      </c>
      <c r="AX1074" s="113">
        <v>6</v>
      </c>
      <c r="AY1074" s="113">
        <v>20</v>
      </c>
      <c r="AZ1074" s="113">
        <v>8</v>
      </c>
      <c r="BA1074" s="113">
        <v>1</v>
      </c>
      <c r="BB1074" s="81">
        <f t="shared" si="423"/>
        <v>35</v>
      </c>
      <c r="BC1074" s="80">
        <f t="shared" si="427"/>
        <v>273.75</v>
      </c>
      <c r="BD1074" s="36">
        <f t="shared" si="424"/>
        <v>131.4</v>
      </c>
      <c r="BE1074" s="80">
        <f t="shared" si="425"/>
        <v>142.35</v>
      </c>
    </row>
    <row r="1075" spans="1:57" ht="18" thickBot="1">
      <c r="A1075" s="217">
        <v>41932</v>
      </c>
      <c r="B1075" s="201" t="str">
        <f t="shared" si="411"/>
        <v>04:30:00</v>
      </c>
      <c r="C1075" s="27" t="s">
        <v>42</v>
      </c>
      <c r="D1075" s="88">
        <v>442</v>
      </c>
      <c r="E1075" s="88">
        <v>337</v>
      </c>
      <c r="F1075" s="88">
        <v>593</v>
      </c>
      <c r="G1075" s="88">
        <v>15</v>
      </c>
      <c r="H1075" s="88">
        <v>11</v>
      </c>
      <c r="I1075" s="89">
        <v>20</v>
      </c>
      <c r="J1075" s="48">
        <f t="shared" si="412"/>
        <v>1372</v>
      </c>
      <c r="K1075" s="48">
        <f t="shared" si="413"/>
        <v>46</v>
      </c>
      <c r="L1075" s="89">
        <v>500</v>
      </c>
      <c r="M1075" s="94">
        <v>310</v>
      </c>
      <c r="N1075" s="94"/>
      <c r="O1075" s="19">
        <v>17</v>
      </c>
      <c r="P1075" s="45">
        <v>11</v>
      </c>
      <c r="Q1075" s="56"/>
      <c r="R1075" s="48">
        <f t="shared" si="414"/>
        <v>810</v>
      </c>
      <c r="S1075" s="48">
        <f t="shared" si="415"/>
        <v>28</v>
      </c>
      <c r="T1075" s="50">
        <f t="shared" si="426"/>
        <v>74</v>
      </c>
      <c r="U1075" s="88">
        <v>3.72</v>
      </c>
      <c r="V1075" s="98">
        <v>4</v>
      </c>
      <c r="W1075" s="59">
        <v>7.8</v>
      </c>
      <c r="X1075" s="44"/>
      <c r="Y1075" s="44"/>
      <c r="Z1075" s="44"/>
      <c r="AA1075" s="44"/>
      <c r="AB1075" s="44"/>
      <c r="AC1075" s="67">
        <f t="shared" si="416"/>
        <v>0</v>
      </c>
      <c r="AD1075" s="111"/>
      <c r="AE1075" s="20">
        <f t="shared" si="417"/>
        <v>0</v>
      </c>
      <c r="AF1075" s="85">
        <f t="shared" si="430"/>
        <v>89.52</v>
      </c>
      <c r="AG1075" s="21">
        <f t="shared" si="429"/>
        <v>89.52</v>
      </c>
      <c r="AH1075" s="82"/>
      <c r="AI1075" s="51"/>
      <c r="AJ1075" s="22">
        <f t="shared" si="418"/>
        <v>89.52</v>
      </c>
      <c r="AK1075" s="23">
        <f t="shared" si="419"/>
        <v>41.88000000000001</v>
      </c>
      <c r="AL1075" s="54"/>
      <c r="AM1075" s="24">
        <f t="shared" si="420"/>
        <v>0</v>
      </c>
      <c r="AN1075" s="25">
        <f t="shared" si="421"/>
        <v>131.4</v>
      </c>
      <c r="AO1075" s="26">
        <f t="shared" si="422"/>
        <v>131.4</v>
      </c>
      <c r="AP1075" s="79"/>
      <c r="AQ1075" s="24">
        <v>60</v>
      </c>
      <c r="AR1075" s="25">
        <v>200</v>
      </c>
      <c r="AS1075" s="25">
        <v>0</v>
      </c>
      <c r="AT1075" s="25">
        <v>15</v>
      </c>
      <c r="AU1075" s="25">
        <v>50</v>
      </c>
      <c r="AV1075" s="62">
        <f t="shared" si="431"/>
        <v>325</v>
      </c>
      <c r="AW1075" s="63">
        <f t="shared" ref="AW1075:AW1121" si="432">AV1075*0.95</f>
        <v>308.75</v>
      </c>
      <c r="AX1075" s="113">
        <v>6</v>
      </c>
      <c r="AY1075" s="113">
        <v>20</v>
      </c>
      <c r="AZ1075" s="113">
        <v>8</v>
      </c>
      <c r="BA1075" s="113">
        <v>1</v>
      </c>
      <c r="BB1075" s="81">
        <f t="shared" si="423"/>
        <v>35</v>
      </c>
      <c r="BC1075" s="80">
        <f t="shared" si="427"/>
        <v>273.75</v>
      </c>
      <c r="BD1075" s="36">
        <f t="shared" si="424"/>
        <v>131.4</v>
      </c>
      <c r="BE1075" s="80">
        <f t="shared" si="425"/>
        <v>142.35</v>
      </c>
    </row>
    <row r="1076" spans="1:57" ht="18" thickBot="1">
      <c r="A1076" s="217">
        <v>41932</v>
      </c>
      <c r="B1076" s="201" t="str">
        <f t="shared" si="411"/>
        <v>05:00:00</v>
      </c>
      <c r="C1076" s="27" t="s">
        <v>11</v>
      </c>
      <c r="D1076" s="88">
        <v>480</v>
      </c>
      <c r="E1076" s="88">
        <v>361</v>
      </c>
      <c r="F1076" s="88">
        <v>629</v>
      </c>
      <c r="G1076" s="88">
        <v>16</v>
      </c>
      <c r="H1076" s="88">
        <v>12</v>
      </c>
      <c r="I1076" s="89">
        <v>21</v>
      </c>
      <c r="J1076" s="48">
        <f t="shared" si="412"/>
        <v>1470</v>
      </c>
      <c r="K1076" s="48">
        <f t="shared" si="413"/>
        <v>49</v>
      </c>
      <c r="L1076" s="89">
        <v>508</v>
      </c>
      <c r="M1076" s="94">
        <v>317</v>
      </c>
      <c r="N1076" s="94"/>
      <c r="O1076" s="19">
        <v>17</v>
      </c>
      <c r="P1076" s="45">
        <v>11</v>
      </c>
      <c r="Q1076" s="56"/>
      <c r="R1076" s="48">
        <f t="shared" si="414"/>
        <v>825</v>
      </c>
      <c r="S1076" s="48">
        <f t="shared" si="415"/>
        <v>28</v>
      </c>
      <c r="T1076" s="50">
        <f t="shared" si="426"/>
        <v>77</v>
      </c>
      <c r="U1076" s="88">
        <v>3.84</v>
      </c>
      <c r="V1076" s="98">
        <v>4.5</v>
      </c>
      <c r="W1076" s="59">
        <v>8.1</v>
      </c>
      <c r="X1076" s="44"/>
      <c r="Y1076" s="44"/>
      <c r="Z1076" s="44"/>
      <c r="AA1076" s="44"/>
      <c r="AB1076" s="44"/>
      <c r="AC1076" s="67">
        <f t="shared" si="416"/>
        <v>0</v>
      </c>
      <c r="AD1076" s="111"/>
      <c r="AE1076" s="20">
        <f t="shared" si="417"/>
        <v>0</v>
      </c>
      <c r="AF1076" s="85">
        <f t="shared" si="430"/>
        <v>93.44</v>
      </c>
      <c r="AG1076" s="21">
        <f t="shared" si="429"/>
        <v>93.44</v>
      </c>
      <c r="AH1076" s="82"/>
      <c r="AI1076" s="51"/>
      <c r="AJ1076" s="22">
        <f t="shared" si="418"/>
        <v>93.44</v>
      </c>
      <c r="AK1076" s="23">
        <f t="shared" si="419"/>
        <v>37.960000000000008</v>
      </c>
      <c r="AL1076" s="54"/>
      <c r="AM1076" s="24">
        <f t="shared" si="420"/>
        <v>0</v>
      </c>
      <c r="AN1076" s="25">
        <f t="shared" si="421"/>
        <v>131.4</v>
      </c>
      <c r="AO1076" s="26">
        <f t="shared" si="422"/>
        <v>131.4</v>
      </c>
      <c r="AP1076" s="79"/>
      <c r="AQ1076" s="24">
        <v>60</v>
      </c>
      <c r="AR1076" s="25">
        <v>200</v>
      </c>
      <c r="AS1076" s="25">
        <v>0</v>
      </c>
      <c r="AT1076" s="25">
        <v>15</v>
      </c>
      <c r="AU1076" s="25">
        <v>50</v>
      </c>
      <c r="AV1076" s="62">
        <f t="shared" si="431"/>
        <v>325</v>
      </c>
      <c r="AW1076" s="63">
        <f t="shared" si="432"/>
        <v>308.75</v>
      </c>
      <c r="AX1076" s="113">
        <v>6</v>
      </c>
      <c r="AY1076" s="113">
        <v>20</v>
      </c>
      <c r="AZ1076" s="113">
        <v>8</v>
      </c>
      <c r="BA1076" s="113">
        <v>1</v>
      </c>
      <c r="BB1076" s="81">
        <f t="shared" si="423"/>
        <v>35</v>
      </c>
      <c r="BC1076" s="80">
        <f t="shared" si="427"/>
        <v>273.75</v>
      </c>
      <c r="BD1076" s="36">
        <f t="shared" si="424"/>
        <v>131.4</v>
      </c>
      <c r="BE1076" s="80">
        <f t="shared" si="425"/>
        <v>142.35</v>
      </c>
    </row>
    <row r="1077" spans="1:57" ht="18" thickBot="1">
      <c r="A1077" s="217">
        <v>41932</v>
      </c>
      <c r="B1077" s="201" t="str">
        <f t="shared" si="411"/>
        <v>05:30:00</v>
      </c>
      <c r="C1077" s="27" t="s">
        <v>43</v>
      </c>
      <c r="D1077" s="88">
        <v>488</v>
      </c>
      <c r="E1077" s="88">
        <v>362</v>
      </c>
      <c r="F1077" s="88">
        <v>640</v>
      </c>
      <c r="G1077" s="88">
        <v>16</v>
      </c>
      <c r="H1077" s="88">
        <v>12</v>
      </c>
      <c r="I1077" s="89">
        <v>21</v>
      </c>
      <c r="J1077" s="48">
        <f t="shared" si="412"/>
        <v>1490</v>
      </c>
      <c r="K1077" s="48">
        <f t="shared" si="413"/>
        <v>49</v>
      </c>
      <c r="L1077" s="89">
        <v>519</v>
      </c>
      <c r="M1077" s="94">
        <v>316</v>
      </c>
      <c r="N1077" s="94"/>
      <c r="O1077" s="19">
        <v>17</v>
      </c>
      <c r="P1077" s="45">
        <v>11</v>
      </c>
      <c r="Q1077" s="45"/>
      <c r="R1077" s="48">
        <f t="shared" si="414"/>
        <v>835</v>
      </c>
      <c r="S1077" s="48">
        <f t="shared" si="415"/>
        <v>28</v>
      </c>
      <c r="T1077" s="50">
        <f t="shared" si="426"/>
        <v>77</v>
      </c>
      <c r="U1077" s="88">
        <v>3.84</v>
      </c>
      <c r="V1077" s="89">
        <v>4.5</v>
      </c>
      <c r="W1077" s="100">
        <v>8.1</v>
      </c>
      <c r="X1077" s="44"/>
      <c r="Y1077" s="44"/>
      <c r="Z1077" s="44"/>
      <c r="AA1077" s="44"/>
      <c r="AB1077" s="44"/>
      <c r="AC1077" s="67">
        <f t="shared" si="416"/>
        <v>0</v>
      </c>
      <c r="AD1077" s="111"/>
      <c r="AE1077" s="20">
        <f t="shared" si="417"/>
        <v>0</v>
      </c>
      <c r="AF1077" s="85">
        <f t="shared" si="430"/>
        <v>93.44</v>
      </c>
      <c r="AG1077" s="21">
        <f t="shared" si="429"/>
        <v>93.44</v>
      </c>
      <c r="AH1077" s="82"/>
      <c r="AI1077" s="51"/>
      <c r="AJ1077" s="22">
        <f t="shared" si="418"/>
        <v>93.44</v>
      </c>
      <c r="AK1077" s="23">
        <f t="shared" si="419"/>
        <v>37.960000000000008</v>
      </c>
      <c r="AL1077" s="54"/>
      <c r="AM1077" s="24">
        <f t="shared" si="420"/>
        <v>0</v>
      </c>
      <c r="AN1077" s="25">
        <f t="shared" si="421"/>
        <v>131.4</v>
      </c>
      <c r="AO1077" s="26">
        <f t="shared" si="422"/>
        <v>131.4</v>
      </c>
      <c r="AP1077" s="79"/>
      <c r="AQ1077" s="24">
        <v>60</v>
      </c>
      <c r="AR1077" s="25">
        <v>200</v>
      </c>
      <c r="AS1077" s="25">
        <v>0</v>
      </c>
      <c r="AT1077" s="25">
        <v>15</v>
      </c>
      <c r="AU1077" s="25">
        <v>50</v>
      </c>
      <c r="AV1077" s="62">
        <f t="shared" si="431"/>
        <v>325</v>
      </c>
      <c r="AW1077" s="63">
        <f t="shared" si="432"/>
        <v>308.75</v>
      </c>
      <c r="AX1077" s="113">
        <v>6</v>
      </c>
      <c r="AY1077" s="113">
        <v>20</v>
      </c>
      <c r="AZ1077" s="113">
        <v>8</v>
      </c>
      <c r="BA1077" s="113">
        <v>1</v>
      </c>
      <c r="BB1077" s="81">
        <f t="shared" si="423"/>
        <v>35</v>
      </c>
      <c r="BC1077" s="80">
        <f t="shared" si="427"/>
        <v>273.75</v>
      </c>
      <c r="BD1077" s="36">
        <f t="shared" si="424"/>
        <v>131.4</v>
      </c>
      <c r="BE1077" s="80">
        <f t="shared" si="425"/>
        <v>142.35</v>
      </c>
    </row>
    <row r="1078" spans="1:57" ht="18" thickBot="1">
      <c r="A1078" s="217">
        <v>41932</v>
      </c>
      <c r="B1078" s="201" t="str">
        <f t="shared" si="411"/>
        <v>06:00:00</v>
      </c>
      <c r="C1078" s="27" t="s">
        <v>12</v>
      </c>
      <c r="D1078" s="88">
        <v>465</v>
      </c>
      <c r="E1078" s="88">
        <v>344</v>
      </c>
      <c r="F1078" s="88">
        <v>597</v>
      </c>
      <c r="G1078" s="88">
        <v>16</v>
      </c>
      <c r="H1078" s="88">
        <v>11</v>
      </c>
      <c r="I1078" s="89">
        <v>20</v>
      </c>
      <c r="J1078" s="48">
        <f t="shared" si="412"/>
        <v>1406</v>
      </c>
      <c r="K1078" s="48">
        <f t="shared" si="413"/>
        <v>47</v>
      </c>
      <c r="L1078" s="89">
        <v>500</v>
      </c>
      <c r="M1078" s="94">
        <v>330</v>
      </c>
      <c r="N1078" s="94"/>
      <c r="O1078" s="94">
        <v>17</v>
      </c>
      <c r="P1078" s="45">
        <v>12</v>
      </c>
      <c r="Q1078" s="45"/>
      <c r="R1078" s="48">
        <f t="shared" si="414"/>
        <v>830</v>
      </c>
      <c r="S1078" s="48">
        <f t="shared" si="415"/>
        <v>29</v>
      </c>
      <c r="T1078" s="50">
        <f t="shared" si="426"/>
        <v>76</v>
      </c>
      <c r="U1078" s="88">
        <v>3.78</v>
      </c>
      <c r="V1078" s="88">
        <v>3.5</v>
      </c>
      <c r="W1078" s="100">
        <v>7.3</v>
      </c>
      <c r="X1078" s="44"/>
      <c r="Y1078" s="44"/>
      <c r="Z1078" s="44"/>
      <c r="AA1078" s="44"/>
      <c r="AB1078" s="44"/>
      <c r="AC1078" s="67">
        <f t="shared" si="416"/>
        <v>0</v>
      </c>
      <c r="AD1078" s="111"/>
      <c r="AE1078" s="20">
        <f t="shared" si="417"/>
        <v>0</v>
      </c>
      <c r="AF1078" s="85">
        <f t="shared" si="430"/>
        <v>90.58</v>
      </c>
      <c r="AG1078" s="21">
        <f t="shared" si="429"/>
        <v>90.58</v>
      </c>
      <c r="AH1078" s="82"/>
      <c r="AI1078" s="51"/>
      <c r="AJ1078" s="22">
        <f>X1078+Y1078+Z1078+AA1078+AB1078+AC1078+AD1078+AE1078+AF1078</f>
        <v>90.58</v>
      </c>
      <c r="AK1078" s="23">
        <f t="shared" si="419"/>
        <v>40.820000000000007</v>
      </c>
      <c r="AL1078" s="54"/>
      <c r="AM1078" s="24">
        <f t="shared" si="420"/>
        <v>0</v>
      </c>
      <c r="AN1078" s="25">
        <f t="shared" si="421"/>
        <v>131.4</v>
      </c>
      <c r="AO1078" s="26">
        <f t="shared" si="422"/>
        <v>131.4</v>
      </c>
      <c r="AP1078" s="79"/>
      <c r="AQ1078" s="24">
        <v>60</v>
      </c>
      <c r="AR1078" s="25">
        <v>200</v>
      </c>
      <c r="AS1078" s="25">
        <v>0</v>
      </c>
      <c r="AT1078" s="25">
        <v>15</v>
      </c>
      <c r="AU1078" s="25">
        <v>50</v>
      </c>
      <c r="AV1078" s="62">
        <f t="shared" si="431"/>
        <v>325</v>
      </c>
      <c r="AW1078" s="63">
        <f t="shared" si="432"/>
        <v>308.75</v>
      </c>
      <c r="AX1078" s="113">
        <v>6</v>
      </c>
      <c r="AY1078" s="113">
        <v>20</v>
      </c>
      <c r="AZ1078" s="113">
        <v>8</v>
      </c>
      <c r="BA1078" s="113">
        <v>1</v>
      </c>
      <c r="BB1078" s="81">
        <f t="shared" si="423"/>
        <v>35</v>
      </c>
      <c r="BC1078" s="80">
        <f t="shared" si="427"/>
        <v>273.75</v>
      </c>
      <c r="BD1078" s="36">
        <f t="shared" si="424"/>
        <v>131.4</v>
      </c>
      <c r="BE1078" s="80">
        <f t="shared" si="425"/>
        <v>142.35</v>
      </c>
    </row>
    <row r="1079" spans="1:57" ht="18" thickBot="1">
      <c r="A1079" s="217">
        <v>41932</v>
      </c>
      <c r="B1079" s="201" t="str">
        <f t="shared" si="411"/>
        <v>06:30:00</v>
      </c>
      <c r="C1079" s="27" t="s">
        <v>44</v>
      </c>
      <c r="D1079" s="88">
        <v>440</v>
      </c>
      <c r="E1079" s="88">
        <v>371</v>
      </c>
      <c r="F1079" s="88">
        <v>591</v>
      </c>
      <c r="G1079" s="88">
        <v>15</v>
      </c>
      <c r="H1079" s="88">
        <v>12</v>
      </c>
      <c r="I1079" s="89">
        <v>20</v>
      </c>
      <c r="J1079" s="48">
        <f t="shared" si="412"/>
        <v>1402</v>
      </c>
      <c r="K1079" s="48">
        <f t="shared" si="413"/>
        <v>47</v>
      </c>
      <c r="L1079" s="89">
        <v>487</v>
      </c>
      <c r="M1079" s="94">
        <v>342</v>
      </c>
      <c r="N1079" s="94"/>
      <c r="O1079" s="94">
        <v>15</v>
      </c>
      <c r="P1079" s="93">
        <v>12</v>
      </c>
      <c r="Q1079" s="45"/>
      <c r="R1079" s="48">
        <f t="shared" si="414"/>
        <v>829</v>
      </c>
      <c r="S1079" s="48">
        <f t="shared" si="415"/>
        <v>27</v>
      </c>
      <c r="T1079" s="50">
        <f t="shared" si="426"/>
        <v>74</v>
      </c>
      <c r="U1079" s="89">
        <v>3.78</v>
      </c>
      <c r="V1079" s="88">
        <v>3.5</v>
      </c>
      <c r="W1079" s="100">
        <v>7.3</v>
      </c>
      <c r="X1079" s="44"/>
      <c r="Y1079" s="44"/>
      <c r="Z1079" s="44"/>
      <c r="AA1079" s="44"/>
      <c r="AB1079" s="44"/>
      <c r="AC1079" s="67">
        <f t="shared" si="416"/>
        <v>0</v>
      </c>
      <c r="AD1079" s="111"/>
      <c r="AE1079" s="20">
        <f t="shared" si="417"/>
        <v>0</v>
      </c>
      <c r="AF1079" s="85">
        <f t="shared" si="430"/>
        <v>88.58</v>
      </c>
      <c r="AG1079" s="21">
        <f t="shared" si="429"/>
        <v>88.58</v>
      </c>
      <c r="AH1079" s="82"/>
      <c r="AI1079" s="51"/>
      <c r="AJ1079" s="22">
        <f t="shared" ref="AJ1079:AJ1085" si="433">X1079+Y1079+Z1079+AA1079+AB1079+AC1079+AD1079+AE1079+AF1079</f>
        <v>88.58</v>
      </c>
      <c r="AK1079" s="23">
        <f t="shared" si="419"/>
        <v>42.820000000000007</v>
      </c>
      <c r="AL1079" s="54"/>
      <c r="AM1079" s="24">
        <f t="shared" si="420"/>
        <v>0</v>
      </c>
      <c r="AN1079" s="25">
        <f t="shared" si="421"/>
        <v>131.4</v>
      </c>
      <c r="AO1079" s="26">
        <f t="shared" si="422"/>
        <v>131.4</v>
      </c>
      <c r="AP1079" s="79"/>
      <c r="AQ1079" s="24">
        <v>60</v>
      </c>
      <c r="AR1079" s="25">
        <v>200</v>
      </c>
      <c r="AS1079" s="25">
        <v>0</v>
      </c>
      <c r="AT1079" s="25">
        <v>15</v>
      </c>
      <c r="AU1079" s="25">
        <v>50</v>
      </c>
      <c r="AV1079" s="62">
        <f t="shared" si="431"/>
        <v>325</v>
      </c>
      <c r="AW1079" s="63">
        <f t="shared" si="432"/>
        <v>308.75</v>
      </c>
      <c r="AX1079" s="113">
        <v>6</v>
      </c>
      <c r="AY1079" s="113">
        <v>20</v>
      </c>
      <c r="AZ1079" s="113">
        <v>8</v>
      </c>
      <c r="BA1079" s="113">
        <v>1</v>
      </c>
      <c r="BB1079" s="81">
        <f t="shared" si="423"/>
        <v>35</v>
      </c>
      <c r="BC1079" s="80">
        <f t="shared" si="427"/>
        <v>273.75</v>
      </c>
      <c r="BD1079" s="36">
        <f t="shared" si="424"/>
        <v>131.4</v>
      </c>
      <c r="BE1079" s="80">
        <f t="shared" si="425"/>
        <v>142.35</v>
      </c>
    </row>
    <row r="1080" spans="1:57" ht="18" thickBot="1">
      <c r="A1080" s="217">
        <v>41932</v>
      </c>
      <c r="B1080" s="201" t="str">
        <f t="shared" si="411"/>
        <v>07:00:00</v>
      </c>
      <c r="C1080" s="214" t="s">
        <v>13</v>
      </c>
      <c r="D1080" s="89">
        <v>447</v>
      </c>
      <c r="E1080" s="94">
        <v>397</v>
      </c>
      <c r="F1080" s="94">
        <v>591</v>
      </c>
      <c r="G1080" s="88">
        <v>15</v>
      </c>
      <c r="H1080" s="93">
        <v>14</v>
      </c>
      <c r="I1080" s="93">
        <v>19</v>
      </c>
      <c r="J1080" s="48">
        <f t="shared" si="412"/>
        <v>1435</v>
      </c>
      <c r="K1080" s="48">
        <f t="shared" si="413"/>
        <v>48</v>
      </c>
      <c r="L1080" s="89">
        <v>472</v>
      </c>
      <c r="M1080" s="94">
        <v>365</v>
      </c>
      <c r="N1080" s="94"/>
      <c r="O1080" s="94">
        <v>15</v>
      </c>
      <c r="P1080" s="93">
        <v>13</v>
      </c>
      <c r="Q1080" s="45"/>
      <c r="R1080" s="48">
        <f t="shared" si="414"/>
        <v>837</v>
      </c>
      <c r="S1080" s="48">
        <f t="shared" si="415"/>
        <v>28</v>
      </c>
      <c r="T1080" s="50">
        <f t="shared" si="426"/>
        <v>76</v>
      </c>
      <c r="U1080" s="88">
        <v>3.36</v>
      </c>
      <c r="V1080" s="88">
        <v>3</v>
      </c>
      <c r="W1080" s="100">
        <v>6.2</v>
      </c>
      <c r="X1080" s="44"/>
      <c r="Y1080" s="44"/>
      <c r="Z1080" s="44"/>
      <c r="AA1080" s="44"/>
      <c r="AB1080" s="44"/>
      <c r="AC1080" s="67">
        <f t="shared" si="416"/>
        <v>0</v>
      </c>
      <c r="AD1080" s="111"/>
      <c r="AE1080" s="20">
        <f t="shared" si="417"/>
        <v>0</v>
      </c>
      <c r="AF1080" s="85">
        <f t="shared" si="430"/>
        <v>88.56</v>
      </c>
      <c r="AG1080" s="21">
        <f t="shared" si="429"/>
        <v>88.56</v>
      </c>
      <c r="AH1080" s="82"/>
      <c r="AI1080" s="51"/>
      <c r="AJ1080" s="22">
        <f t="shared" si="433"/>
        <v>88.56</v>
      </c>
      <c r="AK1080" s="23">
        <f t="shared" si="419"/>
        <v>42.84</v>
      </c>
      <c r="AL1080" s="54"/>
      <c r="AM1080" s="24">
        <f t="shared" si="420"/>
        <v>0</v>
      </c>
      <c r="AN1080" s="25">
        <f t="shared" si="421"/>
        <v>131.4</v>
      </c>
      <c r="AO1080" s="26">
        <f t="shared" si="422"/>
        <v>131.4</v>
      </c>
      <c r="AP1080" s="79"/>
      <c r="AQ1080" s="24">
        <v>60</v>
      </c>
      <c r="AR1080" s="25">
        <v>200</v>
      </c>
      <c r="AS1080" s="25">
        <v>0</v>
      </c>
      <c r="AT1080" s="25">
        <v>15</v>
      </c>
      <c r="AU1080" s="25">
        <v>50</v>
      </c>
      <c r="AV1080" s="62">
        <f t="shared" si="431"/>
        <v>325</v>
      </c>
      <c r="AW1080" s="63">
        <f t="shared" si="432"/>
        <v>308.75</v>
      </c>
      <c r="AX1080" s="113">
        <v>6</v>
      </c>
      <c r="AY1080" s="113">
        <v>20</v>
      </c>
      <c r="AZ1080" s="113">
        <v>8</v>
      </c>
      <c r="BA1080" s="113">
        <v>1</v>
      </c>
      <c r="BB1080" s="81">
        <f t="shared" si="423"/>
        <v>35</v>
      </c>
      <c r="BC1080" s="80">
        <f t="shared" si="427"/>
        <v>273.75</v>
      </c>
      <c r="BD1080" s="36">
        <f t="shared" si="424"/>
        <v>131.4</v>
      </c>
      <c r="BE1080" s="80">
        <f t="shared" si="425"/>
        <v>142.35</v>
      </c>
    </row>
    <row r="1081" spans="1:57" ht="18" thickBot="1">
      <c r="A1081" s="217">
        <v>41932</v>
      </c>
      <c r="B1081" s="201" t="str">
        <f t="shared" si="411"/>
        <v>07:30:00</v>
      </c>
      <c r="C1081" s="27" t="s">
        <v>30</v>
      </c>
      <c r="D1081" s="89">
        <v>471</v>
      </c>
      <c r="E1081" s="94">
        <v>469</v>
      </c>
      <c r="F1081" s="94">
        <v>627</v>
      </c>
      <c r="G1081" s="88">
        <v>15</v>
      </c>
      <c r="H1081" s="93">
        <v>15</v>
      </c>
      <c r="I1081" s="93">
        <v>21</v>
      </c>
      <c r="J1081" s="48">
        <f t="shared" si="412"/>
        <v>1567</v>
      </c>
      <c r="K1081" s="48">
        <f t="shared" si="413"/>
        <v>51</v>
      </c>
      <c r="L1081" s="89">
        <v>479</v>
      </c>
      <c r="M1081" s="94">
        <v>413</v>
      </c>
      <c r="N1081" s="94"/>
      <c r="O1081" s="94">
        <v>15</v>
      </c>
      <c r="P1081" s="93">
        <v>14</v>
      </c>
      <c r="Q1081" s="45"/>
      <c r="R1081" s="48">
        <f t="shared" si="414"/>
        <v>892</v>
      </c>
      <c r="S1081" s="48">
        <f t="shared" si="415"/>
        <v>29</v>
      </c>
      <c r="T1081" s="50">
        <f t="shared" si="426"/>
        <v>80</v>
      </c>
      <c r="U1081" s="88">
        <v>3.36</v>
      </c>
      <c r="V1081" s="88">
        <v>3.2</v>
      </c>
      <c r="W1081" s="100">
        <v>6.2</v>
      </c>
      <c r="X1081" s="44"/>
      <c r="Y1081" s="44"/>
      <c r="Z1081" s="44"/>
      <c r="AA1081" s="44"/>
      <c r="AB1081" s="44"/>
      <c r="AC1081" s="67">
        <f t="shared" si="416"/>
        <v>0</v>
      </c>
      <c r="AD1081" s="111"/>
      <c r="AE1081" s="20">
        <f t="shared" si="417"/>
        <v>0</v>
      </c>
      <c r="AF1081" s="85">
        <f t="shared" si="430"/>
        <v>92.76</v>
      </c>
      <c r="AG1081" s="21">
        <f t="shared" si="429"/>
        <v>92.76</v>
      </c>
      <c r="AH1081" s="82"/>
      <c r="AI1081" s="51"/>
      <c r="AJ1081" s="22">
        <f t="shared" si="433"/>
        <v>92.76</v>
      </c>
      <c r="AK1081" s="23">
        <f t="shared" si="419"/>
        <v>38.64</v>
      </c>
      <c r="AL1081" s="54"/>
      <c r="AM1081" s="24">
        <f t="shared" si="420"/>
        <v>0</v>
      </c>
      <c r="AN1081" s="25">
        <f t="shared" si="421"/>
        <v>131.4</v>
      </c>
      <c r="AO1081" s="26">
        <f t="shared" si="422"/>
        <v>131.4</v>
      </c>
      <c r="AP1081" s="79"/>
      <c r="AQ1081" s="24">
        <v>60</v>
      </c>
      <c r="AR1081" s="25">
        <v>200</v>
      </c>
      <c r="AS1081" s="25">
        <v>0</v>
      </c>
      <c r="AT1081" s="25">
        <v>15</v>
      </c>
      <c r="AU1081" s="25">
        <v>50</v>
      </c>
      <c r="AV1081" s="62">
        <f t="shared" si="431"/>
        <v>325</v>
      </c>
      <c r="AW1081" s="63">
        <f t="shared" si="432"/>
        <v>308.75</v>
      </c>
      <c r="AX1081" s="113">
        <v>6</v>
      </c>
      <c r="AY1081" s="113">
        <v>20</v>
      </c>
      <c r="AZ1081" s="113">
        <v>8</v>
      </c>
      <c r="BA1081" s="113">
        <v>1</v>
      </c>
      <c r="BB1081" s="81">
        <f t="shared" si="423"/>
        <v>35</v>
      </c>
      <c r="BC1081" s="80">
        <f t="shared" si="427"/>
        <v>273.75</v>
      </c>
      <c r="BD1081" s="36">
        <f t="shared" si="424"/>
        <v>131.4</v>
      </c>
      <c r="BE1081" s="80">
        <f t="shared" si="425"/>
        <v>142.35</v>
      </c>
    </row>
    <row r="1082" spans="1:57" ht="18" thickBot="1">
      <c r="A1082" s="217">
        <v>41932</v>
      </c>
      <c r="B1082" s="201" t="str">
        <f t="shared" si="411"/>
        <v>08:00:00</v>
      </c>
      <c r="C1082" s="27" t="s">
        <v>14</v>
      </c>
      <c r="D1082" s="88">
        <v>515</v>
      </c>
      <c r="E1082" s="94">
        <v>520</v>
      </c>
      <c r="F1082" s="94">
        <v>692</v>
      </c>
      <c r="G1082" s="88">
        <v>17</v>
      </c>
      <c r="H1082" s="93">
        <v>18</v>
      </c>
      <c r="I1082" s="93">
        <v>22</v>
      </c>
      <c r="J1082" s="48">
        <f t="shared" si="412"/>
        <v>1727</v>
      </c>
      <c r="K1082" s="48">
        <f t="shared" si="413"/>
        <v>57</v>
      </c>
      <c r="L1082" s="89">
        <v>450</v>
      </c>
      <c r="M1082" s="94">
        <v>481</v>
      </c>
      <c r="N1082" s="94"/>
      <c r="O1082" s="94">
        <v>15</v>
      </c>
      <c r="P1082" s="93">
        <v>16</v>
      </c>
      <c r="Q1082" s="45"/>
      <c r="R1082" s="48">
        <f t="shared" si="414"/>
        <v>931</v>
      </c>
      <c r="S1082" s="48">
        <f t="shared" si="415"/>
        <v>31</v>
      </c>
      <c r="T1082" s="50">
        <f t="shared" si="426"/>
        <v>88</v>
      </c>
      <c r="U1082" s="89">
        <v>3.45</v>
      </c>
      <c r="V1082" s="88">
        <v>3.5</v>
      </c>
      <c r="W1082" s="100">
        <v>7.1</v>
      </c>
      <c r="X1082" s="60"/>
      <c r="Y1082" s="44"/>
      <c r="Z1082" s="44"/>
      <c r="AA1082" s="44"/>
      <c r="AB1082" s="44"/>
      <c r="AC1082" s="67">
        <f t="shared" si="416"/>
        <v>0</v>
      </c>
      <c r="AD1082" s="111"/>
      <c r="AE1082" s="20">
        <f t="shared" si="417"/>
        <v>0</v>
      </c>
      <c r="AF1082" s="85">
        <f>T1082+U1082+V1082+W1082+X1082+Y1082+Z1082+AA1082+AB1082</f>
        <v>102.05</v>
      </c>
      <c r="AG1082" s="21">
        <f t="shared" si="429"/>
        <v>102.05</v>
      </c>
      <c r="AH1082" s="82"/>
      <c r="AI1082" s="51"/>
      <c r="AJ1082" s="22">
        <f t="shared" si="433"/>
        <v>102.05</v>
      </c>
      <c r="AK1082" s="23">
        <f t="shared" si="419"/>
        <v>29.350000000000009</v>
      </c>
      <c r="AL1082" s="54"/>
      <c r="AM1082" s="24">
        <f t="shared" si="420"/>
        <v>0</v>
      </c>
      <c r="AN1082" s="25">
        <f t="shared" si="421"/>
        <v>131.4</v>
      </c>
      <c r="AO1082" s="26">
        <f t="shared" si="422"/>
        <v>131.4</v>
      </c>
      <c r="AP1082" s="79"/>
      <c r="AQ1082" s="24">
        <v>60</v>
      </c>
      <c r="AR1082" s="25">
        <v>200</v>
      </c>
      <c r="AS1082" s="25">
        <v>0</v>
      </c>
      <c r="AT1082" s="25">
        <v>15</v>
      </c>
      <c r="AU1082" s="25">
        <v>50</v>
      </c>
      <c r="AV1082" s="62">
        <f t="shared" si="431"/>
        <v>325</v>
      </c>
      <c r="AW1082" s="63">
        <f t="shared" si="432"/>
        <v>308.75</v>
      </c>
      <c r="AX1082" s="113">
        <v>6</v>
      </c>
      <c r="AY1082" s="113">
        <v>20</v>
      </c>
      <c r="AZ1082" s="113">
        <v>8</v>
      </c>
      <c r="BA1082" s="113">
        <v>1</v>
      </c>
      <c r="BB1082" s="81">
        <f t="shared" si="423"/>
        <v>35</v>
      </c>
      <c r="BC1082" s="80">
        <f t="shared" si="427"/>
        <v>273.75</v>
      </c>
      <c r="BD1082" s="36">
        <f t="shared" si="424"/>
        <v>131.4</v>
      </c>
      <c r="BE1082" s="80">
        <f t="shared" si="425"/>
        <v>142.35</v>
      </c>
    </row>
    <row r="1083" spans="1:57" ht="18" thickBot="1">
      <c r="A1083" s="217">
        <v>41932</v>
      </c>
      <c r="B1083" s="201" t="str">
        <f t="shared" si="411"/>
        <v>08:30:00</v>
      </c>
      <c r="C1083" s="27" t="s">
        <v>31</v>
      </c>
      <c r="D1083" s="88">
        <v>551</v>
      </c>
      <c r="E1083" s="88">
        <v>580</v>
      </c>
      <c r="F1083" s="88">
        <v>718</v>
      </c>
      <c r="G1083" s="88">
        <v>18</v>
      </c>
      <c r="H1083" s="88">
        <v>20</v>
      </c>
      <c r="I1083" s="89">
        <v>23</v>
      </c>
      <c r="J1083" s="48">
        <f t="shared" si="412"/>
        <v>1849</v>
      </c>
      <c r="K1083" s="48">
        <f t="shared" si="413"/>
        <v>61</v>
      </c>
      <c r="L1083" s="88">
        <v>477</v>
      </c>
      <c r="M1083" s="94">
        <v>522</v>
      </c>
      <c r="N1083" s="94"/>
      <c r="O1083" s="94">
        <v>15</v>
      </c>
      <c r="P1083" s="93">
        <v>18</v>
      </c>
      <c r="Q1083" s="45"/>
      <c r="R1083" s="48">
        <f t="shared" si="414"/>
        <v>999</v>
      </c>
      <c r="S1083" s="48">
        <f t="shared" si="415"/>
        <v>33</v>
      </c>
      <c r="T1083" s="50">
        <f t="shared" si="426"/>
        <v>94</v>
      </c>
      <c r="U1083" s="89">
        <v>3.45</v>
      </c>
      <c r="V1083" s="88">
        <v>3.5</v>
      </c>
      <c r="W1083" s="100">
        <v>7.1</v>
      </c>
      <c r="X1083" s="44"/>
      <c r="Y1083" s="44"/>
      <c r="Z1083" s="44"/>
      <c r="AA1083" s="44"/>
      <c r="AB1083" s="44"/>
      <c r="AC1083" s="67">
        <f t="shared" si="416"/>
        <v>0</v>
      </c>
      <c r="AD1083" s="111"/>
      <c r="AE1083" s="20">
        <f t="shared" si="417"/>
        <v>0</v>
      </c>
      <c r="AF1083" s="85">
        <f>T1083+U1083+V1083+W1083+X1083+Y1083+Z1083+AA1083+AB1083</f>
        <v>108.05</v>
      </c>
      <c r="AG1083" s="21">
        <f t="shared" si="429"/>
        <v>108.05</v>
      </c>
      <c r="AH1083" s="82"/>
      <c r="AI1083" s="51"/>
      <c r="AJ1083" s="22">
        <f t="shared" si="433"/>
        <v>108.05</v>
      </c>
      <c r="AK1083" s="23">
        <f t="shared" si="419"/>
        <v>23.350000000000009</v>
      </c>
      <c r="AL1083" s="54"/>
      <c r="AM1083" s="24">
        <f t="shared" si="420"/>
        <v>0</v>
      </c>
      <c r="AN1083" s="25">
        <f t="shared" si="421"/>
        <v>131.4</v>
      </c>
      <c r="AO1083" s="26">
        <f t="shared" si="422"/>
        <v>131.4</v>
      </c>
      <c r="AP1083" s="79"/>
      <c r="AQ1083" s="24">
        <v>60</v>
      </c>
      <c r="AR1083" s="25">
        <v>200</v>
      </c>
      <c r="AS1083" s="25">
        <v>0</v>
      </c>
      <c r="AT1083" s="25">
        <v>15</v>
      </c>
      <c r="AU1083" s="25">
        <v>50</v>
      </c>
      <c r="AV1083" s="62">
        <f t="shared" si="431"/>
        <v>325</v>
      </c>
      <c r="AW1083" s="63">
        <f t="shared" si="432"/>
        <v>308.75</v>
      </c>
      <c r="AX1083" s="113">
        <v>6</v>
      </c>
      <c r="AY1083" s="113">
        <v>20</v>
      </c>
      <c r="AZ1083" s="113">
        <v>8</v>
      </c>
      <c r="BA1083" s="113">
        <v>1</v>
      </c>
      <c r="BB1083" s="81">
        <f t="shared" si="423"/>
        <v>35</v>
      </c>
      <c r="BC1083" s="80">
        <f t="shared" si="427"/>
        <v>273.75</v>
      </c>
      <c r="BD1083" s="36">
        <f t="shared" si="424"/>
        <v>131.4</v>
      </c>
      <c r="BE1083" s="80">
        <f t="shared" si="425"/>
        <v>142.35</v>
      </c>
    </row>
    <row r="1084" spans="1:57" ht="18" thickBot="1">
      <c r="A1084" s="217">
        <v>41932</v>
      </c>
      <c r="B1084" s="201" t="str">
        <f t="shared" si="411"/>
        <v>09:00:00</v>
      </c>
      <c r="C1084" s="27" t="s">
        <v>15</v>
      </c>
      <c r="D1084" s="88">
        <v>567</v>
      </c>
      <c r="E1084" s="88">
        <v>602</v>
      </c>
      <c r="F1084" s="88">
        <v>724</v>
      </c>
      <c r="G1084" s="88">
        <v>18</v>
      </c>
      <c r="H1084" s="88">
        <v>20</v>
      </c>
      <c r="I1084" s="89">
        <v>23</v>
      </c>
      <c r="J1084" s="48">
        <f t="shared" si="412"/>
        <v>1893</v>
      </c>
      <c r="K1084" s="48">
        <f t="shared" si="413"/>
        <v>61</v>
      </c>
      <c r="L1084" s="88">
        <v>508</v>
      </c>
      <c r="M1084" s="94">
        <v>539</v>
      </c>
      <c r="N1084" s="94"/>
      <c r="O1084" s="94">
        <v>17</v>
      </c>
      <c r="P1084" s="93">
        <v>18</v>
      </c>
      <c r="Q1084" s="45"/>
      <c r="R1084" s="48">
        <f t="shared" si="414"/>
        <v>1047</v>
      </c>
      <c r="S1084" s="48">
        <f t="shared" si="415"/>
        <v>35</v>
      </c>
      <c r="T1084" s="50">
        <f t="shared" si="426"/>
        <v>96</v>
      </c>
      <c r="U1084" s="89">
        <v>3.69</v>
      </c>
      <c r="V1084" s="88">
        <v>3.6</v>
      </c>
      <c r="W1084" s="100">
        <v>7.3</v>
      </c>
      <c r="X1084" s="44"/>
      <c r="Y1084" s="44"/>
      <c r="Z1084" s="44"/>
      <c r="AA1084" s="44"/>
      <c r="AB1084" s="44"/>
      <c r="AC1084" s="67">
        <f t="shared" si="416"/>
        <v>0</v>
      </c>
      <c r="AD1084" s="111"/>
      <c r="AE1084" s="20">
        <f t="shared" si="417"/>
        <v>0</v>
      </c>
      <c r="AF1084" s="85">
        <f t="shared" si="430"/>
        <v>110.58999999999999</v>
      </c>
      <c r="AG1084" s="21">
        <f t="shared" si="429"/>
        <v>110.58999999999999</v>
      </c>
      <c r="AH1084" s="82"/>
      <c r="AI1084" s="51"/>
      <c r="AJ1084" s="22">
        <f t="shared" si="433"/>
        <v>110.58999999999999</v>
      </c>
      <c r="AK1084" s="23">
        <f t="shared" si="419"/>
        <v>20.810000000000016</v>
      </c>
      <c r="AL1084" s="54"/>
      <c r="AM1084" s="24">
        <f t="shared" si="420"/>
        <v>0</v>
      </c>
      <c r="AN1084" s="25">
        <f t="shared" si="421"/>
        <v>131.4</v>
      </c>
      <c r="AO1084" s="26">
        <f t="shared" si="422"/>
        <v>131.4</v>
      </c>
      <c r="AP1084" s="79"/>
      <c r="AQ1084" s="24">
        <v>60</v>
      </c>
      <c r="AR1084" s="25">
        <v>200</v>
      </c>
      <c r="AS1084" s="25">
        <v>0</v>
      </c>
      <c r="AT1084" s="25">
        <v>15</v>
      </c>
      <c r="AU1084" s="25">
        <v>50</v>
      </c>
      <c r="AV1084" s="62">
        <f t="shared" si="431"/>
        <v>325</v>
      </c>
      <c r="AW1084" s="63">
        <f t="shared" si="432"/>
        <v>308.75</v>
      </c>
      <c r="AX1084" s="113">
        <v>6</v>
      </c>
      <c r="AY1084" s="113">
        <v>20</v>
      </c>
      <c r="AZ1084" s="113">
        <v>8</v>
      </c>
      <c r="BA1084" s="113">
        <v>1</v>
      </c>
      <c r="BB1084" s="81">
        <f t="shared" si="423"/>
        <v>35</v>
      </c>
      <c r="BC1084" s="80">
        <f t="shared" si="427"/>
        <v>273.75</v>
      </c>
      <c r="BD1084" s="36">
        <f t="shared" si="424"/>
        <v>131.4</v>
      </c>
      <c r="BE1084" s="80">
        <f t="shared" si="425"/>
        <v>142.35</v>
      </c>
    </row>
    <row r="1085" spans="1:57" ht="18" thickBot="1">
      <c r="A1085" s="217">
        <v>41932</v>
      </c>
      <c r="B1085" s="201" t="str">
        <f t="shared" si="411"/>
        <v>09:30:00</v>
      </c>
      <c r="C1085" s="27" t="s">
        <v>32</v>
      </c>
      <c r="D1085" s="88">
        <v>564</v>
      </c>
      <c r="E1085" s="88">
        <v>616</v>
      </c>
      <c r="F1085" s="88">
        <v>741</v>
      </c>
      <c r="G1085" s="88">
        <v>18</v>
      </c>
      <c r="H1085" s="88">
        <v>20</v>
      </c>
      <c r="I1085" s="89">
        <v>24</v>
      </c>
      <c r="J1085" s="48">
        <f t="shared" si="412"/>
        <v>1921</v>
      </c>
      <c r="K1085" s="48">
        <f t="shared" si="413"/>
        <v>62</v>
      </c>
      <c r="L1085" s="88">
        <v>542</v>
      </c>
      <c r="M1085" s="94">
        <v>549</v>
      </c>
      <c r="N1085" s="94"/>
      <c r="O1085" s="94">
        <v>18</v>
      </c>
      <c r="P1085" s="93">
        <v>18</v>
      </c>
      <c r="Q1085" s="45"/>
      <c r="R1085" s="48">
        <f t="shared" si="414"/>
        <v>1091</v>
      </c>
      <c r="S1085" s="48">
        <f t="shared" si="415"/>
        <v>36</v>
      </c>
      <c r="T1085" s="50">
        <f t="shared" si="426"/>
        <v>98</v>
      </c>
      <c r="U1085" s="89">
        <v>3.69</v>
      </c>
      <c r="V1085" s="88">
        <v>3.6</v>
      </c>
      <c r="W1085" s="100">
        <v>7.3</v>
      </c>
      <c r="X1085" s="44"/>
      <c r="Y1085" s="44"/>
      <c r="Z1085" s="44"/>
      <c r="AA1085" s="44"/>
      <c r="AB1085" s="44"/>
      <c r="AC1085" s="67">
        <f t="shared" si="416"/>
        <v>0</v>
      </c>
      <c r="AD1085" s="111"/>
      <c r="AE1085" s="20">
        <f t="shared" si="417"/>
        <v>0</v>
      </c>
      <c r="AF1085" s="85">
        <f t="shared" si="430"/>
        <v>112.58999999999999</v>
      </c>
      <c r="AG1085" s="21">
        <f t="shared" si="429"/>
        <v>112.58999999999999</v>
      </c>
      <c r="AH1085" s="82"/>
      <c r="AI1085" s="51"/>
      <c r="AJ1085" s="22">
        <f t="shared" si="433"/>
        <v>112.58999999999999</v>
      </c>
      <c r="AK1085" s="23">
        <f t="shared" si="419"/>
        <v>18.810000000000016</v>
      </c>
      <c r="AL1085" s="54"/>
      <c r="AM1085" s="24">
        <f t="shared" si="420"/>
        <v>0</v>
      </c>
      <c r="AN1085" s="25">
        <f>BD1085</f>
        <v>131.4</v>
      </c>
      <c r="AO1085" s="26">
        <f t="shared" si="422"/>
        <v>131.4</v>
      </c>
      <c r="AP1085" s="79"/>
      <c r="AQ1085" s="24">
        <v>60</v>
      </c>
      <c r="AR1085" s="25">
        <v>200</v>
      </c>
      <c r="AS1085" s="25">
        <v>0</v>
      </c>
      <c r="AT1085" s="25">
        <v>15</v>
      </c>
      <c r="AU1085" s="25">
        <v>50</v>
      </c>
      <c r="AV1085" s="62">
        <f t="shared" si="431"/>
        <v>325</v>
      </c>
      <c r="AW1085" s="63">
        <f t="shared" si="432"/>
        <v>308.75</v>
      </c>
      <c r="AX1085" s="113">
        <v>6</v>
      </c>
      <c r="AY1085" s="113">
        <v>20</v>
      </c>
      <c r="AZ1085" s="113">
        <v>8</v>
      </c>
      <c r="BA1085" s="113">
        <v>1</v>
      </c>
      <c r="BB1085" s="81">
        <f t="shared" si="423"/>
        <v>35</v>
      </c>
      <c r="BC1085" s="80">
        <f t="shared" si="427"/>
        <v>273.75</v>
      </c>
      <c r="BD1085" s="36">
        <f t="shared" si="424"/>
        <v>131.4</v>
      </c>
      <c r="BE1085" s="80">
        <f t="shared" si="425"/>
        <v>142.35</v>
      </c>
    </row>
    <row r="1086" spans="1:57" ht="17.399999999999999">
      <c r="A1086" s="217">
        <v>41932</v>
      </c>
      <c r="B1086" s="201" t="str">
        <f t="shared" si="411"/>
        <v>10:00:00</v>
      </c>
      <c r="C1086" s="27" t="s">
        <v>16</v>
      </c>
      <c r="D1086" s="88">
        <v>571</v>
      </c>
      <c r="E1086" s="88">
        <v>616</v>
      </c>
      <c r="F1086" s="88">
        <v>753</v>
      </c>
      <c r="G1086" s="88">
        <v>19</v>
      </c>
      <c r="H1086" s="88">
        <v>20</v>
      </c>
      <c r="I1086" s="89">
        <v>24</v>
      </c>
      <c r="J1086" s="48">
        <f t="shared" si="412"/>
        <v>1940</v>
      </c>
      <c r="K1086" s="48">
        <f t="shared" si="413"/>
        <v>63</v>
      </c>
      <c r="L1086" s="88">
        <v>556</v>
      </c>
      <c r="M1086" s="94">
        <v>547</v>
      </c>
      <c r="N1086" s="94"/>
      <c r="O1086" s="94">
        <v>18</v>
      </c>
      <c r="P1086" s="93">
        <v>19</v>
      </c>
      <c r="Q1086" s="45"/>
      <c r="R1086" s="48">
        <f t="shared" si="414"/>
        <v>1103</v>
      </c>
      <c r="S1086" s="48">
        <f t="shared" si="415"/>
        <v>37</v>
      </c>
      <c r="T1086" s="50">
        <f t="shared" si="426"/>
        <v>100</v>
      </c>
      <c r="U1086" s="89">
        <v>3.84</v>
      </c>
      <c r="V1086" s="88">
        <v>3.8</v>
      </c>
      <c r="W1086" s="88">
        <v>8</v>
      </c>
      <c r="X1086" s="44"/>
      <c r="Y1086" s="44"/>
      <c r="Z1086" s="44"/>
      <c r="AA1086" s="44"/>
      <c r="AB1086" s="44"/>
      <c r="AC1086" s="67">
        <f t="shared" si="416"/>
        <v>0</v>
      </c>
      <c r="AD1086" s="111"/>
      <c r="AE1086" s="20">
        <f t="shared" si="417"/>
        <v>0</v>
      </c>
      <c r="AF1086" s="85">
        <f t="shared" si="430"/>
        <v>115.64</v>
      </c>
      <c r="AG1086" s="21">
        <f t="shared" si="429"/>
        <v>115.64</v>
      </c>
      <c r="AH1086" s="82"/>
      <c r="AI1086" s="51"/>
      <c r="AJ1086" s="22">
        <f>X1086+Y1086+Z1086+AA1086+AB1086+AC1086+AD1086+AE1086+AF1086</f>
        <v>115.64</v>
      </c>
      <c r="AK1086" s="23">
        <f>AO1086-AF1086</f>
        <v>15.760000000000005</v>
      </c>
      <c r="AL1086" s="54"/>
      <c r="AM1086" s="24">
        <f t="shared" si="420"/>
        <v>0</v>
      </c>
      <c r="AN1086" s="25">
        <f t="shared" si="421"/>
        <v>131.4</v>
      </c>
      <c r="AO1086" s="26">
        <f t="shared" si="422"/>
        <v>131.4</v>
      </c>
      <c r="AP1086" s="79"/>
      <c r="AQ1086" s="24">
        <v>60</v>
      </c>
      <c r="AR1086" s="25">
        <v>200</v>
      </c>
      <c r="AS1086" s="25">
        <v>0</v>
      </c>
      <c r="AT1086" s="25">
        <v>15</v>
      </c>
      <c r="AU1086" s="25">
        <v>50</v>
      </c>
      <c r="AV1086" s="62">
        <f t="shared" si="431"/>
        <v>325</v>
      </c>
      <c r="AW1086" s="63">
        <f t="shared" si="432"/>
        <v>308.75</v>
      </c>
      <c r="AX1086" s="113">
        <v>6</v>
      </c>
      <c r="AY1086" s="113">
        <v>20</v>
      </c>
      <c r="AZ1086" s="113">
        <v>8</v>
      </c>
      <c r="BA1086" s="113">
        <v>1</v>
      </c>
      <c r="BB1086" s="81">
        <f t="shared" si="423"/>
        <v>35</v>
      </c>
      <c r="BC1086" s="80">
        <f t="shared" si="427"/>
        <v>273.75</v>
      </c>
      <c r="BD1086" s="36">
        <f t="shared" si="424"/>
        <v>131.4</v>
      </c>
      <c r="BE1086" s="80">
        <f t="shared" si="425"/>
        <v>142.35</v>
      </c>
    </row>
    <row r="1087" spans="1:57" ht="18" thickBot="1">
      <c r="A1087" s="217">
        <v>41932</v>
      </c>
      <c r="B1087" s="201" t="str">
        <f t="shared" si="411"/>
        <v>10:30:00</v>
      </c>
      <c r="C1087" s="27" t="s">
        <v>45</v>
      </c>
      <c r="D1087" s="88">
        <v>577</v>
      </c>
      <c r="E1087" s="88">
        <v>624</v>
      </c>
      <c r="F1087" s="88">
        <v>755</v>
      </c>
      <c r="G1087" s="88">
        <v>20</v>
      </c>
      <c r="H1087" s="88">
        <v>21</v>
      </c>
      <c r="I1087" s="89">
        <v>24</v>
      </c>
      <c r="J1087" s="48">
        <f t="shared" si="412"/>
        <v>1956</v>
      </c>
      <c r="K1087" s="48">
        <f t="shared" si="413"/>
        <v>65</v>
      </c>
      <c r="L1087" s="88">
        <v>557</v>
      </c>
      <c r="M1087" s="94">
        <v>556</v>
      </c>
      <c r="N1087" s="94"/>
      <c r="O1087" s="94">
        <v>18</v>
      </c>
      <c r="P1087" s="93">
        <v>19</v>
      </c>
      <c r="Q1087" s="45"/>
      <c r="R1087" s="48">
        <f t="shared" si="414"/>
        <v>1113</v>
      </c>
      <c r="S1087" s="48">
        <f t="shared" si="415"/>
        <v>37</v>
      </c>
      <c r="T1087" s="50">
        <f t="shared" si="426"/>
        <v>102</v>
      </c>
      <c r="U1087" s="89">
        <v>3.84</v>
      </c>
      <c r="V1087" s="88">
        <v>3.8</v>
      </c>
      <c r="W1087" s="88">
        <v>8</v>
      </c>
      <c r="X1087" s="44"/>
      <c r="Y1087" s="44"/>
      <c r="Z1087" s="44"/>
      <c r="AA1087" s="44"/>
      <c r="AB1087" s="44"/>
      <c r="AC1087" s="67">
        <f t="shared" si="416"/>
        <v>0</v>
      </c>
      <c r="AD1087" s="111"/>
      <c r="AE1087" s="20">
        <f t="shared" si="417"/>
        <v>0</v>
      </c>
      <c r="AF1087" s="85">
        <f t="shared" si="430"/>
        <v>117.64</v>
      </c>
      <c r="AG1087" s="21">
        <f t="shared" si="429"/>
        <v>117.64</v>
      </c>
      <c r="AH1087" s="82"/>
      <c r="AI1087" s="51"/>
      <c r="AJ1087" s="22">
        <f>X1087+Y1087+Z1087+AA1087+AB1087+AC1087+AD1087+AE1087+AF1087</f>
        <v>117.64</v>
      </c>
      <c r="AK1087" s="23">
        <f>AO1087-AF1087</f>
        <v>13.760000000000005</v>
      </c>
      <c r="AL1087" s="54"/>
      <c r="AM1087" s="24">
        <f t="shared" si="420"/>
        <v>0</v>
      </c>
      <c r="AN1087" s="25">
        <f t="shared" si="421"/>
        <v>131.4</v>
      </c>
      <c r="AO1087" s="26">
        <f t="shared" si="422"/>
        <v>131.4</v>
      </c>
      <c r="AP1087" s="79"/>
      <c r="AQ1087" s="24">
        <v>60</v>
      </c>
      <c r="AR1087" s="25">
        <v>200</v>
      </c>
      <c r="AS1087" s="25">
        <v>0</v>
      </c>
      <c r="AT1087" s="25">
        <v>15</v>
      </c>
      <c r="AU1087" s="25">
        <v>50</v>
      </c>
      <c r="AV1087" s="62">
        <f>SUM(AQ1086:AU1086)</f>
        <v>325</v>
      </c>
      <c r="AW1087" s="64">
        <f t="shared" si="432"/>
        <v>308.75</v>
      </c>
      <c r="AX1087" s="113">
        <v>6</v>
      </c>
      <c r="AY1087" s="113">
        <v>20</v>
      </c>
      <c r="AZ1087" s="113">
        <v>8</v>
      </c>
      <c r="BA1087" s="113">
        <v>1</v>
      </c>
      <c r="BB1087" s="81">
        <f t="shared" si="423"/>
        <v>35</v>
      </c>
      <c r="BC1087" s="80">
        <f t="shared" si="427"/>
        <v>273.75</v>
      </c>
      <c r="BD1087" s="36">
        <f t="shared" si="424"/>
        <v>131.4</v>
      </c>
      <c r="BE1087" s="80">
        <f t="shared" si="425"/>
        <v>142.35</v>
      </c>
    </row>
    <row r="1088" spans="1:57" ht="18" thickBot="1">
      <c r="A1088" s="217">
        <v>41932</v>
      </c>
      <c r="B1088" s="201" t="str">
        <f t="shared" si="411"/>
        <v>11:00:00</v>
      </c>
      <c r="C1088" s="27" t="s">
        <v>17</v>
      </c>
      <c r="D1088" s="88">
        <v>521</v>
      </c>
      <c r="E1088" s="88">
        <v>636</v>
      </c>
      <c r="F1088" s="88">
        <v>751</v>
      </c>
      <c r="G1088" s="88">
        <v>17</v>
      </c>
      <c r="H1088" s="88">
        <v>22</v>
      </c>
      <c r="I1088" s="89">
        <v>24</v>
      </c>
      <c r="J1088" s="48">
        <f t="shared" si="412"/>
        <v>1908</v>
      </c>
      <c r="K1088" s="48">
        <f t="shared" si="413"/>
        <v>63</v>
      </c>
      <c r="L1088" s="88">
        <v>560</v>
      </c>
      <c r="M1088" s="94">
        <v>568</v>
      </c>
      <c r="N1088" s="94"/>
      <c r="O1088" s="94">
        <v>18</v>
      </c>
      <c r="P1088" s="93">
        <v>18</v>
      </c>
      <c r="Q1088" s="45"/>
      <c r="R1088" s="48">
        <f t="shared" si="414"/>
        <v>1128</v>
      </c>
      <c r="S1088" s="48">
        <f t="shared" si="415"/>
        <v>36</v>
      </c>
      <c r="T1088" s="50">
        <f t="shared" si="426"/>
        <v>99</v>
      </c>
      <c r="U1088" s="89">
        <v>3.32</v>
      </c>
      <c r="V1088" s="88">
        <v>3.5</v>
      </c>
      <c r="W1088" s="88">
        <v>8.5</v>
      </c>
      <c r="X1088" s="44"/>
      <c r="Y1088" s="44"/>
      <c r="Z1088" s="44"/>
      <c r="AA1088" s="44"/>
      <c r="AB1088" s="44"/>
      <c r="AC1088" s="67">
        <f t="shared" si="416"/>
        <v>0</v>
      </c>
      <c r="AD1088" s="111"/>
      <c r="AE1088" s="20">
        <f t="shared" si="417"/>
        <v>0</v>
      </c>
      <c r="AF1088" s="85">
        <f t="shared" si="430"/>
        <v>114.32</v>
      </c>
      <c r="AG1088" s="21">
        <f t="shared" si="429"/>
        <v>114.32</v>
      </c>
      <c r="AH1088" s="82"/>
      <c r="AI1088" s="51"/>
      <c r="AJ1088" s="22">
        <f>X1088+Y1088+Z1088+AA1088+AB1088+AC1088+AD1088+AE1088+AF1088</f>
        <v>114.32</v>
      </c>
      <c r="AK1088" s="23">
        <f>AO1088-AF1088</f>
        <v>17.080000000000013</v>
      </c>
      <c r="AL1088" s="54"/>
      <c r="AM1088" s="24">
        <f t="shared" si="420"/>
        <v>0</v>
      </c>
      <c r="AN1088" s="25">
        <f t="shared" si="421"/>
        <v>131.4</v>
      </c>
      <c r="AO1088" s="26">
        <f t="shared" si="422"/>
        <v>131.4</v>
      </c>
      <c r="AP1088" s="79"/>
      <c r="AQ1088" s="24">
        <v>60</v>
      </c>
      <c r="AR1088" s="25">
        <v>200</v>
      </c>
      <c r="AS1088" s="25">
        <v>0</v>
      </c>
      <c r="AT1088" s="25">
        <v>15</v>
      </c>
      <c r="AU1088" s="25">
        <v>50</v>
      </c>
      <c r="AV1088" s="62">
        <f t="shared" si="431"/>
        <v>325</v>
      </c>
      <c r="AW1088" s="63">
        <f t="shared" si="432"/>
        <v>308.75</v>
      </c>
      <c r="AX1088" s="113">
        <v>6</v>
      </c>
      <c r="AY1088" s="113">
        <v>20</v>
      </c>
      <c r="AZ1088" s="113">
        <v>8</v>
      </c>
      <c r="BA1088" s="113">
        <v>1</v>
      </c>
      <c r="BB1088" s="81">
        <f t="shared" si="423"/>
        <v>35</v>
      </c>
      <c r="BC1088" s="80">
        <f t="shared" si="427"/>
        <v>273.75</v>
      </c>
      <c r="BD1088" s="36">
        <f t="shared" si="424"/>
        <v>131.4</v>
      </c>
      <c r="BE1088" s="80">
        <f t="shared" si="425"/>
        <v>142.35</v>
      </c>
    </row>
    <row r="1089" spans="1:57" ht="18" thickBot="1">
      <c r="A1089" s="217">
        <v>41932</v>
      </c>
      <c r="B1089" s="201" t="str">
        <f t="shared" si="411"/>
        <v>11:30:00</v>
      </c>
      <c r="C1089" s="27" t="s">
        <v>46</v>
      </c>
      <c r="D1089" s="88">
        <v>521</v>
      </c>
      <c r="E1089" s="88">
        <v>632</v>
      </c>
      <c r="F1089" s="88">
        <v>840</v>
      </c>
      <c r="G1089" s="88">
        <v>17</v>
      </c>
      <c r="H1089" s="88">
        <v>22</v>
      </c>
      <c r="I1089" s="89">
        <v>27</v>
      </c>
      <c r="J1089" s="48">
        <f t="shared" si="412"/>
        <v>1993</v>
      </c>
      <c r="K1089" s="48">
        <f t="shared" si="413"/>
        <v>66</v>
      </c>
      <c r="L1089" s="88">
        <v>538</v>
      </c>
      <c r="M1089" s="94">
        <v>571</v>
      </c>
      <c r="N1089" s="94"/>
      <c r="O1089" s="93">
        <v>18</v>
      </c>
      <c r="P1089" s="93">
        <v>20</v>
      </c>
      <c r="Q1089" s="45"/>
      <c r="R1089" s="48">
        <f t="shared" si="414"/>
        <v>1109</v>
      </c>
      <c r="S1089" s="48">
        <f t="shared" si="415"/>
        <v>38</v>
      </c>
      <c r="T1089" s="50">
        <f t="shared" si="426"/>
        <v>104</v>
      </c>
      <c r="U1089" s="89">
        <v>3.32</v>
      </c>
      <c r="V1089" s="88">
        <v>3.5</v>
      </c>
      <c r="W1089" s="88">
        <v>8.5</v>
      </c>
      <c r="X1089" s="44"/>
      <c r="Y1089" s="44"/>
      <c r="Z1089" s="44"/>
      <c r="AA1089" s="44"/>
      <c r="AB1089" s="44"/>
      <c r="AC1089" s="67">
        <f t="shared" si="416"/>
        <v>0</v>
      </c>
      <c r="AD1089" s="111"/>
      <c r="AE1089" s="20">
        <f t="shared" si="417"/>
        <v>0</v>
      </c>
      <c r="AF1089" s="85">
        <f t="shared" si="430"/>
        <v>119.32</v>
      </c>
      <c r="AG1089" s="21">
        <f t="shared" si="429"/>
        <v>119.32</v>
      </c>
      <c r="AH1089" s="82"/>
      <c r="AI1089" s="51"/>
      <c r="AJ1089" s="22">
        <f>X1089+Y1089+Z1089+AA1089+AB1089+AC1089+AD1089+AE1089+AF1089</f>
        <v>119.32</v>
      </c>
      <c r="AK1089" s="23">
        <f>AO1089-AF1089</f>
        <v>12.080000000000013</v>
      </c>
      <c r="AL1089" s="54"/>
      <c r="AM1089" s="24">
        <f t="shared" si="420"/>
        <v>0</v>
      </c>
      <c r="AN1089" s="25">
        <f t="shared" si="421"/>
        <v>131.4</v>
      </c>
      <c r="AO1089" s="26">
        <f t="shared" si="422"/>
        <v>131.4</v>
      </c>
      <c r="AP1089" s="79"/>
      <c r="AQ1089" s="24">
        <v>60</v>
      </c>
      <c r="AR1089" s="25">
        <v>200</v>
      </c>
      <c r="AS1089" s="25">
        <v>0</v>
      </c>
      <c r="AT1089" s="25">
        <v>15</v>
      </c>
      <c r="AU1089" s="25">
        <v>50</v>
      </c>
      <c r="AV1089" s="62">
        <f t="shared" si="431"/>
        <v>325</v>
      </c>
      <c r="AW1089" s="63">
        <f t="shared" si="432"/>
        <v>308.75</v>
      </c>
      <c r="AX1089" s="113">
        <v>6</v>
      </c>
      <c r="AY1089" s="113">
        <v>20</v>
      </c>
      <c r="AZ1089" s="113">
        <v>8</v>
      </c>
      <c r="BA1089" s="113">
        <v>1</v>
      </c>
      <c r="BB1089" s="81">
        <f t="shared" si="423"/>
        <v>35</v>
      </c>
      <c r="BC1089" s="80">
        <f t="shared" si="427"/>
        <v>273.75</v>
      </c>
      <c r="BD1089" s="36">
        <f t="shared" si="424"/>
        <v>131.4</v>
      </c>
      <c r="BE1089" s="80">
        <f t="shared" si="425"/>
        <v>142.35</v>
      </c>
    </row>
    <row r="1090" spans="1:57" ht="18" thickBot="1">
      <c r="A1090" s="217">
        <v>41932</v>
      </c>
      <c r="B1090" s="201" t="str">
        <f t="shared" si="411"/>
        <v>12:00:00</v>
      </c>
      <c r="C1090" s="27" t="s">
        <v>18</v>
      </c>
      <c r="D1090" s="88">
        <v>514</v>
      </c>
      <c r="E1090" s="88">
        <v>633</v>
      </c>
      <c r="F1090" s="92">
        <v>813</v>
      </c>
      <c r="G1090" s="88">
        <v>17</v>
      </c>
      <c r="H1090" s="88">
        <v>22</v>
      </c>
      <c r="I1090" s="89">
        <v>26</v>
      </c>
      <c r="J1090" s="48">
        <f t="shared" si="412"/>
        <v>1960</v>
      </c>
      <c r="K1090" s="48">
        <f t="shared" si="413"/>
        <v>65</v>
      </c>
      <c r="L1090" s="88">
        <v>576</v>
      </c>
      <c r="M1090" s="94">
        <v>574</v>
      </c>
      <c r="N1090" s="94"/>
      <c r="O1090" s="93">
        <v>19</v>
      </c>
      <c r="P1090" s="93">
        <v>20</v>
      </c>
      <c r="Q1090" s="56"/>
      <c r="R1090" s="48">
        <f t="shared" si="414"/>
        <v>1150</v>
      </c>
      <c r="S1090" s="48">
        <f t="shared" si="415"/>
        <v>39</v>
      </c>
      <c r="T1090" s="50">
        <f t="shared" si="426"/>
        <v>104</v>
      </c>
      <c r="U1090" s="89">
        <v>3.54</v>
      </c>
      <c r="V1090" s="88">
        <v>4</v>
      </c>
      <c r="W1090" s="88">
        <v>8.3000000000000007</v>
      </c>
      <c r="X1090" s="44"/>
      <c r="Y1090" s="44"/>
      <c r="Z1090" s="44"/>
      <c r="AA1090" s="44"/>
      <c r="AB1090" s="44"/>
      <c r="AC1090" s="67">
        <f t="shared" si="416"/>
        <v>0</v>
      </c>
      <c r="AD1090" s="111"/>
      <c r="AE1090" s="20">
        <f t="shared" si="417"/>
        <v>0</v>
      </c>
      <c r="AF1090" s="85">
        <f t="shared" si="430"/>
        <v>119.84</v>
      </c>
      <c r="AG1090" s="21">
        <f t="shared" si="429"/>
        <v>119.84</v>
      </c>
      <c r="AH1090" s="82"/>
      <c r="AI1090" s="51"/>
      <c r="AJ1090" s="22">
        <f>X1090+Y1090+Z1090+AA1090+AB1090+AC1090+AD1090+AE1090+AF1090</f>
        <v>119.84</v>
      </c>
      <c r="AK1090" s="23">
        <f>AO1090-AF1090</f>
        <v>11.560000000000002</v>
      </c>
      <c r="AL1090" s="54"/>
      <c r="AM1090" s="24">
        <f t="shared" si="420"/>
        <v>0</v>
      </c>
      <c r="AN1090" s="25">
        <f t="shared" si="421"/>
        <v>131.4</v>
      </c>
      <c r="AO1090" s="26">
        <f t="shared" si="422"/>
        <v>131.4</v>
      </c>
      <c r="AP1090" s="79"/>
      <c r="AQ1090" s="24">
        <v>60</v>
      </c>
      <c r="AR1090" s="25">
        <v>200</v>
      </c>
      <c r="AS1090" s="25">
        <v>0</v>
      </c>
      <c r="AT1090" s="25">
        <v>15</v>
      </c>
      <c r="AU1090" s="25">
        <v>50</v>
      </c>
      <c r="AV1090" s="62">
        <f t="shared" si="431"/>
        <v>325</v>
      </c>
      <c r="AW1090" s="63">
        <f t="shared" si="432"/>
        <v>308.75</v>
      </c>
      <c r="AX1090" s="113">
        <v>6</v>
      </c>
      <c r="AY1090" s="113">
        <v>20</v>
      </c>
      <c r="AZ1090" s="113">
        <v>8</v>
      </c>
      <c r="BA1090" s="113">
        <v>1</v>
      </c>
      <c r="BB1090" s="81">
        <f t="shared" si="423"/>
        <v>35</v>
      </c>
      <c r="BC1090" s="80">
        <f t="shared" si="427"/>
        <v>273.75</v>
      </c>
      <c r="BD1090" s="36">
        <f t="shared" si="424"/>
        <v>131.4</v>
      </c>
      <c r="BE1090" s="80">
        <f t="shared" si="425"/>
        <v>142.35</v>
      </c>
    </row>
    <row r="1091" spans="1:57" ht="18" thickBot="1">
      <c r="A1091" s="217">
        <v>41932</v>
      </c>
      <c r="B1091" s="201" t="str">
        <f t="shared" ref="B1091:B1154" si="434">LEFT(C1091,2) &amp; ":" &amp; RIGHT(C1091,2) &amp; ":00"</f>
        <v>12:30:00</v>
      </c>
      <c r="C1091" s="27" t="s">
        <v>47</v>
      </c>
      <c r="D1091" s="88">
        <v>498</v>
      </c>
      <c r="E1091" s="88">
        <v>592</v>
      </c>
      <c r="F1091" s="92">
        <v>799</v>
      </c>
      <c r="G1091" s="88">
        <v>17</v>
      </c>
      <c r="H1091" s="88">
        <v>21</v>
      </c>
      <c r="I1091" s="89">
        <v>26</v>
      </c>
      <c r="J1091" s="48">
        <f t="shared" si="412"/>
        <v>1889</v>
      </c>
      <c r="K1091" s="48">
        <f t="shared" si="413"/>
        <v>64</v>
      </c>
      <c r="L1091" s="88">
        <v>575</v>
      </c>
      <c r="M1091" s="94">
        <v>552</v>
      </c>
      <c r="N1091" s="94"/>
      <c r="O1091" s="93">
        <v>19</v>
      </c>
      <c r="P1091" s="93">
        <v>19</v>
      </c>
      <c r="Q1091" s="56"/>
      <c r="R1091" s="48">
        <f t="shared" si="414"/>
        <v>1127</v>
      </c>
      <c r="S1091" s="48">
        <f t="shared" si="415"/>
        <v>38</v>
      </c>
      <c r="T1091" s="50">
        <f t="shared" si="426"/>
        <v>102</v>
      </c>
      <c r="U1091" s="89">
        <v>3.54</v>
      </c>
      <c r="V1091" s="88">
        <v>4</v>
      </c>
      <c r="W1091" s="88">
        <v>8.3000000000000007</v>
      </c>
      <c r="X1091" s="44"/>
      <c r="Y1091" s="44"/>
      <c r="Z1091" s="44"/>
      <c r="AA1091" s="44"/>
      <c r="AB1091" s="44"/>
      <c r="AC1091" s="67">
        <f t="shared" si="416"/>
        <v>0</v>
      </c>
      <c r="AD1091" s="111"/>
      <c r="AE1091" s="20">
        <f t="shared" si="417"/>
        <v>0</v>
      </c>
      <c r="AF1091" s="85">
        <f t="shared" si="430"/>
        <v>117.84</v>
      </c>
      <c r="AG1091" s="21">
        <f t="shared" si="429"/>
        <v>117.84</v>
      </c>
      <c r="AH1091" s="82"/>
      <c r="AI1091" s="51"/>
      <c r="AJ1091" s="22">
        <f t="shared" si="418"/>
        <v>117.84</v>
      </c>
      <c r="AK1091" s="23">
        <f t="shared" si="419"/>
        <v>13.560000000000002</v>
      </c>
      <c r="AL1091" s="54"/>
      <c r="AM1091" s="24">
        <f t="shared" si="420"/>
        <v>0</v>
      </c>
      <c r="AN1091" s="25">
        <f t="shared" si="421"/>
        <v>131.4</v>
      </c>
      <c r="AO1091" s="26">
        <f t="shared" si="422"/>
        <v>131.4</v>
      </c>
      <c r="AP1091" s="79"/>
      <c r="AQ1091" s="24">
        <v>60</v>
      </c>
      <c r="AR1091" s="25">
        <v>200</v>
      </c>
      <c r="AS1091" s="25">
        <v>0</v>
      </c>
      <c r="AT1091" s="25">
        <v>15</v>
      </c>
      <c r="AU1091" s="25">
        <v>50</v>
      </c>
      <c r="AV1091" s="62">
        <f t="shared" si="431"/>
        <v>325</v>
      </c>
      <c r="AW1091" s="63">
        <f t="shared" si="432"/>
        <v>308.75</v>
      </c>
      <c r="AX1091" s="113">
        <v>6</v>
      </c>
      <c r="AY1091" s="113">
        <v>20</v>
      </c>
      <c r="AZ1091" s="113">
        <v>8</v>
      </c>
      <c r="BA1091" s="113">
        <v>1</v>
      </c>
      <c r="BB1091" s="81">
        <f t="shared" si="423"/>
        <v>35</v>
      </c>
      <c r="BC1091" s="80">
        <f t="shared" si="427"/>
        <v>273.75</v>
      </c>
      <c r="BD1091" s="36">
        <f t="shared" si="424"/>
        <v>131.4</v>
      </c>
      <c r="BE1091" s="80">
        <f t="shared" si="425"/>
        <v>142.35</v>
      </c>
    </row>
    <row r="1092" spans="1:57" ht="18" thickBot="1">
      <c r="A1092" s="217">
        <v>41932</v>
      </c>
      <c r="B1092" s="201" t="str">
        <f t="shared" si="434"/>
        <v>13:00:00</v>
      </c>
      <c r="C1092" s="27" t="s">
        <v>19</v>
      </c>
      <c r="D1092" s="88">
        <v>491</v>
      </c>
      <c r="E1092" s="88">
        <v>567</v>
      </c>
      <c r="F1092" s="92">
        <v>801</v>
      </c>
      <c r="G1092" s="88">
        <v>17</v>
      </c>
      <c r="H1092" s="88">
        <v>20</v>
      </c>
      <c r="I1092" s="89">
        <v>26</v>
      </c>
      <c r="J1092" s="48">
        <f t="shared" si="412"/>
        <v>1859</v>
      </c>
      <c r="K1092" s="48">
        <f t="shared" si="413"/>
        <v>63</v>
      </c>
      <c r="L1092" s="89">
        <v>587</v>
      </c>
      <c r="M1092" s="94">
        <v>538</v>
      </c>
      <c r="N1092" s="94"/>
      <c r="O1092" s="93">
        <v>19</v>
      </c>
      <c r="P1092" s="93">
        <v>18</v>
      </c>
      <c r="Q1092" s="56"/>
      <c r="R1092" s="48">
        <f t="shared" si="414"/>
        <v>1125</v>
      </c>
      <c r="S1092" s="48">
        <f t="shared" si="415"/>
        <v>37</v>
      </c>
      <c r="T1092" s="50">
        <f t="shared" si="426"/>
        <v>100</v>
      </c>
      <c r="U1092" s="89">
        <v>3.95</v>
      </c>
      <c r="V1092" s="88">
        <v>4</v>
      </c>
      <c r="W1092" s="88">
        <v>7.9</v>
      </c>
      <c r="X1092" s="44"/>
      <c r="Y1092" s="44"/>
      <c r="Z1092" s="44"/>
      <c r="AA1092" s="44"/>
      <c r="AB1092" s="44"/>
      <c r="AC1092" s="67">
        <f t="shared" si="416"/>
        <v>0</v>
      </c>
      <c r="AD1092" s="111"/>
      <c r="AE1092" s="20">
        <f t="shared" si="417"/>
        <v>0</v>
      </c>
      <c r="AF1092" s="85">
        <f t="shared" si="430"/>
        <v>115.85000000000001</v>
      </c>
      <c r="AG1092" s="21">
        <f t="shared" si="429"/>
        <v>115.85000000000001</v>
      </c>
      <c r="AH1092" s="82"/>
      <c r="AI1092" s="51"/>
      <c r="AJ1092" s="22">
        <f t="shared" si="418"/>
        <v>115.85000000000001</v>
      </c>
      <c r="AK1092" s="23">
        <f t="shared" si="419"/>
        <v>15.549999999999997</v>
      </c>
      <c r="AL1092" s="54"/>
      <c r="AM1092" s="24">
        <f t="shared" si="420"/>
        <v>0</v>
      </c>
      <c r="AN1092" s="25">
        <f t="shared" si="421"/>
        <v>131.4</v>
      </c>
      <c r="AO1092" s="26">
        <f t="shared" si="422"/>
        <v>131.4</v>
      </c>
      <c r="AP1092" s="79"/>
      <c r="AQ1092" s="24">
        <v>60</v>
      </c>
      <c r="AR1092" s="25">
        <v>200</v>
      </c>
      <c r="AS1092" s="25">
        <v>0</v>
      </c>
      <c r="AT1092" s="25">
        <v>15</v>
      </c>
      <c r="AU1092" s="25">
        <v>50</v>
      </c>
      <c r="AV1092" s="62">
        <f t="shared" si="431"/>
        <v>325</v>
      </c>
      <c r="AW1092" s="63">
        <f t="shared" si="432"/>
        <v>308.75</v>
      </c>
      <c r="AX1092" s="113">
        <v>6</v>
      </c>
      <c r="AY1092" s="113">
        <v>20</v>
      </c>
      <c r="AZ1092" s="113">
        <v>8</v>
      </c>
      <c r="BA1092" s="113">
        <v>1</v>
      </c>
      <c r="BB1092" s="81">
        <f t="shared" si="423"/>
        <v>35</v>
      </c>
      <c r="BC1092" s="80">
        <f t="shared" si="427"/>
        <v>273.75</v>
      </c>
      <c r="BD1092" s="36">
        <f t="shared" si="424"/>
        <v>131.4</v>
      </c>
      <c r="BE1092" s="80">
        <f t="shared" si="425"/>
        <v>142.35</v>
      </c>
    </row>
    <row r="1093" spans="1:57" ht="18" thickBot="1">
      <c r="A1093" s="217">
        <v>41932</v>
      </c>
      <c r="B1093" s="201" t="str">
        <f t="shared" si="434"/>
        <v>13:30:00</v>
      </c>
      <c r="C1093" s="27" t="s">
        <v>48</v>
      </c>
      <c r="D1093" s="88">
        <v>485</v>
      </c>
      <c r="E1093" s="88">
        <v>551</v>
      </c>
      <c r="F1093" s="92">
        <v>796</v>
      </c>
      <c r="G1093" s="88">
        <v>17</v>
      </c>
      <c r="H1093" s="88">
        <v>19</v>
      </c>
      <c r="I1093" s="89">
        <v>26</v>
      </c>
      <c r="J1093" s="48">
        <f t="shared" si="412"/>
        <v>1832</v>
      </c>
      <c r="K1093" s="48">
        <f t="shared" si="413"/>
        <v>62</v>
      </c>
      <c r="L1093" s="89">
        <v>593</v>
      </c>
      <c r="M1093" s="94">
        <v>561</v>
      </c>
      <c r="N1093" s="94"/>
      <c r="O1093" s="93">
        <v>19</v>
      </c>
      <c r="P1093" s="93">
        <v>19</v>
      </c>
      <c r="Q1093" s="56"/>
      <c r="R1093" s="48">
        <f t="shared" si="414"/>
        <v>1154</v>
      </c>
      <c r="S1093" s="48">
        <f t="shared" si="415"/>
        <v>38</v>
      </c>
      <c r="T1093" s="50">
        <f t="shared" si="426"/>
        <v>100</v>
      </c>
      <c r="U1093" s="89">
        <v>3.95</v>
      </c>
      <c r="V1093" s="88">
        <v>4</v>
      </c>
      <c r="W1093" s="88">
        <v>7.9</v>
      </c>
      <c r="X1093" s="44"/>
      <c r="Y1093" s="44"/>
      <c r="Z1093" s="44"/>
      <c r="AA1093" s="44"/>
      <c r="AB1093" s="44"/>
      <c r="AC1093" s="67">
        <f t="shared" si="416"/>
        <v>0</v>
      </c>
      <c r="AD1093" s="111"/>
      <c r="AE1093" s="20">
        <f t="shared" si="417"/>
        <v>0</v>
      </c>
      <c r="AF1093" s="85">
        <f t="shared" si="430"/>
        <v>115.85000000000001</v>
      </c>
      <c r="AG1093" s="21">
        <f t="shared" si="429"/>
        <v>115.85000000000001</v>
      </c>
      <c r="AH1093" s="82"/>
      <c r="AI1093" s="51"/>
      <c r="AJ1093" s="22">
        <f t="shared" si="418"/>
        <v>115.85000000000001</v>
      </c>
      <c r="AK1093" s="23">
        <f t="shared" si="419"/>
        <v>15.549999999999997</v>
      </c>
      <c r="AL1093" s="54"/>
      <c r="AM1093" s="24">
        <f t="shared" si="420"/>
        <v>0</v>
      </c>
      <c r="AN1093" s="25">
        <f t="shared" si="421"/>
        <v>131.4</v>
      </c>
      <c r="AO1093" s="26">
        <f t="shared" si="422"/>
        <v>131.4</v>
      </c>
      <c r="AP1093" s="79"/>
      <c r="AQ1093" s="24">
        <v>60</v>
      </c>
      <c r="AR1093" s="25">
        <v>200</v>
      </c>
      <c r="AS1093" s="25">
        <v>0</v>
      </c>
      <c r="AT1093" s="25">
        <v>15</v>
      </c>
      <c r="AU1093" s="25">
        <v>50</v>
      </c>
      <c r="AV1093" s="62">
        <f t="shared" si="431"/>
        <v>325</v>
      </c>
      <c r="AW1093" s="63">
        <f t="shared" si="432"/>
        <v>308.75</v>
      </c>
      <c r="AX1093" s="113">
        <v>6</v>
      </c>
      <c r="AY1093" s="113">
        <v>20</v>
      </c>
      <c r="AZ1093" s="113">
        <v>8</v>
      </c>
      <c r="BA1093" s="113">
        <v>1</v>
      </c>
      <c r="BB1093" s="81">
        <f t="shared" si="423"/>
        <v>35</v>
      </c>
      <c r="BC1093" s="80">
        <f t="shared" si="427"/>
        <v>273.75</v>
      </c>
      <c r="BD1093" s="36">
        <f t="shared" si="424"/>
        <v>131.4</v>
      </c>
      <c r="BE1093" s="80">
        <f t="shared" si="425"/>
        <v>142.35</v>
      </c>
    </row>
    <row r="1094" spans="1:57" ht="18" thickBot="1">
      <c r="A1094" s="217">
        <v>41932</v>
      </c>
      <c r="B1094" s="201" t="str">
        <f t="shared" si="434"/>
        <v>14:00:00</v>
      </c>
      <c r="C1094" s="27" t="s">
        <v>20</v>
      </c>
      <c r="D1094" s="88">
        <v>491</v>
      </c>
      <c r="E1094" s="88">
        <v>551</v>
      </c>
      <c r="F1094" s="92">
        <v>789</v>
      </c>
      <c r="G1094" s="88">
        <v>17</v>
      </c>
      <c r="H1094" s="88">
        <v>19</v>
      </c>
      <c r="I1094" s="89">
        <v>26</v>
      </c>
      <c r="J1094" s="48">
        <f t="shared" si="412"/>
        <v>1831</v>
      </c>
      <c r="K1094" s="48">
        <f>G1094+H1094+I1094</f>
        <v>62</v>
      </c>
      <c r="L1094" s="89">
        <v>594</v>
      </c>
      <c r="M1094" s="94">
        <v>575</v>
      </c>
      <c r="N1094" s="94"/>
      <c r="O1094" s="93">
        <v>19</v>
      </c>
      <c r="P1094" s="93">
        <v>20</v>
      </c>
      <c r="Q1094" s="56"/>
      <c r="R1094" s="48">
        <f t="shared" si="414"/>
        <v>1169</v>
      </c>
      <c r="S1094" s="48">
        <f t="shared" si="415"/>
        <v>39</v>
      </c>
      <c r="T1094" s="50">
        <f t="shared" si="426"/>
        <v>101</v>
      </c>
      <c r="U1094" s="89">
        <v>3.92</v>
      </c>
      <c r="V1094" s="88">
        <v>4</v>
      </c>
      <c r="W1094" s="88">
        <v>7.8</v>
      </c>
      <c r="X1094" s="44"/>
      <c r="Y1094" s="44"/>
      <c r="Z1094" s="44"/>
      <c r="AA1094" s="44"/>
      <c r="AB1094" s="44"/>
      <c r="AC1094" s="67">
        <f t="shared" si="416"/>
        <v>0</v>
      </c>
      <c r="AD1094" s="111"/>
      <c r="AE1094" s="20">
        <f t="shared" si="417"/>
        <v>0</v>
      </c>
      <c r="AF1094" s="85">
        <f>T1094+U1094+V1094+W1094+X1094+Y1094+Z1094+AA1094+AB1094</f>
        <v>116.72</v>
      </c>
      <c r="AG1094" s="21">
        <f t="shared" si="429"/>
        <v>116.72</v>
      </c>
      <c r="AH1094" s="82"/>
      <c r="AI1094" s="51"/>
      <c r="AJ1094" s="22">
        <f t="shared" si="418"/>
        <v>116.72</v>
      </c>
      <c r="AK1094" s="23">
        <f t="shared" si="419"/>
        <v>14.680000000000007</v>
      </c>
      <c r="AL1094" s="54"/>
      <c r="AM1094" s="24">
        <f t="shared" si="420"/>
        <v>0</v>
      </c>
      <c r="AN1094" s="25">
        <f t="shared" si="421"/>
        <v>131.4</v>
      </c>
      <c r="AO1094" s="26">
        <f t="shared" si="422"/>
        <v>131.4</v>
      </c>
      <c r="AP1094" s="79"/>
      <c r="AQ1094" s="24">
        <v>60</v>
      </c>
      <c r="AR1094" s="25">
        <v>200</v>
      </c>
      <c r="AS1094" s="25">
        <v>0</v>
      </c>
      <c r="AT1094" s="25">
        <v>15</v>
      </c>
      <c r="AU1094" s="25">
        <v>50</v>
      </c>
      <c r="AV1094" s="62">
        <f t="shared" si="431"/>
        <v>325</v>
      </c>
      <c r="AW1094" s="63">
        <f t="shared" si="432"/>
        <v>308.75</v>
      </c>
      <c r="AX1094" s="113">
        <v>6</v>
      </c>
      <c r="AY1094" s="113">
        <v>20</v>
      </c>
      <c r="AZ1094" s="113">
        <v>8</v>
      </c>
      <c r="BA1094" s="113">
        <v>1</v>
      </c>
      <c r="BB1094" s="81">
        <f t="shared" si="423"/>
        <v>35</v>
      </c>
      <c r="BC1094" s="80">
        <f t="shared" si="427"/>
        <v>273.75</v>
      </c>
      <c r="BD1094" s="36">
        <f t="shared" si="424"/>
        <v>131.4</v>
      </c>
      <c r="BE1094" s="80">
        <f t="shared" si="425"/>
        <v>142.35</v>
      </c>
    </row>
    <row r="1095" spans="1:57" ht="18" thickBot="1">
      <c r="A1095" s="217">
        <v>41932</v>
      </c>
      <c r="B1095" s="201" t="str">
        <f t="shared" si="434"/>
        <v>14:30:00</v>
      </c>
      <c r="C1095" s="27" t="s">
        <v>33</v>
      </c>
      <c r="D1095" s="44">
        <v>500</v>
      </c>
      <c r="E1095" s="44">
        <v>668</v>
      </c>
      <c r="F1095" s="61">
        <v>784</v>
      </c>
      <c r="G1095" s="88">
        <v>17</v>
      </c>
      <c r="H1095" s="44">
        <v>20</v>
      </c>
      <c r="I1095" s="89">
        <v>26</v>
      </c>
      <c r="J1095" s="48">
        <f t="shared" si="412"/>
        <v>1952</v>
      </c>
      <c r="K1095" s="48">
        <f>G1095+H1095+I1095</f>
        <v>63</v>
      </c>
      <c r="L1095" s="89">
        <v>621</v>
      </c>
      <c r="M1095" s="94">
        <v>556</v>
      </c>
      <c r="N1095" s="94"/>
      <c r="O1095" s="93">
        <v>20</v>
      </c>
      <c r="P1095" s="93">
        <v>19</v>
      </c>
      <c r="Q1095" s="56"/>
      <c r="R1095" s="48">
        <f t="shared" si="414"/>
        <v>1177</v>
      </c>
      <c r="S1095" s="48">
        <f t="shared" si="415"/>
        <v>39</v>
      </c>
      <c r="T1095" s="50">
        <f t="shared" si="426"/>
        <v>102</v>
      </c>
      <c r="U1095" s="89">
        <v>3.92</v>
      </c>
      <c r="V1095" s="88">
        <v>4</v>
      </c>
      <c r="W1095" s="88">
        <v>7.8</v>
      </c>
      <c r="X1095" s="44"/>
      <c r="Y1095" s="44"/>
      <c r="Z1095" s="44"/>
      <c r="AA1095" s="44"/>
      <c r="AB1095" s="44"/>
      <c r="AC1095" s="67">
        <f t="shared" si="416"/>
        <v>0</v>
      </c>
      <c r="AD1095" s="111"/>
      <c r="AE1095" s="20">
        <f t="shared" si="417"/>
        <v>0</v>
      </c>
      <c r="AF1095" s="85">
        <f>T1095+U1095+V1095+W1095+X1095+Y1095+Z1095+AA1095+AB1095</f>
        <v>117.72</v>
      </c>
      <c r="AG1095" s="21">
        <f t="shared" si="429"/>
        <v>117.72</v>
      </c>
      <c r="AH1095" s="82"/>
      <c r="AI1095" s="51"/>
      <c r="AJ1095" s="22">
        <f t="shared" si="418"/>
        <v>117.72</v>
      </c>
      <c r="AK1095" s="23">
        <f t="shared" si="419"/>
        <v>13.680000000000007</v>
      </c>
      <c r="AL1095" s="54"/>
      <c r="AM1095" s="24">
        <f t="shared" si="420"/>
        <v>0</v>
      </c>
      <c r="AN1095" s="25">
        <f t="shared" si="421"/>
        <v>131.4</v>
      </c>
      <c r="AO1095" s="26">
        <f t="shared" si="422"/>
        <v>131.4</v>
      </c>
      <c r="AP1095" s="79"/>
      <c r="AQ1095" s="24">
        <v>60</v>
      </c>
      <c r="AR1095" s="25">
        <v>200</v>
      </c>
      <c r="AS1095" s="25">
        <v>0</v>
      </c>
      <c r="AT1095" s="25">
        <v>15</v>
      </c>
      <c r="AU1095" s="25">
        <v>50</v>
      </c>
      <c r="AV1095" s="62">
        <f t="shared" si="431"/>
        <v>325</v>
      </c>
      <c r="AW1095" s="63">
        <f t="shared" si="432"/>
        <v>308.75</v>
      </c>
      <c r="AX1095" s="113">
        <v>6</v>
      </c>
      <c r="AY1095" s="113">
        <v>20</v>
      </c>
      <c r="AZ1095" s="113">
        <v>8</v>
      </c>
      <c r="BA1095" s="113">
        <v>1</v>
      </c>
      <c r="BB1095" s="81">
        <f t="shared" si="423"/>
        <v>35</v>
      </c>
      <c r="BC1095" s="80">
        <f t="shared" si="427"/>
        <v>273.75</v>
      </c>
      <c r="BD1095" s="36">
        <f t="shared" si="424"/>
        <v>131.4</v>
      </c>
      <c r="BE1095" s="80">
        <f t="shared" si="425"/>
        <v>142.35</v>
      </c>
    </row>
    <row r="1096" spans="1:57" ht="18" thickBot="1">
      <c r="A1096" s="217">
        <v>41932</v>
      </c>
      <c r="B1096" s="201" t="str">
        <f t="shared" si="434"/>
        <v>15:00:00</v>
      </c>
      <c r="C1096" s="27" t="s">
        <v>21</v>
      </c>
      <c r="D1096" s="44">
        <v>544</v>
      </c>
      <c r="E1096" s="44">
        <v>620</v>
      </c>
      <c r="F1096" s="61">
        <v>835</v>
      </c>
      <c r="G1096" s="88">
        <v>18</v>
      </c>
      <c r="H1096" s="44">
        <v>21</v>
      </c>
      <c r="I1096" s="89">
        <v>27</v>
      </c>
      <c r="J1096" s="48">
        <f t="shared" si="412"/>
        <v>1999</v>
      </c>
      <c r="K1096" s="48">
        <f>G1096+H1096+I1096</f>
        <v>66</v>
      </c>
      <c r="L1096" s="89">
        <v>595</v>
      </c>
      <c r="M1096" s="94">
        <v>575</v>
      </c>
      <c r="N1096" s="94"/>
      <c r="O1096" s="93">
        <v>19</v>
      </c>
      <c r="P1096" s="93">
        <v>20</v>
      </c>
      <c r="Q1096" s="56"/>
      <c r="R1096" s="48">
        <f t="shared" si="414"/>
        <v>1170</v>
      </c>
      <c r="S1096" s="48">
        <f t="shared" si="415"/>
        <v>39</v>
      </c>
      <c r="T1096" s="50">
        <f t="shared" si="426"/>
        <v>105</v>
      </c>
      <c r="U1096" s="89">
        <v>3.92</v>
      </c>
      <c r="V1096" s="44">
        <v>4.2</v>
      </c>
      <c r="W1096" s="44">
        <v>8.8000000000000007</v>
      </c>
      <c r="X1096" s="44"/>
      <c r="Y1096" s="44"/>
      <c r="Z1096" s="44"/>
      <c r="AA1096" s="44"/>
      <c r="AB1096" s="44"/>
      <c r="AC1096" s="67">
        <f t="shared" si="416"/>
        <v>0</v>
      </c>
      <c r="AD1096" s="111"/>
      <c r="AE1096" s="20">
        <f t="shared" si="417"/>
        <v>0</v>
      </c>
      <c r="AF1096" s="85">
        <f>T1096+U1096+V1096+W1096+X1096+Y1096+Z1096+AA1096+AB1096</f>
        <v>121.92</v>
      </c>
      <c r="AG1096" s="21">
        <f t="shared" si="429"/>
        <v>121.92</v>
      </c>
      <c r="AH1096" s="82"/>
      <c r="AI1096" s="51"/>
      <c r="AJ1096" s="22">
        <f t="shared" si="418"/>
        <v>121.92</v>
      </c>
      <c r="AK1096" s="23">
        <f t="shared" si="419"/>
        <v>9.480000000000004</v>
      </c>
      <c r="AL1096" s="54"/>
      <c r="AM1096" s="24">
        <f t="shared" si="420"/>
        <v>0</v>
      </c>
      <c r="AN1096" s="25">
        <f t="shared" si="421"/>
        <v>131.4</v>
      </c>
      <c r="AO1096" s="26">
        <f t="shared" si="422"/>
        <v>131.4</v>
      </c>
      <c r="AP1096" s="79"/>
      <c r="AQ1096" s="24">
        <v>60</v>
      </c>
      <c r="AR1096" s="25">
        <v>200</v>
      </c>
      <c r="AS1096" s="25">
        <v>0</v>
      </c>
      <c r="AT1096" s="25">
        <v>15</v>
      </c>
      <c r="AU1096" s="25">
        <v>50</v>
      </c>
      <c r="AV1096" s="62">
        <f t="shared" si="431"/>
        <v>325</v>
      </c>
      <c r="AW1096" s="63">
        <f t="shared" si="432"/>
        <v>308.75</v>
      </c>
      <c r="AX1096" s="113">
        <v>6</v>
      </c>
      <c r="AY1096" s="113">
        <v>20</v>
      </c>
      <c r="AZ1096" s="113">
        <v>8</v>
      </c>
      <c r="BA1096" s="113">
        <v>1</v>
      </c>
      <c r="BB1096" s="81">
        <f t="shared" si="423"/>
        <v>35</v>
      </c>
      <c r="BC1096" s="80">
        <f t="shared" si="427"/>
        <v>273.75</v>
      </c>
      <c r="BD1096" s="36">
        <f t="shared" si="424"/>
        <v>131.4</v>
      </c>
      <c r="BE1096" s="80">
        <f t="shared" si="425"/>
        <v>142.35</v>
      </c>
    </row>
    <row r="1097" spans="1:57" ht="18" thickBot="1">
      <c r="A1097" s="217">
        <v>41932</v>
      </c>
      <c r="B1097" s="201" t="str">
        <f t="shared" si="434"/>
        <v>15:30:00</v>
      </c>
      <c r="C1097" s="27" t="s">
        <v>34</v>
      </c>
      <c r="D1097" s="44">
        <v>591</v>
      </c>
      <c r="E1097" s="44">
        <v>624</v>
      </c>
      <c r="F1097" s="61">
        <v>781</v>
      </c>
      <c r="G1097" s="44">
        <v>20</v>
      </c>
      <c r="H1097" s="44">
        <v>21</v>
      </c>
      <c r="I1097" s="35">
        <v>25</v>
      </c>
      <c r="J1097" s="48">
        <f t="shared" si="412"/>
        <v>1996</v>
      </c>
      <c r="K1097" s="48">
        <f>G1097+H1097+I1097</f>
        <v>66</v>
      </c>
      <c r="L1097" s="89">
        <v>596</v>
      </c>
      <c r="M1097" s="94">
        <v>560</v>
      </c>
      <c r="N1097" s="94"/>
      <c r="O1097" s="90">
        <v>20</v>
      </c>
      <c r="P1097" s="93">
        <v>19</v>
      </c>
      <c r="Q1097" s="56"/>
      <c r="R1097" s="48">
        <f t="shared" si="414"/>
        <v>1156</v>
      </c>
      <c r="S1097" s="48">
        <f t="shared" si="415"/>
        <v>39</v>
      </c>
      <c r="T1097" s="50">
        <f t="shared" si="426"/>
        <v>105</v>
      </c>
      <c r="U1097" s="89">
        <v>3.92</v>
      </c>
      <c r="V1097" s="44">
        <v>4.5</v>
      </c>
      <c r="W1097" s="44">
        <v>8.8000000000000007</v>
      </c>
      <c r="X1097" s="44"/>
      <c r="Y1097" s="44"/>
      <c r="Z1097" s="44"/>
      <c r="AA1097" s="44"/>
      <c r="AB1097" s="44"/>
      <c r="AC1097" s="67">
        <f t="shared" si="416"/>
        <v>0</v>
      </c>
      <c r="AD1097" s="111"/>
      <c r="AE1097" s="20">
        <f t="shared" si="417"/>
        <v>0</v>
      </c>
      <c r="AF1097" s="85">
        <f t="shared" si="430"/>
        <v>122.22</v>
      </c>
      <c r="AG1097" s="21">
        <f t="shared" si="429"/>
        <v>122.22</v>
      </c>
      <c r="AH1097" s="82"/>
      <c r="AI1097" s="51"/>
      <c r="AJ1097" s="22">
        <f t="shared" si="418"/>
        <v>122.22</v>
      </c>
      <c r="AK1097" s="23">
        <f t="shared" si="419"/>
        <v>9.1800000000000068</v>
      </c>
      <c r="AL1097" s="54"/>
      <c r="AM1097" s="24">
        <f t="shared" si="420"/>
        <v>0</v>
      </c>
      <c r="AN1097" s="25">
        <f t="shared" si="421"/>
        <v>131.4</v>
      </c>
      <c r="AO1097" s="26">
        <f t="shared" si="422"/>
        <v>131.4</v>
      </c>
      <c r="AP1097" s="79"/>
      <c r="AQ1097" s="24">
        <v>60</v>
      </c>
      <c r="AR1097" s="25">
        <v>200</v>
      </c>
      <c r="AS1097" s="25">
        <v>0</v>
      </c>
      <c r="AT1097" s="25">
        <v>15</v>
      </c>
      <c r="AU1097" s="25">
        <v>50</v>
      </c>
      <c r="AV1097" s="62">
        <f t="shared" si="431"/>
        <v>325</v>
      </c>
      <c r="AW1097" s="63">
        <f t="shared" si="432"/>
        <v>308.75</v>
      </c>
      <c r="AX1097" s="113">
        <v>6</v>
      </c>
      <c r="AY1097" s="113">
        <v>20</v>
      </c>
      <c r="AZ1097" s="113">
        <v>8</v>
      </c>
      <c r="BA1097" s="113">
        <v>1</v>
      </c>
      <c r="BB1097" s="81">
        <f t="shared" si="423"/>
        <v>35</v>
      </c>
      <c r="BC1097" s="80">
        <f t="shared" si="427"/>
        <v>273.75</v>
      </c>
      <c r="BD1097" s="36">
        <f t="shared" si="424"/>
        <v>131.4</v>
      </c>
      <c r="BE1097" s="80">
        <f t="shared" si="425"/>
        <v>142.35</v>
      </c>
    </row>
    <row r="1098" spans="1:57" ht="18" thickBot="1">
      <c r="A1098" s="217">
        <v>41932</v>
      </c>
      <c r="B1098" s="201" t="str">
        <f t="shared" si="434"/>
        <v>16:00:00</v>
      </c>
      <c r="C1098" s="27" t="s">
        <v>22</v>
      </c>
      <c r="D1098" s="44">
        <v>597</v>
      </c>
      <c r="E1098" s="44">
        <v>616</v>
      </c>
      <c r="F1098" s="61">
        <v>793</v>
      </c>
      <c r="G1098" s="44">
        <v>20</v>
      </c>
      <c r="H1098" s="44">
        <v>21</v>
      </c>
      <c r="I1098" s="35">
        <v>25</v>
      </c>
      <c r="J1098" s="48">
        <f t="shared" si="412"/>
        <v>2006</v>
      </c>
      <c r="K1098" s="48">
        <f t="shared" si="413"/>
        <v>66</v>
      </c>
      <c r="L1098" s="89">
        <v>618</v>
      </c>
      <c r="M1098" s="94">
        <v>542</v>
      </c>
      <c r="N1098" s="94"/>
      <c r="O1098" s="90">
        <v>20</v>
      </c>
      <c r="P1098" s="93">
        <v>19</v>
      </c>
      <c r="Q1098" s="56"/>
      <c r="R1098" s="48">
        <f t="shared" si="414"/>
        <v>1160</v>
      </c>
      <c r="S1098" s="48">
        <f t="shared" si="415"/>
        <v>39</v>
      </c>
      <c r="T1098" s="50">
        <f t="shared" si="426"/>
        <v>105</v>
      </c>
      <c r="U1098" s="89">
        <v>3.9</v>
      </c>
      <c r="V1098" s="44">
        <v>4.5</v>
      </c>
      <c r="W1098" s="44">
        <v>9.5</v>
      </c>
      <c r="X1098" s="44"/>
      <c r="Y1098" s="44"/>
      <c r="Z1098" s="44"/>
      <c r="AA1098" s="44"/>
      <c r="AB1098" s="44"/>
      <c r="AC1098" s="67">
        <f t="shared" si="416"/>
        <v>0</v>
      </c>
      <c r="AD1098" s="111"/>
      <c r="AE1098" s="20">
        <f t="shared" si="417"/>
        <v>0</v>
      </c>
      <c r="AF1098" s="85">
        <f t="shared" si="430"/>
        <v>122.9</v>
      </c>
      <c r="AG1098" s="21">
        <f t="shared" si="429"/>
        <v>122.9</v>
      </c>
      <c r="AH1098" s="82"/>
      <c r="AI1098" s="51"/>
      <c r="AJ1098" s="22">
        <f t="shared" si="418"/>
        <v>122.9</v>
      </c>
      <c r="AK1098" s="23">
        <f t="shared" si="419"/>
        <v>8.5</v>
      </c>
      <c r="AL1098" s="54"/>
      <c r="AM1098" s="24">
        <f t="shared" si="420"/>
        <v>0</v>
      </c>
      <c r="AN1098" s="25">
        <f t="shared" si="421"/>
        <v>131.4</v>
      </c>
      <c r="AO1098" s="26">
        <f t="shared" si="422"/>
        <v>131.4</v>
      </c>
      <c r="AP1098" s="79"/>
      <c r="AQ1098" s="24">
        <v>60</v>
      </c>
      <c r="AR1098" s="25">
        <v>200</v>
      </c>
      <c r="AS1098" s="25">
        <v>0</v>
      </c>
      <c r="AT1098" s="25">
        <v>15</v>
      </c>
      <c r="AU1098" s="25">
        <v>50</v>
      </c>
      <c r="AV1098" s="62">
        <f t="shared" si="431"/>
        <v>325</v>
      </c>
      <c r="AW1098" s="63">
        <f t="shared" si="432"/>
        <v>308.75</v>
      </c>
      <c r="AX1098" s="113">
        <v>6</v>
      </c>
      <c r="AY1098" s="113">
        <v>20</v>
      </c>
      <c r="AZ1098" s="113">
        <v>8</v>
      </c>
      <c r="BA1098" s="113">
        <v>1</v>
      </c>
      <c r="BB1098" s="81">
        <f t="shared" si="423"/>
        <v>35</v>
      </c>
      <c r="BC1098" s="80">
        <f t="shared" si="427"/>
        <v>273.75</v>
      </c>
      <c r="BD1098" s="36">
        <f t="shared" si="424"/>
        <v>131.4</v>
      </c>
      <c r="BE1098" s="80">
        <f t="shared" si="425"/>
        <v>142.35</v>
      </c>
    </row>
    <row r="1099" spans="1:57" ht="18" thickBot="1">
      <c r="A1099" s="217">
        <v>41932</v>
      </c>
      <c r="B1099" s="201" t="str">
        <f t="shared" si="434"/>
        <v>16:30:00</v>
      </c>
      <c r="C1099" s="27" t="s">
        <v>49</v>
      </c>
      <c r="D1099" s="44">
        <v>595</v>
      </c>
      <c r="E1099" s="44">
        <v>603</v>
      </c>
      <c r="F1099" s="44">
        <v>775</v>
      </c>
      <c r="G1099" s="44">
        <v>20</v>
      </c>
      <c r="H1099" s="44">
        <v>21</v>
      </c>
      <c r="I1099" s="35">
        <v>25</v>
      </c>
      <c r="J1099" s="48">
        <f t="shared" si="412"/>
        <v>1973</v>
      </c>
      <c r="K1099" s="48">
        <f t="shared" si="413"/>
        <v>66</v>
      </c>
      <c r="L1099" s="89">
        <v>605</v>
      </c>
      <c r="M1099" s="94">
        <v>536</v>
      </c>
      <c r="N1099" s="94"/>
      <c r="O1099" s="93">
        <v>19</v>
      </c>
      <c r="P1099" s="93">
        <v>18</v>
      </c>
      <c r="Q1099" s="56"/>
      <c r="R1099" s="48">
        <f t="shared" si="414"/>
        <v>1141</v>
      </c>
      <c r="S1099" s="48">
        <f t="shared" si="415"/>
        <v>37</v>
      </c>
      <c r="T1099" s="50">
        <f t="shared" si="426"/>
        <v>103</v>
      </c>
      <c r="U1099" s="89">
        <v>3.9</v>
      </c>
      <c r="V1099" s="44">
        <v>4.5</v>
      </c>
      <c r="W1099" s="44">
        <v>9.5</v>
      </c>
      <c r="X1099" s="44"/>
      <c r="Y1099" s="44"/>
      <c r="Z1099" s="44"/>
      <c r="AA1099" s="44"/>
      <c r="AB1099" s="44"/>
      <c r="AC1099" s="67">
        <f t="shared" si="416"/>
        <v>0</v>
      </c>
      <c r="AD1099" s="111"/>
      <c r="AE1099" s="20">
        <f t="shared" si="417"/>
        <v>0</v>
      </c>
      <c r="AF1099" s="85">
        <f t="shared" si="430"/>
        <v>120.9</v>
      </c>
      <c r="AG1099" s="21">
        <f t="shared" si="429"/>
        <v>120.9</v>
      </c>
      <c r="AH1099" s="82"/>
      <c r="AI1099" s="51"/>
      <c r="AJ1099" s="22">
        <f t="shared" si="418"/>
        <v>120.9</v>
      </c>
      <c r="AK1099" s="23">
        <f t="shared" si="419"/>
        <v>10.5</v>
      </c>
      <c r="AL1099" s="54"/>
      <c r="AM1099" s="24">
        <f t="shared" si="420"/>
        <v>0</v>
      </c>
      <c r="AN1099" s="25">
        <f t="shared" si="421"/>
        <v>131.4</v>
      </c>
      <c r="AO1099" s="26">
        <f t="shared" si="422"/>
        <v>131.4</v>
      </c>
      <c r="AP1099" s="79"/>
      <c r="AQ1099" s="24">
        <v>60</v>
      </c>
      <c r="AR1099" s="25">
        <v>200</v>
      </c>
      <c r="AS1099" s="25">
        <v>0</v>
      </c>
      <c r="AT1099" s="25">
        <v>15</v>
      </c>
      <c r="AU1099" s="25">
        <v>50</v>
      </c>
      <c r="AV1099" s="62">
        <f t="shared" si="431"/>
        <v>325</v>
      </c>
      <c r="AW1099" s="63">
        <f t="shared" si="432"/>
        <v>308.75</v>
      </c>
      <c r="AX1099" s="113">
        <v>6</v>
      </c>
      <c r="AY1099" s="113">
        <v>20</v>
      </c>
      <c r="AZ1099" s="113">
        <v>8</v>
      </c>
      <c r="BA1099" s="113">
        <v>1</v>
      </c>
      <c r="BB1099" s="81">
        <f t="shared" si="423"/>
        <v>35</v>
      </c>
      <c r="BC1099" s="80">
        <f t="shared" si="427"/>
        <v>273.75</v>
      </c>
      <c r="BD1099" s="36">
        <f t="shared" si="424"/>
        <v>131.4</v>
      </c>
      <c r="BE1099" s="80">
        <f t="shared" si="425"/>
        <v>142.35</v>
      </c>
    </row>
    <row r="1100" spans="1:57" ht="18" thickBot="1">
      <c r="A1100" s="217">
        <v>41932</v>
      </c>
      <c r="B1100" s="201" t="str">
        <f t="shared" si="434"/>
        <v>17:00:00</v>
      </c>
      <c r="C1100" s="27" t="s">
        <v>23</v>
      </c>
      <c r="D1100" s="44">
        <v>512</v>
      </c>
      <c r="E1100" s="44">
        <v>591</v>
      </c>
      <c r="F1100" s="44">
        <v>788</v>
      </c>
      <c r="G1100" s="44">
        <v>19</v>
      </c>
      <c r="H1100" s="44">
        <v>21</v>
      </c>
      <c r="I1100" s="35">
        <v>25</v>
      </c>
      <c r="J1100" s="48">
        <f t="shared" si="412"/>
        <v>1891</v>
      </c>
      <c r="K1100" s="48">
        <f t="shared" si="413"/>
        <v>65</v>
      </c>
      <c r="L1100" s="89">
        <v>593</v>
      </c>
      <c r="M1100" s="94">
        <v>533</v>
      </c>
      <c r="N1100" s="94"/>
      <c r="O1100" s="93">
        <v>19</v>
      </c>
      <c r="P1100" s="93">
        <v>18</v>
      </c>
      <c r="Q1100" s="56"/>
      <c r="R1100" s="48">
        <f t="shared" si="414"/>
        <v>1126</v>
      </c>
      <c r="S1100" s="48">
        <f t="shared" si="415"/>
        <v>37</v>
      </c>
      <c r="T1100" s="50">
        <f t="shared" si="426"/>
        <v>102</v>
      </c>
      <c r="U1100" s="89">
        <v>3.84</v>
      </c>
      <c r="V1100" s="35">
        <v>4.5</v>
      </c>
      <c r="W1100" s="44">
        <v>8.9</v>
      </c>
      <c r="X1100" s="44"/>
      <c r="Y1100" s="44"/>
      <c r="Z1100" s="44"/>
      <c r="AA1100" s="44"/>
      <c r="AB1100" s="44"/>
      <c r="AC1100" s="67">
        <f t="shared" si="416"/>
        <v>0</v>
      </c>
      <c r="AD1100" s="111"/>
      <c r="AE1100" s="20">
        <f t="shared" si="417"/>
        <v>0</v>
      </c>
      <c r="AF1100" s="85">
        <f t="shared" si="430"/>
        <v>119.24000000000001</v>
      </c>
      <c r="AG1100" s="21">
        <f t="shared" si="429"/>
        <v>119.24000000000001</v>
      </c>
      <c r="AH1100" s="82"/>
      <c r="AI1100" s="51"/>
      <c r="AJ1100" s="22">
        <f t="shared" si="418"/>
        <v>119.24000000000001</v>
      </c>
      <c r="AK1100" s="23">
        <f t="shared" si="419"/>
        <v>12.159999999999997</v>
      </c>
      <c r="AL1100" s="54"/>
      <c r="AM1100" s="24">
        <f t="shared" si="420"/>
        <v>0</v>
      </c>
      <c r="AN1100" s="25">
        <f t="shared" si="421"/>
        <v>131.4</v>
      </c>
      <c r="AO1100" s="26">
        <f t="shared" si="422"/>
        <v>131.4</v>
      </c>
      <c r="AP1100" s="79"/>
      <c r="AQ1100" s="24">
        <v>60</v>
      </c>
      <c r="AR1100" s="25">
        <v>200</v>
      </c>
      <c r="AS1100" s="25">
        <v>0</v>
      </c>
      <c r="AT1100" s="25">
        <v>15</v>
      </c>
      <c r="AU1100" s="25">
        <v>50</v>
      </c>
      <c r="AV1100" s="62">
        <f t="shared" si="431"/>
        <v>325</v>
      </c>
      <c r="AW1100" s="63">
        <f t="shared" si="432"/>
        <v>308.75</v>
      </c>
      <c r="AX1100" s="113">
        <v>6</v>
      </c>
      <c r="AY1100" s="113">
        <v>20</v>
      </c>
      <c r="AZ1100" s="113">
        <v>8</v>
      </c>
      <c r="BA1100" s="113">
        <v>1</v>
      </c>
      <c r="BB1100" s="81">
        <f t="shared" si="423"/>
        <v>35</v>
      </c>
      <c r="BC1100" s="80">
        <f t="shared" si="427"/>
        <v>273.75</v>
      </c>
      <c r="BD1100" s="36">
        <f t="shared" si="424"/>
        <v>131.4</v>
      </c>
      <c r="BE1100" s="80">
        <f t="shared" si="425"/>
        <v>142.35</v>
      </c>
    </row>
    <row r="1101" spans="1:57" ht="18" thickBot="1">
      <c r="A1101" s="217">
        <v>41932</v>
      </c>
      <c r="B1101" s="201" t="str">
        <f t="shared" si="434"/>
        <v>17:30:00</v>
      </c>
      <c r="C1101" s="27" t="s">
        <v>50</v>
      </c>
      <c r="D1101" s="44">
        <v>617</v>
      </c>
      <c r="E1101" s="44">
        <v>586</v>
      </c>
      <c r="F1101" s="44">
        <v>792</v>
      </c>
      <c r="G1101" s="44">
        <v>20</v>
      </c>
      <c r="H1101" s="44">
        <v>20</v>
      </c>
      <c r="I1101" s="35">
        <v>26</v>
      </c>
      <c r="J1101" s="48">
        <f t="shared" si="412"/>
        <v>1995</v>
      </c>
      <c r="K1101" s="48">
        <f t="shared" si="413"/>
        <v>66</v>
      </c>
      <c r="L1101" s="89">
        <v>614</v>
      </c>
      <c r="M1101" s="94">
        <v>505</v>
      </c>
      <c r="N1101" s="94"/>
      <c r="O1101" s="93">
        <v>20</v>
      </c>
      <c r="P1101" s="93">
        <v>17</v>
      </c>
      <c r="Q1101" s="56"/>
      <c r="R1101" s="48">
        <f t="shared" si="414"/>
        <v>1119</v>
      </c>
      <c r="S1101" s="48">
        <f t="shared" si="415"/>
        <v>37</v>
      </c>
      <c r="T1101" s="50">
        <f t="shared" si="426"/>
        <v>103</v>
      </c>
      <c r="U1101" s="89">
        <v>3.84</v>
      </c>
      <c r="V1101" s="35">
        <v>4.5</v>
      </c>
      <c r="W1101" s="44">
        <v>8.9</v>
      </c>
      <c r="X1101" s="44"/>
      <c r="Y1101" s="44"/>
      <c r="Z1101" s="44"/>
      <c r="AA1101" s="44"/>
      <c r="AB1101" s="44"/>
      <c r="AC1101" s="67">
        <f t="shared" si="416"/>
        <v>0</v>
      </c>
      <c r="AD1101" s="111"/>
      <c r="AE1101" s="20">
        <f t="shared" si="417"/>
        <v>0</v>
      </c>
      <c r="AF1101" s="85">
        <f t="shared" si="430"/>
        <v>120.24000000000001</v>
      </c>
      <c r="AG1101" s="21">
        <f t="shared" si="429"/>
        <v>120.24000000000001</v>
      </c>
      <c r="AH1101" s="82"/>
      <c r="AI1101" s="51"/>
      <c r="AJ1101" s="22">
        <f t="shared" si="418"/>
        <v>120.24000000000001</v>
      </c>
      <c r="AK1101" s="23">
        <f t="shared" si="419"/>
        <v>11.159999999999997</v>
      </c>
      <c r="AL1101" s="54"/>
      <c r="AM1101" s="24">
        <f t="shared" si="420"/>
        <v>0</v>
      </c>
      <c r="AN1101" s="25">
        <f t="shared" si="421"/>
        <v>131.4</v>
      </c>
      <c r="AO1101" s="26">
        <f t="shared" si="422"/>
        <v>131.4</v>
      </c>
      <c r="AP1101" s="79"/>
      <c r="AQ1101" s="24">
        <v>60</v>
      </c>
      <c r="AR1101" s="25">
        <v>200</v>
      </c>
      <c r="AS1101" s="25">
        <v>0</v>
      </c>
      <c r="AT1101" s="25">
        <v>15</v>
      </c>
      <c r="AU1101" s="25">
        <v>50</v>
      </c>
      <c r="AV1101" s="62">
        <f t="shared" si="431"/>
        <v>325</v>
      </c>
      <c r="AW1101" s="63">
        <f t="shared" si="432"/>
        <v>308.75</v>
      </c>
      <c r="AX1101" s="113">
        <v>6</v>
      </c>
      <c r="AY1101" s="113">
        <v>20</v>
      </c>
      <c r="AZ1101" s="113">
        <v>8</v>
      </c>
      <c r="BA1101" s="113">
        <v>1</v>
      </c>
      <c r="BB1101" s="81">
        <f t="shared" si="423"/>
        <v>35</v>
      </c>
      <c r="BC1101" s="80">
        <f t="shared" si="427"/>
        <v>273.75</v>
      </c>
      <c r="BD1101" s="36">
        <f t="shared" si="424"/>
        <v>131.4</v>
      </c>
      <c r="BE1101" s="80">
        <f t="shared" si="425"/>
        <v>142.35</v>
      </c>
    </row>
    <row r="1102" spans="1:57" ht="18" thickBot="1">
      <c r="A1102" s="217">
        <v>41932</v>
      </c>
      <c r="B1102" s="201" t="str">
        <f t="shared" si="434"/>
        <v>18:00:00</v>
      </c>
      <c r="C1102" s="27" t="s">
        <v>24</v>
      </c>
      <c r="D1102" s="44">
        <v>703</v>
      </c>
      <c r="E1102" s="44">
        <v>618</v>
      </c>
      <c r="F1102" s="44">
        <v>888</v>
      </c>
      <c r="G1102" s="44">
        <v>23</v>
      </c>
      <c r="H1102" s="44">
        <v>21</v>
      </c>
      <c r="I1102" s="35">
        <v>28</v>
      </c>
      <c r="J1102" s="48">
        <f t="shared" si="412"/>
        <v>2209</v>
      </c>
      <c r="K1102" s="48">
        <f t="shared" si="413"/>
        <v>72</v>
      </c>
      <c r="L1102" s="89">
        <v>690</v>
      </c>
      <c r="M1102" s="94">
        <v>537</v>
      </c>
      <c r="N1102" s="94"/>
      <c r="O1102" s="93">
        <v>23</v>
      </c>
      <c r="P1102" s="93">
        <v>18</v>
      </c>
      <c r="Q1102" s="56"/>
      <c r="R1102" s="48">
        <f t="shared" si="414"/>
        <v>1227</v>
      </c>
      <c r="S1102" s="48">
        <f t="shared" si="415"/>
        <v>41</v>
      </c>
      <c r="T1102" s="50">
        <f t="shared" si="426"/>
        <v>113</v>
      </c>
      <c r="U1102" s="89">
        <v>4.68</v>
      </c>
      <c r="V1102" s="35">
        <v>6</v>
      </c>
      <c r="W1102" s="44">
        <v>10.7</v>
      </c>
      <c r="X1102" s="44"/>
      <c r="Y1102" s="44"/>
      <c r="Z1102" s="44"/>
      <c r="AA1102" s="44"/>
      <c r="AB1102" s="44"/>
      <c r="AC1102" s="67">
        <f t="shared" si="416"/>
        <v>0</v>
      </c>
      <c r="AD1102" s="111"/>
      <c r="AE1102" s="20">
        <f t="shared" si="417"/>
        <v>0</v>
      </c>
      <c r="AF1102" s="85">
        <f t="shared" si="430"/>
        <v>134.38</v>
      </c>
      <c r="AG1102" s="21">
        <f t="shared" si="429"/>
        <v>134.38</v>
      </c>
      <c r="AH1102" s="82"/>
      <c r="AI1102" s="51"/>
      <c r="AJ1102" s="22">
        <f t="shared" si="418"/>
        <v>134.38</v>
      </c>
      <c r="AK1102" s="23">
        <f t="shared" si="419"/>
        <v>-2.9799999999999898</v>
      </c>
      <c r="AL1102" s="54"/>
      <c r="AM1102" s="24">
        <f t="shared" si="420"/>
        <v>0</v>
      </c>
      <c r="AN1102" s="25">
        <f t="shared" si="421"/>
        <v>131.4</v>
      </c>
      <c r="AO1102" s="26">
        <f t="shared" si="422"/>
        <v>131.4</v>
      </c>
      <c r="AP1102" s="79"/>
      <c r="AQ1102" s="24">
        <v>60</v>
      </c>
      <c r="AR1102" s="25">
        <v>200</v>
      </c>
      <c r="AS1102" s="25">
        <v>0</v>
      </c>
      <c r="AT1102" s="25">
        <v>16</v>
      </c>
      <c r="AU1102" s="25">
        <v>54</v>
      </c>
      <c r="AV1102" s="62">
        <f t="shared" si="431"/>
        <v>325</v>
      </c>
      <c r="AW1102" s="63">
        <f t="shared" si="432"/>
        <v>308.75</v>
      </c>
      <c r="AX1102" s="113">
        <v>6</v>
      </c>
      <c r="AY1102" s="113">
        <v>20</v>
      </c>
      <c r="AZ1102" s="113">
        <v>8</v>
      </c>
      <c r="BA1102" s="113">
        <v>1</v>
      </c>
      <c r="BB1102" s="81">
        <f t="shared" si="423"/>
        <v>35</v>
      </c>
      <c r="BC1102" s="80">
        <f t="shared" si="427"/>
        <v>273.75</v>
      </c>
      <c r="BD1102" s="36">
        <f t="shared" si="424"/>
        <v>131.4</v>
      </c>
      <c r="BE1102" s="80">
        <f t="shared" si="425"/>
        <v>142.35</v>
      </c>
    </row>
    <row r="1103" spans="1:57" ht="18" thickBot="1">
      <c r="A1103" s="217">
        <v>41932</v>
      </c>
      <c r="B1103" s="201" t="str">
        <f t="shared" si="434"/>
        <v>18:15:00</v>
      </c>
      <c r="C1103" s="27" t="s">
        <v>35</v>
      </c>
      <c r="D1103" s="44">
        <v>701</v>
      </c>
      <c r="E1103" s="44">
        <v>626</v>
      </c>
      <c r="F1103" s="44">
        <v>845</v>
      </c>
      <c r="G1103" s="44">
        <v>23</v>
      </c>
      <c r="H1103" s="44">
        <v>21</v>
      </c>
      <c r="I1103" s="35">
        <v>28</v>
      </c>
      <c r="J1103" s="48">
        <f>D1103+E1103+F1103</f>
        <v>2172</v>
      </c>
      <c r="K1103" s="48">
        <f>G1103+H1103+I1103</f>
        <v>72</v>
      </c>
      <c r="L1103" s="89">
        <v>690</v>
      </c>
      <c r="M1103" s="94">
        <v>537</v>
      </c>
      <c r="N1103" s="94"/>
      <c r="O1103" s="93">
        <v>23</v>
      </c>
      <c r="P1103" s="93">
        <v>18</v>
      </c>
      <c r="Q1103" s="56"/>
      <c r="R1103" s="48">
        <f t="shared" si="414"/>
        <v>1227</v>
      </c>
      <c r="S1103" s="48">
        <f t="shared" si="415"/>
        <v>41</v>
      </c>
      <c r="T1103" s="50">
        <f t="shared" si="426"/>
        <v>113</v>
      </c>
      <c r="U1103" s="89">
        <v>4.68</v>
      </c>
      <c r="V1103" s="35">
        <v>6</v>
      </c>
      <c r="W1103" s="44">
        <v>10.7</v>
      </c>
      <c r="X1103" s="44"/>
      <c r="Y1103" s="44"/>
      <c r="Z1103" s="44"/>
      <c r="AA1103" s="44"/>
      <c r="AB1103" s="44"/>
      <c r="AC1103" s="67">
        <f t="shared" si="416"/>
        <v>0</v>
      </c>
      <c r="AD1103" s="111"/>
      <c r="AE1103" s="20">
        <f t="shared" si="417"/>
        <v>0</v>
      </c>
      <c r="AF1103" s="85">
        <f t="shared" si="430"/>
        <v>134.38</v>
      </c>
      <c r="AG1103" s="21">
        <f t="shared" si="429"/>
        <v>134.38</v>
      </c>
      <c r="AH1103" s="82"/>
      <c r="AI1103" s="51"/>
      <c r="AJ1103" s="22">
        <f t="shared" si="418"/>
        <v>134.38</v>
      </c>
      <c r="AK1103" s="23">
        <f t="shared" si="419"/>
        <v>-2.9799999999999898</v>
      </c>
      <c r="AL1103" s="54"/>
      <c r="AM1103" s="24">
        <f t="shared" si="420"/>
        <v>0</v>
      </c>
      <c r="AN1103" s="25">
        <f t="shared" si="421"/>
        <v>131.4</v>
      </c>
      <c r="AO1103" s="26">
        <f t="shared" si="422"/>
        <v>131.4</v>
      </c>
      <c r="AP1103" s="79"/>
      <c r="AQ1103" s="24">
        <v>60</v>
      </c>
      <c r="AR1103" s="25">
        <v>200</v>
      </c>
      <c r="AS1103" s="25">
        <v>0</v>
      </c>
      <c r="AT1103" s="25">
        <v>16</v>
      </c>
      <c r="AU1103" s="25">
        <v>54</v>
      </c>
      <c r="AV1103" s="62">
        <f t="shared" si="431"/>
        <v>325</v>
      </c>
      <c r="AW1103" s="63">
        <f t="shared" si="432"/>
        <v>308.75</v>
      </c>
      <c r="AX1103" s="113">
        <v>6</v>
      </c>
      <c r="AY1103" s="113">
        <v>20</v>
      </c>
      <c r="AZ1103" s="113">
        <v>8</v>
      </c>
      <c r="BA1103" s="113">
        <v>1</v>
      </c>
      <c r="BB1103" s="81">
        <f t="shared" si="423"/>
        <v>35</v>
      </c>
      <c r="BC1103" s="80">
        <f t="shared" si="427"/>
        <v>273.75</v>
      </c>
      <c r="BD1103" s="36">
        <f t="shared" si="424"/>
        <v>131.4</v>
      </c>
      <c r="BE1103" s="80">
        <f t="shared" si="425"/>
        <v>142.35</v>
      </c>
    </row>
    <row r="1104" spans="1:57" ht="18" thickBot="1">
      <c r="A1104" s="217">
        <v>41932</v>
      </c>
      <c r="B1104" s="201" t="str">
        <f t="shared" si="434"/>
        <v>18:30:00</v>
      </c>
      <c r="C1104" s="27" t="s">
        <v>36</v>
      </c>
      <c r="D1104" s="44">
        <v>704</v>
      </c>
      <c r="E1104" s="44">
        <v>612</v>
      </c>
      <c r="F1104" s="44">
        <v>806</v>
      </c>
      <c r="G1104" s="44">
        <v>23</v>
      </c>
      <c r="H1104" s="44">
        <v>21</v>
      </c>
      <c r="I1104" s="35">
        <v>28</v>
      </c>
      <c r="J1104" s="48">
        <f t="shared" si="412"/>
        <v>2122</v>
      </c>
      <c r="K1104" s="48">
        <f t="shared" si="413"/>
        <v>72</v>
      </c>
      <c r="L1104" s="89">
        <v>714</v>
      </c>
      <c r="M1104" s="94">
        <v>531</v>
      </c>
      <c r="N1104" s="94"/>
      <c r="O1104" s="93">
        <v>24</v>
      </c>
      <c r="P1104" s="93">
        <v>18</v>
      </c>
      <c r="Q1104" s="56"/>
      <c r="R1104" s="48">
        <f t="shared" si="414"/>
        <v>1245</v>
      </c>
      <c r="S1104" s="48">
        <f t="shared" si="415"/>
        <v>42</v>
      </c>
      <c r="T1104" s="50">
        <f t="shared" si="426"/>
        <v>114</v>
      </c>
      <c r="U1104" s="89">
        <v>4.68</v>
      </c>
      <c r="V1104" s="35">
        <v>8</v>
      </c>
      <c r="W1104" s="44">
        <v>10.7</v>
      </c>
      <c r="X1104" s="44"/>
      <c r="Y1104" s="44"/>
      <c r="Z1104" s="44"/>
      <c r="AA1104" s="44"/>
      <c r="AB1104" s="44"/>
      <c r="AC1104" s="67">
        <f t="shared" si="416"/>
        <v>0</v>
      </c>
      <c r="AD1104" s="111"/>
      <c r="AE1104" s="20">
        <f t="shared" si="417"/>
        <v>0</v>
      </c>
      <c r="AF1104" s="85">
        <f>T1104+U1104+V1104+W1104+X1104+Y1104+Z1104+AA1104+AB1104</f>
        <v>137.38</v>
      </c>
      <c r="AG1104" s="21">
        <f t="shared" si="429"/>
        <v>137.38</v>
      </c>
      <c r="AH1104" s="82"/>
      <c r="AI1104" s="51"/>
      <c r="AJ1104" s="22">
        <f t="shared" si="418"/>
        <v>137.38</v>
      </c>
      <c r="AK1104" s="23">
        <f t="shared" si="419"/>
        <v>-5.9799999999999898</v>
      </c>
      <c r="AL1104" s="54"/>
      <c r="AM1104" s="24">
        <f t="shared" si="420"/>
        <v>0</v>
      </c>
      <c r="AN1104" s="25">
        <f t="shared" si="421"/>
        <v>131.4</v>
      </c>
      <c r="AO1104" s="26">
        <f t="shared" si="422"/>
        <v>131.4</v>
      </c>
      <c r="AP1104" s="79"/>
      <c r="AQ1104" s="24">
        <v>60</v>
      </c>
      <c r="AR1104" s="25">
        <v>200</v>
      </c>
      <c r="AS1104" s="25">
        <v>0</v>
      </c>
      <c r="AT1104" s="25">
        <v>16</v>
      </c>
      <c r="AU1104" s="25">
        <v>54</v>
      </c>
      <c r="AV1104" s="62">
        <f t="shared" si="431"/>
        <v>325</v>
      </c>
      <c r="AW1104" s="63">
        <f t="shared" si="432"/>
        <v>308.75</v>
      </c>
      <c r="AX1104" s="113">
        <v>6</v>
      </c>
      <c r="AY1104" s="113">
        <v>20</v>
      </c>
      <c r="AZ1104" s="113">
        <v>8</v>
      </c>
      <c r="BA1104" s="113">
        <v>1</v>
      </c>
      <c r="BB1104" s="81">
        <f t="shared" si="423"/>
        <v>35</v>
      </c>
      <c r="BC1104" s="80">
        <f t="shared" si="427"/>
        <v>273.75</v>
      </c>
      <c r="BD1104" s="36">
        <f t="shared" si="424"/>
        <v>131.4</v>
      </c>
      <c r="BE1104" s="80">
        <f t="shared" si="425"/>
        <v>142.35</v>
      </c>
    </row>
    <row r="1105" spans="1:57" ht="18" thickBot="1">
      <c r="A1105" s="217">
        <v>41932</v>
      </c>
      <c r="B1105" s="201" t="str">
        <f t="shared" si="434"/>
        <v>18:45:00</v>
      </c>
      <c r="C1105" s="27" t="s">
        <v>51</v>
      </c>
      <c r="D1105" s="44">
        <v>691</v>
      </c>
      <c r="E1105" s="44">
        <v>589</v>
      </c>
      <c r="F1105" s="44">
        <v>810</v>
      </c>
      <c r="G1105" s="44">
        <v>23</v>
      </c>
      <c r="H1105" s="44">
        <v>20</v>
      </c>
      <c r="I1105" s="35">
        <v>26</v>
      </c>
      <c r="J1105" s="48">
        <f>D1105+E1105+F1105</f>
        <v>2090</v>
      </c>
      <c r="K1105" s="48">
        <f>G1105+H1105+I1105</f>
        <v>69</v>
      </c>
      <c r="L1105" s="89">
        <v>714</v>
      </c>
      <c r="M1105" s="94">
        <v>531</v>
      </c>
      <c r="N1105" s="94"/>
      <c r="O1105" s="93">
        <v>24</v>
      </c>
      <c r="P1105" s="93">
        <v>18</v>
      </c>
      <c r="Q1105" s="56"/>
      <c r="R1105" s="48">
        <f t="shared" si="414"/>
        <v>1245</v>
      </c>
      <c r="S1105" s="48">
        <f t="shared" si="415"/>
        <v>42</v>
      </c>
      <c r="T1105" s="50">
        <f t="shared" si="426"/>
        <v>111</v>
      </c>
      <c r="U1105" s="89">
        <v>4.68</v>
      </c>
      <c r="V1105" s="35">
        <v>8</v>
      </c>
      <c r="W1105" s="44">
        <v>10.7</v>
      </c>
      <c r="X1105" s="44"/>
      <c r="Y1105" s="44"/>
      <c r="Z1105" s="44"/>
      <c r="AA1105" s="44"/>
      <c r="AB1105" s="44"/>
      <c r="AC1105" s="67">
        <f t="shared" si="416"/>
        <v>0</v>
      </c>
      <c r="AD1105" s="111"/>
      <c r="AE1105" s="20">
        <f t="shared" si="417"/>
        <v>0</v>
      </c>
      <c r="AF1105" s="85">
        <f>T1105+U1105+V1105+W1105+X1105+Y1105+Z1105+AA1105+AB1105</f>
        <v>134.38</v>
      </c>
      <c r="AG1105" s="21">
        <f t="shared" si="429"/>
        <v>134.38</v>
      </c>
      <c r="AH1105" s="82"/>
      <c r="AI1105" s="51"/>
      <c r="AJ1105" s="22">
        <f t="shared" si="418"/>
        <v>134.38</v>
      </c>
      <c r="AK1105" s="23">
        <f t="shared" si="419"/>
        <v>-0.69999999999998863</v>
      </c>
      <c r="AL1105" s="54"/>
      <c r="AM1105" s="24">
        <f t="shared" si="420"/>
        <v>0</v>
      </c>
      <c r="AN1105" s="25">
        <f t="shared" si="421"/>
        <v>133.68</v>
      </c>
      <c r="AO1105" s="26">
        <f t="shared" si="422"/>
        <v>133.68</v>
      </c>
      <c r="AP1105" s="79"/>
      <c r="AQ1105" s="24">
        <v>60</v>
      </c>
      <c r="AR1105" s="25">
        <v>200</v>
      </c>
      <c r="AS1105" s="25">
        <v>0</v>
      </c>
      <c r="AT1105" s="25">
        <v>16</v>
      </c>
      <c r="AU1105" s="25">
        <v>54</v>
      </c>
      <c r="AV1105" s="62">
        <f t="shared" si="431"/>
        <v>330</v>
      </c>
      <c r="AW1105" s="63">
        <f t="shared" si="432"/>
        <v>313.5</v>
      </c>
      <c r="AX1105" s="113">
        <v>6</v>
      </c>
      <c r="AY1105" s="113">
        <v>20</v>
      </c>
      <c r="AZ1105" s="113">
        <v>8</v>
      </c>
      <c r="BA1105" s="113">
        <v>1</v>
      </c>
      <c r="BB1105" s="81">
        <f t="shared" si="423"/>
        <v>35</v>
      </c>
      <c r="BC1105" s="80">
        <f t="shared" si="427"/>
        <v>278.5</v>
      </c>
      <c r="BD1105" s="36">
        <f t="shared" si="424"/>
        <v>133.68</v>
      </c>
      <c r="BE1105" s="80">
        <f t="shared" si="425"/>
        <v>144.82</v>
      </c>
    </row>
    <row r="1106" spans="1:57" ht="18" thickBot="1">
      <c r="A1106" s="217">
        <v>41932</v>
      </c>
      <c r="B1106" s="201" t="str">
        <f t="shared" si="434"/>
        <v>19:00:00</v>
      </c>
      <c r="C1106" s="27" t="s">
        <v>25</v>
      </c>
      <c r="D1106" s="44">
        <v>691</v>
      </c>
      <c r="E1106" s="44">
        <v>589</v>
      </c>
      <c r="F1106" s="44">
        <v>810</v>
      </c>
      <c r="G1106" s="44">
        <v>23</v>
      </c>
      <c r="H1106" s="44">
        <v>20</v>
      </c>
      <c r="I1106" s="35">
        <v>26</v>
      </c>
      <c r="J1106" s="48">
        <f t="shared" si="412"/>
        <v>2090</v>
      </c>
      <c r="K1106" s="48">
        <f t="shared" si="413"/>
        <v>69</v>
      </c>
      <c r="L1106" s="89">
        <v>729</v>
      </c>
      <c r="M1106" s="94">
        <v>520</v>
      </c>
      <c r="N1106" s="94"/>
      <c r="O1106" s="93">
        <v>24</v>
      </c>
      <c r="P1106" s="93">
        <v>18</v>
      </c>
      <c r="Q1106" s="56"/>
      <c r="R1106" s="48">
        <f t="shared" si="414"/>
        <v>1249</v>
      </c>
      <c r="S1106" s="48">
        <f t="shared" si="415"/>
        <v>42</v>
      </c>
      <c r="T1106" s="50">
        <f t="shared" si="426"/>
        <v>111</v>
      </c>
      <c r="U1106" s="88">
        <v>5.78</v>
      </c>
      <c r="V1106" s="35">
        <v>8</v>
      </c>
      <c r="W1106" s="59">
        <v>11.8</v>
      </c>
      <c r="X1106" s="44"/>
      <c r="Y1106" s="44"/>
      <c r="Z1106" s="44"/>
      <c r="AA1106" s="44"/>
      <c r="AB1106" s="44"/>
      <c r="AC1106" s="67">
        <f t="shared" si="416"/>
        <v>0</v>
      </c>
      <c r="AD1106" s="111"/>
      <c r="AE1106" s="20">
        <f t="shared" si="417"/>
        <v>0</v>
      </c>
      <c r="AF1106" s="85">
        <f>T1106+U1106+V1106+W1106+X1106+Y1106+Z1106+AA1106+AB1106</f>
        <v>136.58000000000001</v>
      </c>
      <c r="AG1106" s="21">
        <f t="shared" si="429"/>
        <v>136.58000000000001</v>
      </c>
      <c r="AH1106" s="82"/>
      <c r="AI1106" s="51"/>
      <c r="AJ1106" s="22">
        <f t="shared" si="418"/>
        <v>136.58000000000001</v>
      </c>
      <c r="AK1106" s="23">
        <f t="shared" si="419"/>
        <v>-2.9000000000000057</v>
      </c>
      <c r="AL1106" s="54"/>
      <c r="AM1106" s="24">
        <f t="shared" si="420"/>
        <v>0</v>
      </c>
      <c r="AN1106" s="25">
        <f t="shared" si="421"/>
        <v>133.68</v>
      </c>
      <c r="AO1106" s="26">
        <f t="shared" si="422"/>
        <v>133.68</v>
      </c>
      <c r="AP1106" s="79"/>
      <c r="AQ1106" s="24">
        <v>60</v>
      </c>
      <c r="AR1106" s="25">
        <v>200</v>
      </c>
      <c r="AS1106" s="25">
        <v>0</v>
      </c>
      <c r="AT1106" s="25">
        <v>16</v>
      </c>
      <c r="AU1106" s="25">
        <v>54</v>
      </c>
      <c r="AV1106" s="62">
        <f t="shared" si="431"/>
        <v>330</v>
      </c>
      <c r="AW1106" s="63">
        <f t="shared" si="432"/>
        <v>313.5</v>
      </c>
      <c r="AX1106" s="113">
        <v>6</v>
      </c>
      <c r="AY1106" s="113">
        <v>20</v>
      </c>
      <c r="AZ1106" s="113">
        <v>8</v>
      </c>
      <c r="BA1106" s="113">
        <v>1</v>
      </c>
      <c r="BB1106" s="81">
        <f t="shared" si="423"/>
        <v>35</v>
      </c>
      <c r="BC1106" s="80">
        <f t="shared" si="427"/>
        <v>278.5</v>
      </c>
      <c r="BD1106" s="36">
        <f t="shared" si="424"/>
        <v>133.68</v>
      </c>
      <c r="BE1106" s="80">
        <f t="shared" si="425"/>
        <v>144.82</v>
      </c>
    </row>
    <row r="1107" spans="1:57" ht="18" thickBot="1">
      <c r="A1107" s="217">
        <v>41932</v>
      </c>
      <c r="B1107" s="201" t="str">
        <f t="shared" si="434"/>
        <v>19:15:00</v>
      </c>
      <c r="C1107" s="27" t="s">
        <v>52</v>
      </c>
      <c r="D1107" s="44">
        <v>691</v>
      </c>
      <c r="E1107" s="44">
        <v>589</v>
      </c>
      <c r="F1107" s="44">
        <v>810</v>
      </c>
      <c r="G1107" s="44">
        <v>23</v>
      </c>
      <c r="H1107" s="44">
        <v>20</v>
      </c>
      <c r="I1107" s="35">
        <v>26</v>
      </c>
      <c r="J1107" s="48">
        <f>D1107+E1107+F1107</f>
        <v>2090</v>
      </c>
      <c r="K1107" s="48">
        <f>G1107+H1107+I1107</f>
        <v>69</v>
      </c>
      <c r="L1107" s="89">
        <v>729</v>
      </c>
      <c r="M1107" s="94">
        <v>520</v>
      </c>
      <c r="N1107" s="94"/>
      <c r="O1107" s="93">
        <v>24</v>
      </c>
      <c r="P1107" s="93">
        <v>18</v>
      </c>
      <c r="Q1107" s="56"/>
      <c r="R1107" s="48">
        <f t="shared" si="414"/>
        <v>1249</v>
      </c>
      <c r="S1107" s="48">
        <f t="shared" si="415"/>
        <v>42</v>
      </c>
      <c r="T1107" s="50">
        <f t="shared" si="426"/>
        <v>111</v>
      </c>
      <c r="U1107" s="88">
        <v>5.78</v>
      </c>
      <c r="V1107" s="35">
        <v>8</v>
      </c>
      <c r="W1107" s="59">
        <v>11.8</v>
      </c>
      <c r="X1107" s="44"/>
      <c r="Y1107" s="44"/>
      <c r="Z1107" s="44"/>
      <c r="AA1107" s="44"/>
      <c r="AB1107" s="44"/>
      <c r="AC1107" s="67">
        <f t="shared" si="416"/>
        <v>0</v>
      </c>
      <c r="AD1107" s="111"/>
      <c r="AE1107" s="20">
        <f t="shared" si="417"/>
        <v>0</v>
      </c>
      <c r="AF1107" s="85">
        <f t="shared" si="430"/>
        <v>136.58000000000001</v>
      </c>
      <c r="AG1107" s="21">
        <f t="shared" si="429"/>
        <v>136.58000000000001</v>
      </c>
      <c r="AH1107" s="82"/>
      <c r="AI1107" s="51"/>
      <c r="AJ1107" s="22">
        <f t="shared" si="418"/>
        <v>136.58000000000001</v>
      </c>
      <c r="AK1107" s="23">
        <f t="shared" si="419"/>
        <v>-2.9000000000000057</v>
      </c>
      <c r="AL1107" s="54"/>
      <c r="AM1107" s="24">
        <f t="shared" si="420"/>
        <v>0</v>
      </c>
      <c r="AN1107" s="25">
        <f t="shared" si="421"/>
        <v>133.68</v>
      </c>
      <c r="AO1107" s="26">
        <f t="shared" si="422"/>
        <v>133.68</v>
      </c>
      <c r="AP1107" s="79"/>
      <c r="AQ1107" s="24">
        <v>60</v>
      </c>
      <c r="AR1107" s="25">
        <v>200</v>
      </c>
      <c r="AS1107" s="25">
        <v>0</v>
      </c>
      <c r="AT1107" s="25">
        <v>16</v>
      </c>
      <c r="AU1107" s="25">
        <v>54</v>
      </c>
      <c r="AV1107" s="62">
        <f t="shared" si="431"/>
        <v>330</v>
      </c>
      <c r="AW1107" s="63">
        <f t="shared" si="432"/>
        <v>313.5</v>
      </c>
      <c r="AX1107" s="113">
        <v>6</v>
      </c>
      <c r="AY1107" s="113">
        <v>20</v>
      </c>
      <c r="AZ1107" s="113">
        <v>8</v>
      </c>
      <c r="BA1107" s="113">
        <v>1</v>
      </c>
      <c r="BB1107" s="81">
        <f t="shared" si="423"/>
        <v>35</v>
      </c>
      <c r="BC1107" s="80">
        <f t="shared" si="427"/>
        <v>278.5</v>
      </c>
      <c r="BD1107" s="36">
        <f t="shared" si="424"/>
        <v>133.68</v>
      </c>
      <c r="BE1107" s="80">
        <f t="shared" si="425"/>
        <v>144.82</v>
      </c>
    </row>
    <row r="1108" spans="1:57" ht="18" thickBot="1">
      <c r="A1108" s="217">
        <v>41932</v>
      </c>
      <c r="B1108" s="201" t="str">
        <f t="shared" si="434"/>
        <v>19:30:00</v>
      </c>
      <c r="C1108" s="27" t="s">
        <v>37</v>
      </c>
      <c r="D1108" s="44">
        <v>692</v>
      </c>
      <c r="E1108" s="44">
        <v>593</v>
      </c>
      <c r="F1108" s="44">
        <v>830</v>
      </c>
      <c r="G1108" s="44">
        <v>23</v>
      </c>
      <c r="H1108" s="44">
        <v>20</v>
      </c>
      <c r="I1108" s="35">
        <v>27</v>
      </c>
      <c r="J1108" s="48">
        <f t="shared" si="412"/>
        <v>2115</v>
      </c>
      <c r="K1108" s="48">
        <f t="shared" si="413"/>
        <v>70</v>
      </c>
      <c r="L1108" s="35">
        <v>742</v>
      </c>
      <c r="M1108" s="19">
        <v>513</v>
      </c>
      <c r="N1108" s="19"/>
      <c r="O1108" s="56">
        <v>24</v>
      </c>
      <c r="P1108" s="56">
        <v>17</v>
      </c>
      <c r="Q1108" s="56"/>
      <c r="R1108" s="48">
        <f t="shared" si="414"/>
        <v>1255</v>
      </c>
      <c r="S1108" s="48">
        <f t="shared" si="415"/>
        <v>41</v>
      </c>
      <c r="T1108" s="50">
        <f t="shared" si="426"/>
        <v>111</v>
      </c>
      <c r="U1108" s="88">
        <v>5.78</v>
      </c>
      <c r="V1108" s="35">
        <v>7.5</v>
      </c>
      <c r="W1108" s="59">
        <v>11.8</v>
      </c>
      <c r="X1108" s="44"/>
      <c r="Y1108" s="44"/>
      <c r="Z1108" s="44"/>
      <c r="AA1108" s="44"/>
      <c r="AB1108" s="44"/>
      <c r="AC1108" s="67">
        <f t="shared" si="416"/>
        <v>0</v>
      </c>
      <c r="AD1108" s="111"/>
      <c r="AE1108" s="20">
        <f t="shared" si="417"/>
        <v>0</v>
      </c>
      <c r="AF1108" s="85">
        <f>T1108+U1108+V1108+W1108+X1108+Y1108+Z1108+AA1108+AB1108</f>
        <v>136.08000000000001</v>
      </c>
      <c r="AG1108" s="21">
        <f t="shared" si="429"/>
        <v>136.08000000000001</v>
      </c>
      <c r="AH1108" s="82"/>
      <c r="AI1108" s="51"/>
      <c r="AJ1108" s="22">
        <f t="shared" si="418"/>
        <v>136.08000000000001</v>
      </c>
      <c r="AK1108" s="23">
        <f t="shared" si="419"/>
        <v>-2.4000000000000057</v>
      </c>
      <c r="AL1108" s="54"/>
      <c r="AM1108" s="24">
        <f t="shared" si="420"/>
        <v>0</v>
      </c>
      <c r="AN1108" s="25">
        <f t="shared" si="421"/>
        <v>133.68</v>
      </c>
      <c r="AO1108" s="26">
        <f t="shared" si="422"/>
        <v>133.68</v>
      </c>
      <c r="AP1108" s="79"/>
      <c r="AQ1108" s="24">
        <v>60</v>
      </c>
      <c r="AR1108" s="25">
        <v>200</v>
      </c>
      <c r="AS1108" s="25">
        <v>0</v>
      </c>
      <c r="AT1108" s="25">
        <v>16</v>
      </c>
      <c r="AU1108" s="25">
        <v>54</v>
      </c>
      <c r="AV1108" s="62">
        <f t="shared" si="431"/>
        <v>330</v>
      </c>
      <c r="AW1108" s="63">
        <f t="shared" si="432"/>
        <v>313.5</v>
      </c>
      <c r="AX1108" s="113">
        <v>6</v>
      </c>
      <c r="AY1108" s="113">
        <v>20</v>
      </c>
      <c r="AZ1108" s="113">
        <v>8</v>
      </c>
      <c r="BA1108" s="113">
        <v>1</v>
      </c>
      <c r="BB1108" s="81">
        <f t="shared" si="423"/>
        <v>35</v>
      </c>
      <c r="BC1108" s="80">
        <f t="shared" si="427"/>
        <v>278.5</v>
      </c>
      <c r="BD1108" s="36">
        <f t="shared" si="424"/>
        <v>133.68</v>
      </c>
      <c r="BE1108" s="80">
        <f t="shared" si="425"/>
        <v>144.82</v>
      </c>
    </row>
    <row r="1109" spans="1:57" ht="18" thickBot="1">
      <c r="A1109" s="217">
        <v>41932</v>
      </c>
      <c r="B1109" s="201" t="str">
        <f t="shared" si="434"/>
        <v>19:45:00</v>
      </c>
      <c r="C1109" s="27" t="s">
        <v>53</v>
      </c>
      <c r="D1109" s="44">
        <v>711</v>
      </c>
      <c r="E1109" s="44">
        <v>587</v>
      </c>
      <c r="F1109" s="44">
        <v>830</v>
      </c>
      <c r="G1109" s="44">
        <v>23</v>
      </c>
      <c r="H1109" s="44">
        <v>20</v>
      </c>
      <c r="I1109" s="35">
        <v>27</v>
      </c>
      <c r="J1109" s="48">
        <f>D1109+E1109+F1109</f>
        <v>2128</v>
      </c>
      <c r="K1109" s="48">
        <f>G1109+H1109+I1109</f>
        <v>70</v>
      </c>
      <c r="L1109" s="35">
        <v>742</v>
      </c>
      <c r="M1109" s="19">
        <v>513</v>
      </c>
      <c r="N1109" s="19"/>
      <c r="O1109" s="56">
        <v>24</v>
      </c>
      <c r="P1109" s="56">
        <v>17</v>
      </c>
      <c r="Q1109" s="56"/>
      <c r="R1109" s="48">
        <f t="shared" si="414"/>
        <v>1255</v>
      </c>
      <c r="S1109" s="48">
        <f t="shared" si="415"/>
        <v>41</v>
      </c>
      <c r="T1109" s="50">
        <f t="shared" si="426"/>
        <v>111</v>
      </c>
      <c r="U1109" s="88">
        <v>5.78</v>
      </c>
      <c r="V1109" s="35">
        <v>7.5</v>
      </c>
      <c r="W1109" s="59">
        <v>11.8</v>
      </c>
      <c r="X1109" s="44"/>
      <c r="Y1109" s="44"/>
      <c r="Z1109" s="44"/>
      <c r="AA1109" s="44"/>
      <c r="AB1109" s="44"/>
      <c r="AC1109" s="67">
        <f t="shared" si="416"/>
        <v>0</v>
      </c>
      <c r="AD1109" s="111"/>
      <c r="AE1109" s="20">
        <f t="shared" si="417"/>
        <v>0</v>
      </c>
      <c r="AF1109" s="85">
        <f t="shared" si="430"/>
        <v>136.08000000000001</v>
      </c>
      <c r="AG1109" s="21">
        <f t="shared" si="429"/>
        <v>136.08000000000001</v>
      </c>
      <c r="AH1109" s="82"/>
      <c r="AI1109" s="51"/>
      <c r="AJ1109" s="22">
        <f t="shared" si="418"/>
        <v>136.08000000000001</v>
      </c>
      <c r="AK1109" s="23">
        <f t="shared" si="419"/>
        <v>-2.4000000000000057</v>
      </c>
      <c r="AL1109" s="54"/>
      <c r="AM1109" s="24">
        <f t="shared" si="420"/>
        <v>0</v>
      </c>
      <c r="AN1109" s="25">
        <f t="shared" si="421"/>
        <v>133.68</v>
      </c>
      <c r="AO1109" s="26">
        <f t="shared" si="422"/>
        <v>133.68</v>
      </c>
      <c r="AP1109" s="79"/>
      <c r="AQ1109" s="24">
        <v>60</v>
      </c>
      <c r="AR1109" s="25">
        <v>200</v>
      </c>
      <c r="AS1109" s="25">
        <v>0</v>
      </c>
      <c r="AT1109" s="25">
        <v>16</v>
      </c>
      <c r="AU1109" s="25">
        <v>54</v>
      </c>
      <c r="AV1109" s="62">
        <f t="shared" si="431"/>
        <v>330</v>
      </c>
      <c r="AW1109" s="63">
        <f t="shared" si="432"/>
        <v>313.5</v>
      </c>
      <c r="AX1109" s="113">
        <v>6</v>
      </c>
      <c r="AY1109" s="113">
        <v>20</v>
      </c>
      <c r="AZ1109" s="113">
        <v>8</v>
      </c>
      <c r="BA1109" s="113">
        <v>1</v>
      </c>
      <c r="BB1109" s="81">
        <f t="shared" si="423"/>
        <v>35</v>
      </c>
      <c r="BC1109" s="80">
        <f t="shared" si="427"/>
        <v>278.5</v>
      </c>
      <c r="BD1109" s="36">
        <f t="shared" si="424"/>
        <v>133.68</v>
      </c>
      <c r="BE1109" s="80">
        <f t="shared" si="425"/>
        <v>144.82</v>
      </c>
    </row>
    <row r="1110" spans="1:57" ht="18" thickBot="1">
      <c r="A1110" s="217">
        <v>41932</v>
      </c>
      <c r="B1110" s="201" t="str">
        <f t="shared" si="434"/>
        <v>20:00:00</v>
      </c>
      <c r="C1110" s="27" t="s">
        <v>26</v>
      </c>
      <c r="D1110" s="44">
        <v>707</v>
      </c>
      <c r="E1110" s="44">
        <v>578</v>
      </c>
      <c r="F1110" s="44">
        <v>809</v>
      </c>
      <c r="G1110" s="44">
        <v>23</v>
      </c>
      <c r="H1110" s="44">
        <v>20</v>
      </c>
      <c r="I1110" s="35">
        <v>27</v>
      </c>
      <c r="J1110" s="48">
        <f t="shared" si="412"/>
        <v>2094</v>
      </c>
      <c r="K1110" s="48">
        <f t="shared" si="413"/>
        <v>70</v>
      </c>
      <c r="L1110" s="35">
        <v>747</v>
      </c>
      <c r="M1110" s="19">
        <v>511</v>
      </c>
      <c r="N1110" s="19"/>
      <c r="O1110" s="56">
        <v>24</v>
      </c>
      <c r="P1110" s="56">
        <v>17</v>
      </c>
      <c r="Q1110" s="56"/>
      <c r="R1110" s="48">
        <f t="shared" si="414"/>
        <v>1258</v>
      </c>
      <c r="S1110" s="48">
        <f t="shared" si="415"/>
        <v>41</v>
      </c>
      <c r="T1110" s="50">
        <f t="shared" si="426"/>
        <v>111</v>
      </c>
      <c r="U1110" s="88">
        <v>5.88</v>
      </c>
      <c r="V1110" s="35">
        <v>7.5</v>
      </c>
      <c r="W1110" s="59">
        <v>11.9</v>
      </c>
      <c r="X1110" s="44"/>
      <c r="Y1110" s="44"/>
      <c r="Z1110" s="44"/>
      <c r="AA1110" s="44"/>
      <c r="AB1110" s="44"/>
      <c r="AC1110" s="67">
        <f t="shared" si="416"/>
        <v>0</v>
      </c>
      <c r="AD1110" s="111"/>
      <c r="AE1110" s="20">
        <f t="shared" si="417"/>
        <v>0</v>
      </c>
      <c r="AF1110" s="85">
        <f t="shared" si="430"/>
        <v>136.28</v>
      </c>
      <c r="AG1110" s="21">
        <f t="shared" si="429"/>
        <v>136.28</v>
      </c>
      <c r="AH1110" s="82"/>
      <c r="AI1110" s="51"/>
      <c r="AJ1110" s="22">
        <f t="shared" si="418"/>
        <v>136.28</v>
      </c>
      <c r="AK1110" s="23">
        <f t="shared" si="419"/>
        <v>-2.5999999999999943</v>
      </c>
      <c r="AL1110" s="54"/>
      <c r="AM1110" s="24">
        <f t="shared" si="420"/>
        <v>0</v>
      </c>
      <c r="AN1110" s="25">
        <f t="shared" si="421"/>
        <v>133.68</v>
      </c>
      <c r="AO1110" s="26">
        <f t="shared" si="422"/>
        <v>133.68</v>
      </c>
      <c r="AP1110" s="79"/>
      <c r="AQ1110" s="24">
        <v>60</v>
      </c>
      <c r="AR1110" s="25">
        <v>200</v>
      </c>
      <c r="AS1110" s="25">
        <v>0</v>
      </c>
      <c r="AT1110" s="25">
        <v>16</v>
      </c>
      <c r="AU1110" s="25">
        <v>54</v>
      </c>
      <c r="AV1110" s="62">
        <f t="shared" si="431"/>
        <v>330</v>
      </c>
      <c r="AW1110" s="63">
        <f t="shared" si="432"/>
        <v>313.5</v>
      </c>
      <c r="AX1110" s="113">
        <v>6</v>
      </c>
      <c r="AY1110" s="113">
        <v>20</v>
      </c>
      <c r="AZ1110" s="113">
        <v>8</v>
      </c>
      <c r="BA1110" s="113">
        <v>1</v>
      </c>
      <c r="BB1110" s="81">
        <f t="shared" si="423"/>
        <v>35</v>
      </c>
      <c r="BC1110" s="80">
        <f t="shared" si="427"/>
        <v>278.5</v>
      </c>
      <c r="BD1110" s="36">
        <f t="shared" si="424"/>
        <v>133.68</v>
      </c>
      <c r="BE1110" s="80">
        <f t="shared" si="425"/>
        <v>144.82</v>
      </c>
    </row>
    <row r="1111" spans="1:57" ht="18" thickBot="1">
      <c r="A1111" s="217">
        <v>41932</v>
      </c>
      <c r="B1111" s="201" t="str">
        <f t="shared" si="434"/>
        <v>20:15:00</v>
      </c>
      <c r="C1111" s="27" t="s">
        <v>54</v>
      </c>
      <c r="D1111" s="44">
        <v>707</v>
      </c>
      <c r="E1111" s="44">
        <v>578</v>
      </c>
      <c r="F1111" s="44">
        <v>809</v>
      </c>
      <c r="G1111" s="44">
        <v>23</v>
      </c>
      <c r="H1111" s="44">
        <v>20</v>
      </c>
      <c r="I1111" s="35">
        <v>27</v>
      </c>
      <c r="J1111" s="48">
        <f>D1111+E1111+F1111</f>
        <v>2094</v>
      </c>
      <c r="K1111" s="48">
        <f>G1111+H1111+I1111</f>
        <v>70</v>
      </c>
      <c r="L1111" s="35">
        <v>747</v>
      </c>
      <c r="M1111" s="19">
        <v>511</v>
      </c>
      <c r="N1111" s="19"/>
      <c r="O1111" s="56">
        <v>24</v>
      </c>
      <c r="P1111" s="56">
        <v>17</v>
      </c>
      <c r="Q1111" s="56"/>
      <c r="R1111" s="48">
        <f t="shared" si="414"/>
        <v>1258</v>
      </c>
      <c r="S1111" s="48">
        <f t="shared" si="415"/>
        <v>41</v>
      </c>
      <c r="T1111" s="50">
        <f t="shared" si="426"/>
        <v>111</v>
      </c>
      <c r="U1111" s="88">
        <v>5.88</v>
      </c>
      <c r="V1111" s="35">
        <v>7.5</v>
      </c>
      <c r="W1111" s="59">
        <v>11.9</v>
      </c>
      <c r="X1111" s="44"/>
      <c r="Y1111" s="44"/>
      <c r="Z1111" s="44"/>
      <c r="AA1111" s="44"/>
      <c r="AB1111" s="44"/>
      <c r="AC1111" s="67">
        <f t="shared" si="416"/>
        <v>0</v>
      </c>
      <c r="AD1111" s="111"/>
      <c r="AE1111" s="20">
        <f t="shared" si="417"/>
        <v>0</v>
      </c>
      <c r="AF1111" s="85">
        <f t="shared" si="430"/>
        <v>136.28</v>
      </c>
      <c r="AG1111" s="21">
        <f t="shared" si="429"/>
        <v>136.28</v>
      </c>
      <c r="AH1111" s="82"/>
      <c r="AI1111" s="51"/>
      <c r="AJ1111" s="22">
        <f t="shared" si="418"/>
        <v>136.28</v>
      </c>
      <c r="AK1111" s="23">
        <f t="shared" si="419"/>
        <v>-2.5999999999999943</v>
      </c>
      <c r="AL1111" s="54"/>
      <c r="AM1111" s="24">
        <f t="shared" si="420"/>
        <v>0</v>
      </c>
      <c r="AN1111" s="25">
        <f t="shared" si="421"/>
        <v>133.68</v>
      </c>
      <c r="AO1111" s="26">
        <f t="shared" si="422"/>
        <v>133.68</v>
      </c>
      <c r="AP1111" s="79"/>
      <c r="AQ1111" s="24">
        <v>60</v>
      </c>
      <c r="AR1111" s="25">
        <v>200</v>
      </c>
      <c r="AS1111" s="25">
        <v>0</v>
      </c>
      <c r="AT1111" s="25">
        <v>16</v>
      </c>
      <c r="AU1111" s="25">
        <v>54</v>
      </c>
      <c r="AV1111" s="62">
        <f t="shared" si="431"/>
        <v>330</v>
      </c>
      <c r="AW1111" s="63">
        <f t="shared" si="432"/>
        <v>313.5</v>
      </c>
      <c r="AX1111" s="113">
        <v>6</v>
      </c>
      <c r="AY1111" s="113">
        <v>20</v>
      </c>
      <c r="AZ1111" s="113">
        <v>8</v>
      </c>
      <c r="BA1111" s="113">
        <v>1</v>
      </c>
      <c r="BB1111" s="81">
        <f t="shared" si="423"/>
        <v>35</v>
      </c>
      <c r="BC1111" s="80">
        <f t="shared" si="427"/>
        <v>278.5</v>
      </c>
      <c r="BD1111" s="36">
        <f t="shared" si="424"/>
        <v>133.68</v>
      </c>
      <c r="BE1111" s="80">
        <f t="shared" si="425"/>
        <v>144.82</v>
      </c>
    </row>
    <row r="1112" spans="1:57" ht="18" thickBot="1">
      <c r="A1112" s="217">
        <v>41932</v>
      </c>
      <c r="B1112" s="201" t="str">
        <f t="shared" si="434"/>
        <v>20:30:00</v>
      </c>
      <c r="C1112" s="27" t="s">
        <v>55</v>
      </c>
      <c r="D1112" s="44">
        <v>709</v>
      </c>
      <c r="E1112" s="44">
        <v>569</v>
      </c>
      <c r="F1112" s="44">
        <v>885</v>
      </c>
      <c r="G1112" s="44">
        <v>24</v>
      </c>
      <c r="H1112" s="44">
        <v>20</v>
      </c>
      <c r="I1112" s="35">
        <v>29</v>
      </c>
      <c r="J1112" s="48">
        <f t="shared" si="412"/>
        <v>2163</v>
      </c>
      <c r="K1112" s="48">
        <f t="shared" si="413"/>
        <v>73</v>
      </c>
      <c r="L1112" s="35">
        <v>752</v>
      </c>
      <c r="M1112" s="19">
        <v>505</v>
      </c>
      <c r="N1112" s="19"/>
      <c r="O1112" s="56">
        <v>25</v>
      </c>
      <c r="P1112" s="56">
        <v>17</v>
      </c>
      <c r="Q1112" s="56"/>
      <c r="R1112" s="48">
        <f t="shared" si="414"/>
        <v>1257</v>
      </c>
      <c r="S1112" s="48">
        <f t="shared" si="415"/>
        <v>42</v>
      </c>
      <c r="T1112" s="50">
        <f t="shared" si="426"/>
        <v>115</v>
      </c>
      <c r="U1112" s="88">
        <v>5.88</v>
      </c>
      <c r="V1112" s="35">
        <v>7.5</v>
      </c>
      <c r="W1112" s="59">
        <v>11.9</v>
      </c>
      <c r="X1112" s="44"/>
      <c r="Y1112" s="44"/>
      <c r="Z1112" s="44"/>
      <c r="AA1112" s="44"/>
      <c r="AB1112" s="44"/>
      <c r="AC1112" s="67">
        <f t="shared" si="416"/>
        <v>0</v>
      </c>
      <c r="AD1112" s="111"/>
      <c r="AE1112" s="20">
        <f t="shared" si="417"/>
        <v>0</v>
      </c>
      <c r="AF1112" s="85">
        <f t="shared" si="430"/>
        <v>140.28</v>
      </c>
      <c r="AG1112" s="21">
        <f t="shared" si="429"/>
        <v>140.28</v>
      </c>
      <c r="AH1112" s="82"/>
      <c r="AI1112" s="51"/>
      <c r="AJ1112" s="22">
        <f t="shared" si="418"/>
        <v>140.28</v>
      </c>
      <c r="AK1112" s="23">
        <f t="shared" si="419"/>
        <v>-6.5999999999999943</v>
      </c>
      <c r="AL1112" s="54"/>
      <c r="AM1112" s="24">
        <f t="shared" si="420"/>
        <v>0</v>
      </c>
      <c r="AN1112" s="25">
        <f t="shared" si="421"/>
        <v>133.68</v>
      </c>
      <c r="AO1112" s="26">
        <f t="shared" si="422"/>
        <v>133.68</v>
      </c>
      <c r="AP1112" s="79"/>
      <c r="AQ1112" s="24">
        <v>60</v>
      </c>
      <c r="AR1112" s="25">
        <v>200</v>
      </c>
      <c r="AS1112" s="25">
        <v>0</v>
      </c>
      <c r="AT1112" s="25">
        <v>16</v>
      </c>
      <c r="AU1112" s="25">
        <v>54</v>
      </c>
      <c r="AV1112" s="62">
        <f t="shared" si="431"/>
        <v>330</v>
      </c>
      <c r="AW1112" s="63">
        <f t="shared" si="432"/>
        <v>313.5</v>
      </c>
      <c r="AX1112" s="113">
        <v>6</v>
      </c>
      <c r="AY1112" s="113">
        <v>20</v>
      </c>
      <c r="AZ1112" s="113">
        <v>8</v>
      </c>
      <c r="BA1112" s="113">
        <v>1</v>
      </c>
      <c r="BB1112" s="81">
        <f t="shared" si="423"/>
        <v>35</v>
      </c>
      <c r="BC1112" s="80">
        <f t="shared" si="427"/>
        <v>278.5</v>
      </c>
      <c r="BD1112" s="36">
        <f t="shared" si="424"/>
        <v>133.68</v>
      </c>
      <c r="BE1112" s="80">
        <f t="shared" si="425"/>
        <v>144.82</v>
      </c>
    </row>
    <row r="1113" spans="1:57" ht="18" thickBot="1">
      <c r="A1113" s="217">
        <v>41932</v>
      </c>
      <c r="B1113" s="201" t="str">
        <f t="shared" si="434"/>
        <v>20:45:00</v>
      </c>
      <c r="C1113" s="27" t="s">
        <v>56</v>
      </c>
      <c r="D1113" s="44">
        <v>709</v>
      </c>
      <c r="E1113" s="44">
        <v>569</v>
      </c>
      <c r="F1113" s="44">
        <v>885</v>
      </c>
      <c r="G1113" s="44">
        <v>24</v>
      </c>
      <c r="H1113" s="44">
        <v>20</v>
      </c>
      <c r="I1113" s="35">
        <v>29</v>
      </c>
      <c r="J1113" s="48">
        <f>D1113+E1113+F1113</f>
        <v>2163</v>
      </c>
      <c r="K1113" s="48">
        <f>G1113+H1113+I1113</f>
        <v>73</v>
      </c>
      <c r="L1113" s="35">
        <v>752</v>
      </c>
      <c r="M1113" s="19">
        <v>505</v>
      </c>
      <c r="N1113" s="19"/>
      <c r="O1113" s="56">
        <v>25</v>
      </c>
      <c r="P1113" s="56">
        <v>17</v>
      </c>
      <c r="Q1113" s="56"/>
      <c r="R1113" s="48">
        <f t="shared" si="414"/>
        <v>1257</v>
      </c>
      <c r="S1113" s="48">
        <f t="shared" si="415"/>
        <v>42</v>
      </c>
      <c r="T1113" s="50">
        <f t="shared" si="426"/>
        <v>115</v>
      </c>
      <c r="U1113" s="88">
        <v>5.88</v>
      </c>
      <c r="V1113" s="35">
        <v>7.5</v>
      </c>
      <c r="W1113" s="59">
        <v>11.9</v>
      </c>
      <c r="X1113" s="44"/>
      <c r="Y1113" s="44"/>
      <c r="Z1113" s="44"/>
      <c r="AA1113" s="44"/>
      <c r="AB1113" s="44"/>
      <c r="AC1113" s="67">
        <f t="shared" si="416"/>
        <v>0</v>
      </c>
      <c r="AD1113" s="111"/>
      <c r="AE1113" s="20">
        <f t="shared" si="417"/>
        <v>0</v>
      </c>
      <c r="AF1113" s="85">
        <f t="shared" si="430"/>
        <v>140.28</v>
      </c>
      <c r="AG1113" s="21">
        <f t="shared" si="429"/>
        <v>140.28</v>
      </c>
      <c r="AH1113" s="82"/>
      <c r="AI1113" s="51"/>
      <c r="AJ1113" s="22">
        <f t="shared" si="418"/>
        <v>140.28</v>
      </c>
      <c r="AK1113" s="23">
        <f t="shared" si="419"/>
        <v>-6.5999999999999943</v>
      </c>
      <c r="AL1113" s="54"/>
      <c r="AM1113" s="24">
        <f t="shared" si="420"/>
        <v>0</v>
      </c>
      <c r="AN1113" s="25">
        <f t="shared" si="421"/>
        <v>133.68</v>
      </c>
      <c r="AO1113" s="26">
        <f t="shared" si="422"/>
        <v>133.68</v>
      </c>
      <c r="AP1113" s="79"/>
      <c r="AQ1113" s="24">
        <v>60</v>
      </c>
      <c r="AR1113" s="25">
        <v>200</v>
      </c>
      <c r="AS1113" s="25">
        <v>0</v>
      </c>
      <c r="AT1113" s="25">
        <v>16</v>
      </c>
      <c r="AU1113" s="25">
        <v>54</v>
      </c>
      <c r="AV1113" s="62">
        <f t="shared" si="431"/>
        <v>330</v>
      </c>
      <c r="AW1113" s="63">
        <f t="shared" si="432"/>
        <v>313.5</v>
      </c>
      <c r="AX1113" s="113">
        <v>6</v>
      </c>
      <c r="AY1113" s="113">
        <v>20</v>
      </c>
      <c r="AZ1113" s="113">
        <v>8</v>
      </c>
      <c r="BA1113" s="113">
        <v>1</v>
      </c>
      <c r="BB1113" s="81">
        <f t="shared" si="423"/>
        <v>35</v>
      </c>
      <c r="BC1113" s="80">
        <f t="shared" si="427"/>
        <v>278.5</v>
      </c>
      <c r="BD1113" s="36">
        <f t="shared" si="424"/>
        <v>133.68</v>
      </c>
      <c r="BE1113" s="80">
        <f t="shared" si="425"/>
        <v>144.82</v>
      </c>
    </row>
    <row r="1114" spans="1:57" ht="18" thickBot="1">
      <c r="A1114" s="217">
        <v>41932</v>
      </c>
      <c r="B1114" s="201" t="str">
        <f t="shared" si="434"/>
        <v>21:00:00</v>
      </c>
      <c r="C1114" s="27" t="s">
        <v>27</v>
      </c>
      <c r="D1114" s="44">
        <v>695</v>
      </c>
      <c r="E1114" s="44">
        <v>552</v>
      </c>
      <c r="F1114" s="44">
        <v>865</v>
      </c>
      <c r="G1114" s="44">
        <v>23</v>
      </c>
      <c r="H1114" s="44">
        <v>20</v>
      </c>
      <c r="I1114" s="35">
        <v>27</v>
      </c>
      <c r="J1114" s="48">
        <f t="shared" si="412"/>
        <v>2112</v>
      </c>
      <c r="K1114" s="48">
        <f t="shared" si="413"/>
        <v>70</v>
      </c>
      <c r="L1114" s="35">
        <v>718</v>
      </c>
      <c r="M1114" s="19">
        <v>509</v>
      </c>
      <c r="N1114" s="19"/>
      <c r="O1114" s="56">
        <v>23</v>
      </c>
      <c r="P1114" s="56">
        <v>17</v>
      </c>
      <c r="Q1114" s="56"/>
      <c r="R1114" s="48">
        <f t="shared" si="414"/>
        <v>1227</v>
      </c>
      <c r="S1114" s="48">
        <f t="shared" si="415"/>
        <v>40</v>
      </c>
      <c r="T1114" s="50">
        <f t="shared" si="426"/>
        <v>110</v>
      </c>
      <c r="U1114" s="88">
        <v>5.65</v>
      </c>
      <c r="V1114" s="35">
        <v>7.5</v>
      </c>
      <c r="W1114" s="59">
        <v>11.5</v>
      </c>
      <c r="X1114" s="44"/>
      <c r="Y1114" s="44"/>
      <c r="Z1114" s="44"/>
      <c r="AA1114" s="44"/>
      <c r="AB1114" s="44"/>
      <c r="AC1114" s="67">
        <f t="shared" si="416"/>
        <v>0</v>
      </c>
      <c r="AD1114" s="111"/>
      <c r="AE1114" s="20">
        <f t="shared" si="417"/>
        <v>0</v>
      </c>
      <c r="AF1114" s="85">
        <f t="shared" si="430"/>
        <v>134.65</v>
      </c>
      <c r="AG1114" s="21">
        <f t="shared" si="429"/>
        <v>134.65</v>
      </c>
      <c r="AH1114" s="82"/>
      <c r="AI1114" s="51"/>
      <c r="AJ1114" s="22">
        <f t="shared" si="418"/>
        <v>134.65</v>
      </c>
      <c r="AK1114" s="23">
        <f t="shared" si="419"/>
        <v>-0.96999999999999886</v>
      </c>
      <c r="AL1114" s="54"/>
      <c r="AM1114" s="24">
        <f t="shared" si="420"/>
        <v>0</v>
      </c>
      <c r="AN1114" s="25">
        <f t="shared" si="421"/>
        <v>133.68</v>
      </c>
      <c r="AO1114" s="26">
        <f t="shared" si="422"/>
        <v>133.68</v>
      </c>
      <c r="AP1114" s="79"/>
      <c r="AQ1114" s="24">
        <v>60</v>
      </c>
      <c r="AR1114" s="25">
        <v>200</v>
      </c>
      <c r="AS1114" s="25">
        <v>0</v>
      </c>
      <c r="AT1114" s="25">
        <v>16</v>
      </c>
      <c r="AU1114" s="25">
        <v>54</v>
      </c>
      <c r="AV1114" s="62">
        <f t="shared" si="431"/>
        <v>330</v>
      </c>
      <c r="AW1114" s="63">
        <f t="shared" si="432"/>
        <v>313.5</v>
      </c>
      <c r="AX1114" s="113">
        <v>6</v>
      </c>
      <c r="AY1114" s="113">
        <v>20</v>
      </c>
      <c r="AZ1114" s="113">
        <v>8</v>
      </c>
      <c r="BA1114" s="113">
        <v>1</v>
      </c>
      <c r="BB1114" s="81">
        <f t="shared" si="423"/>
        <v>35</v>
      </c>
      <c r="BC1114" s="80">
        <f t="shared" si="427"/>
        <v>278.5</v>
      </c>
      <c r="BD1114" s="36">
        <f t="shared" si="424"/>
        <v>133.68</v>
      </c>
      <c r="BE1114" s="80">
        <f t="shared" si="425"/>
        <v>144.82</v>
      </c>
    </row>
    <row r="1115" spans="1:57" ht="18" thickBot="1">
      <c r="A1115" s="217">
        <v>41932</v>
      </c>
      <c r="B1115" s="201" t="str">
        <f t="shared" si="434"/>
        <v>21:15:00</v>
      </c>
      <c r="C1115" s="27" t="s">
        <v>57</v>
      </c>
      <c r="D1115" s="44">
        <v>695</v>
      </c>
      <c r="E1115" s="44">
        <v>552</v>
      </c>
      <c r="F1115" s="44">
        <v>865</v>
      </c>
      <c r="G1115" s="44">
        <v>23</v>
      </c>
      <c r="H1115" s="44">
        <v>20</v>
      </c>
      <c r="I1115" s="35">
        <v>27</v>
      </c>
      <c r="J1115" s="48">
        <f>D1115+E1115+F1115</f>
        <v>2112</v>
      </c>
      <c r="K1115" s="48">
        <f>G1115+H1115+I1115</f>
        <v>70</v>
      </c>
      <c r="L1115" s="35">
        <v>718</v>
      </c>
      <c r="M1115" s="19">
        <v>509</v>
      </c>
      <c r="N1115" s="19"/>
      <c r="O1115" s="56">
        <v>23</v>
      </c>
      <c r="P1115" s="56">
        <v>17</v>
      </c>
      <c r="Q1115" s="56"/>
      <c r="R1115" s="48">
        <f t="shared" si="414"/>
        <v>1227</v>
      </c>
      <c r="S1115" s="48">
        <f t="shared" si="415"/>
        <v>40</v>
      </c>
      <c r="T1115" s="50">
        <f t="shared" si="426"/>
        <v>110</v>
      </c>
      <c r="U1115" s="88">
        <v>5.65</v>
      </c>
      <c r="V1115" s="35">
        <v>7.5</v>
      </c>
      <c r="W1115" s="59">
        <v>11.5</v>
      </c>
      <c r="X1115" s="44"/>
      <c r="Y1115" s="44"/>
      <c r="Z1115" s="44"/>
      <c r="AA1115" s="44"/>
      <c r="AB1115" s="44"/>
      <c r="AC1115" s="67">
        <f t="shared" si="416"/>
        <v>0</v>
      </c>
      <c r="AD1115" s="111"/>
      <c r="AE1115" s="20">
        <f t="shared" si="417"/>
        <v>0</v>
      </c>
      <c r="AF1115" s="85">
        <f t="shared" si="430"/>
        <v>134.65</v>
      </c>
      <c r="AG1115" s="21">
        <f t="shared" si="429"/>
        <v>134.65</v>
      </c>
      <c r="AH1115" s="82"/>
      <c r="AI1115" s="51"/>
      <c r="AJ1115" s="22">
        <f t="shared" si="418"/>
        <v>134.65</v>
      </c>
      <c r="AK1115" s="23">
        <f t="shared" si="419"/>
        <v>-0.96999999999999886</v>
      </c>
      <c r="AL1115" s="54"/>
      <c r="AM1115" s="24">
        <f t="shared" si="420"/>
        <v>0</v>
      </c>
      <c r="AN1115" s="25">
        <f t="shared" si="421"/>
        <v>133.68</v>
      </c>
      <c r="AO1115" s="26">
        <f t="shared" si="422"/>
        <v>133.68</v>
      </c>
      <c r="AP1115" s="79"/>
      <c r="AQ1115" s="24">
        <v>60</v>
      </c>
      <c r="AR1115" s="25">
        <v>200</v>
      </c>
      <c r="AS1115" s="25">
        <v>0</v>
      </c>
      <c r="AT1115" s="25">
        <v>16</v>
      </c>
      <c r="AU1115" s="25">
        <v>54</v>
      </c>
      <c r="AV1115" s="62">
        <f t="shared" si="431"/>
        <v>330</v>
      </c>
      <c r="AW1115" s="63">
        <f t="shared" si="432"/>
        <v>313.5</v>
      </c>
      <c r="AX1115" s="113">
        <v>6</v>
      </c>
      <c r="AY1115" s="113">
        <v>20</v>
      </c>
      <c r="AZ1115" s="113">
        <v>8</v>
      </c>
      <c r="BA1115" s="113">
        <v>1</v>
      </c>
      <c r="BB1115" s="81">
        <f t="shared" si="423"/>
        <v>35</v>
      </c>
      <c r="BC1115" s="80">
        <f t="shared" si="427"/>
        <v>278.5</v>
      </c>
      <c r="BD1115" s="36">
        <f t="shared" si="424"/>
        <v>133.68</v>
      </c>
      <c r="BE1115" s="80">
        <f t="shared" si="425"/>
        <v>144.82</v>
      </c>
    </row>
    <row r="1116" spans="1:57" ht="18" thickBot="1">
      <c r="A1116" s="217">
        <v>41932</v>
      </c>
      <c r="B1116" s="201" t="str">
        <f t="shared" si="434"/>
        <v>21:30:00</v>
      </c>
      <c r="C1116" s="27" t="s">
        <v>58</v>
      </c>
      <c r="D1116" s="44">
        <v>683</v>
      </c>
      <c r="E1116" s="44">
        <v>546</v>
      </c>
      <c r="F1116" s="44">
        <v>789</v>
      </c>
      <c r="G1116" s="44">
        <v>22</v>
      </c>
      <c r="H1116" s="44">
        <v>19</v>
      </c>
      <c r="I1116" s="35">
        <v>26</v>
      </c>
      <c r="J1116" s="48">
        <f t="shared" si="412"/>
        <v>2018</v>
      </c>
      <c r="K1116" s="48">
        <f t="shared" si="413"/>
        <v>67</v>
      </c>
      <c r="L1116" s="44">
        <v>715</v>
      </c>
      <c r="M1116" s="19">
        <v>498</v>
      </c>
      <c r="N1116" s="19"/>
      <c r="O1116" s="56">
        <v>23</v>
      </c>
      <c r="P1116" s="56">
        <v>17</v>
      </c>
      <c r="Q1116" s="56"/>
      <c r="R1116" s="48">
        <f t="shared" si="414"/>
        <v>1213</v>
      </c>
      <c r="S1116" s="48">
        <f t="shared" si="415"/>
        <v>40</v>
      </c>
      <c r="T1116" s="50">
        <f t="shared" si="426"/>
        <v>107</v>
      </c>
      <c r="U1116" s="88">
        <v>5.65</v>
      </c>
      <c r="V1116" s="35">
        <v>7</v>
      </c>
      <c r="W1116" s="59">
        <v>11.5</v>
      </c>
      <c r="X1116" s="44"/>
      <c r="Y1116" s="44"/>
      <c r="Z1116" s="44"/>
      <c r="AA1116" s="44"/>
      <c r="AB1116" s="44"/>
      <c r="AC1116" s="67">
        <f t="shared" si="416"/>
        <v>0</v>
      </c>
      <c r="AD1116" s="111"/>
      <c r="AE1116" s="20">
        <f t="shared" si="417"/>
        <v>0</v>
      </c>
      <c r="AF1116" s="85">
        <f t="shared" si="430"/>
        <v>131.15</v>
      </c>
      <c r="AG1116" s="21">
        <f t="shared" si="429"/>
        <v>131.15</v>
      </c>
      <c r="AH1116" s="82"/>
      <c r="AI1116" s="51"/>
      <c r="AJ1116" s="22">
        <f t="shared" si="418"/>
        <v>131.15</v>
      </c>
      <c r="AK1116" s="23">
        <f t="shared" si="419"/>
        <v>2.5300000000000011</v>
      </c>
      <c r="AL1116" s="54"/>
      <c r="AM1116" s="24">
        <f t="shared" si="420"/>
        <v>0</v>
      </c>
      <c r="AN1116" s="25">
        <f t="shared" si="421"/>
        <v>133.68</v>
      </c>
      <c r="AO1116" s="26">
        <f t="shared" si="422"/>
        <v>133.68</v>
      </c>
      <c r="AP1116" s="79"/>
      <c r="AQ1116" s="24">
        <v>60</v>
      </c>
      <c r="AR1116" s="25">
        <v>200</v>
      </c>
      <c r="AS1116" s="25">
        <v>0</v>
      </c>
      <c r="AT1116" s="25">
        <v>16</v>
      </c>
      <c r="AU1116" s="25">
        <v>54</v>
      </c>
      <c r="AV1116" s="62">
        <f t="shared" si="431"/>
        <v>330</v>
      </c>
      <c r="AW1116" s="63">
        <f t="shared" si="432"/>
        <v>313.5</v>
      </c>
      <c r="AX1116" s="113">
        <v>6</v>
      </c>
      <c r="AY1116" s="113">
        <v>20</v>
      </c>
      <c r="AZ1116" s="113">
        <v>8</v>
      </c>
      <c r="BA1116" s="113">
        <v>1</v>
      </c>
      <c r="BB1116" s="81">
        <f t="shared" si="423"/>
        <v>35</v>
      </c>
      <c r="BC1116" s="80">
        <f t="shared" si="427"/>
        <v>278.5</v>
      </c>
      <c r="BD1116" s="36">
        <f t="shared" si="424"/>
        <v>133.68</v>
      </c>
      <c r="BE1116" s="80">
        <f t="shared" si="425"/>
        <v>144.82</v>
      </c>
    </row>
    <row r="1117" spans="1:57" ht="18" thickBot="1">
      <c r="A1117" s="217">
        <v>41932</v>
      </c>
      <c r="B1117" s="201" t="str">
        <f t="shared" si="434"/>
        <v>21:45:00</v>
      </c>
      <c r="C1117" s="27" t="s">
        <v>59</v>
      </c>
      <c r="D1117" s="44">
        <v>683</v>
      </c>
      <c r="E1117" s="44">
        <v>546</v>
      </c>
      <c r="F1117" s="44">
        <v>789</v>
      </c>
      <c r="G1117" s="44">
        <v>22</v>
      </c>
      <c r="H1117" s="44">
        <v>19</v>
      </c>
      <c r="I1117" s="35">
        <v>26</v>
      </c>
      <c r="J1117" s="48">
        <f>D1117+E1117+F1117</f>
        <v>2018</v>
      </c>
      <c r="K1117" s="48">
        <f>G1117+H1117+I1117</f>
        <v>67</v>
      </c>
      <c r="L1117" s="44">
        <v>715</v>
      </c>
      <c r="M1117" s="19">
        <v>498</v>
      </c>
      <c r="N1117" s="19"/>
      <c r="O1117" s="56">
        <v>23</v>
      </c>
      <c r="P1117" s="56">
        <v>17</v>
      </c>
      <c r="Q1117" s="56"/>
      <c r="R1117" s="48">
        <f t="shared" si="414"/>
        <v>1213</v>
      </c>
      <c r="S1117" s="48">
        <f>O1117+P1118+Q1117</f>
        <v>40</v>
      </c>
      <c r="T1117" s="50">
        <f t="shared" si="426"/>
        <v>107</v>
      </c>
      <c r="U1117" s="88">
        <v>5.65</v>
      </c>
      <c r="V1117" s="35">
        <v>7</v>
      </c>
      <c r="W1117" s="59">
        <v>11.5</v>
      </c>
      <c r="X1117" s="44"/>
      <c r="Y1117" s="44"/>
      <c r="Z1117" s="44"/>
      <c r="AA1117" s="44"/>
      <c r="AB1117" s="44"/>
      <c r="AC1117" s="67">
        <f t="shared" si="416"/>
        <v>0</v>
      </c>
      <c r="AD1117" s="111"/>
      <c r="AE1117" s="20">
        <f t="shared" si="417"/>
        <v>0</v>
      </c>
      <c r="AF1117" s="85">
        <f t="shared" si="430"/>
        <v>131.15</v>
      </c>
      <c r="AG1117" s="21">
        <f t="shared" si="429"/>
        <v>131.15</v>
      </c>
      <c r="AH1117" s="82"/>
      <c r="AI1117" s="51"/>
      <c r="AJ1117" s="22">
        <f t="shared" si="418"/>
        <v>131.15</v>
      </c>
      <c r="AK1117" s="23">
        <f t="shared" si="419"/>
        <v>2.5300000000000011</v>
      </c>
      <c r="AL1117" s="54"/>
      <c r="AM1117" s="24">
        <f t="shared" si="420"/>
        <v>0</v>
      </c>
      <c r="AN1117" s="25">
        <f t="shared" si="421"/>
        <v>133.68</v>
      </c>
      <c r="AO1117" s="26">
        <f t="shared" si="422"/>
        <v>133.68</v>
      </c>
      <c r="AP1117" s="79"/>
      <c r="AQ1117" s="24">
        <v>60</v>
      </c>
      <c r="AR1117" s="25">
        <v>200</v>
      </c>
      <c r="AS1117" s="25">
        <v>0</v>
      </c>
      <c r="AT1117" s="25">
        <v>16</v>
      </c>
      <c r="AU1117" s="25">
        <v>54</v>
      </c>
      <c r="AV1117" s="62">
        <f t="shared" si="431"/>
        <v>330</v>
      </c>
      <c r="AW1117" s="63">
        <f t="shared" si="432"/>
        <v>313.5</v>
      </c>
      <c r="AX1117" s="113">
        <v>6</v>
      </c>
      <c r="AY1117" s="113">
        <v>20</v>
      </c>
      <c r="AZ1117" s="113">
        <v>8</v>
      </c>
      <c r="BA1117" s="113">
        <v>1</v>
      </c>
      <c r="BB1117" s="81">
        <f t="shared" si="423"/>
        <v>35</v>
      </c>
      <c r="BC1117" s="80">
        <f t="shared" si="427"/>
        <v>278.5</v>
      </c>
      <c r="BD1117" s="36">
        <f t="shared" si="424"/>
        <v>133.68</v>
      </c>
      <c r="BE1117" s="80">
        <f t="shared" si="425"/>
        <v>144.82</v>
      </c>
    </row>
    <row r="1118" spans="1:57" ht="18" thickBot="1">
      <c r="A1118" s="217">
        <v>41932</v>
      </c>
      <c r="B1118" s="201" t="str">
        <f t="shared" si="434"/>
        <v>22:00:00</v>
      </c>
      <c r="C1118" s="27" t="s">
        <v>28</v>
      </c>
      <c r="D1118" s="44">
        <v>641</v>
      </c>
      <c r="E1118" s="44">
        <v>525</v>
      </c>
      <c r="F1118" s="44">
        <v>757</v>
      </c>
      <c r="G1118" s="44">
        <v>21</v>
      </c>
      <c r="H1118" s="44">
        <v>18</v>
      </c>
      <c r="I1118" s="35">
        <v>25</v>
      </c>
      <c r="J1118" s="48">
        <f t="shared" si="412"/>
        <v>1923</v>
      </c>
      <c r="K1118" s="48">
        <f t="shared" si="413"/>
        <v>64</v>
      </c>
      <c r="L1118" s="44">
        <v>681</v>
      </c>
      <c r="M1118" s="19">
        <v>484</v>
      </c>
      <c r="N1118" s="19"/>
      <c r="O1118" s="56">
        <v>22</v>
      </c>
      <c r="P1118" s="56">
        <v>17</v>
      </c>
      <c r="Q1118" s="56"/>
      <c r="R1118" s="48">
        <f t="shared" si="414"/>
        <v>1165</v>
      </c>
      <c r="S1118" s="48">
        <f>O1118+P1119+Q1118</f>
        <v>38</v>
      </c>
      <c r="T1118" s="50">
        <f t="shared" si="426"/>
        <v>102</v>
      </c>
      <c r="U1118" s="88">
        <v>5.04</v>
      </c>
      <c r="V1118" s="35">
        <v>7</v>
      </c>
      <c r="W1118" s="44">
        <v>10.7</v>
      </c>
      <c r="X1118" s="44"/>
      <c r="Y1118" s="44"/>
      <c r="Z1118" s="44"/>
      <c r="AA1118" s="44"/>
      <c r="AB1118" s="44"/>
      <c r="AC1118" s="67">
        <f t="shared" si="416"/>
        <v>0</v>
      </c>
      <c r="AD1118" s="111"/>
      <c r="AE1118" s="20">
        <f t="shared" si="417"/>
        <v>0</v>
      </c>
      <c r="AF1118" s="85">
        <f t="shared" si="430"/>
        <v>124.74000000000001</v>
      </c>
      <c r="AG1118" s="21">
        <f t="shared" si="429"/>
        <v>124.74000000000001</v>
      </c>
      <c r="AH1118" s="82"/>
      <c r="AI1118" s="51"/>
      <c r="AJ1118" s="22">
        <f t="shared" si="418"/>
        <v>124.74000000000001</v>
      </c>
      <c r="AK1118" s="23">
        <f t="shared" si="419"/>
        <v>8.9399999999999977</v>
      </c>
      <c r="AL1118" s="54"/>
      <c r="AM1118" s="24">
        <f t="shared" si="420"/>
        <v>0</v>
      </c>
      <c r="AN1118" s="25">
        <f t="shared" si="421"/>
        <v>133.68</v>
      </c>
      <c r="AO1118" s="26">
        <f t="shared" si="422"/>
        <v>133.68</v>
      </c>
      <c r="AP1118" s="79"/>
      <c r="AQ1118" s="24">
        <v>60</v>
      </c>
      <c r="AR1118" s="25">
        <v>200</v>
      </c>
      <c r="AS1118" s="25">
        <v>0</v>
      </c>
      <c r="AT1118" s="25">
        <v>16</v>
      </c>
      <c r="AU1118" s="25">
        <v>54</v>
      </c>
      <c r="AV1118" s="62">
        <f t="shared" si="431"/>
        <v>330</v>
      </c>
      <c r="AW1118" s="63">
        <f t="shared" si="432"/>
        <v>313.5</v>
      </c>
      <c r="AX1118" s="113">
        <v>6</v>
      </c>
      <c r="AY1118" s="113">
        <v>20</v>
      </c>
      <c r="AZ1118" s="113">
        <v>8</v>
      </c>
      <c r="BA1118" s="113">
        <v>1</v>
      </c>
      <c r="BB1118" s="81">
        <f t="shared" si="423"/>
        <v>35</v>
      </c>
      <c r="BC1118" s="80">
        <f t="shared" si="427"/>
        <v>278.5</v>
      </c>
      <c r="BD1118" s="36">
        <f t="shared" si="424"/>
        <v>133.68</v>
      </c>
      <c r="BE1118" s="80">
        <f t="shared" si="425"/>
        <v>144.82</v>
      </c>
    </row>
    <row r="1119" spans="1:57" ht="18" thickBot="1">
      <c r="A1119" s="217">
        <v>41932</v>
      </c>
      <c r="B1119" s="201" t="str">
        <f t="shared" si="434"/>
        <v>22:30:00</v>
      </c>
      <c r="C1119" s="215" t="s">
        <v>60</v>
      </c>
      <c r="D1119" s="44">
        <v>620</v>
      </c>
      <c r="E1119" s="44">
        <v>481</v>
      </c>
      <c r="F1119" s="44">
        <v>748</v>
      </c>
      <c r="G1119" s="44">
        <v>21</v>
      </c>
      <c r="H1119" s="44">
        <v>17</v>
      </c>
      <c r="I1119" s="35">
        <v>25</v>
      </c>
      <c r="J1119" s="48">
        <f t="shared" si="412"/>
        <v>1849</v>
      </c>
      <c r="K1119" s="48">
        <f t="shared" si="413"/>
        <v>63</v>
      </c>
      <c r="L1119" s="44">
        <v>653</v>
      </c>
      <c r="M1119" s="19">
        <v>468</v>
      </c>
      <c r="N1119" s="19"/>
      <c r="O1119" s="45">
        <v>21</v>
      </c>
      <c r="P1119" s="56">
        <v>16</v>
      </c>
      <c r="Q1119" s="56"/>
      <c r="R1119" s="48">
        <f t="shared" si="414"/>
        <v>1121</v>
      </c>
      <c r="S1119" s="48">
        <f>O1119+P1120+Q1119</f>
        <v>36</v>
      </c>
      <c r="T1119" s="50">
        <f t="shared" si="426"/>
        <v>99</v>
      </c>
      <c r="U1119" s="88">
        <v>5.04</v>
      </c>
      <c r="V1119" s="44">
        <v>7</v>
      </c>
      <c r="W1119" s="44">
        <v>10.7</v>
      </c>
      <c r="X1119" s="44"/>
      <c r="Y1119" s="44"/>
      <c r="Z1119" s="44"/>
      <c r="AA1119" s="44"/>
      <c r="AB1119" s="44"/>
      <c r="AC1119" s="67">
        <f t="shared" si="416"/>
        <v>0</v>
      </c>
      <c r="AD1119" s="111"/>
      <c r="AE1119" s="20">
        <f t="shared" si="417"/>
        <v>0</v>
      </c>
      <c r="AF1119" s="85">
        <f t="shared" si="430"/>
        <v>121.74000000000001</v>
      </c>
      <c r="AG1119" s="21">
        <f t="shared" si="429"/>
        <v>121.74000000000001</v>
      </c>
      <c r="AH1119" s="82"/>
      <c r="AI1119" s="51"/>
      <c r="AJ1119" s="22">
        <f t="shared" si="418"/>
        <v>121.74000000000001</v>
      </c>
      <c r="AK1119" s="23">
        <f t="shared" si="419"/>
        <v>11.939999999999998</v>
      </c>
      <c r="AL1119" s="54"/>
      <c r="AM1119" s="24">
        <f t="shared" si="420"/>
        <v>0</v>
      </c>
      <c r="AN1119" s="25">
        <f t="shared" si="421"/>
        <v>133.68</v>
      </c>
      <c r="AO1119" s="26">
        <f t="shared" si="422"/>
        <v>133.68</v>
      </c>
      <c r="AP1119" s="79"/>
      <c r="AQ1119" s="24">
        <v>60</v>
      </c>
      <c r="AR1119" s="25">
        <v>200</v>
      </c>
      <c r="AS1119" s="25">
        <v>0</v>
      </c>
      <c r="AT1119" s="25">
        <v>16</v>
      </c>
      <c r="AU1119" s="25">
        <v>54</v>
      </c>
      <c r="AV1119" s="62">
        <f t="shared" si="431"/>
        <v>330</v>
      </c>
      <c r="AW1119" s="63">
        <f t="shared" si="432"/>
        <v>313.5</v>
      </c>
      <c r="AX1119" s="113">
        <v>6</v>
      </c>
      <c r="AY1119" s="113">
        <v>20</v>
      </c>
      <c r="AZ1119" s="113">
        <v>8</v>
      </c>
      <c r="BA1119" s="113">
        <v>1</v>
      </c>
      <c r="BB1119" s="81">
        <f t="shared" si="423"/>
        <v>35</v>
      </c>
      <c r="BC1119" s="80">
        <f t="shared" si="427"/>
        <v>278.5</v>
      </c>
      <c r="BD1119" s="36">
        <f t="shared" si="424"/>
        <v>133.68</v>
      </c>
      <c r="BE1119" s="80">
        <f t="shared" si="425"/>
        <v>144.82</v>
      </c>
    </row>
    <row r="1120" spans="1:57" ht="18" thickBot="1">
      <c r="A1120" s="217">
        <v>41932</v>
      </c>
      <c r="B1120" s="201" t="str">
        <f t="shared" si="434"/>
        <v>23:00:00</v>
      </c>
      <c r="C1120" s="215" t="s">
        <v>29</v>
      </c>
      <c r="D1120" s="44">
        <v>593</v>
      </c>
      <c r="E1120" s="44">
        <v>455</v>
      </c>
      <c r="F1120" s="44">
        <v>725</v>
      </c>
      <c r="G1120" s="44">
        <v>20</v>
      </c>
      <c r="H1120" s="44">
        <v>16</v>
      </c>
      <c r="I1120" s="35">
        <v>24</v>
      </c>
      <c r="J1120" s="48">
        <f t="shared" si="412"/>
        <v>1773</v>
      </c>
      <c r="K1120" s="48">
        <f t="shared" si="413"/>
        <v>60</v>
      </c>
      <c r="L1120" s="44">
        <v>613</v>
      </c>
      <c r="M1120" s="19">
        <v>445</v>
      </c>
      <c r="N1120" s="19"/>
      <c r="O1120" s="45">
        <v>20</v>
      </c>
      <c r="P1120" s="56">
        <v>15</v>
      </c>
      <c r="Q1120" s="56"/>
      <c r="R1120" s="48">
        <f t="shared" si="414"/>
        <v>1058</v>
      </c>
      <c r="S1120" s="48">
        <f>O1120+P1121+Q1120</f>
        <v>35</v>
      </c>
      <c r="T1120" s="50">
        <f t="shared" si="426"/>
        <v>95</v>
      </c>
      <c r="U1120" s="88">
        <v>4.5</v>
      </c>
      <c r="V1120" s="44">
        <v>6.5</v>
      </c>
      <c r="W1120" s="44">
        <v>9.6</v>
      </c>
      <c r="X1120" s="44"/>
      <c r="Y1120" s="44"/>
      <c r="Z1120" s="44"/>
      <c r="AA1120" s="44"/>
      <c r="AB1120" s="44"/>
      <c r="AC1120" s="67">
        <f t="shared" si="416"/>
        <v>0</v>
      </c>
      <c r="AD1120" s="111"/>
      <c r="AE1120" s="20">
        <f t="shared" si="417"/>
        <v>0</v>
      </c>
      <c r="AF1120" s="85">
        <f>T1120+U1120+V1120+W1120+X1120+Y1120+Z1120+AA1120+AB1120</f>
        <v>115.6</v>
      </c>
      <c r="AG1120" s="21">
        <f t="shared" si="429"/>
        <v>115.6</v>
      </c>
      <c r="AH1120" s="82"/>
      <c r="AI1120" s="51"/>
      <c r="AJ1120" s="22">
        <f t="shared" si="418"/>
        <v>115.6</v>
      </c>
      <c r="AK1120" s="23">
        <f t="shared" si="419"/>
        <v>18.080000000000013</v>
      </c>
      <c r="AL1120" s="54"/>
      <c r="AM1120" s="24">
        <f t="shared" si="420"/>
        <v>0</v>
      </c>
      <c r="AN1120" s="25">
        <f t="shared" si="421"/>
        <v>133.68</v>
      </c>
      <c r="AO1120" s="26">
        <f t="shared" si="422"/>
        <v>133.68</v>
      </c>
      <c r="AP1120" s="79"/>
      <c r="AQ1120" s="24">
        <v>60</v>
      </c>
      <c r="AR1120" s="25">
        <v>200</v>
      </c>
      <c r="AS1120" s="25">
        <v>0</v>
      </c>
      <c r="AT1120" s="25">
        <v>16</v>
      </c>
      <c r="AU1120" s="25">
        <v>54</v>
      </c>
      <c r="AV1120" s="62">
        <f t="shared" si="431"/>
        <v>330</v>
      </c>
      <c r="AW1120" s="63">
        <f t="shared" si="432"/>
        <v>313.5</v>
      </c>
      <c r="AX1120" s="113">
        <v>6</v>
      </c>
      <c r="AY1120" s="113">
        <v>20</v>
      </c>
      <c r="AZ1120" s="113">
        <v>8</v>
      </c>
      <c r="BA1120" s="113">
        <v>1</v>
      </c>
      <c r="BB1120" s="81">
        <f t="shared" si="423"/>
        <v>35</v>
      </c>
      <c r="BC1120" s="80">
        <f t="shared" si="427"/>
        <v>278.5</v>
      </c>
      <c r="BD1120" s="36">
        <f t="shared" si="424"/>
        <v>133.68</v>
      </c>
      <c r="BE1120" s="80">
        <f t="shared" si="425"/>
        <v>144.82</v>
      </c>
    </row>
    <row r="1121" spans="1:57" ht="18" thickBot="1">
      <c r="A1121" s="217">
        <v>41932</v>
      </c>
      <c r="B1121" s="201" t="str">
        <f t="shared" si="434"/>
        <v>23:30:00</v>
      </c>
      <c r="C1121" s="32" t="s">
        <v>61</v>
      </c>
      <c r="D1121" s="44">
        <v>565</v>
      </c>
      <c r="E1121" s="44">
        <v>429</v>
      </c>
      <c r="F1121" s="44">
        <v>695</v>
      </c>
      <c r="G1121" s="44">
        <v>19</v>
      </c>
      <c r="H1121" s="44">
        <v>15</v>
      </c>
      <c r="I1121" s="35">
        <v>24</v>
      </c>
      <c r="J1121" s="48">
        <f t="shared" si="412"/>
        <v>1689</v>
      </c>
      <c r="K1121" s="48">
        <f t="shared" si="413"/>
        <v>58</v>
      </c>
      <c r="L1121" s="44">
        <v>608</v>
      </c>
      <c r="M1121" s="19">
        <v>446</v>
      </c>
      <c r="N1121" s="19"/>
      <c r="O1121" s="45">
        <v>20</v>
      </c>
      <c r="P1121" s="56">
        <v>15</v>
      </c>
      <c r="Q1121" s="56"/>
      <c r="R1121" s="48">
        <f t="shared" si="414"/>
        <v>1054</v>
      </c>
      <c r="S1121" s="48">
        <f t="shared" si="415"/>
        <v>35</v>
      </c>
      <c r="T1121" s="50">
        <f t="shared" si="426"/>
        <v>93</v>
      </c>
      <c r="U1121" s="88">
        <v>4.5</v>
      </c>
      <c r="V1121" s="44">
        <v>6.5</v>
      </c>
      <c r="W1121" s="44">
        <v>9.6</v>
      </c>
      <c r="X1121" s="44"/>
      <c r="Y1121" s="44"/>
      <c r="Z1121" s="44"/>
      <c r="AA1121" s="44"/>
      <c r="AB1121" s="44"/>
      <c r="AC1121" s="67">
        <f t="shared" si="416"/>
        <v>0</v>
      </c>
      <c r="AD1121" s="111"/>
      <c r="AE1121" s="20">
        <f t="shared" si="417"/>
        <v>0</v>
      </c>
      <c r="AF1121" s="85">
        <f>T1121+U1121+V1121+W1121+X1121+Y1121+Z1121+AA1121+AB1121</f>
        <v>113.6</v>
      </c>
      <c r="AG1121" s="21">
        <f t="shared" si="429"/>
        <v>113.6</v>
      </c>
      <c r="AH1121" s="82"/>
      <c r="AI1121" s="51"/>
      <c r="AJ1121" s="22">
        <f t="shared" si="418"/>
        <v>113.6</v>
      </c>
      <c r="AK1121" s="23">
        <f t="shared" si="419"/>
        <v>20.080000000000013</v>
      </c>
      <c r="AL1121" s="54"/>
      <c r="AM1121" s="24">
        <f t="shared" si="420"/>
        <v>0</v>
      </c>
      <c r="AN1121" s="25">
        <f t="shared" si="421"/>
        <v>133.68</v>
      </c>
      <c r="AO1121" s="26">
        <f t="shared" si="422"/>
        <v>133.68</v>
      </c>
      <c r="AP1121" s="79"/>
      <c r="AQ1121" s="24">
        <v>60</v>
      </c>
      <c r="AR1121" s="25">
        <v>200</v>
      </c>
      <c r="AS1121" s="25">
        <v>0</v>
      </c>
      <c r="AT1121" s="25">
        <v>16</v>
      </c>
      <c r="AU1121" s="25">
        <v>54</v>
      </c>
      <c r="AV1121" s="62">
        <f t="shared" si="431"/>
        <v>330</v>
      </c>
      <c r="AW1121" s="63">
        <f t="shared" si="432"/>
        <v>313.5</v>
      </c>
      <c r="AX1121" s="113">
        <v>6</v>
      </c>
      <c r="AY1121" s="113">
        <v>20</v>
      </c>
      <c r="AZ1121" s="113">
        <v>8</v>
      </c>
      <c r="BA1121" s="113">
        <v>1</v>
      </c>
      <c r="BB1121" s="81">
        <f t="shared" si="423"/>
        <v>35</v>
      </c>
      <c r="BC1121" s="80">
        <f t="shared" si="427"/>
        <v>278.5</v>
      </c>
      <c r="BD1121" s="36">
        <f t="shared" si="424"/>
        <v>133.68</v>
      </c>
      <c r="BE1121" s="80">
        <f t="shared" si="425"/>
        <v>144.82</v>
      </c>
    </row>
    <row r="1122" spans="1:57" ht="17.399999999999999">
      <c r="A1122" s="217">
        <v>41933</v>
      </c>
      <c r="B1122" s="201" t="str">
        <f t="shared" si="434"/>
        <v>00:00:00</v>
      </c>
      <c r="C1122" s="18" t="s">
        <v>85</v>
      </c>
      <c r="D1122" s="88">
        <v>530</v>
      </c>
      <c r="E1122" s="88">
        <v>387</v>
      </c>
      <c r="F1122" s="90">
        <v>646</v>
      </c>
      <c r="G1122" s="90">
        <v>18</v>
      </c>
      <c r="H1122" s="151">
        <v>14</v>
      </c>
      <c r="I1122" s="152">
        <v>23</v>
      </c>
      <c r="J1122" s="155">
        <f t="shared" si="412"/>
        <v>1563</v>
      </c>
      <c r="K1122" s="155">
        <f t="shared" si="413"/>
        <v>55</v>
      </c>
      <c r="L1122" s="88">
        <v>595</v>
      </c>
      <c r="M1122" s="94">
        <v>431</v>
      </c>
      <c r="N1122" s="94"/>
      <c r="O1122" s="94">
        <v>19</v>
      </c>
      <c r="P1122" s="90">
        <v>15</v>
      </c>
      <c r="Q1122" s="154"/>
      <c r="R1122" s="155">
        <f>SUM(L1122+M1122+N1122)</f>
        <v>1026</v>
      </c>
      <c r="S1122" s="155">
        <f t="shared" si="415"/>
        <v>34</v>
      </c>
      <c r="T1122" s="156">
        <f>SUM(K1122+S1122)</f>
        <v>89</v>
      </c>
      <c r="U1122" s="97">
        <v>4.32</v>
      </c>
      <c r="V1122" s="88">
        <v>6.5</v>
      </c>
      <c r="W1122" s="99">
        <v>9.1</v>
      </c>
      <c r="X1122" s="53"/>
      <c r="Y1122" s="53"/>
      <c r="Z1122" s="53"/>
      <c r="AA1122" s="53"/>
      <c r="AB1122" s="53"/>
      <c r="AC1122" s="67">
        <f>SUM(X1122:AB1122)</f>
        <v>0</v>
      </c>
      <c r="AD1122" s="51"/>
      <c r="AE1122" s="20">
        <f>AC1122+AD1122</f>
        <v>0</v>
      </c>
      <c r="AF1122" s="85">
        <f>T1122+U1122+V1122+W1122+X1122+V1121+Z1122+AA1122+AB1122</f>
        <v>115.41999999999999</v>
      </c>
      <c r="AG1122" s="21">
        <f>+AF1122-AM1122</f>
        <v>115.41999999999999</v>
      </c>
      <c r="AH1122" s="82"/>
      <c r="AI1122" s="51"/>
      <c r="AJ1122" s="22">
        <f t="shared" si="418"/>
        <v>115.41999999999999</v>
      </c>
      <c r="AK1122" s="23">
        <f t="shared" si="419"/>
        <v>20.084000000000003</v>
      </c>
      <c r="AL1122" s="54"/>
      <c r="AM1122" s="24">
        <f t="shared" si="420"/>
        <v>0</v>
      </c>
      <c r="AN1122" s="25">
        <f>BD1122</f>
        <v>135.50399999999999</v>
      </c>
      <c r="AO1122" s="26">
        <f>AM1122+AN1122</f>
        <v>135.50399999999999</v>
      </c>
      <c r="AP1122" s="79"/>
      <c r="AQ1122" s="112">
        <v>65</v>
      </c>
      <c r="AR1122" s="112">
        <v>200</v>
      </c>
      <c r="AS1122" s="112">
        <v>0</v>
      </c>
      <c r="AT1122" s="112">
        <v>15</v>
      </c>
      <c r="AU1122" s="112">
        <v>54</v>
      </c>
      <c r="AV1122" s="132">
        <f>SUM(AQ1122:AU1122)</f>
        <v>334</v>
      </c>
      <c r="AW1122" s="63">
        <f>AV1122*0.95</f>
        <v>317.3</v>
      </c>
      <c r="AX1122" s="24">
        <v>6</v>
      </c>
      <c r="AY1122" s="25">
        <v>20</v>
      </c>
      <c r="AZ1122" s="25">
        <v>8</v>
      </c>
      <c r="BA1122" s="25">
        <v>1</v>
      </c>
      <c r="BB1122" s="81">
        <f>SUM(AX1122:BA1122)</f>
        <v>35</v>
      </c>
      <c r="BC1122" s="80">
        <f>AW1122-BB1122</f>
        <v>282.3</v>
      </c>
      <c r="BD1122" s="36">
        <f>BC1122*0.48</f>
        <v>135.50399999999999</v>
      </c>
      <c r="BE1122" s="80">
        <f>BC1122*0.52</f>
        <v>146.79600000000002</v>
      </c>
    </row>
    <row r="1123" spans="1:57" ht="17.399999999999999">
      <c r="A1123" s="217">
        <v>41933</v>
      </c>
      <c r="B1123" s="201" t="str">
        <f t="shared" si="434"/>
        <v>00:30:00</v>
      </c>
      <c r="C1123" s="27" t="s">
        <v>38</v>
      </c>
      <c r="D1123" s="88">
        <v>492</v>
      </c>
      <c r="E1123" s="88">
        <v>380</v>
      </c>
      <c r="F1123" s="88">
        <v>640</v>
      </c>
      <c r="G1123" s="90">
        <v>17</v>
      </c>
      <c r="H1123" s="88">
        <v>13</v>
      </c>
      <c r="I1123" s="152">
        <v>23</v>
      </c>
      <c r="J1123" s="157">
        <f t="shared" si="412"/>
        <v>1512</v>
      </c>
      <c r="K1123" s="157">
        <f t="shared" si="413"/>
        <v>53</v>
      </c>
      <c r="L1123" s="89">
        <v>565</v>
      </c>
      <c r="M1123" s="94">
        <v>430</v>
      </c>
      <c r="N1123" s="94"/>
      <c r="O1123" s="94">
        <v>19</v>
      </c>
      <c r="P1123" s="93">
        <v>15</v>
      </c>
      <c r="Q1123" s="93"/>
      <c r="R1123" s="157">
        <f>SUM(L1123+M1123+N1123)</f>
        <v>995</v>
      </c>
      <c r="S1123" s="157">
        <f t="shared" si="415"/>
        <v>34</v>
      </c>
      <c r="T1123" s="158">
        <f>SUM(K1123+S1123)</f>
        <v>87</v>
      </c>
      <c r="U1123" s="97">
        <v>4.32</v>
      </c>
      <c r="V1123" s="88">
        <v>5.5</v>
      </c>
      <c r="W1123" s="99">
        <v>9.1</v>
      </c>
      <c r="X1123" s="44"/>
      <c r="Y1123" s="137"/>
      <c r="Z1123" s="53"/>
      <c r="AA1123" s="44"/>
      <c r="AB1123" s="44"/>
      <c r="AC1123" s="68">
        <f t="shared" ref="AC1123:AC1177" si="435">SUM(X1123:AB1123)</f>
        <v>0</v>
      </c>
      <c r="AD1123" s="51"/>
      <c r="AE1123" s="20">
        <f t="shared" ref="AE1123:AE1157" si="436">AC1123+AD1123</f>
        <v>0</v>
      </c>
      <c r="AF1123" s="85">
        <f>T1123+U1123+V1123+W1123+X1123+V1122+Z1123+AA1123+AB1123</f>
        <v>112.41999999999999</v>
      </c>
      <c r="AG1123" s="21">
        <f>+AF1123-AM1123</f>
        <v>112.41999999999999</v>
      </c>
      <c r="AH1123" s="82"/>
      <c r="AI1123" s="78"/>
      <c r="AJ1123" s="22">
        <f t="shared" si="418"/>
        <v>112.41999999999999</v>
      </c>
      <c r="AK1123" s="23">
        <f t="shared" si="419"/>
        <v>23.084000000000003</v>
      </c>
      <c r="AL1123" s="54"/>
      <c r="AM1123" s="24">
        <f t="shared" si="420"/>
        <v>0</v>
      </c>
      <c r="AN1123" s="25">
        <f t="shared" ref="AN1123:AN1177" si="437">BD1123</f>
        <v>135.50399999999999</v>
      </c>
      <c r="AO1123" s="28">
        <f t="shared" ref="AO1123:AO1177" si="438">AM1123+AN1123</f>
        <v>135.50399999999999</v>
      </c>
      <c r="AP1123" s="79"/>
      <c r="AQ1123" s="112">
        <v>65</v>
      </c>
      <c r="AR1123" s="112">
        <v>200</v>
      </c>
      <c r="AS1123" s="112">
        <v>0</v>
      </c>
      <c r="AT1123" s="112">
        <v>15</v>
      </c>
      <c r="AU1123" s="112">
        <v>54</v>
      </c>
      <c r="AV1123" s="62">
        <f t="shared" ref="AV1123:AV1176" si="439">SUM(AQ1123:AU1123)</f>
        <v>334</v>
      </c>
      <c r="AW1123" s="64">
        <f t="shared" ref="AW1123:AW1177" si="440">AV1123*0.95</f>
        <v>317.3</v>
      </c>
      <c r="AX1123" s="24">
        <v>6</v>
      </c>
      <c r="AY1123" s="25">
        <v>20</v>
      </c>
      <c r="AZ1123" s="25">
        <v>8</v>
      </c>
      <c r="BA1123" s="25">
        <v>1</v>
      </c>
      <c r="BB1123" s="81">
        <f t="shared" ref="BB1123:BB1177" si="441">SUM(AX1123:BA1123)</f>
        <v>35</v>
      </c>
      <c r="BC1123" s="80">
        <f t="shared" ref="BC1123:BC1177" si="442">AW1123-BB1123</f>
        <v>282.3</v>
      </c>
      <c r="BD1123" s="36">
        <f t="shared" ref="BD1123:BD1151" si="443">BC1123*0.48</f>
        <v>135.50399999999999</v>
      </c>
      <c r="BE1123" s="80">
        <f t="shared" ref="BE1123:BE1177" si="444">BC1123*0.52</f>
        <v>146.79600000000002</v>
      </c>
    </row>
    <row r="1124" spans="1:57" ht="17.399999999999999">
      <c r="A1124" s="217">
        <v>41933</v>
      </c>
      <c r="B1124" s="201" t="str">
        <f t="shared" si="434"/>
        <v>01:00:00</v>
      </c>
      <c r="C1124" s="18" t="s">
        <v>7</v>
      </c>
      <c r="D1124" s="88">
        <v>484</v>
      </c>
      <c r="E1124" s="90">
        <v>370</v>
      </c>
      <c r="F1124" s="90">
        <v>635</v>
      </c>
      <c r="G1124" s="90">
        <v>17</v>
      </c>
      <c r="H1124" s="88">
        <v>13</v>
      </c>
      <c r="I1124" s="152">
        <v>20</v>
      </c>
      <c r="J1124" s="157">
        <f t="shared" si="412"/>
        <v>1489</v>
      </c>
      <c r="K1124" s="157">
        <f t="shared" si="413"/>
        <v>50</v>
      </c>
      <c r="L1124" s="89">
        <v>561</v>
      </c>
      <c r="M1124" s="94">
        <v>427</v>
      </c>
      <c r="N1124" s="94"/>
      <c r="O1124" s="94">
        <v>19</v>
      </c>
      <c r="P1124" s="93">
        <v>15</v>
      </c>
      <c r="Q1124" s="93"/>
      <c r="R1124" s="157">
        <f t="shared" ref="R1124:R1177" si="445">SUM(L1124+M1124+N1124)</f>
        <v>988</v>
      </c>
      <c r="S1124" s="157">
        <f t="shared" si="415"/>
        <v>34</v>
      </c>
      <c r="T1124" s="158">
        <f t="shared" ref="T1124:T1177" si="446">SUM(K1124+S1124)</f>
        <v>84</v>
      </c>
      <c r="U1124" s="97">
        <v>4</v>
      </c>
      <c r="V1124" s="88">
        <v>5.5</v>
      </c>
      <c r="W1124" s="99">
        <v>7.8</v>
      </c>
      <c r="X1124" s="44"/>
      <c r="Y1124" s="137"/>
      <c r="Z1124" s="44"/>
      <c r="AA1124" s="44"/>
      <c r="AB1124" s="44"/>
      <c r="AC1124" s="68">
        <f t="shared" si="435"/>
        <v>0</v>
      </c>
      <c r="AD1124" s="51"/>
      <c r="AE1124" s="20">
        <f t="shared" si="436"/>
        <v>0</v>
      </c>
      <c r="AF1124" s="85">
        <f>T1124+U1124+V1124+W1124+X1124+V1123+Z1124+AA1124+AB1124</f>
        <v>106.8</v>
      </c>
      <c r="AG1124" s="21">
        <f>+AF1124-AM1124</f>
        <v>106.8</v>
      </c>
      <c r="AH1124" s="82"/>
      <c r="AI1124" s="78"/>
      <c r="AJ1124" s="22">
        <f t="shared" si="418"/>
        <v>106.8</v>
      </c>
      <c r="AK1124" s="23">
        <f t="shared" si="419"/>
        <v>28.703999999999994</v>
      </c>
      <c r="AL1124" s="58"/>
      <c r="AM1124" s="24">
        <f t="shared" si="420"/>
        <v>0</v>
      </c>
      <c r="AN1124" s="25">
        <f t="shared" si="437"/>
        <v>135.50399999999999</v>
      </c>
      <c r="AO1124" s="28">
        <f t="shared" si="438"/>
        <v>135.50399999999999</v>
      </c>
      <c r="AP1124" s="79"/>
      <c r="AQ1124" s="112">
        <v>65</v>
      </c>
      <c r="AR1124" s="112">
        <v>200</v>
      </c>
      <c r="AS1124" s="112">
        <v>0</v>
      </c>
      <c r="AT1124" s="112">
        <v>15</v>
      </c>
      <c r="AU1124" s="112">
        <v>54</v>
      </c>
      <c r="AV1124" s="62">
        <f t="shared" si="439"/>
        <v>334</v>
      </c>
      <c r="AW1124" s="64">
        <f t="shared" si="440"/>
        <v>317.3</v>
      </c>
      <c r="AX1124" s="24">
        <v>6</v>
      </c>
      <c r="AY1124" s="25">
        <v>20</v>
      </c>
      <c r="AZ1124" s="25">
        <v>8</v>
      </c>
      <c r="BA1124" s="25">
        <v>1</v>
      </c>
      <c r="BB1124" s="81">
        <f t="shared" si="441"/>
        <v>35</v>
      </c>
      <c r="BC1124" s="80">
        <f t="shared" si="442"/>
        <v>282.3</v>
      </c>
      <c r="BD1124" s="36">
        <f t="shared" si="443"/>
        <v>135.50399999999999</v>
      </c>
      <c r="BE1124" s="80">
        <f t="shared" si="444"/>
        <v>146.79600000000002</v>
      </c>
    </row>
    <row r="1125" spans="1:57" ht="17.399999999999999">
      <c r="A1125" s="217">
        <v>41933</v>
      </c>
      <c r="B1125" s="201" t="str">
        <f t="shared" si="434"/>
        <v>01:30:00</v>
      </c>
      <c r="C1125" s="18" t="s">
        <v>39</v>
      </c>
      <c r="D1125" s="88">
        <v>475</v>
      </c>
      <c r="E1125" s="88">
        <v>366</v>
      </c>
      <c r="F1125" s="88">
        <v>633</v>
      </c>
      <c r="G1125" s="90">
        <v>16</v>
      </c>
      <c r="H1125" s="88">
        <v>13</v>
      </c>
      <c r="I1125" s="152">
        <v>21</v>
      </c>
      <c r="J1125" s="157">
        <f t="shared" si="412"/>
        <v>1474</v>
      </c>
      <c r="K1125" s="157">
        <f t="shared" si="413"/>
        <v>50</v>
      </c>
      <c r="L1125" s="89">
        <v>555</v>
      </c>
      <c r="M1125" s="94">
        <v>420</v>
      </c>
      <c r="N1125" s="94"/>
      <c r="O1125" s="94">
        <v>19</v>
      </c>
      <c r="P1125" s="93">
        <v>14</v>
      </c>
      <c r="Q1125" s="93"/>
      <c r="R1125" s="157">
        <f t="shared" si="445"/>
        <v>975</v>
      </c>
      <c r="S1125" s="157">
        <f t="shared" si="415"/>
        <v>33</v>
      </c>
      <c r="T1125" s="158">
        <f t="shared" si="446"/>
        <v>83</v>
      </c>
      <c r="U1125" s="97">
        <v>4</v>
      </c>
      <c r="V1125" s="88">
        <v>5.5</v>
      </c>
      <c r="W1125" s="99">
        <v>7.8</v>
      </c>
      <c r="X1125" s="44"/>
      <c r="Y1125" s="137"/>
      <c r="Z1125" s="44"/>
      <c r="AA1125" s="44"/>
      <c r="AB1125" s="44"/>
      <c r="AC1125" s="68">
        <f t="shared" si="435"/>
        <v>0</v>
      </c>
      <c r="AD1125" s="35"/>
      <c r="AE1125" s="20">
        <f t="shared" si="436"/>
        <v>0</v>
      </c>
      <c r="AF1125" s="85">
        <f>T1125+U1125+V1125+W1125+X1125+V1124+Z1125+AA1125+AB1125</f>
        <v>105.8</v>
      </c>
      <c r="AG1125" s="21">
        <f>+AF1125-AM1125</f>
        <v>105.8</v>
      </c>
      <c r="AH1125" s="82"/>
      <c r="AI1125" s="78"/>
      <c r="AJ1125" s="22">
        <f t="shared" si="418"/>
        <v>105.8</v>
      </c>
      <c r="AK1125" s="23">
        <f t="shared" si="419"/>
        <v>29.703999999999994</v>
      </c>
      <c r="AL1125" s="58"/>
      <c r="AM1125" s="24">
        <f t="shared" si="420"/>
        <v>0</v>
      </c>
      <c r="AN1125" s="25">
        <f t="shared" si="437"/>
        <v>135.50399999999999</v>
      </c>
      <c r="AO1125" s="28">
        <f t="shared" si="438"/>
        <v>135.50399999999999</v>
      </c>
      <c r="AP1125" s="79"/>
      <c r="AQ1125" s="112">
        <v>65</v>
      </c>
      <c r="AR1125" s="112">
        <v>200</v>
      </c>
      <c r="AS1125" s="112">
        <v>0</v>
      </c>
      <c r="AT1125" s="112">
        <v>15</v>
      </c>
      <c r="AU1125" s="112">
        <v>54</v>
      </c>
      <c r="AV1125" s="62">
        <f t="shared" si="439"/>
        <v>334</v>
      </c>
      <c r="AW1125" s="64">
        <f t="shared" si="440"/>
        <v>317.3</v>
      </c>
      <c r="AX1125" s="24">
        <v>6</v>
      </c>
      <c r="AY1125" s="25">
        <v>20</v>
      </c>
      <c r="AZ1125" s="25">
        <v>8</v>
      </c>
      <c r="BA1125" s="25">
        <v>1</v>
      </c>
      <c r="BB1125" s="81">
        <f t="shared" si="441"/>
        <v>35</v>
      </c>
      <c r="BC1125" s="80">
        <f t="shared" si="442"/>
        <v>282.3</v>
      </c>
      <c r="BD1125" s="36">
        <f t="shared" si="443"/>
        <v>135.50399999999999</v>
      </c>
      <c r="BE1125" s="80">
        <f t="shared" si="444"/>
        <v>146.79600000000002</v>
      </c>
    </row>
    <row r="1126" spans="1:57" ht="17.399999999999999">
      <c r="A1126" s="217">
        <v>41933</v>
      </c>
      <c r="B1126" s="201" t="str">
        <f t="shared" si="434"/>
        <v>02:00:00</v>
      </c>
      <c r="C1126" s="27" t="s">
        <v>8</v>
      </c>
      <c r="D1126" s="88">
        <v>468</v>
      </c>
      <c r="E1126" s="88">
        <v>366</v>
      </c>
      <c r="F1126" s="88">
        <v>620</v>
      </c>
      <c r="G1126" s="90">
        <v>16</v>
      </c>
      <c r="H1126" s="88">
        <v>13</v>
      </c>
      <c r="I1126" s="152">
        <v>21</v>
      </c>
      <c r="J1126" s="157">
        <f t="shared" si="412"/>
        <v>1454</v>
      </c>
      <c r="K1126" s="157">
        <f t="shared" si="413"/>
        <v>50</v>
      </c>
      <c r="L1126" s="89">
        <v>547</v>
      </c>
      <c r="M1126" s="94">
        <v>418</v>
      </c>
      <c r="N1126" s="94"/>
      <c r="O1126" s="94">
        <v>18</v>
      </c>
      <c r="P1126" s="93">
        <v>14</v>
      </c>
      <c r="Q1126" s="93"/>
      <c r="R1126" s="157">
        <f t="shared" si="445"/>
        <v>965</v>
      </c>
      <c r="S1126" s="157">
        <f t="shared" si="415"/>
        <v>32</v>
      </c>
      <c r="T1126" s="158">
        <f t="shared" si="446"/>
        <v>82</v>
      </c>
      <c r="U1126" s="88">
        <v>3.96</v>
      </c>
      <c r="V1126" s="88">
        <v>5</v>
      </c>
      <c r="W1126" s="99">
        <v>7.6</v>
      </c>
      <c r="X1126" s="44"/>
      <c r="Y1126" s="137"/>
      <c r="Z1126" s="44"/>
      <c r="AA1126" s="44"/>
      <c r="AB1126" s="44"/>
      <c r="AC1126" s="68">
        <f t="shared" si="435"/>
        <v>0</v>
      </c>
      <c r="AD1126" s="35"/>
      <c r="AE1126" s="20">
        <f t="shared" si="436"/>
        <v>0</v>
      </c>
      <c r="AF1126" s="85">
        <f>T1126+U1126+V1126+W1126+X1126+V1125+Z1126+AA1126+AB1126</f>
        <v>104.05999999999999</v>
      </c>
      <c r="AG1126" s="21">
        <f t="shared" ref="AG1126:AG1177" si="447">+AF1126-AM1126</f>
        <v>104.05999999999999</v>
      </c>
      <c r="AH1126" s="82"/>
      <c r="AI1126" s="78"/>
      <c r="AJ1126" s="22">
        <f t="shared" si="418"/>
        <v>104.05999999999999</v>
      </c>
      <c r="AK1126" s="23">
        <f t="shared" si="419"/>
        <v>31.444000000000003</v>
      </c>
      <c r="AL1126" s="58"/>
      <c r="AM1126" s="24">
        <f t="shared" si="420"/>
        <v>0</v>
      </c>
      <c r="AN1126" s="25">
        <f t="shared" si="437"/>
        <v>135.50399999999999</v>
      </c>
      <c r="AO1126" s="28">
        <f t="shared" si="438"/>
        <v>135.50399999999999</v>
      </c>
      <c r="AP1126" s="79"/>
      <c r="AQ1126" s="112">
        <v>65</v>
      </c>
      <c r="AR1126" s="112">
        <v>200</v>
      </c>
      <c r="AS1126" s="112">
        <v>0</v>
      </c>
      <c r="AT1126" s="112">
        <v>15</v>
      </c>
      <c r="AU1126" s="112">
        <v>54</v>
      </c>
      <c r="AV1126" s="62">
        <f t="shared" si="439"/>
        <v>334</v>
      </c>
      <c r="AW1126" s="64">
        <f t="shared" si="440"/>
        <v>317.3</v>
      </c>
      <c r="AX1126" s="24">
        <v>6</v>
      </c>
      <c r="AY1126" s="25">
        <v>20</v>
      </c>
      <c r="AZ1126" s="25">
        <v>8</v>
      </c>
      <c r="BA1126" s="25">
        <v>1</v>
      </c>
      <c r="BB1126" s="81">
        <f t="shared" si="441"/>
        <v>35</v>
      </c>
      <c r="BC1126" s="80">
        <f t="shared" si="442"/>
        <v>282.3</v>
      </c>
      <c r="BD1126" s="36">
        <f t="shared" si="443"/>
        <v>135.50399999999999</v>
      </c>
      <c r="BE1126" s="80">
        <f t="shared" si="444"/>
        <v>146.79600000000002</v>
      </c>
    </row>
    <row r="1127" spans="1:57" ht="17.399999999999999">
      <c r="A1127" s="217">
        <v>41933</v>
      </c>
      <c r="B1127" s="201" t="str">
        <f t="shared" si="434"/>
        <v>02:30:00</v>
      </c>
      <c r="C1127" s="27" t="s">
        <v>40</v>
      </c>
      <c r="D1127" s="88">
        <v>460</v>
      </c>
      <c r="E1127" s="88">
        <v>364</v>
      </c>
      <c r="F1127" s="88">
        <v>608</v>
      </c>
      <c r="G1127" s="90">
        <v>16</v>
      </c>
      <c r="H1127" s="88">
        <v>13</v>
      </c>
      <c r="I1127" s="152">
        <v>20</v>
      </c>
      <c r="J1127" s="157">
        <f t="shared" si="412"/>
        <v>1432</v>
      </c>
      <c r="K1127" s="157">
        <f t="shared" si="413"/>
        <v>49</v>
      </c>
      <c r="L1127" s="89">
        <v>540</v>
      </c>
      <c r="M1127" s="94">
        <v>416</v>
      </c>
      <c r="N1127" s="94"/>
      <c r="O1127" s="94">
        <v>18</v>
      </c>
      <c r="P1127" s="93">
        <v>14</v>
      </c>
      <c r="Q1127" s="93"/>
      <c r="R1127" s="157">
        <f t="shared" si="445"/>
        <v>956</v>
      </c>
      <c r="S1127" s="157">
        <f t="shared" si="415"/>
        <v>32</v>
      </c>
      <c r="T1127" s="158">
        <f t="shared" si="446"/>
        <v>81</v>
      </c>
      <c r="U1127" s="88">
        <v>3.96</v>
      </c>
      <c r="V1127" s="88">
        <v>5</v>
      </c>
      <c r="W1127" s="99">
        <v>7.6</v>
      </c>
      <c r="X1127" s="44"/>
      <c r="Y1127" s="44"/>
      <c r="Z1127" s="44"/>
      <c r="AA1127" s="44"/>
      <c r="AB1127" s="44"/>
      <c r="AC1127" s="68">
        <f t="shared" si="435"/>
        <v>0</v>
      </c>
      <c r="AD1127" s="35"/>
      <c r="AE1127" s="20">
        <f t="shared" si="436"/>
        <v>0</v>
      </c>
      <c r="AF1127" s="85">
        <f t="shared" ref="AF1127:AF1150" si="448">T1127+U1127+V1127+W1127+X1127+Y1127+Z1127+AA1127+AB1127</f>
        <v>97.559999999999988</v>
      </c>
      <c r="AG1127" s="21">
        <f t="shared" si="447"/>
        <v>97.559999999999988</v>
      </c>
      <c r="AH1127" s="82"/>
      <c r="AI1127" s="78"/>
      <c r="AJ1127" s="22">
        <f t="shared" si="418"/>
        <v>97.559999999999988</v>
      </c>
      <c r="AK1127" s="23">
        <f t="shared" si="419"/>
        <v>37.944000000000003</v>
      </c>
      <c r="AL1127" s="58"/>
      <c r="AM1127" s="24">
        <f t="shared" si="420"/>
        <v>0</v>
      </c>
      <c r="AN1127" s="25">
        <f t="shared" si="437"/>
        <v>135.50399999999999</v>
      </c>
      <c r="AO1127" s="28">
        <f t="shared" si="438"/>
        <v>135.50399999999999</v>
      </c>
      <c r="AP1127" s="79"/>
      <c r="AQ1127" s="112">
        <v>65</v>
      </c>
      <c r="AR1127" s="112">
        <v>200</v>
      </c>
      <c r="AS1127" s="112">
        <v>0</v>
      </c>
      <c r="AT1127" s="112">
        <v>15</v>
      </c>
      <c r="AU1127" s="112">
        <v>54</v>
      </c>
      <c r="AV1127" s="62">
        <f t="shared" si="439"/>
        <v>334</v>
      </c>
      <c r="AW1127" s="64">
        <f t="shared" si="440"/>
        <v>317.3</v>
      </c>
      <c r="AX1127" s="24">
        <v>6</v>
      </c>
      <c r="AY1127" s="25">
        <v>20</v>
      </c>
      <c r="AZ1127" s="25">
        <v>8</v>
      </c>
      <c r="BA1127" s="25">
        <v>1</v>
      </c>
      <c r="BB1127" s="81">
        <f t="shared" si="441"/>
        <v>35</v>
      </c>
      <c r="BC1127" s="80">
        <f t="shared" si="442"/>
        <v>282.3</v>
      </c>
      <c r="BD1127" s="36">
        <f t="shared" si="443"/>
        <v>135.50399999999999</v>
      </c>
      <c r="BE1127" s="80">
        <f t="shared" si="444"/>
        <v>146.79600000000002</v>
      </c>
    </row>
    <row r="1128" spans="1:57" ht="17.399999999999999">
      <c r="A1128" s="217">
        <v>41933</v>
      </c>
      <c r="B1128" s="201" t="str">
        <f t="shared" si="434"/>
        <v>03:00:00</v>
      </c>
      <c r="C1128" s="27" t="s">
        <v>9</v>
      </c>
      <c r="D1128" s="88">
        <v>457</v>
      </c>
      <c r="E1128" s="88">
        <v>360</v>
      </c>
      <c r="F1128" s="88">
        <v>606</v>
      </c>
      <c r="G1128" s="88">
        <v>16</v>
      </c>
      <c r="H1128" s="88">
        <v>13</v>
      </c>
      <c r="I1128" s="152">
        <v>20</v>
      </c>
      <c r="J1128" s="157">
        <f t="shared" si="412"/>
        <v>1423</v>
      </c>
      <c r="K1128" s="157">
        <f t="shared" si="413"/>
        <v>49</v>
      </c>
      <c r="L1128" s="89">
        <v>532</v>
      </c>
      <c r="M1128" s="94">
        <v>414</v>
      </c>
      <c r="N1128" s="94"/>
      <c r="O1128" s="94">
        <v>18</v>
      </c>
      <c r="P1128" s="93">
        <v>14</v>
      </c>
      <c r="Q1128" s="93"/>
      <c r="R1128" s="157">
        <f t="shared" si="445"/>
        <v>946</v>
      </c>
      <c r="S1128" s="157">
        <f t="shared" si="415"/>
        <v>32</v>
      </c>
      <c r="T1128" s="158">
        <f t="shared" si="446"/>
        <v>81</v>
      </c>
      <c r="U1128" s="88">
        <v>3.96</v>
      </c>
      <c r="V1128" s="88">
        <v>5</v>
      </c>
      <c r="W1128" s="99">
        <v>7.8</v>
      </c>
      <c r="X1128" s="44"/>
      <c r="Y1128" s="44"/>
      <c r="Z1128" s="44"/>
      <c r="AA1128" s="44"/>
      <c r="AB1128" s="44"/>
      <c r="AC1128" s="68">
        <f t="shared" si="435"/>
        <v>0</v>
      </c>
      <c r="AD1128" s="35"/>
      <c r="AE1128" s="20">
        <f t="shared" si="436"/>
        <v>0</v>
      </c>
      <c r="AF1128" s="85">
        <f t="shared" si="448"/>
        <v>97.759999999999991</v>
      </c>
      <c r="AG1128" s="21">
        <f t="shared" si="447"/>
        <v>97.759999999999991</v>
      </c>
      <c r="AH1128" s="82"/>
      <c r="AI1128" s="78"/>
      <c r="AJ1128" s="22">
        <f t="shared" si="418"/>
        <v>97.759999999999991</v>
      </c>
      <c r="AK1128" s="23">
        <f t="shared" si="419"/>
        <v>37.744</v>
      </c>
      <c r="AL1128" s="58"/>
      <c r="AM1128" s="24">
        <f t="shared" si="420"/>
        <v>0</v>
      </c>
      <c r="AN1128" s="25">
        <f t="shared" si="437"/>
        <v>135.50399999999999</v>
      </c>
      <c r="AO1128" s="28">
        <f t="shared" si="438"/>
        <v>135.50399999999999</v>
      </c>
      <c r="AP1128" s="79"/>
      <c r="AQ1128" s="112">
        <v>65</v>
      </c>
      <c r="AR1128" s="112">
        <v>200</v>
      </c>
      <c r="AS1128" s="112">
        <v>0</v>
      </c>
      <c r="AT1128" s="112">
        <v>15</v>
      </c>
      <c r="AU1128" s="112">
        <v>54</v>
      </c>
      <c r="AV1128" s="62">
        <f t="shared" si="439"/>
        <v>334</v>
      </c>
      <c r="AW1128" s="64">
        <f t="shared" si="440"/>
        <v>317.3</v>
      </c>
      <c r="AX1128" s="24">
        <v>6</v>
      </c>
      <c r="AY1128" s="25">
        <v>20</v>
      </c>
      <c r="AZ1128" s="25">
        <v>8</v>
      </c>
      <c r="BA1128" s="25">
        <v>1</v>
      </c>
      <c r="BB1128" s="81">
        <f t="shared" si="441"/>
        <v>35</v>
      </c>
      <c r="BC1128" s="80">
        <f t="shared" si="442"/>
        <v>282.3</v>
      </c>
      <c r="BD1128" s="36">
        <f t="shared" si="443"/>
        <v>135.50399999999999</v>
      </c>
      <c r="BE1128" s="80">
        <f t="shared" si="444"/>
        <v>146.79600000000002</v>
      </c>
    </row>
    <row r="1129" spans="1:57" ht="17.399999999999999">
      <c r="A1129" s="217">
        <v>41933</v>
      </c>
      <c r="B1129" s="201" t="str">
        <f t="shared" si="434"/>
        <v>03:30:00</v>
      </c>
      <c r="C1129" s="27" t="s">
        <v>41</v>
      </c>
      <c r="D1129" s="88">
        <v>453</v>
      </c>
      <c r="E1129" s="88">
        <v>355</v>
      </c>
      <c r="F1129" s="88">
        <v>605</v>
      </c>
      <c r="G1129" s="88">
        <v>15</v>
      </c>
      <c r="H1129" s="88">
        <v>12</v>
      </c>
      <c r="I1129" s="152">
        <v>20</v>
      </c>
      <c r="J1129" s="157">
        <f t="shared" si="412"/>
        <v>1413</v>
      </c>
      <c r="K1129" s="157">
        <f t="shared" si="413"/>
        <v>47</v>
      </c>
      <c r="L1129" s="89">
        <v>534</v>
      </c>
      <c r="M1129" s="94">
        <v>408</v>
      </c>
      <c r="N1129" s="94"/>
      <c r="O1129" s="94">
        <v>18</v>
      </c>
      <c r="P1129" s="93">
        <v>14</v>
      </c>
      <c r="Q1129" s="93"/>
      <c r="R1129" s="157">
        <f t="shared" si="445"/>
        <v>942</v>
      </c>
      <c r="S1129" s="157">
        <f t="shared" si="415"/>
        <v>32</v>
      </c>
      <c r="T1129" s="158">
        <f t="shared" si="446"/>
        <v>79</v>
      </c>
      <c r="U1129" s="88">
        <v>3.96</v>
      </c>
      <c r="V1129" s="88">
        <v>5</v>
      </c>
      <c r="W1129" s="99">
        <v>7.8</v>
      </c>
      <c r="X1129" s="44"/>
      <c r="Y1129" s="44"/>
      <c r="Z1129" s="44"/>
      <c r="AA1129" s="44"/>
      <c r="AB1129" s="44"/>
      <c r="AC1129" s="68">
        <f t="shared" si="435"/>
        <v>0</v>
      </c>
      <c r="AD1129" s="35"/>
      <c r="AE1129" s="20">
        <f t="shared" si="436"/>
        <v>0</v>
      </c>
      <c r="AF1129" s="85">
        <f t="shared" si="448"/>
        <v>95.759999999999991</v>
      </c>
      <c r="AG1129" s="21">
        <f t="shared" si="447"/>
        <v>95.759999999999991</v>
      </c>
      <c r="AH1129" s="82"/>
      <c r="AI1129" s="78"/>
      <c r="AJ1129" s="22">
        <f t="shared" si="418"/>
        <v>95.759999999999991</v>
      </c>
      <c r="AK1129" s="23">
        <f t="shared" si="419"/>
        <v>39.744</v>
      </c>
      <c r="AL1129" s="58"/>
      <c r="AM1129" s="24">
        <f t="shared" si="420"/>
        <v>0</v>
      </c>
      <c r="AN1129" s="25">
        <f t="shared" si="437"/>
        <v>135.50399999999999</v>
      </c>
      <c r="AO1129" s="28">
        <f t="shared" si="438"/>
        <v>135.50399999999999</v>
      </c>
      <c r="AP1129" s="79"/>
      <c r="AQ1129" s="112">
        <v>65</v>
      </c>
      <c r="AR1129" s="112">
        <v>200</v>
      </c>
      <c r="AS1129" s="112">
        <v>0</v>
      </c>
      <c r="AT1129" s="112">
        <v>15</v>
      </c>
      <c r="AU1129" s="112">
        <v>54</v>
      </c>
      <c r="AV1129" s="62">
        <f t="shared" si="439"/>
        <v>334</v>
      </c>
      <c r="AW1129" s="64">
        <f t="shared" si="440"/>
        <v>317.3</v>
      </c>
      <c r="AX1129" s="24">
        <v>6</v>
      </c>
      <c r="AY1129" s="25">
        <v>20</v>
      </c>
      <c r="AZ1129" s="25">
        <v>8</v>
      </c>
      <c r="BA1129" s="25">
        <v>1</v>
      </c>
      <c r="BB1129" s="81">
        <f t="shared" si="441"/>
        <v>35</v>
      </c>
      <c r="BC1129" s="80">
        <f t="shared" si="442"/>
        <v>282.3</v>
      </c>
      <c r="BD1129" s="36">
        <f t="shared" si="443"/>
        <v>135.50399999999999</v>
      </c>
      <c r="BE1129" s="80">
        <f t="shared" si="444"/>
        <v>146.79600000000002</v>
      </c>
    </row>
    <row r="1130" spans="1:57" ht="17.399999999999999">
      <c r="A1130" s="217">
        <v>41933</v>
      </c>
      <c r="B1130" s="201" t="str">
        <f t="shared" si="434"/>
        <v>04:00:00</v>
      </c>
      <c r="C1130" s="27" t="s">
        <v>10</v>
      </c>
      <c r="D1130" s="88">
        <v>448</v>
      </c>
      <c r="E1130" s="88">
        <v>351</v>
      </c>
      <c r="F1130" s="88">
        <v>610</v>
      </c>
      <c r="G1130" s="88">
        <v>15</v>
      </c>
      <c r="H1130" s="88">
        <v>12</v>
      </c>
      <c r="I1130" s="152">
        <v>20</v>
      </c>
      <c r="J1130" s="157">
        <f t="shared" si="412"/>
        <v>1409</v>
      </c>
      <c r="K1130" s="157">
        <f t="shared" si="413"/>
        <v>47</v>
      </c>
      <c r="L1130" s="89">
        <v>534</v>
      </c>
      <c r="M1130" s="94">
        <v>401</v>
      </c>
      <c r="N1130" s="94"/>
      <c r="O1130" s="94">
        <v>18</v>
      </c>
      <c r="P1130" s="93">
        <v>14</v>
      </c>
      <c r="Q1130" s="93"/>
      <c r="R1130" s="157">
        <f t="shared" si="445"/>
        <v>935</v>
      </c>
      <c r="S1130" s="157">
        <f t="shared" si="415"/>
        <v>32</v>
      </c>
      <c r="T1130" s="158">
        <f t="shared" si="446"/>
        <v>79</v>
      </c>
      <c r="U1130" s="88">
        <v>3.96</v>
      </c>
      <c r="V1130" s="88">
        <v>5</v>
      </c>
      <c r="W1130" s="99">
        <v>7.7</v>
      </c>
      <c r="X1130" s="44"/>
      <c r="Y1130" s="44"/>
      <c r="Z1130" s="44"/>
      <c r="AA1130" s="44"/>
      <c r="AB1130" s="44"/>
      <c r="AC1130" s="68">
        <f t="shared" si="435"/>
        <v>0</v>
      </c>
      <c r="AD1130" s="35"/>
      <c r="AE1130" s="20">
        <f t="shared" si="436"/>
        <v>0</v>
      </c>
      <c r="AF1130" s="85">
        <f t="shared" si="448"/>
        <v>95.66</v>
      </c>
      <c r="AG1130" s="21">
        <f t="shared" si="447"/>
        <v>95.66</v>
      </c>
      <c r="AH1130" s="82"/>
      <c r="AI1130" s="78"/>
      <c r="AJ1130" s="22">
        <f t="shared" si="418"/>
        <v>95.66</v>
      </c>
      <c r="AK1130" s="23">
        <f t="shared" si="419"/>
        <v>39.843999999999994</v>
      </c>
      <c r="AL1130" s="58"/>
      <c r="AM1130" s="24">
        <f t="shared" si="420"/>
        <v>0</v>
      </c>
      <c r="AN1130" s="25">
        <f t="shared" si="437"/>
        <v>135.50399999999999</v>
      </c>
      <c r="AO1130" s="28">
        <f t="shared" si="438"/>
        <v>135.50399999999999</v>
      </c>
      <c r="AP1130" s="79"/>
      <c r="AQ1130" s="112">
        <v>65</v>
      </c>
      <c r="AR1130" s="112">
        <v>200</v>
      </c>
      <c r="AS1130" s="112">
        <v>0</v>
      </c>
      <c r="AT1130" s="112">
        <v>15</v>
      </c>
      <c r="AU1130" s="112">
        <v>54</v>
      </c>
      <c r="AV1130" s="62">
        <f t="shared" si="439"/>
        <v>334</v>
      </c>
      <c r="AW1130" s="64">
        <f t="shared" si="440"/>
        <v>317.3</v>
      </c>
      <c r="AX1130" s="24">
        <v>6</v>
      </c>
      <c r="AY1130" s="25">
        <v>20</v>
      </c>
      <c r="AZ1130" s="25">
        <v>8</v>
      </c>
      <c r="BA1130" s="25">
        <v>1</v>
      </c>
      <c r="BB1130" s="81">
        <f t="shared" si="441"/>
        <v>35</v>
      </c>
      <c r="BC1130" s="80">
        <f t="shared" si="442"/>
        <v>282.3</v>
      </c>
      <c r="BD1130" s="36">
        <f t="shared" si="443"/>
        <v>135.50399999999999</v>
      </c>
      <c r="BE1130" s="80">
        <f t="shared" si="444"/>
        <v>146.79600000000002</v>
      </c>
    </row>
    <row r="1131" spans="1:57" ht="17.399999999999999">
      <c r="A1131" s="217">
        <v>41933</v>
      </c>
      <c r="B1131" s="201" t="str">
        <f t="shared" si="434"/>
        <v>04:30:00</v>
      </c>
      <c r="C1131" s="27" t="s">
        <v>42</v>
      </c>
      <c r="D1131" s="88">
        <v>476</v>
      </c>
      <c r="E1131" s="88">
        <v>360</v>
      </c>
      <c r="F1131" s="88">
        <v>630</v>
      </c>
      <c r="G1131" s="88">
        <v>16</v>
      </c>
      <c r="H1131" s="88">
        <v>13</v>
      </c>
      <c r="I1131" s="152">
        <v>20</v>
      </c>
      <c r="J1131" s="157">
        <f t="shared" ref="J1131:J1194" si="449">D1131+E1131+F1131</f>
        <v>1466</v>
      </c>
      <c r="K1131" s="157">
        <f t="shared" ref="K1131:K1194" si="450">G1131+H1131+I1131</f>
        <v>49</v>
      </c>
      <c r="L1131" s="89">
        <v>536</v>
      </c>
      <c r="M1131" s="94">
        <v>411</v>
      </c>
      <c r="N1131" s="94"/>
      <c r="O1131" s="94">
        <v>18</v>
      </c>
      <c r="P1131" s="93">
        <v>14</v>
      </c>
      <c r="Q1131" s="93"/>
      <c r="R1131" s="157">
        <f t="shared" si="445"/>
        <v>947</v>
      </c>
      <c r="S1131" s="157">
        <f t="shared" ref="S1131:S1194" si="451">O1131+P1131+Q1131</f>
        <v>32</v>
      </c>
      <c r="T1131" s="158">
        <f t="shared" si="446"/>
        <v>81</v>
      </c>
      <c r="U1131" s="88">
        <v>3.96</v>
      </c>
      <c r="V1131" s="88">
        <v>5</v>
      </c>
      <c r="W1131" s="99">
        <v>7.7</v>
      </c>
      <c r="X1131" s="44"/>
      <c r="Y1131" s="44"/>
      <c r="Z1131" s="44"/>
      <c r="AA1131" s="44"/>
      <c r="AB1131" s="44"/>
      <c r="AC1131" s="68">
        <f t="shared" si="435"/>
        <v>0</v>
      </c>
      <c r="AD1131" s="35"/>
      <c r="AE1131" s="20">
        <f t="shared" si="436"/>
        <v>0</v>
      </c>
      <c r="AF1131" s="85">
        <f t="shared" si="448"/>
        <v>97.66</v>
      </c>
      <c r="AG1131" s="21">
        <f t="shared" si="447"/>
        <v>97.66</v>
      </c>
      <c r="AH1131" s="82"/>
      <c r="AI1131" s="78"/>
      <c r="AJ1131" s="22">
        <f t="shared" ref="AJ1131:AJ1194" si="452">AF1131+AI1131</f>
        <v>97.66</v>
      </c>
      <c r="AK1131" s="23">
        <f t="shared" ref="AK1131:AK1194" si="453">AO1131-AF1131</f>
        <v>37.843999999999994</v>
      </c>
      <c r="AL1131" s="58"/>
      <c r="AM1131" s="24">
        <f t="shared" ref="AM1131:AM1194" si="454">AE1131</f>
        <v>0</v>
      </c>
      <c r="AN1131" s="25">
        <f t="shared" si="437"/>
        <v>135.50399999999999</v>
      </c>
      <c r="AO1131" s="28">
        <f t="shared" si="438"/>
        <v>135.50399999999999</v>
      </c>
      <c r="AP1131" s="79"/>
      <c r="AQ1131" s="112">
        <v>65</v>
      </c>
      <c r="AR1131" s="112">
        <v>200</v>
      </c>
      <c r="AS1131" s="112">
        <v>0</v>
      </c>
      <c r="AT1131" s="112">
        <v>15</v>
      </c>
      <c r="AU1131" s="112">
        <v>54</v>
      </c>
      <c r="AV1131" s="62">
        <f t="shared" si="439"/>
        <v>334</v>
      </c>
      <c r="AW1131" s="64">
        <f t="shared" si="440"/>
        <v>317.3</v>
      </c>
      <c r="AX1131" s="24">
        <v>6</v>
      </c>
      <c r="AY1131" s="25">
        <v>20</v>
      </c>
      <c r="AZ1131" s="25">
        <v>8</v>
      </c>
      <c r="BA1131" s="25">
        <v>1</v>
      </c>
      <c r="BB1131" s="81">
        <f t="shared" si="441"/>
        <v>35</v>
      </c>
      <c r="BC1131" s="80">
        <f t="shared" si="442"/>
        <v>282.3</v>
      </c>
      <c r="BD1131" s="36">
        <f t="shared" si="443"/>
        <v>135.50399999999999</v>
      </c>
      <c r="BE1131" s="80">
        <f t="shared" si="444"/>
        <v>146.79600000000002</v>
      </c>
    </row>
    <row r="1132" spans="1:57" ht="17.399999999999999">
      <c r="A1132" s="217">
        <v>41933</v>
      </c>
      <c r="B1132" s="201" t="str">
        <f t="shared" si="434"/>
        <v>05:00:00</v>
      </c>
      <c r="C1132" s="27" t="s">
        <v>11</v>
      </c>
      <c r="D1132" s="88">
        <v>485</v>
      </c>
      <c r="E1132" s="88">
        <v>365</v>
      </c>
      <c r="F1132" s="88">
        <v>655</v>
      </c>
      <c r="G1132" s="88">
        <v>16</v>
      </c>
      <c r="H1132" s="88">
        <v>13</v>
      </c>
      <c r="I1132" s="152">
        <v>21</v>
      </c>
      <c r="J1132" s="157">
        <f t="shared" si="449"/>
        <v>1505</v>
      </c>
      <c r="K1132" s="157">
        <f t="shared" si="450"/>
        <v>50</v>
      </c>
      <c r="L1132" s="89">
        <v>538</v>
      </c>
      <c r="M1132" s="94">
        <v>420</v>
      </c>
      <c r="N1132" s="94"/>
      <c r="O1132" s="94">
        <v>18</v>
      </c>
      <c r="P1132" s="93">
        <v>14</v>
      </c>
      <c r="Q1132" s="93"/>
      <c r="R1132" s="157">
        <f t="shared" si="445"/>
        <v>958</v>
      </c>
      <c r="S1132" s="157">
        <f t="shared" si="451"/>
        <v>32</v>
      </c>
      <c r="T1132" s="158">
        <f t="shared" si="446"/>
        <v>82</v>
      </c>
      <c r="U1132" s="88">
        <v>4.12</v>
      </c>
      <c r="V1132" s="88">
        <v>5</v>
      </c>
      <c r="W1132" s="99">
        <v>8.1</v>
      </c>
      <c r="X1132" s="44"/>
      <c r="Y1132" s="44"/>
      <c r="Z1132" s="44"/>
      <c r="AA1132" s="44"/>
      <c r="AB1132" s="44"/>
      <c r="AC1132" s="68">
        <f t="shared" si="435"/>
        <v>0</v>
      </c>
      <c r="AD1132" s="35"/>
      <c r="AE1132" s="20">
        <f t="shared" si="436"/>
        <v>0</v>
      </c>
      <c r="AF1132" s="85">
        <f t="shared" si="448"/>
        <v>99.22</v>
      </c>
      <c r="AG1132" s="21">
        <f t="shared" si="447"/>
        <v>99.22</v>
      </c>
      <c r="AH1132" s="82"/>
      <c r="AI1132" s="78"/>
      <c r="AJ1132" s="22">
        <f t="shared" si="452"/>
        <v>99.22</v>
      </c>
      <c r="AK1132" s="23">
        <f t="shared" si="453"/>
        <v>36.283999999999992</v>
      </c>
      <c r="AL1132" s="58"/>
      <c r="AM1132" s="24">
        <f t="shared" si="454"/>
        <v>0</v>
      </c>
      <c r="AN1132" s="25">
        <f t="shared" si="437"/>
        <v>135.50399999999999</v>
      </c>
      <c r="AO1132" s="28">
        <f t="shared" si="438"/>
        <v>135.50399999999999</v>
      </c>
      <c r="AP1132" s="79"/>
      <c r="AQ1132" s="112">
        <v>65</v>
      </c>
      <c r="AR1132" s="112">
        <v>200</v>
      </c>
      <c r="AS1132" s="112">
        <v>0</v>
      </c>
      <c r="AT1132" s="112">
        <v>15</v>
      </c>
      <c r="AU1132" s="112">
        <v>54</v>
      </c>
      <c r="AV1132" s="62">
        <f t="shared" si="439"/>
        <v>334</v>
      </c>
      <c r="AW1132" s="64">
        <f t="shared" si="440"/>
        <v>317.3</v>
      </c>
      <c r="AX1132" s="24">
        <v>6</v>
      </c>
      <c r="AY1132" s="25">
        <v>20</v>
      </c>
      <c r="AZ1132" s="25">
        <v>8</v>
      </c>
      <c r="BA1132" s="25">
        <v>1</v>
      </c>
      <c r="BB1132" s="81">
        <f t="shared" si="441"/>
        <v>35</v>
      </c>
      <c r="BC1132" s="80">
        <f t="shared" si="442"/>
        <v>282.3</v>
      </c>
      <c r="BD1132" s="36">
        <f t="shared" si="443"/>
        <v>135.50399999999999</v>
      </c>
      <c r="BE1132" s="80">
        <f t="shared" si="444"/>
        <v>146.79600000000002</v>
      </c>
    </row>
    <row r="1133" spans="1:57" ht="17.399999999999999">
      <c r="A1133" s="217">
        <v>41933</v>
      </c>
      <c r="B1133" s="201" t="str">
        <f t="shared" si="434"/>
        <v>05:30:00</v>
      </c>
      <c r="C1133" s="27" t="s">
        <v>43</v>
      </c>
      <c r="D1133" s="88">
        <v>473</v>
      </c>
      <c r="E1133" s="88">
        <v>352</v>
      </c>
      <c r="F1133" s="88">
        <v>655</v>
      </c>
      <c r="G1133" s="88">
        <v>16</v>
      </c>
      <c r="H1133" s="88">
        <v>12</v>
      </c>
      <c r="I1133" s="89">
        <v>21</v>
      </c>
      <c r="J1133" s="157">
        <f t="shared" si="449"/>
        <v>1480</v>
      </c>
      <c r="K1133" s="157">
        <f t="shared" si="450"/>
        <v>49</v>
      </c>
      <c r="L1133" s="89">
        <v>540</v>
      </c>
      <c r="M1133" s="94">
        <v>411</v>
      </c>
      <c r="N1133" s="94"/>
      <c r="O1133" s="94">
        <v>19</v>
      </c>
      <c r="P1133" s="93">
        <v>14</v>
      </c>
      <c r="Q1133" s="90"/>
      <c r="R1133" s="157">
        <f t="shared" si="445"/>
        <v>951</v>
      </c>
      <c r="S1133" s="157">
        <f t="shared" si="451"/>
        <v>33</v>
      </c>
      <c r="T1133" s="158">
        <f t="shared" si="446"/>
        <v>82</v>
      </c>
      <c r="U1133" s="88">
        <v>4.12</v>
      </c>
      <c r="V1133" s="88">
        <v>3.5</v>
      </c>
      <c r="W1133" s="99">
        <v>8.1</v>
      </c>
      <c r="X1133" s="44"/>
      <c r="Y1133" s="44"/>
      <c r="Z1133" s="44"/>
      <c r="AA1133" s="44"/>
      <c r="AB1133" s="44"/>
      <c r="AC1133" s="68">
        <f t="shared" si="435"/>
        <v>0</v>
      </c>
      <c r="AD1133" s="35"/>
      <c r="AE1133" s="20">
        <f t="shared" si="436"/>
        <v>0</v>
      </c>
      <c r="AF1133" s="85">
        <f t="shared" si="448"/>
        <v>97.72</v>
      </c>
      <c r="AG1133" s="21">
        <f t="shared" si="447"/>
        <v>97.72</v>
      </c>
      <c r="AH1133" s="82"/>
      <c r="AI1133" s="78"/>
      <c r="AJ1133" s="22">
        <f t="shared" si="452"/>
        <v>97.72</v>
      </c>
      <c r="AK1133" s="23">
        <f t="shared" si="453"/>
        <v>37.783999999999992</v>
      </c>
      <c r="AL1133" s="58"/>
      <c r="AM1133" s="24">
        <f t="shared" si="454"/>
        <v>0</v>
      </c>
      <c r="AN1133" s="25">
        <f t="shared" si="437"/>
        <v>135.50399999999999</v>
      </c>
      <c r="AO1133" s="28">
        <f t="shared" si="438"/>
        <v>135.50399999999999</v>
      </c>
      <c r="AP1133" s="79"/>
      <c r="AQ1133" s="112">
        <v>65</v>
      </c>
      <c r="AR1133" s="112">
        <v>200</v>
      </c>
      <c r="AS1133" s="112">
        <v>0</v>
      </c>
      <c r="AT1133" s="112">
        <v>15</v>
      </c>
      <c r="AU1133" s="112">
        <v>54</v>
      </c>
      <c r="AV1133" s="62">
        <f t="shared" si="439"/>
        <v>334</v>
      </c>
      <c r="AW1133" s="64">
        <f t="shared" si="440"/>
        <v>317.3</v>
      </c>
      <c r="AX1133" s="24">
        <v>6</v>
      </c>
      <c r="AY1133" s="25">
        <v>20</v>
      </c>
      <c r="AZ1133" s="25">
        <v>8</v>
      </c>
      <c r="BA1133" s="25">
        <v>1</v>
      </c>
      <c r="BB1133" s="81">
        <f t="shared" si="441"/>
        <v>35</v>
      </c>
      <c r="BC1133" s="80">
        <f t="shared" si="442"/>
        <v>282.3</v>
      </c>
      <c r="BD1133" s="36">
        <f t="shared" si="443"/>
        <v>135.50399999999999</v>
      </c>
      <c r="BE1133" s="80">
        <f t="shared" si="444"/>
        <v>146.79600000000002</v>
      </c>
    </row>
    <row r="1134" spans="1:57" ht="17.399999999999999">
      <c r="A1134" s="217">
        <v>41933</v>
      </c>
      <c r="B1134" s="201" t="str">
        <f t="shared" si="434"/>
        <v>06:00:00</v>
      </c>
      <c r="C1134" s="27" t="s">
        <v>12</v>
      </c>
      <c r="D1134" s="88">
        <v>452</v>
      </c>
      <c r="E1134" s="88">
        <v>334</v>
      </c>
      <c r="F1134" s="88">
        <v>605</v>
      </c>
      <c r="G1134" s="88">
        <v>15</v>
      </c>
      <c r="H1134" s="88">
        <v>12</v>
      </c>
      <c r="I1134" s="89">
        <v>20</v>
      </c>
      <c r="J1134" s="157">
        <f t="shared" si="449"/>
        <v>1391</v>
      </c>
      <c r="K1134" s="157">
        <f t="shared" si="450"/>
        <v>47</v>
      </c>
      <c r="L1134" s="89">
        <v>513</v>
      </c>
      <c r="M1134" s="94">
        <v>397</v>
      </c>
      <c r="N1134" s="94"/>
      <c r="O1134" s="94">
        <v>17</v>
      </c>
      <c r="P1134" s="93">
        <v>14</v>
      </c>
      <c r="Q1134" s="90"/>
      <c r="R1134" s="157">
        <f t="shared" si="445"/>
        <v>910</v>
      </c>
      <c r="S1134" s="157">
        <f t="shared" si="451"/>
        <v>31</v>
      </c>
      <c r="T1134" s="158">
        <f t="shared" si="446"/>
        <v>78</v>
      </c>
      <c r="U1134" s="88">
        <v>3.8</v>
      </c>
      <c r="V1134" s="88">
        <v>3.5</v>
      </c>
      <c r="W1134" s="150">
        <v>7.2</v>
      </c>
      <c r="X1134" s="44"/>
      <c r="Y1134" s="44"/>
      <c r="Z1134" s="44"/>
      <c r="AA1134" s="44"/>
      <c r="AB1134" s="44"/>
      <c r="AC1134" s="68">
        <f t="shared" si="435"/>
        <v>0</v>
      </c>
      <c r="AD1134" s="35"/>
      <c r="AE1134" s="20">
        <f t="shared" si="436"/>
        <v>0</v>
      </c>
      <c r="AF1134" s="85">
        <f t="shared" si="448"/>
        <v>92.5</v>
      </c>
      <c r="AG1134" s="21">
        <f t="shared" si="447"/>
        <v>92.5</v>
      </c>
      <c r="AH1134" s="82"/>
      <c r="AI1134" s="78"/>
      <c r="AJ1134" s="22">
        <f t="shared" si="452"/>
        <v>92.5</v>
      </c>
      <c r="AK1134" s="23">
        <f t="shared" si="453"/>
        <v>43.003999999999991</v>
      </c>
      <c r="AL1134" s="58"/>
      <c r="AM1134" s="24">
        <f t="shared" si="454"/>
        <v>0</v>
      </c>
      <c r="AN1134" s="25">
        <f t="shared" si="437"/>
        <v>135.50399999999999</v>
      </c>
      <c r="AO1134" s="28">
        <f t="shared" si="438"/>
        <v>135.50399999999999</v>
      </c>
      <c r="AP1134" s="79"/>
      <c r="AQ1134" s="112">
        <v>65</v>
      </c>
      <c r="AR1134" s="112">
        <v>200</v>
      </c>
      <c r="AS1134" s="112">
        <v>0</v>
      </c>
      <c r="AT1134" s="112">
        <v>15</v>
      </c>
      <c r="AU1134" s="112">
        <v>54</v>
      </c>
      <c r="AV1134" s="62">
        <f t="shared" ref="AV1134:AV1139" si="455">SUM(AQ1134:AU1134)</f>
        <v>334</v>
      </c>
      <c r="AW1134" s="64">
        <f t="shared" si="440"/>
        <v>317.3</v>
      </c>
      <c r="AX1134" s="24">
        <v>6</v>
      </c>
      <c r="AY1134" s="25">
        <v>20</v>
      </c>
      <c r="AZ1134" s="25">
        <v>8</v>
      </c>
      <c r="BA1134" s="25">
        <v>1</v>
      </c>
      <c r="BB1134" s="81">
        <f t="shared" si="441"/>
        <v>35</v>
      </c>
      <c r="BC1134" s="80">
        <f t="shared" si="442"/>
        <v>282.3</v>
      </c>
      <c r="BD1134" s="36">
        <f t="shared" si="443"/>
        <v>135.50399999999999</v>
      </c>
      <c r="BE1134" s="80">
        <f t="shared" si="444"/>
        <v>146.79600000000002</v>
      </c>
    </row>
    <row r="1135" spans="1:57" ht="17.399999999999999">
      <c r="A1135" s="217">
        <v>41933</v>
      </c>
      <c r="B1135" s="201" t="str">
        <f t="shared" si="434"/>
        <v>06:30:00</v>
      </c>
      <c r="C1135" s="27" t="s">
        <v>44</v>
      </c>
      <c r="D1135" s="88">
        <v>443</v>
      </c>
      <c r="E1135" s="88">
        <v>343</v>
      </c>
      <c r="F1135" s="88">
        <v>609</v>
      </c>
      <c r="G1135" s="88">
        <v>15</v>
      </c>
      <c r="H1135" s="88">
        <v>13</v>
      </c>
      <c r="I1135" s="89">
        <v>20</v>
      </c>
      <c r="J1135" s="157">
        <f t="shared" si="449"/>
        <v>1395</v>
      </c>
      <c r="K1135" s="157">
        <f t="shared" si="450"/>
        <v>48</v>
      </c>
      <c r="L1135" s="89">
        <v>433</v>
      </c>
      <c r="M1135" s="94">
        <v>391</v>
      </c>
      <c r="N1135" s="94"/>
      <c r="O1135" s="94">
        <v>14</v>
      </c>
      <c r="P1135" s="93">
        <v>14</v>
      </c>
      <c r="Q1135" s="90"/>
      <c r="R1135" s="157">
        <f t="shared" si="445"/>
        <v>824</v>
      </c>
      <c r="S1135" s="157">
        <f t="shared" si="451"/>
        <v>28</v>
      </c>
      <c r="T1135" s="158">
        <f t="shared" si="446"/>
        <v>76</v>
      </c>
      <c r="U1135" s="88">
        <v>3.8</v>
      </c>
      <c r="V1135" s="88">
        <v>3.5</v>
      </c>
      <c r="W1135" s="150">
        <v>7.2</v>
      </c>
      <c r="X1135" s="44"/>
      <c r="Y1135" s="44"/>
      <c r="Z1135" s="44"/>
      <c r="AA1135" s="44"/>
      <c r="AB1135" s="44"/>
      <c r="AC1135" s="68">
        <f t="shared" si="435"/>
        <v>0</v>
      </c>
      <c r="AD1135" s="35"/>
      <c r="AE1135" s="20">
        <f t="shared" si="436"/>
        <v>0</v>
      </c>
      <c r="AF1135" s="85">
        <f t="shared" si="448"/>
        <v>90.5</v>
      </c>
      <c r="AG1135" s="21">
        <f t="shared" si="447"/>
        <v>90.5</v>
      </c>
      <c r="AH1135" s="82"/>
      <c r="AI1135" s="78"/>
      <c r="AJ1135" s="22">
        <f t="shared" si="452"/>
        <v>90.5</v>
      </c>
      <c r="AK1135" s="23">
        <f t="shared" si="453"/>
        <v>45.003999999999991</v>
      </c>
      <c r="AL1135" s="58"/>
      <c r="AM1135" s="24">
        <f t="shared" si="454"/>
        <v>0</v>
      </c>
      <c r="AN1135" s="25">
        <f t="shared" si="437"/>
        <v>135.50399999999999</v>
      </c>
      <c r="AO1135" s="28">
        <f t="shared" si="438"/>
        <v>135.50399999999999</v>
      </c>
      <c r="AP1135" s="79"/>
      <c r="AQ1135" s="112">
        <v>65</v>
      </c>
      <c r="AR1135" s="112">
        <v>200</v>
      </c>
      <c r="AS1135" s="112">
        <v>0</v>
      </c>
      <c r="AT1135" s="112">
        <v>15</v>
      </c>
      <c r="AU1135" s="112">
        <v>54</v>
      </c>
      <c r="AV1135" s="62">
        <f t="shared" si="455"/>
        <v>334</v>
      </c>
      <c r="AW1135" s="64">
        <f t="shared" si="440"/>
        <v>317.3</v>
      </c>
      <c r="AX1135" s="24">
        <v>6</v>
      </c>
      <c r="AY1135" s="25">
        <v>20</v>
      </c>
      <c r="AZ1135" s="25">
        <v>8</v>
      </c>
      <c r="BA1135" s="25">
        <v>1</v>
      </c>
      <c r="BB1135" s="81">
        <f t="shared" si="441"/>
        <v>35</v>
      </c>
      <c r="BC1135" s="80">
        <f t="shared" si="442"/>
        <v>282.3</v>
      </c>
      <c r="BD1135" s="36">
        <f t="shared" si="443"/>
        <v>135.50399999999999</v>
      </c>
      <c r="BE1135" s="80">
        <f t="shared" si="444"/>
        <v>146.79600000000002</v>
      </c>
    </row>
    <row r="1136" spans="1:57" ht="17.399999999999999">
      <c r="A1136" s="217">
        <v>41933</v>
      </c>
      <c r="B1136" s="201" t="str">
        <f t="shared" si="434"/>
        <v>07:00:00</v>
      </c>
      <c r="C1136" s="214" t="s">
        <v>13</v>
      </c>
      <c r="D1136" s="88">
        <v>511</v>
      </c>
      <c r="E1136" s="88">
        <v>293</v>
      </c>
      <c r="F1136" s="88">
        <v>605</v>
      </c>
      <c r="G1136" s="88">
        <v>18</v>
      </c>
      <c r="H1136" s="88">
        <v>10</v>
      </c>
      <c r="I1136" s="89">
        <v>20</v>
      </c>
      <c r="J1136" s="157">
        <f t="shared" si="449"/>
        <v>1409</v>
      </c>
      <c r="K1136" s="157">
        <f t="shared" si="450"/>
        <v>48</v>
      </c>
      <c r="L1136" s="89">
        <v>452</v>
      </c>
      <c r="M1136" s="94">
        <v>390</v>
      </c>
      <c r="N1136" s="94"/>
      <c r="O1136" s="94">
        <v>15</v>
      </c>
      <c r="P1136" s="93">
        <v>15</v>
      </c>
      <c r="Q1136" s="90"/>
      <c r="R1136" s="157">
        <f t="shared" si="445"/>
        <v>842</v>
      </c>
      <c r="S1136" s="157">
        <f t="shared" si="451"/>
        <v>30</v>
      </c>
      <c r="T1136" s="158">
        <f t="shared" si="446"/>
        <v>78</v>
      </c>
      <c r="U1136" s="88">
        <v>3.48</v>
      </c>
      <c r="V1136" s="88">
        <v>3.5</v>
      </c>
      <c r="W1136" s="150">
        <v>6.4</v>
      </c>
      <c r="X1136" s="44"/>
      <c r="Y1136" s="44"/>
      <c r="Z1136" s="44"/>
      <c r="AA1136" s="44"/>
      <c r="AB1136" s="44"/>
      <c r="AC1136" s="68">
        <f t="shared" si="435"/>
        <v>0</v>
      </c>
      <c r="AD1136" s="35"/>
      <c r="AE1136" s="20">
        <f t="shared" si="436"/>
        <v>0</v>
      </c>
      <c r="AF1136" s="85">
        <f t="shared" si="448"/>
        <v>91.38000000000001</v>
      </c>
      <c r="AG1136" s="21">
        <f t="shared" si="447"/>
        <v>91.38000000000001</v>
      </c>
      <c r="AH1136" s="82"/>
      <c r="AI1136" s="78"/>
      <c r="AJ1136" s="22">
        <f t="shared" si="452"/>
        <v>91.38000000000001</v>
      </c>
      <c r="AK1136" s="23">
        <f t="shared" si="453"/>
        <v>44.123999999999981</v>
      </c>
      <c r="AL1136" s="58"/>
      <c r="AM1136" s="24">
        <f t="shared" si="454"/>
        <v>0</v>
      </c>
      <c r="AN1136" s="25">
        <f t="shared" si="437"/>
        <v>135.50399999999999</v>
      </c>
      <c r="AO1136" s="28">
        <f t="shared" si="438"/>
        <v>135.50399999999999</v>
      </c>
      <c r="AP1136" s="79"/>
      <c r="AQ1136" s="112">
        <v>65</v>
      </c>
      <c r="AR1136" s="112">
        <v>200</v>
      </c>
      <c r="AS1136" s="112">
        <v>0</v>
      </c>
      <c r="AT1136" s="112">
        <v>15</v>
      </c>
      <c r="AU1136" s="112">
        <v>54</v>
      </c>
      <c r="AV1136" s="62">
        <f t="shared" si="455"/>
        <v>334</v>
      </c>
      <c r="AW1136" s="64">
        <f t="shared" si="440"/>
        <v>317.3</v>
      </c>
      <c r="AX1136" s="24">
        <v>6</v>
      </c>
      <c r="AY1136" s="25">
        <v>20</v>
      </c>
      <c r="AZ1136" s="25">
        <v>8</v>
      </c>
      <c r="BA1136" s="25">
        <v>1</v>
      </c>
      <c r="BB1136" s="81">
        <f t="shared" si="441"/>
        <v>35</v>
      </c>
      <c r="BC1136" s="80">
        <f t="shared" si="442"/>
        <v>282.3</v>
      </c>
      <c r="BD1136" s="36">
        <f t="shared" si="443"/>
        <v>135.50399999999999</v>
      </c>
      <c r="BE1136" s="80">
        <f t="shared" si="444"/>
        <v>146.79600000000002</v>
      </c>
    </row>
    <row r="1137" spans="1:57" ht="17.399999999999999">
      <c r="A1137" s="217">
        <v>41933</v>
      </c>
      <c r="B1137" s="201" t="str">
        <f t="shared" si="434"/>
        <v>07:30:00</v>
      </c>
      <c r="C1137" s="27" t="s">
        <v>30</v>
      </c>
      <c r="D1137" s="88">
        <v>573</v>
      </c>
      <c r="E1137" s="88">
        <v>348</v>
      </c>
      <c r="F1137" s="88">
        <v>621</v>
      </c>
      <c r="G1137" s="88">
        <v>19</v>
      </c>
      <c r="H1137" s="88">
        <v>12</v>
      </c>
      <c r="I1137" s="89">
        <v>20</v>
      </c>
      <c r="J1137" s="157">
        <f t="shared" si="449"/>
        <v>1542</v>
      </c>
      <c r="K1137" s="157">
        <f t="shared" si="450"/>
        <v>51</v>
      </c>
      <c r="L1137" s="89">
        <v>521</v>
      </c>
      <c r="M1137" s="94">
        <v>450</v>
      </c>
      <c r="N1137" s="94"/>
      <c r="O1137" s="94">
        <v>17</v>
      </c>
      <c r="P1137" s="93">
        <v>16</v>
      </c>
      <c r="Q1137" s="90"/>
      <c r="R1137" s="157">
        <f t="shared" si="445"/>
        <v>971</v>
      </c>
      <c r="S1137" s="157">
        <f t="shared" si="451"/>
        <v>33</v>
      </c>
      <c r="T1137" s="158">
        <f t="shared" si="446"/>
        <v>84</v>
      </c>
      <c r="U1137" s="88">
        <v>3.48</v>
      </c>
      <c r="V1137" s="88">
        <v>3.5</v>
      </c>
      <c r="W1137" s="150">
        <v>6.4</v>
      </c>
      <c r="X1137" s="44"/>
      <c r="Y1137" s="44"/>
      <c r="Z1137" s="44"/>
      <c r="AA1137" s="44"/>
      <c r="AB1137" s="44"/>
      <c r="AC1137" s="68">
        <f t="shared" si="435"/>
        <v>0</v>
      </c>
      <c r="AD1137" s="35"/>
      <c r="AE1137" s="20">
        <f t="shared" si="436"/>
        <v>0</v>
      </c>
      <c r="AF1137" s="85">
        <f t="shared" si="448"/>
        <v>97.38000000000001</v>
      </c>
      <c r="AG1137" s="21">
        <f t="shared" si="447"/>
        <v>97.38000000000001</v>
      </c>
      <c r="AH1137" s="82"/>
      <c r="AI1137" s="78"/>
      <c r="AJ1137" s="22">
        <f t="shared" si="452"/>
        <v>97.38000000000001</v>
      </c>
      <c r="AK1137" s="23">
        <f t="shared" si="453"/>
        <v>38.123999999999981</v>
      </c>
      <c r="AL1137" s="58"/>
      <c r="AM1137" s="24">
        <f t="shared" si="454"/>
        <v>0</v>
      </c>
      <c r="AN1137" s="25">
        <f t="shared" si="437"/>
        <v>135.50399999999999</v>
      </c>
      <c r="AO1137" s="28">
        <f t="shared" si="438"/>
        <v>135.50399999999999</v>
      </c>
      <c r="AP1137" s="79"/>
      <c r="AQ1137" s="112">
        <v>65</v>
      </c>
      <c r="AR1137" s="112">
        <v>200</v>
      </c>
      <c r="AS1137" s="112">
        <v>0</v>
      </c>
      <c r="AT1137" s="112">
        <v>15</v>
      </c>
      <c r="AU1137" s="112">
        <v>54</v>
      </c>
      <c r="AV1137" s="62">
        <f t="shared" si="455"/>
        <v>334</v>
      </c>
      <c r="AW1137" s="64">
        <f t="shared" si="440"/>
        <v>317.3</v>
      </c>
      <c r="AX1137" s="24">
        <v>6</v>
      </c>
      <c r="AY1137" s="25">
        <v>20</v>
      </c>
      <c r="AZ1137" s="25">
        <v>8</v>
      </c>
      <c r="BA1137" s="25">
        <v>1</v>
      </c>
      <c r="BB1137" s="81">
        <f t="shared" si="441"/>
        <v>35</v>
      </c>
      <c r="BC1137" s="80">
        <f t="shared" si="442"/>
        <v>282.3</v>
      </c>
      <c r="BD1137" s="36">
        <f t="shared" si="443"/>
        <v>135.50399999999999</v>
      </c>
      <c r="BE1137" s="80">
        <f t="shared" si="444"/>
        <v>146.79600000000002</v>
      </c>
    </row>
    <row r="1138" spans="1:57" ht="17.399999999999999">
      <c r="A1138" s="217">
        <v>41933</v>
      </c>
      <c r="B1138" s="201" t="str">
        <f t="shared" si="434"/>
        <v>08:00:00</v>
      </c>
      <c r="C1138" s="27" t="s">
        <v>14</v>
      </c>
      <c r="D1138" s="88">
        <v>640</v>
      </c>
      <c r="E1138" s="88">
        <v>400</v>
      </c>
      <c r="F1138" s="88">
        <v>692</v>
      </c>
      <c r="G1138" s="88">
        <v>21</v>
      </c>
      <c r="H1138" s="88">
        <v>14</v>
      </c>
      <c r="I1138" s="89">
        <v>23</v>
      </c>
      <c r="J1138" s="157">
        <f t="shared" si="449"/>
        <v>1732</v>
      </c>
      <c r="K1138" s="157">
        <f t="shared" si="450"/>
        <v>58</v>
      </c>
      <c r="L1138" s="89">
        <v>577</v>
      </c>
      <c r="M1138" s="94">
        <v>523</v>
      </c>
      <c r="N1138" s="94"/>
      <c r="O1138" s="93">
        <v>19</v>
      </c>
      <c r="P1138" s="93">
        <v>18</v>
      </c>
      <c r="Q1138" s="90"/>
      <c r="R1138" s="157">
        <f t="shared" si="445"/>
        <v>1100</v>
      </c>
      <c r="S1138" s="157">
        <f t="shared" si="451"/>
        <v>37</v>
      </c>
      <c r="T1138" s="158">
        <f t="shared" si="446"/>
        <v>95</v>
      </c>
      <c r="U1138" s="88">
        <v>3.76</v>
      </c>
      <c r="V1138" s="88">
        <v>3.5</v>
      </c>
      <c r="W1138" s="150">
        <v>7.3</v>
      </c>
      <c r="X1138" s="60"/>
      <c r="Y1138" s="44"/>
      <c r="Z1138" s="44"/>
      <c r="AA1138" s="44"/>
      <c r="AB1138" s="44"/>
      <c r="AC1138" s="68">
        <f t="shared" si="435"/>
        <v>0</v>
      </c>
      <c r="AD1138" s="35"/>
      <c r="AE1138" s="20">
        <f t="shared" si="436"/>
        <v>0</v>
      </c>
      <c r="AF1138" s="85">
        <f t="shared" si="448"/>
        <v>109.56</v>
      </c>
      <c r="AG1138" s="21">
        <f t="shared" si="447"/>
        <v>109.56</v>
      </c>
      <c r="AH1138" s="82">
        <v>124</v>
      </c>
      <c r="AI1138" s="78"/>
      <c r="AJ1138" s="22">
        <f t="shared" si="452"/>
        <v>109.56</v>
      </c>
      <c r="AK1138" s="23">
        <f t="shared" si="453"/>
        <v>25.943999999999988</v>
      </c>
      <c r="AL1138" s="58"/>
      <c r="AM1138" s="24">
        <f t="shared" si="454"/>
        <v>0</v>
      </c>
      <c r="AN1138" s="25">
        <f t="shared" si="437"/>
        <v>135.50399999999999</v>
      </c>
      <c r="AO1138" s="28">
        <f t="shared" si="438"/>
        <v>135.50399999999999</v>
      </c>
      <c r="AP1138" s="79"/>
      <c r="AQ1138" s="112">
        <v>65</v>
      </c>
      <c r="AR1138" s="112">
        <v>200</v>
      </c>
      <c r="AS1138" s="112">
        <v>0</v>
      </c>
      <c r="AT1138" s="112">
        <v>15</v>
      </c>
      <c r="AU1138" s="112">
        <v>54</v>
      </c>
      <c r="AV1138" s="62">
        <f t="shared" si="455"/>
        <v>334</v>
      </c>
      <c r="AW1138" s="64">
        <f t="shared" si="440"/>
        <v>317.3</v>
      </c>
      <c r="AX1138" s="24">
        <v>6</v>
      </c>
      <c r="AY1138" s="25">
        <v>20</v>
      </c>
      <c r="AZ1138" s="25">
        <v>8</v>
      </c>
      <c r="BA1138" s="25">
        <v>1</v>
      </c>
      <c r="BB1138" s="81">
        <f t="shared" si="441"/>
        <v>35</v>
      </c>
      <c r="BC1138" s="80">
        <f t="shared" si="442"/>
        <v>282.3</v>
      </c>
      <c r="BD1138" s="36">
        <f t="shared" si="443"/>
        <v>135.50399999999999</v>
      </c>
      <c r="BE1138" s="80">
        <f t="shared" si="444"/>
        <v>146.79600000000002</v>
      </c>
    </row>
    <row r="1139" spans="1:57" ht="17.399999999999999">
      <c r="A1139" s="217">
        <v>41933</v>
      </c>
      <c r="B1139" s="201" t="str">
        <f t="shared" si="434"/>
        <v>08:30:00</v>
      </c>
      <c r="C1139" s="27" t="s">
        <v>31</v>
      </c>
      <c r="D1139" s="88">
        <v>714</v>
      </c>
      <c r="E1139" s="88">
        <v>411</v>
      </c>
      <c r="F1139" s="88">
        <v>735</v>
      </c>
      <c r="G1139" s="88">
        <v>24</v>
      </c>
      <c r="H1139" s="88">
        <v>14</v>
      </c>
      <c r="I1139" s="89">
        <v>24</v>
      </c>
      <c r="J1139" s="157">
        <f t="shared" si="449"/>
        <v>1860</v>
      </c>
      <c r="K1139" s="157">
        <f t="shared" si="450"/>
        <v>62</v>
      </c>
      <c r="L1139" s="89">
        <v>609</v>
      </c>
      <c r="M1139" s="94">
        <v>560</v>
      </c>
      <c r="N1139" s="94"/>
      <c r="O1139" s="93">
        <v>20</v>
      </c>
      <c r="P1139" s="93">
        <v>20</v>
      </c>
      <c r="Q1139" s="90"/>
      <c r="R1139" s="157">
        <f t="shared" si="445"/>
        <v>1169</v>
      </c>
      <c r="S1139" s="157">
        <f t="shared" si="451"/>
        <v>40</v>
      </c>
      <c r="T1139" s="158">
        <f t="shared" si="446"/>
        <v>102</v>
      </c>
      <c r="U1139" s="88">
        <v>3.76</v>
      </c>
      <c r="V1139" s="88">
        <v>3.5</v>
      </c>
      <c r="W1139" s="150">
        <v>7.3</v>
      </c>
      <c r="X1139" s="44"/>
      <c r="Y1139" s="44"/>
      <c r="Z1139" s="44"/>
      <c r="AA1139" s="44"/>
      <c r="AB1139" s="44"/>
      <c r="AC1139" s="68">
        <f t="shared" si="435"/>
        <v>0</v>
      </c>
      <c r="AD1139" s="35"/>
      <c r="AE1139" s="20">
        <f t="shared" si="436"/>
        <v>0</v>
      </c>
      <c r="AF1139" s="85">
        <f t="shared" si="448"/>
        <v>116.56</v>
      </c>
      <c r="AG1139" s="21">
        <f t="shared" si="447"/>
        <v>116.56</v>
      </c>
      <c r="AH1139" s="82">
        <v>124</v>
      </c>
      <c r="AI1139" s="78"/>
      <c r="AJ1139" s="22">
        <f t="shared" si="452"/>
        <v>116.56</v>
      </c>
      <c r="AK1139" s="23">
        <f t="shared" si="453"/>
        <v>18.943999999999988</v>
      </c>
      <c r="AL1139" s="58"/>
      <c r="AM1139" s="24">
        <f t="shared" si="454"/>
        <v>0</v>
      </c>
      <c r="AN1139" s="25">
        <f t="shared" si="437"/>
        <v>135.50399999999999</v>
      </c>
      <c r="AO1139" s="28">
        <f t="shared" si="438"/>
        <v>135.50399999999999</v>
      </c>
      <c r="AP1139" s="79"/>
      <c r="AQ1139" s="112">
        <v>65</v>
      </c>
      <c r="AR1139" s="112">
        <v>200</v>
      </c>
      <c r="AS1139" s="112">
        <v>0</v>
      </c>
      <c r="AT1139" s="112">
        <v>15</v>
      </c>
      <c r="AU1139" s="112">
        <v>54</v>
      </c>
      <c r="AV1139" s="62">
        <f t="shared" si="455"/>
        <v>334</v>
      </c>
      <c r="AW1139" s="64">
        <f t="shared" si="440"/>
        <v>317.3</v>
      </c>
      <c r="AX1139" s="24">
        <v>6</v>
      </c>
      <c r="AY1139" s="25">
        <v>20</v>
      </c>
      <c r="AZ1139" s="25">
        <v>8</v>
      </c>
      <c r="BA1139" s="25">
        <v>1</v>
      </c>
      <c r="BB1139" s="81">
        <f t="shared" si="441"/>
        <v>35</v>
      </c>
      <c r="BC1139" s="80">
        <f t="shared" si="442"/>
        <v>282.3</v>
      </c>
      <c r="BD1139" s="36">
        <f t="shared" si="443"/>
        <v>135.50399999999999</v>
      </c>
      <c r="BE1139" s="80">
        <f t="shared" si="444"/>
        <v>146.79600000000002</v>
      </c>
    </row>
    <row r="1140" spans="1:57" ht="17.399999999999999">
      <c r="A1140" s="217">
        <v>41933</v>
      </c>
      <c r="B1140" s="201" t="str">
        <f t="shared" si="434"/>
        <v>09:00:00</v>
      </c>
      <c r="C1140" s="27" t="s">
        <v>15</v>
      </c>
      <c r="D1140" s="88">
        <v>745</v>
      </c>
      <c r="E1140" s="88">
        <v>427</v>
      </c>
      <c r="F1140" s="88">
        <v>770</v>
      </c>
      <c r="G1140" s="88">
        <v>25</v>
      </c>
      <c r="H1140" s="88">
        <v>14</v>
      </c>
      <c r="I1140" s="89">
        <v>25</v>
      </c>
      <c r="J1140" s="157">
        <f t="shared" si="449"/>
        <v>1942</v>
      </c>
      <c r="K1140" s="157">
        <f t="shared" si="450"/>
        <v>64</v>
      </c>
      <c r="L1140" s="88">
        <v>612</v>
      </c>
      <c r="M1140" s="94">
        <v>564</v>
      </c>
      <c r="N1140" s="94"/>
      <c r="O1140" s="93">
        <v>20</v>
      </c>
      <c r="P1140" s="93">
        <v>20</v>
      </c>
      <c r="Q1140" s="90"/>
      <c r="R1140" s="157">
        <f t="shared" si="445"/>
        <v>1176</v>
      </c>
      <c r="S1140" s="157">
        <f t="shared" si="451"/>
        <v>40</v>
      </c>
      <c r="T1140" s="158">
        <f t="shared" si="446"/>
        <v>104</v>
      </c>
      <c r="U1140" s="88">
        <v>4.08</v>
      </c>
      <c r="V1140" s="88">
        <v>3.5</v>
      </c>
      <c r="W1140" s="88">
        <v>4.4000000000000004</v>
      </c>
      <c r="X1140" s="44"/>
      <c r="Y1140" s="44"/>
      <c r="Z1140" s="44"/>
      <c r="AA1140" s="44"/>
      <c r="AB1140" s="44"/>
      <c r="AC1140" s="68">
        <f t="shared" si="435"/>
        <v>0</v>
      </c>
      <c r="AD1140" s="35"/>
      <c r="AE1140" s="20">
        <f t="shared" si="436"/>
        <v>0</v>
      </c>
      <c r="AF1140" s="85">
        <f t="shared" si="448"/>
        <v>115.98</v>
      </c>
      <c r="AG1140" s="21">
        <f t="shared" si="447"/>
        <v>115.98</v>
      </c>
      <c r="AH1140" s="82">
        <v>124</v>
      </c>
      <c r="AI1140" s="78"/>
      <c r="AJ1140" s="22">
        <f t="shared" si="452"/>
        <v>115.98</v>
      </c>
      <c r="AK1140" s="23">
        <f t="shared" si="453"/>
        <v>19.523999999999987</v>
      </c>
      <c r="AL1140" s="58"/>
      <c r="AM1140" s="24">
        <f t="shared" si="454"/>
        <v>0</v>
      </c>
      <c r="AN1140" s="25">
        <f t="shared" si="437"/>
        <v>135.50399999999999</v>
      </c>
      <c r="AO1140" s="28">
        <f t="shared" si="438"/>
        <v>135.50399999999999</v>
      </c>
      <c r="AP1140" s="79"/>
      <c r="AQ1140" s="112">
        <v>65</v>
      </c>
      <c r="AR1140" s="112">
        <v>200</v>
      </c>
      <c r="AS1140" s="112">
        <v>0</v>
      </c>
      <c r="AT1140" s="112">
        <v>15</v>
      </c>
      <c r="AU1140" s="112">
        <v>54</v>
      </c>
      <c r="AV1140" s="62">
        <f t="shared" si="439"/>
        <v>334</v>
      </c>
      <c r="AW1140" s="64">
        <f t="shared" si="440"/>
        <v>317.3</v>
      </c>
      <c r="AX1140" s="24">
        <v>6</v>
      </c>
      <c r="AY1140" s="25">
        <v>20</v>
      </c>
      <c r="AZ1140" s="25">
        <v>8</v>
      </c>
      <c r="BA1140" s="25">
        <v>1</v>
      </c>
      <c r="BB1140" s="81">
        <f t="shared" si="441"/>
        <v>35</v>
      </c>
      <c r="BC1140" s="80">
        <f t="shared" si="442"/>
        <v>282.3</v>
      </c>
      <c r="BD1140" s="36">
        <f t="shared" si="443"/>
        <v>135.50399999999999</v>
      </c>
      <c r="BE1140" s="80">
        <f t="shared" si="444"/>
        <v>146.79600000000002</v>
      </c>
    </row>
    <row r="1141" spans="1:57" ht="17.399999999999999">
      <c r="A1141" s="217">
        <v>41933</v>
      </c>
      <c r="B1141" s="201" t="str">
        <f t="shared" si="434"/>
        <v>09:30:00</v>
      </c>
      <c r="C1141" s="27" t="s">
        <v>32</v>
      </c>
      <c r="D1141" s="88">
        <v>743</v>
      </c>
      <c r="E1141" s="88">
        <v>433</v>
      </c>
      <c r="F1141" s="88">
        <v>752</v>
      </c>
      <c r="G1141" s="88">
        <v>25</v>
      </c>
      <c r="H1141" s="88">
        <v>15</v>
      </c>
      <c r="I1141" s="89">
        <v>24</v>
      </c>
      <c r="J1141" s="157">
        <f t="shared" si="449"/>
        <v>1928</v>
      </c>
      <c r="K1141" s="157">
        <f t="shared" si="450"/>
        <v>64</v>
      </c>
      <c r="L1141" s="88">
        <v>625</v>
      </c>
      <c r="M1141" s="94">
        <v>577</v>
      </c>
      <c r="N1141" s="94"/>
      <c r="O1141" s="93">
        <v>21</v>
      </c>
      <c r="P1141" s="93">
        <v>20</v>
      </c>
      <c r="Q1141" s="90"/>
      <c r="R1141" s="157">
        <f t="shared" si="445"/>
        <v>1202</v>
      </c>
      <c r="S1141" s="157">
        <f t="shared" si="451"/>
        <v>41</v>
      </c>
      <c r="T1141" s="158">
        <f t="shared" si="446"/>
        <v>105</v>
      </c>
      <c r="U1141" s="88">
        <v>4.08</v>
      </c>
      <c r="V1141" s="88">
        <v>4</v>
      </c>
      <c r="W1141" s="88">
        <v>4.4000000000000004</v>
      </c>
      <c r="X1141" s="44"/>
      <c r="Y1141" s="44"/>
      <c r="Z1141" s="44"/>
      <c r="AA1141" s="44"/>
      <c r="AB1141" s="44"/>
      <c r="AC1141" s="68">
        <f t="shared" si="435"/>
        <v>0</v>
      </c>
      <c r="AD1141" s="35"/>
      <c r="AE1141" s="20">
        <f t="shared" si="436"/>
        <v>0</v>
      </c>
      <c r="AF1141" s="85">
        <f t="shared" si="448"/>
        <v>117.48</v>
      </c>
      <c r="AG1141" s="21">
        <f t="shared" si="447"/>
        <v>117.48</v>
      </c>
      <c r="AH1141" s="82">
        <v>124</v>
      </c>
      <c r="AI1141" s="78"/>
      <c r="AJ1141" s="22">
        <f t="shared" si="452"/>
        <v>117.48</v>
      </c>
      <c r="AK1141" s="23">
        <f t="shared" si="453"/>
        <v>18.023999999999987</v>
      </c>
      <c r="AL1141" s="58"/>
      <c r="AM1141" s="24">
        <f t="shared" si="454"/>
        <v>0</v>
      </c>
      <c r="AN1141" s="25">
        <f t="shared" si="437"/>
        <v>135.50399999999999</v>
      </c>
      <c r="AO1141" s="28">
        <f t="shared" si="438"/>
        <v>135.50399999999999</v>
      </c>
      <c r="AP1141" s="79"/>
      <c r="AQ1141" s="112">
        <v>65</v>
      </c>
      <c r="AR1141" s="112">
        <v>200</v>
      </c>
      <c r="AS1141" s="112">
        <v>0</v>
      </c>
      <c r="AT1141" s="112">
        <v>15</v>
      </c>
      <c r="AU1141" s="112">
        <v>54</v>
      </c>
      <c r="AV1141" s="62">
        <f>SUM(AQ1141:AU1141)</f>
        <v>334</v>
      </c>
      <c r="AW1141" s="64">
        <f>AV1141*0.95</f>
        <v>317.3</v>
      </c>
      <c r="AX1141" s="24">
        <v>6</v>
      </c>
      <c r="AY1141" s="25">
        <v>20</v>
      </c>
      <c r="AZ1141" s="25">
        <v>8</v>
      </c>
      <c r="BA1141" s="25">
        <v>1</v>
      </c>
      <c r="BB1141" s="81">
        <f t="shared" si="441"/>
        <v>35</v>
      </c>
      <c r="BC1141" s="80">
        <f t="shared" si="442"/>
        <v>282.3</v>
      </c>
      <c r="BD1141" s="36">
        <f t="shared" si="443"/>
        <v>135.50399999999999</v>
      </c>
      <c r="BE1141" s="80">
        <f t="shared" si="444"/>
        <v>146.79600000000002</v>
      </c>
    </row>
    <row r="1142" spans="1:57" ht="17.399999999999999">
      <c r="A1142" s="217">
        <v>41933</v>
      </c>
      <c r="B1142" s="201" t="str">
        <f t="shared" si="434"/>
        <v>10:00:00</v>
      </c>
      <c r="C1142" s="27" t="s">
        <v>16</v>
      </c>
      <c r="D1142" s="88">
        <v>746</v>
      </c>
      <c r="E1142" s="88">
        <v>436</v>
      </c>
      <c r="F1142" s="88">
        <v>756</v>
      </c>
      <c r="G1142" s="88">
        <v>25</v>
      </c>
      <c r="H1142" s="88">
        <v>15</v>
      </c>
      <c r="I1142" s="89">
        <v>25</v>
      </c>
      <c r="J1142" s="157">
        <f t="shared" si="449"/>
        <v>1938</v>
      </c>
      <c r="K1142" s="157">
        <f t="shared" si="450"/>
        <v>65</v>
      </c>
      <c r="L1142" s="88">
        <v>613</v>
      </c>
      <c r="M1142" s="94">
        <v>573</v>
      </c>
      <c r="N1142" s="94"/>
      <c r="O1142" s="93">
        <v>20</v>
      </c>
      <c r="P1142" s="93">
        <v>20</v>
      </c>
      <c r="Q1142" s="90"/>
      <c r="R1142" s="157">
        <f t="shared" si="445"/>
        <v>1186</v>
      </c>
      <c r="S1142" s="157">
        <f t="shared" si="451"/>
        <v>40</v>
      </c>
      <c r="T1142" s="158">
        <f t="shared" si="446"/>
        <v>105</v>
      </c>
      <c r="U1142" s="88">
        <v>4.08</v>
      </c>
      <c r="V1142" s="88">
        <v>4</v>
      </c>
      <c r="W1142" s="88">
        <v>5.5</v>
      </c>
      <c r="X1142" s="44"/>
      <c r="Y1142" s="44"/>
      <c r="Z1142" s="44"/>
      <c r="AA1142" s="44"/>
      <c r="AB1142" s="44"/>
      <c r="AC1142" s="68">
        <f t="shared" si="435"/>
        <v>0</v>
      </c>
      <c r="AD1142" s="35"/>
      <c r="AE1142" s="20">
        <f t="shared" si="436"/>
        <v>0</v>
      </c>
      <c r="AF1142" s="85">
        <f t="shared" si="448"/>
        <v>118.58</v>
      </c>
      <c r="AG1142" s="21">
        <f t="shared" si="447"/>
        <v>118.58</v>
      </c>
      <c r="AH1142" s="82">
        <v>124</v>
      </c>
      <c r="AI1142" s="78"/>
      <c r="AJ1142" s="22">
        <f t="shared" si="452"/>
        <v>118.58</v>
      </c>
      <c r="AK1142" s="23">
        <f t="shared" si="453"/>
        <v>16.923999999999992</v>
      </c>
      <c r="AL1142" s="58"/>
      <c r="AM1142" s="24">
        <f t="shared" si="454"/>
        <v>0</v>
      </c>
      <c r="AN1142" s="25">
        <f t="shared" si="437"/>
        <v>135.50399999999999</v>
      </c>
      <c r="AO1142" s="28">
        <f t="shared" si="438"/>
        <v>135.50399999999999</v>
      </c>
      <c r="AP1142" s="79"/>
      <c r="AQ1142" s="112">
        <v>65</v>
      </c>
      <c r="AR1142" s="112">
        <v>200</v>
      </c>
      <c r="AS1142" s="112">
        <v>0</v>
      </c>
      <c r="AT1142" s="112">
        <v>15</v>
      </c>
      <c r="AU1142" s="112">
        <v>54</v>
      </c>
      <c r="AV1142" s="62">
        <f>SUM(AQ1142:AU1142)</f>
        <v>334</v>
      </c>
      <c r="AW1142" s="64">
        <f>AV1142*0.95</f>
        <v>317.3</v>
      </c>
      <c r="AX1142" s="24">
        <v>6</v>
      </c>
      <c r="AY1142" s="25">
        <v>20</v>
      </c>
      <c r="AZ1142" s="25">
        <v>8</v>
      </c>
      <c r="BA1142" s="25">
        <v>1</v>
      </c>
      <c r="BB1142" s="81">
        <f t="shared" si="441"/>
        <v>35</v>
      </c>
      <c r="BC1142" s="80">
        <f t="shared" si="442"/>
        <v>282.3</v>
      </c>
      <c r="BD1142" s="36">
        <f t="shared" si="443"/>
        <v>135.50399999999999</v>
      </c>
      <c r="BE1142" s="80">
        <f t="shared" si="444"/>
        <v>146.79600000000002</v>
      </c>
    </row>
    <row r="1143" spans="1:57" ht="17.399999999999999">
      <c r="A1143" s="217">
        <v>41933</v>
      </c>
      <c r="B1143" s="201" t="str">
        <f t="shared" si="434"/>
        <v>10:30:00</v>
      </c>
      <c r="C1143" s="27" t="s">
        <v>45</v>
      </c>
      <c r="D1143" s="88">
        <v>764</v>
      </c>
      <c r="E1143" s="88">
        <v>442</v>
      </c>
      <c r="F1143" s="88">
        <v>749</v>
      </c>
      <c r="G1143" s="88">
        <v>25</v>
      </c>
      <c r="H1143" s="88">
        <v>15</v>
      </c>
      <c r="I1143" s="89">
        <v>24</v>
      </c>
      <c r="J1143" s="157">
        <f t="shared" si="449"/>
        <v>1955</v>
      </c>
      <c r="K1143" s="157">
        <f t="shared" si="450"/>
        <v>64</v>
      </c>
      <c r="L1143" s="88">
        <v>620</v>
      </c>
      <c r="M1143" s="94">
        <v>593</v>
      </c>
      <c r="N1143" s="94"/>
      <c r="O1143" s="93">
        <v>21</v>
      </c>
      <c r="P1143" s="93">
        <v>20</v>
      </c>
      <c r="Q1143" s="90"/>
      <c r="R1143" s="157">
        <f t="shared" si="445"/>
        <v>1213</v>
      </c>
      <c r="S1143" s="157">
        <f t="shared" si="451"/>
        <v>41</v>
      </c>
      <c r="T1143" s="158">
        <f t="shared" si="446"/>
        <v>105</v>
      </c>
      <c r="U1143" s="88">
        <v>4.08</v>
      </c>
      <c r="V1143" s="88">
        <v>4</v>
      </c>
      <c r="W1143" s="88">
        <v>5.5</v>
      </c>
      <c r="X1143" s="44"/>
      <c r="Y1143" s="44"/>
      <c r="Z1143" s="44"/>
      <c r="AA1143" s="44"/>
      <c r="AB1143" s="44"/>
      <c r="AC1143" s="68">
        <f t="shared" si="435"/>
        <v>0</v>
      </c>
      <c r="AD1143" s="35"/>
      <c r="AE1143" s="20">
        <f t="shared" si="436"/>
        <v>0</v>
      </c>
      <c r="AF1143" s="85">
        <f t="shared" si="448"/>
        <v>118.58</v>
      </c>
      <c r="AG1143" s="21">
        <f t="shared" si="447"/>
        <v>118.58</v>
      </c>
      <c r="AH1143" s="82">
        <v>116</v>
      </c>
      <c r="AI1143" s="78"/>
      <c r="AJ1143" s="22">
        <f t="shared" si="452"/>
        <v>118.58</v>
      </c>
      <c r="AK1143" s="23">
        <f t="shared" si="453"/>
        <v>16.923999999999992</v>
      </c>
      <c r="AL1143" s="58"/>
      <c r="AM1143" s="24">
        <f t="shared" si="454"/>
        <v>0</v>
      </c>
      <c r="AN1143" s="25">
        <f t="shared" si="437"/>
        <v>135.50399999999999</v>
      </c>
      <c r="AO1143" s="28">
        <f t="shared" si="438"/>
        <v>135.50399999999999</v>
      </c>
      <c r="AP1143" s="79"/>
      <c r="AQ1143" s="112">
        <v>65</v>
      </c>
      <c r="AR1143" s="112">
        <v>200</v>
      </c>
      <c r="AS1143" s="112">
        <v>0</v>
      </c>
      <c r="AT1143" s="112">
        <v>15</v>
      </c>
      <c r="AU1143" s="112">
        <v>54</v>
      </c>
      <c r="AV1143" s="62">
        <f>SUM(AQ1143:AU1143)</f>
        <v>334</v>
      </c>
      <c r="AW1143" s="64">
        <f>AV1143*0.95</f>
        <v>317.3</v>
      </c>
      <c r="AX1143" s="24">
        <v>6</v>
      </c>
      <c r="AY1143" s="25">
        <v>20</v>
      </c>
      <c r="AZ1143" s="25">
        <v>8</v>
      </c>
      <c r="BA1143" s="25">
        <v>1</v>
      </c>
      <c r="BB1143" s="81">
        <f t="shared" si="441"/>
        <v>35</v>
      </c>
      <c r="BC1143" s="80">
        <f t="shared" si="442"/>
        <v>282.3</v>
      </c>
      <c r="BD1143" s="36">
        <f t="shared" si="443"/>
        <v>135.50399999999999</v>
      </c>
      <c r="BE1143" s="80">
        <f t="shared" si="444"/>
        <v>146.79600000000002</v>
      </c>
    </row>
    <row r="1144" spans="1:57" ht="17.399999999999999">
      <c r="A1144" s="217">
        <v>41933</v>
      </c>
      <c r="B1144" s="201" t="str">
        <f t="shared" si="434"/>
        <v>11:00:00</v>
      </c>
      <c r="C1144" s="27" t="s">
        <v>17</v>
      </c>
      <c r="D1144" s="88">
        <v>770</v>
      </c>
      <c r="E1144" s="88">
        <v>452</v>
      </c>
      <c r="F1144" s="102">
        <v>750</v>
      </c>
      <c r="G1144" s="88">
        <v>25</v>
      </c>
      <c r="H1144" s="88">
        <v>15</v>
      </c>
      <c r="I1144" s="89">
        <v>24</v>
      </c>
      <c r="J1144" s="157">
        <f>D1144+E1144+I1147</f>
        <v>1246</v>
      </c>
      <c r="K1144" s="157">
        <f t="shared" si="450"/>
        <v>64</v>
      </c>
      <c r="L1144" s="88">
        <v>607</v>
      </c>
      <c r="M1144" s="94">
        <v>592</v>
      </c>
      <c r="N1144" s="94"/>
      <c r="O1144" s="93">
        <v>20</v>
      </c>
      <c r="P1144" s="93">
        <v>20</v>
      </c>
      <c r="Q1144" s="90"/>
      <c r="R1144" s="157">
        <f t="shared" si="445"/>
        <v>1199</v>
      </c>
      <c r="S1144" s="157">
        <f t="shared" si="451"/>
        <v>40</v>
      </c>
      <c r="T1144" s="158">
        <f t="shared" si="446"/>
        <v>104</v>
      </c>
      <c r="U1144" s="88">
        <v>4.08</v>
      </c>
      <c r="V1144" s="88">
        <v>4</v>
      </c>
      <c r="W1144" s="88">
        <v>4.9000000000000004</v>
      </c>
      <c r="X1144" s="44"/>
      <c r="Y1144" s="44"/>
      <c r="Z1144" s="44"/>
      <c r="AA1144" s="44"/>
      <c r="AB1144" s="44"/>
      <c r="AC1144" s="68">
        <f t="shared" si="435"/>
        <v>0</v>
      </c>
      <c r="AD1144" s="35"/>
      <c r="AE1144" s="20">
        <f t="shared" si="436"/>
        <v>0</v>
      </c>
      <c r="AF1144" s="85">
        <f t="shared" si="448"/>
        <v>116.98</v>
      </c>
      <c r="AG1144" s="21">
        <f t="shared" si="447"/>
        <v>116.98</v>
      </c>
      <c r="AH1144" s="82">
        <v>114</v>
      </c>
      <c r="AI1144" s="78"/>
      <c r="AJ1144" s="22">
        <f t="shared" si="452"/>
        <v>116.98</v>
      </c>
      <c r="AK1144" s="23">
        <f t="shared" si="453"/>
        <v>18.523999999999987</v>
      </c>
      <c r="AL1144" s="58"/>
      <c r="AM1144" s="24">
        <f t="shared" si="454"/>
        <v>0</v>
      </c>
      <c r="AN1144" s="25">
        <f t="shared" si="437"/>
        <v>135.50399999999999</v>
      </c>
      <c r="AO1144" s="28">
        <f t="shared" si="438"/>
        <v>135.50399999999999</v>
      </c>
      <c r="AP1144" s="79"/>
      <c r="AQ1144" s="112">
        <v>65</v>
      </c>
      <c r="AR1144" s="112">
        <v>200</v>
      </c>
      <c r="AS1144" s="112">
        <v>0</v>
      </c>
      <c r="AT1144" s="112">
        <v>15</v>
      </c>
      <c r="AU1144" s="112">
        <v>54</v>
      </c>
      <c r="AV1144" s="62">
        <f t="shared" si="439"/>
        <v>334</v>
      </c>
      <c r="AW1144" s="64">
        <f t="shared" si="440"/>
        <v>317.3</v>
      </c>
      <c r="AX1144" s="24">
        <v>6</v>
      </c>
      <c r="AY1144" s="25">
        <v>20</v>
      </c>
      <c r="AZ1144" s="25">
        <v>8</v>
      </c>
      <c r="BA1144" s="25">
        <v>1</v>
      </c>
      <c r="BB1144" s="81">
        <f t="shared" si="441"/>
        <v>35</v>
      </c>
      <c r="BC1144" s="80">
        <f t="shared" si="442"/>
        <v>282.3</v>
      </c>
      <c r="BD1144" s="36">
        <f t="shared" si="443"/>
        <v>135.50399999999999</v>
      </c>
      <c r="BE1144" s="80">
        <f t="shared" si="444"/>
        <v>146.79600000000002</v>
      </c>
    </row>
    <row r="1145" spans="1:57" ht="17.399999999999999">
      <c r="A1145" s="217">
        <v>41933</v>
      </c>
      <c r="B1145" s="201" t="str">
        <f t="shared" si="434"/>
        <v>11:30:00</v>
      </c>
      <c r="C1145" s="27" t="s">
        <v>46</v>
      </c>
      <c r="D1145" s="88">
        <v>772</v>
      </c>
      <c r="E1145" s="88">
        <v>453</v>
      </c>
      <c r="F1145" s="88">
        <v>754</v>
      </c>
      <c r="G1145" s="88">
        <v>25</v>
      </c>
      <c r="H1145" s="88">
        <v>15</v>
      </c>
      <c r="I1145" s="89">
        <v>24</v>
      </c>
      <c r="J1145" s="157">
        <f t="shared" si="449"/>
        <v>1979</v>
      </c>
      <c r="K1145" s="157">
        <f t="shared" si="450"/>
        <v>64</v>
      </c>
      <c r="L1145" s="88">
        <v>597</v>
      </c>
      <c r="M1145" s="94">
        <v>585</v>
      </c>
      <c r="N1145" s="94"/>
      <c r="O1145" s="93">
        <v>20</v>
      </c>
      <c r="P1145" s="93">
        <v>20</v>
      </c>
      <c r="Q1145" s="90"/>
      <c r="R1145" s="157">
        <f t="shared" si="445"/>
        <v>1182</v>
      </c>
      <c r="S1145" s="157">
        <f t="shared" si="451"/>
        <v>40</v>
      </c>
      <c r="T1145" s="158">
        <f t="shared" si="446"/>
        <v>104</v>
      </c>
      <c r="U1145" s="88">
        <v>4.08</v>
      </c>
      <c r="V1145" s="88">
        <v>4</v>
      </c>
      <c r="W1145" s="88">
        <v>4.9000000000000004</v>
      </c>
      <c r="X1145" s="44"/>
      <c r="Y1145" s="44"/>
      <c r="Z1145" s="44"/>
      <c r="AA1145" s="44"/>
      <c r="AB1145" s="44"/>
      <c r="AC1145" s="68">
        <f t="shared" si="435"/>
        <v>0</v>
      </c>
      <c r="AD1145" s="35"/>
      <c r="AE1145" s="20">
        <f t="shared" si="436"/>
        <v>0</v>
      </c>
      <c r="AF1145" s="85">
        <f t="shared" si="448"/>
        <v>116.98</v>
      </c>
      <c r="AG1145" s="21">
        <f t="shared" si="447"/>
        <v>116.98</v>
      </c>
      <c r="AH1145" s="82">
        <v>116</v>
      </c>
      <c r="AI1145" s="78"/>
      <c r="AJ1145" s="22">
        <f t="shared" si="452"/>
        <v>116.98</v>
      </c>
      <c r="AK1145" s="23">
        <f t="shared" si="453"/>
        <v>18.523999999999987</v>
      </c>
      <c r="AL1145" s="58"/>
      <c r="AM1145" s="24">
        <f t="shared" si="454"/>
        <v>0</v>
      </c>
      <c r="AN1145" s="25">
        <f t="shared" si="437"/>
        <v>135.50399999999999</v>
      </c>
      <c r="AO1145" s="28">
        <f t="shared" si="438"/>
        <v>135.50399999999999</v>
      </c>
      <c r="AP1145" s="79"/>
      <c r="AQ1145" s="112">
        <v>65</v>
      </c>
      <c r="AR1145" s="112">
        <v>200</v>
      </c>
      <c r="AS1145" s="112">
        <v>0</v>
      </c>
      <c r="AT1145" s="112">
        <v>15</v>
      </c>
      <c r="AU1145" s="112">
        <v>54</v>
      </c>
      <c r="AV1145" s="62">
        <f>SUM(AQ1145:AU1145)</f>
        <v>334</v>
      </c>
      <c r="AW1145" s="64">
        <f>AV1145*0.95</f>
        <v>317.3</v>
      </c>
      <c r="AX1145" s="24">
        <v>6</v>
      </c>
      <c r="AY1145" s="25">
        <v>20</v>
      </c>
      <c r="AZ1145" s="25">
        <v>8</v>
      </c>
      <c r="BA1145" s="25">
        <v>1</v>
      </c>
      <c r="BB1145" s="81">
        <f t="shared" si="441"/>
        <v>35</v>
      </c>
      <c r="BC1145" s="80">
        <f t="shared" si="442"/>
        <v>282.3</v>
      </c>
      <c r="BD1145" s="36">
        <f t="shared" si="443"/>
        <v>135.50399999999999</v>
      </c>
      <c r="BE1145" s="80">
        <f t="shared" si="444"/>
        <v>146.79600000000002</v>
      </c>
    </row>
    <row r="1146" spans="1:57" ht="17.399999999999999">
      <c r="A1146" s="217">
        <v>41933</v>
      </c>
      <c r="B1146" s="201" t="str">
        <f t="shared" si="434"/>
        <v>12:00:00</v>
      </c>
      <c r="C1146" s="27" t="s">
        <v>18</v>
      </c>
      <c r="D1146" s="88">
        <v>757</v>
      </c>
      <c r="E1146" s="88">
        <v>449</v>
      </c>
      <c r="F1146" s="153">
        <v>766</v>
      </c>
      <c r="G1146" s="88">
        <v>26</v>
      </c>
      <c r="H1146" s="88">
        <v>15</v>
      </c>
      <c r="I1146" s="89">
        <v>25</v>
      </c>
      <c r="J1146" s="157">
        <f t="shared" si="449"/>
        <v>1972</v>
      </c>
      <c r="K1146" s="157">
        <f t="shared" si="450"/>
        <v>66</v>
      </c>
      <c r="L1146" s="88">
        <v>611</v>
      </c>
      <c r="M1146" s="94">
        <v>586</v>
      </c>
      <c r="N1146" s="94"/>
      <c r="O1146" s="93">
        <v>20</v>
      </c>
      <c r="P1146" s="93">
        <v>20</v>
      </c>
      <c r="Q1146" s="93"/>
      <c r="R1146" s="157">
        <f t="shared" si="445"/>
        <v>1197</v>
      </c>
      <c r="S1146" s="157">
        <f t="shared" si="451"/>
        <v>40</v>
      </c>
      <c r="T1146" s="158">
        <f t="shared" si="446"/>
        <v>106</v>
      </c>
      <c r="U1146" s="88">
        <v>3.96</v>
      </c>
      <c r="V1146" s="88">
        <v>4</v>
      </c>
      <c r="W1146" s="88">
        <v>5.4</v>
      </c>
      <c r="X1146" s="44"/>
      <c r="Y1146" s="44"/>
      <c r="Z1146" s="44"/>
      <c r="AA1146" s="44"/>
      <c r="AB1146" s="44"/>
      <c r="AC1146" s="68">
        <f t="shared" si="435"/>
        <v>0</v>
      </c>
      <c r="AD1146" s="35"/>
      <c r="AE1146" s="20">
        <f t="shared" si="436"/>
        <v>0</v>
      </c>
      <c r="AF1146" s="85">
        <f>T1146+U1146+V1146+W1146+X1146+Y1146+Z1146+AA1146+AB1146</f>
        <v>119.36</v>
      </c>
      <c r="AG1146" s="21">
        <f t="shared" si="447"/>
        <v>119.36</v>
      </c>
      <c r="AH1146" s="82">
        <v>100</v>
      </c>
      <c r="AI1146" s="78"/>
      <c r="AJ1146" s="22">
        <f t="shared" si="452"/>
        <v>119.36</v>
      </c>
      <c r="AK1146" s="23">
        <f t="shared" si="453"/>
        <v>16.143999999999991</v>
      </c>
      <c r="AL1146" s="58"/>
      <c r="AM1146" s="24">
        <f t="shared" si="454"/>
        <v>0</v>
      </c>
      <c r="AN1146" s="125">
        <f t="shared" si="437"/>
        <v>135.50399999999999</v>
      </c>
      <c r="AO1146" s="28">
        <f t="shared" si="438"/>
        <v>135.50399999999999</v>
      </c>
      <c r="AP1146" s="79"/>
      <c r="AQ1146" s="112">
        <v>65</v>
      </c>
      <c r="AR1146" s="112">
        <v>200</v>
      </c>
      <c r="AS1146" s="112">
        <v>0</v>
      </c>
      <c r="AT1146" s="112">
        <v>15</v>
      </c>
      <c r="AU1146" s="112">
        <v>54</v>
      </c>
      <c r="AV1146" s="62">
        <f t="shared" si="439"/>
        <v>334</v>
      </c>
      <c r="AW1146" s="64">
        <f t="shared" si="440"/>
        <v>317.3</v>
      </c>
      <c r="AX1146" s="24">
        <v>6</v>
      </c>
      <c r="AY1146" s="25">
        <v>20</v>
      </c>
      <c r="AZ1146" s="25">
        <v>8</v>
      </c>
      <c r="BA1146" s="25">
        <v>1</v>
      </c>
      <c r="BB1146" s="81">
        <f t="shared" si="441"/>
        <v>35</v>
      </c>
      <c r="BC1146" s="80">
        <f t="shared" si="442"/>
        <v>282.3</v>
      </c>
      <c r="BD1146" s="36">
        <f t="shared" si="443"/>
        <v>135.50399999999999</v>
      </c>
      <c r="BE1146" s="80">
        <f t="shared" si="444"/>
        <v>146.79600000000002</v>
      </c>
    </row>
    <row r="1147" spans="1:57" ht="17.399999999999999">
      <c r="A1147" s="217">
        <v>41933</v>
      </c>
      <c r="B1147" s="201" t="str">
        <f t="shared" si="434"/>
        <v>12:30:00</v>
      </c>
      <c r="C1147" s="27" t="s">
        <v>47</v>
      </c>
      <c r="D1147" s="88">
        <v>678</v>
      </c>
      <c r="E1147" s="88">
        <v>416</v>
      </c>
      <c r="F1147" s="153">
        <v>742</v>
      </c>
      <c r="G1147" s="88">
        <v>23</v>
      </c>
      <c r="H1147" s="88">
        <v>14</v>
      </c>
      <c r="I1147" s="88">
        <v>24</v>
      </c>
      <c r="J1147" s="157">
        <f t="shared" si="449"/>
        <v>1836</v>
      </c>
      <c r="K1147" s="157">
        <f t="shared" si="450"/>
        <v>61</v>
      </c>
      <c r="L1147" s="89">
        <v>603</v>
      </c>
      <c r="M1147" s="94">
        <v>577</v>
      </c>
      <c r="N1147" s="94"/>
      <c r="O1147" s="93">
        <v>20</v>
      </c>
      <c r="P1147" s="93">
        <v>20</v>
      </c>
      <c r="Q1147" s="93"/>
      <c r="R1147" s="157">
        <f t="shared" si="445"/>
        <v>1180</v>
      </c>
      <c r="S1147" s="157">
        <f t="shared" si="451"/>
        <v>40</v>
      </c>
      <c r="T1147" s="158">
        <f t="shared" si="446"/>
        <v>101</v>
      </c>
      <c r="U1147" s="88">
        <v>3.96</v>
      </c>
      <c r="V1147" s="88">
        <v>3.5</v>
      </c>
      <c r="W1147" s="88">
        <v>5.4</v>
      </c>
      <c r="X1147" s="44"/>
      <c r="Y1147" s="44"/>
      <c r="Z1147" s="44"/>
      <c r="AA1147" s="44"/>
      <c r="AB1147" s="44"/>
      <c r="AC1147" s="68">
        <f>SUM(X1147:AB1147)</f>
        <v>0</v>
      </c>
      <c r="AD1147" s="35"/>
      <c r="AE1147" s="20">
        <f t="shared" si="436"/>
        <v>0</v>
      </c>
      <c r="AF1147" s="85">
        <f>T1147+U1147+V1147+W1147+X1147+Y1147+Z1147+AA1147+AB1147</f>
        <v>113.86</v>
      </c>
      <c r="AG1147" s="21">
        <f t="shared" si="447"/>
        <v>113.86</v>
      </c>
      <c r="AH1147" s="82"/>
      <c r="AI1147" s="78"/>
      <c r="AJ1147" s="22">
        <f t="shared" si="452"/>
        <v>113.86</v>
      </c>
      <c r="AK1147" s="23">
        <f t="shared" si="453"/>
        <v>21.643999999999991</v>
      </c>
      <c r="AL1147" s="58"/>
      <c r="AM1147" s="24">
        <f t="shared" si="454"/>
        <v>0</v>
      </c>
      <c r="AN1147" s="125">
        <f t="shared" si="437"/>
        <v>135.50399999999999</v>
      </c>
      <c r="AO1147" s="28">
        <f t="shared" si="438"/>
        <v>135.50399999999999</v>
      </c>
      <c r="AP1147" s="79"/>
      <c r="AQ1147" s="112">
        <v>65</v>
      </c>
      <c r="AR1147" s="112">
        <v>200</v>
      </c>
      <c r="AS1147" s="112">
        <v>0</v>
      </c>
      <c r="AT1147" s="112">
        <v>15</v>
      </c>
      <c r="AU1147" s="112">
        <v>54</v>
      </c>
      <c r="AV1147" s="62">
        <f t="shared" si="439"/>
        <v>334</v>
      </c>
      <c r="AW1147" s="64">
        <f t="shared" si="440"/>
        <v>317.3</v>
      </c>
      <c r="AX1147" s="24">
        <v>6</v>
      </c>
      <c r="AY1147" s="25">
        <v>20</v>
      </c>
      <c r="AZ1147" s="25">
        <v>8</v>
      </c>
      <c r="BA1147" s="25">
        <v>1</v>
      </c>
      <c r="BB1147" s="81">
        <f t="shared" si="441"/>
        <v>35</v>
      </c>
      <c r="BC1147" s="80">
        <f t="shared" si="442"/>
        <v>282.3</v>
      </c>
      <c r="BD1147" s="36">
        <f t="shared" si="443"/>
        <v>135.50399999999999</v>
      </c>
      <c r="BE1147" s="80">
        <f t="shared" si="444"/>
        <v>146.79600000000002</v>
      </c>
    </row>
    <row r="1148" spans="1:57" ht="17.399999999999999">
      <c r="A1148" s="217">
        <v>41933</v>
      </c>
      <c r="B1148" s="201" t="str">
        <f t="shared" si="434"/>
        <v>13:00:00</v>
      </c>
      <c r="C1148" s="27" t="s">
        <v>19</v>
      </c>
      <c r="D1148" s="88">
        <v>669</v>
      </c>
      <c r="E1148" s="88">
        <v>416</v>
      </c>
      <c r="F1148" s="153">
        <v>739</v>
      </c>
      <c r="G1148" s="88">
        <v>23</v>
      </c>
      <c r="H1148" s="88">
        <v>14</v>
      </c>
      <c r="I1148" s="89">
        <v>24</v>
      </c>
      <c r="J1148" s="157">
        <f t="shared" si="449"/>
        <v>1824</v>
      </c>
      <c r="K1148" s="157">
        <f t="shared" si="450"/>
        <v>61</v>
      </c>
      <c r="L1148" s="89">
        <v>607</v>
      </c>
      <c r="M1148" s="94">
        <v>568</v>
      </c>
      <c r="N1148" s="94"/>
      <c r="O1148" s="93">
        <v>20</v>
      </c>
      <c r="P1148" s="93">
        <v>20</v>
      </c>
      <c r="Q1148" s="93"/>
      <c r="R1148" s="157">
        <f t="shared" si="445"/>
        <v>1175</v>
      </c>
      <c r="S1148" s="157">
        <f t="shared" si="451"/>
        <v>40</v>
      </c>
      <c r="T1148" s="158">
        <f t="shared" si="446"/>
        <v>101</v>
      </c>
      <c r="U1148" s="89">
        <v>3.84</v>
      </c>
      <c r="V1148" s="88">
        <v>3.5</v>
      </c>
      <c r="W1148" s="88">
        <v>4.4000000000000004</v>
      </c>
      <c r="X1148" s="44"/>
      <c r="Y1148" s="44"/>
      <c r="Z1148" s="44"/>
      <c r="AA1148" s="44"/>
      <c r="AB1148" s="44"/>
      <c r="AC1148" s="68">
        <f>SUM(X1148:AB1148)</f>
        <v>0</v>
      </c>
      <c r="AD1148" s="35"/>
      <c r="AE1148" s="20">
        <f t="shared" si="436"/>
        <v>0</v>
      </c>
      <c r="AF1148" s="85">
        <f>T1148+U1148+V1148+W1148+X1148+Y1148+Z1148+AA1148+AB1148</f>
        <v>112.74000000000001</v>
      </c>
      <c r="AG1148" s="21">
        <f t="shared" si="447"/>
        <v>112.74000000000001</v>
      </c>
      <c r="AH1148" s="82"/>
      <c r="AI1148" s="78"/>
      <c r="AJ1148" s="22">
        <f t="shared" si="452"/>
        <v>112.74000000000001</v>
      </c>
      <c r="AK1148" s="23">
        <f t="shared" si="453"/>
        <v>22.763999999999982</v>
      </c>
      <c r="AL1148" s="58"/>
      <c r="AM1148" s="24">
        <f t="shared" si="454"/>
        <v>0</v>
      </c>
      <c r="AN1148" s="125">
        <f t="shared" si="437"/>
        <v>135.50399999999999</v>
      </c>
      <c r="AO1148" s="28">
        <f t="shared" si="438"/>
        <v>135.50399999999999</v>
      </c>
      <c r="AP1148" s="79"/>
      <c r="AQ1148" s="112">
        <v>65</v>
      </c>
      <c r="AR1148" s="112">
        <v>200</v>
      </c>
      <c r="AS1148" s="112">
        <v>0</v>
      </c>
      <c r="AT1148" s="112">
        <v>15</v>
      </c>
      <c r="AU1148" s="112">
        <v>54</v>
      </c>
      <c r="AV1148" s="62">
        <f t="shared" si="439"/>
        <v>334</v>
      </c>
      <c r="AW1148" s="64">
        <f t="shared" si="440"/>
        <v>317.3</v>
      </c>
      <c r="AX1148" s="24">
        <v>6</v>
      </c>
      <c r="AY1148" s="25">
        <v>20</v>
      </c>
      <c r="AZ1148" s="25">
        <v>8</v>
      </c>
      <c r="BA1148" s="25">
        <v>1</v>
      </c>
      <c r="BB1148" s="81">
        <f t="shared" si="441"/>
        <v>35</v>
      </c>
      <c r="BC1148" s="80">
        <f t="shared" si="442"/>
        <v>282.3</v>
      </c>
      <c r="BD1148" s="36">
        <f t="shared" si="443"/>
        <v>135.50399999999999</v>
      </c>
      <c r="BE1148" s="80">
        <f t="shared" si="444"/>
        <v>146.79600000000002</v>
      </c>
    </row>
    <row r="1149" spans="1:57" ht="17.399999999999999">
      <c r="A1149" s="217">
        <v>41933</v>
      </c>
      <c r="B1149" s="201" t="str">
        <f t="shared" si="434"/>
        <v>13:30:00</v>
      </c>
      <c r="C1149" s="27" t="s">
        <v>48</v>
      </c>
      <c r="D1149" s="88">
        <v>725</v>
      </c>
      <c r="E1149" s="88">
        <v>310</v>
      </c>
      <c r="F1149" s="153">
        <v>736</v>
      </c>
      <c r="G1149" s="88">
        <v>37</v>
      </c>
      <c r="H1149" s="88"/>
      <c r="I1149" s="89">
        <v>24</v>
      </c>
      <c r="J1149" s="157">
        <f t="shared" si="449"/>
        <v>1771</v>
      </c>
      <c r="K1149" s="157">
        <f t="shared" si="450"/>
        <v>61</v>
      </c>
      <c r="L1149" s="89">
        <v>605</v>
      </c>
      <c r="M1149" s="94">
        <v>571</v>
      </c>
      <c r="N1149" s="94"/>
      <c r="O1149" s="93">
        <v>20</v>
      </c>
      <c r="P1149" s="93">
        <v>20</v>
      </c>
      <c r="Q1149" s="93"/>
      <c r="R1149" s="157">
        <f t="shared" si="445"/>
        <v>1176</v>
      </c>
      <c r="S1149" s="157">
        <f t="shared" si="451"/>
        <v>40</v>
      </c>
      <c r="T1149" s="158">
        <f t="shared" si="446"/>
        <v>101</v>
      </c>
      <c r="U1149" s="89">
        <v>3.84</v>
      </c>
      <c r="V1149" s="88">
        <v>3.5</v>
      </c>
      <c r="W1149" s="88">
        <v>4.4000000000000004</v>
      </c>
      <c r="X1149" s="44"/>
      <c r="Y1149" s="44"/>
      <c r="Z1149" s="44"/>
      <c r="AA1149" s="44"/>
      <c r="AB1149" s="44"/>
      <c r="AC1149" s="68">
        <f t="shared" si="435"/>
        <v>0</v>
      </c>
      <c r="AD1149" s="35"/>
      <c r="AE1149" s="20">
        <f t="shared" si="436"/>
        <v>0</v>
      </c>
      <c r="AF1149" s="85">
        <f t="shared" si="448"/>
        <v>112.74000000000001</v>
      </c>
      <c r="AG1149" s="21">
        <f t="shared" si="447"/>
        <v>112.74000000000001</v>
      </c>
      <c r="AH1149" s="82"/>
      <c r="AI1149" s="78"/>
      <c r="AJ1149" s="22">
        <f t="shared" si="452"/>
        <v>112.74000000000001</v>
      </c>
      <c r="AK1149" s="23">
        <f t="shared" si="453"/>
        <v>22.763999999999982</v>
      </c>
      <c r="AL1149" s="58"/>
      <c r="AM1149" s="24">
        <f t="shared" si="454"/>
        <v>0</v>
      </c>
      <c r="AN1149" s="125">
        <f t="shared" si="437"/>
        <v>135.50399999999999</v>
      </c>
      <c r="AO1149" s="28">
        <f t="shared" si="438"/>
        <v>135.50399999999999</v>
      </c>
      <c r="AP1149" s="79"/>
      <c r="AQ1149" s="112">
        <v>65</v>
      </c>
      <c r="AR1149" s="112">
        <v>200</v>
      </c>
      <c r="AS1149" s="112">
        <v>0</v>
      </c>
      <c r="AT1149" s="112">
        <v>15</v>
      </c>
      <c r="AU1149" s="112">
        <v>54</v>
      </c>
      <c r="AV1149" s="62">
        <f t="shared" si="439"/>
        <v>334</v>
      </c>
      <c r="AW1149" s="64">
        <f t="shared" si="440"/>
        <v>317.3</v>
      </c>
      <c r="AX1149" s="24">
        <v>6</v>
      </c>
      <c r="AY1149" s="25">
        <v>20</v>
      </c>
      <c r="AZ1149" s="25">
        <v>8</v>
      </c>
      <c r="BA1149" s="25">
        <v>1</v>
      </c>
      <c r="BB1149" s="81">
        <f t="shared" si="441"/>
        <v>35</v>
      </c>
      <c r="BC1149" s="80">
        <f t="shared" si="442"/>
        <v>282.3</v>
      </c>
      <c r="BD1149" s="36">
        <f t="shared" si="443"/>
        <v>135.50399999999999</v>
      </c>
      <c r="BE1149" s="80">
        <f t="shared" si="444"/>
        <v>146.79600000000002</v>
      </c>
    </row>
    <row r="1150" spans="1:57" ht="17.399999999999999">
      <c r="A1150" s="217">
        <v>41933</v>
      </c>
      <c r="B1150" s="201" t="str">
        <f t="shared" si="434"/>
        <v>14:00:00</v>
      </c>
      <c r="C1150" s="27" t="s">
        <v>20</v>
      </c>
      <c r="D1150" s="88">
        <v>700</v>
      </c>
      <c r="E1150" s="88">
        <v>378</v>
      </c>
      <c r="F1150" s="153">
        <v>735</v>
      </c>
      <c r="G1150" s="88">
        <v>38</v>
      </c>
      <c r="H1150" s="88"/>
      <c r="I1150" s="89">
        <v>24</v>
      </c>
      <c r="J1150" s="157">
        <f t="shared" si="449"/>
        <v>1813</v>
      </c>
      <c r="K1150" s="157">
        <f t="shared" si="450"/>
        <v>62</v>
      </c>
      <c r="L1150" s="89">
        <v>607</v>
      </c>
      <c r="M1150" s="94">
        <v>554</v>
      </c>
      <c r="N1150" s="94"/>
      <c r="O1150" s="93">
        <v>20</v>
      </c>
      <c r="P1150" s="93">
        <v>20</v>
      </c>
      <c r="Q1150" s="93"/>
      <c r="R1150" s="157">
        <f t="shared" si="445"/>
        <v>1161</v>
      </c>
      <c r="S1150" s="157">
        <f t="shared" si="451"/>
        <v>40</v>
      </c>
      <c r="T1150" s="158">
        <f t="shared" si="446"/>
        <v>102</v>
      </c>
      <c r="U1150" s="89">
        <v>3.84</v>
      </c>
      <c r="V1150" s="88">
        <v>4</v>
      </c>
      <c r="W1150" s="88">
        <v>7.7</v>
      </c>
      <c r="X1150" s="44"/>
      <c r="Y1150" s="44"/>
      <c r="Z1150" s="44"/>
      <c r="AA1150" s="44"/>
      <c r="AB1150" s="44"/>
      <c r="AC1150" s="68">
        <f t="shared" si="435"/>
        <v>0</v>
      </c>
      <c r="AD1150" s="35"/>
      <c r="AE1150" s="20">
        <f>AC1150+AD1150</f>
        <v>0</v>
      </c>
      <c r="AF1150" s="85">
        <f t="shared" si="448"/>
        <v>117.54</v>
      </c>
      <c r="AG1150" s="21">
        <f t="shared" si="447"/>
        <v>117.54</v>
      </c>
      <c r="AH1150" s="82"/>
      <c r="AI1150" s="78"/>
      <c r="AJ1150" s="22">
        <f t="shared" si="452"/>
        <v>117.54</v>
      </c>
      <c r="AK1150" s="23">
        <f t="shared" si="453"/>
        <v>17.963999999999984</v>
      </c>
      <c r="AL1150" s="58"/>
      <c r="AM1150" s="24">
        <f t="shared" si="454"/>
        <v>0</v>
      </c>
      <c r="AN1150" s="125">
        <f t="shared" si="437"/>
        <v>135.50399999999999</v>
      </c>
      <c r="AO1150" s="28">
        <f t="shared" si="438"/>
        <v>135.50399999999999</v>
      </c>
      <c r="AP1150" s="79"/>
      <c r="AQ1150" s="112">
        <v>65</v>
      </c>
      <c r="AR1150" s="112">
        <v>200</v>
      </c>
      <c r="AS1150" s="112">
        <v>0</v>
      </c>
      <c r="AT1150" s="112">
        <v>15</v>
      </c>
      <c r="AU1150" s="112">
        <v>54</v>
      </c>
      <c r="AV1150" s="62">
        <f t="shared" si="439"/>
        <v>334</v>
      </c>
      <c r="AW1150" s="64">
        <f t="shared" si="440"/>
        <v>317.3</v>
      </c>
      <c r="AX1150" s="24">
        <v>6</v>
      </c>
      <c r="AY1150" s="25">
        <v>20</v>
      </c>
      <c r="AZ1150" s="25">
        <v>8</v>
      </c>
      <c r="BA1150" s="25">
        <v>1</v>
      </c>
      <c r="BB1150" s="81">
        <f t="shared" si="441"/>
        <v>35</v>
      </c>
      <c r="BC1150" s="80">
        <f t="shared" si="442"/>
        <v>282.3</v>
      </c>
      <c r="BD1150" s="36">
        <f t="shared" si="443"/>
        <v>135.50399999999999</v>
      </c>
      <c r="BE1150" s="80">
        <f t="shared" si="444"/>
        <v>146.79600000000002</v>
      </c>
    </row>
    <row r="1151" spans="1:57" ht="17.399999999999999">
      <c r="A1151" s="217">
        <v>41933</v>
      </c>
      <c r="B1151" s="201" t="str">
        <f t="shared" si="434"/>
        <v>14:30:00</v>
      </c>
      <c r="C1151" s="27" t="s">
        <v>33</v>
      </c>
      <c r="D1151" s="88">
        <v>738</v>
      </c>
      <c r="E1151" s="88">
        <v>402</v>
      </c>
      <c r="F1151" s="153">
        <v>749</v>
      </c>
      <c r="G1151" s="88">
        <v>40</v>
      </c>
      <c r="H1151" s="88"/>
      <c r="I1151" s="88">
        <v>25</v>
      </c>
      <c r="J1151" s="157">
        <f t="shared" si="449"/>
        <v>1889</v>
      </c>
      <c r="K1151" s="157">
        <f t="shared" si="450"/>
        <v>65</v>
      </c>
      <c r="L1151" s="89">
        <v>623</v>
      </c>
      <c r="M1151" s="94">
        <v>560</v>
      </c>
      <c r="N1151" s="94"/>
      <c r="O1151" s="93">
        <v>21</v>
      </c>
      <c r="P1151" s="93">
        <v>20</v>
      </c>
      <c r="Q1151" s="93"/>
      <c r="R1151" s="157">
        <f t="shared" si="445"/>
        <v>1183</v>
      </c>
      <c r="S1151" s="157">
        <f t="shared" si="451"/>
        <v>41</v>
      </c>
      <c r="T1151" s="158">
        <f t="shared" si="446"/>
        <v>106</v>
      </c>
      <c r="U1151" s="89">
        <v>3.84</v>
      </c>
      <c r="V1151" s="88">
        <v>4</v>
      </c>
      <c r="W1151" s="88">
        <v>7.7</v>
      </c>
      <c r="X1151" s="44"/>
      <c r="Y1151" s="44"/>
      <c r="Z1151" s="44"/>
      <c r="AA1151" s="44"/>
      <c r="AB1151" s="44"/>
      <c r="AC1151" s="68">
        <f t="shared" si="435"/>
        <v>0</v>
      </c>
      <c r="AD1151" s="35"/>
      <c r="AE1151" s="20">
        <f t="shared" si="436"/>
        <v>0</v>
      </c>
      <c r="AF1151" s="85">
        <f>T1151+U1151+V1151+W1151+X1151+Y1151+Z1151+AA1151+AB1151</f>
        <v>121.54</v>
      </c>
      <c r="AG1151" s="21">
        <f t="shared" si="447"/>
        <v>121.54</v>
      </c>
      <c r="AH1151" s="82"/>
      <c r="AI1151" s="78"/>
      <c r="AJ1151" s="22">
        <f t="shared" si="452"/>
        <v>121.54</v>
      </c>
      <c r="AK1151" s="23">
        <f t="shared" si="453"/>
        <v>13.963999999999984</v>
      </c>
      <c r="AL1151" s="58"/>
      <c r="AM1151" s="24">
        <f t="shared" si="454"/>
        <v>0</v>
      </c>
      <c r="AN1151" s="125">
        <f t="shared" si="437"/>
        <v>135.50399999999999</v>
      </c>
      <c r="AO1151" s="28">
        <f t="shared" si="438"/>
        <v>135.50399999999999</v>
      </c>
      <c r="AP1151" s="79"/>
      <c r="AQ1151" s="112">
        <v>65</v>
      </c>
      <c r="AR1151" s="112">
        <v>200</v>
      </c>
      <c r="AS1151" s="112">
        <v>0</v>
      </c>
      <c r="AT1151" s="112">
        <v>15</v>
      </c>
      <c r="AU1151" s="112">
        <v>54</v>
      </c>
      <c r="AV1151" s="62">
        <f t="shared" si="439"/>
        <v>334</v>
      </c>
      <c r="AW1151" s="64">
        <f t="shared" si="440"/>
        <v>317.3</v>
      </c>
      <c r="AX1151" s="24">
        <v>6</v>
      </c>
      <c r="AY1151" s="25">
        <v>20</v>
      </c>
      <c r="AZ1151" s="25">
        <v>8</v>
      </c>
      <c r="BA1151" s="25">
        <v>1</v>
      </c>
      <c r="BB1151" s="81">
        <f t="shared" si="441"/>
        <v>35</v>
      </c>
      <c r="BC1151" s="80">
        <f t="shared" si="442"/>
        <v>282.3</v>
      </c>
      <c r="BD1151" s="36">
        <f t="shared" si="443"/>
        <v>135.50399999999999</v>
      </c>
      <c r="BE1151" s="80">
        <f t="shared" si="444"/>
        <v>146.79600000000002</v>
      </c>
    </row>
    <row r="1152" spans="1:57" ht="17.399999999999999">
      <c r="A1152" s="217">
        <v>41933</v>
      </c>
      <c r="B1152" s="201" t="str">
        <f t="shared" si="434"/>
        <v>15:00:00</v>
      </c>
      <c r="C1152" s="27" t="s">
        <v>21</v>
      </c>
      <c r="D1152" s="88">
        <v>777</v>
      </c>
      <c r="E1152" s="88">
        <v>433</v>
      </c>
      <c r="F1152" s="153">
        <v>781</v>
      </c>
      <c r="G1152" s="88">
        <v>42</v>
      </c>
      <c r="H1152" s="88"/>
      <c r="I1152" s="88">
        <v>26</v>
      </c>
      <c r="J1152" s="157">
        <f t="shared" si="449"/>
        <v>1991</v>
      </c>
      <c r="K1152" s="157">
        <f t="shared" si="450"/>
        <v>68</v>
      </c>
      <c r="L1152" s="89">
        <v>639</v>
      </c>
      <c r="M1152" s="94">
        <v>553</v>
      </c>
      <c r="N1152" s="94"/>
      <c r="O1152" s="93">
        <v>21</v>
      </c>
      <c r="P1152" s="93">
        <v>19</v>
      </c>
      <c r="Q1152" s="93"/>
      <c r="R1152" s="157">
        <f t="shared" si="445"/>
        <v>1192</v>
      </c>
      <c r="S1152" s="157">
        <f t="shared" si="451"/>
        <v>40</v>
      </c>
      <c r="T1152" s="158">
        <f t="shared" si="446"/>
        <v>108</v>
      </c>
      <c r="U1152" s="89">
        <v>3.96</v>
      </c>
      <c r="V1152" s="88">
        <v>4.2</v>
      </c>
      <c r="W1152" s="88">
        <v>7.2</v>
      </c>
      <c r="X1152" s="44"/>
      <c r="Y1152" s="44"/>
      <c r="Z1152" s="44"/>
      <c r="AA1152" s="44"/>
      <c r="AB1152" s="44"/>
      <c r="AC1152" s="68">
        <f t="shared" si="435"/>
        <v>0</v>
      </c>
      <c r="AD1152" s="35"/>
      <c r="AE1152" s="20">
        <f t="shared" si="436"/>
        <v>0</v>
      </c>
      <c r="AF1152" s="85">
        <f t="shared" ref="AF1152:AF1161" si="456">T1152+U1152+V1152+W1152+X1152+Y1152+Z1152+AA1152+AB1152</f>
        <v>123.36</v>
      </c>
      <c r="AG1152" s="21">
        <f t="shared" si="447"/>
        <v>123.36</v>
      </c>
      <c r="AH1152" s="82">
        <v>100</v>
      </c>
      <c r="AI1152" s="78"/>
      <c r="AJ1152" s="22">
        <f t="shared" si="452"/>
        <v>123.36</v>
      </c>
      <c r="AK1152" s="23">
        <f t="shared" si="453"/>
        <v>9.3210000000000122</v>
      </c>
      <c r="AL1152" s="58"/>
      <c r="AM1152" s="24">
        <f t="shared" si="454"/>
        <v>0</v>
      </c>
      <c r="AN1152" s="125">
        <f t="shared" si="437"/>
        <v>132.68100000000001</v>
      </c>
      <c r="AO1152" s="28">
        <f t="shared" si="438"/>
        <v>132.68100000000001</v>
      </c>
      <c r="AP1152" s="79"/>
      <c r="AQ1152" s="112">
        <v>65</v>
      </c>
      <c r="AR1152" s="112">
        <v>200</v>
      </c>
      <c r="AS1152" s="112">
        <v>0</v>
      </c>
      <c r="AT1152" s="112">
        <v>15</v>
      </c>
      <c r="AU1152" s="112">
        <v>54</v>
      </c>
      <c r="AV1152" s="62">
        <f t="shared" si="439"/>
        <v>334</v>
      </c>
      <c r="AW1152" s="64">
        <f t="shared" si="440"/>
        <v>317.3</v>
      </c>
      <c r="AX1152" s="24">
        <v>6</v>
      </c>
      <c r="AY1152" s="25">
        <v>20</v>
      </c>
      <c r="AZ1152" s="25">
        <v>8</v>
      </c>
      <c r="BA1152" s="25">
        <v>1</v>
      </c>
      <c r="BB1152" s="81">
        <f t="shared" si="441"/>
        <v>35</v>
      </c>
      <c r="BC1152" s="80">
        <f t="shared" si="442"/>
        <v>282.3</v>
      </c>
      <c r="BD1152" s="36">
        <f>BC1152*0.47</f>
        <v>132.68100000000001</v>
      </c>
      <c r="BE1152" s="80">
        <f t="shared" si="444"/>
        <v>146.79600000000002</v>
      </c>
    </row>
    <row r="1153" spans="1:57" ht="17.399999999999999">
      <c r="A1153" s="217">
        <v>41933</v>
      </c>
      <c r="B1153" s="201" t="str">
        <f t="shared" si="434"/>
        <v>15:30:00</v>
      </c>
      <c r="C1153" s="27" t="s">
        <v>34</v>
      </c>
      <c r="D1153" s="88">
        <v>784</v>
      </c>
      <c r="E1153" s="88">
        <v>445</v>
      </c>
      <c r="F1153" s="153">
        <v>800</v>
      </c>
      <c r="G1153" s="88">
        <v>42</v>
      </c>
      <c r="H1153" s="88"/>
      <c r="I1153" s="88">
        <v>26</v>
      </c>
      <c r="J1153" s="157">
        <f t="shared" si="449"/>
        <v>2029</v>
      </c>
      <c r="K1153" s="157">
        <f t="shared" si="450"/>
        <v>68</v>
      </c>
      <c r="L1153" s="89">
        <v>637</v>
      </c>
      <c r="M1153" s="94">
        <v>561</v>
      </c>
      <c r="N1153" s="94"/>
      <c r="O1153" s="93">
        <v>21</v>
      </c>
      <c r="P1153" s="93">
        <v>20</v>
      </c>
      <c r="Q1153" s="93"/>
      <c r="R1153" s="157">
        <f t="shared" si="445"/>
        <v>1198</v>
      </c>
      <c r="S1153" s="157">
        <f t="shared" si="451"/>
        <v>41</v>
      </c>
      <c r="T1153" s="158">
        <f t="shared" si="446"/>
        <v>109</v>
      </c>
      <c r="U1153" s="89">
        <v>3.96</v>
      </c>
      <c r="V1153" s="88">
        <v>4.5</v>
      </c>
      <c r="W1153" s="88">
        <v>7.2</v>
      </c>
      <c r="X1153" s="44"/>
      <c r="Y1153" s="44"/>
      <c r="Z1153" s="44"/>
      <c r="AA1153" s="44"/>
      <c r="AB1153" s="44"/>
      <c r="AC1153" s="68">
        <f t="shared" si="435"/>
        <v>0</v>
      </c>
      <c r="AD1153" s="35"/>
      <c r="AE1153" s="20">
        <f t="shared" si="436"/>
        <v>0</v>
      </c>
      <c r="AF1153" s="85">
        <f t="shared" si="456"/>
        <v>124.66</v>
      </c>
      <c r="AG1153" s="21">
        <f t="shared" si="447"/>
        <v>124.66</v>
      </c>
      <c r="AH1153" s="82">
        <v>100</v>
      </c>
      <c r="AI1153" s="78"/>
      <c r="AJ1153" s="22">
        <f t="shared" si="452"/>
        <v>124.66</v>
      </c>
      <c r="AK1153" s="23">
        <f t="shared" si="453"/>
        <v>8.021000000000015</v>
      </c>
      <c r="AL1153" s="58"/>
      <c r="AM1153" s="24">
        <f t="shared" si="454"/>
        <v>0</v>
      </c>
      <c r="AN1153" s="125">
        <f t="shared" si="437"/>
        <v>132.68100000000001</v>
      </c>
      <c r="AO1153" s="28">
        <f t="shared" si="438"/>
        <v>132.68100000000001</v>
      </c>
      <c r="AP1153" s="79"/>
      <c r="AQ1153" s="112">
        <v>65</v>
      </c>
      <c r="AR1153" s="112">
        <v>200</v>
      </c>
      <c r="AS1153" s="112">
        <v>0</v>
      </c>
      <c r="AT1153" s="112">
        <v>15</v>
      </c>
      <c r="AU1153" s="112">
        <v>54</v>
      </c>
      <c r="AV1153" s="62">
        <f>SUM(AQ1153:AU1153)</f>
        <v>334</v>
      </c>
      <c r="AW1153" s="64">
        <f>AV1153*0.95</f>
        <v>317.3</v>
      </c>
      <c r="AX1153" s="24">
        <v>6</v>
      </c>
      <c r="AY1153" s="25">
        <v>20</v>
      </c>
      <c r="AZ1153" s="25">
        <v>8</v>
      </c>
      <c r="BA1153" s="25">
        <v>1</v>
      </c>
      <c r="BB1153" s="81">
        <f t="shared" si="441"/>
        <v>35</v>
      </c>
      <c r="BC1153" s="80">
        <f t="shared" si="442"/>
        <v>282.3</v>
      </c>
      <c r="BD1153" s="36">
        <f t="shared" ref="BD1153:BD1177" si="457">BC1153*0.47</f>
        <v>132.68100000000001</v>
      </c>
      <c r="BE1153" s="80">
        <f t="shared" si="444"/>
        <v>146.79600000000002</v>
      </c>
    </row>
    <row r="1154" spans="1:57" ht="17.399999999999999">
      <c r="A1154" s="217">
        <v>41933</v>
      </c>
      <c r="B1154" s="201" t="str">
        <f t="shared" si="434"/>
        <v>16:00:00</v>
      </c>
      <c r="C1154" s="27" t="s">
        <v>22</v>
      </c>
      <c r="D1154" s="88">
        <v>788</v>
      </c>
      <c r="E1154" s="88">
        <v>445</v>
      </c>
      <c r="F1154" s="153">
        <v>783</v>
      </c>
      <c r="G1154" s="88">
        <v>42</v>
      </c>
      <c r="H1154" s="88"/>
      <c r="I1154" s="88">
        <v>25</v>
      </c>
      <c r="J1154" s="157">
        <f>D1154+E1154+F1154</f>
        <v>2016</v>
      </c>
      <c r="K1154" s="157">
        <f>G1154+H1154+I1154</f>
        <v>67</v>
      </c>
      <c r="L1154" s="89">
        <v>624</v>
      </c>
      <c r="M1154" s="94">
        <v>553</v>
      </c>
      <c r="N1154" s="94"/>
      <c r="O1154" s="93">
        <v>21</v>
      </c>
      <c r="P1154" s="93">
        <v>19</v>
      </c>
      <c r="Q1154" s="93"/>
      <c r="R1154" s="157">
        <f t="shared" si="445"/>
        <v>1177</v>
      </c>
      <c r="S1154" s="157">
        <f t="shared" si="451"/>
        <v>40</v>
      </c>
      <c r="T1154" s="158">
        <f t="shared" si="446"/>
        <v>107</v>
      </c>
      <c r="U1154" s="89">
        <v>3.88</v>
      </c>
      <c r="V1154" s="88">
        <v>4.5</v>
      </c>
      <c r="W1154" s="88">
        <v>8.8000000000000007</v>
      </c>
      <c r="X1154" s="44"/>
      <c r="Y1154" s="44"/>
      <c r="Z1154" s="44"/>
      <c r="AA1154" s="44"/>
      <c r="AB1154" s="44"/>
      <c r="AC1154" s="68">
        <f t="shared" si="435"/>
        <v>0</v>
      </c>
      <c r="AD1154" s="35"/>
      <c r="AE1154" s="20">
        <f t="shared" si="436"/>
        <v>0</v>
      </c>
      <c r="AF1154" s="85">
        <f t="shared" si="456"/>
        <v>124.17999999999999</v>
      </c>
      <c r="AG1154" s="21">
        <f t="shared" si="447"/>
        <v>124.17999999999999</v>
      </c>
      <c r="AH1154" s="82">
        <v>100</v>
      </c>
      <c r="AI1154" s="78"/>
      <c r="AJ1154" s="22">
        <f t="shared" si="452"/>
        <v>124.17999999999999</v>
      </c>
      <c r="AK1154" s="23">
        <f t="shared" si="453"/>
        <v>8.501000000000019</v>
      </c>
      <c r="AL1154" s="58"/>
      <c r="AM1154" s="24">
        <f t="shared" si="454"/>
        <v>0</v>
      </c>
      <c r="AN1154" s="125">
        <f t="shared" si="437"/>
        <v>132.68100000000001</v>
      </c>
      <c r="AO1154" s="28">
        <f t="shared" si="438"/>
        <v>132.68100000000001</v>
      </c>
      <c r="AP1154" s="79"/>
      <c r="AQ1154" s="112">
        <v>65</v>
      </c>
      <c r="AR1154" s="112">
        <v>200</v>
      </c>
      <c r="AS1154" s="112">
        <v>0</v>
      </c>
      <c r="AT1154" s="112">
        <v>15</v>
      </c>
      <c r="AU1154" s="112">
        <v>54</v>
      </c>
      <c r="AV1154" s="62">
        <f>SUM(AQ1154:AU1154)</f>
        <v>334</v>
      </c>
      <c r="AW1154" s="64">
        <f>AV1154*0.95</f>
        <v>317.3</v>
      </c>
      <c r="AX1154" s="24">
        <v>6</v>
      </c>
      <c r="AY1154" s="25">
        <v>20</v>
      </c>
      <c r="AZ1154" s="25">
        <v>8</v>
      </c>
      <c r="BA1154" s="25">
        <v>1</v>
      </c>
      <c r="BB1154" s="81">
        <f t="shared" si="441"/>
        <v>35</v>
      </c>
      <c r="BC1154" s="80">
        <f t="shared" si="442"/>
        <v>282.3</v>
      </c>
      <c r="BD1154" s="36">
        <f t="shared" si="457"/>
        <v>132.68100000000001</v>
      </c>
      <c r="BE1154" s="80">
        <f t="shared" si="444"/>
        <v>146.79600000000002</v>
      </c>
    </row>
    <row r="1155" spans="1:57" ht="17.399999999999999">
      <c r="A1155" s="217">
        <v>41933</v>
      </c>
      <c r="B1155" s="201" t="str">
        <f t="shared" ref="B1155:B1218" si="458">LEFT(C1155,2) &amp; ":" &amp; RIGHT(C1155,2) &amp; ":00"</f>
        <v>16:30:00</v>
      </c>
      <c r="C1155" s="27" t="s">
        <v>49</v>
      </c>
      <c r="D1155" s="88">
        <v>780</v>
      </c>
      <c r="E1155" s="88">
        <v>433</v>
      </c>
      <c r="F1155" s="88">
        <v>769</v>
      </c>
      <c r="G1155" s="88">
        <v>42</v>
      </c>
      <c r="H1155" s="88"/>
      <c r="I1155" s="89">
        <v>25</v>
      </c>
      <c r="J1155" s="157">
        <f t="shared" si="449"/>
        <v>1982</v>
      </c>
      <c r="K1155" s="157">
        <f t="shared" si="450"/>
        <v>67</v>
      </c>
      <c r="L1155" s="89">
        <v>618</v>
      </c>
      <c r="M1155" s="94">
        <v>540</v>
      </c>
      <c r="N1155" s="94"/>
      <c r="O1155" s="90">
        <v>2</v>
      </c>
      <c r="P1155" s="93">
        <v>19</v>
      </c>
      <c r="Q1155" s="93"/>
      <c r="R1155" s="157">
        <f t="shared" si="445"/>
        <v>1158</v>
      </c>
      <c r="S1155" s="157">
        <f t="shared" si="451"/>
        <v>21</v>
      </c>
      <c r="T1155" s="158">
        <f t="shared" si="446"/>
        <v>88</v>
      </c>
      <c r="U1155" s="89">
        <v>3.88</v>
      </c>
      <c r="V1155" s="88">
        <v>4.5</v>
      </c>
      <c r="W1155" s="88">
        <v>8.8000000000000007</v>
      </c>
      <c r="X1155" s="44"/>
      <c r="Y1155" s="44"/>
      <c r="Z1155" s="44"/>
      <c r="AA1155" s="44"/>
      <c r="AB1155" s="44"/>
      <c r="AC1155" s="68">
        <f t="shared" si="435"/>
        <v>0</v>
      </c>
      <c r="AD1155" s="35"/>
      <c r="AE1155" s="20">
        <f t="shared" si="436"/>
        <v>0</v>
      </c>
      <c r="AF1155" s="85">
        <f t="shared" si="456"/>
        <v>105.17999999999999</v>
      </c>
      <c r="AG1155" s="21">
        <f t="shared" si="447"/>
        <v>105.17999999999999</v>
      </c>
      <c r="AH1155" s="82">
        <v>100</v>
      </c>
      <c r="AI1155" s="78"/>
      <c r="AJ1155" s="22">
        <f t="shared" si="452"/>
        <v>105.17999999999999</v>
      </c>
      <c r="AK1155" s="23">
        <f t="shared" si="453"/>
        <v>27.501000000000019</v>
      </c>
      <c r="AL1155" s="58"/>
      <c r="AM1155" s="24">
        <f t="shared" si="454"/>
        <v>0</v>
      </c>
      <c r="AN1155" s="125">
        <f t="shared" si="437"/>
        <v>132.68100000000001</v>
      </c>
      <c r="AO1155" s="28">
        <f t="shared" si="438"/>
        <v>132.68100000000001</v>
      </c>
      <c r="AP1155" s="79"/>
      <c r="AQ1155" s="112">
        <v>65</v>
      </c>
      <c r="AR1155" s="112">
        <v>200</v>
      </c>
      <c r="AS1155" s="112">
        <v>0</v>
      </c>
      <c r="AT1155" s="112">
        <v>15</v>
      </c>
      <c r="AU1155" s="112">
        <v>54</v>
      </c>
      <c r="AV1155" s="62">
        <f>SUM(AQ1155:AU1155)</f>
        <v>334</v>
      </c>
      <c r="AW1155" s="64">
        <f>AV1155*0.95</f>
        <v>317.3</v>
      </c>
      <c r="AX1155" s="24">
        <v>6</v>
      </c>
      <c r="AY1155" s="25">
        <v>20</v>
      </c>
      <c r="AZ1155" s="25">
        <v>8</v>
      </c>
      <c r="BA1155" s="25">
        <v>1</v>
      </c>
      <c r="BB1155" s="81">
        <f t="shared" si="441"/>
        <v>35</v>
      </c>
      <c r="BC1155" s="80">
        <f t="shared" si="442"/>
        <v>282.3</v>
      </c>
      <c r="BD1155" s="36">
        <f t="shared" si="457"/>
        <v>132.68100000000001</v>
      </c>
      <c r="BE1155" s="80">
        <f t="shared" si="444"/>
        <v>146.79600000000002</v>
      </c>
    </row>
    <row r="1156" spans="1:57" ht="17.399999999999999">
      <c r="A1156" s="217">
        <v>41933</v>
      </c>
      <c r="B1156" s="201" t="str">
        <f t="shared" si="458"/>
        <v>17:00:00</v>
      </c>
      <c r="C1156" s="27" t="s">
        <v>23</v>
      </c>
      <c r="D1156" s="88">
        <v>761</v>
      </c>
      <c r="E1156" s="88">
        <v>424</v>
      </c>
      <c r="F1156" s="88">
        <v>729</v>
      </c>
      <c r="G1156" s="88">
        <v>41</v>
      </c>
      <c r="H1156" s="88"/>
      <c r="I1156" s="89">
        <v>24</v>
      </c>
      <c r="J1156" s="157">
        <f t="shared" si="449"/>
        <v>1914</v>
      </c>
      <c r="K1156" s="157">
        <f t="shared" si="450"/>
        <v>65</v>
      </c>
      <c r="L1156" s="89">
        <v>611</v>
      </c>
      <c r="M1156" s="94">
        <v>524</v>
      </c>
      <c r="N1156" s="94"/>
      <c r="O1156" s="90">
        <v>20</v>
      </c>
      <c r="P1156" s="93">
        <v>18</v>
      </c>
      <c r="Q1156" s="93"/>
      <c r="R1156" s="157">
        <f t="shared" si="445"/>
        <v>1135</v>
      </c>
      <c r="S1156" s="157">
        <f t="shared" si="451"/>
        <v>38</v>
      </c>
      <c r="T1156" s="158">
        <f t="shared" si="446"/>
        <v>103</v>
      </c>
      <c r="U1156" s="89">
        <v>3.93</v>
      </c>
      <c r="V1156" s="89">
        <v>4.5</v>
      </c>
      <c r="W1156" s="88">
        <v>8.6999999999999993</v>
      </c>
      <c r="X1156" s="44"/>
      <c r="Y1156" s="44"/>
      <c r="Z1156" s="44"/>
      <c r="AA1156" s="44"/>
      <c r="AB1156" s="44"/>
      <c r="AC1156" s="68">
        <f t="shared" si="435"/>
        <v>0</v>
      </c>
      <c r="AD1156" s="35"/>
      <c r="AE1156" s="20">
        <f t="shared" si="436"/>
        <v>0</v>
      </c>
      <c r="AF1156" s="85">
        <f t="shared" si="456"/>
        <v>120.13000000000001</v>
      </c>
      <c r="AG1156" s="21">
        <f t="shared" si="447"/>
        <v>120.13000000000001</v>
      </c>
      <c r="AH1156" s="82">
        <v>98</v>
      </c>
      <c r="AI1156" s="78"/>
      <c r="AJ1156" s="22">
        <f t="shared" si="452"/>
        <v>120.13000000000001</v>
      </c>
      <c r="AK1156" s="23">
        <f t="shared" si="453"/>
        <v>10.318499999999986</v>
      </c>
      <c r="AL1156" s="58"/>
      <c r="AM1156" s="24">
        <f t="shared" si="454"/>
        <v>0</v>
      </c>
      <c r="AN1156" s="125">
        <f t="shared" si="437"/>
        <v>130.4485</v>
      </c>
      <c r="AO1156" s="28">
        <f t="shared" si="438"/>
        <v>130.4485</v>
      </c>
      <c r="AP1156" s="79"/>
      <c r="AQ1156" s="112">
        <v>60</v>
      </c>
      <c r="AR1156" s="112">
        <v>200</v>
      </c>
      <c r="AS1156" s="112">
        <v>0</v>
      </c>
      <c r="AT1156" s="112">
        <v>15</v>
      </c>
      <c r="AU1156" s="112">
        <v>54</v>
      </c>
      <c r="AV1156" s="62">
        <f>SUM(AQ1156:AU1156)</f>
        <v>329</v>
      </c>
      <c r="AW1156" s="64">
        <f>AV1156*0.95</f>
        <v>312.55</v>
      </c>
      <c r="AX1156" s="24">
        <v>6</v>
      </c>
      <c r="AY1156" s="25">
        <v>20</v>
      </c>
      <c r="AZ1156" s="25">
        <v>8</v>
      </c>
      <c r="BA1156" s="25">
        <v>1</v>
      </c>
      <c r="BB1156" s="81">
        <f t="shared" si="441"/>
        <v>35</v>
      </c>
      <c r="BC1156" s="80">
        <f t="shared" si="442"/>
        <v>277.55</v>
      </c>
      <c r="BD1156" s="36">
        <f t="shared" si="457"/>
        <v>130.4485</v>
      </c>
      <c r="BE1156" s="80">
        <f t="shared" si="444"/>
        <v>144.32600000000002</v>
      </c>
    </row>
    <row r="1157" spans="1:57" ht="17.399999999999999">
      <c r="A1157" s="217">
        <v>41933</v>
      </c>
      <c r="B1157" s="201" t="str">
        <f t="shared" si="458"/>
        <v>17:30:00</v>
      </c>
      <c r="C1157" s="27" t="s">
        <v>50</v>
      </c>
      <c r="D1157" s="88">
        <v>782</v>
      </c>
      <c r="E1157" s="88">
        <v>443</v>
      </c>
      <c r="F1157" s="88">
        <v>752</v>
      </c>
      <c r="G1157" s="88">
        <v>43</v>
      </c>
      <c r="H1157" s="88"/>
      <c r="I1157" s="89">
        <v>24</v>
      </c>
      <c r="J1157" s="157">
        <f>D1157+E1157+F1157</f>
        <v>1977</v>
      </c>
      <c r="K1157" s="157">
        <f>G1157+H1157+I1157</f>
        <v>67</v>
      </c>
      <c r="L1157" s="89">
        <v>632</v>
      </c>
      <c r="M1157" s="94">
        <v>479</v>
      </c>
      <c r="N1157" s="94"/>
      <c r="O1157" s="90">
        <v>21</v>
      </c>
      <c r="P1157" s="93">
        <v>16</v>
      </c>
      <c r="Q1157" s="93"/>
      <c r="R1157" s="157">
        <f t="shared" si="445"/>
        <v>1111</v>
      </c>
      <c r="S1157" s="157">
        <f t="shared" si="451"/>
        <v>37</v>
      </c>
      <c r="T1157" s="158">
        <f t="shared" si="446"/>
        <v>104</v>
      </c>
      <c r="U1157" s="89">
        <v>3.93</v>
      </c>
      <c r="V1157" s="89">
        <v>5</v>
      </c>
      <c r="W1157" s="88">
        <v>8.6999999999999993</v>
      </c>
      <c r="X1157" s="44"/>
      <c r="Y1157" s="44"/>
      <c r="Z1157" s="44"/>
      <c r="AA1157" s="44"/>
      <c r="AB1157" s="44"/>
      <c r="AC1157" s="68">
        <f t="shared" si="435"/>
        <v>0</v>
      </c>
      <c r="AD1157" s="35"/>
      <c r="AE1157" s="20">
        <f t="shared" si="436"/>
        <v>0</v>
      </c>
      <c r="AF1157" s="85">
        <f t="shared" si="456"/>
        <v>121.63000000000001</v>
      </c>
      <c r="AG1157" s="83">
        <f t="shared" si="447"/>
        <v>121.63000000000001</v>
      </c>
      <c r="AH1157" s="82">
        <v>98</v>
      </c>
      <c r="AI1157" s="78"/>
      <c r="AJ1157" s="22">
        <f>AF1157+AI1157</f>
        <v>121.63000000000001</v>
      </c>
      <c r="AK1157" s="23">
        <f t="shared" si="453"/>
        <v>8.818499999999986</v>
      </c>
      <c r="AL1157" s="58"/>
      <c r="AM1157" s="24">
        <f t="shared" si="454"/>
        <v>0</v>
      </c>
      <c r="AN1157" s="125">
        <f t="shared" si="437"/>
        <v>130.4485</v>
      </c>
      <c r="AO1157" s="28">
        <f t="shared" si="438"/>
        <v>130.4485</v>
      </c>
      <c r="AP1157" s="79"/>
      <c r="AQ1157" s="112">
        <v>60</v>
      </c>
      <c r="AR1157" s="112">
        <v>200</v>
      </c>
      <c r="AS1157" s="112">
        <v>0</v>
      </c>
      <c r="AT1157" s="112">
        <v>15</v>
      </c>
      <c r="AU1157" s="112">
        <v>54</v>
      </c>
      <c r="AV1157" s="62">
        <f>SUM(AQ1157:AU1157)</f>
        <v>329</v>
      </c>
      <c r="AW1157" s="64">
        <f>AV1157*0.95</f>
        <v>312.55</v>
      </c>
      <c r="AX1157" s="24">
        <v>6</v>
      </c>
      <c r="AY1157" s="25">
        <v>20</v>
      </c>
      <c r="AZ1157" s="25">
        <v>8</v>
      </c>
      <c r="BA1157" s="25">
        <v>1</v>
      </c>
      <c r="BB1157" s="81">
        <f t="shared" si="441"/>
        <v>35</v>
      </c>
      <c r="BC1157" s="80">
        <f t="shared" si="442"/>
        <v>277.55</v>
      </c>
      <c r="BD1157" s="36">
        <f t="shared" si="457"/>
        <v>130.4485</v>
      </c>
      <c r="BE1157" s="80">
        <f t="shared" si="444"/>
        <v>144.32600000000002</v>
      </c>
    </row>
    <row r="1158" spans="1:57" ht="17.399999999999999">
      <c r="A1158" s="217">
        <v>41933</v>
      </c>
      <c r="B1158" s="201" t="str">
        <f t="shared" si="458"/>
        <v>18:00:00</v>
      </c>
      <c r="C1158" s="27" t="s">
        <v>24</v>
      </c>
      <c r="D1158" s="88">
        <v>917</v>
      </c>
      <c r="E1158" s="88">
        <v>480</v>
      </c>
      <c r="F1158" s="88">
        <v>737</v>
      </c>
      <c r="G1158" s="88">
        <v>47</v>
      </c>
      <c r="H1158" s="88"/>
      <c r="I1158" s="89">
        <v>24</v>
      </c>
      <c r="J1158" s="157">
        <f>D1158+E1158+F1158</f>
        <v>2134</v>
      </c>
      <c r="K1158" s="157">
        <f>G1158+H1158+I1158</f>
        <v>71</v>
      </c>
      <c r="L1158" s="89">
        <v>750</v>
      </c>
      <c r="M1158" s="94">
        <v>518</v>
      </c>
      <c r="N1158" s="94"/>
      <c r="O1158" s="90">
        <v>25</v>
      </c>
      <c r="P1158" s="93">
        <v>18</v>
      </c>
      <c r="Q1158" s="93"/>
      <c r="R1158" s="157">
        <f t="shared" si="445"/>
        <v>1268</v>
      </c>
      <c r="S1158" s="157">
        <f t="shared" si="451"/>
        <v>43</v>
      </c>
      <c r="T1158" s="158">
        <f t="shared" si="446"/>
        <v>114</v>
      </c>
      <c r="U1158" s="88">
        <v>4.76</v>
      </c>
      <c r="V1158" s="89">
        <v>6.5</v>
      </c>
      <c r="W1158" s="150">
        <v>10.7</v>
      </c>
      <c r="X1158" s="44"/>
      <c r="Y1158" s="44"/>
      <c r="Z1158" s="44"/>
      <c r="AA1158" s="44"/>
      <c r="AB1158" s="44"/>
      <c r="AC1158" s="68">
        <f t="shared" si="435"/>
        <v>0</v>
      </c>
      <c r="AD1158"/>
      <c r="AE1158" s="20">
        <f t="shared" ref="AE1158:AE1166" si="459">AC1158+AD1159</f>
        <v>0</v>
      </c>
      <c r="AF1158" s="85">
        <f t="shared" si="456"/>
        <v>135.96</v>
      </c>
      <c r="AG1158" s="83">
        <f t="shared" si="447"/>
        <v>135.96</v>
      </c>
      <c r="AH1158" s="84"/>
      <c r="AI1158" s="78"/>
      <c r="AJ1158" s="22">
        <f>AF1158+AI1158</f>
        <v>135.96</v>
      </c>
      <c r="AK1158" s="23">
        <f t="shared" si="453"/>
        <v>-5.5115000000000123</v>
      </c>
      <c r="AL1158" s="58"/>
      <c r="AM1158" s="24">
        <f t="shared" si="454"/>
        <v>0</v>
      </c>
      <c r="AN1158" s="125">
        <f t="shared" si="437"/>
        <v>130.4485</v>
      </c>
      <c r="AO1158" s="28">
        <f t="shared" si="438"/>
        <v>130.4485</v>
      </c>
      <c r="AP1158" s="79"/>
      <c r="AQ1158" s="112">
        <v>60</v>
      </c>
      <c r="AR1158" s="112">
        <v>200</v>
      </c>
      <c r="AS1158" s="112">
        <v>0</v>
      </c>
      <c r="AT1158" s="112">
        <v>15</v>
      </c>
      <c r="AU1158" s="112">
        <v>54</v>
      </c>
      <c r="AV1158" s="62">
        <f t="shared" si="439"/>
        <v>329</v>
      </c>
      <c r="AW1158" s="64">
        <f t="shared" si="440"/>
        <v>312.55</v>
      </c>
      <c r="AX1158" s="24">
        <v>6</v>
      </c>
      <c r="AY1158" s="25">
        <v>20</v>
      </c>
      <c r="AZ1158" s="25">
        <v>8</v>
      </c>
      <c r="BA1158" s="25">
        <v>1</v>
      </c>
      <c r="BB1158" s="81">
        <f t="shared" si="441"/>
        <v>35</v>
      </c>
      <c r="BC1158" s="80">
        <f t="shared" si="442"/>
        <v>277.55</v>
      </c>
      <c r="BD1158" s="36">
        <f t="shared" si="457"/>
        <v>130.4485</v>
      </c>
      <c r="BE1158" s="80">
        <f t="shared" si="444"/>
        <v>144.32600000000002</v>
      </c>
    </row>
    <row r="1159" spans="1:57" ht="17.399999999999999">
      <c r="A1159" s="217">
        <v>41933</v>
      </c>
      <c r="B1159" s="201" t="str">
        <f t="shared" si="458"/>
        <v>18:15:00</v>
      </c>
      <c r="C1159" s="27" t="s">
        <v>35</v>
      </c>
      <c r="D1159" s="88">
        <v>917</v>
      </c>
      <c r="E1159" s="88">
        <v>480</v>
      </c>
      <c r="F1159" s="88">
        <v>737</v>
      </c>
      <c r="G1159" s="88">
        <v>47</v>
      </c>
      <c r="H1159" s="88"/>
      <c r="I1159" s="89">
        <v>24</v>
      </c>
      <c r="J1159" s="157">
        <f>D1159+E1159+F1159</f>
        <v>2134</v>
      </c>
      <c r="K1159" s="157">
        <f>G1159+H1159+I1159</f>
        <v>71</v>
      </c>
      <c r="L1159" s="89">
        <v>750</v>
      </c>
      <c r="M1159" s="94">
        <v>518</v>
      </c>
      <c r="N1159" s="94"/>
      <c r="O1159" s="90">
        <v>25</v>
      </c>
      <c r="P1159" s="93">
        <v>18</v>
      </c>
      <c r="Q1159" s="93"/>
      <c r="R1159" s="157">
        <f t="shared" si="445"/>
        <v>1268</v>
      </c>
      <c r="S1159" s="157">
        <f t="shared" si="451"/>
        <v>43</v>
      </c>
      <c r="T1159" s="158">
        <f t="shared" si="446"/>
        <v>114</v>
      </c>
      <c r="U1159" s="88">
        <v>4.76</v>
      </c>
      <c r="V1159" s="89">
        <v>6.5</v>
      </c>
      <c r="W1159" s="150">
        <v>10.7</v>
      </c>
      <c r="X1159" s="44"/>
      <c r="Y1159" s="44"/>
      <c r="Z1159" s="44"/>
      <c r="AA1159" s="44"/>
      <c r="AB1159" s="44"/>
      <c r="AC1159" s="68">
        <f t="shared" si="435"/>
        <v>0</v>
      </c>
      <c r="AD1159" s="35"/>
      <c r="AE1159" s="20">
        <f>AC1159+AD1159</f>
        <v>0</v>
      </c>
      <c r="AF1159" s="85">
        <f t="shared" si="456"/>
        <v>135.96</v>
      </c>
      <c r="AG1159" s="83">
        <f t="shared" si="447"/>
        <v>135.96</v>
      </c>
      <c r="AH1159" s="84">
        <v>30</v>
      </c>
      <c r="AI1159" s="78"/>
      <c r="AJ1159" s="22">
        <f t="shared" si="452"/>
        <v>135.96</v>
      </c>
      <c r="AK1159" s="23">
        <f t="shared" si="453"/>
        <v>-5.5115000000000123</v>
      </c>
      <c r="AL1159" s="58"/>
      <c r="AM1159" s="24">
        <f t="shared" si="454"/>
        <v>0</v>
      </c>
      <c r="AN1159" s="125">
        <f t="shared" si="437"/>
        <v>130.4485</v>
      </c>
      <c r="AO1159" s="28">
        <f t="shared" si="438"/>
        <v>130.4485</v>
      </c>
      <c r="AP1159" s="79"/>
      <c r="AQ1159" s="112">
        <v>60</v>
      </c>
      <c r="AR1159" s="112">
        <v>200</v>
      </c>
      <c r="AS1159" s="112">
        <v>0</v>
      </c>
      <c r="AT1159" s="112">
        <v>15</v>
      </c>
      <c r="AU1159" s="112">
        <v>54</v>
      </c>
      <c r="AV1159" s="62">
        <f t="shared" si="439"/>
        <v>329</v>
      </c>
      <c r="AW1159" s="64">
        <f t="shared" si="440"/>
        <v>312.55</v>
      </c>
      <c r="AX1159" s="24">
        <v>6</v>
      </c>
      <c r="AY1159" s="25">
        <v>20</v>
      </c>
      <c r="AZ1159" s="25">
        <v>8</v>
      </c>
      <c r="BA1159" s="25">
        <v>1</v>
      </c>
      <c r="BB1159" s="81">
        <f t="shared" si="441"/>
        <v>35</v>
      </c>
      <c r="BC1159" s="80">
        <f t="shared" si="442"/>
        <v>277.55</v>
      </c>
      <c r="BD1159" s="36">
        <f t="shared" si="457"/>
        <v>130.4485</v>
      </c>
      <c r="BE1159" s="80">
        <f t="shared" si="444"/>
        <v>144.32600000000002</v>
      </c>
    </row>
    <row r="1160" spans="1:57" ht="17.399999999999999">
      <c r="A1160" s="217">
        <v>41933</v>
      </c>
      <c r="B1160" s="201" t="str">
        <f t="shared" si="458"/>
        <v>18:30:00</v>
      </c>
      <c r="C1160" s="27" t="s">
        <v>36</v>
      </c>
      <c r="D1160" s="88">
        <v>965</v>
      </c>
      <c r="E1160" s="88">
        <v>498</v>
      </c>
      <c r="F1160" s="88">
        <v>598</v>
      </c>
      <c r="G1160" s="88">
        <v>51</v>
      </c>
      <c r="H1160" s="88"/>
      <c r="I1160" s="89">
        <v>26</v>
      </c>
      <c r="J1160" s="157">
        <f>D1160+E1160+F1160</f>
        <v>2061</v>
      </c>
      <c r="K1160" s="157">
        <f t="shared" si="450"/>
        <v>77</v>
      </c>
      <c r="L1160" s="89">
        <v>719</v>
      </c>
      <c r="M1160" s="94">
        <v>540</v>
      </c>
      <c r="N1160" s="94"/>
      <c r="O1160" s="93">
        <v>23</v>
      </c>
      <c r="P1160" s="93">
        <v>19</v>
      </c>
      <c r="Q1160" s="93"/>
      <c r="R1160" s="157">
        <f t="shared" si="445"/>
        <v>1259</v>
      </c>
      <c r="S1160" s="157">
        <f t="shared" si="451"/>
        <v>42</v>
      </c>
      <c r="T1160" s="158">
        <f t="shared" si="446"/>
        <v>119</v>
      </c>
      <c r="U1160" s="88">
        <v>4.76</v>
      </c>
      <c r="V1160" s="89">
        <v>8.1999999999999993</v>
      </c>
      <c r="W1160" s="150">
        <v>10.7</v>
      </c>
      <c r="X1160" s="44"/>
      <c r="Y1160" s="44"/>
      <c r="Z1160" s="44"/>
      <c r="AA1160" s="44"/>
      <c r="AB1160" s="44"/>
      <c r="AC1160" s="68">
        <f t="shared" si="435"/>
        <v>0</v>
      </c>
      <c r="AD1160" s="35">
        <v>15</v>
      </c>
      <c r="AE1160" s="20">
        <f>AC1160+AD1160</f>
        <v>15</v>
      </c>
      <c r="AF1160" s="85">
        <f t="shared" si="456"/>
        <v>142.66</v>
      </c>
      <c r="AG1160" s="83">
        <f t="shared" si="447"/>
        <v>127.66</v>
      </c>
      <c r="AH1160" s="84">
        <v>40</v>
      </c>
      <c r="AI1160" s="78"/>
      <c r="AJ1160" s="22">
        <f t="shared" si="452"/>
        <v>142.66</v>
      </c>
      <c r="AK1160" s="23">
        <f t="shared" si="453"/>
        <v>2.7884999999999991</v>
      </c>
      <c r="AL1160" s="58"/>
      <c r="AM1160" s="24">
        <f t="shared" si="454"/>
        <v>15</v>
      </c>
      <c r="AN1160" s="125">
        <f t="shared" si="437"/>
        <v>130.4485</v>
      </c>
      <c r="AO1160" s="28">
        <f t="shared" si="438"/>
        <v>145.4485</v>
      </c>
      <c r="AP1160" s="79"/>
      <c r="AQ1160" s="112">
        <v>60</v>
      </c>
      <c r="AR1160" s="112">
        <v>200</v>
      </c>
      <c r="AS1160" s="112">
        <v>0</v>
      </c>
      <c r="AT1160" s="112">
        <v>15</v>
      </c>
      <c r="AU1160" s="112">
        <v>54</v>
      </c>
      <c r="AV1160" s="62">
        <f t="shared" si="439"/>
        <v>329</v>
      </c>
      <c r="AW1160" s="64">
        <f t="shared" si="440"/>
        <v>312.55</v>
      </c>
      <c r="AX1160" s="24">
        <v>6</v>
      </c>
      <c r="AY1160" s="25">
        <v>20</v>
      </c>
      <c r="AZ1160" s="25">
        <v>8</v>
      </c>
      <c r="BA1160" s="25">
        <v>1</v>
      </c>
      <c r="BB1160" s="81">
        <f t="shared" si="441"/>
        <v>35</v>
      </c>
      <c r="BC1160" s="80">
        <f t="shared" si="442"/>
        <v>277.55</v>
      </c>
      <c r="BD1160" s="36">
        <f t="shared" si="457"/>
        <v>130.4485</v>
      </c>
      <c r="BE1160" s="80">
        <f t="shared" si="444"/>
        <v>144.32600000000002</v>
      </c>
    </row>
    <row r="1161" spans="1:57" ht="17.399999999999999">
      <c r="A1161" s="217">
        <v>41933</v>
      </c>
      <c r="B1161" s="201" t="str">
        <f t="shared" si="458"/>
        <v>18:45:00</v>
      </c>
      <c r="C1161" s="27" t="s">
        <v>51</v>
      </c>
      <c r="D1161" s="88">
        <v>965</v>
      </c>
      <c r="E1161" s="88">
        <v>498</v>
      </c>
      <c r="F1161" s="88">
        <v>598</v>
      </c>
      <c r="G1161" s="88">
        <v>51</v>
      </c>
      <c r="H1161" s="88"/>
      <c r="I1161" s="89">
        <v>26</v>
      </c>
      <c r="J1161" s="157">
        <f>D1161+E1161+F1161</f>
        <v>2061</v>
      </c>
      <c r="K1161" s="157">
        <f>G1161+H1161+I1161</f>
        <v>77</v>
      </c>
      <c r="L1161" s="89">
        <v>719</v>
      </c>
      <c r="M1161" s="94">
        <v>540</v>
      </c>
      <c r="N1161" s="94"/>
      <c r="O1161" s="93">
        <v>23</v>
      </c>
      <c r="P1161" s="93">
        <v>19</v>
      </c>
      <c r="Q1161" s="93"/>
      <c r="R1161" s="157">
        <f t="shared" si="445"/>
        <v>1259</v>
      </c>
      <c r="S1161" s="157">
        <f t="shared" si="451"/>
        <v>42</v>
      </c>
      <c r="T1161" s="158">
        <f t="shared" si="446"/>
        <v>119</v>
      </c>
      <c r="U1161" s="88">
        <v>4.76</v>
      </c>
      <c r="V1161" s="89">
        <v>8.1999999999999993</v>
      </c>
      <c r="W1161" s="150">
        <v>10.7</v>
      </c>
      <c r="X1161" s="44"/>
      <c r="Y1161" s="44"/>
      <c r="Z1161" s="44"/>
      <c r="AA1161" s="44"/>
      <c r="AB1161" s="44"/>
      <c r="AC1161" s="68">
        <f t="shared" si="435"/>
        <v>0</v>
      </c>
      <c r="AD1161" s="35">
        <v>15</v>
      </c>
      <c r="AE1161" s="20">
        <f t="shared" si="459"/>
        <v>15</v>
      </c>
      <c r="AF1161" s="85">
        <f t="shared" si="456"/>
        <v>142.66</v>
      </c>
      <c r="AG1161" s="83">
        <f t="shared" si="447"/>
        <v>127.66</v>
      </c>
      <c r="AH1161" s="84"/>
      <c r="AI1161" s="78"/>
      <c r="AJ1161" s="22">
        <f t="shared" si="452"/>
        <v>142.66</v>
      </c>
      <c r="AK1161" s="23">
        <f t="shared" si="453"/>
        <v>2.7884999999999991</v>
      </c>
      <c r="AL1161" s="58"/>
      <c r="AM1161" s="24">
        <f t="shared" si="454"/>
        <v>15</v>
      </c>
      <c r="AN1161" s="125">
        <f t="shared" si="437"/>
        <v>130.4485</v>
      </c>
      <c r="AO1161" s="28">
        <f t="shared" si="438"/>
        <v>145.4485</v>
      </c>
      <c r="AP1161" s="79"/>
      <c r="AQ1161" s="112">
        <v>60</v>
      </c>
      <c r="AR1161" s="112">
        <v>200</v>
      </c>
      <c r="AS1161" s="112">
        <v>0</v>
      </c>
      <c r="AT1161" s="112">
        <v>15</v>
      </c>
      <c r="AU1161" s="112">
        <v>54</v>
      </c>
      <c r="AV1161" s="62">
        <f t="shared" si="439"/>
        <v>329</v>
      </c>
      <c r="AW1161" s="64">
        <f t="shared" si="440"/>
        <v>312.55</v>
      </c>
      <c r="AX1161" s="24">
        <v>6</v>
      </c>
      <c r="AY1161" s="25">
        <v>20</v>
      </c>
      <c r="AZ1161" s="25">
        <v>8</v>
      </c>
      <c r="BA1161" s="25">
        <v>1</v>
      </c>
      <c r="BB1161" s="81">
        <f t="shared" si="441"/>
        <v>35</v>
      </c>
      <c r="BC1161" s="80">
        <f t="shared" si="442"/>
        <v>277.55</v>
      </c>
      <c r="BD1161" s="36">
        <f t="shared" si="457"/>
        <v>130.4485</v>
      </c>
      <c r="BE1161" s="80">
        <f t="shared" si="444"/>
        <v>144.32600000000002</v>
      </c>
    </row>
    <row r="1162" spans="1:57" ht="17.399999999999999">
      <c r="A1162" s="217">
        <v>41933</v>
      </c>
      <c r="B1162" s="201" t="str">
        <f t="shared" si="458"/>
        <v>19:00:00</v>
      </c>
      <c r="C1162" s="27" t="s">
        <v>25</v>
      </c>
      <c r="D1162" s="88">
        <v>951</v>
      </c>
      <c r="E1162" s="88">
        <v>495</v>
      </c>
      <c r="F1162" s="88">
        <v>793</v>
      </c>
      <c r="G1162" s="88">
        <v>51</v>
      </c>
      <c r="H1162" s="88"/>
      <c r="I1162" s="89">
        <v>26</v>
      </c>
      <c r="J1162" s="157">
        <f t="shared" si="449"/>
        <v>2239</v>
      </c>
      <c r="K1162" s="157">
        <f t="shared" si="450"/>
        <v>77</v>
      </c>
      <c r="L1162" s="89">
        <v>676</v>
      </c>
      <c r="M1162" s="94">
        <v>542</v>
      </c>
      <c r="N1162" s="94"/>
      <c r="O1162" s="93">
        <v>22</v>
      </c>
      <c r="P1162" s="93">
        <v>19</v>
      </c>
      <c r="Q1162" s="93"/>
      <c r="R1162" s="157">
        <f t="shared" si="445"/>
        <v>1218</v>
      </c>
      <c r="S1162" s="157">
        <f t="shared" si="451"/>
        <v>41</v>
      </c>
      <c r="T1162" s="158">
        <f t="shared" si="446"/>
        <v>118</v>
      </c>
      <c r="U1162" s="88">
        <v>6.12</v>
      </c>
      <c r="V1162" s="89">
        <v>8.1999999999999993</v>
      </c>
      <c r="W1162" s="150">
        <v>11.8</v>
      </c>
      <c r="X1162" s="44"/>
      <c r="Y1162" s="44"/>
      <c r="Z1162" s="44"/>
      <c r="AA1162" s="44"/>
      <c r="AB1162" s="44"/>
      <c r="AC1162" s="68">
        <f t="shared" si="435"/>
        <v>0</v>
      </c>
      <c r="AD1162" s="35">
        <v>15</v>
      </c>
      <c r="AE1162" s="20">
        <f t="shared" si="459"/>
        <v>15</v>
      </c>
      <c r="AF1162" s="85">
        <f>T1162+U1162+V1162+W1162+X1162-Y1162+Z1162+AA1162+AB1162</f>
        <v>144.12</v>
      </c>
      <c r="AG1162" s="83">
        <f t="shared" si="447"/>
        <v>129.12</v>
      </c>
      <c r="AH1162" s="84"/>
      <c r="AI1162" s="78"/>
      <c r="AJ1162" s="22">
        <f t="shared" si="452"/>
        <v>144.12</v>
      </c>
      <c r="AK1162" s="23">
        <f t="shared" si="453"/>
        <v>1.3284999999999911</v>
      </c>
      <c r="AL1162" s="58"/>
      <c r="AM1162" s="24">
        <f t="shared" si="454"/>
        <v>15</v>
      </c>
      <c r="AN1162" s="125">
        <f t="shared" si="437"/>
        <v>130.4485</v>
      </c>
      <c r="AO1162" s="28">
        <f t="shared" si="438"/>
        <v>145.4485</v>
      </c>
      <c r="AP1162" s="79"/>
      <c r="AQ1162" s="112">
        <v>60</v>
      </c>
      <c r="AR1162" s="112">
        <v>200</v>
      </c>
      <c r="AS1162" s="112">
        <v>0</v>
      </c>
      <c r="AT1162" s="112">
        <v>15</v>
      </c>
      <c r="AU1162" s="112">
        <v>54</v>
      </c>
      <c r="AV1162" s="62">
        <f t="shared" si="439"/>
        <v>329</v>
      </c>
      <c r="AW1162" s="64">
        <f t="shared" si="440"/>
        <v>312.55</v>
      </c>
      <c r="AX1162" s="24">
        <v>6</v>
      </c>
      <c r="AY1162" s="25">
        <v>20</v>
      </c>
      <c r="AZ1162" s="25">
        <v>8</v>
      </c>
      <c r="BA1162" s="25">
        <v>1</v>
      </c>
      <c r="BB1162" s="81">
        <f t="shared" si="441"/>
        <v>35</v>
      </c>
      <c r="BC1162" s="80">
        <f t="shared" si="442"/>
        <v>277.55</v>
      </c>
      <c r="BD1162" s="36">
        <f t="shared" si="457"/>
        <v>130.4485</v>
      </c>
      <c r="BE1162" s="80">
        <f t="shared" si="444"/>
        <v>144.32600000000002</v>
      </c>
    </row>
    <row r="1163" spans="1:57" ht="17.399999999999999">
      <c r="A1163" s="217">
        <v>41933</v>
      </c>
      <c r="B1163" s="201" t="str">
        <f t="shared" si="458"/>
        <v>19:15:00</v>
      </c>
      <c r="C1163" s="27" t="s">
        <v>52</v>
      </c>
      <c r="D1163" s="88">
        <v>951</v>
      </c>
      <c r="E1163" s="88">
        <v>495</v>
      </c>
      <c r="F1163" s="88">
        <v>793</v>
      </c>
      <c r="G1163" s="88">
        <v>51</v>
      </c>
      <c r="H1163" s="88"/>
      <c r="I1163" s="89">
        <v>26</v>
      </c>
      <c r="J1163" s="157">
        <f>D1163+E1163+F1163</f>
        <v>2239</v>
      </c>
      <c r="K1163" s="157">
        <f>G1163+H1163+I1163</f>
        <v>77</v>
      </c>
      <c r="L1163" s="89">
        <v>676</v>
      </c>
      <c r="M1163" s="94">
        <v>542</v>
      </c>
      <c r="N1163" s="94"/>
      <c r="O1163" s="93">
        <v>22</v>
      </c>
      <c r="P1163" s="93">
        <v>19</v>
      </c>
      <c r="Q1163" s="93"/>
      <c r="R1163" s="157">
        <f t="shared" si="445"/>
        <v>1218</v>
      </c>
      <c r="S1163" s="157">
        <f t="shared" si="451"/>
        <v>41</v>
      </c>
      <c r="T1163" s="158">
        <f t="shared" si="446"/>
        <v>118</v>
      </c>
      <c r="U1163" s="88">
        <v>6.12</v>
      </c>
      <c r="V1163" s="89">
        <v>8.1999999999999993</v>
      </c>
      <c r="W1163" s="150">
        <v>11.8</v>
      </c>
      <c r="X1163" s="44"/>
      <c r="Y1163" s="44"/>
      <c r="Z1163" s="44"/>
      <c r="AA1163" s="44"/>
      <c r="AB1163" s="44"/>
      <c r="AC1163" s="68">
        <f t="shared" si="435"/>
        <v>0</v>
      </c>
      <c r="AD1163" s="35">
        <v>15</v>
      </c>
      <c r="AE1163" s="20">
        <f t="shared" si="459"/>
        <v>15</v>
      </c>
      <c r="AF1163" s="85">
        <f t="shared" ref="AF1163:AF1175" si="460">T1163+U1163+V1163+W1163+X1163-Y1163+Z1163+AA1163+AB1163</f>
        <v>144.12</v>
      </c>
      <c r="AG1163" s="83">
        <f t="shared" si="447"/>
        <v>129.12</v>
      </c>
      <c r="AH1163" s="84"/>
      <c r="AI1163" s="78"/>
      <c r="AJ1163" s="22">
        <f t="shared" si="452"/>
        <v>144.12</v>
      </c>
      <c r="AK1163" s="23">
        <f t="shared" si="453"/>
        <v>1.3284999999999911</v>
      </c>
      <c r="AL1163" s="58"/>
      <c r="AM1163" s="24">
        <f t="shared" si="454"/>
        <v>15</v>
      </c>
      <c r="AN1163" s="125">
        <f t="shared" si="437"/>
        <v>130.4485</v>
      </c>
      <c r="AO1163" s="28">
        <f t="shared" si="438"/>
        <v>145.4485</v>
      </c>
      <c r="AP1163" s="79"/>
      <c r="AQ1163" s="112">
        <v>60</v>
      </c>
      <c r="AR1163" s="112">
        <v>200</v>
      </c>
      <c r="AS1163" s="112">
        <v>0</v>
      </c>
      <c r="AT1163" s="112">
        <v>15</v>
      </c>
      <c r="AU1163" s="112">
        <v>54</v>
      </c>
      <c r="AV1163" s="62">
        <f t="shared" si="439"/>
        <v>329</v>
      </c>
      <c r="AW1163" s="64">
        <f t="shared" si="440"/>
        <v>312.55</v>
      </c>
      <c r="AX1163" s="24">
        <v>6</v>
      </c>
      <c r="AY1163" s="25">
        <v>20</v>
      </c>
      <c r="AZ1163" s="25">
        <v>8</v>
      </c>
      <c r="BA1163" s="25">
        <v>1</v>
      </c>
      <c r="BB1163" s="81">
        <f t="shared" si="441"/>
        <v>35</v>
      </c>
      <c r="BC1163" s="80">
        <f t="shared" si="442"/>
        <v>277.55</v>
      </c>
      <c r="BD1163" s="36">
        <f t="shared" si="457"/>
        <v>130.4485</v>
      </c>
      <c r="BE1163" s="80">
        <f t="shared" si="444"/>
        <v>144.32600000000002</v>
      </c>
    </row>
    <row r="1164" spans="1:57" ht="17.399999999999999">
      <c r="A1164" s="217">
        <v>41933</v>
      </c>
      <c r="B1164" s="201" t="str">
        <f t="shared" si="458"/>
        <v>19:30:00</v>
      </c>
      <c r="C1164" s="27" t="s">
        <v>37</v>
      </c>
      <c r="D1164" s="88">
        <v>947</v>
      </c>
      <c r="E1164" s="88">
        <v>489</v>
      </c>
      <c r="F1164" s="88">
        <v>791</v>
      </c>
      <c r="G1164" s="88">
        <v>51</v>
      </c>
      <c r="H1164" s="88"/>
      <c r="I1164" s="89">
        <v>26</v>
      </c>
      <c r="J1164" s="157">
        <f t="shared" si="449"/>
        <v>2227</v>
      </c>
      <c r="K1164" s="157">
        <f t="shared" si="450"/>
        <v>77</v>
      </c>
      <c r="L1164" s="89">
        <v>769</v>
      </c>
      <c r="M1164" s="94">
        <v>517</v>
      </c>
      <c r="N1164" s="94"/>
      <c r="O1164" s="93">
        <v>25</v>
      </c>
      <c r="P1164" s="93">
        <v>18</v>
      </c>
      <c r="Q1164" s="93"/>
      <c r="R1164" s="157">
        <f t="shared" si="445"/>
        <v>1286</v>
      </c>
      <c r="S1164" s="157">
        <f>O1164+P1164+Q1164</f>
        <v>43</v>
      </c>
      <c r="T1164" s="158">
        <f t="shared" si="446"/>
        <v>120</v>
      </c>
      <c r="U1164" s="88">
        <v>6.12</v>
      </c>
      <c r="V1164" s="89">
        <v>7.6</v>
      </c>
      <c r="W1164" s="150">
        <v>11.8</v>
      </c>
      <c r="X1164" s="44"/>
      <c r="Y1164" s="44"/>
      <c r="Z1164" s="44"/>
      <c r="AA1164" s="44"/>
      <c r="AB1164" s="44"/>
      <c r="AC1164" s="68">
        <f t="shared" si="435"/>
        <v>0</v>
      </c>
      <c r="AD1164" s="35">
        <v>15</v>
      </c>
      <c r="AE1164" s="20">
        <f t="shared" si="459"/>
        <v>15</v>
      </c>
      <c r="AF1164" s="85">
        <f t="shared" si="460"/>
        <v>145.52000000000001</v>
      </c>
      <c r="AG1164" s="83">
        <f t="shared" si="447"/>
        <v>130.52000000000001</v>
      </c>
      <c r="AH1164" s="84">
        <v>125</v>
      </c>
      <c r="AI1164" s="78"/>
      <c r="AJ1164" s="22">
        <f t="shared" si="452"/>
        <v>145.52000000000001</v>
      </c>
      <c r="AK1164" s="23">
        <f t="shared" si="453"/>
        <v>-7.1500000000014552E-2</v>
      </c>
      <c r="AL1164" s="58"/>
      <c r="AM1164" s="24">
        <f t="shared" si="454"/>
        <v>15</v>
      </c>
      <c r="AN1164" s="125">
        <f t="shared" si="437"/>
        <v>130.4485</v>
      </c>
      <c r="AO1164" s="28">
        <f t="shared" si="438"/>
        <v>145.4485</v>
      </c>
      <c r="AP1164" s="79"/>
      <c r="AQ1164" s="112">
        <v>60</v>
      </c>
      <c r="AR1164" s="112">
        <v>200</v>
      </c>
      <c r="AS1164" s="112">
        <v>0</v>
      </c>
      <c r="AT1164" s="112">
        <v>15</v>
      </c>
      <c r="AU1164" s="112">
        <v>54</v>
      </c>
      <c r="AV1164" s="62">
        <f t="shared" si="439"/>
        <v>329</v>
      </c>
      <c r="AW1164" s="64">
        <f t="shared" si="440"/>
        <v>312.55</v>
      </c>
      <c r="AX1164" s="24">
        <v>6</v>
      </c>
      <c r="AY1164" s="25">
        <v>20</v>
      </c>
      <c r="AZ1164" s="25">
        <v>8</v>
      </c>
      <c r="BA1164" s="25">
        <v>1</v>
      </c>
      <c r="BB1164" s="81">
        <f t="shared" si="441"/>
        <v>35</v>
      </c>
      <c r="BC1164" s="80">
        <f t="shared" si="442"/>
        <v>277.55</v>
      </c>
      <c r="BD1164" s="36">
        <f t="shared" si="457"/>
        <v>130.4485</v>
      </c>
      <c r="BE1164" s="80">
        <f t="shared" si="444"/>
        <v>144.32600000000002</v>
      </c>
    </row>
    <row r="1165" spans="1:57" ht="17.399999999999999">
      <c r="A1165" s="217">
        <v>41933</v>
      </c>
      <c r="B1165" s="201" t="str">
        <f t="shared" si="458"/>
        <v>19:45:00</v>
      </c>
      <c r="C1165" s="27" t="s">
        <v>53</v>
      </c>
      <c r="D1165" s="88">
        <v>947</v>
      </c>
      <c r="E1165" s="88">
        <v>489</v>
      </c>
      <c r="F1165" s="88">
        <v>791</v>
      </c>
      <c r="G1165" s="88">
        <v>51</v>
      </c>
      <c r="H1165" s="88"/>
      <c r="I1165" s="89">
        <v>26</v>
      </c>
      <c r="J1165" s="55">
        <f>D1165+E1165+F1165</f>
        <v>2227</v>
      </c>
      <c r="K1165" s="55">
        <f>G1165+H1165+I1165</f>
        <v>77</v>
      </c>
      <c r="L1165" s="89">
        <v>769</v>
      </c>
      <c r="M1165" s="94">
        <v>517</v>
      </c>
      <c r="N1165" s="94"/>
      <c r="O1165" s="93">
        <v>25</v>
      </c>
      <c r="P1165" s="93">
        <v>18</v>
      </c>
      <c r="Q1165" s="93"/>
      <c r="R1165" s="55">
        <f t="shared" si="445"/>
        <v>1286</v>
      </c>
      <c r="S1165" s="55">
        <f>O1165+P1165+Q1165</f>
        <v>43</v>
      </c>
      <c r="T1165" s="57">
        <f t="shared" si="446"/>
        <v>120</v>
      </c>
      <c r="U1165" s="88">
        <v>6.12</v>
      </c>
      <c r="V1165" s="89">
        <v>7.6</v>
      </c>
      <c r="W1165" s="150">
        <v>11.8</v>
      </c>
      <c r="X1165" s="44"/>
      <c r="Y1165" s="44"/>
      <c r="Z1165" s="44"/>
      <c r="AA1165" s="44"/>
      <c r="AB1165" s="44"/>
      <c r="AC1165" s="68">
        <f t="shared" si="435"/>
        <v>0</v>
      </c>
      <c r="AD1165" s="35">
        <v>15</v>
      </c>
      <c r="AE1165" s="20">
        <f t="shared" si="459"/>
        <v>15</v>
      </c>
      <c r="AF1165" s="85">
        <f t="shared" si="460"/>
        <v>145.52000000000001</v>
      </c>
      <c r="AG1165" s="83">
        <f t="shared" si="447"/>
        <v>130.52000000000001</v>
      </c>
      <c r="AH1165" s="84"/>
      <c r="AI1165" s="78"/>
      <c r="AJ1165" s="22">
        <f t="shared" si="452"/>
        <v>145.52000000000001</v>
      </c>
      <c r="AK1165" s="23">
        <f t="shared" si="453"/>
        <v>-7.1500000000014552E-2</v>
      </c>
      <c r="AL1165" s="58"/>
      <c r="AM1165" s="24">
        <f t="shared" si="454"/>
        <v>15</v>
      </c>
      <c r="AN1165" s="125">
        <f t="shared" si="437"/>
        <v>130.4485</v>
      </c>
      <c r="AO1165" s="28">
        <f t="shared" si="438"/>
        <v>145.4485</v>
      </c>
      <c r="AP1165" s="79"/>
      <c r="AQ1165" s="112">
        <v>60</v>
      </c>
      <c r="AR1165" s="112">
        <v>200</v>
      </c>
      <c r="AS1165" s="112">
        <v>0</v>
      </c>
      <c r="AT1165" s="112">
        <v>15</v>
      </c>
      <c r="AU1165" s="112">
        <v>54</v>
      </c>
      <c r="AV1165" s="62">
        <f t="shared" si="439"/>
        <v>329</v>
      </c>
      <c r="AW1165" s="64">
        <f t="shared" si="440"/>
        <v>312.55</v>
      </c>
      <c r="AX1165" s="24">
        <v>6</v>
      </c>
      <c r="AY1165" s="25">
        <v>20</v>
      </c>
      <c r="AZ1165" s="25">
        <v>8</v>
      </c>
      <c r="BA1165" s="25">
        <v>1</v>
      </c>
      <c r="BB1165" s="81">
        <f t="shared" si="441"/>
        <v>35</v>
      </c>
      <c r="BC1165" s="80">
        <f t="shared" si="442"/>
        <v>277.55</v>
      </c>
      <c r="BD1165" s="36">
        <f t="shared" si="457"/>
        <v>130.4485</v>
      </c>
      <c r="BE1165" s="80">
        <f t="shared" si="444"/>
        <v>144.32600000000002</v>
      </c>
    </row>
    <row r="1166" spans="1:57" ht="17.399999999999999">
      <c r="A1166" s="217">
        <v>41933</v>
      </c>
      <c r="B1166" s="201" t="str">
        <f t="shared" si="458"/>
        <v>20:00:00</v>
      </c>
      <c r="C1166" s="27" t="s">
        <v>26</v>
      </c>
      <c r="D1166" s="88">
        <v>929</v>
      </c>
      <c r="E1166" s="88">
        <v>490</v>
      </c>
      <c r="F1166" s="88">
        <v>810</v>
      </c>
      <c r="G1166" s="88">
        <v>50</v>
      </c>
      <c r="H1166" s="88"/>
      <c r="I1166" s="89">
        <v>26</v>
      </c>
      <c r="J1166" s="55">
        <f t="shared" si="449"/>
        <v>2229</v>
      </c>
      <c r="K1166" s="55">
        <f t="shared" si="450"/>
        <v>76</v>
      </c>
      <c r="L1166" s="89">
        <v>751</v>
      </c>
      <c r="M1166" s="94">
        <v>512</v>
      </c>
      <c r="N1166" s="94"/>
      <c r="O1166" s="93">
        <v>25</v>
      </c>
      <c r="P1166" s="93">
        <v>18</v>
      </c>
      <c r="Q1166" s="93"/>
      <c r="R1166" s="55">
        <f>SUM(L1166+M1166+N1166)</f>
        <v>1263</v>
      </c>
      <c r="S1166" s="55">
        <f t="shared" si="451"/>
        <v>43</v>
      </c>
      <c r="T1166" s="57">
        <f t="shared" si="446"/>
        <v>119</v>
      </c>
      <c r="U1166" s="88">
        <v>6</v>
      </c>
      <c r="V1166" s="89">
        <v>7.6</v>
      </c>
      <c r="W1166" s="150">
        <v>12.2</v>
      </c>
      <c r="X1166" s="44"/>
      <c r="Y1166" s="44"/>
      <c r="Z1166" s="44"/>
      <c r="AA1166" s="44"/>
      <c r="AB1166" s="44"/>
      <c r="AC1166" s="68">
        <f t="shared" si="435"/>
        <v>0</v>
      </c>
      <c r="AD1166" s="35">
        <v>15</v>
      </c>
      <c r="AE1166" s="20">
        <f t="shared" si="459"/>
        <v>15</v>
      </c>
      <c r="AF1166" s="85">
        <f t="shared" si="460"/>
        <v>144.79999999999998</v>
      </c>
      <c r="AG1166" s="83">
        <f t="shared" si="447"/>
        <v>129.79999999999998</v>
      </c>
      <c r="AH1166" s="84"/>
      <c r="AI1166" s="78"/>
      <c r="AJ1166" s="22">
        <f t="shared" si="452"/>
        <v>144.79999999999998</v>
      </c>
      <c r="AK1166" s="23">
        <f t="shared" si="453"/>
        <v>0.64850000000001273</v>
      </c>
      <c r="AL1166" s="58"/>
      <c r="AM1166" s="24">
        <f t="shared" si="454"/>
        <v>15</v>
      </c>
      <c r="AN1166" s="125">
        <f t="shared" si="437"/>
        <v>130.4485</v>
      </c>
      <c r="AO1166" s="28">
        <f t="shared" si="438"/>
        <v>145.4485</v>
      </c>
      <c r="AP1166" s="79"/>
      <c r="AQ1166" s="112">
        <v>60</v>
      </c>
      <c r="AR1166" s="112">
        <v>200</v>
      </c>
      <c r="AS1166" s="112">
        <v>0</v>
      </c>
      <c r="AT1166" s="112">
        <v>15</v>
      </c>
      <c r="AU1166" s="112">
        <v>54</v>
      </c>
      <c r="AV1166" s="62">
        <f t="shared" si="439"/>
        <v>329</v>
      </c>
      <c r="AW1166" s="64">
        <f t="shared" si="440"/>
        <v>312.55</v>
      </c>
      <c r="AX1166" s="24">
        <v>6</v>
      </c>
      <c r="AY1166" s="25">
        <v>20</v>
      </c>
      <c r="AZ1166" s="25">
        <v>8</v>
      </c>
      <c r="BA1166" s="25">
        <v>1</v>
      </c>
      <c r="BB1166" s="81">
        <f t="shared" si="441"/>
        <v>35</v>
      </c>
      <c r="BC1166" s="80">
        <f t="shared" si="442"/>
        <v>277.55</v>
      </c>
      <c r="BD1166" s="36">
        <f t="shared" si="457"/>
        <v>130.4485</v>
      </c>
      <c r="BE1166" s="80">
        <f t="shared" si="444"/>
        <v>144.32600000000002</v>
      </c>
    </row>
    <row r="1167" spans="1:57" ht="17.399999999999999">
      <c r="A1167" s="217">
        <v>41933</v>
      </c>
      <c r="B1167" s="201" t="str">
        <f t="shared" si="458"/>
        <v>20:15:00</v>
      </c>
      <c r="C1167" s="27" t="s">
        <v>54</v>
      </c>
      <c r="D1167" s="88">
        <v>929</v>
      </c>
      <c r="E1167" s="88">
        <v>490</v>
      </c>
      <c r="F1167" s="88">
        <v>810</v>
      </c>
      <c r="G1167" s="88">
        <v>50</v>
      </c>
      <c r="H1167" s="88"/>
      <c r="I1167" s="89">
        <v>26</v>
      </c>
      <c r="J1167" s="55">
        <f>D1167+E1167+F1167</f>
        <v>2229</v>
      </c>
      <c r="K1167" s="55">
        <f>G1167+H1167+I1167</f>
        <v>76</v>
      </c>
      <c r="L1167" s="89">
        <v>751</v>
      </c>
      <c r="M1167" s="94">
        <v>512</v>
      </c>
      <c r="N1167" s="94"/>
      <c r="O1167" s="93">
        <v>25</v>
      </c>
      <c r="P1167" s="93">
        <v>18</v>
      </c>
      <c r="Q1167" s="93"/>
      <c r="R1167" s="55">
        <f>SUM(L1167+M1167+N1167)</f>
        <v>1263</v>
      </c>
      <c r="S1167" s="55">
        <f t="shared" si="451"/>
        <v>43</v>
      </c>
      <c r="T1167" s="57">
        <f t="shared" si="446"/>
        <v>119</v>
      </c>
      <c r="U1167" s="88">
        <v>6</v>
      </c>
      <c r="V1167" s="89">
        <v>7.6</v>
      </c>
      <c r="W1167" s="150">
        <v>12.2</v>
      </c>
      <c r="X1167" s="44"/>
      <c r="Y1167" s="44"/>
      <c r="Z1167" s="44"/>
      <c r="AA1167" s="44"/>
      <c r="AB1167" s="44"/>
      <c r="AC1167" s="68">
        <f t="shared" si="435"/>
        <v>0</v>
      </c>
      <c r="AD1167" s="35">
        <v>15</v>
      </c>
      <c r="AE1167" s="20">
        <f>AC1167+AD1167</f>
        <v>15</v>
      </c>
      <c r="AF1167" s="85">
        <f t="shared" si="460"/>
        <v>144.79999999999998</v>
      </c>
      <c r="AG1167" s="83">
        <f t="shared" si="447"/>
        <v>129.79999999999998</v>
      </c>
      <c r="AH1167" s="84"/>
      <c r="AI1167" s="78"/>
      <c r="AJ1167" s="22">
        <f t="shared" si="452"/>
        <v>144.79999999999998</v>
      </c>
      <c r="AK1167" s="23">
        <f t="shared" si="453"/>
        <v>0.64850000000001273</v>
      </c>
      <c r="AL1167" s="58"/>
      <c r="AM1167" s="24">
        <f t="shared" si="454"/>
        <v>15</v>
      </c>
      <c r="AN1167" s="125">
        <f t="shared" si="437"/>
        <v>130.4485</v>
      </c>
      <c r="AO1167" s="28">
        <f t="shared" si="438"/>
        <v>145.4485</v>
      </c>
      <c r="AP1167" s="79"/>
      <c r="AQ1167" s="112">
        <v>60</v>
      </c>
      <c r="AR1167" s="112">
        <v>200</v>
      </c>
      <c r="AS1167" s="112">
        <v>0</v>
      </c>
      <c r="AT1167" s="112">
        <v>15</v>
      </c>
      <c r="AU1167" s="112">
        <v>54</v>
      </c>
      <c r="AV1167" s="62">
        <f t="shared" si="439"/>
        <v>329</v>
      </c>
      <c r="AW1167" s="64">
        <f t="shared" si="440"/>
        <v>312.55</v>
      </c>
      <c r="AX1167" s="24">
        <v>6</v>
      </c>
      <c r="AY1167" s="25">
        <v>20</v>
      </c>
      <c r="AZ1167" s="25">
        <v>8</v>
      </c>
      <c r="BA1167" s="25">
        <v>1</v>
      </c>
      <c r="BB1167" s="81">
        <f t="shared" si="441"/>
        <v>35</v>
      </c>
      <c r="BC1167" s="80">
        <f t="shared" si="442"/>
        <v>277.55</v>
      </c>
      <c r="BD1167" s="36">
        <f t="shared" si="457"/>
        <v>130.4485</v>
      </c>
      <c r="BE1167" s="80">
        <f t="shared" si="444"/>
        <v>144.32600000000002</v>
      </c>
    </row>
    <row r="1168" spans="1:57" ht="17.399999999999999">
      <c r="A1168" s="217">
        <v>41933</v>
      </c>
      <c r="B1168" s="201" t="str">
        <f t="shared" si="458"/>
        <v>20:30:00</v>
      </c>
      <c r="C1168" s="27" t="s">
        <v>55</v>
      </c>
      <c r="D1168" s="88">
        <v>936</v>
      </c>
      <c r="E1168" s="88">
        <v>491</v>
      </c>
      <c r="F1168" s="88">
        <v>822</v>
      </c>
      <c r="G1168" s="88">
        <v>51</v>
      </c>
      <c r="H1168" s="88"/>
      <c r="I1168" s="89">
        <v>27</v>
      </c>
      <c r="J1168" s="55">
        <f>D1168+E1168+F1168</f>
        <v>2249</v>
      </c>
      <c r="K1168" s="55">
        <f>G1168+H1168+I1168</f>
        <v>78</v>
      </c>
      <c r="L1168" s="88">
        <v>748</v>
      </c>
      <c r="M1168" s="94">
        <v>519</v>
      </c>
      <c r="N1168" s="94"/>
      <c r="O1168" s="93">
        <v>24</v>
      </c>
      <c r="P1168" s="93">
        <v>18</v>
      </c>
      <c r="Q1168" s="93"/>
      <c r="R1168" s="55">
        <f t="shared" si="445"/>
        <v>1267</v>
      </c>
      <c r="S1168" s="55">
        <f t="shared" si="451"/>
        <v>42</v>
      </c>
      <c r="T1168" s="57">
        <f t="shared" si="446"/>
        <v>120</v>
      </c>
      <c r="U1168" s="88">
        <v>6</v>
      </c>
      <c r="V1168" s="89">
        <v>7.5</v>
      </c>
      <c r="W1168" s="150">
        <v>12.2</v>
      </c>
      <c r="X1168" s="44"/>
      <c r="Y1168" s="44"/>
      <c r="Z1168" s="44"/>
      <c r="AA1168" s="44"/>
      <c r="AB1168" s="44"/>
      <c r="AC1168" s="68">
        <f t="shared" si="435"/>
        <v>0</v>
      </c>
      <c r="AD1168" s="35">
        <v>15</v>
      </c>
      <c r="AE1168" s="20">
        <f t="shared" ref="AE1168:AE1177" si="461">AC1168+AD1168</f>
        <v>15</v>
      </c>
      <c r="AF1168" s="85">
        <f t="shared" si="460"/>
        <v>145.69999999999999</v>
      </c>
      <c r="AG1168" s="83">
        <f t="shared" si="447"/>
        <v>130.69999999999999</v>
      </c>
      <c r="AH1168" s="84"/>
      <c r="AI1168" s="78"/>
      <c r="AJ1168" s="22">
        <f t="shared" si="452"/>
        <v>145.69999999999999</v>
      </c>
      <c r="AK1168" s="23">
        <f t="shared" si="453"/>
        <v>-0.25149999999999295</v>
      </c>
      <c r="AL1168" s="58"/>
      <c r="AM1168" s="24">
        <f t="shared" si="454"/>
        <v>15</v>
      </c>
      <c r="AN1168" s="125">
        <f t="shared" si="437"/>
        <v>130.4485</v>
      </c>
      <c r="AO1168" s="28">
        <f t="shared" si="438"/>
        <v>145.4485</v>
      </c>
      <c r="AP1168" s="79"/>
      <c r="AQ1168" s="112">
        <v>60</v>
      </c>
      <c r="AR1168" s="112">
        <v>200</v>
      </c>
      <c r="AS1168" s="112">
        <v>0</v>
      </c>
      <c r="AT1168" s="112">
        <v>15</v>
      </c>
      <c r="AU1168" s="112">
        <v>54</v>
      </c>
      <c r="AV1168" s="62">
        <f t="shared" si="439"/>
        <v>329</v>
      </c>
      <c r="AW1168" s="64">
        <f t="shared" si="440"/>
        <v>312.55</v>
      </c>
      <c r="AX1168" s="24">
        <v>6</v>
      </c>
      <c r="AY1168" s="25">
        <v>20</v>
      </c>
      <c r="AZ1168" s="25">
        <v>8</v>
      </c>
      <c r="BA1168" s="25">
        <v>1</v>
      </c>
      <c r="BB1168" s="81">
        <f t="shared" si="441"/>
        <v>35</v>
      </c>
      <c r="BC1168" s="80">
        <f t="shared" si="442"/>
        <v>277.55</v>
      </c>
      <c r="BD1168" s="36">
        <f t="shared" si="457"/>
        <v>130.4485</v>
      </c>
      <c r="BE1168" s="80">
        <f t="shared" si="444"/>
        <v>144.32600000000002</v>
      </c>
    </row>
    <row r="1169" spans="1:57" ht="17.399999999999999">
      <c r="A1169" s="217">
        <v>41933</v>
      </c>
      <c r="B1169" s="201" t="str">
        <f t="shared" si="458"/>
        <v>20:45:00</v>
      </c>
      <c r="C1169" s="27" t="s">
        <v>56</v>
      </c>
      <c r="D1169" s="88">
        <v>936</v>
      </c>
      <c r="E1169" s="88">
        <v>491</v>
      </c>
      <c r="F1169" s="88">
        <v>822</v>
      </c>
      <c r="G1169" s="88">
        <v>51</v>
      </c>
      <c r="H1169" s="88"/>
      <c r="I1169" s="89">
        <v>27</v>
      </c>
      <c r="J1169" s="55">
        <f>D1169+E1169+F1169</f>
        <v>2249</v>
      </c>
      <c r="K1169" s="55">
        <f>G1169+H1169+I1169</f>
        <v>78</v>
      </c>
      <c r="L1169" s="88">
        <v>748</v>
      </c>
      <c r="M1169" s="94">
        <v>519</v>
      </c>
      <c r="N1169" s="94"/>
      <c r="O1169" s="93">
        <v>24</v>
      </c>
      <c r="P1169" s="93">
        <v>18</v>
      </c>
      <c r="Q1169" s="93"/>
      <c r="R1169" s="55">
        <f t="shared" si="445"/>
        <v>1267</v>
      </c>
      <c r="S1169" s="55">
        <f t="shared" si="451"/>
        <v>42</v>
      </c>
      <c r="T1169" s="57">
        <f t="shared" si="446"/>
        <v>120</v>
      </c>
      <c r="U1169" s="88">
        <v>6</v>
      </c>
      <c r="V1169" s="89">
        <v>7.5</v>
      </c>
      <c r="W1169" s="150">
        <v>12.2</v>
      </c>
      <c r="X1169" s="44"/>
      <c r="Y1169" s="44"/>
      <c r="Z1169" s="44"/>
      <c r="AA1169" s="44"/>
      <c r="AB1169" s="44"/>
      <c r="AC1169" s="68">
        <f t="shared" si="435"/>
        <v>0</v>
      </c>
      <c r="AD1169" s="35">
        <v>15</v>
      </c>
      <c r="AE1169" s="20">
        <f t="shared" si="461"/>
        <v>15</v>
      </c>
      <c r="AF1169" s="85">
        <f t="shared" si="460"/>
        <v>145.69999999999999</v>
      </c>
      <c r="AG1169" s="83">
        <f t="shared" si="447"/>
        <v>130.69999999999999</v>
      </c>
      <c r="AH1169" s="84"/>
      <c r="AI1169" s="78"/>
      <c r="AJ1169" s="22">
        <f t="shared" si="452"/>
        <v>145.69999999999999</v>
      </c>
      <c r="AK1169" s="23">
        <f t="shared" si="453"/>
        <v>-0.25149999999999295</v>
      </c>
      <c r="AL1169" s="58"/>
      <c r="AM1169" s="24">
        <f t="shared" si="454"/>
        <v>15</v>
      </c>
      <c r="AN1169" s="125">
        <f t="shared" si="437"/>
        <v>130.4485</v>
      </c>
      <c r="AO1169" s="28">
        <f t="shared" si="438"/>
        <v>145.4485</v>
      </c>
      <c r="AP1169" s="79"/>
      <c r="AQ1169" s="112">
        <v>60</v>
      </c>
      <c r="AR1169" s="112">
        <v>200</v>
      </c>
      <c r="AS1169" s="112">
        <v>0</v>
      </c>
      <c r="AT1169" s="112">
        <v>15</v>
      </c>
      <c r="AU1169" s="112">
        <v>54</v>
      </c>
      <c r="AV1169" s="62">
        <f t="shared" si="439"/>
        <v>329</v>
      </c>
      <c r="AW1169" s="64">
        <f t="shared" si="440"/>
        <v>312.55</v>
      </c>
      <c r="AX1169" s="24">
        <v>6</v>
      </c>
      <c r="AY1169" s="25">
        <v>20</v>
      </c>
      <c r="AZ1169" s="25">
        <v>8</v>
      </c>
      <c r="BA1169" s="25">
        <v>1</v>
      </c>
      <c r="BB1169" s="81">
        <f t="shared" si="441"/>
        <v>35</v>
      </c>
      <c r="BC1169" s="80">
        <f t="shared" si="442"/>
        <v>277.55</v>
      </c>
      <c r="BD1169" s="36">
        <f t="shared" si="457"/>
        <v>130.4485</v>
      </c>
      <c r="BE1169" s="80">
        <f t="shared" si="444"/>
        <v>144.32600000000002</v>
      </c>
    </row>
    <row r="1170" spans="1:57" ht="17.399999999999999">
      <c r="A1170" s="217">
        <v>41933</v>
      </c>
      <c r="B1170" s="201" t="str">
        <f t="shared" si="458"/>
        <v>21:00:00</v>
      </c>
      <c r="C1170" s="27" t="s">
        <v>27</v>
      </c>
      <c r="D1170" s="88">
        <v>923</v>
      </c>
      <c r="E1170" s="88">
        <v>478</v>
      </c>
      <c r="F1170" s="88">
        <v>812</v>
      </c>
      <c r="G1170" s="88">
        <v>50</v>
      </c>
      <c r="H1170" s="88"/>
      <c r="I1170" s="89">
        <v>27</v>
      </c>
      <c r="J1170" s="55">
        <f t="shared" si="449"/>
        <v>2213</v>
      </c>
      <c r="K1170" s="55">
        <f t="shared" si="450"/>
        <v>77</v>
      </c>
      <c r="L1170" s="88">
        <v>728</v>
      </c>
      <c r="M1170" s="94">
        <v>505</v>
      </c>
      <c r="N1170" s="94"/>
      <c r="O1170" s="93">
        <v>23</v>
      </c>
      <c r="P1170" s="93">
        <v>18</v>
      </c>
      <c r="Q1170" s="93"/>
      <c r="R1170" s="55">
        <f t="shared" si="445"/>
        <v>1233</v>
      </c>
      <c r="S1170" s="55">
        <f t="shared" si="451"/>
        <v>41</v>
      </c>
      <c r="T1170" s="57">
        <f t="shared" si="446"/>
        <v>118</v>
      </c>
      <c r="U1170" s="88">
        <v>5.76</v>
      </c>
      <c r="V1170" s="89">
        <v>7.5</v>
      </c>
      <c r="W1170" s="150">
        <v>11.2</v>
      </c>
      <c r="X1170" s="44"/>
      <c r="Y1170" s="44"/>
      <c r="Z1170" s="44"/>
      <c r="AA1170" s="44"/>
      <c r="AB1170" s="44"/>
      <c r="AC1170" s="68">
        <f t="shared" si="435"/>
        <v>0</v>
      </c>
      <c r="AD1170" s="35">
        <v>15</v>
      </c>
      <c r="AE1170" s="20">
        <f t="shared" si="461"/>
        <v>15</v>
      </c>
      <c r="AF1170" s="85">
        <f t="shared" si="460"/>
        <v>142.45999999999998</v>
      </c>
      <c r="AG1170" s="83">
        <f t="shared" si="447"/>
        <v>127.45999999999998</v>
      </c>
      <c r="AH1170" s="84"/>
      <c r="AI1170" s="78"/>
      <c r="AJ1170" s="22">
        <f t="shared" si="452"/>
        <v>142.45999999999998</v>
      </c>
      <c r="AK1170" s="23">
        <f t="shared" si="453"/>
        <v>2.9885000000000161</v>
      </c>
      <c r="AL1170" s="58"/>
      <c r="AM1170" s="24">
        <f t="shared" si="454"/>
        <v>15</v>
      </c>
      <c r="AN1170" s="125">
        <f t="shared" si="437"/>
        <v>130.4485</v>
      </c>
      <c r="AO1170" s="28">
        <f t="shared" si="438"/>
        <v>145.4485</v>
      </c>
      <c r="AP1170" s="79"/>
      <c r="AQ1170" s="112">
        <v>60</v>
      </c>
      <c r="AR1170" s="112">
        <v>200</v>
      </c>
      <c r="AS1170" s="112">
        <v>0</v>
      </c>
      <c r="AT1170" s="112">
        <v>15</v>
      </c>
      <c r="AU1170" s="112">
        <v>54</v>
      </c>
      <c r="AV1170" s="62">
        <f t="shared" si="439"/>
        <v>329</v>
      </c>
      <c r="AW1170" s="64">
        <f t="shared" si="440"/>
        <v>312.55</v>
      </c>
      <c r="AX1170" s="24">
        <v>6</v>
      </c>
      <c r="AY1170" s="25">
        <v>20</v>
      </c>
      <c r="AZ1170" s="25">
        <v>8</v>
      </c>
      <c r="BA1170" s="25">
        <v>1</v>
      </c>
      <c r="BB1170" s="81">
        <f t="shared" si="441"/>
        <v>35</v>
      </c>
      <c r="BC1170" s="80">
        <f t="shared" si="442"/>
        <v>277.55</v>
      </c>
      <c r="BD1170" s="36">
        <f t="shared" si="457"/>
        <v>130.4485</v>
      </c>
      <c r="BE1170" s="80">
        <f t="shared" si="444"/>
        <v>144.32600000000002</v>
      </c>
    </row>
    <row r="1171" spans="1:57" ht="17.399999999999999">
      <c r="A1171" s="217">
        <v>41933</v>
      </c>
      <c r="B1171" s="201" t="str">
        <f t="shared" si="458"/>
        <v>21:15:00</v>
      </c>
      <c r="C1171" s="27" t="s">
        <v>57</v>
      </c>
      <c r="D1171" s="88">
        <v>923</v>
      </c>
      <c r="E1171" s="88">
        <v>478</v>
      </c>
      <c r="F1171" s="88">
        <v>812</v>
      </c>
      <c r="G1171" s="88">
        <v>50</v>
      </c>
      <c r="H1171" s="88"/>
      <c r="I1171" s="89">
        <v>27</v>
      </c>
      <c r="J1171" s="55">
        <f>D1171+E1171+F1171</f>
        <v>2213</v>
      </c>
      <c r="K1171" s="55">
        <f>G1171+H1171+I1171</f>
        <v>77</v>
      </c>
      <c r="L1171" s="88">
        <v>728</v>
      </c>
      <c r="M1171" s="94">
        <v>505</v>
      </c>
      <c r="N1171" s="94"/>
      <c r="O1171" s="93">
        <v>23</v>
      </c>
      <c r="P1171" s="93">
        <v>18</v>
      </c>
      <c r="Q1171" s="93"/>
      <c r="R1171" s="55">
        <f t="shared" si="445"/>
        <v>1233</v>
      </c>
      <c r="S1171" s="55">
        <f t="shared" si="451"/>
        <v>41</v>
      </c>
      <c r="T1171" s="57">
        <f t="shared" si="446"/>
        <v>118</v>
      </c>
      <c r="U1171" s="88">
        <v>5.76</v>
      </c>
      <c r="V1171" s="89">
        <v>7.5</v>
      </c>
      <c r="W1171" s="150">
        <v>11.2</v>
      </c>
      <c r="X1171" s="44"/>
      <c r="Y1171" s="44"/>
      <c r="Z1171" s="44"/>
      <c r="AA1171" s="44"/>
      <c r="AB1171" s="44"/>
      <c r="AC1171" s="68">
        <f t="shared" si="435"/>
        <v>0</v>
      </c>
      <c r="AD1171" s="35">
        <v>15</v>
      </c>
      <c r="AE1171" s="20">
        <f t="shared" si="461"/>
        <v>15</v>
      </c>
      <c r="AF1171" s="85">
        <f t="shared" si="460"/>
        <v>142.45999999999998</v>
      </c>
      <c r="AG1171" s="83">
        <f t="shared" si="447"/>
        <v>127.45999999999998</v>
      </c>
      <c r="AH1171" s="84"/>
      <c r="AI1171" s="78"/>
      <c r="AJ1171" s="22">
        <f t="shared" si="452"/>
        <v>142.45999999999998</v>
      </c>
      <c r="AK1171" s="23">
        <f t="shared" si="453"/>
        <v>2.9885000000000161</v>
      </c>
      <c r="AL1171" s="58"/>
      <c r="AM1171" s="24">
        <f t="shared" si="454"/>
        <v>15</v>
      </c>
      <c r="AN1171" s="125">
        <f t="shared" si="437"/>
        <v>130.4485</v>
      </c>
      <c r="AO1171" s="28">
        <f t="shared" si="438"/>
        <v>145.4485</v>
      </c>
      <c r="AP1171" s="79"/>
      <c r="AQ1171" s="112">
        <v>60</v>
      </c>
      <c r="AR1171" s="112">
        <v>200</v>
      </c>
      <c r="AS1171" s="112">
        <v>0</v>
      </c>
      <c r="AT1171" s="112">
        <v>15</v>
      </c>
      <c r="AU1171" s="112">
        <v>54</v>
      </c>
      <c r="AV1171" s="62">
        <f t="shared" si="439"/>
        <v>329</v>
      </c>
      <c r="AW1171" s="64">
        <f t="shared" si="440"/>
        <v>312.55</v>
      </c>
      <c r="AX1171" s="24">
        <v>6</v>
      </c>
      <c r="AY1171" s="25">
        <v>20</v>
      </c>
      <c r="AZ1171" s="25">
        <v>8</v>
      </c>
      <c r="BA1171" s="25">
        <v>1</v>
      </c>
      <c r="BB1171" s="81">
        <f t="shared" si="441"/>
        <v>35</v>
      </c>
      <c r="BC1171" s="80">
        <f t="shared" si="442"/>
        <v>277.55</v>
      </c>
      <c r="BD1171" s="36">
        <f t="shared" si="457"/>
        <v>130.4485</v>
      </c>
      <c r="BE1171" s="80">
        <f t="shared" si="444"/>
        <v>144.32600000000002</v>
      </c>
    </row>
    <row r="1172" spans="1:57" ht="17.399999999999999">
      <c r="A1172" s="217">
        <v>41933</v>
      </c>
      <c r="B1172" s="201" t="str">
        <f t="shared" si="458"/>
        <v>21:30:00</v>
      </c>
      <c r="C1172" s="27" t="s">
        <v>58</v>
      </c>
      <c r="D1172" s="88">
        <v>878</v>
      </c>
      <c r="E1172" s="88">
        <v>455</v>
      </c>
      <c r="F1172" s="88">
        <v>753</v>
      </c>
      <c r="G1172" s="88">
        <v>40</v>
      </c>
      <c r="H1172" s="88"/>
      <c r="I1172" s="89">
        <v>25</v>
      </c>
      <c r="J1172" s="55">
        <f t="shared" si="449"/>
        <v>2086</v>
      </c>
      <c r="K1172" s="55">
        <f t="shared" si="450"/>
        <v>65</v>
      </c>
      <c r="L1172" s="88">
        <v>725</v>
      </c>
      <c r="M1172" s="94">
        <v>501</v>
      </c>
      <c r="N1172" s="94"/>
      <c r="O1172" s="93">
        <v>23</v>
      </c>
      <c r="P1172" s="93">
        <v>18</v>
      </c>
      <c r="Q1172" s="93"/>
      <c r="R1172" s="55">
        <f t="shared" si="445"/>
        <v>1226</v>
      </c>
      <c r="S1172" s="55">
        <f t="shared" si="451"/>
        <v>41</v>
      </c>
      <c r="T1172" s="57">
        <f t="shared" si="446"/>
        <v>106</v>
      </c>
      <c r="U1172" s="88">
        <v>5.76</v>
      </c>
      <c r="V1172" s="88">
        <v>7.5</v>
      </c>
      <c r="W1172" s="150">
        <v>11.2</v>
      </c>
      <c r="X1172" s="44"/>
      <c r="Y1172" s="44"/>
      <c r="Z1172" s="44"/>
      <c r="AA1172" s="44"/>
      <c r="AB1172" s="44"/>
      <c r="AC1172" s="68">
        <f t="shared" si="435"/>
        <v>0</v>
      </c>
      <c r="AD1172" s="35">
        <v>15</v>
      </c>
      <c r="AE1172" s="20">
        <f t="shared" si="461"/>
        <v>15</v>
      </c>
      <c r="AF1172" s="85">
        <f t="shared" si="460"/>
        <v>130.46</v>
      </c>
      <c r="AG1172" s="83">
        <f t="shared" si="447"/>
        <v>115.46000000000001</v>
      </c>
      <c r="AH1172" s="84"/>
      <c r="AI1172" s="78"/>
      <c r="AJ1172" s="22">
        <f t="shared" si="452"/>
        <v>130.46</v>
      </c>
      <c r="AK1172" s="23">
        <f t="shared" si="453"/>
        <v>14.988499999999988</v>
      </c>
      <c r="AL1172" s="58"/>
      <c r="AM1172" s="24">
        <f t="shared" si="454"/>
        <v>15</v>
      </c>
      <c r="AN1172" s="125">
        <f t="shared" si="437"/>
        <v>130.4485</v>
      </c>
      <c r="AO1172" s="28">
        <f t="shared" si="438"/>
        <v>145.4485</v>
      </c>
      <c r="AP1172" s="79"/>
      <c r="AQ1172" s="112">
        <v>60</v>
      </c>
      <c r="AR1172" s="112">
        <v>200</v>
      </c>
      <c r="AS1172" s="112">
        <v>0</v>
      </c>
      <c r="AT1172" s="112">
        <v>15</v>
      </c>
      <c r="AU1172" s="112">
        <v>54</v>
      </c>
      <c r="AV1172" s="62">
        <f t="shared" si="439"/>
        <v>329</v>
      </c>
      <c r="AW1172" s="64">
        <f t="shared" si="440"/>
        <v>312.55</v>
      </c>
      <c r="AX1172" s="24">
        <v>6</v>
      </c>
      <c r="AY1172" s="25">
        <v>20</v>
      </c>
      <c r="AZ1172" s="25">
        <v>8</v>
      </c>
      <c r="BA1172" s="25">
        <v>1</v>
      </c>
      <c r="BB1172" s="81">
        <f t="shared" si="441"/>
        <v>35</v>
      </c>
      <c r="BC1172" s="80">
        <f t="shared" si="442"/>
        <v>277.55</v>
      </c>
      <c r="BD1172" s="36">
        <f t="shared" si="457"/>
        <v>130.4485</v>
      </c>
      <c r="BE1172" s="80">
        <f t="shared" si="444"/>
        <v>144.32600000000002</v>
      </c>
    </row>
    <row r="1173" spans="1:57" ht="17.399999999999999">
      <c r="A1173" s="217">
        <v>41933</v>
      </c>
      <c r="B1173" s="201" t="str">
        <f t="shared" si="458"/>
        <v>21:45:00</v>
      </c>
      <c r="C1173" s="27" t="s">
        <v>59</v>
      </c>
      <c r="D1173" s="88">
        <v>878</v>
      </c>
      <c r="E1173" s="88">
        <v>455</v>
      </c>
      <c r="F1173" s="88">
        <v>753</v>
      </c>
      <c r="G1173" s="88">
        <v>40</v>
      </c>
      <c r="H1173" s="88"/>
      <c r="I1173" s="89">
        <v>25</v>
      </c>
      <c r="J1173" s="55">
        <f>D1173+E1173+F1173</f>
        <v>2086</v>
      </c>
      <c r="K1173" s="55">
        <f>G1173+H1173+I1173</f>
        <v>65</v>
      </c>
      <c r="L1173" s="88">
        <v>725</v>
      </c>
      <c r="M1173" s="94">
        <v>501</v>
      </c>
      <c r="N1173" s="94"/>
      <c r="O1173" s="93">
        <v>23</v>
      </c>
      <c r="P1173" s="93">
        <v>18</v>
      </c>
      <c r="Q1173" s="93"/>
      <c r="R1173" s="55">
        <f t="shared" si="445"/>
        <v>1226</v>
      </c>
      <c r="S1173" s="55">
        <f t="shared" si="451"/>
        <v>41</v>
      </c>
      <c r="T1173" s="57">
        <f t="shared" si="446"/>
        <v>106</v>
      </c>
      <c r="U1173" s="88">
        <v>5.76</v>
      </c>
      <c r="V1173" s="88">
        <v>7.5</v>
      </c>
      <c r="W1173" s="150">
        <v>11.2</v>
      </c>
      <c r="X1173" s="44"/>
      <c r="Y1173" s="44"/>
      <c r="Z1173" s="44"/>
      <c r="AA1173" s="44"/>
      <c r="AB1173" s="44"/>
      <c r="AC1173" s="68">
        <f t="shared" si="435"/>
        <v>0</v>
      </c>
      <c r="AD1173" s="35">
        <v>15</v>
      </c>
      <c r="AE1173" s="20">
        <f t="shared" si="461"/>
        <v>15</v>
      </c>
      <c r="AF1173" s="85">
        <f t="shared" si="460"/>
        <v>130.46</v>
      </c>
      <c r="AG1173" s="83">
        <f t="shared" si="447"/>
        <v>115.46000000000001</v>
      </c>
      <c r="AH1173" s="84"/>
      <c r="AI1173" s="78"/>
      <c r="AJ1173" s="22">
        <f t="shared" si="452"/>
        <v>130.46</v>
      </c>
      <c r="AK1173" s="23">
        <f t="shared" si="453"/>
        <v>14.988499999999988</v>
      </c>
      <c r="AL1173" s="58"/>
      <c r="AM1173" s="24">
        <f t="shared" si="454"/>
        <v>15</v>
      </c>
      <c r="AN1173" s="125">
        <f t="shared" si="437"/>
        <v>130.4485</v>
      </c>
      <c r="AO1173" s="28">
        <f t="shared" si="438"/>
        <v>145.4485</v>
      </c>
      <c r="AP1173" s="79"/>
      <c r="AQ1173" s="112">
        <v>60</v>
      </c>
      <c r="AR1173" s="112">
        <v>200</v>
      </c>
      <c r="AS1173" s="112">
        <v>0</v>
      </c>
      <c r="AT1173" s="112">
        <v>15</v>
      </c>
      <c r="AU1173" s="112">
        <v>54</v>
      </c>
      <c r="AV1173" s="62">
        <f t="shared" si="439"/>
        <v>329</v>
      </c>
      <c r="AW1173" s="64">
        <f t="shared" si="440"/>
        <v>312.55</v>
      </c>
      <c r="AX1173" s="24">
        <v>6</v>
      </c>
      <c r="AY1173" s="25">
        <v>20</v>
      </c>
      <c r="AZ1173" s="25">
        <v>8</v>
      </c>
      <c r="BA1173" s="25">
        <v>1</v>
      </c>
      <c r="BB1173" s="81">
        <f t="shared" si="441"/>
        <v>35</v>
      </c>
      <c r="BC1173" s="80">
        <f t="shared" si="442"/>
        <v>277.55</v>
      </c>
      <c r="BD1173" s="36">
        <f t="shared" si="457"/>
        <v>130.4485</v>
      </c>
      <c r="BE1173" s="80">
        <f t="shared" si="444"/>
        <v>144.32600000000002</v>
      </c>
    </row>
    <row r="1174" spans="1:57" ht="17.399999999999999">
      <c r="A1174" s="217">
        <v>41933</v>
      </c>
      <c r="B1174" s="201" t="str">
        <f t="shared" si="458"/>
        <v>22:00:00</v>
      </c>
      <c r="C1174" s="27" t="s">
        <v>28</v>
      </c>
      <c r="D1174" s="88">
        <v>862</v>
      </c>
      <c r="E1174" s="88">
        <v>440</v>
      </c>
      <c r="F1174" s="88">
        <v>721</v>
      </c>
      <c r="G1174" s="88">
        <v>47</v>
      </c>
      <c r="H1174" s="88"/>
      <c r="I1174" s="89">
        <v>24</v>
      </c>
      <c r="J1174" s="55">
        <f t="shared" si="449"/>
        <v>2023</v>
      </c>
      <c r="K1174" s="55">
        <f t="shared" si="450"/>
        <v>71</v>
      </c>
      <c r="L1174" s="88">
        <v>715</v>
      </c>
      <c r="M1174" s="94">
        <v>493</v>
      </c>
      <c r="N1174" s="94"/>
      <c r="O1174" s="93">
        <v>23</v>
      </c>
      <c r="P1174" s="93">
        <v>17</v>
      </c>
      <c r="Q1174" s="93"/>
      <c r="R1174" s="55">
        <f t="shared" si="445"/>
        <v>1208</v>
      </c>
      <c r="S1174" s="55">
        <f t="shared" si="451"/>
        <v>40</v>
      </c>
      <c r="T1174" s="57">
        <f t="shared" si="446"/>
        <v>111</v>
      </c>
      <c r="U1174" s="88">
        <v>5.16</v>
      </c>
      <c r="V1174" s="88">
        <v>5.5</v>
      </c>
      <c r="W1174" s="88">
        <v>10.4</v>
      </c>
      <c r="X1174" s="44"/>
      <c r="Y1174" s="44"/>
      <c r="Z1174" s="44"/>
      <c r="AA1174" s="44"/>
      <c r="AB1174" s="44"/>
      <c r="AC1174" s="68">
        <f t="shared" si="435"/>
        <v>0</v>
      </c>
      <c r="AD1174" s="35">
        <v>15</v>
      </c>
      <c r="AE1174" s="20">
        <f t="shared" si="461"/>
        <v>15</v>
      </c>
      <c r="AF1174" s="85">
        <f t="shared" si="460"/>
        <v>132.06</v>
      </c>
      <c r="AG1174" s="83">
        <f t="shared" si="447"/>
        <v>117.06</v>
      </c>
      <c r="AH1174" s="84">
        <v>102</v>
      </c>
      <c r="AI1174" s="78"/>
      <c r="AJ1174" s="22">
        <f t="shared" si="452"/>
        <v>132.06</v>
      </c>
      <c r="AK1174" s="23">
        <f t="shared" si="453"/>
        <v>13.388499999999993</v>
      </c>
      <c r="AL1174" s="58"/>
      <c r="AM1174" s="24">
        <f t="shared" si="454"/>
        <v>15</v>
      </c>
      <c r="AN1174" s="125">
        <f t="shared" si="437"/>
        <v>130.4485</v>
      </c>
      <c r="AO1174" s="28">
        <f t="shared" si="438"/>
        <v>145.4485</v>
      </c>
      <c r="AP1174" s="79"/>
      <c r="AQ1174" s="112">
        <v>60</v>
      </c>
      <c r="AR1174" s="112">
        <v>200</v>
      </c>
      <c r="AS1174" s="112">
        <v>0</v>
      </c>
      <c r="AT1174" s="112">
        <v>15</v>
      </c>
      <c r="AU1174" s="112">
        <v>54</v>
      </c>
      <c r="AV1174" s="62">
        <f t="shared" si="439"/>
        <v>329</v>
      </c>
      <c r="AW1174" s="64">
        <f t="shared" si="440"/>
        <v>312.55</v>
      </c>
      <c r="AX1174" s="24">
        <v>6</v>
      </c>
      <c r="AY1174" s="25">
        <v>20</v>
      </c>
      <c r="AZ1174" s="25">
        <v>8</v>
      </c>
      <c r="BA1174" s="25">
        <v>1</v>
      </c>
      <c r="BB1174" s="81">
        <f t="shared" si="441"/>
        <v>35</v>
      </c>
      <c r="BC1174" s="80">
        <f t="shared" si="442"/>
        <v>277.55</v>
      </c>
      <c r="BD1174" s="36">
        <f t="shared" si="457"/>
        <v>130.4485</v>
      </c>
      <c r="BE1174" s="80">
        <f t="shared" si="444"/>
        <v>144.32600000000002</v>
      </c>
    </row>
    <row r="1175" spans="1:57" ht="17.399999999999999">
      <c r="A1175" s="217">
        <v>41933</v>
      </c>
      <c r="B1175" s="201" t="str">
        <f t="shared" si="458"/>
        <v>22:30:00</v>
      </c>
      <c r="C1175" s="215" t="s">
        <v>60</v>
      </c>
      <c r="D1175" s="88">
        <v>816</v>
      </c>
      <c r="E1175" s="88">
        <v>416</v>
      </c>
      <c r="F1175" s="88">
        <v>680</v>
      </c>
      <c r="G1175" s="88">
        <v>45</v>
      </c>
      <c r="H1175" s="88"/>
      <c r="I1175" s="89">
        <v>23</v>
      </c>
      <c r="J1175" s="55">
        <f t="shared" si="449"/>
        <v>1912</v>
      </c>
      <c r="K1175" s="55">
        <f t="shared" si="450"/>
        <v>68</v>
      </c>
      <c r="L1175" s="88">
        <v>708</v>
      </c>
      <c r="M1175" s="94">
        <v>490</v>
      </c>
      <c r="N1175" s="94"/>
      <c r="O1175" s="93">
        <v>23</v>
      </c>
      <c r="P1175" s="93">
        <v>17</v>
      </c>
      <c r="Q1175" s="93"/>
      <c r="R1175" s="55">
        <f t="shared" si="445"/>
        <v>1198</v>
      </c>
      <c r="S1175" s="55">
        <f t="shared" si="451"/>
        <v>40</v>
      </c>
      <c r="T1175" s="57">
        <f t="shared" si="446"/>
        <v>108</v>
      </c>
      <c r="U1175" s="88">
        <v>5.16</v>
      </c>
      <c r="V1175" s="88">
        <v>5.5</v>
      </c>
      <c r="W1175" s="88">
        <v>10.4</v>
      </c>
      <c r="X1175" s="44"/>
      <c r="Y1175" s="44"/>
      <c r="Z1175" s="44"/>
      <c r="AA1175" s="44"/>
      <c r="AB1175" s="44"/>
      <c r="AC1175" s="68">
        <f t="shared" si="435"/>
        <v>0</v>
      </c>
      <c r="AD1175" s="35">
        <v>15</v>
      </c>
      <c r="AE1175" s="20">
        <f t="shared" si="461"/>
        <v>15</v>
      </c>
      <c r="AF1175" s="85">
        <f t="shared" si="460"/>
        <v>129.06</v>
      </c>
      <c r="AG1175" s="83">
        <f t="shared" si="447"/>
        <v>114.06</v>
      </c>
      <c r="AH1175" s="84">
        <v>100</v>
      </c>
      <c r="AI1175" s="78"/>
      <c r="AJ1175" s="22">
        <f t="shared" si="452"/>
        <v>129.06</v>
      </c>
      <c r="AK1175" s="23">
        <f t="shared" si="453"/>
        <v>16.388499999999993</v>
      </c>
      <c r="AL1175" s="58"/>
      <c r="AM1175" s="24">
        <f t="shared" si="454"/>
        <v>15</v>
      </c>
      <c r="AN1175" s="125">
        <f t="shared" si="437"/>
        <v>130.4485</v>
      </c>
      <c r="AO1175" s="28">
        <f t="shared" si="438"/>
        <v>145.4485</v>
      </c>
      <c r="AP1175" s="79"/>
      <c r="AQ1175" s="112">
        <v>60</v>
      </c>
      <c r="AR1175" s="112">
        <v>200</v>
      </c>
      <c r="AS1175" s="112">
        <v>0</v>
      </c>
      <c r="AT1175" s="112">
        <v>15</v>
      </c>
      <c r="AU1175" s="112">
        <v>54</v>
      </c>
      <c r="AV1175" s="62">
        <f t="shared" si="439"/>
        <v>329</v>
      </c>
      <c r="AW1175" s="64">
        <f t="shared" si="440"/>
        <v>312.55</v>
      </c>
      <c r="AX1175" s="24">
        <v>6</v>
      </c>
      <c r="AY1175" s="25">
        <v>20</v>
      </c>
      <c r="AZ1175" s="25">
        <v>8</v>
      </c>
      <c r="BA1175" s="25">
        <v>1</v>
      </c>
      <c r="BB1175" s="81">
        <f t="shared" si="441"/>
        <v>35</v>
      </c>
      <c r="BC1175" s="80">
        <f t="shared" si="442"/>
        <v>277.55</v>
      </c>
      <c r="BD1175" s="36">
        <f t="shared" si="457"/>
        <v>130.4485</v>
      </c>
      <c r="BE1175" s="80">
        <f t="shared" si="444"/>
        <v>144.32600000000002</v>
      </c>
    </row>
    <row r="1176" spans="1:57" ht="17.399999999999999">
      <c r="A1176" s="217">
        <v>41933</v>
      </c>
      <c r="B1176" s="201" t="str">
        <f t="shared" si="458"/>
        <v>23:00:00</v>
      </c>
      <c r="C1176" s="215" t="s">
        <v>29</v>
      </c>
      <c r="D1176" s="88">
        <v>726</v>
      </c>
      <c r="E1176" s="88">
        <v>371</v>
      </c>
      <c r="F1176" s="88">
        <v>656</v>
      </c>
      <c r="G1176" s="88">
        <v>39</v>
      </c>
      <c r="H1176" s="88"/>
      <c r="I1176" s="89">
        <v>22</v>
      </c>
      <c r="J1176" s="55">
        <f t="shared" si="449"/>
        <v>1753</v>
      </c>
      <c r="K1176" s="55">
        <f t="shared" si="450"/>
        <v>61</v>
      </c>
      <c r="L1176" s="88">
        <v>691</v>
      </c>
      <c r="M1176" s="94">
        <v>485</v>
      </c>
      <c r="N1176" s="94"/>
      <c r="O1176" s="93">
        <v>23</v>
      </c>
      <c r="P1176" s="93">
        <v>17</v>
      </c>
      <c r="Q1176" s="93"/>
      <c r="R1176" s="55">
        <f t="shared" si="445"/>
        <v>1176</v>
      </c>
      <c r="S1176" s="55">
        <f t="shared" si="451"/>
        <v>40</v>
      </c>
      <c r="T1176" s="57">
        <f t="shared" si="446"/>
        <v>101</v>
      </c>
      <c r="U1176" s="89">
        <v>4.51</v>
      </c>
      <c r="V1176" s="88">
        <v>5.5</v>
      </c>
      <c r="W1176" s="88">
        <v>9.4</v>
      </c>
      <c r="X1176" s="44"/>
      <c r="Y1176" s="44"/>
      <c r="Z1176" s="44"/>
      <c r="AA1176" s="44"/>
      <c r="AB1176" s="44"/>
      <c r="AC1176" s="68">
        <f t="shared" si="435"/>
        <v>0</v>
      </c>
      <c r="AD1176" s="35">
        <v>15</v>
      </c>
      <c r="AE1176" s="20">
        <f t="shared" si="461"/>
        <v>15</v>
      </c>
      <c r="AF1176" s="85">
        <f>T1176+U1176+V1176+W1176+X1176-Y1176+Z1176+AA1176+AB1176</f>
        <v>120.41000000000001</v>
      </c>
      <c r="AG1176" s="83">
        <f t="shared" si="447"/>
        <v>105.41000000000001</v>
      </c>
      <c r="AH1176" s="84">
        <v>100</v>
      </c>
      <c r="AI1176" s="78"/>
      <c r="AJ1176" s="22">
        <f t="shared" si="452"/>
        <v>120.41000000000001</v>
      </c>
      <c r="AK1176" s="23">
        <f t="shared" si="453"/>
        <v>25.038499999999985</v>
      </c>
      <c r="AL1176" s="58"/>
      <c r="AM1176" s="24">
        <f t="shared" si="454"/>
        <v>15</v>
      </c>
      <c r="AN1176" s="125">
        <f t="shared" si="437"/>
        <v>130.4485</v>
      </c>
      <c r="AO1176" s="28">
        <f t="shared" si="438"/>
        <v>145.4485</v>
      </c>
      <c r="AP1176" s="79"/>
      <c r="AQ1176" s="112">
        <v>60</v>
      </c>
      <c r="AR1176" s="112">
        <v>200</v>
      </c>
      <c r="AS1176" s="112">
        <v>0</v>
      </c>
      <c r="AT1176" s="112">
        <v>15</v>
      </c>
      <c r="AU1176" s="112">
        <v>54</v>
      </c>
      <c r="AV1176" s="62">
        <f t="shared" si="439"/>
        <v>329</v>
      </c>
      <c r="AW1176" s="64">
        <f t="shared" si="440"/>
        <v>312.55</v>
      </c>
      <c r="AX1176" s="24">
        <v>6</v>
      </c>
      <c r="AY1176" s="25">
        <v>20</v>
      </c>
      <c r="AZ1176" s="25">
        <v>8</v>
      </c>
      <c r="BA1176" s="25">
        <v>1</v>
      </c>
      <c r="BB1176" s="81">
        <f t="shared" si="441"/>
        <v>35</v>
      </c>
      <c r="BC1176" s="80">
        <f t="shared" si="442"/>
        <v>277.55</v>
      </c>
      <c r="BD1176" s="36">
        <f t="shared" si="457"/>
        <v>130.4485</v>
      </c>
      <c r="BE1176" s="80">
        <f t="shared" si="444"/>
        <v>144.32600000000002</v>
      </c>
    </row>
    <row r="1177" spans="1:57" ht="18" thickBot="1">
      <c r="A1177" s="217">
        <v>41933</v>
      </c>
      <c r="B1177" s="201" t="str">
        <f t="shared" si="458"/>
        <v>23:30:00</v>
      </c>
      <c r="C1177" s="32" t="s">
        <v>61</v>
      </c>
      <c r="D1177" s="88">
        <v>692</v>
      </c>
      <c r="E1177" s="88">
        <v>359</v>
      </c>
      <c r="F1177" s="88">
        <v>637</v>
      </c>
      <c r="G1177" s="88">
        <v>37</v>
      </c>
      <c r="H1177" s="88"/>
      <c r="I1177" s="89">
        <v>21</v>
      </c>
      <c r="J1177" s="55">
        <f t="shared" si="449"/>
        <v>1688</v>
      </c>
      <c r="K1177" s="55">
        <f t="shared" si="450"/>
        <v>58</v>
      </c>
      <c r="L1177" s="88">
        <v>655</v>
      </c>
      <c r="M1177" s="94">
        <v>468</v>
      </c>
      <c r="N1177" s="94"/>
      <c r="O1177" s="90">
        <v>21</v>
      </c>
      <c r="P1177" s="93">
        <v>16</v>
      </c>
      <c r="Q1177" s="93"/>
      <c r="R1177" s="55">
        <f t="shared" si="445"/>
        <v>1123</v>
      </c>
      <c r="S1177" s="55">
        <f t="shared" si="451"/>
        <v>37</v>
      </c>
      <c r="T1177" s="57">
        <f t="shared" si="446"/>
        <v>95</v>
      </c>
      <c r="U1177" s="89">
        <v>4.51</v>
      </c>
      <c r="V1177" s="88">
        <v>5</v>
      </c>
      <c r="W1177" s="88">
        <v>9.4</v>
      </c>
      <c r="X1177" s="44"/>
      <c r="Y1177" s="44"/>
      <c r="Z1177" s="44"/>
      <c r="AA1177" s="44"/>
      <c r="AB1177" s="44"/>
      <c r="AC1177" s="68">
        <f t="shared" si="435"/>
        <v>0</v>
      </c>
      <c r="AD1177" s="35"/>
      <c r="AE1177" s="20">
        <f t="shared" si="461"/>
        <v>0</v>
      </c>
      <c r="AF1177" s="85">
        <f>T1177+U1177+V1177+W1177+X1177-Y1177+Z1177+AA1177+AB1177</f>
        <v>113.91000000000001</v>
      </c>
      <c r="AG1177" s="83">
        <f t="shared" si="447"/>
        <v>113.91000000000001</v>
      </c>
      <c r="AH1177" s="84">
        <v>100</v>
      </c>
      <c r="AI1177" s="78"/>
      <c r="AJ1177" s="22">
        <f t="shared" si="452"/>
        <v>113.91000000000001</v>
      </c>
      <c r="AK1177" s="23">
        <f t="shared" si="453"/>
        <v>16.538499999999985</v>
      </c>
      <c r="AL1177" s="58"/>
      <c r="AM1177" s="24">
        <f t="shared" si="454"/>
        <v>0</v>
      </c>
      <c r="AN1177" s="125">
        <f t="shared" si="437"/>
        <v>130.4485</v>
      </c>
      <c r="AO1177" s="28">
        <f t="shared" si="438"/>
        <v>130.4485</v>
      </c>
      <c r="AP1177" s="79"/>
      <c r="AQ1177" s="112">
        <v>60</v>
      </c>
      <c r="AR1177" s="112">
        <v>200</v>
      </c>
      <c r="AS1177" s="112">
        <v>0</v>
      </c>
      <c r="AT1177" s="112">
        <v>15</v>
      </c>
      <c r="AU1177" s="112">
        <v>54</v>
      </c>
      <c r="AV1177" s="62">
        <f>SUM(AQ1177:AU1177)</f>
        <v>329</v>
      </c>
      <c r="AW1177" s="64">
        <f t="shared" si="440"/>
        <v>312.55</v>
      </c>
      <c r="AX1177" s="24">
        <v>6</v>
      </c>
      <c r="AY1177" s="25">
        <v>20</v>
      </c>
      <c r="AZ1177" s="25">
        <v>8</v>
      </c>
      <c r="BA1177" s="25">
        <v>1</v>
      </c>
      <c r="BB1177" s="81">
        <f t="shared" si="441"/>
        <v>35</v>
      </c>
      <c r="BC1177" s="80">
        <f t="shared" si="442"/>
        <v>277.55</v>
      </c>
      <c r="BD1177" s="36">
        <f t="shared" si="457"/>
        <v>130.4485</v>
      </c>
      <c r="BE1177" s="80">
        <f t="shared" si="444"/>
        <v>144.32600000000002</v>
      </c>
    </row>
    <row r="1178" spans="1:57" ht="17.399999999999999">
      <c r="A1178" s="217">
        <v>41934</v>
      </c>
      <c r="B1178" s="201" t="str">
        <f t="shared" si="458"/>
        <v>00:00:00</v>
      </c>
      <c r="C1178" s="18" t="s">
        <v>85</v>
      </c>
      <c r="D1178" s="88">
        <v>684</v>
      </c>
      <c r="E1178" s="88">
        <v>346</v>
      </c>
      <c r="F1178" s="90">
        <v>621</v>
      </c>
      <c r="G1178" s="90">
        <v>36</v>
      </c>
      <c r="H1178" s="151"/>
      <c r="I1178" s="152">
        <v>21</v>
      </c>
      <c r="J1178" s="48">
        <f t="shared" si="449"/>
        <v>1651</v>
      </c>
      <c r="K1178" s="48">
        <f t="shared" si="450"/>
        <v>57</v>
      </c>
      <c r="L1178" s="88">
        <v>639</v>
      </c>
      <c r="M1178" s="94">
        <v>434</v>
      </c>
      <c r="N1178" s="94"/>
      <c r="O1178" s="94">
        <v>21</v>
      </c>
      <c r="P1178" s="90">
        <v>14</v>
      </c>
      <c r="Q1178" s="154"/>
      <c r="R1178" s="48">
        <f>SUM(L1178+M1178+N1178)</f>
        <v>1073</v>
      </c>
      <c r="S1178" s="48">
        <f t="shared" si="451"/>
        <v>35</v>
      </c>
      <c r="T1178" s="50">
        <f>SUM(K1178+S1178)</f>
        <v>92</v>
      </c>
      <c r="U1178" s="44">
        <v>4.3</v>
      </c>
      <c r="V1178" s="44">
        <v>5</v>
      </c>
      <c r="W1178" s="53">
        <v>8.6999999999999993</v>
      </c>
      <c r="X1178" s="53"/>
      <c r="Y1178" s="53"/>
      <c r="Z1178" s="53"/>
      <c r="AA1178" s="53"/>
      <c r="AB1178" s="53"/>
      <c r="AC1178" s="67">
        <f>SUM(X1178:AB1178)</f>
        <v>0</v>
      </c>
      <c r="AD1178" s="51"/>
      <c r="AE1178" s="20">
        <f>AC1178+AD1178</f>
        <v>0</v>
      </c>
      <c r="AF1178" s="85">
        <f>T1178+U1178+V1178+W1178+X1178+V1177+Z1178+AA1178+AB1178</f>
        <v>115</v>
      </c>
      <c r="AG1178" s="21">
        <f>+AF1178-AM1178</f>
        <v>115</v>
      </c>
      <c r="AH1178" s="82"/>
      <c r="AI1178" s="51"/>
      <c r="AJ1178" s="22">
        <f t="shared" si="452"/>
        <v>115</v>
      </c>
      <c r="AK1178" s="23">
        <f t="shared" si="453"/>
        <v>14.120000000000005</v>
      </c>
      <c r="AL1178" s="54"/>
      <c r="AM1178" s="24">
        <f t="shared" si="454"/>
        <v>0</v>
      </c>
      <c r="AN1178" s="25">
        <f>BD1178</f>
        <v>129.12</v>
      </c>
      <c r="AO1178" s="26">
        <f>AM1178+AN1178</f>
        <v>129.12</v>
      </c>
      <c r="AP1178" s="79"/>
      <c r="AQ1178" s="112">
        <v>60</v>
      </c>
      <c r="AR1178" s="112">
        <v>200</v>
      </c>
      <c r="AS1178" s="112">
        <v>0</v>
      </c>
      <c r="AT1178" s="112">
        <v>40</v>
      </c>
      <c r="AU1178" s="112">
        <v>20</v>
      </c>
      <c r="AV1178" s="62">
        <f>SUM(AQ1178:AU1178)</f>
        <v>320</v>
      </c>
      <c r="AW1178" s="63">
        <f>AV1178*0.95</f>
        <v>304</v>
      </c>
      <c r="AX1178" s="24">
        <v>6</v>
      </c>
      <c r="AY1178" s="25">
        <v>20</v>
      </c>
      <c r="AZ1178" s="25">
        <v>8</v>
      </c>
      <c r="BA1178" s="25">
        <v>1</v>
      </c>
      <c r="BB1178" s="81">
        <f>SUM(AX1178:BA1178)</f>
        <v>35</v>
      </c>
      <c r="BC1178" s="80">
        <f>AW1178-BB1178</f>
        <v>269</v>
      </c>
      <c r="BD1178" s="36">
        <f>BC1178*0.48</f>
        <v>129.12</v>
      </c>
      <c r="BE1178" s="80">
        <f>BC1178*0.52</f>
        <v>139.88</v>
      </c>
    </row>
    <row r="1179" spans="1:57" ht="17.399999999999999">
      <c r="A1179" s="217">
        <v>41934</v>
      </c>
      <c r="B1179" s="201" t="str">
        <f t="shared" si="458"/>
        <v>00:30:00</v>
      </c>
      <c r="C1179" s="27" t="s">
        <v>38</v>
      </c>
      <c r="D1179" s="88">
        <v>657</v>
      </c>
      <c r="E1179" s="88">
        <v>333</v>
      </c>
      <c r="F1179" s="88">
        <v>613</v>
      </c>
      <c r="G1179" s="88">
        <v>35</v>
      </c>
      <c r="H1179" s="88"/>
      <c r="I1179" s="89">
        <v>20</v>
      </c>
      <c r="J1179" s="55">
        <f t="shared" si="449"/>
        <v>1603</v>
      </c>
      <c r="K1179" s="55">
        <f t="shared" si="450"/>
        <v>55</v>
      </c>
      <c r="L1179" s="89">
        <v>623</v>
      </c>
      <c r="M1179" s="94">
        <v>433</v>
      </c>
      <c r="N1179" s="94"/>
      <c r="O1179" s="94">
        <v>20</v>
      </c>
      <c r="P1179" s="90">
        <v>14</v>
      </c>
      <c r="Q1179" s="93"/>
      <c r="R1179" s="55">
        <f>SUM(L1179+M1179+N1179)</f>
        <v>1056</v>
      </c>
      <c r="S1179" s="55">
        <f>O1179+P1179+Q1179</f>
        <v>34</v>
      </c>
      <c r="T1179" s="57">
        <f>SUM(K1179+S1179)</f>
        <v>89</v>
      </c>
      <c r="U1179" s="44">
        <v>4.3</v>
      </c>
      <c r="V1179" s="44">
        <v>4.5</v>
      </c>
      <c r="W1179" s="53">
        <v>8.6999999999999993</v>
      </c>
      <c r="X1179" s="44"/>
      <c r="Y1179" s="137"/>
      <c r="Z1179" s="53"/>
      <c r="AA1179" s="44"/>
      <c r="AB1179" s="44"/>
      <c r="AC1179" s="68">
        <f t="shared" ref="AC1179:AC1233" si="462">SUM(X1179:AB1179)</f>
        <v>0</v>
      </c>
      <c r="AD1179" s="51"/>
      <c r="AE1179" s="20">
        <f t="shared" ref="AE1179:AE1233" si="463">AC1179+AD1179</f>
        <v>0</v>
      </c>
      <c r="AF1179" s="85">
        <f>T1179+U1179+V1179+W1179+X1179+V1178+Z1179+AA1179+AB1179</f>
        <v>111.5</v>
      </c>
      <c r="AG1179" s="21">
        <f>+AF1179-AM1179</f>
        <v>111.5</v>
      </c>
      <c r="AH1179" s="82"/>
      <c r="AI1179" s="78"/>
      <c r="AJ1179" s="22">
        <f t="shared" si="452"/>
        <v>111.5</v>
      </c>
      <c r="AK1179" s="23">
        <f t="shared" si="453"/>
        <v>17.620000000000005</v>
      </c>
      <c r="AL1179" s="54"/>
      <c r="AM1179" s="24">
        <f t="shared" si="454"/>
        <v>0</v>
      </c>
      <c r="AN1179" s="25">
        <f t="shared" ref="AN1179:AN1233" si="464">BD1179</f>
        <v>129.12</v>
      </c>
      <c r="AO1179" s="28">
        <f t="shared" ref="AO1179:AO1233" si="465">AM1179+AN1179</f>
        <v>129.12</v>
      </c>
      <c r="AP1179" s="79"/>
      <c r="AQ1179" s="112">
        <v>60</v>
      </c>
      <c r="AR1179" s="112">
        <v>200</v>
      </c>
      <c r="AS1179" s="112">
        <v>0</v>
      </c>
      <c r="AT1179" s="112">
        <v>40</v>
      </c>
      <c r="AU1179" s="112">
        <v>20</v>
      </c>
      <c r="AV1179" s="62">
        <f t="shared" ref="AV1179:AV1191" si="466">SUM(AQ1179:AU1179)</f>
        <v>320</v>
      </c>
      <c r="AW1179" s="64">
        <f t="shared" ref="AW1179:AW1233" si="467">AV1179*0.95</f>
        <v>304</v>
      </c>
      <c r="AX1179" s="24">
        <v>6</v>
      </c>
      <c r="AY1179" s="25">
        <v>20</v>
      </c>
      <c r="AZ1179" s="25">
        <v>8</v>
      </c>
      <c r="BA1179" s="25">
        <v>1</v>
      </c>
      <c r="BB1179" s="81">
        <f>SUM(AX1179:BA1179)</f>
        <v>35</v>
      </c>
      <c r="BC1179" s="80">
        <f t="shared" ref="BC1179:BC1233" si="468">AW1179-BB1179</f>
        <v>269</v>
      </c>
      <c r="BD1179" s="36">
        <f t="shared" ref="BD1179:BD1192" si="469">BC1179*0.48</f>
        <v>129.12</v>
      </c>
      <c r="BE1179" s="80">
        <f t="shared" ref="BE1179:BE1233" si="470">BC1179*0.52</f>
        <v>139.88</v>
      </c>
    </row>
    <row r="1180" spans="1:57" ht="17.399999999999999">
      <c r="A1180" s="217">
        <v>41934</v>
      </c>
      <c r="B1180" s="201" t="str">
        <f t="shared" si="458"/>
        <v>01:00:00</v>
      </c>
      <c r="C1180" s="18" t="s">
        <v>7</v>
      </c>
      <c r="D1180" s="88">
        <v>634</v>
      </c>
      <c r="E1180" s="90">
        <v>321</v>
      </c>
      <c r="F1180" s="90">
        <v>568</v>
      </c>
      <c r="G1180" s="88">
        <v>33</v>
      </c>
      <c r="H1180" s="88"/>
      <c r="I1180" s="89">
        <v>19</v>
      </c>
      <c r="J1180" s="55">
        <f t="shared" si="449"/>
        <v>1523</v>
      </c>
      <c r="K1180" s="55">
        <f t="shared" si="450"/>
        <v>52</v>
      </c>
      <c r="L1180" s="89">
        <v>617</v>
      </c>
      <c r="M1180" s="94">
        <v>430</v>
      </c>
      <c r="N1180" s="94"/>
      <c r="O1180" s="94">
        <v>20</v>
      </c>
      <c r="P1180" s="90">
        <v>14</v>
      </c>
      <c r="Q1180" s="93"/>
      <c r="R1180" s="55">
        <f t="shared" ref="R1180:R1233" si="471">SUM(L1180+M1180+N1180)</f>
        <v>1047</v>
      </c>
      <c r="S1180" s="55">
        <f t="shared" si="451"/>
        <v>34</v>
      </c>
      <c r="T1180" s="57">
        <f t="shared" ref="T1180:T1233" si="472">SUM(K1180+S1180)</f>
        <v>86</v>
      </c>
      <c r="U1180" s="44">
        <v>4.01</v>
      </c>
      <c r="V1180" s="44">
        <v>4.5</v>
      </c>
      <c r="W1180" s="44">
        <v>7.9</v>
      </c>
      <c r="X1180" s="44"/>
      <c r="Y1180" s="137"/>
      <c r="Z1180" s="44"/>
      <c r="AA1180" s="44"/>
      <c r="AB1180" s="44"/>
      <c r="AC1180" s="68">
        <f t="shared" si="462"/>
        <v>0</v>
      </c>
      <c r="AD1180" s="51"/>
      <c r="AE1180" s="20">
        <f t="shared" si="463"/>
        <v>0</v>
      </c>
      <c r="AF1180" s="85">
        <f>T1180+U1180+V1180+W1180+X1180+V1179+Z1180+AA1180+AB1180</f>
        <v>106.91000000000001</v>
      </c>
      <c r="AG1180" s="21">
        <f>+AF1180-AM1180</f>
        <v>106.91000000000001</v>
      </c>
      <c r="AH1180" s="82"/>
      <c r="AI1180" s="78"/>
      <c r="AJ1180" s="22">
        <f t="shared" si="452"/>
        <v>106.91000000000001</v>
      </c>
      <c r="AK1180" s="23">
        <f t="shared" si="453"/>
        <v>22.209999999999994</v>
      </c>
      <c r="AL1180" s="58"/>
      <c r="AM1180" s="24">
        <f t="shared" si="454"/>
        <v>0</v>
      </c>
      <c r="AN1180" s="25">
        <f t="shared" si="464"/>
        <v>129.12</v>
      </c>
      <c r="AO1180" s="28">
        <f t="shared" si="465"/>
        <v>129.12</v>
      </c>
      <c r="AP1180" s="79"/>
      <c r="AQ1180" s="112">
        <v>60</v>
      </c>
      <c r="AR1180" s="112">
        <v>200</v>
      </c>
      <c r="AS1180" s="112">
        <v>0</v>
      </c>
      <c r="AT1180" s="112">
        <v>40</v>
      </c>
      <c r="AU1180" s="112">
        <v>20</v>
      </c>
      <c r="AV1180" s="62">
        <f t="shared" si="466"/>
        <v>320</v>
      </c>
      <c r="AW1180" s="64">
        <f t="shared" si="467"/>
        <v>304</v>
      </c>
      <c r="AX1180" s="24">
        <v>6</v>
      </c>
      <c r="AY1180" s="25">
        <v>20</v>
      </c>
      <c r="AZ1180" s="25">
        <v>8</v>
      </c>
      <c r="BA1180" s="25">
        <v>1</v>
      </c>
      <c r="BB1180" s="81">
        <f>SUM(AX1180:BA1180)</f>
        <v>35</v>
      </c>
      <c r="BC1180" s="80">
        <f t="shared" si="468"/>
        <v>269</v>
      </c>
      <c r="BD1180" s="36">
        <f t="shared" si="469"/>
        <v>129.12</v>
      </c>
      <c r="BE1180" s="80">
        <f t="shared" si="470"/>
        <v>139.88</v>
      </c>
    </row>
    <row r="1181" spans="1:57" ht="17.399999999999999">
      <c r="A1181" s="217">
        <v>41934</v>
      </c>
      <c r="B1181" s="201" t="str">
        <f t="shared" si="458"/>
        <v>01:30:00</v>
      </c>
      <c r="C1181" s="18" t="s">
        <v>39</v>
      </c>
      <c r="D1181" s="88">
        <v>625</v>
      </c>
      <c r="E1181" s="88">
        <v>316</v>
      </c>
      <c r="F1181" s="88">
        <v>565</v>
      </c>
      <c r="G1181" s="88">
        <v>33</v>
      </c>
      <c r="H1181" s="88"/>
      <c r="I1181" s="89">
        <v>19</v>
      </c>
      <c r="J1181" s="55">
        <f t="shared" si="449"/>
        <v>1506</v>
      </c>
      <c r="K1181" s="55">
        <f t="shared" si="450"/>
        <v>52</v>
      </c>
      <c r="L1181" s="89">
        <v>613</v>
      </c>
      <c r="M1181" s="94">
        <v>432</v>
      </c>
      <c r="N1181" s="94"/>
      <c r="O1181" s="94">
        <v>20</v>
      </c>
      <c r="P1181" s="90">
        <v>14</v>
      </c>
      <c r="Q1181" s="93"/>
      <c r="R1181" s="55">
        <f t="shared" si="471"/>
        <v>1045</v>
      </c>
      <c r="S1181" s="55">
        <f t="shared" si="451"/>
        <v>34</v>
      </c>
      <c r="T1181" s="57">
        <f t="shared" si="472"/>
        <v>86</v>
      </c>
      <c r="U1181" s="44">
        <v>4.01</v>
      </c>
      <c r="V1181" s="44">
        <v>4.5</v>
      </c>
      <c r="W1181" s="44">
        <v>7.9</v>
      </c>
      <c r="X1181" s="44"/>
      <c r="Y1181" s="137"/>
      <c r="Z1181" s="44"/>
      <c r="AA1181" s="44"/>
      <c r="AB1181" s="44"/>
      <c r="AC1181" s="68">
        <f t="shared" si="462"/>
        <v>0</v>
      </c>
      <c r="AD1181" s="51"/>
      <c r="AE1181" s="20">
        <f t="shared" si="463"/>
        <v>0</v>
      </c>
      <c r="AF1181" s="85">
        <f>T1181+U1181+V1181+W1181+X1181+V1180+Z1181+AA1181+AB1181</f>
        <v>106.91000000000001</v>
      </c>
      <c r="AG1181" s="21">
        <f>+AF1181-AM1181</f>
        <v>106.91000000000001</v>
      </c>
      <c r="AH1181" s="82"/>
      <c r="AI1181" s="78"/>
      <c r="AJ1181" s="22">
        <f t="shared" si="452"/>
        <v>106.91000000000001</v>
      </c>
      <c r="AK1181" s="23">
        <f t="shared" si="453"/>
        <v>22.209999999999994</v>
      </c>
      <c r="AL1181" s="58"/>
      <c r="AM1181" s="24">
        <f t="shared" si="454"/>
        <v>0</v>
      </c>
      <c r="AN1181" s="25">
        <f t="shared" si="464"/>
        <v>129.12</v>
      </c>
      <c r="AO1181" s="28">
        <f t="shared" si="465"/>
        <v>129.12</v>
      </c>
      <c r="AP1181" s="79"/>
      <c r="AQ1181" s="112">
        <v>60</v>
      </c>
      <c r="AR1181" s="112">
        <v>200</v>
      </c>
      <c r="AS1181" s="112">
        <v>0</v>
      </c>
      <c r="AT1181" s="112">
        <v>40</v>
      </c>
      <c r="AU1181" s="112">
        <v>20</v>
      </c>
      <c r="AV1181" s="62">
        <f t="shared" si="466"/>
        <v>320</v>
      </c>
      <c r="AW1181" s="64">
        <f t="shared" si="467"/>
        <v>304</v>
      </c>
      <c r="AX1181" s="24">
        <v>6</v>
      </c>
      <c r="AY1181" s="25">
        <v>20</v>
      </c>
      <c r="AZ1181" s="25">
        <v>8</v>
      </c>
      <c r="BA1181" s="25">
        <v>1</v>
      </c>
      <c r="BB1181" s="81">
        <f>SUM(AX1181:BA1181)</f>
        <v>35</v>
      </c>
      <c r="BC1181" s="80">
        <f t="shared" si="468"/>
        <v>269</v>
      </c>
      <c r="BD1181" s="36">
        <f t="shared" si="469"/>
        <v>129.12</v>
      </c>
      <c r="BE1181" s="80">
        <f t="shared" si="470"/>
        <v>139.88</v>
      </c>
    </row>
    <row r="1182" spans="1:57" ht="17.399999999999999">
      <c r="A1182" s="217">
        <v>41934</v>
      </c>
      <c r="B1182" s="201" t="str">
        <f t="shared" si="458"/>
        <v>02:00:00</v>
      </c>
      <c r="C1182" s="27" t="s">
        <v>8</v>
      </c>
      <c r="D1182" s="88">
        <v>607</v>
      </c>
      <c r="E1182" s="88">
        <v>309</v>
      </c>
      <c r="F1182" s="88">
        <v>560</v>
      </c>
      <c r="G1182" s="88">
        <v>32</v>
      </c>
      <c r="H1182" s="88"/>
      <c r="I1182" s="89">
        <v>19</v>
      </c>
      <c r="J1182" s="55">
        <f t="shared" si="449"/>
        <v>1476</v>
      </c>
      <c r="K1182" s="55">
        <f t="shared" si="450"/>
        <v>51</v>
      </c>
      <c r="L1182" s="89">
        <v>610</v>
      </c>
      <c r="M1182" s="94">
        <v>429</v>
      </c>
      <c r="N1182" s="94"/>
      <c r="O1182" s="94">
        <v>20</v>
      </c>
      <c r="P1182" s="90">
        <v>14</v>
      </c>
      <c r="Q1182" s="93"/>
      <c r="R1182" s="55">
        <f t="shared" si="471"/>
        <v>1039</v>
      </c>
      <c r="S1182" s="55">
        <f t="shared" si="451"/>
        <v>34</v>
      </c>
      <c r="T1182" s="57">
        <f t="shared" si="472"/>
        <v>85</v>
      </c>
      <c r="U1182" s="44">
        <v>3.96</v>
      </c>
      <c r="V1182" s="44">
        <v>4.5</v>
      </c>
      <c r="W1182" s="44">
        <v>7.7</v>
      </c>
      <c r="X1182" s="44"/>
      <c r="Y1182" s="137"/>
      <c r="Z1182" s="44"/>
      <c r="AA1182" s="44"/>
      <c r="AB1182" s="44"/>
      <c r="AC1182" s="68">
        <f t="shared" si="462"/>
        <v>0</v>
      </c>
      <c r="AD1182" s="51"/>
      <c r="AE1182" s="20">
        <f t="shared" si="463"/>
        <v>0</v>
      </c>
      <c r="AF1182" s="85">
        <f>T1182+U1182+V1182+W1182+X1182+V1181+Z1182+AA1182+AB1182</f>
        <v>105.66</v>
      </c>
      <c r="AG1182" s="21">
        <f t="shared" ref="AG1182:AG1233" si="473">+AF1182-AM1182</f>
        <v>105.66</v>
      </c>
      <c r="AH1182" s="82"/>
      <c r="AI1182" s="78"/>
      <c r="AJ1182" s="22">
        <f t="shared" si="452"/>
        <v>105.66</v>
      </c>
      <c r="AK1182" s="23">
        <f t="shared" si="453"/>
        <v>23.460000000000008</v>
      </c>
      <c r="AL1182" s="58"/>
      <c r="AM1182" s="24">
        <f t="shared" si="454"/>
        <v>0</v>
      </c>
      <c r="AN1182" s="25">
        <f t="shared" si="464"/>
        <v>129.12</v>
      </c>
      <c r="AO1182" s="28">
        <f t="shared" si="465"/>
        <v>129.12</v>
      </c>
      <c r="AP1182" s="79"/>
      <c r="AQ1182" s="112">
        <v>60</v>
      </c>
      <c r="AR1182" s="112">
        <v>200</v>
      </c>
      <c r="AS1182" s="112">
        <v>0</v>
      </c>
      <c r="AT1182" s="112">
        <v>40</v>
      </c>
      <c r="AU1182" s="112">
        <v>20</v>
      </c>
      <c r="AV1182" s="62">
        <f t="shared" si="466"/>
        <v>320</v>
      </c>
      <c r="AW1182" s="64">
        <f t="shared" si="467"/>
        <v>304</v>
      </c>
      <c r="AX1182" s="24">
        <v>6</v>
      </c>
      <c r="AY1182" s="25">
        <v>20</v>
      </c>
      <c r="AZ1182" s="25">
        <v>8</v>
      </c>
      <c r="BA1182" s="25">
        <v>1</v>
      </c>
      <c r="BB1182" s="81">
        <f t="shared" ref="BB1182:BB1233" si="474">SUM(AX1182:BA1182)</f>
        <v>35</v>
      </c>
      <c r="BC1182" s="80">
        <f t="shared" si="468"/>
        <v>269</v>
      </c>
      <c r="BD1182" s="36">
        <f t="shared" si="469"/>
        <v>129.12</v>
      </c>
      <c r="BE1182" s="80">
        <f t="shared" si="470"/>
        <v>139.88</v>
      </c>
    </row>
    <row r="1183" spans="1:57" ht="17.399999999999999">
      <c r="A1183" s="217">
        <v>41934</v>
      </c>
      <c r="B1183" s="201" t="str">
        <f t="shared" si="458"/>
        <v>02:30:00</v>
      </c>
      <c r="C1183" s="27" t="s">
        <v>40</v>
      </c>
      <c r="D1183" s="88">
        <v>605</v>
      </c>
      <c r="E1183" s="88">
        <v>305</v>
      </c>
      <c r="F1183" s="88">
        <v>562</v>
      </c>
      <c r="G1183" s="88">
        <v>32</v>
      </c>
      <c r="H1183" s="88"/>
      <c r="I1183" s="89">
        <v>19</v>
      </c>
      <c r="J1183" s="55">
        <f t="shared" si="449"/>
        <v>1472</v>
      </c>
      <c r="K1183" s="55">
        <f t="shared" si="450"/>
        <v>51</v>
      </c>
      <c r="L1183" s="89">
        <v>607</v>
      </c>
      <c r="M1183" s="94">
        <v>425</v>
      </c>
      <c r="N1183" s="94"/>
      <c r="O1183" s="94">
        <v>20</v>
      </c>
      <c r="P1183" s="90">
        <v>14</v>
      </c>
      <c r="Q1183" s="93"/>
      <c r="R1183" s="55">
        <f t="shared" si="471"/>
        <v>1032</v>
      </c>
      <c r="S1183" s="55">
        <f t="shared" si="451"/>
        <v>34</v>
      </c>
      <c r="T1183" s="57">
        <f t="shared" si="472"/>
        <v>85</v>
      </c>
      <c r="U1183" s="44">
        <v>3.96</v>
      </c>
      <c r="V1183" s="44">
        <v>4</v>
      </c>
      <c r="W1183" s="44">
        <v>7.7</v>
      </c>
      <c r="X1183" s="44"/>
      <c r="Y1183" s="44"/>
      <c r="Z1183" s="44"/>
      <c r="AA1183" s="44"/>
      <c r="AB1183" s="44"/>
      <c r="AC1183" s="68">
        <f t="shared" si="462"/>
        <v>0</v>
      </c>
      <c r="AD1183" s="51"/>
      <c r="AE1183" s="20">
        <f t="shared" si="463"/>
        <v>0</v>
      </c>
      <c r="AF1183" s="85">
        <f t="shared" ref="AF1183:AF1233" si="475">T1183+U1183+V1183+W1183+X1183+Y1183+Z1183+AA1183+AB1183</f>
        <v>100.66</v>
      </c>
      <c r="AG1183" s="21">
        <f t="shared" si="473"/>
        <v>100.66</v>
      </c>
      <c r="AH1183" s="82"/>
      <c r="AI1183" s="78"/>
      <c r="AJ1183" s="22">
        <f t="shared" si="452"/>
        <v>100.66</v>
      </c>
      <c r="AK1183" s="23">
        <f t="shared" si="453"/>
        <v>28.460000000000008</v>
      </c>
      <c r="AL1183" s="58"/>
      <c r="AM1183" s="24">
        <f t="shared" si="454"/>
        <v>0</v>
      </c>
      <c r="AN1183" s="25">
        <f t="shared" si="464"/>
        <v>129.12</v>
      </c>
      <c r="AO1183" s="28">
        <f t="shared" si="465"/>
        <v>129.12</v>
      </c>
      <c r="AP1183" s="79"/>
      <c r="AQ1183" s="112">
        <v>60</v>
      </c>
      <c r="AR1183" s="112">
        <v>200</v>
      </c>
      <c r="AS1183" s="112">
        <v>0</v>
      </c>
      <c r="AT1183" s="112">
        <v>40</v>
      </c>
      <c r="AU1183" s="112">
        <v>20</v>
      </c>
      <c r="AV1183" s="62">
        <f t="shared" si="466"/>
        <v>320</v>
      </c>
      <c r="AW1183" s="64">
        <f t="shared" si="467"/>
        <v>304</v>
      </c>
      <c r="AX1183" s="24">
        <v>6</v>
      </c>
      <c r="AY1183" s="25">
        <v>20</v>
      </c>
      <c r="AZ1183" s="25">
        <v>8</v>
      </c>
      <c r="BA1183" s="25">
        <v>1</v>
      </c>
      <c r="BB1183" s="81">
        <f t="shared" ref="BB1183:BB1200" si="476">SUM(AX1183:BA1183)</f>
        <v>35</v>
      </c>
      <c r="BC1183" s="80">
        <f t="shared" si="468"/>
        <v>269</v>
      </c>
      <c r="BD1183" s="36">
        <f t="shared" si="469"/>
        <v>129.12</v>
      </c>
      <c r="BE1183" s="80">
        <f t="shared" si="470"/>
        <v>139.88</v>
      </c>
    </row>
    <row r="1184" spans="1:57" ht="17.399999999999999">
      <c r="A1184" s="217">
        <v>41934</v>
      </c>
      <c r="B1184" s="201" t="str">
        <f t="shared" si="458"/>
        <v>03:00:00</v>
      </c>
      <c r="C1184" s="27" t="s">
        <v>9</v>
      </c>
      <c r="D1184" s="88">
        <v>594</v>
      </c>
      <c r="E1184" s="88">
        <v>302</v>
      </c>
      <c r="F1184" s="88">
        <v>560</v>
      </c>
      <c r="G1184" s="88">
        <v>31</v>
      </c>
      <c r="H1184" s="88"/>
      <c r="I1184" s="89">
        <v>19</v>
      </c>
      <c r="J1184" s="55">
        <f t="shared" si="449"/>
        <v>1456</v>
      </c>
      <c r="K1184" s="55">
        <f t="shared" si="450"/>
        <v>50</v>
      </c>
      <c r="L1184" s="89">
        <v>600</v>
      </c>
      <c r="M1184" s="94">
        <v>417</v>
      </c>
      <c r="N1184" s="94"/>
      <c r="O1184" s="94">
        <v>20</v>
      </c>
      <c r="P1184" s="90">
        <v>14</v>
      </c>
      <c r="Q1184" s="93"/>
      <c r="R1184" s="55">
        <f t="shared" si="471"/>
        <v>1017</v>
      </c>
      <c r="S1184" s="55">
        <f t="shared" si="451"/>
        <v>34</v>
      </c>
      <c r="T1184" s="57">
        <f t="shared" si="472"/>
        <v>84</v>
      </c>
      <c r="U1184" s="44">
        <v>3.95</v>
      </c>
      <c r="V1184" s="44">
        <v>4</v>
      </c>
      <c r="W1184" s="44">
        <v>7.7</v>
      </c>
      <c r="X1184" s="44"/>
      <c r="Y1184" s="44"/>
      <c r="Z1184" s="44"/>
      <c r="AA1184" s="44"/>
      <c r="AB1184" s="44"/>
      <c r="AC1184" s="68">
        <f t="shared" si="462"/>
        <v>0</v>
      </c>
      <c r="AD1184" s="51"/>
      <c r="AE1184" s="20">
        <f t="shared" si="463"/>
        <v>0</v>
      </c>
      <c r="AF1184" s="85">
        <f t="shared" si="475"/>
        <v>99.65</v>
      </c>
      <c r="AG1184" s="21">
        <f t="shared" si="473"/>
        <v>99.65</v>
      </c>
      <c r="AH1184" s="82"/>
      <c r="AI1184" s="78"/>
      <c r="AJ1184" s="22">
        <f t="shared" si="452"/>
        <v>99.65</v>
      </c>
      <c r="AK1184" s="23">
        <f t="shared" si="453"/>
        <v>29.47</v>
      </c>
      <c r="AL1184" s="58"/>
      <c r="AM1184" s="24">
        <f t="shared" si="454"/>
        <v>0</v>
      </c>
      <c r="AN1184" s="25">
        <f t="shared" si="464"/>
        <v>129.12</v>
      </c>
      <c r="AO1184" s="28">
        <f t="shared" si="465"/>
        <v>129.12</v>
      </c>
      <c r="AP1184" s="79"/>
      <c r="AQ1184" s="112">
        <v>60</v>
      </c>
      <c r="AR1184" s="112">
        <v>200</v>
      </c>
      <c r="AS1184" s="112">
        <v>0</v>
      </c>
      <c r="AT1184" s="112">
        <v>40</v>
      </c>
      <c r="AU1184" s="112">
        <v>20</v>
      </c>
      <c r="AV1184" s="62">
        <f>SUM(AQ1184:AU1184)</f>
        <v>320</v>
      </c>
      <c r="AW1184" s="64">
        <f t="shared" si="467"/>
        <v>304</v>
      </c>
      <c r="AX1184" s="24">
        <v>6</v>
      </c>
      <c r="AY1184" s="25">
        <v>20</v>
      </c>
      <c r="AZ1184" s="25">
        <v>8</v>
      </c>
      <c r="BA1184" s="25">
        <v>1</v>
      </c>
      <c r="BB1184" s="81">
        <f t="shared" si="476"/>
        <v>35</v>
      </c>
      <c r="BC1184" s="80">
        <f t="shared" si="468"/>
        <v>269</v>
      </c>
      <c r="BD1184" s="36">
        <f t="shared" si="469"/>
        <v>129.12</v>
      </c>
      <c r="BE1184" s="80">
        <f t="shared" si="470"/>
        <v>139.88</v>
      </c>
    </row>
    <row r="1185" spans="1:57" ht="17.399999999999999">
      <c r="A1185" s="217">
        <v>41934</v>
      </c>
      <c r="B1185" s="201" t="str">
        <f t="shared" si="458"/>
        <v>03:30:00</v>
      </c>
      <c r="C1185" s="27" t="s">
        <v>41</v>
      </c>
      <c r="D1185" s="88">
        <v>581</v>
      </c>
      <c r="E1185" s="88">
        <v>297</v>
      </c>
      <c r="F1185" s="88">
        <v>561</v>
      </c>
      <c r="G1185" s="88">
        <v>31</v>
      </c>
      <c r="H1185" s="88"/>
      <c r="I1185" s="89">
        <v>19</v>
      </c>
      <c r="J1185" s="55">
        <f t="shared" si="449"/>
        <v>1439</v>
      </c>
      <c r="K1185" s="55">
        <f t="shared" si="450"/>
        <v>50</v>
      </c>
      <c r="L1185" s="89">
        <v>577</v>
      </c>
      <c r="M1185" s="94">
        <v>412</v>
      </c>
      <c r="N1185" s="94"/>
      <c r="O1185" s="94">
        <v>20</v>
      </c>
      <c r="P1185" s="90">
        <v>14</v>
      </c>
      <c r="Q1185" s="93"/>
      <c r="R1185" s="55">
        <f t="shared" si="471"/>
        <v>989</v>
      </c>
      <c r="S1185" s="55">
        <f t="shared" si="451"/>
        <v>34</v>
      </c>
      <c r="T1185" s="57">
        <f t="shared" si="472"/>
        <v>84</v>
      </c>
      <c r="U1185" s="44">
        <v>3.95</v>
      </c>
      <c r="V1185" s="44">
        <v>4</v>
      </c>
      <c r="W1185" s="44">
        <v>7.7</v>
      </c>
      <c r="X1185" s="44"/>
      <c r="Y1185" s="44"/>
      <c r="Z1185" s="44"/>
      <c r="AA1185" s="44"/>
      <c r="AB1185" s="44"/>
      <c r="AC1185" s="68">
        <f t="shared" si="462"/>
        <v>0</v>
      </c>
      <c r="AD1185" s="51"/>
      <c r="AE1185" s="20">
        <f t="shared" si="463"/>
        <v>0</v>
      </c>
      <c r="AF1185" s="85">
        <f t="shared" si="475"/>
        <v>99.65</v>
      </c>
      <c r="AG1185" s="21">
        <f t="shared" si="473"/>
        <v>99.65</v>
      </c>
      <c r="AH1185" s="82"/>
      <c r="AI1185" s="78"/>
      <c r="AJ1185" s="22">
        <f t="shared" si="452"/>
        <v>99.65</v>
      </c>
      <c r="AK1185" s="23">
        <f t="shared" si="453"/>
        <v>29.47</v>
      </c>
      <c r="AL1185" s="58"/>
      <c r="AM1185" s="24">
        <f t="shared" si="454"/>
        <v>0</v>
      </c>
      <c r="AN1185" s="25">
        <f t="shared" si="464"/>
        <v>129.12</v>
      </c>
      <c r="AO1185" s="28">
        <f t="shared" si="465"/>
        <v>129.12</v>
      </c>
      <c r="AP1185" s="79"/>
      <c r="AQ1185" s="112">
        <v>60</v>
      </c>
      <c r="AR1185" s="112">
        <v>200</v>
      </c>
      <c r="AS1185" s="112">
        <v>0</v>
      </c>
      <c r="AT1185" s="112">
        <v>40</v>
      </c>
      <c r="AU1185" s="112">
        <v>20</v>
      </c>
      <c r="AV1185" s="62">
        <f t="shared" si="466"/>
        <v>320</v>
      </c>
      <c r="AW1185" s="64">
        <f t="shared" si="467"/>
        <v>304</v>
      </c>
      <c r="AX1185" s="24">
        <v>6</v>
      </c>
      <c r="AY1185" s="25">
        <v>20</v>
      </c>
      <c r="AZ1185" s="25">
        <v>8</v>
      </c>
      <c r="BA1185" s="25">
        <v>1</v>
      </c>
      <c r="BB1185" s="81">
        <f t="shared" si="476"/>
        <v>35</v>
      </c>
      <c r="BC1185" s="80">
        <f t="shared" si="468"/>
        <v>269</v>
      </c>
      <c r="BD1185" s="36">
        <f t="shared" si="469"/>
        <v>129.12</v>
      </c>
      <c r="BE1185" s="80">
        <f t="shared" si="470"/>
        <v>139.88</v>
      </c>
    </row>
    <row r="1186" spans="1:57" ht="17.399999999999999">
      <c r="A1186" s="217">
        <v>41934</v>
      </c>
      <c r="B1186" s="201" t="str">
        <f t="shared" si="458"/>
        <v>04:00:00</v>
      </c>
      <c r="C1186" s="27" t="s">
        <v>10</v>
      </c>
      <c r="D1186" s="88">
        <v>580</v>
      </c>
      <c r="E1186" s="88">
        <v>298</v>
      </c>
      <c r="F1186" s="88">
        <v>478</v>
      </c>
      <c r="G1186" s="88">
        <v>31</v>
      </c>
      <c r="H1186" s="88"/>
      <c r="I1186" s="89">
        <v>15</v>
      </c>
      <c r="J1186" s="55">
        <f t="shared" si="449"/>
        <v>1356</v>
      </c>
      <c r="K1186" s="55">
        <f t="shared" si="450"/>
        <v>46</v>
      </c>
      <c r="L1186" s="89">
        <v>562</v>
      </c>
      <c r="M1186" s="94">
        <v>402</v>
      </c>
      <c r="N1186" s="94"/>
      <c r="O1186" s="94">
        <v>19</v>
      </c>
      <c r="P1186" s="90">
        <v>14</v>
      </c>
      <c r="Q1186" s="93"/>
      <c r="R1186" s="55">
        <f t="shared" si="471"/>
        <v>964</v>
      </c>
      <c r="S1186" s="55">
        <f t="shared" si="451"/>
        <v>33</v>
      </c>
      <c r="T1186" s="57">
        <f t="shared" si="472"/>
        <v>79</v>
      </c>
      <c r="U1186" s="44">
        <v>3.94</v>
      </c>
      <c r="V1186" s="44">
        <v>4</v>
      </c>
      <c r="W1186" s="140">
        <v>7.9</v>
      </c>
      <c r="X1186" s="44"/>
      <c r="Y1186" s="44"/>
      <c r="Z1186" s="44"/>
      <c r="AA1186" s="44"/>
      <c r="AB1186" s="44"/>
      <c r="AC1186" s="68">
        <f t="shared" si="462"/>
        <v>0</v>
      </c>
      <c r="AD1186" s="51"/>
      <c r="AE1186" s="20">
        <f t="shared" si="463"/>
        <v>0</v>
      </c>
      <c r="AF1186" s="85">
        <f t="shared" si="475"/>
        <v>94.84</v>
      </c>
      <c r="AG1186" s="21">
        <f t="shared" si="473"/>
        <v>94.84</v>
      </c>
      <c r="AH1186" s="82"/>
      <c r="AI1186" s="78"/>
      <c r="AJ1186" s="22">
        <f t="shared" si="452"/>
        <v>94.84</v>
      </c>
      <c r="AK1186" s="23">
        <f t="shared" si="453"/>
        <v>34.28</v>
      </c>
      <c r="AL1186" s="58"/>
      <c r="AM1186" s="24">
        <f t="shared" si="454"/>
        <v>0</v>
      </c>
      <c r="AN1186" s="25">
        <f t="shared" si="464"/>
        <v>129.12</v>
      </c>
      <c r="AO1186" s="28">
        <f t="shared" si="465"/>
        <v>129.12</v>
      </c>
      <c r="AP1186" s="79"/>
      <c r="AQ1186" s="112">
        <v>60</v>
      </c>
      <c r="AR1186" s="112">
        <v>200</v>
      </c>
      <c r="AS1186" s="112">
        <v>0</v>
      </c>
      <c r="AT1186" s="112">
        <v>40</v>
      </c>
      <c r="AU1186" s="112">
        <v>20</v>
      </c>
      <c r="AV1186" s="62">
        <f t="shared" si="466"/>
        <v>320</v>
      </c>
      <c r="AW1186" s="64">
        <f t="shared" si="467"/>
        <v>304</v>
      </c>
      <c r="AX1186" s="24">
        <v>6</v>
      </c>
      <c r="AY1186" s="25">
        <v>20</v>
      </c>
      <c r="AZ1186" s="25">
        <v>8</v>
      </c>
      <c r="BA1186" s="25">
        <v>1</v>
      </c>
      <c r="BB1186" s="81">
        <f t="shared" si="476"/>
        <v>35</v>
      </c>
      <c r="BC1186" s="80">
        <f t="shared" si="468"/>
        <v>269</v>
      </c>
      <c r="BD1186" s="36">
        <f t="shared" si="469"/>
        <v>129.12</v>
      </c>
      <c r="BE1186" s="80">
        <f t="shared" si="470"/>
        <v>139.88</v>
      </c>
    </row>
    <row r="1187" spans="1:57" ht="17.399999999999999">
      <c r="A1187" s="217">
        <v>41934</v>
      </c>
      <c r="B1187" s="201" t="str">
        <f t="shared" si="458"/>
        <v>04:30:00</v>
      </c>
      <c r="C1187" s="27" t="s">
        <v>42</v>
      </c>
      <c r="D1187" s="88">
        <v>590</v>
      </c>
      <c r="E1187" s="88">
        <v>292</v>
      </c>
      <c r="F1187" s="88">
        <v>502</v>
      </c>
      <c r="G1187" s="88">
        <v>31</v>
      </c>
      <c r="H1187" s="88"/>
      <c r="I1187" s="89">
        <v>17</v>
      </c>
      <c r="J1187" s="55">
        <f t="shared" si="449"/>
        <v>1384</v>
      </c>
      <c r="K1187" s="55">
        <f t="shared" si="450"/>
        <v>48</v>
      </c>
      <c r="L1187" s="89">
        <v>570</v>
      </c>
      <c r="M1187" s="94">
        <v>419</v>
      </c>
      <c r="N1187" s="94"/>
      <c r="O1187" s="94">
        <v>19</v>
      </c>
      <c r="P1187" s="90">
        <v>14</v>
      </c>
      <c r="Q1187" s="93"/>
      <c r="R1187" s="55">
        <f t="shared" si="471"/>
        <v>989</v>
      </c>
      <c r="S1187" s="55">
        <f t="shared" si="451"/>
        <v>33</v>
      </c>
      <c r="T1187" s="57">
        <f t="shared" si="472"/>
        <v>81</v>
      </c>
      <c r="U1187" s="44">
        <v>3.94</v>
      </c>
      <c r="V1187" s="35">
        <v>4.5</v>
      </c>
      <c r="W1187" s="140">
        <v>7.9</v>
      </c>
      <c r="X1187" s="44"/>
      <c r="Y1187" s="44"/>
      <c r="Z1187" s="44"/>
      <c r="AA1187" s="44"/>
      <c r="AB1187" s="44"/>
      <c r="AC1187" s="68">
        <f t="shared" si="462"/>
        <v>0</v>
      </c>
      <c r="AD1187" s="51"/>
      <c r="AE1187" s="20">
        <f t="shared" si="463"/>
        <v>0</v>
      </c>
      <c r="AF1187" s="85">
        <f t="shared" si="475"/>
        <v>97.34</v>
      </c>
      <c r="AG1187" s="21">
        <f t="shared" si="473"/>
        <v>97.34</v>
      </c>
      <c r="AH1187" s="82"/>
      <c r="AI1187" s="78"/>
      <c r="AJ1187" s="22">
        <f t="shared" si="452"/>
        <v>97.34</v>
      </c>
      <c r="AK1187" s="23">
        <f t="shared" si="453"/>
        <v>31.78</v>
      </c>
      <c r="AL1187" s="58"/>
      <c r="AM1187" s="24">
        <f t="shared" si="454"/>
        <v>0</v>
      </c>
      <c r="AN1187" s="25">
        <f t="shared" si="464"/>
        <v>129.12</v>
      </c>
      <c r="AO1187" s="28">
        <f t="shared" si="465"/>
        <v>129.12</v>
      </c>
      <c r="AP1187" s="79"/>
      <c r="AQ1187" s="112">
        <v>60</v>
      </c>
      <c r="AR1187" s="112">
        <v>200</v>
      </c>
      <c r="AS1187" s="112">
        <v>0</v>
      </c>
      <c r="AT1187" s="112">
        <v>40</v>
      </c>
      <c r="AU1187" s="112">
        <v>20</v>
      </c>
      <c r="AV1187" s="62">
        <f t="shared" si="466"/>
        <v>320</v>
      </c>
      <c r="AW1187" s="64">
        <f t="shared" si="467"/>
        <v>304</v>
      </c>
      <c r="AX1187" s="24">
        <v>6</v>
      </c>
      <c r="AY1187" s="25">
        <v>20</v>
      </c>
      <c r="AZ1187" s="25">
        <v>8</v>
      </c>
      <c r="BA1187" s="25">
        <v>1</v>
      </c>
      <c r="BB1187" s="81">
        <f t="shared" si="476"/>
        <v>35</v>
      </c>
      <c r="BC1187" s="80">
        <f t="shared" si="468"/>
        <v>269</v>
      </c>
      <c r="BD1187" s="36">
        <f t="shared" si="469"/>
        <v>129.12</v>
      </c>
      <c r="BE1187" s="80">
        <f t="shared" si="470"/>
        <v>139.88</v>
      </c>
    </row>
    <row r="1188" spans="1:57" ht="17.399999999999999">
      <c r="A1188" s="217">
        <v>41934</v>
      </c>
      <c r="B1188" s="201" t="str">
        <f t="shared" si="458"/>
        <v>05:00:00</v>
      </c>
      <c r="C1188" s="27" t="s">
        <v>11</v>
      </c>
      <c r="D1188" s="88">
        <v>608</v>
      </c>
      <c r="E1188" s="88">
        <v>276</v>
      </c>
      <c r="F1188" s="88">
        <v>571</v>
      </c>
      <c r="G1188" s="88">
        <v>31</v>
      </c>
      <c r="H1188" s="88"/>
      <c r="I1188" s="89">
        <v>18</v>
      </c>
      <c r="J1188" s="55">
        <f t="shared" si="449"/>
        <v>1455</v>
      </c>
      <c r="K1188" s="55">
        <f t="shared" si="450"/>
        <v>49</v>
      </c>
      <c r="L1188" s="89">
        <v>579</v>
      </c>
      <c r="M1188" s="94">
        <v>428</v>
      </c>
      <c r="N1188" s="94"/>
      <c r="O1188" s="94">
        <v>19</v>
      </c>
      <c r="P1188" s="90">
        <v>14</v>
      </c>
      <c r="Q1188" s="93"/>
      <c r="R1188" s="55">
        <f t="shared" si="471"/>
        <v>1007</v>
      </c>
      <c r="S1188" s="55">
        <f t="shared" si="451"/>
        <v>33</v>
      </c>
      <c r="T1188" s="57">
        <f t="shared" si="472"/>
        <v>82</v>
      </c>
      <c r="U1188" s="44">
        <v>4.1100000000000003</v>
      </c>
      <c r="V1188" s="35">
        <v>4.5</v>
      </c>
      <c r="W1188" s="140">
        <v>8.1</v>
      </c>
      <c r="X1188" s="44"/>
      <c r="Y1188" s="44"/>
      <c r="Z1188" s="44"/>
      <c r="AA1188" s="44"/>
      <c r="AB1188" s="44"/>
      <c r="AC1188" s="68">
        <f t="shared" si="462"/>
        <v>0</v>
      </c>
      <c r="AD1188" s="51"/>
      <c r="AE1188" s="20">
        <f t="shared" si="463"/>
        <v>0</v>
      </c>
      <c r="AF1188" s="85">
        <f t="shared" si="475"/>
        <v>98.71</v>
      </c>
      <c r="AG1188" s="21">
        <f t="shared" si="473"/>
        <v>98.71</v>
      </c>
      <c r="AH1188" s="82"/>
      <c r="AI1188" s="78"/>
      <c r="AJ1188" s="22">
        <f t="shared" si="452"/>
        <v>98.71</v>
      </c>
      <c r="AK1188" s="23">
        <f t="shared" si="453"/>
        <v>30.410000000000011</v>
      </c>
      <c r="AL1188" s="58"/>
      <c r="AM1188" s="24">
        <f t="shared" si="454"/>
        <v>0</v>
      </c>
      <c r="AN1188" s="25">
        <f t="shared" si="464"/>
        <v>129.12</v>
      </c>
      <c r="AO1188" s="28">
        <f t="shared" si="465"/>
        <v>129.12</v>
      </c>
      <c r="AP1188" s="79"/>
      <c r="AQ1188" s="112">
        <v>60</v>
      </c>
      <c r="AR1188" s="112">
        <v>200</v>
      </c>
      <c r="AS1188" s="112">
        <v>0</v>
      </c>
      <c r="AT1188" s="112">
        <v>40</v>
      </c>
      <c r="AU1188" s="112">
        <v>20</v>
      </c>
      <c r="AV1188" s="62">
        <f t="shared" si="466"/>
        <v>320</v>
      </c>
      <c r="AW1188" s="64">
        <f t="shared" si="467"/>
        <v>304</v>
      </c>
      <c r="AX1188" s="24">
        <v>6</v>
      </c>
      <c r="AY1188" s="25">
        <v>20</v>
      </c>
      <c r="AZ1188" s="25">
        <v>8</v>
      </c>
      <c r="BA1188" s="25">
        <v>1</v>
      </c>
      <c r="BB1188" s="81">
        <f t="shared" si="476"/>
        <v>35</v>
      </c>
      <c r="BC1188" s="80">
        <f t="shared" si="468"/>
        <v>269</v>
      </c>
      <c r="BD1188" s="36">
        <f t="shared" si="469"/>
        <v>129.12</v>
      </c>
      <c r="BE1188" s="80">
        <f t="shared" si="470"/>
        <v>139.88</v>
      </c>
    </row>
    <row r="1189" spans="1:57" ht="17.399999999999999">
      <c r="A1189" s="217">
        <v>41934</v>
      </c>
      <c r="B1189" s="201" t="str">
        <f t="shared" si="458"/>
        <v>05:30:00</v>
      </c>
      <c r="C1189" s="27" t="s">
        <v>43</v>
      </c>
      <c r="D1189" s="88">
        <v>601</v>
      </c>
      <c r="E1189" s="88">
        <v>300</v>
      </c>
      <c r="F1189" s="88">
        <v>573</v>
      </c>
      <c r="G1189" s="88">
        <v>31</v>
      </c>
      <c r="H1189" s="88"/>
      <c r="I1189" s="89">
        <v>18</v>
      </c>
      <c r="J1189" s="55">
        <f t="shared" si="449"/>
        <v>1474</v>
      </c>
      <c r="K1189" s="55">
        <f t="shared" si="450"/>
        <v>49</v>
      </c>
      <c r="L1189" s="89">
        <v>577</v>
      </c>
      <c r="M1189" s="94">
        <v>421</v>
      </c>
      <c r="N1189" s="94"/>
      <c r="O1189" s="94">
        <v>19</v>
      </c>
      <c r="P1189" s="93">
        <v>14</v>
      </c>
      <c r="Q1189" s="90"/>
      <c r="R1189" s="55">
        <f t="shared" si="471"/>
        <v>998</v>
      </c>
      <c r="S1189" s="55">
        <f t="shared" si="451"/>
        <v>33</v>
      </c>
      <c r="T1189" s="57">
        <f t="shared" si="472"/>
        <v>82</v>
      </c>
      <c r="U1189" s="44">
        <v>4.1100000000000003</v>
      </c>
      <c r="V1189" s="44">
        <v>4.5</v>
      </c>
      <c r="W1189" s="140">
        <v>8.1</v>
      </c>
      <c r="X1189" s="44"/>
      <c r="Y1189" s="44"/>
      <c r="Z1189" s="44"/>
      <c r="AA1189" s="44"/>
      <c r="AB1189" s="44"/>
      <c r="AC1189" s="68">
        <f t="shared" si="462"/>
        <v>0</v>
      </c>
      <c r="AD1189" s="33"/>
      <c r="AE1189" s="20">
        <f t="shared" si="463"/>
        <v>0</v>
      </c>
      <c r="AF1189" s="85">
        <f t="shared" si="475"/>
        <v>98.71</v>
      </c>
      <c r="AG1189" s="21">
        <f t="shared" si="473"/>
        <v>98.71</v>
      </c>
      <c r="AH1189" s="82"/>
      <c r="AI1189" s="78"/>
      <c r="AJ1189" s="22">
        <f t="shared" si="452"/>
        <v>98.71</v>
      </c>
      <c r="AK1189" s="23">
        <f t="shared" si="453"/>
        <v>30.410000000000011</v>
      </c>
      <c r="AL1189" s="58"/>
      <c r="AM1189" s="24">
        <f t="shared" si="454"/>
        <v>0</v>
      </c>
      <c r="AN1189" s="25">
        <f t="shared" si="464"/>
        <v>129.12</v>
      </c>
      <c r="AO1189" s="28">
        <f t="shared" si="465"/>
        <v>129.12</v>
      </c>
      <c r="AP1189" s="79"/>
      <c r="AQ1189" s="112">
        <v>60</v>
      </c>
      <c r="AR1189" s="112">
        <v>200</v>
      </c>
      <c r="AS1189" s="112">
        <v>0</v>
      </c>
      <c r="AT1189" s="112">
        <v>40</v>
      </c>
      <c r="AU1189" s="112">
        <v>20</v>
      </c>
      <c r="AV1189" s="62">
        <f t="shared" si="466"/>
        <v>320</v>
      </c>
      <c r="AW1189" s="64">
        <f t="shared" si="467"/>
        <v>304</v>
      </c>
      <c r="AX1189" s="24">
        <v>6</v>
      </c>
      <c r="AY1189" s="25">
        <v>20</v>
      </c>
      <c r="AZ1189" s="25">
        <v>8</v>
      </c>
      <c r="BA1189" s="25">
        <v>1</v>
      </c>
      <c r="BB1189" s="81">
        <f t="shared" si="476"/>
        <v>35</v>
      </c>
      <c r="BC1189" s="80">
        <f t="shared" si="468"/>
        <v>269</v>
      </c>
      <c r="BD1189" s="36">
        <f t="shared" si="469"/>
        <v>129.12</v>
      </c>
      <c r="BE1189" s="80">
        <f t="shared" si="470"/>
        <v>139.88</v>
      </c>
    </row>
    <row r="1190" spans="1:57" ht="17.399999999999999">
      <c r="A1190" s="217">
        <v>41934</v>
      </c>
      <c r="B1190" s="201" t="str">
        <f t="shared" si="458"/>
        <v>06:00:00</v>
      </c>
      <c r="C1190" s="27" t="s">
        <v>12</v>
      </c>
      <c r="D1190" s="88">
        <v>574</v>
      </c>
      <c r="E1190" s="88">
        <v>283</v>
      </c>
      <c r="F1190" s="88">
        <v>567</v>
      </c>
      <c r="G1190" s="88">
        <v>30</v>
      </c>
      <c r="H1190" s="88"/>
      <c r="I1190" s="89">
        <v>18</v>
      </c>
      <c r="J1190" s="55">
        <f t="shared" si="449"/>
        <v>1424</v>
      </c>
      <c r="K1190" s="55">
        <f t="shared" si="450"/>
        <v>48</v>
      </c>
      <c r="L1190" s="89">
        <v>543</v>
      </c>
      <c r="M1190" s="94">
        <v>414</v>
      </c>
      <c r="N1190" s="94"/>
      <c r="O1190" s="94">
        <v>18</v>
      </c>
      <c r="P1190" s="93">
        <v>14</v>
      </c>
      <c r="Q1190" s="90"/>
      <c r="R1190" s="55">
        <f t="shared" si="471"/>
        <v>957</v>
      </c>
      <c r="S1190" s="55">
        <f t="shared" si="451"/>
        <v>32</v>
      </c>
      <c r="T1190" s="57">
        <f t="shared" si="472"/>
        <v>80</v>
      </c>
      <c r="U1190" s="44">
        <v>3.9</v>
      </c>
      <c r="V1190" s="44">
        <v>3.5</v>
      </c>
      <c r="W1190" s="140">
        <v>7.3</v>
      </c>
      <c r="X1190" s="44"/>
      <c r="Y1190" s="44"/>
      <c r="Z1190" s="44"/>
      <c r="AA1190" s="44"/>
      <c r="AB1190" s="44"/>
      <c r="AC1190" s="68">
        <f t="shared" si="462"/>
        <v>0</v>
      </c>
      <c r="AD1190" s="33"/>
      <c r="AE1190" s="20">
        <f t="shared" si="463"/>
        <v>0</v>
      </c>
      <c r="AF1190" s="85">
        <f t="shared" si="475"/>
        <v>94.7</v>
      </c>
      <c r="AG1190" s="21">
        <f>+AF1190-AM1190</f>
        <v>94.7</v>
      </c>
      <c r="AH1190" s="82"/>
      <c r="AI1190" s="78"/>
      <c r="AJ1190" s="22">
        <f t="shared" si="452"/>
        <v>94.7</v>
      </c>
      <c r="AK1190" s="23">
        <f t="shared" si="453"/>
        <v>34.42</v>
      </c>
      <c r="AL1190" s="58"/>
      <c r="AM1190" s="24">
        <f t="shared" si="454"/>
        <v>0</v>
      </c>
      <c r="AN1190" s="25">
        <f t="shared" si="464"/>
        <v>129.12</v>
      </c>
      <c r="AO1190" s="28">
        <f t="shared" si="465"/>
        <v>129.12</v>
      </c>
      <c r="AP1190" s="79"/>
      <c r="AQ1190" s="112">
        <v>60</v>
      </c>
      <c r="AR1190" s="112">
        <v>200</v>
      </c>
      <c r="AS1190" s="112">
        <v>0</v>
      </c>
      <c r="AT1190" s="112">
        <v>40</v>
      </c>
      <c r="AU1190" s="112">
        <v>20</v>
      </c>
      <c r="AV1190" s="62">
        <f t="shared" si="466"/>
        <v>320</v>
      </c>
      <c r="AW1190" s="64">
        <f t="shared" si="467"/>
        <v>304</v>
      </c>
      <c r="AX1190" s="24">
        <v>6</v>
      </c>
      <c r="AY1190" s="25">
        <v>20</v>
      </c>
      <c r="AZ1190" s="25">
        <v>8</v>
      </c>
      <c r="BA1190" s="25">
        <v>1</v>
      </c>
      <c r="BB1190" s="81">
        <f t="shared" si="476"/>
        <v>35</v>
      </c>
      <c r="BC1190" s="80">
        <f t="shared" si="468"/>
        <v>269</v>
      </c>
      <c r="BD1190" s="36">
        <f t="shared" si="469"/>
        <v>129.12</v>
      </c>
      <c r="BE1190" s="80">
        <f t="shared" si="470"/>
        <v>139.88</v>
      </c>
    </row>
    <row r="1191" spans="1:57" ht="17.399999999999999">
      <c r="A1191" s="217">
        <v>41934</v>
      </c>
      <c r="B1191" s="201" t="str">
        <f t="shared" si="458"/>
        <v>06:30:00</v>
      </c>
      <c r="C1191" s="27" t="s">
        <v>44</v>
      </c>
      <c r="D1191" s="88">
        <v>590</v>
      </c>
      <c r="E1191" s="88">
        <v>275</v>
      </c>
      <c r="F1191" s="88">
        <v>568</v>
      </c>
      <c r="G1191" s="88">
        <v>30</v>
      </c>
      <c r="H1191" s="88"/>
      <c r="I1191" s="89">
        <v>17</v>
      </c>
      <c r="J1191" s="55">
        <f t="shared" si="449"/>
        <v>1433</v>
      </c>
      <c r="K1191" s="55">
        <f t="shared" si="450"/>
        <v>47</v>
      </c>
      <c r="L1191" s="89">
        <v>527</v>
      </c>
      <c r="M1191" s="94">
        <v>404</v>
      </c>
      <c r="N1191" s="94"/>
      <c r="O1191" s="93">
        <v>17</v>
      </c>
      <c r="P1191" s="93">
        <v>14</v>
      </c>
      <c r="Q1191" s="90"/>
      <c r="R1191" s="55">
        <f t="shared" si="471"/>
        <v>931</v>
      </c>
      <c r="S1191" s="55">
        <f t="shared" si="451"/>
        <v>31</v>
      </c>
      <c r="T1191" s="57">
        <f t="shared" si="472"/>
        <v>78</v>
      </c>
      <c r="U1191" s="44">
        <v>3.9</v>
      </c>
      <c r="V1191" s="44">
        <v>3.5</v>
      </c>
      <c r="W1191" s="140">
        <v>7.3</v>
      </c>
      <c r="X1191" s="44"/>
      <c r="Y1191" s="44"/>
      <c r="Z1191" s="44"/>
      <c r="AA1191" s="44"/>
      <c r="AB1191" s="44"/>
      <c r="AC1191" s="68">
        <f t="shared" si="462"/>
        <v>0</v>
      </c>
      <c r="AD1191" s="33"/>
      <c r="AE1191" s="20">
        <f t="shared" si="463"/>
        <v>0</v>
      </c>
      <c r="AF1191" s="85">
        <f t="shared" si="475"/>
        <v>92.7</v>
      </c>
      <c r="AG1191" s="21">
        <f t="shared" si="473"/>
        <v>92.7</v>
      </c>
      <c r="AH1191" s="82"/>
      <c r="AI1191" s="78"/>
      <c r="AJ1191" s="22">
        <f t="shared" si="452"/>
        <v>92.7</v>
      </c>
      <c r="AK1191" s="23">
        <f t="shared" si="453"/>
        <v>36.42</v>
      </c>
      <c r="AL1191" s="58"/>
      <c r="AM1191" s="24">
        <f t="shared" si="454"/>
        <v>0</v>
      </c>
      <c r="AN1191" s="25">
        <f t="shared" si="464"/>
        <v>129.12</v>
      </c>
      <c r="AO1191" s="28">
        <f t="shared" si="465"/>
        <v>129.12</v>
      </c>
      <c r="AP1191" s="79"/>
      <c r="AQ1191" s="112">
        <v>60</v>
      </c>
      <c r="AR1191" s="112">
        <v>200</v>
      </c>
      <c r="AS1191" s="112">
        <v>0</v>
      </c>
      <c r="AT1191" s="112">
        <v>40</v>
      </c>
      <c r="AU1191" s="112">
        <v>20</v>
      </c>
      <c r="AV1191" s="62">
        <f t="shared" si="466"/>
        <v>320</v>
      </c>
      <c r="AW1191" s="64">
        <f t="shared" si="467"/>
        <v>304</v>
      </c>
      <c r="AX1191" s="24">
        <v>6</v>
      </c>
      <c r="AY1191" s="25">
        <v>20</v>
      </c>
      <c r="AZ1191" s="25">
        <v>8</v>
      </c>
      <c r="BA1191" s="25">
        <v>1</v>
      </c>
      <c r="BB1191" s="81">
        <f t="shared" si="476"/>
        <v>35</v>
      </c>
      <c r="BC1191" s="80">
        <f t="shared" si="468"/>
        <v>269</v>
      </c>
      <c r="BD1191" s="36">
        <f t="shared" si="469"/>
        <v>129.12</v>
      </c>
      <c r="BE1191" s="80">
        <f t="shared" si="470"/>
        <v>139.88</v>
      </c>
    </row>
    <row r="1192" spans="1:57" ht="17.399999999999999">
      <c r="A1192" s="217">
        <v>41934</v>
      </c>
      <c r="B1192" s="201" t="str">
        <f t="shared" si="458"/>
        <v>07:00:00</v>
      </c>
      <c r="C1192" s="214" t="s">
        <v>13</v>
      </c>
      <c r="D1192" s="88">
        <v>613</v>
      </c>
      <c r="E1192" s="88">
        <v>303</v>
      </c>
      <c r="F1192" s="88">
        <v>538</v>
      </c>
      <c r="G1192" s="88">
        <v>32</v>
      </c>
      <c r="H1192" s="88"/>
      <c r="I1192" s="89">
        <v>17</v>
      </c>
      <c r="J1192" s="55">
        <f t="shared" si="449"/>
        <v>1454</v>
      </c>
      <c r="K1192" s="55">
        <f t="shared" si="450"/>
        <v>49</v>
      </c>
      <c r="L1192" s="89">
        <v>550</v>
      </c>
      <c r="M1192" s="94">
        <v>425</v>
      </c>
      <c r="N1192" s="94"/>
      <c r="O1192" s="93">
        <v>18</v>
      </c>
      <c r="P1192" s="93">
        <v>14</v>
      </c>
      <c r="Q1192" s="90"/>
      <c r="R1192" s="55">
        <f t="shared" si="471"/>
        <v>975</v>
      </c>
      <c r="S1192" s="55">
        <f t="shared" si="451"/>
        <v>32</v>
      </c>
      <c r="T1192" s="57">
        <f t="shared" si="472"/>
        <v>81</v>
      </c>
      <c r="U1192" s="35">
        <v>3.72</v>
      </c>
      <c r="V1192" s="44">
        <v>4.5</v>
      </c>
      <c r="W1192" s="140">
        <v>6.3</v>
      </c>
      <c r="X1192" s="44"/>
      <c r="Y1192" s="44"/>
      <c r="Z1192" s="44"/>
      <c r="AA1192" s="44"/>
      <c r="AB1192" s="44"/>
      <c r="AC1192" s="68">
        <f t="shared" si="462"/>
        <v>0</v>
      </c>
      <c r="AD1192" s="33"/>
      <c r="AE1192" s="20">
        <f t="shared" si="463"/>
        <v>0</v>
      </c>
      <c r="AF1192" s="85">
        <f>T1192+U1192+V1192+W1192+X1192+Y1192+Z1192+AA1192+AB1192</f>
        <v>95.52</v>
      </c>
      <c r="AG1192" s="21">
        <f t="shared" si="473"/>
        <v>95.52</v>
      </c>
      <c r="AH1192" s="82"/>
      <c r="AI1192" s="78"/>
      <c r="AJ1192" s="22">
        <f t="shared" si="452"/>
        <v>95.52</v>
      </c>
      <c r="AK1192" s="23">
        <f t="shared" si="453"/>
        <v>33.600000000000009</v>
      </c>
      <c r="AL1192" s="58"/>
      <c r="AM1192" s="24">
        <f t="shared" si="454"/>
        <v>0</v>
      </c>
      <c r="AN1192" s="25">
        <f t="shared" si="464"/>
        <v>129.12</v>
      </c>
      <c r="AO1192" s="28">
        <f t="shared" si="465"/>
        <v>129.12</v>
      </c>
      <c r="AP1192" s="79"/>
      <c r="AQ1192" s="112">
        <v>70</v>
      </c>
      <c r="AR1192" s="112">
        <v>200</v>
      </c>
      <c r="AS1192" s="112">
        <v>0</v>
      </c>
      <c r="AT1192" s="112">
        <v>0</v>
      </c>
      <c r="AU1192" s="112">
        <v>0</v>
      </c>
      <c r="AV1192" s="62">
        <f t="shared" ref="AV1192:AV1233" si="477">SUM(AQ1188:AU1188)</f>
        <v>320</v>
      </c>
      <c r="AW1192" s="64">
        <f t="shared" si="467"/>
        <v>304</v>
      </c>
      <c r="AX1192" s="24">
        <v>6</v>
      </c>
      <c r="AY1192" s="25">
        <v>20</v>
      </c>
      <c r="AZ1192" s="25">
        <v>8</v>
      </c>
      <c r="BA1192" s="25">
        <v>1</v>
      </c>
      <c r="BB1192" s="81">
        <f t="shared" si="476"/>
        <v>35</v>
      </c>
      <c r="BC1192" s="80">
        <f t="shared" si="468"/>
        <v>269</v>
      </c>
      <c r="BD1192" s="36">
        <f t="shared" si="469"/>
        <v>129.12</v>
      </c>
      <c r="BE1192" s="80">
        <f t="shared" si="470"/>
        <v>139.88</v>
      </c>
    </row>
    <row r="1193" spans="1:57" ht="17.399999999999999">
      <c r="A1193" s="217">
        <v>41934</v>
      </c>
      <c r="B1193" s="201" t="str">
        <f t="shared" si="458"/>
        <v>07:30:00</v>
      </c>
      <c r="C1193" s="27" t="s">
        <v>30</v>
      </c>
      <c r="D1193" s="88">
        <v>691</v>
      </c>
      <c r="E1193" s="88">
        <v>344</v>
      </c>
      <c r="F1193" s="88">
        <v>552</v>
      </c>
      <c r="G1193" s="88">
        <v>36</v>
      </c>
      <c r="H1193" s="88"/>
      <c r="I1193" s="89">
        <v>18</v>
      </c>
      <c r="J1193" s="55">
        <f t="shared" si="449"/>
        <v>1587</v>
      </c>
      <c r="K1193" s="55">
        <f t="shared" si="450"/>
        <v>54</v>
      </c>
      <c r="L1193" s="89">
        <v>574</v>
      </c>
      <c r="M1193" s="94">
        <v>450</v>
      </c>
      <c r="N1193" s="94"/>
      <c r="O1193" s="93">
        <v>19</v>
      </c>
      <c r="P1193" s="93">
        <v>14</v>
      </c>
      <c r="Q1193" s="90"/>
      <c r="R1193" s="55">
        <f t="shared" si="471"/>
        <v>1024</v>
      </c>
      <c r="S1193" s="55">
        <f t="shared" si="451"/>
        <v>33</v>
      </c>
      <c r="T1193" s="57">
        <f t="shared" si="472"/>
        <v>87</v>
      </c>
      <c r="U1193" s="35">
        <v>3.72</v>
      </c>
      <c r="V1193" s="44">
        <v>4.5</v>
      </c>
      <c r="W1193" s="140">
        <v>6.3</v>
      </c>
      <c r="X1193" s="44"/>
      <c r="Y1193" s="44"/>
      <c r="Z1193" s="44"/>
      <c r="AA1193" s="44"/>
      <c r="AB1193" s="44"/>
      <c r="AC1193" s="68">
        <f t="shared" si="462"/>
        <v>0</v>
      </c>
      <c r="AD1193" s="33"/>
      <c r="AE1193" s="20">
        <f t="shared" si="463"/>
        <v>0</v>
      </c>
      <c r="AF1193" s="85">
        <f t="shared" si="475"/>
        <v>101.52</v>
      </c>
      <c r="AG1193" s="21">
        <f t="shared" si="473"/>
        <v>101.52</v>
      </c>
      <c r="AH1193" s="82">
        <v>110</v>
      </c>
      <c r="AI1193" s="78"/>
      <c r="AJ1193" s="22">
        <f t="shared" si="452"/>
        <v>101.52</v>
      </c>
      <c r="AK1193" s="23">
        <f t="shared" si="453"/>
        <v>24.909999999999997</v>
      </c>
      <c r="AL1193" s="58"/>
      <c r="AM1193" s="24">
        <f t="shared" si="454"/>
        <v>0</v>
      </c>
      <c r="AN1193" s="25">
        <f t="shared" si="464"/>
        <v>126.42999999999999</v>
      </c>
      <c r="AO1193" s="28">
        <f t="shared" si="465"/>
        <v>126.42999999999999</v>
      </c>
      <c r="AP1193" s="79"/>
      <c r="AQ1193" s="112">
        <v>70</v>
      </c>
      <c r="AR1193" s="112">
        <v>200</v>
      </c>
      <c r="AS1193" s="112">
        <v>0</v>
      </c>
      <c r="AT1193" s="112">
        <v>0</v>
      </c>
      <c r="AU1193" s="112">
        <v>0</v>
      </c>
      <c r="AV1193" s="62">
        <f t="shared" si="477"/>
        <v>320</v>
      </c>
      <c r="AW1193" s="64">
        <f t="shared" si="467"/>
        <v>304</v>
      </c>
      <c r="AX1193" s="24">
        <v>6</v>
      </c>
      <c r="AY1193" s="25">
        <v>20</v>
      </c>
      <c r="AZ1193" s="25">
        <v>8</v>
      </c>
      <c r="BA1193" s="25">
        <v>1</v>
      </c>
      <c r="BB1193" s="81">
        <f t="shared" si="476"/>
        <v>35</v>
      </c>
      <c r="BC1193" s="80">
        <f t="shared" si="468"/>
        <v>269</v>
      </c>
      <c r="BD1193" s="36">
        <f>BC1193*0.47</f>
        <v>126.42999999999999</v>
      </c>
      <c r="BE1193" s="80">
        <f t="shared" si="470"/>
        <v>139.88</v>
      </c>
    </row>
    <row r="1194" spans="1:57" ht="17.399999999999999">
      <c r="A1194" s="217">
        <v>41934</v>
      </c>
      <c r="B1194" s="201" t="str">
        <f t="shared" si="458"/>
        <v>08:00:00</v>
      </c>
      <c r="C1194" s="27" t="s">
        <v>14</v>
      </c>
      <c r="D1194" s="88">
        <v>777</v>
      </c>
      <c r="E1194" s="88">
        <v>390</v>
      </c>
      <c r="F1194" s="88">
        <v>568</v>
      </c>
      <c r="G1194" s="88">
        <v>40</v>
      </c>
      <c r="H1194" s="88"/>
      <c r="I1194" s="89">
        <v>18</v>
      </c>
      <c r="J1194" s="55">
        <f t="shared" si="449"/>
        <v>1735</v>
      </c>
      <c r="K1194" s="55">
        <f t="shared" si="450"/>
        <v>58</v>
      </c>
      <c r="L1194" s="88">
        <v>613</v>
      </c>
      <c r="M1194" s="94">
        <v>523</v>
      </c>
      <c r="N1194" s="94"/>
      <c r="O1194" s="90">
        <v>20</v>
      </c>
      <c r="P1194" s="93">
        <v>16</v>
      </c>
      <c r="Q1194" s="90"/>
      <c r="R1194" s="55">
        <f t="shared" si="471"/>
        <v>1136</v>
      </c>
      <c r="S1194" s="55">
        <f t="shared" si="451"/>
        <v>36</v>
      </c>
      <c r="T1194" s="57">
        <f t="shared" si="472"/>
        <v>94</v>
      </c>
      <c r="U1194" s="44">
        <v>3.84</v>
      </c>
      <c r="V1194" s="44">
        <v>4.5</v>
      </c>
      <c r="W1194" s="140">
        <v>7.2</v>
      </c>
      <c r="X1194" s="60"/>
      <c r="Y1194" s="44"/>
      <c r="Z1194" s="44"/>
      <c r="AA1194" s="44"/>
      <c r="AB1194" s="44"/>
      <c r="AC1194" s="68">
        <f t="shared" si="462"/>
        <v>0</v>
      </c>
      <c r="AD1194" s="33"/>
      <c r="AE1194" s="20">
        <f t="shared" si="463"/>
        <v>0</v>
      </c>
      <c r="AF1194" s="85">
        <f>T1194+U1194+V1194+W1194+X1194+Y1194+Z1194+AA1194+AB1194</f>
        <v>109.54</v>
      </c>
      <c r="AG1194" s="21">
        <f t="shared" si="473"/>
        <v>109.54</v>
      </c>
      <c r="AH1194" s="82">
        <v>110</v>
      </c>
      <c r="AI1194" s="78"/>
      <c r="AJ1194" s="22">
        <f t="shared" si="452"/>
        <v>109.54</v>
      </c>
      <c r="AK1194" s="23">
        <f t="shared" si="453"/>
        <v>16.889999999999986</v>
      </c>
      <c r="AL1194" s="58"/>
      <c r="AM1194" s="24">
        <f t="shared" si="454"/>
        <v>0</v>
      </c>
      <c r="AN1194" s="25">
        <f t="shared" si="464"/>
        <v>126.42999999999999</v>
      </c>
      <c r="AO1194" s="28">
        <f t="shared" si="465"/>
        <v>126.42999999999999</v>
      </c>
      <c r="AP1194" s="79"/>
      <c r="AQ1194" s="112">
        <v>70</v>
      </c>
      <c r="AR1194" s="112">
        <v>200</v>
      </c>
      <c r="AS1194" s="112">
        <v>0</v>
      </c>
      <c r="AT1194" s="112">
        <v>0</v>
      </c>
      <c r="AU1194" s="112">
        <v>0</v>
      </c>
      <c r="AV1194" s="62">
        <f t="shared" si="477"/>
        <v>320</v>
      </c>
      <c r="AW1194" s="64">
        <f t="shared" si="467"/>
        <v>304</v>
      </c>
      <c r="AX1194" s="24">
        <v>6</v>
      </c>
      <c r="AY1194" s="25">
        <v>20</v>
      </c>
      <c r="AZ1194" s="25">
        <v>8</v>
      </c>
      <c r="BA1194" s="25">
        <v>1</v>
      </c>
      <c r="BB1194" s="81">
        <f t="shared" si="476"/>
        <v>35</v>
      </c>
      <c r="BC1194" s="80">
        <f t="shared" si="468"/>
        <v>269</v>
      </c>
      <c r="BD1194" s="36">
        <f t="shared" ref="BD1194:BD1210" si="478">BC1194*0.47</f>
        <v>126.42999999999999</v>
      </c>
      <c r="BE1194" s="80">
        <f t="shared" si="470"/>
        <v>139.88</v>
      </c>
    </row>
    <row r="1195" spans="1:57" ht="17.399999999999999">
      <c r="A1195" s="217">
        <v>41934</v>
      </c>
      <c r="B1195" s="201" t="str">
        <f t="shared" si="458"/>
        <v>08:30:00</v>
      </c>
      <c r="C1195" s="27" t="s">
        <v>31</v>
      </c>
      <c r="D1195" s="88">
        <v>840</v>
      </c>
      <c r="E1195" s="88">
        <v>420</v>
      </c>
      <c r="F1195" s="88">
        <v>602</v>
      </c>
      <c r="G1195" s="88">
        <v>43</v>
      </c>
      <c r="H1195" s="88"/>
      <c r="I1195" s="89">
        <v>19</v>
      </c>
      <c r="J1195" s="55">
        <f t="shared" ref="J1195:J1233" si="479">D1195+E1195+F1195</f>
        <v>1862</v>
      </c>
      <c r="K1195" s="55">
        <f t="shared" ref="K1195:K1233" si="480">G1195+H1195+I1195</f>
        <v>62</v>
      </c>
      <c r="L1195" s="88">
        <v>582</v>
      </c>
      <c r="M1195" s="94">
        <v>545</v>
      </c>
      <c r="N1195" s="94"/>
      <c r="O1195" s="90">
        <v>19</v>
      </c>
      <c r="P1195" s="93">
        <v>19</v>
      </c>
      <c r="Q1195" s="90"/>
      <c r="R1195" s="55">
        <f t="shared" si="471"/>
        <v>1127</v>
      </c>
      <c r="S1195" s="55">
        <f t="shared" ref="S1195:S1233" si="481">O1195+P1195+Q1195</f>
        <v>38</v>
      </c>
      <c r="T1195" s="57">
        <f t="shared" si="472"/>
        <v>100</v>
      </c>
      <c r="U1195" s="44">
        <v>3.84</v>
      </c>
      <c r="V1195" s="44">
        <v>4.5</v>
      </c>
      <c r="W1195" s="140">
        <v>7.2</v>
      </c>
      <c r="X1195" s="44"/>
      <c r="Y1195" s="44"/>
      <c r="Z1195" s="44"/>
      <c r="AA1195" s="44"/>
      <c r="AB1195" s="44"/>
      <c r="AC1195" s="68">
        <f t="shared" si="462"/>
        <v>0</v>
      </c>
      <c r="AD1195" s="33"/>
      <c r="AE1195" s="20">
        <f t="shared" si="463"/>
        <v>0</v>
      </c>
      <c r="AF1195" s="85">
        <f t="shared" si="475"/>
        <v>115.54</v>
      </c>
      <c r="AG1195" s="21">
        <f t="shared" si="473"/>
        <v>115.54</v>
      </c>
      <c r="AH1195" s="82"/>
      <c r="AI1195" s="78"/>
      <c r="AJ1195" s="22">
        <f t="shared" ref="AJ1195:AJ1233" si="482">AF1195+AI1195</f>
        <v>115.54</v>
      </c>
      <c r="AK1195" s="23">
        <f t="shared" ref="AK1195:AK1233" si="483">AO1195-AF1195</f>
        <v>10.889999999999986</v>
      </c>
      <c r="AL1195" s="58"/>
      <c r="AM1195" s="24">
        <f t="shared" ref="AM1195:AM1233" si="484">AE1195</f>
        <v>0</v>
      </c>
      <c r="AN1195" s="25">
        <f t="shared" si="464"/>
        <v>126.42999999999999</v>
      </c>
      <c r="AO1195" s="28">
        <f t="shared" si="465"/>
        <v>126.42999999999999</v>
      </c>
      <c r="AP1195" s="79"/>
      <c r="AQ1195" s="112">
        <v>70</v>
      </c>
      <c r="AR1195" s="112">
        <v>200</v>
      </c>
      <c r="AS1195" s="112">
        <v>0</v>
      </c>
      <c r="AT1195" s="112">
        <v>0</v>
      </c>
      <c r="AU1195" s="112">
        <v>0</v>
      </c>
      <c r="AV1195" s="62">
        <f t="shared" si="477"/>
        <v>320</v>
      </c>
      <c r="AW1195" s="64">
        <f t="shared" si="467"/>
        <v>304</v>
      </c>
      <c r="AX1195" s="24">
        <v>6</v>
      </c>
      <c r="AY1195" s="25">
        <v>20</v>
      </c>
      <c r="AZ1195" s="25">
        <v>8</v>
      </c>
      <c r="BA1195" s="25">
        <v>1</v>
      </c>
      <c r="BB1195" s="81">
        <f t="shared" si="476"/>
        <v>35</v>
      </c>
      <c r="BC1195" s="80">
        <f t="shared" si="468"/>
        <v>269</v>
      </c>
      <c r="BD1195" s="36">
        <f t="shared" si="478"/>
        <v>126.42999999999999</v>
      </c>
      <c r="BE1195" s="80">
        <f t="shared" si="470"/>
        <v>139.88</v>
      </c>
    </row>
    <row r="1196" spans="1:57" ht="17.399999999999999">
      <c r="A1196" s="217">
        <v>41934</v>
      </c>
      <c r="B1196" s="201" t="str">
        <f t="shared" si="458"/>
        <v>09:00:00</v>
      </c>
      <c r="C1196" s="27" t="s">
        <v>15</v>
      </c>
      <c r="D1196" s="88">
        <v>723</v>
      </c>
      <c r="E1196" s="88">
        <v>348</v>
      </c>
      <c r="F1196" s="88">
        <v>623</v>
      </c>
      <c r="G1196" s="88">
        <v>40</v>
      </c>
      <c r="H1196" s="88"/>
      <c r="I1196" s="89">
        <v>20</v>
      </c>
      <c r="J1196" s="55">
        <f t="shared" si="479"/>
        <v>1694</v>
      </c>
      <c r="K1196" s="55">
        <f t="shared" si="480"/>
        <v>60</v>
      </c>
      <c r="L1196" s="88">
        <v>890</v>
      </c>
      <c r="M1196" s="94">
        <v>552</v>
      </c>
      <c r="N1196" s="94"/>
      <c r="O1196" s="90">
        <v>19</v>
      </c>
      <c r="P1196" s="93">
        <v>19</v>
      </c>
      <c r="Q1196" s="90"/>
      <c r="R1196" s="55">
        <f t="shared" si="471"/>
        <v>1442</v>
      </c>
      <c r="S1196" s="55">
        <f t="shared" si="481"/>
        <v>38</v>
      </c>
      <c r="T1196" s="57">
        <f t="shared" si="472"/>
        <v>98</v>
      </c>
      <c r="U1196" s="44">
        <v>4.08</v>
      </c>
      <c r="V1196" s="44">
        <v>4.5</v>
      </c>
      <c r="W1196" s="140">
        <v>7.5</v>
      </c>
      <c r="X1196" s="44"/>
      <c r="Y1196" s="44"/>
      <c r="Z1196" s="44"/>
      <c r="AA1196" s="44"/>
      <c r="AB1196" s="44"/>
      <c r="AC1196" s="68">
        <f t="shared" si="462"/>
        <v>0</v>
      </c>
      <c r="AD1196" s="33"/>
      <c r="AE1196" s="20">
        <f t="shared" si="463"/>
        <v>0</v>
      </c>
      <c r="AF1196" s="85">
        <f t="shared" si="475"/>
        <v>114.08</v>
      </c>
      <c r="AG1196" s="21">
        <f t="shared" si="473"/>
        <v>114.08</v>
      </c>
      <c r="AH1196" s="82">
        <v>111</v>
      </c>
      <c r="AI1196" s="78"/>
      <c r="AJ1196" s="22">
        <f t="shared" si="482"/>
        <v>114.08</v>
      </c>
      <c r="AK1196" s="23">
        <f t="shared" si="483"/>
        <v>-9.9750000000000085</v>
      </c>
      <c r="AL1196" s="58"/>
      <c r="AM1196" s="24">
        <f t="shared" si="484"/>
        <v>0</v>
      </c>
      <c r="AN1196" s="25">
        <f t="shared" si="464"/>
        <v>104.10499999999999</v>
      </c>
      <c r="AO1196" s="28">
        <f t="shared" si="465"/>
        <v>104.10499999999999</v>
      </c>
      <c r="AP1196" s="79"/>
      <c r="AQ1196" s="112">
        <v>70</v>
      </c>
      <c r="AR1196" s="112">
        <v>200</v>
      </c>
      <c r="AS1196" s="112">
        <v>0</v>
      </c>
      <c r="AT1196" s="112">
        <v>0</v>
      </c>
      <c r="AU1196" s="112">
        <v>0</v>
      </c>
      <c r="AV1196" s="62">
        <f t="shared" si="477"/>
        <v>270</v>
      </c>
      <c r="AW1196" s="64">
        <f t="shared" si="467"/>
        <v>256.5</v>
      </c>
      <c r="AX1196" s="24">
        <v>6</v>
      </c>
      <c r="AY1196" s="25">
        <v>20</v>
      </c>
      <c r="AZ1196" s="25">
        <v>8</v>
      </c>
      <c r="BA1196" s="25">
        <v>1</v>
      </c>
      <c r="BB1196" s="81">
        <f t="shared" si="476"/>
        <v>35</v>
      </c>
      <c r="BC1196" s="80">
        <f t="shared" si="468"/>
        <v>221.5</v>
      </c>
      <c r="BD1196" s="36">
        <f t="shared" si="478"/>
        <v>104.10499999999999</v>
      </c>
      <c r="BE1196" s="80">
        <f t="shared" si="470"/>
        <v>115.18</v>
      </c>
    </row>
    <row r="1197" spans="1:57" ht="17.399999999999999">
      <c r="A1197" s="217">
        <v>41934</v>
      </c>
      <c r="B1197" s="201" t="str">
        <f t="shared" si="458"/>
        <v>09:30:00</v>
      </c>
      <c r="C1197" s="27" t="s">
        <v>32</v>
      </c>
      <c r="D1197" s="88">
        <v>914</v>
      </c>
      <c r="E1197" s="88">
        <v>354</v>
      </c>
      <c r="F1197" s="88">
        <v>669</v>
      </c>
      <c r="G1197" s="88">
        <v>43</v>
      </c>
      <c r="H1197" s="88"/>
      <c r="I1197" s="89">
        <v>21</v>
      </c>
      <c r="J1197" s="55">
        <f t="shared" si="479"/>
        <v>1937</v>
      </c>
      <c r="K1197" s="55">
        <f t="shared" si="480"/>
        <v>64</v>
      </c>
      <c r="L1197" s="88">
        <v>603</v>
      </c>
      <c r="M1197" s="94">
        <v>557</v>
      </c>
      <c r="N1197" s="94"/>
      <c r="O1197" s="90">
        <v>20</v>
      </c>
      <c r="P1197" s="93">
        <v>19</v>
      </c>
      <c r="Q1197" s="90"/>
      <c r="R1197" s="55">
        <f>SUM(L1197+M1197+N1197)</f>
        <v>1160</v>
      </c>
      <c r="S1197" s="55">
        <f t="shared" si="481"/>
        <v>39</v>
      </c>
      <c r="T1197" s="57">
        <f>SUM(K1197+S1197)</f>
        <v>103</v>
      </c>
      <c r="U1197" s="44">
        <v>4.08</v>
      </c>
      <c r="V1197" s="44">
        <v>4.5</v>
      </c>
      <c r="W1197" s="140">
        <v>7.5</v>
      </c>
      <c r="X1197" s="44"/>
      <c r="Y1197" s="44"/>
      <c r="Z1197" s="44"/>
      <c r="AA1197" s="44"/>
      <c r="AB1197" s="44"/>
      <c r="AC1197" s="68">
        <f t="shared" si="462"/>
        <v>0</v>
      </c>
      <c r="AD1197" s="33"/>
      <c r="AE1197" s="20">
        <f t="shared" si="463"/>
        <v>0</v>
      </c>
      <c r="AF1197" s="85">
        <f t="shared" si="475"/>
        <v>119.08</v>
      </c>
      <c r="AG1197" s="21">
        <f t="shared" si="473"/>
        <v>119.08</v>
      </c>
      <c r="AH1197" s="82"/>
      <c r="AI1197" s="78"/>
      <c r="AJ1197" s="22">
        <f t="shared" si="482"/>
        <v>119.08</v>
      </c>
      <c r="AK1197" s="23">
        <f t="shared" si="483"/>
        <v>-14.975000000000009</v>
      </c>
      <c r="AL1197" s="58"/>
      <c r="AM1197" s="24">
        <f t="shared" si="484"/>
        <v>0</v>
      </c>
      <c r="AN1197" s="25">
        <f t="shared" si="464"/>
        <v>104.10499999999999</v>
      </c>
      <c r="AO1197" s="28">
        <f t="shared" si="465"/>
        <v>104.10499999999999</v>
      </c>
      <c r="AP1197" s="79"/>
      <c r="AQ1197" s="112">
        <v>70</v>
      </c>
      <c r="AR1197" s="112">
        <v>200</v>
      </c>
      <c r="AS1197" s="112">
        <v>0</v>
      </c>
      <c r="AT1197" s="112">
        <v>0</v>
      </c>
      <c r="AU1197" s="112">
        <v>0</v>
      </c>
      <c r="AV1197" s="62">
        <f t="shared" si="477"/>
        <v>270</v>
      </c>
      <c r="AW1197" s="64">
        <f t="shared" si="467"/>
        <v>256.5</v>
      </c>
      <c r="AX1197" s="24">
        <v>6</v>
      </c>
      <c r="AY1197" s="25">
        <v>20</v>
      </c>
      <c r="AZ1197" s="25">
        <v>8</v>
      </c>
      <c r="BA1197" s="25">
        <v>1</v>
      </c>
      <c r="BB1197" s="81">
        <f t="shared" si="476"/>
        <v>35</v>
      </c>
      <c r="BC1197" s="80">
        <f t="shared" si="468"/>
        <v>221.5</v>
      </c>
      <c r="BD1197" s="36">
        <f t="shared" si="478"/>
        <v>104.10499999999999</v>
      </c>
      <c r="BE1197" s="80">
        <f t="shared" si="470"/>
        <v>115.18</v>
      </c>
    </row>
    <row r="1198" spans="1:57" ht="17.399999999999999">
      <c r="A1198" s="217">
        <v>41934</v>
      </c>
      <c r="B1198" s="201" t="str">
        <f t="shared" si="458"/>
        <v>10:00:00</v>
      </c>
      <c r="C1198" s="27" t="s">
        <v>16</v>
      </c>
      <c r="D1198" s="88">
        <v>929</v>
      </c>
      <c r="E1198" s="88">
        <v>352</v>
      </c>
      <c r="F1198" s="88">
        <v>675</v>
      </c>
      <c r="G1198" s="88">
        <v>44</v>
      </c>
      <c r="H1198" s="88"/>
      <c r="I1198" s="89">
        <v>22</v>
      </c>
      <c r="J1198" s="55">
        <f t="shared" si="479"/>
        <v>1956</v>
      </c>
      <c r="K1198" s="55">
        <f t="shared" si="480"/>
        <v>66</v>
      </c>
      <c r="L1198" s="88">
        <v>590</v>
      </c>
      <c r="M1198" s="94">
        <v>533</v>
      </c>
      <c r="N1198" s="94"/>
      <c r="O1198" s="90">
        <v>19</v>
      </c>
      <c r="P1198" s="93">
        <v>18</v>
      </c>
      <c r="Q1198" s="90"/>
      <c r="R1198" s="55">
        <f>SUM(L1198+M1198+N1198)</f>
        <v>1123</v>
      </c>
      <c r="S1198" s="55">
        <f t="shared" si="481"/>
        <v>37</v>
      </c>
      <c r="T1198" s="57">
        <f>SUM(K1198+S1198)</f>
        <v>103</v>
      </c>
      <c r="U1198" s="44">
        <v>4.08</v>
      </c>
      <c r="V1198" s="44">
        <v>4.5</v>
      </c>
      <c r="W1198" s="140">
        <v>7.9</v>
      </c>
      <c r="X1198" s="44"/>
      <c r="Y1198" s="44"/>
      <c r="Z1198" s="44"/>
      <c r="AA1198" s="44"/>
      <c r="AB1198" s="44"/>
      <c r="AC1198" s="68">
        <f t="shared" si="462"/>
        <v>0</v>
      </c>
      <c r="AD1198" s="33"/>
      <c r="AE1198" s="20">
        <f t="shared" si="463"/>
        <v>0</v>
      </c>
      <c r="AF1198" s="85">
        <f t="shared" si="475"/>
        <v>119.48</v>
      </c>
      <c r="AG1198" s="21">
        <f t="shared" si="473"/>
        <v>119.48</v>
      </c>
      <c r="AH1198" s="82">
        <v>115</v>
      </c>
      <c r="AI1198" s="78"/>
      <c r="AJ1198" s="22">
        <f t="shared" si="482"/>
        <v>119.48</v>
      </c>
      <c r="AK1198" s="23">
        <f t="shared" si="483"/>
        <v>-15.375000000000014</v>
      </c>
      <c r="AL1198" s="58"/>
      <c r="AM1198" s="24">
        <f t="shared" si="484"/>
        <v>0</v>
      </c>
      <c r="AN1198" s="25">
        <f t="shared" si="464"/>
        <v>104.10499999999999</v>
      </c>
      <c r="AO1198" s="28">
        <f t="shared" si="465"/>
        <v>104.10499999999999</v>
      </c>
      <c r="AP1198" s="79"/>
      <c r="AQ1198" s="112">
        <v>70</v>
      </c>
      <c r="AR1198" s="112">
        <v>200</v>
      </c>
      <c r="AS1198" s="112">
        <v>0</v>
      </c>
      <c r="AT1198" s="112">
        <v>0</v>
      </c>
      <c r="AU1198" s="112">
        <v>0</v>
      </c>
      <c r="AV1198" s="62">
        <f t="shared" si="477"/>
        <v>270</v>
      </c>
      <c r="AW1198" s="64">
        <f t="shared" si="467"/>
        <v>256.5</v>
      </c>
      <c r="AX1198" s="24">
        <v>6</v>
      </c>
      <c r="AY1198" s="25">
        <v>20</v>
      </c>
      <c r="AZ1198" s="25">
        <v>8</v>
      </c>
      <c r="BA1198" s="25">
        <v>1</v>
      </c>
      <c r="BB1198" s="81">
        <f t="shared" si="476"/>
        <v>35</v>
      </c>
      <c r="BC1198" s="80">
        <f t="shared" si="468"/>
        <v>221.5</v>
      </c>
      <c r="BD1198" s="36">
        <f t="shared" si="478"/>
        <v>104.10499999999999</v>
      </c>
      <c r="BE1198" s="80">
        <f t="shared" si="470"/>
        <v>115.18</v>
      </c>
    </row>
    <row r="1199" spans="1:57" ht="17.399999999999999">
      <c r="A1199" s="217">
        <v>41934</v>
      </c>
      <c r="B1199" s="201" t="str">
        <f t="shared" si="458"/>
        <v>10:30:00</v>
      </c>
      <c r="C1199" s="27" t="s">
        <v>45</v>
      </c>
      <c r="D1199" s="88">
        <v>758</v>
      </c>
      <c r="E1199" s="88">
        <v>360</v>
      </c>
      <c r="F1199" s="88">
        <v>660</v>
      </c>
      <c r="G1199" s="88">
        <v>39</v>
      </c>
      <c r="H1199" s="88"/>
      <c r="I1199" s="89">
        <v>22</v>
      </c>
      <c r="J1199" s="55">
        <f t="shared" si="479"/>
        <v>1778</v>
      </c>
      <c r="K1199" s="55">
        <f t="shared" si="480"/>
        <v>61</v>
      </c>
      <c r="L1199" s="88">
        <v>619</v>
      </c>
      <c r="M1199" s="94">
        <v>552</v>
      </c>
      <c r="N1199" s="94"/>
      <c r="O1199" s="90">
        <v>20</v>
      </c>
      <c r="P1199" s="93">
        <v>19</v>
      </c>
      <c r="Q1199" s="90"/>
      <c r="R1199" s="55">
        <f>SUM(L1199+M1199+N1199)</f>
        <v>1171</v>
      </c>
      <c r="S1199" s="55">
        <f t="shared" si="481"/>
        <v>39</v>
      </c>
      <c r="T1199" s="57">
        <f>SUM(K1199+S1199)</f>
        <v>100</v>
      </c>
      <c r="U1199" s="44">
        <v>4.08</v>
      </c>
      <c r="V1199" s="44">
        <v>4.5</v>
      </c>
      <c r="W1199" s="140">
        <v>7.9</v>
      </c>
      <c r="X1199" s="44"/>
      <c r="Y1199" s="44"/>
      <c r="Z1199" s="44"/>
      <c r="AA1199" s="44"/>
      <c r="AB1199" s="44"/>
      <c r="AC1199" s="68">
        <f t="shared" si="462"/>
        <v>0</v>
      </c>
      <c r="AD1199" s="33"/>
      <c r="AE1199" s="20">
        <f t="shared" si="463"/>
        <v>0</v>
      </c>
      <c r="AF1199" s="85">
        <f t="shared" si="475"/>
        <v>116.48</v>
      </c>
      <c r="AG1199" s="21">
        <f t="shared" si="473"/>
        <v>116.48</v>
      </c>
      <c r="AH1199" s="82"/>
      <c r="AI1199" s="78"/>
      <c r="AJ1199" s="22">
        <f t="shared" si="482"/>
        <v>116.48</v>
      </c>
      <c r="AK1199" s="23">
        <f t="shared" si="483"/>
        <v>-12.375000000000014</v>
      </c>
      <c r="AL1199" s="58"/>
      <c r="AM1199" s="24">
        <f t="shared" si="484"/>
        <v>0</v>
      </c>
      <c r="AN1199" s="25">
        <f t="shared" si="464"/>
        <v>104.10499999999999</v>
      </c>
      <c r="AO1199" s="28">
        <f t="shared" si="465"/>
        <v>104.10499999999999</v>
      </c>
      <c r="AP1199" s="79"/>
      <c r="AQ1199" s="112">
        <v>70</v>
      </c>
      <c r="AR1199" s="112">
        <v>200</v>
      </c>
      <c r="AS1199" s="112">
        <v>0</v>
      </c>
      <c r="AT1199" s="112">
        <v>0</v>
      </c>
      <c r="AU1199" s="112">
        <v>0</v>
      </c>
      <c r="AV1199" s="62">
        <f t="shared" si="477"/>
        <v>270</v>
      </c>
      <c r="AW1199" s="64">
        <f t="shared" si="467"/>
        <v>256.5</v>
      </c>
      <c r="AX1199" s="24">
        <v>6</v>
      </c>
      <c r="AY1199" s="25">
        <v>20</v>
      </c>
      <c r="AZ1199" s="25">
        <v>8</v>
      </c>
      <c r="BA1199" s="25">
        <v>1</v>
      </c>
      <c r="BB1199" s="81">
        <f t="shared" si="476"/>
        <v>35</v>
      </c>
      <c r="BC1199" s="80">
        <f t="shared" si="468"/>
        <v>221.5</v>
      </c>
      <c r="BD1199" s="36">
        <f t="shared" si="478"/>
        <v>104.10499999999999</v>
      </c>
      <c r="BE1199" s="80">
        <f t="shared" si="470"/>
        <v>115.18</v>
      </c>
    </row>
    <row r="1200" spans="1:57" ht="17.399999999999999">
      <c r="A1200" s="217">
        <v>41934</v>
      </c>
      <c r="B1200" s="201" t="str">
        <f t="shared" si="458"/>
        <v>11:00:00</v>
      </c>
      <c r="C1200" s="27" t="s">
        <v>17</v>
      </c>
      <c r="D1200" s="88">
        <v>879</v>
      </c>
      <c r="E1200" s="88">
        <v>361</v>
      </c>
      <c r="F1200" s="88">
        <v>663</v>
      </c>
      <c r="G1200" s="88">
        <v>43</v>
      </c>
      <c r="H1200" s="88"/>
      <c r="I1200" s="89">
        <v>22</v>
      </c>
      <c r="J1200" s="55">
        <f t="shared" si="479"/>
        <v>1903</v>
      </c>
      <c r="K1200" s="55">
        <f t="shared" si="480"/>
        <v>65</v>
      </c>
      <c r="L1200" s="88">
        <v>595</v>
      </c>
      <c r="M1200" s="94">
        <v>558</v>
      </c>
      <c r="N1200" s="94"/>
      <c r="O1200" s="90">
        <v>19</v>
      </c>
      <c r="P1200" s="93">
        <v>19</v>
      </c>
      <c r="Q1200" s="90"/>
      <c r="R1200" s="55">
        <f t="shared" si="471"/>
        <v>1153</v>
      </c>
      <c r="S1200" s="55">
        <f t="shared" si="481"/>
        <v>38</v>
      </c>
      <c r="T1200" s="57">
        <f t="shared" si="472"/>
        <v>103</v>
      </c>
      <c r="U1200" s="44">
        <v>3.96</v>
      </c>
      <c r="V1200" s="44">
        <v>4.5</v>
      </c>
      <c r="W1200" s="44">
        <v>8</v>
      </c>
      <c r="X1200" s="44"/>
      <c r="Y1200" s="44"/>
      <c r="Z1200" s="44"/>
      <c r="AA1200" s="44"/>
      <c r="AB1200" s="44"/>
      <c r="AC1200" s="68">
        <f t="shared" si="462"/>
        <v>0</v>
      </c>
      <c r="AD1200" s="33"/>
      <c r="AE1200" s="20">
        <f t="shared" si="463"/>
        <v>0</v>
      </c>
      <c r="AF1200" s="85">
        <f t="shared" si="475"/>
        <v>119.46</v>
      </c>
      <c r="AG1200" s="21">
        <f t="shared" si="473"/>
        <v>119.46</v>
      </c>
      <c r="AH1200" s="82">
        <v>120</v>
      </c>
      <c r="AI1200" s="78"/>
      <c r="AJ1200" s="22">
        <f t="shared" si="482"/>
        <v>119.46</v>
      </c>
      <c r="AK1200" s="23">
        <f t="shared" si="483"/>
        <v>-15.355000000000004</v>
      </c>
      <c r="AL1200" s="58"/>
      <c r="AM1200" s="24">
        <f t="shared" si="484"/>
        <v>0</v>
      </c>
      <c r="AN1200" s="25">
        <f t="shared" si="464"/>
        <v>104.10499999999999</v>
      </c>
      <c r="AO1200" s="28">
        <f t="shared" si="465"/>
        <v>104.10499999999999</v>
      </c>
      <c r="AP1200" s="79"/>
      <c r="AQ1200" s="112">
        <v>70</v>
      </c>
      <c r="AR1200" s="112">
        <v>200</v>
      </c>
      <c r="AS1200" s="112">
        <v>0</v>
      </c>
      <c r="AT1200" s="112">
        <v>0</v>
      </c>
      <c r="AU1200" s="112">
        <v>0</v>
      </c>
      <c r="AV1200" s="62">
        <f t="shared" si="477"/>
        <v>270</v>
      </c>
      <c r="AW1200" s="64">
        <f t="shared" si="467"/>
        <v>256.5</v>
      </c>
      <c r="AX1200" s="24">
        <v>6</v>
      </c>
      <c r="AY1200" s="25">
        <v>20</v>
      </c>
      <c r="AZ1200" s="25">
        <v>8</v>
      </c>
      <c r="BA1200" s="25">
        <v>1</v>
      </c>
      <c r="BB1200" s="81">
        <f t="shared" si="476"/>
        <v>35</v>
      </c>
      <c r="BC1200" s="80">
        <f t="shared" si="468"/>
        <v>221.5</v>
      </c>
      <c r="BD1200" s="36">
        <f t="shared" si="478"/>
        <v>104.10499999999999</v>
      </c>
      <c r="BE1200" s="80">
        <f t="shared" si="470"/>
        <v>115.18</v>
      </c>
    </row>
    <row r="1201" spans="1:57" ht="17.399999999999999">
      <c r="A1201" s="217">
        <v>41934</v>
      </c>
      <c r="B1201" s="201" t="str">
        <f t="shared" si="458"/>
        <v>11:30:00</v>
      </c>
      <c r="C1201" s="27" t="s">
        <v>46</v>
      </c>
      <c r="D1201" s="88">
        <v>931</v>
      </c>
      <c r="E1201" s="88">
        <v>369</v>
      </c>
      <c r="F1201" s="88">
        <v>673</v>
      </c>
      <c r="G1201" s="88">
        <v>44</v>
      </c>
      <c r="H1201" s="88"/>
      <c r="I1201" s="89">
        <v>22</v>
      </c>
      <c r="J1201" s="55">
        <f t="shared" si="479"/>
        <v>1973</v>
      </c>
      <c r="K1201" s="55">
        <f t="shared" si="480"/>
        <v>66</v>
      </c>
      <c r="L1201" s="88">
        <v>588</v>
      </c>
      <c r="M1201" s="94">
        <v>559</v>
      </c>
      <c r="N1201" s="94"/>
      <c r="O1201" s="90">
        <v>19</v>
      </c>
      <c r="P1201" s="93">
        <v>19</v>
      </c>
      <c r="Q1201" s="90"/>
      <c r="R1201" s="55">
        <f t="shared" si="471"/>
        <v>1147</v>
      </c>
      <c r="S1201" s="55">
        <f>O1198+P1201+Q1201</f>
        <v>38</v>
      </c>
      <c r="T1201" s="57">
        <f t="shared" si="472"/>
        <v>104</v>
      </c>
      <c r="U1201" s="44">
        <v>3.96</v>
      </c>
      <c r="V1201" s="44">
        <v>4.5</v>
      </c>
      <c r="W1201" s="44">
        <v>8</v>
      </c>
      <c r="X1201" s="44"/>
      <c r="Y1201" s="44"/>
      <c r="Z1201" s="44"/>
      <c r="AA1201" s="44"/>
      <c r="AB1201" s="44"/>
      <c r="AC1201" s="68">
        <f t="shared" si="462"/>
        <v>0</v>
      </c>
      <c r="AD1201" s="33"/>
      <c r="AE1201" s="20">
        <f t="shared" si="463"/>
        <v>0</v>
      </c>
      <c r="AF1201" s="85">
        <f t="shared" si="475"/>
        <v>120.46</v>
      </c>
      <c r="AG1201" s="21">
        <f t="shared" si="473"/>
        <v>120.46</v>
      </c>
      <c r="AH1201" s="82">
        <v>120</v>
      </c>
      <c r="AI1201" s="78"/>
      <c r="AJ1201" s="22">
        <f t="shared" si="482"/>
        <v>120.46</v>
      </c>
      <c r="AK1201" s="23">
        <f t="shared" si="483"/>
        <v>-16.355000000000004</v>
      </c>
      <c r="AL1201" s="58"/>
      <c r="AM1201" s="24">
        <f t="shared" si="484"/>
        <v>0</v>
      </c>
      <c r="AN1201" s="25">
        <f t="shared" si="464"/>
        <v>104.10499999999999</v>
      </c>
      <c r="AO1201" s="28">
        <f t="shared" si="465"/>
        <v>104.10499999999999</v>
      </c>
      <c r="AP1201" s="79"/>
      <c r="AQ1201" s="112">
        <v>70</v>
      </c>
      <c r="AR1201" s="112">
        <v>200</v>
      </c>
      <c r="AS1201" s="112">
        <v>0</v>
      </c>
      <c r="AT1201" s="112">
        <v>0</v>
      </c>
      <c r="AU1201" s="112">
        <v>0</v>
      </c>
      <c r="AV1201" s="62">
        <f t="shared" si="477"/>
        <v>270</v>
      </c>
      <c r="AW1201" s="64">
        <f t="shared" si="467"/>
        <v>256.5</v>
      </c>
      <c r="AX1201" s="24">
        <v>6</v>
      </c>
      <c r="AY1201" s="25">
        <v>20</v>
      </c>
      <c r="AZ1201" s="25">
        <v>8</v>
      </c>
      <c r="BA1201" s="25">
        <v>1</v>
      </c>
      <c r="BB1201" s="81">
        <f t="shared" si="474"/>
        <v>35</v>
      </c>
      <c r="BC1201" s="80">
        <f t="shared" si="468"/>
        <v>221.5</v>
      </c>
      <c r="BD1201" s="36">
        <f t="shared" si="478"/>
        <v>104.10499999999999</v>
      </c>
      <c r="BE1201" s="80">
        <f t="shared" si="470"/>
        <v>115.18</v>
      </c>
    </row>
    <row r="1202" spans="1:57" ht="17.399999999999999">
      <c r="A1202" s="217">
        <v>41934</v>
      </c>
      <c r="B1202" s="201" t="str">
        <f t="shared" si="458"/>
        <v>12:00:00</v>
      </c>
      <c r="C1202" s="27" t="s">
        <v>18</v>
      </c>
      <c r="D1202" s="88">
        <v>939</v>
      </c>
      <c r="E1202" s="88">
        <v>362</v>
      </c>
      <c r="F1202" s="153">
        <v>673</v>
      </c>
      <c r="G1202" s="88">
        <v>44</v>
      </c>
      <c r="H1202" s="88"/>
      <c r="I1202" s="89">
        <v>22</v>
      </c>
      <c r="J1202" s="55">
        <f t="shared" si="479"/>
        <v>1974</v>
      </c>
      <c r="K1202" s="55">
        <f t="shared" si="480"/>
        <v>66</v>
      </c>
      <c r="L1202" s="88">
        <v>610</v>
      </c>
      <c r="M1202" s="94">
        <v>562</v>
      </c>
      <c r="N1202" s="94"/>
      <c r="O1202" s="90">
        <v>20</v>
      </c>
      <c r="P1202" s="93">
        <v>19</v>
      </c>
      <c r="Q1202" s="93"/>
      <c r="R1202" s="55">
        <f t="shared" si="471"/>
        <v>1172</v>
      </c>
      <c r="S1202" s="55">
        <f>O1199+P1202+Q1202</f>
        <v>39</v>
      </c>
      <c r="T1202" s="57">
        <f t="shared" si="472"/>
        <v>105</v>
      </c>
      <c r="U1202" s="44">
        <v>4.03</v>
      </c>
      <c r="V1202" s="44">
        <v>4.5</v>
      </c>
      <c r="W1202" s="44">
        <v>7.8</v>
      </c>
      <c r="X1202" s="44"/>
      <c r="Y1202" s="44"/>
      <c r="Z1202" s="44"/>
      <c r="AA1202" s="44"/>
      <c r="AB1202" s="44"/>
      <c r="AC1202" s="68">
        <f t="shared" si="462"/>
        <v>0</v>
      </c>
      <c r="AD1202" s="33"/>
      <c r="AE1202" s="20">
        <f t="shared" si="463"/>
        <v>0</v>
      </c>
      <c r="AF1202" s="85">
        <f t="shared" si="475"/>
        <v>121.33</v>
      </c>
      <c r="AG1202" s="21">
        <f t="shared" si="473"/>
        <v>121.33</v>
      </c>
      <c r="AH1202" s="82">
        <v>120</v>
      </c>
      <c r="AI1202" s="78"/>
      <c r="AJ1202" s="22">
        <f t="shared" si="482"/>
        <v>121.33</v>
      </c>
      <c r="AK1202" s="23">
        <f t="shared" si="483"/>
        <v>-17.225000000000009</v>
      </c>
      <c r="AL1202" s="58"/>
      <c r="AM1202" s="24">
        <f t="shared" si="484"/>
        <v>0</v>
      </c>
      <c r="AN1202" s="25">
        <f t="shared" si="464"/>
        <v>104.10499999999999</v>
      </c>
      <c r="AO1202" s="28">
        <f t="shared" si="465"/>
        <v>104.10499999999999</v>
      </c>
      <c r="AP1202" s="79"/>
      <c r="AQ1202" s="112">
        <v>70</v>
      </c>
      <c r="AR1202" s="112">
        <v>200</v>
      </c>
      <c r="AS1202" s="112">
        <v>0</v>
      </c>
      <c r="AT1202" s="112">
        <v>0</v>
      </c>
      <c r="AU1202" s="112">
        <v>0</v>
      </c>
      <c r="AV1202" s="62">
        <f t="shared" si="477"/>
        <v>270</v>
      </c>
      <c r="AW1202" s="64">
        <f t="shared" si="467"/>
        <v>256.5</v>
      </c>
      <c r="AX1202" s="24">
        <v>6</v>
      </c>
      <c r="AY1202" s="25">
        <v>20</v>
      </c>
      <c r="AZ1202" s="25">
        <v>8</v>
      </c>
      <c r="BA1202" s="25">
        <v>1</v>
      </c>
      <c r="BB1202" s="81">
        <f t="shared" si="474"/>
        <v>35</v>
      </c>
      <c r="BC1202" s="80">
        <f t="shared" si="468"/>
        <v>221.5</v>
      </c>
      <c r="BD1202" s="36">
        <f t="shared" si="478"/>
        <v>104.10499999999999</v>
      </c>
      <c r="BE1202" s="80">
        <f t="shared" si="470"/>
        <v>115.18</v>
      </c>
    </row>
    <row r="1203" spans="1:57" ht="17.399999999999999">
      <c r="A1203" s="217">
        <v>41934</v>
      </c>
      <c r="B1203" s="201" t="str">
        <f t="shared" si="458"/>
        <v>12:30:00</v>
      </c>
      <c r="C1203" s="27" t="s">
        <v>47</v>
      </c>
      <c r="D1203" s="88">
        <v>914</v>
      </c>
      <c r="E1203" s="88">
        <v>346</v>
      </c>
      <c r="F1203" s="153">
        <v>664</v>
      </c>
      <c r="G1203" s="88">
        <v>44</v>
      </c>
      <c r="H1203" s="88"/>
      <c r="I1203" s="89">
        <v>22</v>
      </c>
      <c r="J1203" s="55">
        <f t="shared" si="479"/>
        <v>1924</v>
      </c>
      <c r="K1203" s="55">
        <f t="shared" si="480"/>
        <v>66</v>
      </c>
      <c r="L1203" s="89">
        <v>677</v>
      </c>
      <c r="M1203" s="94">
        <v>546</v>
      </c>
      <c r="N1203" s="94"/>
      <c r="O1203" s="90">
        <v>22</v>
      </c>
      <c r="P1203" s="93">
        <v>19</v>
      </c>
      <c r="Q1203" s="93"/>
      <c r="R1203" s="55">
        <f t="shared" si="471"/>
        <v>1223</v>
      </c>
      <c r="S1203" s="55">
        <f t="shared" si="481"/>
        <v>41</v>
      </c>
      <c r="T1203" s="57">
        <f t="shared" si="472"/>
        <v>107</v>
      </c>
      <c r="U1203" s="44">
        <v>4.03</v>
      </c>
      <c r="V1203" s="44">
        <v>4</v>
      </c>
      <c r="W1203" s="44">
        <v>7.8</v>
      </c>
      <c r="X1203" s="44"/>
      <c r="Y1203" s="44"/>
      <c r="Z1203" s="44"/>
      <c r="AA1203" s="44"/>
      <c r="AB1203" s="44"/>
      <c r="AC1203" s="68">
        <f t="shared" si="462"/>
        <v>0</v>
      </c>
      <c r="AD1203" s="33"/>
      <c r="AE1203" s="20">
        <f t="shared" si="463"/>
        <v>0</v>
      </c>
      <c r="AF1203" s="85">
        <f t="shared" si="475"/>
        <v>122.83</v>
      </c>
      <c r="AG1203" s="21">
        <f t="shared" si="473"/>
        <v>122.83</v>
      </c>
      <c r="AH1203" s="82">
        <v>120</v>
      </c>
      <c r="AI1203" s="78"/>
      <c r="AJ1203" s="22">
        <f t="shared" si="482"/>
        <v>122.83</v>
      </c>
      <c r="AK1203" s="23">
        <f t="shared" si="483"/>
        <v>-18.725000000000009</v>
      </c>
      <c r="AL1203" s="58"/>
      <c r="AM1203" s="24">
        <f t="shared" si="484"/>
        <v>0</v>
      </c>
      <c r="AN1203" s="25">
        <f t="shared" si="464"/>
        <v>104.10499999999999</v>
      </c>
      <c r="AO1203" s="28">
        <f t="shared" si="465"/>
        <v>104.10499999999999</v>
      </c>
      <c r="AP1203" s="79"/>
      <c r="AQ1203" s="112">
        <v>70</v>
      </c>
      <c r="AR1203" s="112">
        <v>200</v>
      </c>
      <c r="AS1203" s="112">
        <v>0</v>
      </c>
      <c r="AT1203" s="112">
        <v>0</v>
      </c>
      <c r="AU1203" s="112">
        <v>0</v>
      </c>
      <c r="AV1203" s="62">
        <f t="shared" si="477"/>
        <v>270</v>
      </c>
      <c r="AW1203" s="64">
        <f t="shared" si="467"/>
        <v>256.5</v>
      </c>
      <c r="AX1203" s="24">
        <v>6</v>
      </c>
      <c r="AY1203" s="25">
        <v>20</v>
      </c>
      <c r="AZ1203" s="25">
        <v>8</v>
      </c>
      <c r="BA1203" s="25">
        <v>1</v>
      </c>
      <c r="BB1203" s="81">
        <f t="shared" si="474"/>
        <v>35</v>
      </c>
      <c r="BC1203" s="80">
        <f t="shared" si="468"/>
        <v>221.5</v>
      </c>
      <c r="BD1203" s="36">
        <f t="shared" si="478"/>
        <v>104.10499999999999</v>
      </c>
      <c r="BE1203" s="80">
        <f t="shared" si="470"/>
        <v>115.18</v>
      </c>
    </row>
    <row r="1204" spans="1:57" ht="17.399999999999999">
      <c r="A1204" s="217">
        <v>41934</v>
      </c>
      <c r="B1204" s="201" t="str">
        <f t="shared" si="458"/>
        <v>13:00:00</v>
      </c>
      <c r="C1204" s="27" t="s">
        <v>19</v>
      </c>
      <c r="D1204" s="88">
        <v>888</v>
      </c>
      <c r="E1204" s="88">
        <v>341</v>
      </c>
      <c r="F1204" s="153">
        <v>663</v>
      </c>
      <c r="G1204" s="88">
        <v>43</v>
      </c>
      <c r="H1204" s="88"/>
      <c r="I1204" s="89">
        <v>22</v>
      </c>
      <c r="J1204" s="55">
        <f t="shared" si="479"/>
        <v>1892</v>
      </c>
      <c r="K1204" s="55">
        <f t="shared" si="480"/>
        <v>65</v>
      </c>
      <c r="L1204" s="89">
        <v>668</v>
      </c>
      <c r="M1204" s="94">
        <v>550</v>
      </c>
      <c r="N1204" s="94"/>
      <c r="O1204" s="90">
        <v>22</v>
      </c>
      <c r="P1204" s="93">
        <v>19</v>
      </c>
      <c r="Q1204" s="93"/>
      <c r="R1204" s="55">
        <f t="shared" si="471"/>
        <v>1218</v>
      </c>
      <c r="S1204" s="55">
        <f t="shared" si="481"/>
        <v>41</v>
      </c>
      <c r="T1204" s="57">
        <f t="shared" si="472"/>
        <v>106</v>
      </c>
      <c r="U1204" s="44">
        <v>3.96</v>
      </c>
      <c r="V1204" s="44">
        <v>4</v>
      </c>
      <c r="W1204" s="44">
        <v>6.8</v>
      </c>
      <c r="X1204" s="44"/>
      <c r="Y1204" s="44"/>
      <c r="Z1204" s="44"/>
      <c r="AA1204" s="44"/>
      <c r="AB1204" s="44"/>
      <c r="AC1204" s="68">
        <f t="shared" si="462"/>
        <v>0</v>
      </c>
      <c r="AD1204" s="33"/>
      <c r="AE1204" s="20">
        <f t="shared" si="463"/>
        <v>0</v>
      </c>
      <c r="AF1204" s="85">
        <f t="shared" si="475"/>
        <v>120.75999999999999</v>
      </c>
      <c r="AG1204" s="21">
        <f t="shared" si="473"/>
        <v>120.75999999999999</v>
      </c>
      <c r="AH1204" s="82">
        <v>107</v>
      </c>
      <c r="AI1204" s="78"/>
      <c r="AJ1204" s="22">
        <f t="shared" si="482"/>
        <v>120.75999999999999</v>
      </c>
      <c r="AK1204" s="23">
        <f t="shared" si="483"/>
        <v>-21.825000000000003</v>
      </c>
      <c r="AL1204" s="58"/>
      <c r="AM1204" s="24">
        <f t="shared" si="484"/>
        <v>0</v>
      </c>
      <c r="AN1204" s="25">
        <f t="shared" si="464"/>
        <v>98.934999999999988</v>
      </c>
      <c r="AO1204" s="28">
        <f t="shared" si="465"/>
        <v>98.934999999999988</v>
      </c>
      <c r="AP1204" s="79"/>
      <c r="AQ1204" s="112">
        <v>70</v>
      </c>
      <c r="AR1204" s="112">
        <v>200</v>
      </c>
      <c r="AS1204" s="112">
        <v>0</v>
      </c>
      <c r="AT1204" s="112">
        <v>0</v>
      </c>
      <c r="AU1204" s="112">
        <v>0</v>
      </c>
      <c r="AV1204" s="62">
        <f t="shared" si="477"/>
        <v>270</v>
      </c>
      <c r="AW1204" s="64">
        <f t="shared" si="467"/>
        <v>256.5</v>
      </c>
      <c r="AX1204" s="24"/>
      <c r="AY1204" s="25">
        <v>46</v>
      </c>
      <c r="AZ1204" s="25"/>
      <c r="BA1204" s="25"/>
      <c r="BB1204" s="81">
        <f t="shared" si="474"/>
        <v>46</v>
      </c>
      <c r="BC1204" s="80">
        <f t="shared" si="468"/>
        <v>210.5</v>
      </c>
      <c r="BD1204" s="36">
        <f t="shared" si="478"/>
        <v>98.934999999999988</v>
      </c>
      <c r="BE1204" s="80">
        <f t="shared" si="470"/>
        <v>109.46000000000001</v>
      </c>
    </row>
    <row r="1205" spans="1:57" ht="17.399999999999999">
      <c r="A1205" s="217">
        <v>41934</v>
      </c>
      <c r="B1205" s="201" t="str">
        <f t="shared" si="458"/>
        <v>13:30:00</v>
      </c>
      <c r="C1205" s="27" t="s">
        <v>48</v>
      </c>
      <c r="D1205" s="88">
        <v>891</v>
      </c>
      <c r="E1205" s="88">
        <v>336</v>
      </c>
      <c r="F1205" s="153">
        <v>648</v>
      </c>
      <c r="G1205" s="88">
        <v>42</v>
      </c>
      <c r="H1205" s="88"/>
      <c r="I1205" s="89">
        <v>21</v>
      </c>
      <c r="J1205" s="55">
        <f t="shared" si="479"/>
        <v>1875</v>
      </c>
      <c r="K1205" s="55">
        <f t="shared" si="480"/>
        <v>63</v>
      </c>
      <c r="L1205" s="89">
        <v>664</v>
      </c>
      <c r="M1205" s="94">
        <v>561</v>
      </c>
      <c r="N1205" s="94"/>
      <c r="O1205" s="90">
        <v>22</v>
      </c>
      <c r="P1205" s="93">
        <v>19</v>
      </c>
      <c r="Q1205" s="93"/>
      <c r="R1205" s="55">
        <f t="shared" si="471"/>
        <v>1225</v>
      </c>
      <c r="S1205" s="55">
        <f t="shared" si="481"/>
        <v>41</v>
      </c>
      <c r="T1205" s="57">
        <f t="shared" si="472"/>
        <v>104</v>
      </c>
      <c r="U1205" s="44">
        <v>3.96</v>
      </c>
      <c r="V1205" s="44">
        <v>4</v>
      </c>
      <c r="W1205" s="44">
        <v>6.8</v>
      </c>
      <c r="X1205" s="44"/>
      <c r="Y1205" s="44"/>
      <c r="Z1205" s="44"/>
      <c r="AA1205" s="44"/>
      <c r="AB1205" s="44"/>
      <c r="AC1205" s="68">
        <f t="shared" si="462"/>
        <v>0</v>
      </c>
      <c r="AD1205" s="33"/>
      <c r="AE1205" s="20">
        <f t="shared" si="463"/>
        <v>0</v>
      </c>
      <c r="AF1205" s="85">
        <f t="shared" si="475"/>
        <v>118.75999999999999</v>
      </c>
      <c r="AG1205" s="21">
        <f t="shared" si="473"/>
        <v>118.75999999999999</v>
      </c>
      <c r="AH1205" s="82">
        <v>107</v>
      </c>
      <c r="AI1205" s="78"/>
      <c r="AJ1205" s="22">
        <f t="shared" si="482"/>
        <v>118.75999999999999</v>
      </c>
      <c r="AK1205" s="23">
        <f t="shared" si="483"/>
        <v>-14.655000000000001</v>
      </c>
      <c r="AL1205" s="58"/>
      <c r="AM1205" s="24">
        <f t="shared" si="484"/>
        <v>0</v>
      </c>
      <c r="AN1205" s="25">
        <f t="shared" si="464"/>
        <v>104.10499999999999</v>
      </c>
      <c r="AO1205" s="28">
        <f t="shared" si="465"/>
        <v>104.10499999999999</v>
      </c>
      <c r="AP1205" s="79"/>
      <c r="AQ1205" s="112">
        <v>70</v>
      </c>
      <c r="AR1205" s="112">
        <v>200</v>
      </c>
      <c r="AS1205" s="112">
        <v>0</v>
      </c>
      <c r="AT1205" s="112">
        <v>0</v>
      </c>
      <c r="AU1205" s="112">
        <v>0</v>
      </c>
      <c r="AV1205" s="62">
        <f t="shared" si="477"/>
        <v>270</v>
      </c>
      <c r="AW1205" s="64">
        <f t="shared" si="467"/>
        <v>256.5</v>
      </c>
      <c r="AX1205" s="24">
        <v>6</v>
      </c>
      <c r="AY1205" s="25">
        <v>20</v>
      </c>
      <c r="AZ1205" s="25">
        <v>8</v>
      </c>
      <c r="BA1205" s="25">
        <v>1</v>
      </c>
      <c r="BB1205" s="81">
        <f t="shared" si="474"/>
        <v>35</v>
      </c>
      <c r="BC1205" s="80">
        <f t="shared" si="468"/>
        <v>221.5</v>
      </c>
      <c r="BD1205" s="36">
        <f t="shared" si="478"/>
        <v>104.10499999999999</v>
      </c>
      <c r="BE1205" s="80">
        <f t="shared" si="470"/>
        <v>115.18</v>
      </c>
    </row>
    <row r="1206" spans="1:57" ht="17.399999999999999">
      <c r="A1206" s="217">
        <v>41934</v>
      </c>
      <c r="B1206" s="201" t="str">
        <f t="shared" si="458"/>
        <v>14:00:00</v>
      </c>
      <c r="C1206" s="27" t="s">
        <v>20</v>
      </c>
      <c r="D1206" s="88">
        <v>887</v>
      </c>
      <c r="E1206" s="88">
        <v>342</v>
      </c>
      <c r="F1206" s="153">
        <v>652</v>
      </c>
      <c r="G1206" s="88">
        <v>42</v>
      </c>
      <c r="H1206" s="88"/>
      <c r="I1206" s="89">
        <v>22</v>
      </c>
      <c r="J1206" s="55">
        <f t="shared" si="479"/>
        <v>1881</v>
      </c>
      <c r="K1206" s="55">
        <f t="shared" si="480"/>
        <v>64</v>
      </c>
      <c r="L1206" s="89">
        <v>596</v>
      </c>
      <c r="M1206" s="94">
        <v>559</v>
      </c>
      <c r="N1206" s="94"/>
      <c r="O1206" s="90">
        <v>19</v>
      </c>
      <c r="P1206" s="93">
        <v>19</v>
      </c>
      <c r="Q1206" s="93"/>
      <c r="R1206" s="55">
        <f t="shared" si="471"/>
        <v>1155</v>
      </c>
      <c r="S1206" s="55">
        <f t="shared" si="481"/>
        <v>38</v>
      </c>
      <c r="T1206" s="57">
        <f t="shared" si="472"/>
        <v>102</v>
      </c>
      <c r="U1206" s="44">
        <v>4.2</v>
      </c>
      <c r="V1206" s="44">
        <v>4</v>
      </c>
      <c r="W1206" s="44">
        <v>7.7</v>
      </c>
      <c r="X1206" s="44"/>
      <c r="Y1206" s="44"/>
      <c r="Z1206" s="44"/>
      <c r="AA1206" s="44"/>
      <c r="AB1206" s="44"/>
      <c r="AC1206" s="68">
        <f t="shared" si="462"/>
        <v>0</v>
      </c>
      <c r="AD1206" s="33"/>
      <c r="AE1206" s="20">
        <f>AC1206+AD1206</f>
        <v>0</v>
      </c>
      <c r="AF1206" s="85">
        <f t="shared" si="475"/>
        <v>117.9</v>
      </c>
      <c r="AG1206" s="21">
        <f t="shared" si="473"/>
        <v>117.9</v>
      </c>
      <c r="AH1206" s="82">
        <v>111</v>
      </c>
      <c r="AI1206" s="78"/>
      <c r="AJ1206" s="22">
        <f t="shared" si="482"/>
        <v>117.9</v>
      </c>
      <c r="AK1206" s="23">
        <f t="shared" si="483"/>
        <v>-13.795000000000016</v>
      </c>
      <c r="AL1206" s="58"/>
      <c r="AM1206" s="24">
        <f t="shared" si="484"/>
        <v>0</v>
      </c>
      <c r="AN1206" s="25">
        <f t="shared" si="464"/>
        <v>104.10499999999999</v>
      </c>
      <c r="AO1206" s="28">
        <f t="shared" si="465"/>
        <v>104.10499999999999</v>
      </c>
      <c r="AP1206" s="79"/>
      <c r="AQ1206" s="112">
        <v>70</v>
      </c>
      <c r="AR1206" s="112">
        <v>200</v>
      </c>
      <c r="AS1206" s="112">
        <v>0</v>
      </c>
      <c r="AT1206" s="112">
        <v>0</v>
      </c>
      <c r="AU1206" s="112">
        <v>0</v>
      </c>
      <c r="AV1206" s="62">
        <f t="shared" si="477"/>
        <v>270</v>
      </c>
      <c r="AW1206" s="64">
        <f t="shared" si="467"/>
        <v>256.5</v>
      </c>
      <c r="AX1206" s="24">
        <v>6</v>
      </c>
      <c r="AY1206" s="25">
        <v>20</v>
      </c>
      <c r="AZ1206" s="25">
        <v>8</v>
      </c>
      <c r="BA1206" s="25">
        <v>1</v>
      </c>
      <c r="BB1206" s="81">
        <f t="shared" si="474"/>
        <v>35</v>
      </c>
      <c r="BC1206" s="80">
        <f t="shared" si="468"/>
        <v>221.5</v>
      </c>
      <c r="BD1206" s="36">
        <f t="shared" si="478"/>
        <v>104.10499999999999</v>
      </c>
      <c r="BE1206" s="80">
        <f t="shared" si="470"/>
        <v>115.18</v>
      </c>
    </row>
    <row r="1207" spans="1:57" ht="17.399999999999999">
      <c r="A1207" s="217">
        <v>41934</v>
      </c>
      <c r="B1207" s="201" t="str">
        <f t="shared" si="458"/>
        <v>14:30:00</v>
      </c>
      <c r="C1207" s="27" t="s">
        <v>33</v>
      </c>
      <c r="D1207" s="88">
        <v>914</v>
      </c>
      <c r="E1207" s="88">
        <v>356</v>
      </c>
      <c r="F1207" s="153">
        <v>690</v>
      </c>
      <c r="G1207" s="88">
        <v>42</v>
      </c>
      <c r="H1207" s="88"/>
      <c r="I1207" s="89">
        <v>22</v>
      </c>
      <c r="J1207" s="55">
        <f t="shared" si="479"/>
        <v>1960</v>
      </c>
      <c r="K1207" s="55">
        <f t="shared" si="480"/>
        <v>64</v>
      </c>
      <c r="L1207" s="89">
        <v>681</v>
      </c>
      <c r="M1207" s="94">
        <v>568</v>
      </c>
      <c r="N1207" s="94"/>
      <c r="O1207" s="90">
        <v>22</v>
      </c>
      <c r="P1207" s="93">
        <v>20</v>
      </c>
      <c r="Q1207" s="93"/>
      <c r="R1207" s="55">
        <f t="shared" si="471"/>
        <v>1249</v>
      </c>
      <c r="S1207" s="55">
        <f t="shared" si="481"/>
        <v>42</v>
      </c>
      <c r="T1207" s="57">
        <f t="shared" si="472"/>
        <v>106</v>
      </c>
      <c r="U1207" s="44">
        <v>4.2</v>
      </c>
      <c r="V1207" s="44">
        <v>4.5</v>
      </c>
      <c r="W1207" s="44">
        <v>7.7</v>
      </c>
      <c r="X1207" s="44"/>
      <c r="Y1207" s="44"/>
      <c r="Z1207" s="44"/>
      <c r="AA1207" s="44"/>
      <c r="AB1207" s="44"/>
      <c r="AC1207" s="68">
        <f t="shared" si="462"/>
        <v>0</v>
      </c>
      <c r="AD1207" s="33"/>
      <c r="AE1207" s="20">
        <f t="shared" si="463"/>
        <v>0</v>
      </c>
      <c r="AF1207" s="85">
        <f t="shared" si="475"/>
        <v>122.4</v>
      </c>
      <c r="AG1207" s="21">
        <f t="shared" si="473"/>
        <v>122.4</v>
      </c>
      <c r="AH1207" s="82">
        <v>111</v>
      </c>
      <c r="AI1207" s="78"/>
      <c r="AJ1207" s="22">
        <f t="shared" si="482"/>
        <v>122.4</v>
      </c>
      <c r="AK1207" s="23">
        <f t="shared" si="483"/>
        <v>-18.295000000000016</v>
      </c>
      <c r="AL1207" s="58"/>
      <c r="AM1207" s="24">
        <f t="shared" si="484"/>
        <v>0</v>
      </c>
      <c r="AN1207" s="25">
        <f t="shared" si="464"/>
        <v>104.10499999999999</v>
      </c>
      <c r="AO1207" s="28">
        <f t="shared" si="465"/>
        <v>104.10499999999999</v>
      </c>
      <c r="AP1207" s="79"/>
      <c r="AQ1207" s="112">
        <v>70</v>
      </c>
      <c r="AR1207" s="112">
        <v>200</v>
      </c>
      <c r="AS1207" s="112">
        <v>0</v>
      </c>
      <c r="AT1207" s="112">
        <v>0</v>
      </c>
      <c r="AU1207" s="112">
        <v>0</v>
      </c>
      <c r="AV1207" s="62">
        <f t="shared" si="477"/>
        <v>270</v>
      </c>
      <c r="AW1207" s="64">
        <f t="shared" si="467"/>
        <v>256.5</v>
      </c>
      <c r="AX1207" s="24">
        <v>6</v>
      </c>
      <c r="AY1207" s="25">
        <v>20</v>
      </c>
      <c r="AZ1207" s="25">
        <v>8</v>
      </c>
      <c r="BA1207" s="25">
        <v>1</v>
      </c>
      <c r="BB1207" s="81">
        <f t="shared" si="474"/>
        <v>35</v>
      </c>
      <c r="BC1207" s="80">
        <f t="shared" si="468"/>
        <v>221.5</v>
      </c>
      <c r="BD1207" s="36">
        <f t="shared" si="478"/>
        <v>104.10499999999999</v>
      </c>
      <c r="BE1207" s="80">
        <f t="shared" si="470"/>
        <v>115.18</v>
      </c>
    </row>
    <row r="1208" spans="1:57" ht="17.399999999999999">
      <c r="A1208" s="217">
        <v>41934</v>
      </c>
      <c r="B1208" s="201" t="str">
        <f t="shared" si="458"/>
        <v>15:00:00</v>
      </c>
      <c r="C1208" s="27" t="s">
        <v>21</v>
      </c>
      <c r="D1208" s="88">
        <v>970</v>
      </c>
      <c r="E1208" s="88">
        <v>376</v>
      </c>
      <c r="F1208" s="153">
        <v>717</v>
      </c>
      <c r="G1208" s="88">
        <v>44</v>
      </c>
      <c r="H1208" s="88"/>
      <c r="I1208" s="89">
        <v>21</v>
      </c>
      <c r="J1208" s="55">
        <f t="shared" si="479"/>
        <v>2063</v>
      </c>
      <c r="K1208" s="55">
        <f t="shared" si="480"/>
        <v>65</v>
      </c>
      <c r="L1208" s="89">
        <v>699</v>
      </c>
      <c r="M1208" s="94">
        <v>569</v>
      </c>
      <c r="N1208" s="94"/>
      <c r="O1208" s="90">
        <v>23</v>
      </c>
      <c r="P1208" s="93">
        <v>20</v>
      </c>
      <c r="Q1208" s="93"/>
      <c r="R1208" s="55">
        <f t="shared" si="471"/>
        <v>1268</v>
      </c>
      <c r="S1208" s="55">
        <f t="shared" si="481"/>
        <v>43</v>
      </c>
      <c r="T1208" s="57">
        <f t="shared" si="472"/>
        <v>108</v>
      </c>
      <c r="U1208" s="44">
        <v>4.2699999999999996</v>
      </c>
      <c r="V1208" s="44">
        <v>4.5</v>
      </c>
      <c r="W1208" s="44">
        <v>8.6</v>
      </c>
      <c r="X1208" s="44"/>
      <c r="Y1208" s="44"/>
      <c r="Z1208" s="44"/>
      <c r="AA1208" s="44"/>
      <c r="AB1208" s="44"/>
      <c r="AC1208" s="68">
        <f t="shared" si="462"/>
        <v>0</v>
      </c>
      <c r="AD1208" s="33"/>
      <c r="AE1208" s="20">
        <f t="shared" si="463"/>
        <v>0</v>
      </c>
      <c r="AF1208" s="85">
        <f t="shared" si="475"/>
        <v>125.36999999999999</v>
      </c>
      <c r="AG1208" s="21">
        <f t="shared" si="473"/>
        <v>125.36999999999999</v>
      </c>
      <c r="AH1208" s="82">
        <v>117</v>
      </c>
      <c r="AI1208" s="78"/>
      <c r="AJ1208" s="22">
        <f t="shared" si="482"/>
        <v>125.36999999999999</v>
      </c>
      <c r="AK1208" s="23">
        <f t="shared" si="483"/>
        <v>-21.265000000000001</v>
      </c>
      <c r="AL1208" s="58"/>
      <c r="AM1208" s="24">
        <f t="shared" si="484"/>
        <v>0</v>
      </c>
      <c r="AN1208" s="25">
        <f t="shared" si="464"/>
        <v>104.10499999999999</v>
      </c>
      <c r="AO1208" s="28">
        <f t="shared" si="465"/>
        <v>104.10499999999999</v>
      </c>
      <c r="AP1208" s="79"/>
      <c r="AQ1208" s="112">
        <v>70</v>
      </c>
      <c r="AR1208" s="112">
        <v>200</v>
      </c>
      <c r="AS1208" s="112">
        <v>0</v>
      </c>
      <c r="AT1208" s="112">
        <v>0</v>
      </c>
      <c r="AU1208" s="112">
        <v>0</v>
      </c>
      <c r="AV1208" s="62">
        <f t="shared" si="477"/>
        <v>270</v>
      </c>
      <c r="AW1208" s="64">
        <f t="shared" si="467"/>
        <v>256.5</v>
      </c>
      <c r="AX1208" s="24">
        <v>6</v>
      </c>
      <c r="AY1208" s="25">
        <v>20</v>
      </c>
      <c r="AZ1208" s="25">
        <v>8</v>
      </c>
      <c r="BA1208" s="25">
        <v>1</v>
      </c>
      <c r="BB1208" s="81">
        <f t="shared" si="474"/>
        <v>35</v>
      </c>
      <c r="BC1208" s="80">
        <f t="shared" si="468"/>
        <v>221.5</v>
      </c>
      <c r="BD1208" s="36">
        <f t="shared" si="478"/>
        <v>104.10499999999999</v>
      </c>
      <c r="BE1208" s="80">
        <f t="shared" si="470"/>
        <v>115.18</v>
      </c>
    </row>
    <row r="1209" spans="1:57" ht="17.399999999999999">
      <c r="A1209" s="217">
        <v>41934</v>
      </c>
      <c r="B1209" s="201" t="str">
        <f t="shared" si="458"/>
        <v>15:30:00</v>
      </c>
      <c r="C1209" s="27" t="s">
        <v>34</v>
      </c>
      <c r="D1209" s="88">
        <v>982</v>
      </c>
      <c r="E1209" s="88">
        <v>375</v>
      </c>
      <c r="F1209" s="153">
        <v>727</v>
      </c>
      <c r="G1209" s="88">
        <v>47</v>
      </c>
      <c r="H1209" s="88"/>
      <c r="I1209" s="89">
        <v>21</v>
      </c>
      <c r="J1209" s="55">
        <f t="shared" si="479"/>
        <v>2084</v>
      </c>
      <c r="K1209" s="55">
        <f t="shared" si="480"/>
        <v>68</v>
      </c>
      <c r="L1209" s="89">
        <v>695</v>
      </c>
      <c r="M1209" s="94">
        <v>399</v>
      </c>
      <c r="N1209" s="94"/>
      <c r="O1209" s="90">
        <v>23</v>
      </c>
      <c r="P1209" s="93">
        <v>14</v>
      </c>
      <c r="Q1209" s="93"/>
      <c r="R1209" s="55">
        <f t="shared" si="471"/>
        <v>1094</v>
      </c>
      <c r="S1209" s="55">
        <f t="shared" si="481"/>
        <v>37</v>
      </c>
      <c r="T1209" s="57">
        <f t="shared" si="472"/>
        <v>105</v>
      </c>
      <c r="U1209" s="44">
        <v>4.2699999999999996</v>
      </c>
      <c r="V1209" s="44">
        <v>4.5</v>
      </c>
      <c r="W1209" s="44">
        <v>8.6</v>
      </c>
      <c r="X1209" s="44"/>
      <c r="Y1209" s="44"/>
      <c r="Z1209" s="44"/>
      <c r="AA1209" s="44"/>
      <c r="AB1209" s="44"/>
      <c r="AC1209" s="68">
        <f t="shared" si="462"/>
        <v>0</v>
      </c>
      <c r="AD1209" s="33"/>
      <c r="AE1209" s="20">
        <f t="shared" si="463"/>
        <v>0</v>
      </c>
      <c r="AF1209" s="85">
        <f t="shared" si="475"/>
        <v>122.36999999999999</v>
      </c>
      <c r="AG1209" s="21">
        <f t="shared" si="473"/>
        <v>122.36999999999999</v>
      </c>
      <c r="AH1209" s="82">
        <v>117</v>
      </c>
      <c r="AI1209" s="78"/>
      <c r="AJ1209" s="22">
        <f t="shared" si="482"/>
        <v>122.36999999999999</v>
      </c>
      <c r="AK1209" s="23">
        <f t="shared" si="483"/>
        <v>-18.265000000000001</v>
      </c>
      <c r="AL1209" s="58"/>
      <c r="AM1209" s="24">
        <f t="shared" si="484"/>
        <v>0</v>
      </c>
      <c r="AN1209" s="25">
        <f t="shared" si="464"/>
        <v>104.10499999999999</v>
      </c>
      <c r="AO1209" s="28">
        <f t="shared" si="465"/>
        <v>104.10499999999999</v>
      </c>
      <c r="AP1209" s="79"/>
      <c r="AQ1209" s="112">
        <v>70</v>
      </c>
      <c r="AR1209" s="112">
        <v>200</v>
      </c>
      <c r="AS1209" s="112">
        <v>0</v>
      </c>
      <c r="AT1209" s="112">
        <v>0</v>
      </c>
      <c r="AU1209" s="112">
        <v>0</v>
      </c>
      <c r="AV1209" s="62">
        <f t="shared" si="477"/>
        <v>270</v>
      </c>
      <c r="AW1209" s="64">
        <f t="shared" si="467"/>
        <v>256.5</v>
      </c>
      <c r="AX1209" s="24">
        <v>6</v>
      </c>
      <c r="AY1209" s="25">
        <v>20</v>
      </c>
      <c r="AZ1209" s="25">
        <v>8</v>
      </c>
      <c r="BA1209" s="25">
        <v>1</v>
      </c>
      <c r="BB1209" s="81">
        <f t="shared" si="474"/>
        <v>35</v>
      </c>
      <c r="BC1209" s="80">
        <f t="shared" si="468"/>
        <v>221.5</v>
      </c>
      <c r="BD1209" s="36">
        <f t="shared" si="478"/>
        <v>104.10499999999999</v>
      </c>
      <c r="BE1209" s="80">
        <f t="shared" si="470"/>
        <v>115.18</v>
      </c>
    </row>
    <row r="1210" spans="1:57" ht="17.399999999999999">
      <c r="A1210" s="217">
        <v>41934</v>
      </c>
      <c r="B1210" s="201" t="str">
        <f t="shared" si="458"/>
        <v>16:00:00</v>
      </c>
      <c r="C1210" s="27" t="s">
        <v>22</v>
      </c>
      <c r="D1210" s="88">
        <v>975</v>
      </c>
      <c r="E1210" s="88">
        <v>370</v>
      </c>
      <c r="F1210" s="153">
        <v>693</v>
      </c>
      <c r="G1210" s="88">
        <v>47</v>
      </c>
      <c r="H1210" s="88"/>
      <c r="I1210" s="89">
        <v>21</v>
      </c>
      <c r="J1210" s="55">
        <f>D1210+E1210+F1210</f>
        <v>2038</v>
      </c>
      <c r="K1210" s="55">
        <f>G1210+H1210+I1210</f>
        <v>68</v>
      </c>
      <c r="L1210" s="89">
        <v>633</v>
      </c>
      <c r="M1210" s="94">
        <v>498</v>
      </c>
      <c r="N1210" s="94"/>
      <c r="O1210" s="90">
        <v>21</v>
      </c>
      <c r="P1210" s="93">
        <v>17</v>
      </c>
      <c r="Q1210" s="93"/>
      <c r="R1210" s="55">
        <f t="shared" si="471"/>
        <v>1131</v>
      </c>
      <c r="S1210" s="55">
        <f t="shared" si="481"/>
        <v>38</v>
      </c>
      <c r="T1210" s="57">
        <f t="shared" si="472"/>
        <v>106</v>
      </c>
      <c r="U1210" s="44">
        <v>4.32</v>
      </c>
      <c r="V1210" s="44">
        <v>5</v>
      </c>
      <c r="W1210" s="44">
        <v>9.1</v>
      </c>
      <c r="X1210" s="44"/>
      <c r="Y1210" s="44"/>
      <c r="Z1210" s="44"/>
      <c r="AA1210" s="44"/>
      <c r="AB1210" s="44"/>
      <c r="AC1210" s="68">
        <f t="shared" si="462"/>
        <v>0</v>
      </c>
      <c r="AD1210" s="33"/>
      <c r="AE1210" s="20">
        <f t="shared" si="463"/>
        <v>0</v>
      </c>
      <c r="AF1210" s="85">
        <f t="shared" si="475"/>
        <v>124.41999999999999</v>
      </c>
      <c r="AG1210" s="21">
        <f t="shared" si="473"/>
        <v>124.41999999999999</v>
      </c>
      <c r="AH1210" s="82">
        <v>117</v>
      </c>
      <c r="AI1210" s="78"/>
      <c r="AJ1210" s="22">
        <f t="shared" si="482"/>
        <v>124.41999999999999</v>
      </c>
      <c r="AK1210" s="23">
        <f t="shared" si="483"/>
        <v>-20.314999999999998</v>
      </c>
      <c r="AL1210" s="58"/>
      <c r="AM1210" s="24">
        <f t="shared" si="484"/>
        <v>0</v>
      </c>
      <c r="AN1210" s="25">
        <f t="shared" si="464"/>
        <v>104.10499999999999</v>
      </c>
      <c r="AO1210" s="28">
        <f t="shared" si="465"/>
        <v>104.10499999999999</v>
      </c>
      <c r="AP1210" s="79"/>
      <c r="AQ1210" s="112">
        <v>70</v>
      </c>
      <c r="AR1210" s="112">
        <v>200</v>
      </c>
      <c r="AS1210" s="112">
        <v>0</v>
      </c>
      <c r="AT1210" s="112">
        <v>0</v>
      </c>
      <c r="AU1210" s="112">
        <v>0</v>
      </c>
      <c r="AV1210" s="62">
        <f t="shared" si="477"/>
        <v>270</v>
      </c>
      <c r="AW1210" s="64">
        <f t="shared" si="467"/>
        <v>256.5</v>
      </c>
      <c r="AX1210" s="24">
        <v>6</v>
      </c>
      <c r="AY1210" s="25">
        <v>20</v>
      </c>
      <c r="AZ1210" s="25">
        <v>8</v>
      </c>
      <c r="BA1210" s="25">
        <v>1</v>
      </c>
      <c r="BB1210" s="81">
        <f t="shared" si="474"/>
        <v>35</v>
      </c>
      <c r="BC1210" s="80">
        <f t="shared" si="468"/>
        <v>221.5</v>
      </c>
      <c r="BD1210" s="36">
        <f t="shared" si="478"/>
        <v>104.10499999999999</v>
      </c>
      <c r="BE1210" s="80">
        <f t="shared" si="470"/>
        <v>115.18</v>
      </c>
    </row>
    <row r="1211" spans="1:57" ht="17.399999999999999">
      <c r="A1211" s="217">
        <v>41934</v>
      </c>
      <c r="B1211" s="201" t="str">
        <f t="shared" si="458"/>
        <v>16:30:00</v>
      </c>
      <c r="C1211" s="27" t="s">
        <v>49</v>
      </c>
      <c r="D1211" s="88">
        <v>947</v>
      </c>
      <c r="E1211" s="88">
        <v>362</v>
      </c>
      <c r="F1211" s="88">
        <v>710</v>
      </c>
      <c r="G1211" s="88">
        <v>47</v>
      </c>
      <c r="H1211" s="88"/>
      <c r="I1211" s="89">
        <v>21</v>
      </c>
      <c r="J1211" s="55">
        <f t="shared" si="479"/>
        <v>2019</v>
      </c>
      <c r="K1211" s="55">
        <f t="shared" si="480"/>
        <v>68</v>
      </c>
      <c r="L1211" s="89">
        <v>618</v>
      </c>
      <c r="M1211" s="94">
        <v>533</v>
      </c>
      <c r="N1211" s="94"/>
      <c r="O1211" s="90">
        <v>20</v>
      </c>
      <c r="P1211" s="93">
        <v>18</v>
      </c>
      <c r="Q1211" s="93"/>
      <c r="R1211" s="55">
        <f t="shared" si="471"/>
        <v>1151</v>
      </c>
      <c r="S1211" s="55">
        <f t="shared" si="481"/>
        <v>38</v>
      </c>
      <c r="T1211" s="57">
        <f t="shared" si="472"/>
        <v>106</v>
      </c>
      <c r="U1211" s="44">
        <v>4.32</v>
      </c>
      <c r="V1211" s="44">
        <v>5</v>
      </c>
      <c r="W1211" s="44">
        <v>9.1</v>
      </c>
      <c r="X1211" s="44"/>
      <c r="Y1211" s="44"/>
      <c r="Z1211" s="44"/>
      <c r="AA1211" s="44"/>
      <c r="AB1211" s="44"/>
      <c r="AC1211" s="68">
        <f t="shared" si="462"/>
        <v>0</v>
      </c>
      <c r="AD1211" s="33"/>
      <c r="AE1211" s="20">
        <f t="shared" si="463"/>
        <v>0</v>
      </c>
      <c r="AF1211" s="85">
        <f t="shared" si="475"/>
        <v>124.41999999999999</v>
      </c>
      <c r="AG1211" s="21">
        <f t="shared" si="473"/>
        <v>124.41999999999999</v>
      </c>
      <c r="AH1211" s="82">
        <v>117</v>
      </c>
      <c r="AI1211" s="78"/>
      <c r="AJ1211" s="22">
        <f t="shared" si="482"/>
        <v>124.41999999999999</v>
      </c>
      <c r="AK1211" s="23">
        <f t="shared" si="483"/>
        <v>-20.314999999999998</v>
      </c>
      <c r="AL1211" s="58"/>
      <c r="AM1211" s="24">
        <f t="shared" si="484"/>
        <v>0</v>
      </c>
      <c r="AN1211" s="25">
        <f t="shared" si="464"/>
        <v>104.10499999999999</v>
      </c>
      <c r="AO1211" s="28">
        <f t="shared" si="465"/>
        <v>104.10499999999999</v>
      </c>
      <c r="AP1211" s="79"/>
      <c r="AQ1211" s="112">
        <v>70</v>
      </c>
      <c r="AR1211" s="112">
        <v>200</v>
      </c>
      <c r="AS1211" s="112">
        <v>0</v>
      </c>
      <c r="AT1211" s="112">
        <v>0</v>
      </c>
      <c r="AU1211" s="112">
        <v>0</v>
      </c>
      <c r="AV1211" s="62">
        <f t="shared" si="477"/>
        <v>270</v>
      </c>
      <c r="AW1211" s="64">
        <f t="shared" si="467"/>
        <v>256.5</v>
      </c>
      <c r="AX1211" s="24">
        <v>6</v>
      </c>
      <c r="AY1211" s="25">
        <v>20</v>
      </c>
      <c r="AZ1211" s="25">
        <v>8</v>
      </c>
      <c r="BA1211" s="25">
        <v>1</v>
      </c>
      <c r="BB1211" s="81">
        <f t="shared" si="474"/>
        <v>35</v>
      </c>
      <c r="BC1211" s="80">
        <f t="shared" si="468"/>
        <v>221.5</v>
      </c>
      <c r="BD1211" s="36">
        <f>BC1211*0.47</f>
        <v>104.10499999999999</v>
      </c>
      <c r="BE1211" s="80">
        <f t="shared" si="470"/>
        <v>115.18</v>
      </c>
    </row>
    <row r="1212" spans="1:57" ht="17.399999999999999">
      <c r="A1212" s="217">
        <v>41934</v>
      </c>
      <c r="B1212" s="201" t="str">
        <f t="shared" si="458"/>
        <v>17:00:00</v>
      </c>
      <c r="C1212" s="27" t="s">
        <v>23</v>
      </c>
      <c r="D1212" s="88">
        <v>943</v>
      </c>
      <c r="E1212" s="88">
        <v>355</v>
      </c>
      <c r="F1212" s="88">
        <v>714</v>
      </c>
      <c r="G1212" s="88">
        <v>46</v>
      </c>
      <c r="H1212" s="88"/>
      <c r="I1212" s="89">
        <v>21</v>
      </c>
      <c r="J1212" s="55">
        <f t="shared" si="479"/>
        <v>2012</v>
      </c>
      <c r="K1212" s="55">
        <f t="shared" si="480"/>
        <v>67</v>
      </c>
      <c r="L1212" s="89">
        <v>613</v>
      </c>
      <c r="M1212" s="94">
        <v>524</v>
      </c>
      <c r="N1212" s="94"/>
      <c r="O1212" s="90">
        <v>20</v>
      </c>
      <c r="P1212" s="93">
        <v>18</v>
      </c>
      <c r="Q1212" s="93"/>
      <c r="R1212" s="55">
        <f t="shared" si="471"/>
        <v>1137</v>
      </c>
      <c r="S1212" s="55">
        <f t="shared" si="481"/>
        <v>38</v>
      </c>
      <c r="T1212" s="57">
        <f t="shared" si="472"/>
        <v>105</v>
      </c>
      <c r="U1212" s="44">
        <v>4.5199999999999996</v>
      </c>
      <c r="V1212" s="44">
        <v>5</v>
      </c>
      <c r="W1212" s="44">
        <v>9.1999999999999993</v>
      </c>
      <c r="X1212" s="44"/>
      <c r="Y1212" s="44"/>
      <c r="Z1212" s="44"/>
      <c r="AA1212" s="44"/>
      <c r="AB1212" s="44"/>
      <c r="AC1212" s="68">
        <f t="shared" si="462"/>
        <v>0</v>
      </c>
      <c r="AD1212" s="33">
        <v>15</v>
      </c>
      <c r="AE1212" s="20">
        <f t="shared" si="463"/>
        <v>15</v>
      </c>
      <c r="AF1212" s="85">
        <f t="shared" si="475"/>
        <v>123.72</v>
      </c>
      <c r="AG1212" s="21">
        <f t="shared" si="473"/>
        <v>108.72</v>
      </c>
      <c r="AH1212" s="82">
        <v>117</v>
      </c>
      <c r="AI1212" s="78"/>
      <c r="AJ1212" s="22">
        <f t="shared" si="482"/>
        <v>123.72</v>
      </c>
      <c r="AK1212" s="23">
        <f t="shared" si="483"/>
        <v>-4.6150000000000091</v>
      </c>
      <c r="AL1212" s="58"/>
      <c r="AM1212" s="24">
        <f t="shared" si="484"/>
        <v>15</v>
      </c>
      <c r="AN1212" s="25">
        <f t="shared" si="464"/>
        <v>104.10499999999999</v>
      </c>
      <c r="AO1212" s="28">
        <f t="shared" si="465"/>
        <v>119.10499999999999</v>
      </c>
      <c r="AP1212" s="79"/>
      <c r="AQ1212" s="112">
        <v>70</v>
      </c>
      <c r="AR1212" s="112">
        <v>200</v>
      </c>
      <c r="AS1212" s="112">
        <v>0</v>
      </c>
      <c r="AT1212" s="112">
        <v>0</v>
      </c>
      <c r="AU1212" s="112">
        <v>0</v>
      </c>
      <c r="AV1212" s="62">
        <f t="shared" si="477"/>
        <v>270</v>
      </c>
      <c r="AW1212" s="64">
        <f t="shared" si="467"/>
        <v>256.5</v>
      </c>
      <c r="AX1212" s="24">
        <v>6</v>
      </c>
      <c r="AY1212" s="25">
        <v>20</v>
      </c>
      <c r="AZ1212" s="25">
        <v>8</v>
      </c>
      <c r="BA1212" s="25">
        <v>1</v>
      </c>
      <c r="BB1212" s="81">
        <f t="shared" si="474"/>
        <v>35</v>
      </c>
      <c r="BC1212" s="80">
        <f t="shared" si="468"/>
        <v>221.5</v>
      </c>
      <c r="BD1212" s="36">
        <f>BC1212*0.47</f>
        <v>104.10499999999999</v>
      </c>
      <c r="BE1212" s="80">
        <f t="shared" si="470"/>
        <v>115.18</v>
      </c>
    </row>
    <row r="1213" spans="1:57" ht="17.399999999999999">
      <c r="A1213" s="217">
        <v>41934</v>
      </c>
      <c r="B1213" s="201" t="str">
        <f t="shared" si="458"/>
        <v>17:30:00</v>
      </c>
      <c r="C1213" s="27" t="s">
        <v>50</v>
      </c>
      <c r="D1213" s="88">
        <v>922</v>
      </c>
      <c r="E1213" s="88">
        <v>350</v>
      </c>
      <c r="F1213" s="88">
        <v>715</v>
      </c>
      <c r="G1213" s="88">
        <v>44</v>
      </c>
      <c r="H1213" s="88"/>
      <c r="I1213" s="89">
        <v>23</v>
      </c>
      <c r="J1213" s="55">
        <f t="shared" si="479"/>
        <v>1987</v>
      </c>
      <c r="K1213" s="55">
        <f t="shared" si="480"/>
        <v>67</v>
      </c>
      <c r="L1213" s="89">
        <v>625</v>
      </c>
      <c r="M1213" s="94">
        <v>504</v>
      </c>
      <c r="N1213" s="94"/>
      <c r="O1213" s="93">
        <v>20</v>
      </c>
      <c r="P1213" s="93">
        <v>18</v>
      </c>
      <c r="Q1213" s="93"/>
      <c r="R1213" s="55">
        <f t="shared" si="471"/>
        <v>1129</v>
      </c>
      <c r="S1213" s="55">
        <f t="shared" si="481"/>
        <v>38</v>
      </c>
      <c r="T1213" s="57">
        <f t="shared" si="472"/>
        <v>105</v>
      </c>
      <c r="U1213" s="44">
        <v>4.5199999999999996</v>
      </c>
      <c r="V1213" s="44">
        <v>5.5</v>
      </c>
      <c r="W1213" s="44">
        <v>9.1999999999999993</v>
      </c>
      <c r="X1213" s="44"/>
      <c r="Y1213" s="44"/>
      <c r="Z1213" s="44"/>
      <c r="AA1213" s="44"/>
      <c r="AB1213" s="44"/>
      <c r="AC1213" s="68">
        <f t="shared" si="462"/>
        <v>0</v>
      </c>
      <c r="AD1213" s="33">
        <v>15</v>
      </c>
      <c r="AE1213" s="20">
        <f t="shared" si="463"/>
        <v>15</v>
      </c>
      <c r="AF1213" s="85">
        <f t="shared" si="475"/>
        <v>124.22</v>
      </c>
      <c r="AG1213" s="83">
        <f t="shared" si="473"/>
        <v>109.22</v>
      </c>
      <c r="AH1213" s="84">
        <v>92</v>
      </c>
      <c r="AI1213" s="78"/>
      <c r="AJ1213" s="22">
        <f t="shared" si="482"/>
        <v>124.22</v>
      </c>
      <c r="AK1213" s="23">
        <f t="shared" si="483"/>
        <v>-5.1150000000000091</v>
      </c>
      <c r="AL1213" s="58"/>
      <c r="AM1213" s="24">
        <f t="shared" si="484"/>
        <v>15</v>
      </c>
      <c r="AN1213" s="25">
        <f t="shared" si="464"/>
        <v>104.10499999999999</v>
      </c>
      <c r="AO1213" s="28">
        <f t="shared" si="465"/>
        <v>119.10499999999999</v>
      </c>
      <c r="AP1213" s="79"/>
      <c r="AQ1213" s="112">
        <v>50</v>
      </c>
      <c r="AR1213" s="112">
        <v>200</v>
      </c>
      <c r="AS1213" s="112">
        <v>0</v>
      </c>
      <c r="AT1213" s="112">
        <v>0</v>
      </c>
      <c r="AU1213" s="112">
        <v>50</v>
      </c>
      <c r="AV1213" s="62">
        <f t="shared" si="477"/>
        <v>270</v>
      </c>
      <c r="AW1213" s="64">
        <f t="shared" si="467"/>
        <v>256.5</v>
      </c>
      <c r="AX1213" s="24">
        <v>6</v>
      </c>
      <c r="AY1213" s="25">
        <v>20</v>
      </c>
      <c r="AZ1213" s="25">
        <v>8</v>
      </c>
      <c r="BA1213" s="25">
        <v>1</v>
      </c>
      <c r="BB1213" s="81">
        <f t="shared" si="474"/>
        <v>35</v>
      </c>
      <c r="BC1213" s="80">
        <f t="shared" si="468"/>
        <v>221.5</v>
      </c>
      <c r="BD1213" s="36">
        <f>BC1213*0.47</f>
        <v>104.10499999999999</v>
      </c>
      <c r="BE1213" s="80">
        <f t="shared" si="470"/>
        <v>115.18</v>
      </c>
    </row>
    <row r="1214" spans="1:57" ht="17.399999999999999">
      <c r="A1214" s="217">
        <v>41934</v>
      </c>
      <c r="B1214" s="201" t="str">
        <f t="shared" si="458"/>
        <v>18:00:00</v>
      </c>
      <c r="C1214" s="27" t="s">
        <v>24</v>
      </c>
      <c r="D1214" s="88">
        <v>960</v>
      </c>
      <c r="E1214" s="88">
        <v>396</v>
      </c>
      <c r="F1214" s="88">
        <v>789</v>
      </c>
      <c r="G1214" s="88">
        <v>46</v>
      </c>
      <c r="H1214" s="88"/>
      <c r="I1214" s="89">
        <v>26</v>
      </c>
      <c r="J1214" s="55">
        <f t="shared" si="479"/>
        <v>2145</v>
      </c>
      <c r="K1214" s="55">
        <f t="shared" si="480"/>
        <v>72</v>
      </c>
      <c r="L1214" s="89">
        <v>694</v>
      </c>
      <c r="M1214" s="94">
        <v>523</v>
      </c>
      <c r="N1214" s="94"/>
      <c r="O1214" s="93">
        <v>23</v>
      </c>
      <c r="P1214" s="93">
        <v>18</v>
      </c>
      <c r="Q1214" s="93"/>
      <c r="R1214" s="55">
        <f t="shared" si="471"/>
        <v>1217</v>
      </c>
      <c r="S1214" s="55">
        <f t="shared" si="481"/>
        <v>41</v>
      </c>
      <c r="T1214" s="57">
        <f t="shared" si="472"/>
        <v>113</v>
      </c>
      <c r="U1214" s="44">
        <v>5</v>
      </c>
      <c r="V1214" s="44">
        <v>5.5</v>
      </c>
      <c r="W1214" s="44">
        <v>11</v>
      </c>
      <c r="X1214" s="44"/>
      <c r="Y1214" s="44"/>
      <c r="Z1214" s="44"/>
      <c r="AA1214" s="44"/>
      <c r="AB1214" s="44"/>
      <c r="AC1214" s="68">
        <f t="shared" si="462"/>
        <v>0</v>
      </c>
      <c r="AD1214" s="33">
        <v>15</v>
      </c>
      <c r="AE1214" s="20">
        <f t="shared" si="463"/>
        <v>15</v>
      </c>
      <c r="AF1214" s="85">
        <f t="shared" si="475"/>
        <v>134.5</v>
      </c>
      <c r="AG1214" s="83">
        <f t="shared" si="473"/>
        <v>119.5</v>
      </c>
      <c r="AH1214" s="84">
        <v>100</v>
      </c>
      <c r="AI1214" s="78"/>
      <c r="AJ1214" s="22">
        <f t="shared" si="482"/>
        <v>134.5</v>
      </c>
      <c r="AK1214" s="23">
        <f t="shared" si="483"/>
        <v>-15.39500000000001</v>
      </c>
      <c r="AL1214" s="58"/>
      <c r="AM1214" s="24">
        <f t="shared" si="484"/>
        <v>15</v>
      </c>
      <c r="AN1214" s="25">
        <f t="shared" si="464"/>
        <v>104.10499999999999</v>
      </c>
      <c r="AO1214" s="28">
        <f t="shared" si="465"/>
        <v>119.10499999999999</v>
      </c>
      <c r="AP1214" s="79"/>
      <c r="AQ1214" s="112">
        <v>50</v>
      </c>
      <c r="AR1214" s="112">
        <v>200</v>
      </c>
      <c r="AS1214" s="112">
        <v>0</v>
      </c>
      <c r="AT1214" s="112">
        <v>0</v>
      </c>
      <c r="AU1214" s="112">
        <v>50</v>
      </c>
      <c r="AV1214" s="62">
        <f t="shared" si="477"/>
        <v>270</v>
      </c>
      <c r="AW1214" s="64">
        <f t="shared" si="467"/>
        <v>256.5</v>
      </c>
      <c r="AX1214" s="24">
        <v>6</v>
      </c>
      <c r="AY1214" s="25">
        <v>20</v>
      </c>
      <c r="AZ1214" s="25">
        <v>8</v>
      </c>
      <c r="BA1214" s="25">
        <v>1</v>
      </c>
      <c r="BB1214" s="81">
        <f t="shared" si="474"/>
        <v>35</v>
      </c>
      <c r="BC1214" s="80">
        <f t="shared" si="468"/>
        <v>221.5</v>
      </c>
      <c r="BD1214" s="36">
        <f>BC1214*0.47</f>
        <v>104.10499999999999</v>
      </c>
      <c r="BE1214" s="80">
        <f t="shared" si="470"/>
        <v>115.18</v>
      </c>
    </row>
    <row r="1215" spans="1:57" ht="17.399999999999999">
      <c r="A1215" s="217">
        <v>41934</v>
      </c>
      <c r="B1215" s="201" t="str">
        <f t="shared" si="458"/>
        <v>18:15:00</v>
      </c>
      <c r="C1215" s="27" t="s">
        <v>35</v>
      </c>
      <c r="D1215" s="88">
        <v>960</v>
      </c>
      <c r="E1215" s="88">
        <v>396</v>
      </c>
      <c r="F1215" s="88">
        <v>789</v>
      </c>
      <c r="G1215" s="88">
        <v>46</v>
      </c>
      <c r="H1215" s="88"/>
      <c r="I1215" s="89">
        <v>26</v>
      </c>
      <c r="J1215" s="55">
        <f>D1215+E1215+F1215</f>
        <v>2145</v>
      </c>
      <c r="K1215" s="55">
        <f>G1215+H1215+I1215</f>
        <v>72</v>
      </c>
      <c r="L1215" s="89">
        <v>694</v>
      </c>
      <c r="M1215" s="94">
        <v>523</v>
      </c>
      <c r="N1215" s="94"/>
      <c r="O1215" s="93">
        <v>23</v>
      </c>
      <c r="P1215" s="93">
        <v>18</v>
      </c>
      <c r="Q1215" s="93"/>
      <c r="R1215" s="55">
        <f t="shared" si="471"/>
        <v>1217</v>
      </c>
      <c r="S1215" s="55">
        <f t="shared" si="481"/>
        <v>41</v>
      </c>
      <c r="T1215" s="57">
        <f t="shared" si="472"/>
        <v>113</v>
      </c>
      <c r="U1215" s="44">
        <v>5</v>
      </c>
      <c r="V1215" s="44">
        <v>5.5</v>
      </c>
      <c r="W1215" s="44">
        <v>11</v>
      </c>
      <c r="X1215" s="44"/>
      <c r="Y1215" s="44"/>
      <c r="Z1215" s="44"/>
      <c r="AA1215" s="44"/>
      <c r="AB1215" s="44"/>
      <c r="AC1215" s="68">
        <f t="shared" si="462"/>
        <v>0</v>
      </c>
      <c r="AD1215" s="33">
        <v>15</v>
      </c>
      <c r="AE1215" s="20">
        <f t="shared" si="463"/>
        <v>15</v>
      </c>
      <c r="AF1215" s="85">
        <f t="shared" si="475"/>
        <v>134.5</v>
      </c>
      <c r="AG1215" s="83">
        <f t="shared" si="473"/>
        <v>119.5</v>
      </c>
      <c r="AH1215" s="84">
        <v>105</v>
      </c>
      <c r="AI1215" s="78"/>
      <c r="AJ1215" s="22">
        <f t="shared" si="482"/>
        <v>134.5</v>
      </c>
      <c r="AK1215" s="23">
        <f t="shared" si="483"/>
        <v>-15.39500000000001</v>
      </c>
      <c r="AL1215" s="58"/>
      <c r="AM1215" s="24">
        <f t="shared" si="484"/>
        <v>15</v>
      </c>
      <c r="AN1215" s="25">
        <f t="shared" si="464"/>
        <v>104.10499999999999</v>
      </c>
      <c r="AO1215" s="28">
        <f t="shared" si="465"/>
        <v>119.10499999999999</v>
      </c>
      <c r="AP1215" s="79"/>
      <c r="AQ1215" s="112">
        <v>50</v>
      </c>
      <c r="AR1215" s="112">
        <v>200</v>
      </c>
      <c r="AS1215" s="112">
        <v>0</v>
      </c>
      <c r="AT1215" s="112">
        <v>0</v>
      </c>
      <c r="AU1215" s="112">
        <v>50</v>
      </c>
      <c r="AV1215" s="62">
        <f t="shared" si="477"/>
        <v>270</v>
      </c>
      <c r="AW1215" s="64">
        <f t="shared" si="467"/>
        <v>256.5</v>
      </c>
      <c r="AX1215" s="24">
        <v>6</v>
      </c>
      <c r="AY1215" s="25">
        <v>20</v>
      </c>
      <c r="AZ1215" s="25">
        <v>8</v>
      </c>
      <c r="BA1215" s="25">
        <v>1</v>
      </c>
      <c r="BB1215" s="81">
        <f t="shared" si="474"/>
        <v>35</v>
      </c>
      <c r="BC1215" s="80">
        <f t="shared" si="468"/>
        <v>221.5</v>
      </c>
      <c r="BD1215" s="36">
        <f t="shared" ref="BD1215:BD1233" si="485">BC1215*0.47</f>
        <v>104.10499999999999</v>
      </c>
      <c r="BE1215" s="80">
        <f t="shared" si="470"/>
        <v>115.18</v>
      </c>
    </row>
    <row r="1216" spans="1:57" ht="17.399999999999999">
      <c r="A1216" s="217">
        <v>41934</v>
      </c>
      <c r="B1216" s="201" t="str">
        <f t="shared" si="458"/>
        <v>18:30:00</v>
      </c>
      <c r="C1216" s="27" t="s">
        <v>36</v>
      </c>
      <c r="D1216" s="88">
        <v>843</v>
      </c>
      <c r="E1216" s="88">
        <v>420</v>
      </c>
      <c r="F1216" s="88">
        <v>624</v>
      </c>
      <c r="G1216" s="88">
        <v>43</v>
      </c>
      <c r="H1216" s="88"/>
      <c r="I1216" s="89">
        <v>20</v>
      </c>
      <c r="J1216" s="55">
        <f t="shared" si="479"/>
        <v>1887</v>
      </c>
      <c r="K1216" s="55">
        <f t="shared" si="480"/>
        <v>63</v>
      </c>
      <c r="L1216" s="89">
        <v>723</v>
      </c>
      <c r="M1216" s="94">
        <v>517</v>
      </c>
      <c r="N1216" s="94"/>
      <c r="O1216" s="93">
        <v>24</v>
      </c>
      <c r="P1216" s="93">
        <v>18</v>
      </c>
      <c r="Q1216" s="93"/>
      <c r="R1216" s="55">
        <f t="shared" si="471"/>
        <v>1240</v>
      </c>
      <c r="S1216" s="55">
        <f t="shared" si="481"/>
        <v>42</v>
      </c>
      <c r="T1216" s="57">
        <f t="shared" si="472"/>
        <v>105</v>
      </c>
      <c r="U1216" s="44">
        <v>5</v>
      </c>
      <c r="V1216" s="44">
        <v>8</v>
      </c>
      <c r="W1216" s="44">
        <v>11</v>
      </c>
      <c r="X1216" s="44"/>
      <c r="Y1216" s="44"/>
      <c r="Z1216" s="44"/>
      <c r="AA1216" s="44"/>
      <c r="AB1216" s="44"/>
      <c r="AC1216" s="68">
        <f t="shared" si="462"/>
        <v>0</v>
      </c>
      <c r="AD1216" s="33">
        <v>30</v>
      </c>
      <c r="AE1216" s="20">
        <f t="shared" si="463"/>
        <v>30</v>
      </c>
      <c r="AF1216" s="85">
        <f t="shared" si="475"/>
        <v>129</v>
      </c>
      <c r="AG1216" s="83">
        <f t="shared" si="473"/>
        <v>99</v>
      </c>
      <c r="AH1216" s="84">
        <v>108</v>
      </c>
      <c r="AI1216" s="78"/>
      <c r="AJ1216" s="22">
        <f t="shared" si="482"/>
        <v>129</v>
      </c>
      <c r="AK1216" s="23">
        <f t="shared" si="483"/>
        <v>5.1049999999999898</v>
      </c>
      <c r="AL1216" s="58"/>
      <c r="AM1216" s="24">
        <f t="shared" si="484"/>
        <v>30</v>
      </c>
      <c r="AN1216" s="25">
        <f t="shared" si="464"/>
        <v>104.10499999999999</v>
      </c>
      <c r="AO1216" s="28">
        <f t="shared" si="465"/>
        <v>134.10499999999999</v>
      </c>
      <c r="AP1216" s="79"/>
      <c r="AQ1216" s="112">
        <v>50</v>
      </c>
      <c r="AR1216" s="112">
        <v>200</v>
      </c>
      <c r="AS1216" s="112">
        <v>0</v>
      </c>
      <c r="AT1216" s="112">
        <v>0</v>
      </c>
      <c r="AU1216" s="112">
        <v>50</v>
      </c>
      <c r="AV1216" s="62">
        <f t="shared" si="477"/>
        <v>270</v>
      </c>
      <c r="AW1216" s="64">
        <f>AV1216*0.95</f>
        <v>256.5</v>
      </c>
      <c r="AX1216" s="24">
        <v>6</v>
      </c>
      <c r="AY1216" s="25">
        <v>20</v>
      </c>
      <c r="AZ1216" s="25">
        <v>8</v>
      </c>
      <c r="BA1216" s="25">
        <v>1</v>
      </c>
      <c r="BB1216" s="81">
        <f t="shared" si="474"/>
        <v>35</v>
      </c>
      <c r="BC1216" s="80">
        <f t="shared" si="468"/>
        <v>221.5</v>
      </c>
      <c r="BD1216" s="36">
        <f t="shared" si="485"/>
        <v>104.10499999999999</v>
      </c>
      <c r="BE1216" s="80">
        <f t="shared" si="470"/>
        <v>115.18</v>
      </c>
    </row>
    <row r="1217" spans="1:57" ht="17.399999999999999">
      <c r="A1217" s="217">
        <v>41934</v>
      </c>
      <c r="B1217" s="201" t="str">
        <f t="shared" si="458"/>
        <v>18:45:00</v>
      </c>
      <c r="C1217" s="27" t="s">
        <v>51</v>
      </c>
      <c r="D1217" s="88">
        <v>843</v>
      </c>
      <c r="E1217" s="88">
        <v>420</v>
      </c>
      <c r="F1217" s="88">
        <v>624</v>
      </c>
      <c r="G1217" s="88">
        <v>43</v>
      </c>
      <c r="H1217" s="88"/>
      <c r="I1217" s="89">
        <v>20</v>
      </c>
      <c r="J1217" s="55">
        <f>D1217+E1217+F1217</f>
        <v>1887</v>
      </c>
      <c r="K1217" s="55">
        <f>G1217+H1217+I1217</f>
        <v>63</v>
      </c>
      <c r="L1217" s="89">
        <v>723</v>
      </c>
      <c r="M1217" s="94">
        <v>517</v>
      </c>
      <c r="N1217" s="94"/>
      <c r="O1217" s="93">
        <v>24</v>
      </c>
      <c r="P1217" s="93">
        <v>18</v>
      </c>
      <c r="Q1217" s="93"/>
      <c r="R1217" s="55">
        <f t="shared" si="471"/>
        <v>1240</v>
      </c>
      <c r="S1217" s="55">
        <f t="shared" si="481"/>
        <v>42</v>
      </c>
      <c r="T1217" s="57">
        <f t="shared" si="472"/>
        <v>105</v>
      </c>
      <c r="U1217" s="44">
        <v>5</v>
      </c>
      <c r="V1217" s="44">
        <v>8</v>
      </c>
      <c r="W1217" s="44">
        <v>11</v>
      </c>
      <c r="X1217" s="44"/>
      <c r="Y1217" s="44"/>
      <c r="Z1217" s="44"/>
      <c r="AA1217" s="44"/>
      <c r="AB1217" s="44"/>
      <c r="AC1217" s="68">
        <f t="shared" si="462"/>
        <v>0</v>
      </c>
      <c r="AD1217" s="33">
        <v>30</v>
      </c>
      <c r="AE1217" s="20">
        <f t="shared" si="463"/>
        <v>30</v>
      </c>
      <c r="AF1217" s="85">
        <f t="shared" si="475"/>
        <v>129</v>
      </c>
      <c r="AG1217" s="83">
        <f t="shared" si="473"/>
        <v>99</v>
      </c>
      <c r="AH1217" s="84">
        <v>107</v>
      </c>
      <c r="AI1217" s="78"/>
      <c r="AJ1217" s="22">
        <f t="shared" si="482"/>
        <v>129</v>
      </c>
      <c r="AK1217" s="23">
        <f t="shared" si="483"/>
        <v>18.5</v>
      </c>
      <c r="AL1217" s="58"/>
      <c r="AM1217" s="24">
        <f t="shared" si="484"/>
        <v>30</v>
      </c>
      <c r="AN1217" s="25">
        <f t="shared" si="464"/>
        <v>117.5</v>
      </c>
      <c r="AO1217" s="28">
        <f t="shared" si="465"/>
        <v>147.5</v>
      </c>
      <c r="AP1217" s="79"/>
      <c r="AQ1217" s="112">
        <v>50</v>
      </c>
      <c r="AR1217" s="112">
        <v>200</v>
      </c>
      <c r="AS1217" s="112">
        <v>0</v>
      </c>
      <c r="AT1217" s="112">
        <v>0</v>
      </c>
      <c r="AU1217" s="112">
        <v>50</v>
      </c>
      <c r="AV1217" s="62">
        <f t="shared" si="477"/>
        <v>300</v>
      </c>
      <c r="AW1217" s="64">
        <f t="shared" si="467"/>
        <v>285</v>
      </c>
      <c r="AX1217" s="24">
        <v>6</v>
      </c>
      <c r="AY1217" s="25">
        <v>20</v>
      </c>
      <c r="AZ1217" s="25">
        <v>8</v>
      </c>
      <c r="BA1217" s="25">
        <v>1</v>
      </c>
      <c r="BB1217" s="81">
        <f t="shared" si="474"/>
        <v>35</v>
      </c>
      <c r="BC1217" s="80">
        <f t="shared" si="468"/>
        <v>250</v>
      </c>
      <c r="BD1217" s="36">
        <f t="shared" si="485"/>
        <v>117.5</v>
      </c>
      <c r="BE1217" s="80">
        <f t="shared" si="470"/>
        <v>130</v>
      </c>
    </row>
    <row r="1218" spans="1:57" ht="17.399999999999999">
      <c r="A1218" s="217">
        <v>41934</v>
      </c>
      <c r="B1218" s="201" t="str">
        <f t="shared" si="458"/>
        <v>19:00:00</v>
      </c>
      <c r="C1218" s="27" t="s">
        <v>25</v>
      </c>
      <c r="D1218" s="88">
        <v>861</v>
      </c>
      <c r="E1218" s="88">
        <v>413</v>
      </c>
      <c r="F1218" s="88">
        <v>949</v>
      </c>
      <c r="G1218" s="88">
        <v>43</v>
      </c>
      <c r="H1218" s="88"/>
      <c r="I1218" s="89">
        <v>30</v>
      </c>
      <c r="J1218" s="55">
        <f t="shared" si="479"/>
        <v>2223</v>
      </c>
      <c r="K1218" s="55">
        <f t="shared" si="480"/>
        <v>73</v>
      </c>
      <c r="L1218" s="89">
        <v>799</v>
      </c>
      <c r="M1218" s="94">
        <v>361</v>
      </c>
      <c r="N1218" s="94"/>
      <c r="O1218" s="93">
        <v>26</v>
      </c>
      <c r="P1218" s="93">
        <v>13</v>
      </c>
      <c r="Q1218" s="93"/>
      <c r="R1218" s="55">
        <f t="shared" si="471"/>
        <v>1160</v>
      </c>
      <c r="S1218" s="55">
        <f t="shared" si="481"/>
        <v>39</v>
      </c>
      <c r="T1218" s="57">
        <f t="shared" si="472"/>
        <v>112</v>
      </c>
      <c r="U1218" s="44">
        <v>6</v>
      </c>
      <c r="V1218" s="44">
        <v>8</v>
      </c>
      <c r="W1218" s="44">
        <v>11.8</v>
      </c>
      <c r="X1218" s="44"/>
      <c r="Y1218" s="44"/>
      <c r="Z1218" s="44"/>
      <c r="AA1218" s="44"/>
      <c r="AB1218" s="44"/>
      <c r="AC1218" s="68">
        <f t="shared" si="462"/>
        <v>0</v>
      </c>
      <c r="AD1218" s="33">
        <v>30</v>
      </c>
      <c r="AE1218" s="20">
        <f t="shared" si="463"/>
        <v>30</v>
      </c>
      <c r="AF1218" s="85">
        <f t="shared" si="475"/>
        <v>137.80000000000001</v>
      </c>
      <c r="AG1218" s="83">
        <f t="shared" si="473"/>
        <v>107.80000000000001</v>
      </c>
      <c r="AH1218" s="84">
        <v>110</v>
      </c>
      <c r="AI1218" s="78"/>
      <c r="AJ1218" s="22">
        <f t="shared" si="482"/>
        <v>137.80000000000001</v>
      </c>
      <c r="AK1218" s="23">
        <f t="shared" si="483"/>
        <v>9.6999999999999886</v>
      </c>
      <c r="AL1218" s="58"/>
      <c r="AM1218" s="24">
        <f t="shared" si="484"/>
        <v>30</v>
      </c>
      <c r="AN1218" s="25">
        <f>BD1218</f>
        <v>117.5</v>
      </c>
      <c r="AO1218" s="28">
        <f>AM1218+AN1218</f>
        <v>147.5</v>
      </c>
      <c r="AP1218" s="79"/>
      <c r="AQ1218" s="112">
        <v>50</v>
      </c>
      <c r="AR1218" s="112">
        <v>200</v>
      </c>
      <c r="AS1218" s="112">
        <v>0</v>
      </c>
      <c r="AT1218" s="112">
        <v>0</v>
      </c>
      <c r="AU1218" s="112">
        <v>50</v>
      </c>
      <c r="AV1218" s="62">
        <f t="shared" si="477"/>
        <v>300</v>
      </c>
      <c r="AW1218" s="64">
        <f>AV1218*0.95</f>
        <v>285</v>
      </c>
      <c r="AX1218" s="24">
        <v>6</v>
      </c>
      <c r="AY1218" s="25">
        <v>20</v>
      </c>
      <c r="AZ1218" s="25">
        <v>8</v>
      </c>
      <c r="BA1218" s="25">
        <v>1</v>
      </c>
      <c r="BB1218" s="81">
        <f>SUM(AX1218:BA1218)</f>
        <v>35</v>
      </c>
      <c r="BC1218" s="80">
        <f>AW1218-BB1218</f>
        <v>250</v>
      </c>
      <c r="BD1218" s="36">
        <f t="shared" si="485"/>
        <v>117.5</v>
      </c>
      <c r="BE1218" s="80">
        <f>BC1218*0.52</f>
        <v>130</v>
      </c>
    </row>
    <row r="1219" spans="1:57" ht="17.399999999999999">
      <c r="A1219" s="217">
        <v>41934</v>
      </c>
      <c r="B1219" s="201" t="str">
        <f t="shared" ref="B1219:B1282" si="486">LEFT(C1219,2) &amp; ":" &amp; RIGHT(C1219,2) &amp; ":00"</f>
        <v>19:15:00</v>
      </c>
      <c r="C1219" s="27" t="s">
        <v>52</v>
      </c>
      <c r="D1219" s="88">
        <v>861</v>
      </c>
      <c r="E1219" s="88">
        <v>413</v>
      </c>
      <c r="F1219" s="88">
        <v>949</v>
      </c>
      <c r="G1219" s="88">
        <v>43</v>
      </c>
      <c r="H1219" s="88"/>
      <c r="I1219" s="89">
        <v>30</v>
      </c>
      <c r="J1219" s="55">
        <f>D1219+E1219+F1219</f>
        <v>2223</v>
      </c>
      <c r="K1219" s="55">
        <f>G1219+H1219+I1219</f>
        <v>73</v>
      </c>
      <c r="L1219" s="89">
        <v>799</v>
      </c>
      <c r="M1219" s="94">
        <v>361</v>
      </c>
      <c r="N1219" s="94"/>
      <c r="O1219" s="93">
        <v>26</v>
      </c>
      <c r="P1219" s="93">
        <v>13</v>
      </c>
      <c r="Q1219" s="93"/>
      <c r="R1219" s="55">
        <f t="shared" si="471"/>
        <v>1160</v>
      </c>
      <c r="S1219" s="55">
        <f t="shared" si="481"/>
        <v>39</v>
      </c>
      <c r="T1219" s="57">
        <f t="shared" si="472"/>
        <v>112</v>
      </c>
      <c r="U1219" s="44">
        <v>6</v>
      </c>
      <c r="V1219" s="44">
        <v>8</v>
      </c>
      <c r="W1219" s="44">
        <v>11.8</v>
      </c>
      <c r="X1219" s="44"/>
      <c r="Y1219" s="44"/>
      <c r="Z1219" s="44"/>
      <c r="AA1219" s="44"/>
      <c r="AB1219" s="44"/>
      <c r="AC1219" s="68">
        <f t="shared" si="462"/>
        <v>0</v>
      </c>
      <c r="AD1219" s="33">
        <v>30</v>
      </c>
      <c r="AE1219" s="20">
        <f t="shared" si="463"/>
        <v>30</v>
      </c>
      <c r="AF1219" s="85">
        <f t="shared" si="475"/>
        <v>137.80000000000001</v>
      </c>
      <c r="AG1219" s="83">
        <f t="shared" si="473"/>
        <v>107.80000000000001</v>
      </c>
      <c r="AH1219" s="84">
        <v>109</v>
      </c>
      <c r="AI1219" s="78"/>
      <c r="AJ1219" s="22">
        <f t="shared" si="482"/>
        <v>137.80000000000001</v>
      </c>
      <c r="AK1219" s="23">
        <f t="shared" si="483"/>
        <v>9.6999999999999886</v>
      </c>
      <c r="AL1219" s="58"/>
      <c r="AM1219" s="24">
        <f t="shared" si="484"/>
        <v>30</v>
      </c>
      <c r="AN1219" s="25">
        <f>BD1219</f>
        <v>117.5</v>
      </c>
      <c r="AO1219" s="28">
        <f>AM1219+AN1219</f>
        <v>147.5</v>
      </c>
      <c r="AP1219" s="79"/>
      <c r="AQ1219" s="112">
        <v>50</v>
      </c>
      <c r="AR1219" s="112">
        <v>200</v>
      </c>
      <c r="AS1219" s="112">
        <v>0</v>
      </c>
      <c r="AT1219" s="112">
        <v>0</v>
      </c>
      <c r="AU1219" s="112">
        <v>50</v>
      </c>
      <c r="AV1219" s="62">
        <f t="shared" si="477"/>
        <v>300</v>
      </c>
      <c r="AW1219" s="64">
        <f>AV1219*0.95</f>
        <v>285</v>
      </c>
      <c r="AX1219" s="24">
        <v>6</v>
      </c>
      <c r="AY1219" s="25">
        <v>20</v>
      </c>
      <c r="AZ1219" s="25">
        <v>8</v>
      </c>
      <c r="BA1219" s="25">
        <v>1</v>
      </c>
      <c r="BB1219" s="81">
        <f>SUM(AX1219:BA1219)</f>
        <v>35</v>
      </c>
      <c r="BC1219" s="80">
        <f>AW1219-BB1219</f>
        <v>250</v>
      </c>
      <c r="BD1219" s="36">
        <f t="shared" si="485"/>
        <v>117.5</v>
      </c>
      <c r="BE1219" s="80">
        <f>BC1219*0.52</f>
        <v>130</v>
      </c>
    </row>
    <row r="1220" spans="1:57" ht="17.399999999999999">
      <c r="A1220" s="217">
        <v>41934</v>
      </c>
      <c r="B1220" s="201" t="str">
        <f t="shared" si="486"/>
        <v>19:30:00</v>
      </c>
      <c r="C1220" s="27" t="s">
        <v>37</v>
      </c>
      <c r="D1220" s="88">
        <v>869</v>
      </c>
      <c r="E1220" s="88">
        <v>410</v>
      </c>
      <c r="F1220" s="88">
        <v>764</v>
      </c>
      <c r="G1220" s="88">
        <v>44</v>
      </c>
      <c r="H1220" s="88"/>
      <c r="I1220" s="89">
        <v>25</v>
      </c>
      <c r="J1220" s="55">
        <f t="shared" si="479"/>
        <v>2043</v>
      </c>
      <c r="K1220" s="55">
        <f t="shared" si="480"/>
        <v>69</v>
      </c>
      <c r="L1220" s="89">
        <v>810</v>
      </c>
      <c r="M1220" s="94">
        <v>208</v>
      </c>
      <c r="N1220" s="94"/>
      <c r="O1220" s="93">
        <v>27</v>
      </c>
      <c r="P1220" s="93">
        <v>7</v>
      </c>
      <c r="Q1220" s="93"/>
      <c r="R1220" s="55">
        <f t="shared" si="471"/>
        <v>1018</v>
      </c>
      <c r="S1220" s="55">
        <f t="shared" si="481"/>
        <v>34</v>
      </c>
      <c r="T1220" s="57">
        <f t="shared" si="472"/>
        <v>103</v>
      </c>
      <c r="U1220" s="44">
        <v>6</v>
      </c>
      <c r="V1220" s="44">
        <v>8</v>
      </c>
      <c r="W1220" s="44">
        <v>11.8</v>
      </c>
      <c r="X1220" s="44"/>
      <c r="Y1220" s="44"/>
      <c r="Z1220" s="44"/>
      <c r="AA1220" s="44"/>
      <c r="AB1220" s="44"/>
      <c r="AC1220" s="68">
        <f t="shared" si="462"/>
        <v>0</v>
      </c>
      <c r="AD1220" s="33">
        <v>30</v>
      </c>
      <c r="AE1220" s="20">
        <f t="shared" si="463"/>
        <v>30</v>
      </c>
      <c r="AF1220" s="85">
        <f t="shared" si="475"/>
        <v>128.80000000000001</v>
      </c>
      <c r="AG1220" s="83">
        <f t="shared" si="473"/>
        <v>98.800000000000011</v>
      </c>
      <c r="AH1220" s="84">
        <v>109</v>
      </c>
      <c r="AI1220" s="78"/>
      <c r="AJ1220" s="22">
        <f t="shared" si="482"/>
        <v>128.80000000000001</v>
      </c>
      <c r="AK1220" s="23">
        <f t="shared" si="483"/>
        <v>18.699999999999989</v>
      </c>
      <c r="AL1220" s="58"/>
      <c r="AM1220" s="24">
        <f t="shared" si="484"/>
        <v>30</v>
      </c>
      <c r="AN1220" s="25">
        <f>BD1220</f>
        <v>117.5</v>
      </c>
      <c r="AO1220" s="28">
        <f>AM1220+AN1220</f>
        <v>147.5</v>
      </c>
      <c r="AP1220" s="79"/>
      <c r="AQ1220" s="112">
        <v>50</v>
      </c>
      <c r="AR1220" s="112">
        <v>200</v>
      </c>
      <c r="AS1220" s="112">
        <v>0</v>
      </c>
      <c r="AT1220" s="112">
        <v>0</v>
      </c>
      <c r="AU1220" s="112">
        <v>50</v>
      </c>
      <c r="AV1220" s="62">
        <f t="shared" si="477"/>
        <v>300</v>
      </c>
      <c r="AW1220" s="64">
        <f>AV1220*0.95</f>
        <v>285</v>
      </c>
      <c r="AX1220" s="24">
        <v>6</v>
      </c>
      <c r="AY1220" s="25">
        <v>20</v>
      </c>
      <c r="AZ1220" s="25">
        <v>8</v>
      </c>
      <c r="BA1220" s="25">
        <v>1</v>
      </c>
      <c r="BB1220" s="81">
        <f>SUM(AX1220:BA1220)</f>
        <v>35</v>
      </c>
      <c r="BC1220" s="80">
        <f>AW1220-BB1220</f>
        <v>250</v>
      </c>
      <c r="BD1220" s="36">
        <f t="shared" si="485"/>
        <v>117.5</v>
      </c>
      <c r="BE1220" s="80">
        <f>BC1220*0.52</f>
        <v>130</v>
      </c>
    </row>
    <row r="1221" spans="1:57" ht="17.399999999999999">
      <c r="A1221" s="217">
        <v>41934</v>
      </c>
      <c r="B1221" s="201" t="str">
        <f t="shared" si="486"/>
        <v>19:45:00</v>
      </c>
      <c r="C1221" s="27" t="s">
        <v>53</v>
      </c>
      <c r="D1221" s="88">
        <v>869</v>
      </c>
      <c r="E1221" s="88">
        <v>410</v>
      </c>
      <c r="F1221" s="88">
        <v>764</v>
      </c>
      <c r="G1221" s="88">
        <v>44</v>
      </c>
      <c r="H1221" s="88"/>
      <c r="I1221" s="89">
        <v>25</v>
      </c>
      <c r="J1221" s="55">
        <f>D1221+E1221+F1221</f>
        <v>2043</v>
      </c>
      <c r="K1221" s="55">
        <f>G1221+H1221+I1221</f>
        <v>69</v>
      </c>
      <c r="L1221" s="89">
        <v>810</v>
      </c>
      <c r="M1221" s="94">
        <v>208</v>
      </c>
      <c r="N1221" s="94"/>
      <c r="O1221" s="93">
        <v>27</v>
      </c>
      <c r="P1221" s="93">
        <v>7</v>
      </c>
      <c r="Q1221" s="93"/>
      <c r="R1221" s="55">
        <f t="shared" si="471"/>
        <v>1018</v>
      </c>
      <c r="S1221" s="55">
        <f t="shared" si="481"/>
        <v>34</v>
      </c>
      <c r="T1221" s="57">
        <f t="shared" si="472"/>
        <v>103</v>
      </c>
      <c r="U1221" s="44">
        <v>6</v>
      </c>
      <c r="V1221" s="44">
        <v>8</v>
      </c>
      <c r="W1221" s="44">
        <v>11.8</v>
      </c>
      <c r="X1221" s="44"/>
      <c r="Y1221" s="44"/>
      <c r="Z1221" s="44"/>
      <c r="AA1221" s="44"/>
      <c r="AB1221" s="44"/>
      <c r="AC1221" s="68">
        <f t="shared" si="462"/>
        <v>0</v>
      </c>
      <c r="AD1221" s="33">
        <v>30</v>
      </c>
      <c r="AE1221" s="20">
        <f t="shared" si="463"/>
        <v>30</v>
      </c>
      <c r="AF1221" s="85">
        <f t="shared" si="475"/>
        <v>128.80000000000001</v>
      </c>
      <c r="AG1221" s="83">
        <f t="shared" si="473"/>
        <v>98.800000000000011</v>
      </c>
      <c r="AH1221" s="84">
        <v>109</v>
      </c>
      <c r="AI1221" s="78"/>
      <c r="AJ1221" s="22">
        <f t="shared" si="482"/>
        <v>128.80000000000001</v>
      </c>
      <c r="AK1221" s="23">
        <f t="shared" si="483"/>
        <v>18.699999999999989</v>
      </c>
      <c r="AL1221" s="58"/>
      <c r="AM1221" s="24">
        <f t="shared" si="484"/>
        <v>30</v>
      </c>
      <c r="AN1221" s="25">
        <f>BD1221</f>
        <v>117.5</v>
      </c>
      <c r="AO1221" s="28">
        <f>AM1221+AN1221</f>
        <v>147.5</v>
      </c>
      <c r="AP1221" s="79"/>
      <c r="AQ1221" s="112">
        <v>50</v>
      </c>
      <c r="AR1221" s="112">
        <v>200</v>
      </c>
      <c r="AS1221" s="112">
        <v>0</v>
      </c>
      <c r="AT1221" s="112">
        <v>0</v>
      </c>
      <c r="AU1221" s="112">
        <v>50</v>
      </c>
      <c r="AV1221" s="62">
        <f t="shared" si="477"/>
        <v>300</v>
      </c>
      <c r="AW1221" s="64">
        <f>AV1221*0.95</f>
        <v>285</v>
      </c>
      <c r="AX1221" s="24">
        <v>6</v>
      </c>
      <c r="AY1221" s="25">
        <v>20</v>
      </c>
      <c r="AZ1221" s="25">
        <v>8</v>
      </c>
      <c r="BA1221" s="25">
        <v>1</v>
      </c>
      <c r="BB1221" s="81">
        <f>SUM(AX1221:BA1221)</f>
        <v>35</v>
      </c>
      <c r="BC1221" s="80">
        <f>AW1221-BB1221</f>
        <v>250</v>
      </c>
      <c r="BD1221" s="36">
        <f t="shared" si="485"/>
        <v>117.5</v>
      </c>
      <c r="BE1221" s="80">
        <f>BC1221*0.52</f>
        <v>130</v>
      </c>
    </row>
    <row r="1222" spans="1:57" ht="17.399999999999999">
      <c r="A1222" s="217">
        <v>41934</v>
      </c>
      <c r="B1222" s="201" t="str">
        <f t="shared" si="486"/>
        <v>20:00:00</v>
      </c>
      <c r="C1222" s="27" t="s">
        <v>26</v>
      </c>
      <c r="D1222" s="88">
        <v>860</v>
      </c>
      <c r="E1222" s="88">
        <v>412</v>
      </c>
      <c r="F1222" s="88">
        <v>791</v>
      </c>
      <c r="G1222" s="88">
        <v>44</v>
      </c>
      <c r="H1222" s="88"/>
      <c r="I1222" s="89">
        <v>26</v>
      </c>
      <c r="J1222" s="55">
        <f t="shared" si="479"/>
        <v>2063</v>
      </c>
      <c r="K1222" s="55">
        <f t="shared" si="480"/>
        <v>70</v>
      </c>
      <c r="L1222" s="88">
        <v>819</v>
      </c>
      <c r="M1222" s="94">
        <v>344</v>
      </c>
      <c r="N1222" s="94"/>
      <c r="O1222" s="93">
        <v>27</v>
      </c>
      <c r="P1222" s="93">
        <v>13</v>
      </c>
      <c r="Q1222" s="93"/>
      <c r="R1222" s="55">
        <f>SUM(L1222+M1222+N1222)</f>
        <v>1163</v>
      </c>
      <c r="S1222" s="55">
        <f t="shared" si="481"/>
        <v>40</v>
      </c>
      <c r="T1222" s="57">
        <f t="shared" si="472"/>
        <v>110</v>
      </c>
      <c r="U1222" s="44">
        <v>6</v>
      </c>
      <c r="V1222" s="44">
        <v>7.5</v>
      </c>
      <c r="W1222" s="44">
        <v>11.7</v>
      </c>
      <c r="X1222" s="44"/>
      <c r="Y1222" s="44"/>
      <c r="Z1222" s="44"/>
      <c r="AA1222" s="44"/>
      <c r="AB1222" s="44"/>
      <c r="AC1222" s="68">
        <f t="shared" si="462"/>
        <v>0</v>
      </c>
      <c r="AD1222" s="33">
        <v>30</v>
      </c>
      <c r="AE1222" s="20">
        <f t="shared" si="463"/>
        <v>30</v>
      </c>
      <c r="AF1222" s="85">
        <f t="shared" si="475"/>
        <v>135.19999999999999</v>
      </c>
      <c r="AG1222" s="83">
        <f t="shared" si="473"/>
        <v>105.19999999999999</v>
      </c>
      <c r="AH1222" s="84">
        <v>109</v>
      </c>
      <c r="AI1222" s="78"/>
      <c r="AJ1222" s="22">
        <f t="shared" si="482"/>
        <v>135.19999999999999</v>
      </c>
      <c r="AK1222" s="23">
        <f t="shared" si="483"/>
        <v>12.300000000000011</v>
      </c>
      <c r="AL1222" s="58"/>
      <c r="AM1222" s="24">
        <f t="shared" si="484"/>
        <v>30</v>
      </c>
      <c r="AN1222" s="25">
        <f t="shared" si="464"/>
        <v>117.5</v>
      </c>
      <c r="AO1222" s="28">
        <f t="shared" si="465"/>
        <v>147.5</v>
      </c>
      <c r="AP1222" s="79"/>
      <c r="AQ1222" s="112">
        <v>50</v>
      </c>
      <c r="AR1222" s="112">
        <v>200</v>
      </c>
      <c r="AS1222" s="112">
        <v>0</v>
      </c>
      <c r="AT1222" s="112">
        <v>0</v>
      </c>
      <c r="AU1222" s="112">
        <v>50</v>
      </c>
      <c r="AV1222" s="62">
        <f t="shared" si="477"/>
        <v>300</v>
      </c>
      <c r="AW1222" s="64">
        <f t="shared" si="467"/>
        <v>285</v>
      </c>
      <c r="AX1222" s="24">
        <v>6</v>
      </c>
      <c r="AY1222" s="25">
        <v>20</v>
      </c>
      <c r="AZ1222" s="25">
        <v>8</v>
      </c>
      <c r="BA1222" s="25">
        <v>1</v>
      </c>
      <c r="BB1222" s="81">
        <f t="shared" si="474"/>
        <v>35</v>
      </c>
      <c r="BC1222" s="80">
        <f t="shared" si="468"/>
        <v>250</v>
      </c>
      <c r="BD1222" s="36">
        <f t="shared" si="485"/>
        <v>117.5</v>
      </c>
      <c r="BE1222" s="80">
        <f t="shared" si="470"/>
        <v>130</v>
      </c>
    </row>
    <row r="1223" spans="1:57" ht="17.399999999999999">
      <c r="A1223" s="217">
        <v>41934</v>
      </c>
      <c r="B1223" s="201" t="str">
        <f t="shared" si="486"/>
        <v>20:15:00</v>
      </c>
      <c r="C1223" s="27" t="s">
        <v>54</v>
      </c>
      <c r="D1223" s="88">
        <v>860</v>
      </c>
      <c r="E1223" s="88">
        <v>412</v>
      </c>
      <c r="F1223" s="88">
        <v>791</v>
      </c>
      <c r="G1223" s="88">
        <v>44</v>
      </c>
      <c r="H1223" s="88"/>
      <c r="I1223" s="89">
        <v>26</v>
      </c>
      <c r="J1223" s="55">
        <f>D1223+E1223+F1223</f>
        <v>2063</v>
      </c>
      <c r="K1223" s="55">
        <f>G1223+H1223+I1223</f>
        <v>70</v>
      </c>
      <c r="L1223" s="88">
        <v>819</v>
      </c>
      <c r="M1223" s="94">
        <v>344</v>
      </c>
      <c r="N1223" s="94"/>
      <c r="O1223" s="93">
        <v>27</v>
      </c>
      <c r="P1223" s="93">
        <v>13</v>
      </c>
      <c r="Q1223" s="93"/>
      <c r="R1223" s="55">
        <f>SUM(L1223+M1223+N1223)</f>
        <v>1163</v>
      </c>
      <c r="S1223" s="55">
        <f t="shared" si="481"/>
        <v>40</v>
      </c>
      <c r="T1223" s="57">
        <f t="shared" si="472"/>
        <v>110</v>
      </c>
      <c r="U1223" s="44">
        <v>6</v>
      </c>
      <c r="V1223" s="44">
        <v>7.5</v>
      </c>
      <c r="W1223" s="44">
        <v>11.7</v>
      </c>
      <c r="X1223" s="44"/>
      <c r="Y1223" s="44"/>
      <c r="Z1223" s="44"/>
      <c r="AA1223" s="44"/>
      <c r="AB1223" s="44"/>
      <c r="AC1223" s="68">
        <f t="shared" si="462"/>
        <v>0</v>
      </c>
      <c r="AD1223" s="33">
        <v>30</v>
      </c>
      <c r="AE1223" s="20">
        <f t="shared" si="463"/>
        <v>30</v>
      </c>
      <c r="AF1223" s="85">
        <f t="shared" si="475"/>
        <v>135.19999999999999</v>
      </c>
      <c r="AG1223" s="83">
        <f t="shared" si="473"/>
        <v>105.19999999999999</v>
      </c>
      <c r="AH1223" s="84">
        <v>109</v>
      </c>
      <c r="AI1223" s="78"/>
      <c r="AJ1223" s="22">
        <f t="shared" si="482"/>
        <v>135.19999999999999</v>
      </c>
      <c r="AK1223" s="23">
        <f t="shared" si="483"/>
        <v>12.300000000000011</v>
      </c>
      <c r="AL1223" s="58"/>
      <c r="AM1223" s="24">
        <f t="shared" si="484"/>
        <v>30</v>
      </c>
      <c r="AN1223" s="25">
        <f t="shared" si="464"/>
        <v>117.5</v>
      </c>
      <c r="AO1223" s="28">
        <f t="shared" si="465"/>
        <v>147.5</v>
      </c>
      <c r="AP1223" s="79"/>
      <c r="AQ1223" s="112">
        <v>50</v>
      </c>
      <c r="AR1223" s="112">
        <v>200</v>
      </c>
      <c r="AS1223" s="112">
        <v>0</v>
      </c>
      <c r="AT1223" s="112">
        <v>0</v>
      </c>
      <c r="AU1223" s="112">
        <v>50</v>
      </c>
      <c r="AV1223" s="62">
        <f t="shared" si="477"/>
        <v>300</v>
      </c>
      <c r="AW1223" s="64">
        <f t="shared" si="467"/>
        <v>285</v>
      </c>
      <c r="AX1223" s="24">
        <v>6</v>
      </c>
      <c r="AY1223" s="25">
        <v>20</v>
      </c>
      <c r="AZ1223" s="25">
        <v>8</v>
      </c>
      <c r="BA1223" s="25">
        <v>1</v>
      </c>
      <c r="BB1223" s="81">
        <f t="shared" si="474"/>
        <v>35</v>
      </c>
      <c r="BC1223" s="80">
        <f t="shared" si="468"/>
        <v>250</v>
      </c>
      <c r="BD1223" s="36">
        <f t="shared" si="485"/>
        <v>117.5</v>
      </c>
      <c r="BE1223" s="80">
        <f t="shared" si="470"/>
        <v>130</v>
      </c>
    </row>
    <row r="1224" spans="1:57" ht="17.399999999999999">
      <c r="A1224" s="217">
        <v>41934</v>
      </c>
      <c r="B1224" s="201" t="str">
        <f t="shared" si="486"/>
        <v>20:30:00</v>
      </c>
      <c r="C1224" s="27" t="s">
        <v>55</v>
      </c>
      <c r="D1224" s="88">
        <v>950</v>
      </c>
      <c r="E1224" s="88">
        <v>403</v>
      </c>
      <c r="F1224" s="88">
        <v>789</v>
      </c>
      <c r="G1224" s="88">
        <v>46</v>
      </c>
      <c r="H1224" s="88"/>
      <c r="I1224" s="89">
        <v>26</v>
      </c>
      <c r="J1224" s="55">
        <f t="shared" si="479"/>
        <v>2142</v>
      </c>
      <c r="K1224" s="55">
        <f t="shared" si="480"/>
        <v>72</v>
      </c>
      <c r="L1224" s="88">
        <v>794</v>
      </c>
      <c r="M1224" s="94">
        <v>312</v>
      </c>
      <c r="N1224" s="94"/>
      <c r="O1224" s="93">
        <v>26</v>
      </c>
      <c r="P1224" s="93">
        <v>11</v>
      </c>
      <c r="Q1224" s="93"/>
      <c r="R1224" s="55">
        <f t="shared" si="471"/>
        <v>1106</v>
      </c>
      <c r="S1224" s="55">
        <f t="shared" si="481"/>
        <v>37</v>
      </c>
      <c r="T1224" s="57">
        <f t="shared" si="472"/>
        <v>109</v>
      </c>
      <c r="U1224" s="44">
        <v>6</v>
      </c>
      <c r="V1224" s="44">
        <v>7.5</v>
      </c>
      <c r="W1224" s="44">
        <v>11.7</v>
      </c>
      <c r="X1224" s="44"/>
      <c r="Y1224" s="44"/>
      <c r="Z1224" s="44"/>
      <c r="AA1224" s="44"/>
      <c r="AB1224" s="44"/>
      <c r="AC1224" s="68">
        <f t="shared" si="462"/>
        <v>0</v>
      </c>
      <c r="AD1224" s="33">
        <v>30</v>
      </c>
      <c r="AE1224" s="20">
        <f t="shared" si="463"/>
        <v>30</v>
      </c>
      <c r="AF1224" s="85">
        <f t="shared" si="475"/>
        <v>134.19999999999999</v>
      </c>
      <c r="AG1224" s="83">
        <f t="shared" si="473"/>
        <v>104.19999999999999</v>
      </c>
      <c r="AH1224" s="84">
        <v>106</v>
      </c>
      <c r="AI1224" s="78"/>
      <c r="AJ1224" s="22">
        <f t="shared" si="482"/>
        <v>134.19999999999999</v>
      </c>
      <c r="AK1224" s="23">
        <f t="shared" si="483"/>
        <v>13.300000000000011</v>
      </c>
      <c r="AL1224" s="58"/>
      <c r="AM1224" s="24">
        <f t="shared" si="484"/>
        <v>30</v>
      </c>
      <c r="AN1224" s="25">
        <f t="shared" si="464"/>
        <v>117.5</v>
      </c>
      <c r="AO1224" s="28">
        <f t="shared" si="465"/>
        <v>147.5</v>
      </c>
      <c r="AP1224" s="79"/>
      <c r="AQ1224" s="112">
        <v>50</v>
      </c>
      <c r="AR1224" s="112">
        <v>200</v>
      </c>
      <c r="AS1224" s="112">
        <v>0</v>
      </c>
      <c r="AT1224" s="112">
        <v>0</v>
      </c>
      <c r="AU1224" s="112">
        <v>50</v>
      </c>
      <c r="AV1224" s="62">
        <f t="shared" si="477"/>
        <v>300</v>
      </c>
      <c r="AW1224" s="64">
        <f t="shared" si="467"/>
        <v>285</v>
      </c>
      <c r="AX1224" s="24">
        <v>6</v>
      </c>
      <c r="AY1224" s="25">
        <v>20</v>
      </c>
      <c r="AZ1224" s="25">
        <v>8</v>
      </c>
      <c r="BA1224" s="25">
        <v>1</v>
      </c>
      <c r="BB1224" s="81">
        <f t="shared" si="474"/>
        <v>35</v>
      </c>
      <c r="BC1224" s="80">
        <f t="shared" si="468"/>
        <v>250</v>
      </c>
      <c r="BD1224" s="36">
        <f t="shared" si="485"/>
        <v>117.5</v>
      </c>
      <c r="BE1224" s="80">
        <f t="shared" si="470"/>
        <v>130</v>
      </c>
    </row>
    <row r="1225" spans="1:57" ht="17.399999999999999">
      <c r="A1225" s="217">
        <v>41934</v>
      </c>
      <c r="B1225" s="201" t="str">
        <f t="shared" si="486"/>
        <v>20:45:00</v>
      </c>
      <c r="C1225" s="27" t="s">
        <v>56</v>
      </c>
      <c r="D1225" s="88">
        <v>950</v>
      </c>
      <c r="E1225" s="88">
        <v>403</v>
      </c>
      <c r="F1225" s="88">
        <v>789</v>
      </c>
      <c r="G1225" s="88">
        <v>46</v>
      </c>
      <c r="H1225" s="88"/>
      <c r="I1225" s="89">
        <v>26</v>
      </c>
      <c r="J1225" s="55">
        <f>D1225+E1225+F1225</f>
        <v>2142</v>
      </c>
      <c r="K1225" s="55">
        <f>G1225+H1225+I1225</f>
        <v>72</v>
      </c>
      <c r="L1225" s="88">
        <v>794</v>
      </c>
      <c r="M1225" s="94">
        <v>312</v>
      </c>
      <c r="N1225" s="94"/>
      <c r="O1225" s="93">
        <v>26</v>
      </c>
      <c r="P1225" s="93">
        <v>11</v>
      </c>
      <c r="Q1225" s="93"/>
      <c r="R1225" s="55">
        <f t="shared" si="471"/>
        <v>1106</v>
      </c>
      <c r="S1225" s="55">
        <f t="shared" si="481"/>
        <v>37</v>
      </c>
      <c r="T1225" s="57">
        <f t="shared" si="472"/>
        <v>109</v>
      </c>
      <c r="U1225" s="44">
        <v>6</v>
      </c>
      <c r="V1225" s="44">
        <v>7.5</v>
      </c>
      <c r="W1225" s="44">
        <v>11.7</v>
      </c>
      <c r="X1225" s="44"/>
      <c r="Y1225" s="44"/>
      <c r="Z1225" s="44"/>
      <c r="AA1225" s="44"/>
      <c r="AB1225" s="44"/>
      <c r="AC1225" s="68">
        <f t="shared" si="462"/>
        <v>0</v>
      </c>
      <c r="AD1225" s="33">
        <v>30</v>
      </c>
      <c r="AE1225" s="20">
        <f t="shared" si="463"/>
        <v>30</v>
      </c>
      <c r="AF1225" s="85">
        <f t="shared" si="475"/>
        <v>134.19999999999999</v>
      </c>
      <c r="AG1225" s="83">
        <f t="shared" si="473"/>
        <v>104.19999999999999</v>
      </c>
      <c r="AH1225" s="84">
        <v>106</v>
      </c>
      <c r="AI1225" s="78"/>
      <c r="AJ1225" s="22">
        <f t="shared" si="482"/>
        <v>134.19999999999999</v>
      </c>
      <c r="AK1225" s="23">
        <f t="shared" si="483"/>
        <v>13.300000000000011</v>
      </c>
      <c r="AL1225" s="58"/>
      <c r="AM1225" s="24">
        <f t="shared" si="484"/>
        <v>30</v>
      </c>
      <c r="AN1225" s="25">
        <f t="shared" si="464"/>
        <v>117.5</v>
      </c>
      <c r="AO1225" s="28">
        <f t="shared" si="465"/>
        <v>147.5</v>
      </c>
      <c r="AP1225" s="79"/>
      <c r="AQ1225" s="112">
        <v>50</v>
      </c>
      <c r="AR1225" s="112">
        <v>200</v>
      </c>
      <c r="AS1225" s="112">
        <v>0</v>
      </c>
      <c r="AT1225" s="112">
        <v>0</v>
      </c>
      <c r="AU1225" s="112">
        <v>50</v>
      </c>
      <c r="AV1225" s="62">
        <f t="shared" si="477"/>
        <v>300</v>
      </c>
      <c r="AW1225" s="64">
        <f t="shared" si="467"/>
        <v>285</v>
      </c>
      <c r="AX1225" s="24">
        <v>6</v>
      </c>
      <c r="AY1225" s="25">
        <v>20</v>
      </c>
      <c r="AZ1225" s="25">
        <v>8</v>
      </c>
      <c r="BA1225" s="25">
        <v>1</v>
      </c>
      <c r="BB1225" s="81">
        <f t="shared" si="474"/>
        <v>35</v>
      </c>
      <c r="BC1225" s="80">
        <f t="shared" si="468"/>
        <v>250</v>
      </c>
      <c r="BD1225" s="36">
        <f t="shared" si="485"/>
        <v>117.5</v>
      </c>
      <c r="BE1225" s="80">
        <f t="shared" si="470"/>
        <v>130</v>
      </c>
    </row>
    <row r="1226" spans="1:57" ht="17.399999999999999">
      <c r="A1226" s="217">
        <v>41934</v>
      </c>
      <c r="B1226" s="201" t="str">
        <f t="shared" si="486"/>
        <v>21:00:00</v>
      </c>
      <c r="C1226" s="27" t="s">
        <v>27</v>
      </c>
      <c r="D1226" s="88">
        <v>818</v>
      </c>
      <c r="E1226" s="88">
        <v>391</v>
      </c>
      <c r="F1226" s="88">
        <v>812</v>
      </c>
      <c r="G1226" s="88">
        <v>45</v>
      </c>
      <c r="H1226" s="88"/>
      <c r="I1226" s="89">
        <v>27</v>
      </c>
      <c r="J1226" s="55">
        <f t="shared" si="479"/>
        <v>2021</v>
      </c>
      <c r="K1226" s="55">
        <f t="shared" si="480"/>
        <v>72</v>
      </c>
      <c r="L1226" s="88">
        <v>787</v>
      </c>
      <c r="M1226" s="94">
        <v>331</v>
      </c>
      <c r="N1226" s="94"/>
      <c r="O1226" s="93">
        <v>26</v>
      </c>
      <c r="P1226" s="93">
        <v>12</v>
      </c>
      <c r="Q1226" s="93"/>
      <c r="R1226" s="55">
        <f t="shared" si="471"/>
        <v>1118</v>
      </c>
      <c r="S1226" s="55">
        <f t="shared" si="481"/>
        <v>38</v>
      </c>
      <c r="T1226" s="57">
        <f t="shared" si="472"/>
        <v>110</v>
      </c>
      <c r="U1226" s="44">
        <v>6</v>
      </c>
      <c r="V1226" s="44">
        <v>7.5</v>
      </c>
      <c r="W1226" s="44">
        <v>11.3</v>
      </c>
      <c r="X1226" s="44"/>
      <c r="Y1226" s="44"/>
      <c r="Z1226" s="44"/>
      <c r="AA1226" s="44"/>
      <c r="AB1226" s="44"/>
      <c r="AC1226" s="68">
        <f t="shared" si="462"/>
        <v>0</v>
      </c>
      <c r="AD1226" s="33">
        <v>30</v>
      </c>
      <c r="AE1226" s="20">
        <f t="shared" si="463"/>
        <v>30</v>
      </c>
      <c r="AF1226" s="85">
        <f t="shared" si="475"/>
        <v>134.80000000000001</v>
      </c>
      <c r="AG1226" s="83">
        <f t="shared" si="473"/>
        <v>104.80000000000001</v>
      </c>
      <c r="AH1226" s="84">
        <v>106</v>
      </c>
      <c r="AI1226" s="78"/>
      <c r="AJ1226" s="22">
        <f t="shared" si="482"/>
        <v>134.80000000000001</v>
      </c>
      <c r="AK1226" s="23">
        <f t="shared" si="483"/>
        <v>12.699999999999989</v>
      </c>
      <c r="AL1226" s="58"/>
      <c r="AM1226" s="24">
        <f t="shared" si="484"/>
        <v>30</v>
      </c>
      <c r="AN1226" s="25">
        <f t="shared" si="464"/>
        <v>117.5</v>
      </c>
      <c r="AO1226" s="28">
        <f t="shared" si="465"/>
        <v>147.5</v>
      </c>
      <c r="AP1226" s="79"/>
      <c r="AQ1226" s="112">
        <v>50</v>
      </c>
      <c r="AR1226" s="112">
        <v>200</v>
      </c>
      <c r="AS1226" s="112">
        <v>0</v>
      </c>
      <c r="AT1226" s="112">
        <v>0</v>
      </c>
      <c r="AU1226" s="112">
        <v>50</v>
      </c>
      <c r="AV1226" s="62">
        <f t="shared" si="477"/>
        <v>300</v>
      </c>
      <c r="AW1226" s="64">
        <f t="shared" si="467"/>
        <v>285</v>
      </c>
      <c r="AX1226" s="24">
        <v>6</v>
      </c>
      <c r="AY1226" s="25">
        <v>20</v>
      </c>
      <c r="AZ1226" s="25">
        <v>8</v>
      </c>
      <c r="BA1226" s="25">
        <v>1</v>
      </c>
      <c r="BB1226" s="81">
        <f t="shared" si="474"/>
        <v>35</v>
      </c>
      <c r="BC1226" s="80">
        <f t="shared" si="468"/>
        <v>250</v>
      </c>
      <c r="BD1226" s="36">
        <f t="shared" si="485"/>
        <v>117.5</v>
      </c>
      <c r="BE1226" s="80">
        <f t="shared" si="470"/>
        <v>130</v>
      </c>
    </row>
    <row r="1227" spans="1:57" ht="17.399999999999999">
      <c r="A1227" s="217">
        <v>41934</v>
      </c>
      <c r="B1227" s="201" t="str">
        <f t="shared" si="486"/>
        <v>21:15:00</v>
      </c>
      <c r="C1227" s="27" t="s">
        <v>57</v>
      </c>
      <c r="D1227" s="88">
        <v>818</v>
      </c>
      <c r="E1227" s="88">
        <v>391</v>
      </c>
      <c r="F1227" s="88">
        <v>812</v>
      </c>
      <c r="G1227" s="88">
        <v>45</v>
      </c>
      <c r="H1227" s="88"/>
      <c r="I1227" s="89">
        <v>27</v>
      </c>
      <c r="J1227" s="55">
        <f>D1227+E1227+F1227</f>
        <v>2021</v>
      </c>
      <c r="K1227" s="55">
        <f>G1227+H1227+I1227</f>
        <v>72</v>
      </c>
      <c r="L1227" s="88">
        <v>787</v>
      </c>
      <c r="M1227" s="94">
        <v>331</v>
      </c>
      <c r="N1227" s="94"/>
      <c r="O1227" s="93">
        <v>26</v>
      </c>
      <c r="P1227" s="93">
        <v>12</v>
      </c>
      <c r="Q1227" s="93"/>
      <c r="R1227" s="55">
        <f t="shared" si="471"/>
        <v>1118</v>
      </c>
      <c r="S1227" s="55">
        <f t="shared" si="481"/>
        <v>38</v>
      </c>
      <c r="T1227" s="57">
        <f t="shared" si="472"/>
        <v>110</v>
      </c>
      <c r="U1227" s="44">
        <v>6</v>
      </c>
      <c r="V1227" s="44">
        <v>7.5</v>
      </c>
      <c r="W1227" s="44">
        <v>11.3</v>
      </c>
      <c r="X1227" s="44"/>
      <c r="Y1227" s="44"/>
      <c r="Z1227" s="44"/>
      <c r="AA1227" s="44"/>
      <c r="AB1227" s="44"/>
      <c r="AC1227" s="68">
        <f t="shared" si="462"/>
        <v>0</v>
      </c>
      <c r="AD1227" s="33">
        <v>30</v>
      </c>
      <c r="AE1227" s="20">
        <f t="shared" si="463"/>
        <v>30</v>
      </c>
      <c r="AF1227" s="85">
        <f t="shared" si="475"/>
        <v>134.80000000000001</v>
      </c>
      <c r="AG1227" s="83">
        <f t="shared" si="473"/>
        <v>104.80000000000001</v>
      </c>
      <c r="AH1227" s="84">
        <v>106</v>
      </c>
      <c r="AI1227" s="78"/>
      <c r="AJ1227" s="22">
        <f t="shared" si="482"/>
        <v>134.80000000000001</v>
      </c>
      <c r="AK1227" s="23">
        <f t="shared" si="483"/>
        <v>12.699999999999989</v>
      </c>
      <c r="AL1227" s="58"/>
      <c r="AM1227" s="24">
        <f t="shared" si="484"/>
        <v>30</v>
      </c>
      <c r="AN1227" s="25">
        <f t="shared" si="464"/>
        <v>117.5</v>
      </c>
      <c r="AO1227" s="28">
        <f t="shared" si="465"/>
        <v>147.5</v>
      </c>
      <c r="AP1227" s="79"/>
      <c r="AQ1227" s="112">
        <v>50</v>
      </c>
      <c r="AR1227" s="112">
        <v>200</v>
      </c>
      <c r="AS1227" s="112">
        <v>0</v>
      </c>
      <c r="AT1227" s="112">
        <v>0</v>
      </c>
      <c r="AU1227" s="112">
        <v>50</v>
      </c>
      <c r="AV1227" s="62">
        <f t="shared" si="477"/>
        <v>300</v>
      </c>
      <c r="AW1227" s="64">
        <f t="shared" si="467"/>
        <v>285</v>
      </c>
      <c r="AX1227" s="24">
        <v>6</v>
      </c>
      <c r="AY1227" s="25">
        <v>20</v>
      </c>
      <c r="AZ1227" s="25">
        <v>8</v>
      </c>
      <c r="BA1227" s="25">
        <v>1</v>
      </c>
      <c r="BB1227" s="81">
        <f t="shared" si="474"/>
        <v>35</v>
      </c>
      <c r="BC1227" s="80">
        <f t="shared" si="468"/>
        <v>250</v>
      </c>
      <c r="BD1227" s="36">
        <f t="shared" si="485"/>
        <v>117.5</v>
      </c>
      <c r="BE1227" s="80">
        <f t="shared" si="470"/>
        <v>130</v>
      </c>
    </row>
    <row r="1228" spans="1:57" ht="17.399999999999999">
      <c r="A1228" s="217">
        <v>41934</v>
      </c>
      <c r="B1228" s="201" t="str">
        <f t="shared" si="486"/>
        <v>21:30:00</v>
      </c>
      <c r="C1228" s="27" t="s">
        <v>58</v>
      </c>
      <c r="D1228" s="88">
        <v>982</v>
      </c>
      <c r="E1228" s="88">
        <v>383</v>
      </c>
      <c r="F1228" s="88">
        <v>834</v>
      </c>
      <c r="G1228" s="88">
        <v>47</v>
      </c>
      <c r="H1228" s="88"/>
      <c r="I1228" s="89">
        <v>27</v>
      </c>
      <c r="J1228" s="55">
        <f t="shared" si="479"/>
        <v>2199</v>
      </c>
      <c r="K1228" s="55">
        <f t="shared" si="480"/>
        <v>74</v>
      </c>
      <c r="L1228" s="88">
        <v>773</v>
      </c>
      <c r="M1228" s="94">
        <v>351</v>
      </c>
      <c r="N1228" s="94"/>
      <c r="O1228" s="93">
        <v>25</v>
      </c>
      <c r="P1228" s="93">
        <v>12</v>
      </c>
      <c r="Q1228" s="93"/>
      <c r="R1228" s="55">
        <f t="shared" si="471"/>
        <v>1124</v>
      </c>
      <c r="S1228" s="55">
        <f t="shared" si="481"/>
        <v>37</v>
      </c>
      <c r="T1228" s="57">
        <f t="shared" si="472"/>
        <v>111</v>
      </c>
      <c r="U1228" s="44">
        <v>6</v>
      </c>
      <c r="V1228" s="44">
        <v>7.5</v>
      </c>
      <c r="W1228" s="44">
        <v>11.3</v>
      </c>
      <c r="X1228" s="44"/>
      <c r="Y1228" s="44"/>
      <c r="Z1228" s="44"/>
      <c r="AA1228" s="44"/>
      <c r="AB1228" s="44"/>
      <c r="AC1228" s="68">
        <f t="shared" si="462"/>
        <v>0</v>
      </c>
      <c r="AD1228" s="33">
        <v>30</v>
      </c>
      <c r="AE1228" s="20">
        <f t="shared" si="463"/>
        <v>30</v>
      </c>
      <c r="AF1228" s="85">
        <f t="shared" si="475"/>
        <v>135.80000000000001</v>
      </c>
      <c r="AG1228" s="83">
        <f t="shared" si="473"/>
        <v>105.80000000000001</v>
      </c>
      <c r="AH1228" s="84">
        <v>104</v>
      </c>
      <c r="AI1228" s="78"/>
      <c r="AJ1228" s="22">
        <f t="shared" si="482"/>
        <v>135.80000000000001</v>
      </c>
      <c r="AK1228" s="23">
        <f t="shared" si="483"/>
        <v>11.699999999999989</v>
      </c>
      <c r="AL1228" s="58"/>
      <c r="AM1228" s="24">
        <f t="shared" si="484"/>
        <v>30</v>
      </c>
      <c r="AN1228" s="25">
        <f t="shared" si="464"/>
        <v>117.5</v>
      </c>
      <c r="AO1228" s="28">
        <f t="shared" si="465"/>
        <v>147.5</v>
      </c>
      <c r="AP1228" s="79"/>
      <c r="AQ1228" s="112">
        <v>50</v>
      </c>
      <c r="AR1228" s="112">
        <v>200</v>
      </c>
      <c r="AS1228" s="112">
        <v>0</v>
      </c>
      <c r="AT1228" s="112">
        <v>0</v>
      </c>
      <c r="AU1228" s="112">
        <v>50</v>
      </c>
      <c r="AV1228" s="62">
        <f t="shared" si="477"/>
        <v>300</v>
      </c>
      <c r="AW1228" s="64">
        <f t="shared" si="467"/>
        <v>285</v>
      </c>
      <c r="AX1228" s="24">
        <v>6</v>
      </c>
      <c r="AY1228" s="25">
        <v>20</v>
      </c>
      <c r="AZ1228" s="25">
        <v>8</v>
      </c>
      <c r="BA1228" s="25">
        <v>1</v>
      </c>
      <c r="BB1228" s="81">
        <f t="shared" si="474"/>
        <v>35</v>
      </c>
      <c r="BC1228" s="80">
        <f t="shared" si="468"/>
        <v>250</v>
      </c>
      <c r="BD1228" s="36">
        <f t="shared" si="485"/>
        <v>117.5</v>
      </c>
      <c r="BE1228" s="80">
        <f t="shared" si="470"/>
        <v>130</v>
      </c>
    </row>
    <row r="1229" spans="1:57" ht="17.399999999999999">
      <c r="A1229" s="217">
        <v>41934</v>
      </c>
      <c r="B1229" s="201" t="str">
        <f t="shared" si="486"/>
        <v>21:45:00</v>
      </c>
      <c r="C1229" s="27" t="s">
        <v>59</v>
      </c>
      <c r="D1229" s="88">
        <v>982</v>
      </c>
      <c r="E1229" s="88">
        <v>383</v>
      </c>
      <c r="F1229" s="88">
        <v>834</v>
      </c>
      <c r="G1229" s="88">
        <v>47</v>
      </c>
      <c r="H1229" s="88"/>
      <c r="I1229" s="89">
        <v>27</v>
      </c>
      <c r="J1229" s="55">
        <f>D1229+E1229+F1229</f>
        <v>2199</v>
      </c>
      <c r="K1229" s="55">
        <f>G1229+H1229+I1229</f>
        <v>74</v>
      </c>
      <c r="L1229" s="88">
        <v>773</v>
      </c>
      <c r="M1229" s="94">
        <v>351</v>
      </c>
      <c r="N1229" s="94"/>
      <c r="O1229" s="93">
        <v>25</v>
      </c>
      <c r="P1229" s="93">
        <v>12</v>
      </c>
      <c r="Q1229" s="93"/>
      <c r="R1229" s="55">
        <f t="shared" si="471"/>
        <v>1124</v>
      </c>
      <c r="S1229" s="55">
        <f t="shared" si="481"/>
        <v>37</v>
      </c>
      <c r="T1229" s="57">
        <f t="shared" si="472"/>
        <v>111</v>
      </c>
      <c r="U1229" s="44">
        <v>6</v>
      </c>
      <c r="V1229" s="44">
        <v>7.5</v>
      </c>
      <c r="W1229" s="44">
        <v>11.3</v>
      </c>
      <c r="X1229" s="44"/>
      <c r="Y1229" s="44"/>
      <c r="Z1229" s="44"/>
      <c r="AA1229" s="44"/>
      <c r="AB1229" s="44"/>
      <c r="AC1229" s="68">
        <f t="shared" si="462"/>
        <v>0</v>
      </c>
      <c r="AD1229" s="33">
        <v>30</v>
      </c>
      <c r="AE1229" s="20">
        <f t="shared" si="463"/>
        <v>30</v>
      </c>
      <c r="AF1229" s="85">
        <f t="shared" si="475"/>
        <v>135.80000000000001</v>
      </c>
      <c r="AG1229" s="83">
        <f t="shared" si="473"/>
        <v>105.80000000000001</v>
      </c>
      <c r="AH1229" s="84">
        <v>104</v>
      </c>
      <c r="AI1229" s="78"/>
      <c r="AJ1229" s="22">
        <f t="shared" si="482"/>
        <v>135.80000000000001</v>
      </c>
      <c r="AK1229" s="23">
        <f t="shared" si="483"/>
        <v>11.699999999999989</v>
      </c>
      <c r="AL1229" s="58"/>
      <c r="AM1229" s="24">
        <f t="shared" si="484"/>
        <v>30</v>
      </c>
      <c r="AN1229" s="25">
        <f t="shared" si="464"/>
        <v>117.5</v>
      </c>
      <c r="AO1229" s="28">
        <f t="shared" si="465"/>
        <v>147.5</v>
      </c>
      <c r="AP1229" s="79"/>
      <c r="AQ1229" s="112">
        <v>50</v>
      </c>
      <c r="AR1229" s="112">
        <v>200</v>
      </c>
      <c r="AS1229" s="112">
        <v>0</v>
      </c>
      <c r="AT1229" s="112">
        <v>0</v>
      </c>
      <c r="AU1229" s="112">
        <v>50</v>
      </c>
      <c r="AV1229" s="62">
        <f t="shared" si="477"/>
        <v>300</v>
      </c>
      <c r="AW1229" s="64">
        <f t="shared" si="467"/>
        <v>285</v>
      </c>
      <c r="AX1229" s="24">
        <v>6</v>
      </c>
      <c r="AY1229" s="25">
        <v>20</v>
      </c>
      <c r="AZ1229" s="25">
        <v>8</v>
      </c>
      <c r="BA1229" s="25">
        <v>1</v>
      </c>
      <c r="BB1229" s="81">
        <f t="shared" si="474"/>
        <v>35</v>
      </c>
      <c r="BC1229" s="80">
        <f t="shared" si="468"/>
        <v>250</v>
      </c>
      <c r="BD1229" s="36">
        <f t="shared" si="485"/>
        <v>117.5</v>
      </c>
      <c r="BE1229" s="80">
        <f t="shared" si="470"/>
        <v>130</v>
      </c>
    </row>
    <row r="1230" spans="1:57" ht="17.399999999999999">
      <c r="A1230" s="217">
        <v>41934</v>
      </c>
      <c r="B1230" s="201" t="str">
        <f t="shared" si="486"/>
        <v>22:00:00</v>
      </c>
      <c r="C1230" s="27" t="s">
        <v>28</v>
      </c>
      <c r="D1230" s="88">
        <v>953</v>
      </c>
      <c r="E1230" s="88">
        <v>363</v>
      </c>
      <c r="F1230" s="88">
        <v>786</v>
      </c>
      <c r="G1230" s="88">
        <v>46</v>
      </c>
      <c r="H1230" s="88"/>
      <c r="I1230" s="89">
        <v>26</v>
      </c>
      <c r="J1230" s="55">
        <f t="shared" si="479"/>
        <v>2102</v>
      </c>
      <c r="K1230" s="55">
        <f t="shared" si="480"/>
        <v>72</v>
      </c>
      <c r="L1230" s="88">
        <v>750</v>
      </c>
      <c r="M1230" s="94">
        <v>348</v>
      </c>
      <c r="N1230" s="94"/>
      <c r="O1230" s="93">
        <v>25</v>
      </c>
      <c r="P1230" s="93">
        <v>12</v>
      </c>
      <c r="Q1230" s="93"/>
      <c r="R1230" s="55">
        <f t="shared" si="471"/>
        <v>1098</v>
      </c>
      <c r="S1230" s="55">
        <f t="shared" si="481"/>
        <v>37</v>
      </c>
      <c r="T1230" s="57">
        <f t="shared" si="472"/>
        <v>109</v>
      </c>
      <c r="U1230" s="44">
        <v>6</v>
      </c>
      <c r="V1230" s="44">
        <v>7</v>
      </c>
      <c r="W1230" s="44">
        <v>10.5</v>
      </c>
      <c r="X1230" s="44"/>
      <c r="Y1230" s="44"/>
      <c r="Z1230" s="44"/>
      <c r="AA1230" s="44"/>
      <c r="AB1230" s="44"/>
      <c r="AC1230" s="68">
        <f t="shared" si="462"/>
        <v>0</v>
      </c>
      <c r="AD1230" s="33">
        <v>30</v>
      </c>
      <c r="AE1230" s="20">
        <f t="shared" si="463"/>
        <v>30</v>
      </c>
      <c r="AF1230" s="85">
        <f t="shared" si="475"/>
        <v>132.5</v>
      </c>
      <c r="AG1230" s="83">
        <f t="shared" si="473"/>
        <v>102.5</v>
      </c>
      <c r="AH1230" s="84">
        <v>102</v>
      </c>
      <c r="AI1230" s="78"/>
      <c r="AJ1230" s="22">
        <f t="shared" si="482"/>
        <v>132.5</v>
      </c>
      <c r="AK1230" s="23">
        <f t="shared" si="483"/>
        <v>15</v>
      </c>
      <c r="AL1230" s="58"/>
      <c r="AM1230" s="24">
        <f t="shared" si="484"/>
        <v>30</v>
      </c>
      <c r="AN1230" s="25">
        <f t="shared" si="464"/>
        <v>117.5</v>
      </c>
      <c r="AO1230" s="28">
        <f t="shared" si="465"/>
        <v>147.5</v>
      </c>
      <c r="AP1230" s="79"/>
      <c r="AQ1230" s="112">
        <v>50</v>
      </c>
      <c r="AR1230" s="112">
        <v>200</v>
      </c>
      <c r="AS1230" s="112">
        <v>0</v>
      </c>
      <c r="AT1230" s="112">
        <v>0</v>
      </c>
      <c r="AU1230" s="112">
        <v>50</v>
      </c>
      <c r="AV1230" s="62">
        <f t="shared" si="477"/>
        <v>300</v>
      </c>
      <c r="AW1230" s="64">
        <f t="shared" si="467"/>
        <v>285</v>
      </c>
      <c r="AX1230" s="24">
        <v>6</v>
      </c>
      <c r="AY1230" s="25">
        <v>20</v>
      </c>
      <c r="AZ1230" s="25">
        <v>8</v>
      </c>
      <c r="BA1230" s="25">
        <v>1</v>
      </c>
      <c r="BB1230" s="81">
        <f t="shared" si="474"/>
        <v>35</v>
      </c>
      <c r="BC1230" s="80">
        <f t="shared" si="468"/>
        <v>250</v>
      </c>
      <c r="BD1230" s="36">
        <f t="shared" si="485"/>
        <v>117.5</v>
      </c>
      <c r="BE1230" s="80">
        <f t="shared" si="470"/>
        <v>130</v>
      </c>
    </row>
    <row r="1231" spans="1:57" ht="17.399999999999999">
      <c r="A1231" s="217">
        <v>41934</v>
      </c>
      <c r="B1231" s="201" t="str">
        <f t="shared" si="486"/>
        <v>22:30:00</v>
      </c>
      <c r="C1231" s="215" t="s">
        <v>60</v>
      </c>
      <c r="D1231" s="88">
        <v>940</v>
      </c>
      <c r="E1231" s="88">
        <v>346</v>
      </c>
      <c r="F1231" s="88">
        <v>754</v>
      </c>
      <c r="G1231" s="88">
        <v>45</v>
      </c>
      <c r="H1231" s="88"/>
      <c r="I1231" s="89">
        <v>25</v>
      </c>
      <c r="J1231" s="55">
        <f t="shared" si="479"/>
        <v>2040</v>
      </c>
      <c r="K1231" s="55">
        <f t="shared" si="480"/>
        <v>70</v>
      </c>
      <c r="L1231" s="88">
        <v>730</v>
      </c>
      <c r="M1231" s="94">
        <v>353</v>
      </c>
      <c r="N1231" s="94"/>
      <c r="O1231" s="90">
        <v>24</v>
      </c>
      <c r="P1231" s="93">
        <v>12</v>
      </c>
      <c r="Q1231" s="93"/>
      <c r="R1231" s="55">
        <f t="shared" si="471"/>
        <v>1083</v>
      </c>
      <c r="S1231" s="55">
        <f t="shared" si="481"/>
        <v>36</v>
      </c>
      <c r="T1231" s="57">
        <f t="shared" si="472"/>
        <v>106</v>
      </c>
      <c r="U1231" s="44">
        <v>6</v>
      </c>
      <c r="V1231" s="44">
        <v>7</v>
      </c>
      <c r="W1231" s="44">
        <v>10.5</v>
      </c>
      <c r="X1231" s="44"/>
      <c r="Y1231" s="44"/>
      <c r="Z1231" s="44"/>
      <c r="AA1231" s="44"/>
      <c r="AB1231" s="44"/>
      <c r="AC1231" s="68">
        <f t="shared" si="462"/>
        <v>0</v>
      </c>
      <c r="AD1231" s="33">
        <v>30</v>
      </c>
      <c r="AE1231" s="20">
        <f t="shared" si="463"/>
        <v>30</v>
      </c>
      <c r="AF1231" s="85">
        <f t="shared" si="475"/>
        <v>129.5</v>
      </c>
      <c r="AG1231" s="83">
        <f t="shared" si="473"/>
        <v>99.5</v>
      </c>
      <c r="AH1231" s="84">
        <v>127</v>
      </c>
      <c r="AI1231" s="78"/>
      <c r="AJ1231" s="22">
        <f t="shared" si="482"/>
        <v>129.5</v>
      </c>
      <c r="AK1231" s="23">
        <f t="shared" si="483"/>
        <v>18</v>
      </c>
      <c r="AL1231" s="58"/>
      <c r="AM1231" s="24">
        <f t="shared" si="484"/>
        <v>30</v>
      </c>
      <c r="AN1231" s="25">
        <f t="shared" si="464"/>
        <v>117.5</v>
      </c>
      <c r="AO1231" s="28">
        <f t="shared" si="465"/>
        <v>147.5</v>
      </c>
      <c r="AP1231" s="79"/>
      <c r="AQ1231" s="112">
        <v>50</v>
      </c>
      <c r="AR1231" s="112">
        <v>200</v>
      </c>
      <c r="AS1231" s="112">
        <v>0</v>
      </c>
      <c r="AT1231" s="112">
        <v>0</v>
      </c>
      <c r="AU1231" s="112">
        <v>50</v>
      </c>
      <c r="AV1231" s="62">
        <f t="shared" si="477"/>
        <v>300</v>
      </c>
      <c r="AW1231" s="64">
        <f t="shared" si="467"/>
        <v>285</v>
      </c>
      <c r="AX1231" s="24">
        <v>6</v>
      </c>
      <c r="AY1231" s="25">
        <v>20</v>
      </c>
      <c r="AZ1231" s="25">
        <v>8</v>
      </c>
      <c r="BA1231" s="25">
        <v>1</v>
      </c>
      <c r="BB1231" s="81">
        <f t="shared" si="474"/>
        <v>35</v>
      </c>
      <c r="BC1231" s="80">
        <f t="shared" si="468"/>
        <v>250</v>
      </c>
      <c r="BD1231" s="36">
        <f t="shared" si="485"/>
        <v>117.5</v>
      </c>
      <c r="BE1231" s="80">
        <f t="shared" si="470"/>
        <v>130</v>
      </c>
    </row>
    <row r="1232" spans="1:57" ht="17.399999999999999">
      <c r="A1232" s="217">
        <v>41934</v>
      </c>
      <c r="B1232" s="201" t="str">
        <f t="shared" si="486"/>
        <v>23:00:00</v>
      </c>
      <c r="C1232" s="215" t="s">
        <v>29</v>
      </c>
      <c r="D1232" s="88">
        <v>891</v>
      </c>
      <c r="E1232" s="88">
        <v>325</v>
      </c>
      <c r="F1232" s="88">
        <v>706</v>
      </c>
      <c r="G1232" s="88">
        <v>42</v>
      </c>
      <c r="H1232" s="88"/>
      <c r="I1232" s="89">
        <v>23</v>
      </c>
      <c r="J1232" s="55">
        <f t="shared" si="479"/>
        <v>1922</v>
      </c>
      <c r="K1232" s="55">
        <f t="shared" si="480"/>
        <v>65</v>
      </c>
      <c r="L1232" s="88">
        <v>714</v>
      </c>
      <c r="M1232" s="94">
        <v>359</v>
      </c>
      <c r="N1232" s="94"/>
      <c r="O1232" s="90">
        <v>23</v>
      </c>
      <c r="P1232" s="93">
        <v>12</v>
      </c>
      <c r="Q1232" s="93"/>
      <c r="R1232" s="55">
        <f t="shared" si="471"/>
        <v>1073</v>
      </c>
      <c r="S1232" s="55">
        <f t="shared" si="481"/>
        <v>35</v>
      </c>
      <c r="T1232" s="57">
        <f t="shared" si="472"/>
        <v>100</v>
      </c>
      <c r="U1232" s="35">
        <v>4.8</v>
      </c>
      <c r="V1232" s="44">
        <v>6.5</v>
      </c>
      <c r="W1232" s="44">
        <v>9.1</v>
      </c>
      <c r="X1232" s="44"/>
      <c r="Y1232" s="44"/>
      <c r="Z1232" s="44"/>
      <c r="AA1232" s="44"/>
      <c r="AB1232" s="44"/>
      <c r="AC1232" s="68">
        <f t="shared" si="462"/>
        <v>0</v>
      </c>
      <c r="AD1232" s="33"/>
      <c r="AE1232" s="20">
        <f t="shared" si="463"/>
        <v>0</v>
      </c>
      <c r="AF1232" s="85">
        <f t="shared" si="475"/>
        <v>120.39999999999999</v>
      </c>
      <c r="AG1232" s="83">
        <f t="shared" si="473"/>
        <v>120.39999999999999</v>
      </c>
      <c r="AH1232" s="84">
        <v>127</v>
      </c>
      <c r="AI1232" s="78"/>
      <c r="AJ1232" s="22">
        <f t="shared" si="482"/>
        <v>120.39999999999999</v>
      </c>
      <c r="AK1232" s="23">
        <f t="shared" si="483"/>
        <v>-2.8999999999999915</v>
      </c>
      <c r="AL1232" s="58"/>
      <c r="AM1232" s="24">
        <f t="shared" si="484"/>
        <v>0</v>
      </c>
      <c r="AN1232" s="25">
        <f t="shared" si="464"/>
        <v>117.5</v>
      </c>
      <c r="AO1232" s="28">
        <f t="shared" si="465"/>
        <v>117.5</v>
      </c>
      <c r="AP1232" s="79"/>
      <c r="AQ1232" s="112">
        <v>50</v>
      </c>
      <c r="AR1232" s="112">
        <v>200</v>
      </c>
      <c r="AS1232" s="112">
        <v>0</v>
      </c>
      <c r="AT1232" s="112">
        <v>0</v>
      </c>
      <c r="AU1232" s="112">
        <v>50</v>
      </c>
      <c r="AV1232" s="62">
        <f t="shared" si="477"/>
        <v>300</v>
      </c>
      <c r="AW1232" s="64">
        <f t="shared" si="467"/>
        <v>285</v>
      </c>
      <c r="AX1232" s="24">
        <v>6</v>
      </c>
      <c r="AY1232" s="25">
        <v>20</v>
      </c>
      <c r="AZ1232" s="25">
        <v>8</v>
      </c>
      <c r="BA1232" s="25">
        <v>1</v>
      </c>
      <c r="BB1232" s="81">
        <f t="shared" si="474"/>
        <v>35</v>
      </c>
      <c r="BC1232" s="80">
        <f t="shared" si="468"/>
        <v>250</v>
      </c>
      <c r="BD1232" s="36">
        <f t="shared" si="485"/>
        <v>117.5</v>
      </c>
      <c r="BE1232" s="80">
        <f t="shared" si="470"/>
        <v>130</v>
      </c>
    </row>
    <row r="1233" spans="1:57" ht="18" thickBot="1">
      <c r="A1233" s="217">
        <v>41934</v>
      </c>
      <c r="B1233" s="201" t="str">
        <f t="shared" si="486"/>
        <v>23:30:00</v>
      </c>
      <c r="C1233" s="32" t="s">
        <v>61</v>
      </c>
      <c r="D1233" s="88">
        <v>842</v>
      </c>
      <c r="E1233" s="88">
        <v>305</v>
      </c>
      <c r="F1233" s="88">
        <v>672</v>
      </c>
      <c r="G1233" s="88">
        <v>40</v>
      </c>
      <c r="H1233" s="88"/>
      <c r="I1233" s="89">
        <v>22</v>
      </c>
      <c r="J1233" s="55">
        <f t="shared" si="479"/>
        <v>1819</v>
      </c>
      <c r="K1233" s="55">
        <f t="shared" si="480"/>
        <v>62</v>
      </c>
      <c r="L1233" s="88">
        <v>688</v>
      </c>
      <c r="M1233" s="94">
        <v>361</v>
      </c>
      <c r="N1233" s="94"/>
      <c r="O1233" s="90">
        <v>22</v>
      </c>
      <c r="P1233" s="93">
        <v>13</v>
      </c>
      <c r="Q1233" s="93"/>
      <c r="R1233" s="55">
        <f t="shared" si="471"/>
        <v>1049</v>
      </c>
      <c r="S1233" s="55">
        <f t="shared" si="481"/>
        <v>35</v>
      </c>
      <c r="T1233" s="57">
        <f t="shared" si="472"/>
        <v>97</v>
      </c>
      <c r="U1233" s="35">
        <v>4.8</v>
      </c>
      <c r="V1233" s="44">
        <v>6.5</v>
      </c>
      <c r="W1233" s="44">
        <v>9.1</v>
      </c>
      <c r="X1233" s="44"/>
      <c r="Y1233" s="44"/>
      <c r="Z1233" s="44"/>
      <c r="AA1233" s="44"/>
      <c r="AB1233" s="44"/>
      <c r="AC1233" s="68">
        <f t="shared" si="462"/>
        <v>0</v>
      </c>
      <c r="AD1233" s="33"/>
      <c r="AE1233" s="20">
        <f t="shared" si="463"/>
        <v>0</v>
      </c>
      <c r="AF1233" s="85">
        <f t="shared" si="475"/>
        <v>117.39999999999999</v>
      </c>
      <c r="AG1233" s="83">
        <f t="shared" si="473"/>
        <v>117.39999999999999</v>
      </c>
      <c r="AH1233" s="84">
        <v>127</v>
      </c>
      <c r="AI1233" s="78"/>
      <c r="AJ1233" s="22">
        <f t="shared" si="482"/>
        <v>117.39999999999999</v>
      </c>
      <c r="AK1233" s="23">
        <f t="shared" si="483"/>
        <v>0.10000000000000853</v>
      </c>
      <c r="AL1233" s="58"/>
      <c r="AM1233" s="24">
        <f t="shared" si="484"/>
        <v>0</v>
      </c>
      <c r="AN1233" s="25">
        <f t="shared" si="464"/>
        <v>117.5</v>
      </c>
      <c r="AO1233" s="28">
        <f t="shared" si="465"/>
        <v>117.5</v>
      </c>
      <c r="AP1233" s="79"/>
      <c r="AQ1233" s="112">
        <v>50</v>
      </c>
      <c r="AR1233" s="112">
        <v>200</v>
      </c>
      <c r="AS1233" s="112">
        <v>0</v>
      </c>
      <c r="AT1233" s="112">
        <v>0</v>
      </c>
      <c r="AU1233" s="112">
        <v>50</v>
      </c>
      <c r="AV1233" s="62">
        <f t="shared" si="477"/>
        <v>300</v>
      </c>
      <c r="AW1233" s="64">
        <f t="shared" si="467"/>
        <v>285</v>
      </c>
      <c r="AX1233" s="24">
        <v>6</v>
      </c>
      <c r="AY1233" s="25">
        <v>20</v>
      </c>
      <c r="AZ1233" s="25">
        <v>8</v>
      </c>
      <c r="BA1233" s="25">
        <v>1</v>
      </c>
      <c r="BB1233" s="81">
        <f t="shared" si="474"/>
        <v>35</v>
      </c>
      <c r="BC1233" s="80">
        <f t="shared" si="468"/>
        <v>250</v>
      </c>
      <c r="BD1233" s="36">
        <f t="shared" si="485"/>
        <v>117.5</v>
      </c>
      <c r="BE1233" s="80">
        <f t="shared" si="470"/>
        <v>130</v>
      </c>
    </row>
    <row r="1234" spans="1:57" ht="18" thickBot="1">
      <c r="A1234" s="217">
        <v>41935</v>
      </c>
      <c r="B1234" s="201" t="str">
        <f t="shared" si="486"/>
        <v>00:00:00</v>
      </c>
      <c r="C1234" s="18" t="s">
        <v>85</v>
      </c>
      <c r="D1234" s="44">
        <v>804</v>
      </c>
      <c r="E1234" s="44">
        <v>288</v>
      </c>
      <c r="F1234" s="45">
        <v>647</v>
      </c>
      <c r="G1234" s="45">
        <v>38</v>
      </c>
      <c r="H1234" s="46"/>
      <c r="I1234" s="47">
        <v>21</v>
      </c>
      <c r="J1234" s="48">
        <f>D1234+E1234+F1234</f>
        <v>1739</v>
      </c>
      <c r="K1234" s="48">
        <f>G1234+H1234+I1234</f>
        <v>59</v>
      </c>
      <c r="L1234" s="44">
        <v>659</v>
      </c>
      <c r="M1234" s="19">
        <v>353</v>
      </c>
      <c r="N1234" s="19"/>
      <c r="O1234" s="19">
        <v>21</v>
      </c>
      <c r="P1234" s="45">
        <v>12</v>
      </c>
      <c r="Q1234" s="49"/>
      <c r="R1234" s="48">
        <f>SUM(L1234+M1234+N1234)</f>
        <v>1012</v>
      </c>
      <c r="S1234" s="48">
        <f>O1234+P1234+Q1234</f>
        <v>33</v>
      </c>
      <c r="T1234" s="50">
        <f>SUM(K1234+S1234)</f>
        <v>92</v>
      </c>
      <c r="U1234" s="97">
        <v>4.4400000000000004</v>
      </c>
      <c r="V1234" s="53">
        <v>5</v>
      </c>
      <c r="W1234" s="53">
        <v>8.3000000000000007</v>
      </c>
      <c r="X1234" s="53"/>
      <c r="Y1234" s="53"/>
      <c r="Z1234" s="53"/>
      <c r="AA1234" s="53"/>
      <c r="AB1234" s="53"/>
      <c r="AC1234" s="67">
        <f>SUM(X1234:AB1234)</f>
        <v>0</v>
      </c>
      <c r="AD1234" s="51"/>
      <c r="AE1234" s="20">
        <f>AC1234+AD1234</f>
        <v>0</v>
      </c>
      <c r="AF1234" s="85">
        <f>T1234+U1234+V1234+W1234+X1234+V1233+Z1234+AA1234+AB1234</f>
        <v>116.24</v>
      </c>
      <c r="AG1234" s="21">
        <f>+AF1234-AM1234</f>
        <v>116.24</v>
      </c>
      <c r="AH1234" s="82"/>
      <c r="AI1234" s="51"/>
      <c r="AJ1234" s="22">
        <f>AF1234+AI1234</f>
        <v>116.24</v>
      </c>
      <c r="AK1234" s="23">
        <f>AO1234-AF1234</f>
        <v>15.994499999999974</v>
      </c>
      <c r="AL1234" s="54"/>
      <c r="AM1234" s="24">
        <f>AE1234</f>
        <v>0</v>
      </c>
      <c r="AN1234" s="25">
        <f>BD1234</f>
        <v>132.23449999999997</v>
      </c>
      <c r="AO1234" s="26">
        <f>AM1234+AN1234</f>
        <v>132.23449999999997</v>
      </c>
      <c r="AP1234" s="79"/>
      <c r="AQ1234" s="112">
        <v>65</v>
      </c>
      <c r="AR1234" s="112">
        <v>200</v>
      </c>
      <c r="AS1234" s="112">
        <v>0</v>
      </c>
      <c r="AT1234" s="112">
        <v>20</v>
      </c>
      <c r="AU1234" s="112">
        <v>48</v>
      </c>
      <c r="AV1234" s="62">
        <f t="shared" ref="AV1234:AV1289" si="487">SUM(AQ1234:AU1234)</f>
        <v>333</v>
      </c>
      <c r="AW1234" s="63">
        <f>AV1234*0.95</f>
        <v>316.34999999999997</v>
      </c>
      <c r="AX1234" s="24">
        <v>6</v>
      </c>
      <c r="AY1234" s="25">
        <v>20</v>
      </c>
      <c r="AZ1234" s="25">
        <v>8</v>
      </c>
      <c r="BA1234" s="25">
        <v>1</v>
      </c>
      <c r="BB1234" s="81">
        <f>SUM(AX1234:BA1234)</f>
        <v>35</v>
      </c>
      <c r="BC1234" s="80">
        <f>AW1234-BB1234</f>
        <v>281.34999999999997</v>
      </c>
      <c r="BD1234" s="36">
        <f>BC1234*0.47</f>
        <v>132.23449999999997</v>
      </c>
      <c r="BE1234" s="80">
        <f>BC1234*0.52</f>
        <v>146.30199999999999</v>
      </c>
    </row>
    <row r="1235" spans="1:57" ht="18" thickBot="1">
      <c r="A1235" s="217">
        <v>41935</v>
      </c>
      <c r="B1235" s="201" t="str">
        <f t="shared" si="486"/>
        <v>00:30:00</v>
      </c>
      <c r="C1235" s="27" t="s">
        <v>38</v>
      </c>
      <c r="D1235" s="44">
        <v>773</v>
      </c>
      <c r="E1235" s="44">
        <v>275</v>
      </c>
      <c r="F1235" s="44">
        <v>634</v>
      </c>
      <c r="G1235" s="45">
        <v>37</v>
      </c>
      <c r="H1235" s="46"/>
      <c r="I1235" s="47">
        <v>21</v>
      </c>
      <c r="J1235" s="48">
        <f t="shared" ref="J1235:J1298" si="488">D1235+E1235+F1235</f>
        <v>1682</v>
      </c>
      <c r="K1235" s="48">
        <f t="shared" ref="K1235:K1298" si="489">G1235+H1235+I1235</f>
        <v>58</v>
      </c>
      <c r="L1235" s="44">
        <v>667</v>
      </c>
      <c r="M1235" s="19">
        <v>356</v>
      </c>
      <c r="N1235" s="19"/>
      <c r="O1235" s="19">
        <v>22</v>
      </c>
      <c r="P1235" s="45">
        <v>12</v>
      </c>
      <c r="Q1235" s="49"/>
      <c r="R1235" s="48">
        <f t="shared" ref="R1235:R1298" si="490">SUM(L1235+M1235+N1235)</f>
        <v>1023</v>
      </c>
      <c r="S1235" s="48">
        <f t="shared" ref="S1235:S1298" si="491">O1235+P1235+Q1235</f>
        <v>34</v>
      </c>
      <c r="T1235" s="50">
        <f>SUM(K1235+S1235)</f>
        <v>92</v>
      </c>
      <c r="U1235" s="97">
        <v>4.4400000000000004</v>
      </c>
      <c r="V1235" s="53">
        <v>4.5</v>
      </c>
      <c r="W1235" s="53">
        <v>8.3000000000000007</v>
      </c>
      <c r="X1235" s="53"/>
      <c r="Y1235" s="137"/>
      <c r="Z1235" s="53"/>
      <c r="AA1235" s="53"/>
      <c r="AB1235" s="53"/>
      <c r="AC1235" s="67">
        <f t="shared" ref="AC1235:AC1298" si="492">SUM(X1235:AB1235)</f>
        <v>0</v>
      </c>
      <c r="AD1235" s="51"/>
      <c r="AE1235" s="20">
        <f t="shared" ref="AE1235:AE1298" si="493">AC1235+AD1235</f>
        <v>0</v>
      </c>
      <c r="AF1235" s="85">
        <f>T1235+U1235+V1235+W1235+X1235+V1234+Z1235+AA1235+AB1235</f>
        <v>114.24</v>
      </c>
      <c r="AG1235" s="21">
        <f>+AF1235-AM1235</f>
        <v>114.24</v>
      </c>
      <c r="AH1235" s="82"/>
      <c r="AI1235" s="51"/>
      <c r="AJ1235" s="22">
        <f t="shared" ref="AJ1235:AJ1298" si="494">AF1235+AI1235</f>
        <v>114.24</v>
      </c>
      <c r="AK1235" s="23">
        <f t="shared" ref="AK1235:AK1289" si="495">AO1235-AF1235</f>
        <v>17.994499999999974</v>
      </c>
      <c r="AL1235" s="54"/>
      <c r="AM1235" s="24">
        <f t="shared" ref="AM1235:AM1289" si="496">AE1235</f>
        <v>0</v>
      </c>
      <c r="AN1235" s="25">
        <f t="shared" ref="AN1235:AN1289" si="497">BD1235</f>
        <v>132.23449999999997</v>
      </c>
      <c r="AO1235" s="26">
        <f t="shared" ref="AO1235:AO1289" si="498">AM1235+AN1235</f>
        <v>132.23449999999997</v>
      </c>
      <c r="AP1235" s="79"/>
      <c r="AQ1235" s="112">
        <v>65</v>
      </c>
      <c r="AR1235" s="112">
        <v>200</v>
      </c>
      <c r="AS1235" s="112">
        <v>0</v>
      </c>
      <c r="AT1235" s="112">
        <v>20</v>
      </c>
      <c r="AU1235" s="112">
        <v>48</v>
      </c>
      <c r="AV1235" s="62">
        <f t="shared" si="487"/>
        <v>333</v>
      </c>
      <c r="AW1235" s="63">
        <f t="shared" ref="AW1235:AW1298" si="499">AV1235*0.95</f>
        <v>316.34999999999997</v>
      </c>
      <c r="AX1235" s="24">
        <v>6</v>
      </c>
      <c r="AY1235" s="25">
        <v>20</v>
      </c>
      <c r="AZ1235" s="25">
        <v>8</v>
      </c>
      <c r="BA1235" s="25">
        <v>1</v>
      </c>
      <c r="BB1235" s="81">
        <f t="shared" ref="BB1235:BB1289" si="500">SUM(AX1235:BA1235)</f>
        <v>35</v>
      </c>
      <c r="BC1235" s="80">
        <f t="shared" ref="BC1235:BC1298" si="501">AW1235-BB1235</f>
        <v>281.34999999999997</v>
      </c>
      <c r="BD1235" s="36">
        <f t="shared" ref="BD1235:BD1289" si="502">BC1235*0.47</f>
        <v>132.23449999999997</v>
      </c>
      <c r="BE1235" s="80">
        <f t="shared" ref="BE1235:BE1298" si="503">BC1235*0.52</f>
        <v>146.30199999999999</v>
      </c>
    </row>
    <row r="1236" spans="1:57" ht="18" thickBot="1">
      <c r="A1236" s="217">
        <v>41935</v>
      </c>
      <c r="B1236" s="201" t="str">
        <f t="shared" si="486"/>
        <v>01:00:00</v>
      </c>
      <c r="C1236" s="18" t="s">
        <v>7</v>
      </c>
      <c r="D1236" s="44">
        <v>751</v>
      </c>
      <c r="E1236" s="45">
        <v>267</v>
      </c>
      <c r="F1236" s="45">
        <v>622</v>
      </c>
      <c r="G1236" s="44">
        <v>36</v>
      </c>
      <c r="H1236" s="44"/>
      <c r="I1236" s="47">
        <v>21</v>
      </c>
      <c r="J1236" s="48">
        <f t="shared" si="488"/>
        <v>1640</v>
      </c>
      <c r="K1236" s="48">
        <f t="shared" si="489"/>
        <v>57</v>
      </c>
      <c r="L1236" s="44">
        <v>649</v>
      </c>
      <c r="M1236" s="19">
        <v>362</v>
      </c>
      <c r="N1236" s="19"/>
      <c r="O1236" s="19">
        <v>21</v>
      </c>
      <c r="P1236" s="45">
        <v>13</v>
      </c>
      <c r="Q1236" s="49"/>
      <c r="R1236" s="48">
        <f t="shared" si="490"/>
        <v>1011</v>
      </c>
      <c r="S1236" s="48">
        <f t="shared" si="491"/>
        <v>34</v>
      </c>
      <c r="T1236" s="50">
        <f t="shared" ref="T1236:T1299" si="504">SUM(K1236+S1236)</f>
        <v>91</v>
      </c>
      <c r="U1236" s="97">
        <v>4.24</v>
      </c>
      <c r="V1236" s="53">
        <v>4.5</v>
      </c>
      <c r="W1236" s="53">
        <v>8</v>
      </c>
      <c r="X1236" s="53"/>
      <c r="Y1236" s="137"/>
      <c r="Z1236" s="53"/>
      <c r="AA1236" s="53"/>
      <c r="AB1236" s="53"/>
      <c r="AC1236" s="67">
        <f t="shared" si="492"/>
        <v>0</v>
      </c>
      <c r="AD1236" s="51"/>
      <c r="AE1236" s="20">
        <f t="shared" si="493"/>
        <v>0</v>
      </c>
      <c r="AF1236" s="85">
        <f>T1236+U1236+V1236+W1236+X1236+V1235+Z1236+AA1236+AB1236</f>
        <v>112.24</v>
      </c>
      <c r="AG1236" s="21">
        <f>+AF1236-AM1236</f>
        <v>112.24</v>
      </c>
      <c r="AH1236" s="82"/>
      <c r="AI1236" s="51"/>
      <c r="AJ1236" s="22">
        <f t="shared" si="494"/>
        <v>112.24</v>
      </c>
      <c r="AK1236" s="23">
        <f t="shared" si="495"/>
        <v>19.994499999999974</v>
      </c>
      <c r="AL1236" s="54"/>
      <c r="AM1236" s="24">
        <f t="shared" si="496"/>
        <v>0</v>
      </c>
      <c r="AN1236" s="25">
        <f t="shared" si="497"/>
        <v>132.23449999999997</v>
      </c>
      <c r="AO1236" s="26">
        <f t="shared" si="498"/>
        <v>132.23449999999997</v>
      </c>
      <c r="AP1236" s="79"/>
      <c r="AQ1236" s="112">
        <v>65</v>
      </c>
      <c r="AR1236" s="112">
        <v>200</v>
      </c>
      <c r="AS1236" s="112">
        <v>0</v>
      </c>
      <c r="AT1236" s="112">
        <v>20</v>
      </c>
      <c r="AU1236" s="112">
        <v>48</v>
      </c>
      <c r="AV1236" s="62">
        <f t="shared" si="487"/>
        <v>333</v>
      </c>
      <c r="AW1236" s="63">
        <f t="shared" si="499"/>
        <v>316.34999999999997</v>
      </c>
      <c r="AX1236" s="24">
        <v>6</v>
      </c>
      <c r="AY1236" s="25">
        <v>20</v>
      </c>
      <c r="AZ1236" s="25">
        <v>8</v>
      </c>
      <c r="BA1236" s="25">
        <v>1</v>
      </c>
      <c r="BB1236" s="81">
        <f t="shared" si="500"/>
        <v>35</v>
      </c>
      <c r="BC1236" s="80">
        <f t="shared" si="501"/>
        <v>281.34999999999997</v>
      </c>
      <c r="BD1236" s="36">
        <f t="shared" si="502"/>
        <v>132.23449999999997</v>
      </c>
      <c r="BE1236" s="80">
        <f t="shared" si="503"/>
        <v>146.30199999999999</v>
      </c>
    </row>
    <row r="1237" spans="1:57" ht="18" thickBot="1">
      <c r="A1237" s="217">
        <v>41935</v>
      </c>
      <c r="B1237" s="201" t="str">
        <f t="shared" si="486"/>
        <v>01:30:00</v>
      </c>
      <c r="C1237" s="18" t="s">
        <v>39</v>
      </c>
      <c r="D1237" s="44">
        <v>735</v>
      </c>
      <c r="E1237" s="44">
        <v>259</v>
      </c>
      <c r="F1237" s="44">
        <v>611</v>
      </c>
      <c r="G1237" s="44">
        <v>35</v>
      </c>
      <c r="H1237" s="44"/>
      <c r="I1237" s="47">
        <v>20</v>
      </c>
      <c r="J1237" s="48">
        <f t="shared" si="488"/>
        <v>1605</v>
      </c>
      <c r="K1237" s="48">
        <f t="shared" si="489"/>
        <v>55</v>
      </c>
      <c r="L1237" s="44">
        <v>651</v>
      </c>
      <c r="M1237" s="19">
        <v>340</v>
      </c>
      <c r="N1237" s="19"/>
      <c r="O1237" s="19">
        <v>21</v>
      </c>
      <c r="P1237" s="45">
        <v>12</v>
      </c>
      <c r="Q1237" s="49"/>
      <c r="R1237" s="48">
        <f t="shared" si="490"/>
        <v>991</v>
      </c>
      <c r="S1237" s="48">
        <f t="shared" si="491"/>
        <v>33</v>
      </c>
      <c r="T1237" s="50">
        <f t="shared" si="504"/>
        <v>88</v>
      </c>
      <c r="U1237" s="97">
        <v>4.24</v>
      </c>
      <c r="V1237" s="53">
        <v>4.5</v>
      </c>
      <c r="W1237" s="53">
        <v>8</v>
      </c>
      <c r="X1237" s="53"/>
      <c r="Y1237" s="137"/>
      <c r="Z1237" s="53"/>
      <c r="AA1237" s="53"/>
      <c r="AB1237" s="53"/>
      <c r="AC1237" s="67">
        <f t="shared" si="492"/>
        <v>0</v>
      </c>
      <c r="AD1237" s="51"/>
      <c r="AE1237" s="20">
        <f t="shared" si="493"/>
        <v>0</v>
      </c>
      <c r="AF1237" s="85">
        <f>T1237+U1237+V1237+W1237+X1237+V1236+Z1237+AA1237+AB1237</f>
        <v>109.24</v>
      </c>
      <c r="AG1237" s="21">
        <f>+AF1237-AM1237</f>
        <v>109.24</v>
      </c>
      <c r="AH1237" s="82"/>
      <c r="AI1237" s="51"/>
      <c r="AJ1237" s="22">
        <f t="shared" si="494"/>
        <v>109.24</v>
      </c>
      <c r="AK1237" s="23">
        <f t="shared" si="495"/>
        <v>22.994499999999974</v>
      </c>
      <c r="AL1237" s="54"/>
      <c r="AM1237" s="24">
        <f t="shared" si="496"/>
        <v>0</v>
      </c>
      <c r="AN1237" s="25">
        <f t="shared" si="497"/>
        <v>132.23449999999997</v>
      </c>
      <c r="AO1237" s="26">
        <f t="shared" si="498"/>
        <v>132.23449999999997</v>
      </c>
      <c r="AP1237" s="79"/>
      <c r="AQ1237" s="112">
        <v>65</v>
      </c>
      <c r="AR1237" s="112">
        <v>200</v>
      </c>
      <c r="AS1237" s="112">
        <v>0</v>
      </c>
      <c r="AT1237" s="112">
        <v>20</v>
      </c>
      <c r="AU1237" s="112">
        <v>48</v>
      </c>
      <c r="AV1237" s="62">
        <f t="shared" si="487"/>
        <v>333</v>
      </c>
      <c r="AW1237" s="63">
        <f t="shared" si="499"/>
        <v>316.34999999999997</v>
      </c>
      <c r="AX1237" s="24">
        <v>6</v>
      </c>
      <c r="AY1237" s="25">
        <v>20</v>
      </c>
      <c r="AZ1237" s="25">
        <v>8</v>
      </c>
      <c r="BA1237" s="25">
        <v>1</v>
      </c>
      <c r="BB1237" s="81">
        <f t="shared" si="500"/>
        <v>35</v>
      </c>
      <c r="BC1237" s="80">
        <f t="shared" si="501"/>
        <v>281.34999999999997</v>
      </c>
      <c r="BD1237" s="36">
        <f t="shared" si="502"/>
        <v>132.23449999999997</v>
      </c>
      <c r="BE1237" s="80">
        <f t="shared" si="503"/>
        <v>146.30199999999999</v>
      </c>
    </row>
    <row r="1238" spans="1:57" ht="18" thickBot="1">
      <c r="A1238" s="217">
        <v>41935</v>
      </c>
      <c r="B1238" s="201" t="str">
        <f t="shared" si="486"/>
        <v>02:00:00</v>
      </c>
      <c r="C1238" s="27" t="s">
        <v>8</v>
      </c>
      <c r="D1238" s="44">
        <v>721</v>
      </c>
      <c r="E1238" s="44">
        <v>257</v>
      </c>
      <c r="F1238" s="44">
        <v>599</v>
      </c>
      <c r="G1238" s="44">
        <v>34</v>
      </c>
      <c r="H1238" s="44"/>
      <c r="I1238" s="47">
        <v>20</v>
      </c>
      <c r="J1238" s="48">
        <f t="shared" si="488"/>
        <v>1577</v>
      </c>
      <c r="K1238" s="48">
        <f t="shared" si="489"/>
        <v>54</v>
      </c>
      <c r="L1238" s="44">
        <v>648</v>
      </c>
      <c r="M1238" s="19">
        <v>342</v>
      </c>
      <c r="N1238" s="19"/>
      <c r="O1238" s="19">
        <v>21</v>
      </c>
      <c r="P1238" s="45">
        <v>12</v>
      </c>
      <c r="Q1238" s="49"/>
      <c r="R1238" s="48">
        <f t="shared" si="490"/>
        <v>990</v>
      </c>
      <c r="S1238" s="48">
        <f t="shared" si="491"/>
        <v>33</v>
      </c>
      <c r="T1238" s="50">
        <f t="shared" si="504"/>
        <v>87</v>
      </c>
      <c r="U1238" s="88">
        <v>4.2</v>
      </c>
      <c r="V1238" s="53">
        <v>4.5</v>
      </c>
      <c r="W1238" s="53">
        <v>7.8</v>
      </c>
      <c r="X1238" s="53"/>
      <c r="Y1238" s="137"/>
      <c r="Z1238" s="53"/>
      <c r="AA1238" s="53"/>
      <c r="AB1238" s="53"/>
      <c r="AC1238" s="67">
        <f t="shared" si="492"/>
        <v>0</v>
      </c>
      <c r="AD1238" s="51"/>
      <c r="AE1238" s="20">
        <f t="shared" si="493"/>
        <v>0</v>
      </c>
      <c r="AF1238" s="85">
        <f>T1238+U1238+V1238+W1238+X1238+V1237+Z1238+AA1238+AB1238</f>
        <v>108</v>
      </c>
      <c r="AG1238" s="21">
        <f t="shared" ref="AG1238:AG1301" si="505">+AF1238-AM1238</f>
        <v>108</v>
      </c>
      <c r="AH1238" s="82"/>
      <c r="AI1238" s="51"/>
      <c r="AJ1238" s="22">
        <f t="shared" si="494"/>
        <v>108</v>
      </c>
      <c r="AK1238" s="23">
        <f t="shared" si="495"/>
        <v>24.234499999999969</v>
      </c>
      <c r="AL1238" s="54"/>
      <c r="AM1238" s="24">
        <f t="shared" si="496"/>
        <v>0</v>
      </c>
      <c r="AN1238" s="25">
        <f t="shared" si="497"/>
        <v>132.23449999999997</v>
      </c>
      <c r="AO1238" s="26">
        <f t="shared" si="498"/>
        <v>132.23449999999997</v>
      </c>
      <c r="AP1238" s="79"/>
      <c r="AQ1238" s="112">
        <v>65</v>
      </c>
      <c r="AR1238" s="112">
        <v>200</v>
      </c>
      <c r="AS1238" s="112">
        <v>0</v>
      </c>
      <c r="AT1238" s="112">
        <v>20</v>
      </c>
      <c r="AU1238" s="112">
        <v>48</v>
      </c>
      <c r="AV1238" s="62">
        <f t="shared" si="487"/>
        <v>333</v>
      </c>
      <c r="AW1238" s="63">
        <f t="shared" si="499"/>
        <v>316.34999999999997</v>
      </c>
      <c r="AX1238" s="24">
        <v>6</v>
      </c>
      <c r="AY1238" s="25">
        <v>20</v>
      </c>
      <c r="AZ1238" s="25">
        <v>8</v>
      </c>
      <c r="BA1238" s="25">
        <v>1</v>
      </c>
      <c r="BB1238" s="81">
        <f t="shared" si="500"/>
        <v>35</v>
      </c>
      <c r="BC1238" s="80">
        <f t="shared" si="501"/>
        <v>281.34999999999997</v>
      </c>
      <c r="BD1238" s="36">
        <f t="shared" si="502"/>
        <v>132.23449999999997</v>
      </c>
      <c r="BE1238" s="80">
        <f t="shared" si="503"/>
        <v>146.30199999999999</v>
      </c>
    </row>
    <row r="1239" spans="1:57" ht="18" thickBot="1">
      <c r="A1239" s="217">
        <v>41935</v>
      </c>
      <c r="B1239" s="201" t="str">
        <f t="shared" si="486"/>
        <v>02:30:00</v>
      </c>
      <c r="C1239" s="27" t="s">
        <v>40</v>
      </c>
      <c r="D1239" s="44">
        <v>708</v>
      </c>
      <c r="E1239" s="44">
        <v>250</v>
      </c>
      <c r="F1239" s="44">
        <v>609</v>
      </c>
      <c r="G1239" s="44">
        <v>34</v>
      </c>
      <c r="H1239" s="44"/>
      <c r="I1239" s="47">
        <v>20</v>
      </c>
      <c r="J1239" s="48">
        <f t="shared" si="488"/>
        <v>1567</v>
      </c>
      <c r="K1239" s="48">
        <f t="shared" si="489"/>
        <v>54</v>
      </c>
      <c r="L1239" s="44">
        <v>631</v>
      </c>
      <c r="M1239" s="19">
        <v>342</v>
      </c>
      <c r="N1239" s="19"/>
      <c r="O1239" s="19">
        <v>21</v>
      </c>
      <c r="P1239" s="45">
        <v>12</v>
      </c>
      <c r="Q1239" s="49"/>
      <c r="R1239" s="48">
        <f t="shared" si="490"/>
        <v>973</v>
      </c>
      <c r="S1239" s="48">
        <f t="shared" si="491"/>
        <v>33</v>
      </c>
      <c r="T1239" s="50">
        <f t="shared" si="504"/>
        <v>87</v>
      </c>
      <c r="U1239" s="88">
        <v>4.2</v>
      </c>
      <c r="V1239" s="53">
        <v>4</v>
      </c>
      <c r="W1239" s="53">
        <v>7.8</v>
      </c>
      <c r="X1239" s="53"/>
      <c r="Y1239" s="44"/>
      <c r="Z1239" s="53"/>
      <c r="AA1239" s="53"/>
      <c r="AB1239" s="53"/>
      <c r="AC1239" s="67">
        <f t="shared" si="492"/>
        <v>0</v>
      </c>
      <c r="AD1239" s="51"/>
      <c r="AE1239" s="20">
        <f t="shared" si="493"/>
        <v>0</v>
      </c>
      <c r="AF1239" s="85">
        <f t="shared" ref="AF1239:AF1267" si="506">T1239+U1239+V1239+W1239+X1239+Y1239+Z1239+AA1239+AB1239</f>
        <v>103</v>
      </c>
      <c r="AG1239" s="21">
        <f t="shared" si="505"/>
        <v>103</v>
      </c>
      <c r="AH1239" s="82"/>
      <c r="AI1239" s="51"/>
      <c r="AJ1239" s="22">
        <f t="shared" si="494"/>
        <v>103</v>
      </c>
      <c r="AK1239" s="23">
        <f t="shared" si="495"/>
        <v>29.234499999999969</v>
      </c>
      <c r="AL1239" s="54"/>
      <c r="AM1239" s="24">
        <f t="shared" si="496"/>
        <v>0</v>
      </c>
      <c r="AN1239" s="25">
        <f t="shared" si="497"/>
        <v>132.23449999999997</v>
      </c>
      <c r="AO1239" s="26">
        <f t="shared" si="498"/>
        <v>132.23449999999997</v>
      </c>
      <c r="AP1239" s="79"/>
      <c r="AQ1239" s="112">
        <v>65</v>
      </c>
      <c r="AR1239" s="112">
        <v>200</v>
      </c>
      <c r="AS1239" s="112">
        <v>0</v>
      </c>
      <c r="AT1239" s="112">
        <v>20</v>
      </c>
      <c r="AU1239" s="112">
        <v>48</v>
      </c>
      <c r="AV1239" s="62">
        <f t="shared" si="487"/>
        <v>333</v>
      </c>
      <c r="AW1239" s="63">
        <f t="shared" si="499"/>
        <v>316.34999999999997</v>
      </c>
      <c r="AX1239" s="24">
        <v>6</v>
      </c>
      <c r="AY1239" s="25">
        <v>20</v>
      </c>
      <c r="AZ1239" s="25">
        <v>8</v>
      </c>
      <c r="BA1239" s="25">
        <v>1</v>
      </c>
      <c r="BB1239" s="81">
        <f t="shared" si="500"/>
        <v>35</v>
      </c>
      <c r="BC1239" s="80">
        <f t="shared" si="501"/>
        <v>281.34999999999997</v>
      </c>
      <c r="BD1239" s="36">
        <f t="shared" si="502"/>
        <v>132.23449999999997</v>
      </c>
      <c r="BE1239" s="80">
        <f t="shared" si="503"/>
        <v>146.30199999999999</v>
      </c>
    </row>
    <row r="1240" spans="1:57" ht="18" thickBot="1">
      <c r="A1240" s="217">
        <v>41935</v>
      </c>
      <c r="B1240" s="201" t="str">
        <f t="shared" si="486"/>
        <v>03:00:00</v>
      </c>
      <c r="C1240" s="27" t="s">
        <v>9</v>
      </c>
      <c r="D1240" s="44">
        <v>696</v>
      </c>
      <c r="E1240" s="44">
        <v>248</v>
      </c>
      <c r="F1240" s="44">
        <v>592</v>
      </c>
      <c r="G1240" s="44">
        <v>33</v>
      </c>
      <c r="H1240" s="44"/>
      <c r="I1240" s="47">
        <v>20</v>
      </c>
      <c r="J1240" s="48">
        <f t="shared" si="488"/>
        <v>1536</v>
      </c>
      <c r="K1240" s="48">
        <f t="shared" si="489"/>
        <v>53</v>
      </c>
      <c r="L1240" s="44">
        <v>620</v>
      </c>
      <c r="M1240" s="19">
        <v>340</v>
      </c>
      <c r="N1240" s="19"/>
      <c r="O1240" s="19">
        <v>20</v>
      </c>
      <c r="P1240" s="45">
        <v>12</v>
      </c>
      <c r="Q1240" s="49"/>
      <c r="R1240" s="48">
        <f t="shared" si="490"/>
        <v>960</v>
      </c>
      <c r="S1240" s="48">
        <f t="shared" si="491"/>
        <v>32</v>
      </c>
      <c r="T1240" s="50">
        <f t="shared" si="504"/>
        <v>85</v>
      </c>
      <c r="U1240" s="88">
        <v>4.2</v>
      </c>
      <c r="V1240" s="53">
        <v>4</v>
      </c>
      <c r="W1240" s="53">
        <v>7.7</v>
      </c>
      <c r="X1240" s="53"/>
      <c r="Y1240" s="44"/>
      <c r="Z1240" s="53"/>
      <c r="AA1240" s="53"/>
      <c r="AB1240" s="53"/>
      <c r="AC1240" s="67">
        <f t="shared" si="492"/>
        <v>0</v>
      </c>
      <c r="AD1240" s="51"/>
      <c r="AE1240" s="20">
        <f t="shared" si="493"/>
        <v>0</v>
      </c>
      <c r="AF1240" s="85">
        <f t="shared" si="506"/>
        <v>100.9</v>
      </c>
      <c r="AG1240" s="21">
        <f t="shared" si="505"/>
        <v>100.9</v>
      </c>
      <c r="AH1240" s="82"/>
      <c r="AI1240" s="51"/>
      <c r="AJ1240" s="22">
        <f t="shared" si="494"/>
        <v>100.9</v>
      </c>
      <c r="AK1240" s="23">
        <f t="shared" si="495"/>
        <v>31.334499999999963</v>
      </c>
      <c r="AL1240" s="54"/>
      <c r="AM1240" s="24">
        <f t="shared" si="496"/>
        <v>0</v>
      </c>
      <c r="AN1240" s="25">
        <f t="shared" si="497"/>
        <v>132.23449999999997</v>
      </c>
      <c r="AO1240" s="26">
        <f t="shared" si="498"/>
        <v>132.23449999999997</v>
      </c>
      <c r="AP1240" s="79"/>
      <c r="AQ1240" s="112">
        <v>65</v>
      </c>
      <c r="AR1240" s="112">
        <v>200</v>
      </c>
      <c r="AS1240" s="112">
        <v>0</v>
      </c>
      <c r="AT1240" s="112">
        <v>20</v>
      </c>
      <c r="AU1240" s="112">
        <v>48</v>
      </c>
      <c r="AV1240" s="62">
        <f t="shared" si="487"/>
        <v>333</v>
      </c>
      <c r="AW1240" s="63">
        <f t="shared" si="499"/>
        <v>316.34999999999997</v>
      </c>
      <c r="AX1240" s="24">
        <v>6</v>
      </c>
      <c r="AY1240" s="25">
        <v>20</v>
      </c>
      <c r="AZ1240" s="25">
        <v>8</v>
      </c>
      <c r="BA1240" s="25">
        <v>1</v>
      </c>
      <c r="BB1240" s="81">
        <f t="shared" si="500"/>
        <v>35</v>
      </c>
      <c r="BC1240" s="80">
        <f t="shared" si="501"/>
        <v>281.34999999999997</v>
      </c>
      <c r="BD1240" s="36">
        <f t="shared" si="502"/>
        <v>132.23449999999997</v>
      </c>
      <c r="BE1240" s="80">
        <f t="shared" si="503"/>
        <v>146.30199999999999</v>
      </c>
    </row>
    <row r="1241" spans="1:57" ht="18" thickBot="1">
      <c r="A1241" s="217">
        <v>41935</v>
      </c>
      <c r="B1241" s="201" t="str">
        <f t="shared" si="486"/>
        <v>03:30:00</v>
      </c>
      <c r="C1241" s="27" t="s">
        <v>41</v>
      </c>
      <c r="D1241" s="44">
        <v>687</v>
      </c>
      <c r="E1241" s="44">
        <v>244</v>
      </c>
      <c r="F1241" s="44">
        <v>590</v>
      </c>
      <c r="G1241" s="44">
        <v>33</v>
      </c>
      <c r="H1241" s="44"/>
      <c r="I1241" s="47">
        <v>20</v>
      </c>
      <c r="J1241" s="48">
        <f t="shared" si="488"/>
        <v>1521</v>
      </c>
      <c r="K1241" s="48">
        <f t="shared" si="489"/>
        <v>53</v>
      </c>
      <c r="L1241" s="44">
        <v>600</v>
      </c>
      <c r="M1241" s="19">
        <v>340</v>
      </c>
      <c r="N1241" s="19"/>
      <c r="O1241" s="19">
        <v>20</v>
      </c>
      <c r="P1241" s="45">
        <v>12</v>
      </c>
      <c r="Q1241" s="49"/>
      <c r="R1241" s="48">
        <f t="shared" si="490"/>
        <v>940</v>
      </c>
      <c r="S1241" s="48">
        <f t="shared" si="491"/>
        <v>32</v>
      </c>
      <c r="T1241" s="50">
        <f t="shared" si="504"/>
        <v>85</v>
      </c>
      <c r="U1241" s="88">
        <v>4.2</v>
      </c>
      <c r="V1241" s="53">
        <v>4</v>
      </c>
      <c r="W1241" s="53">
        <v>7.7</v>
      </c>
      <c r="X1241" s="53"/>
      <c r="Y1241" s="53"/>
      <c r="Z1241" s="53"/>
      <c r="AA1241" s="53"/>
      <c r="AB1241" s="53"/>
      <c r="AC1241" s="67">
        <f t="shared" si="492"/>
        <v>0</v>
      </c>
      <c r="AD1241" s="51"/>
      <c r="AE1241" s="20">
        <f t="shared" si="493"/>
        <v>0</v>
      </c>
      <c r="AF1241" s="85">
        <f t="shared" si="506"/>
        <v>100.9</v>
      </c>
      <c r="AG1241" s="21">
        <f t="shared" si="505"/>
        <v>100.9</v>
      </c>
      <c r="AH1241" s="82"/>
      <c r="AI1241" s="51"/>
      <c r="AJ1241" s="22">
        <f t="shared" si="494"/>
        <v>100.9</v>
      </c>
      <c r="AK1241" s="23">
        <f t="shared" si="495"/>
        <v>31.334499999999963</v>
      </c>
      <c r="AL1241" s="54"/>
      <c r="AM1241" s="24">
        <f t="shared" si="496"/>
        <v>0</v>
      </c>
      <c r="AN1241" s="25">
        <f t="shared" si="497"/>
        <v>132.23449999999997</v>
      </c>
      <c r="AO1241" s="26">
        <f t="shared" si="498"/>
        <v>132.23449999999997</v>
      </c>
      <c r="AP1241" s="79"/>
      <c r="AQ1241" s="112">
        <v>65</v>
      </c>
      <c r="AR1241" s="112">
        <v>200</v>
      </c>
      <c r="AS1241" s="112">
        <v>0</v>
      </c>
      <c r="AT1241" s="112">
        <v>20</v>
      </c>
      <c r="AU1241" s="112">
        <v>48</v>
      </c>
      <c r="AV1241" s="62">
        <f t="shared" si="487"/>
        <v>333</v>
      </c>
      <c r="AW1241" s="63">
        <f t="shared" si="499"/>
        <v>316.34999999999997</v>
      </c>
      <c r="AX1241" s="24">
        <v>6</v>
      </c>
      <c r="AY1241" s="25">
        <v>20</v>
      </c>
      <c r="AZ1241" s="25">
        <v>8</v>
      </c>
      <c r="BA1241" s="25">
        <v>1</v>
      </c>
      <c r="BB1241" s="81">
        <f t="shared" si="500"/>
        <v>35</v>
      </c>
      <c r="BC1241" s="80">
        <f t="shared" si="501"/>
        <v>281.34999999999997</v>
      </c>
      <c r="BD1241" s="36">
        <f t="shared" si="502"/>
        <v>132.23449999999997</v>
      </c>
      <c r="BE1241" s="80">
        <f t="shared" si="503"/>
        <v>146.30199999999999</v>
      </c>
    </row>
    <row r="1242" spans="1:57" ht="18" thickBot="1">
      <c r="A1242" s="217">
        <v>41935</v>
      </c>
      <c r="B1242" s="201" t="str">
        <f t="shared" si="486"/>
        <v>04:00:00</v>
      </c>
      <c r="C1242" s="27" t="s">
        <v>10</v>
      </c>
      <c r="D1242" s="44">
        <v>679</v>
      </c>
      <c r="E1242" s="44">
        <v>240</v>
      </c>
      <c r="F1242" s="44">
        <v>578</v>
      </c>
      <c r="G1242" s="44">
        <v>33</v>
      </c>
      <c r="H1242" s="44"/>
      <c r="I1242" s="47">
        <v>19</v>
      </c>
      <c r="J1242" s="48">
        <f t="shared" si="488"/>
        <v>1497</v>
      </c>
      <c r="K1242" s="48">
        <f t="shared" si="489"/>
        <v>52</v>
      </c>
      <c r="L1242" s="44">
        <v>580</v>
      </c>
      <c r="M1242" s="19">
        <v>340</v>
      </c>
      <c r="N1242" s="19"/>
      <c r="O1242" s="19">
        <v>19</v>
      </c>
      <c r="P1242" s="45">
        <v>12</v>
      </c>
      <c r="Q1242" s="49"/>
      <c r="R1242" s="48">
        <f t="shared" si="490"/>
        <v>920</v>
      </c>
      <c r="S1242" s="48">
        <f t="shared" si="491"/>
        <v>31</v>
      </c>
      <c r="T1242" s="50">
        <f t="shared" si="504"/>
        <v>83</v>
      </c>
      <c r="U1242" s="88">
        <v>4.2</v>
      </c>
      <c r="V1242" s="53">
        <v>4</v>
      </c>
      <c r="W1242" s="53">
        <v>7.7</v>
      </c>
      <c r="X1242" s="53"/>
      <c r="Y1242" s="53"/>
      <c r="Z1242" s="53"/>
      <c r="AA1242" s="53"/>
      <c r="AB1242" s="53"/>
      <c r="AC1242" s="67">
        <f t="shared" si="492"/>
        <v>0</v>
      </c>
      <c r="AD1242" s="51"/>
      <c r="AE1242" s="20">
        <f t="shared" si="493"/>
        <v>0</v>
      </c>
      <c r="AF1242" s="85">
        <f t="shared" si="506"/>
        <v>98.9</v>
      </c>
      <c r="AG1242" s="21">
        <f t="shared" si="505"/>
        <v>98.9</v>
      </c>
      <c r="AH1242" s="82"/>
      <c r="AI1242" s="51"/>
      <c r="AJ1242" s="22">
        <f t="shared" si="494"/>
        <v>98.9</v>
      </c>
      <c r="AK1242" s="23">
        <f t="shared" si="495"/>
        <v>33.334499999999963</v>
      </c>
      <c r="AL1242" s="54"/>
      <c r="AM1242" s="24">
        <f t="shared" si="496"/>
        <v>0</v>
      </c>
      <c r="AN1242" s="25">
        <f t="shared" si="497"/>
        <v>132.23449999999997</v>
      </c>
      <c r="AO1242" s="26">
        <f t="shared" si="498"/>
        <v>132.23449999999997</v>
      </c>
      <c r="AP1242" s="79"/>
      <c r="AQ1242" s="112">
        <v>65</v>
      </c>
      <c r="AR1242" s="112">
        <v>200</v>
      </c>
      <c r="AS1242" s="112">
        <v>0</v>
      </c>
      <c r="AT1242" s="112">
        <v>20</v>
      </c>
      <c r="AU1242" s="112">
        <v>48</v>
      </c>
      <c r="AV1242" s="62">
        <f t="shared" si="487"/>
        <v>333</v>
      </c>
      <c r="AW1242" s="63">
        <f t="shared" si="499"/>
        <v>316.34999999999997</v>
      </c>
      <c r="AX1242" s="24">
        <v>6</v>
      </c>
      <c r="AY1242" s="25">
        <v>20</v>
      </c>
      <c r="AZ1242" s="25">
        <v>8</v>
      </c>
      <c r="BA1242" s="25">
        <v>1</v>
      </c>
      <c r="BB1242" s="81">
        <f t="shared" si="500"/>
        <v>35</v>
      </c>
      <c r="BC1242" s="80">
        <f t="shared" si="501"/>
        <v>281.34999999999997</v>
      </c>
      <c r="BD1242" s="36">
        <f t="shared" si="502"/>
        <v>132.23449999999997</v>
      </c>
      <c r="BE1242" s="80">
        <f t="shared" si="503"/>
        <v>146.30199999999999</v>
      </c>
    </row>
    <row r="1243" spans="1:57" ht="18" thickBot="1">
      <c r="A1243" s="217">
        <v>41935</v>
      </c>
      <c r="B1243" s="201" t="str">
        <f t="shared" si="486"/>
        <v>04:30:00</v>
      </c>
      <c r="C1243" s="27" t="s">
        <v>42</v>
      </c>
      <c r="D1243" s="44">
        <v>692</v>
      </c>
      <c r="E1243" s="44">
        <v>242</v>
      </c>
      <c r="F1243" s="44">
        <v>598</v>
      </c>
      <c r="G1243" s="44">
        <v>33</v>
      </c>
      <c r="H1243" s="44"/>
      <c r="I1243" s="47">
        <v>20</v>
      </c>
      <c r="J1243" s="48">
        <f t="shared" si="488"/>
        <v>1532</v>
      </c>
      <c r="K1243" s="48">
        <f t="shared" si="489"/>
        <v>53</v>
      </c>
      <c r="L1243" s="44">
        <v>587</v>
      </c>
      <c r="M1243" s="19">
        <v>336</v>
      </c>
      <c r="N1243" s="19"/>
      <c r="O1243" s="19">
        <v>19</v>
      </c>
      <c r="P1243" s="45">
        <v>12</v>
      </c>
      <c r="Q1243" s="49"/>
      <c r="R1243" s="48">
        <f t="shared" si="490"/>
        <v>923</v>
      </c>
      <c r="S1243" s="48">
        <f t="shared" si="491"/>
        <v>31</v>
      </c>
      <c r="T1243" s="50">
        <f t="shared" si="504"/>
        <v>84</v>
      </c>
      <c r="U1243" s="88">
        <v>4.2</v>
      </c>
      <c r="V1243" s="53">
        <v>4</v>
      </c>
      <c r="W1243" s="53">
        <v>7.7</v>
      </c>
      <c r="X1243" s="53"/>
      <c r="Y1243" s="53"/>
      <c r="Z1243" s="53"/>
      <c r="AA1243" s="53"/>
      <c r="AB1243" s="53"/>
      <c r="AC1243" s="67">
        <f t="shared" si="492"/>
        <v>0</v>
      </c>
      <c r="AD1243" s="51"/>
      <c r="AE1243" s="20">
        <f t="shared" si="493"/>
        <v>0</v>
      </c>
      <c r="AF1243" s="85">
        <f t="shared" si="506"/>
        <v>99.9</v>
      </c>
      <c r="AG1243" s="21">
        <f t="shared" si="505"/>
        <v>99.9</v>
      </c>
      <c r="AH1243" s="82"/>
      <c r="AI1243" s="51"/>
      <c r="AJ1243" s="22">
        <f t="shared" si="494"/>
        <v>99.9</v>
      </c>
      <c r="AK1243" s="23">
        <f t="shared" si="495"/>
        <v>32.334499999999963</v>
      </c>
      <c r="AL1243" s="54"/>
      <c r="AM1243" s="24">
        <f t="shared" si="496"/>
        <v>0</v>
      </c>
      <c r="AN1243" s="25">
        <f t="shared" si="497"/>
        <v>132.23449999999997</v>
      </c>
      <c r="AO1243" s="26">
        <f t="shared" si="498"/>
        <v>132.23449999999997</v>
      </c>
      <c r="AP1243" s="79"/>
      <c r="AQ1243" s="112">
        <v>65</v>
      </c>
      <c r="AR1243" s="112">
        <v>200</v>
      </c>
      <c r="AS1243" s="112">
        <v>0</v>
      </c>
      <c r="AT1243" s="112">
        <v>20</v>
      </c>
      <c r="AU1243" s="112">
        <v>48</v>
      </c>
      <c r="AV1243" s="62">
        <f t="shared" si="487"/>
        <v>333</v>
      </c>
      <c r="AW1243" s="63">
        <f t="shared" si="499"/>
        <v>316.34999999999997</v>
      </c>
      <c r="AX1243" s="24">
        <v>6</v>
      </c>
      <c r="AY1243" s="25">
        <v>20</v>
      </c>
      <c r="AZ1243" s="25">
        <v>8</v>
      </c>
      <c r="BA1243" s="25">
        <v>1</v>
      </c>
      <c r="BB1243" s="81">
        <f t="shared" si="500"/>
        <v>35</v>
      </c>
      <c r="BC1243" s="80">
        <f t="shared" si="501"/>
        <v>281.34999999999997</v>
      </c>
      <c r="BD1243" s="36">
        <f t="shared" si="502"/>
        <v>132.23449999999997</v>
      </c>
      <c r="BE1243" s="80">
        <f t="shared" si="503"/>
        <v>146.30199999999999</v>
      </c>
    </row>
    <row r="1244" spans="1:57" ht="18" thickBot="1">
      <c r="A1244" s="217">
        <v>41935</v>
      </c>
      <c r="B1244" s="201" t="str">
        <f t="shared" si="486"/>
        <v>05:00:00</v>
      </c>
      <c r="C1244" s="27" t="s">
        <v>11</v>
      </c>
      <c r="D1244" s="44">
        <v>718</v>
      </c>
      <c r="E1244" s="44">
        <v>253</v>
      </c>
      <c r="F1244" s="44">
        <v>613</v>
      </c>
      <c r="G1244" s="44">
        <v>34</v>
      </c>
      <c r="H1244" s="44"/>
      <c r="I1244" s="47">
        <v>20</v>
      </c>
      <c r="J1244" s="48">
        <f t="shared" si="488"/>
        <v>1584</v>
      </c>
      <c r="K1244" s="48">
        <f t="shared" si="489"/>
        <v>54</v>
      </c>
      <c r="L1244" s="44">
        <v>591</v>
      </c>
      <c r="M1244" s="19">
        <v>331</v>
      </c>
      <c r="N1244" s="19"/>
      <c r="O1244" s="19">
        <v>19</v>
      </c>
      <c r="P1244" s="45">
        <v>12</v>
      </c>
      <c r="Q1244" s="49"/>
      <c r="R1244" s="48">
        <f t="shared" si="490"/>
        <v>922</v>
      </c>
      <c r="S1244" s="48">
        <f t="shared" si="491"/>
        <v>31</v>
      </c>
      <c r="T1244" s="50">
        <f t="shared" si="504"/>
        <v>85</v>
      </c>
      <c r="U1244" s="88">
        <v>4.2</v>
      </c>
      <c r="V1244" s="53">
        <v>4.5</v>
      </c>
      <c r="W1244" s="53">
        <v>8.5</v>
      </c>
      <c r="X1244" s="53"/>
      <c r="Y1244" s="53"/>
      <c r="Z1244" s="53"/>
      <c r="AA1244" s="53"/>
      <c r="AB1244" s="53"/>
      <c r="AC1244" s="67">
        <f t="shared" si="492"/>
        <v>0</v>
      </c>
      <c r="AD1244" s="51"/>
      <c r="AE1244" s="20">
        <f t="shared" si="493"/>
        <v>0</v>
      </c>
      <c r="AF1244" s="85">
        <f t="shared" si="506"/>
        <v>102.2</v>
      </c>
      <c r="AG1244" s="21">
        <f t="shared" si="505"/>
        <v>102.2</v>
      </c>
      <c r="AH1244" s="82"/>
      <c r="AI1244" s="51"/>
      <c r="AJ1244" s="22">
        <f t="shared" si="494"/>
        <v>102.2</v>
      </c>
      <c r="AK1244" s="23">
        <f t="shared" si="495"/>
        <v>30.034499999999966</v>
      </c>
      <c r="AL1244" s="54"/>
      <c r="AM1244" s="24">
        <f t="shared" si="496"/>
        <v>0</v>
      </c>
      <c r="AN1244" s="25">
        <f t="shared" si="497"/>
        <v>132.23449999999997</v>
      </c>
      <c r="AO1244" s="26">
        <f t="shared" si="498"/>
        <v>132.23449999999997</v>
      </c>
      <c r="AP1244" s="79"/>
      <c r="AQ1244" s="112">
        <v>65</v>
      </c>
      <c r="AR1244" s="112">
        <v>200</v>
      </c>
      <c r="AS1244" s="112">
        <v>0</v>
      </c>
      <c r="AT1244" s="112">
        <v>20</v>
      </c>
      <c r="AU1244" s="112">
        <v>48</v>
      </c>
      <c r="AV1244" s="62">
        <f t="shared" si="487"/>
        <v>333</v>
      </c>
      <c r="AW1244" s="63">
        <f t="shared" si="499"/>
        <v>316.34999999999997</v>
      </c>
      <c r="AX1244" s="24">
        <v>6</v>
      </c>
      <c r="AY1244" s="25">
        <v>20</v>
      </c>
      <c r="AZ1244" s="25">
        <v>8</v>
      </c>
      <c r="BA1244" s="25">
        <v>1</v>
      </c>
      <c r="BB1244" s="81">
        <f t="shared" si="500"/>
        <v>35</v>
      </c>
      <c r="BC1244" s="80">
        <f t="shared" si="501"/>
        <v>281.34999999999997</v>
      </c>
      <c r="BD1244" s="36">
        <f t="shared" si="502"/>
        <v>132.23449999999997</v>
      </c>
      <c r="BE1244" s="80">
        <f t="shared" si="503"/>
        <v>146.30199999999999</v>
      </c>
    </row>
    <row r="1245" spans="1:57" ht="18" thickBot="1">
      <c r="A1245" s="217">
        <v>41935</v>
      </c>
      <c r="B1245" s="201" t="str">
        <f t="shared" si="486"/>
        <v>05:30:00</v>
      </c>
      <c r="C1245" s="27" t="s">
        <v>43</v>
      </c>
      <c r="D1245" s="44">
        <v>724</v>
      </c>
      <c r="E1245" s="44">
        <v>253</v>
      </c>
      <c r="F1245" s="44">
        <v>610</v>
      </c>
      <c r="G1245" s="44">
        <v>34</v>
      </c>
      <c r="H1245" s="44"/>
      <c r="I1245" s="35">
        <v>20</v>
      </c>
      <c r="J1245" s="48">
        <f t="shared" si="488"/>
        <v>1587</v>
      </c>
      <c r="K1245" s="48">
        <f t="shared" si="489"/>
        <v>54</v>
      </c>
      <c r="L1245" s="44">
        <v>583</v>
      </c>
      <c r="M1245" s="19">
        <v>349</v>
      </c>
      <c r="N1245" s="19"/>
      <c r="O1245" s="19">
        <v>19</v>
      </c>
      <c r="P1245" s="45">
        <v>12</v>
      </c>
      <c r="Q1245" s="49"/>
      <c r="R1245" s="48">
        <f t="shared" si="490"/>
        <v>932</v>
      </c>
      <c r="S1245" s="48">
        <f t="shared" si="491"/>
        <v>31</v>
      </c>
      <c r="T1245" s="50">
        <f t="shared" si="504"/>
        <v>85</v>
      </c>
      <c r="U1245" s="88">
        <v>4.2</v>
      </c>
      <c r="V1245" s="52">
        <v>4.5</v>
      </c>
      <c r="W1245" s="53">
        <v>8.5</v>
      </c>
      <c r="X1245" s="53"/>
      <c r="Y1245" s="53"/>
      <c r="Z1245" s="53"/>
      <c r="AA1245" s="53"/>
      <c r="AB1245" s="53"/>
      <c r="AC1245" s="67">
        <f t="shared" si="492"/>
        <v>0</v>
      </c>
      <c r="AD1245" s="51"/>
      <c r="AE1245" s="20">
        <f t="shared" si="493"/>
        <v>0</v>
      </c>
      <c r="AF1245" s="85">
        <f t="shared" si="506"/>
        <v>102.2</v>
      </c>
      <c r="AG1245" s="21">
        <f t="shared" si="505"/>
        <v>102.2</v>
      </c>
      <c r="AH1245" s="82"/>
      <c r="AI1245" s="51"/>
      <c r="AJ1245" s="22">
        <f t="shared" si="494"/>
        <v>102.2</v>
      </c>
      <c r="AK1245" s="23">
        <f t="shared" si="495"/>
        <v>30.034499999999966</v>
      </c>
      <c r="AL1245" s="54"/>
      <c r="AM1245" s="24">
        <f t="shared" si="496"/>
        <v>0</v>
      </c>
      <c r="AN1245" s="25">
        <f t="shared" si="497"/>
        <v>132.23449999999997</v>
      </c>
      <c r="AO1245" s="26">
        <f t="shared" si="498"/>
        <v>132.23449999999997</v>
      </c>
      <c r="AP1245" s="79"/>
      <c r="AQ1245" s="112">
        <v>65</v>
      </c>
      <c r="AR1245" s="112">
        <v>200</v>
      </c>
      <c r="AS1245" s="112">
        <v>0</v>
      </c>
      <c r="AT1245" s="112">
        <v>20</v>
      </c>
      <c r="AU1245" s="112">
        <v>48</v>
      </c>
      <c r="AV1245" s="62">
        <f t="shared" si="487"/>
        <v>333</v>
      </c>
      <c r="AW1245" s="63">
        <f t="shared" si="499"/>
        <v>316.34999999999997</v>
      </c>
      <c r="AX1245" s="24">
        <v>6</v>
      </c>
      <c r="AY1245" s="25">
        <v>20</v>
      </c>
      <c r="AZ1245" s="25">
        <v>8</v>
      </c>
      <c r="BA1245" s="25">
        <v>1</v>
      </c>
      <c r="BB1245" s="81">
        <f t="shared" si="500"/>
        <v>35</v>
      </c>
      <c r="BC1245" s="80">
        <f t="shared" si="501"/>
        <v>281.34999999999997</v>
      </c>
      <c r="BD1245" s="36">
        <f t="shared" si="502"/>
        <v>132.23449999999997</v>
      </c>
      <c r="BE1245" s="80">
        <f t="shared" si="503"/>
        <v>146.30199999999999</v>
      </c>
    </row>
    <row r="1246" spans="1:57" ht="18" thickBot="1">
      <c r="A1246" s="217">
        <v>41935</v>
      </c>
      <c r="B1246" s="201" t="str">
        <f t="shared" si="486"/>
        <v>06:00:00</v>
      </c>
      <c r="C1246" s="27" t="s">
        <v>12</v>
      </c>
      <c r="D1246" s="44">
        <v>682</v>
      </c>
      <c r="E1246" s="44">
        <v>233</v>
      </c>
      <c r="F1246" s="44">
        <v>591</v>
      </c>
      <c r="G1246" s="44">
        <v>32</v>
      </c>
      <c r="H1246" s="44"/>
      <c r="I1246" s="35">
        <v>19</v>
      </c>
      <c r="J1246" s="48">
        <f t="shared" si="488"/>
        <v>1506</v>
      </c>
      <c r="K1246" s="48">
        <f t="shared" si="489"/>
        <v>51</v>
      </c>
      <c r="L1246" s="44">
        <v>543</v>
      </c>
      <c r="M1246" s="19">
        <v>339</v>
      </c>
      <c r="N1246" s="19"/>
      <c r="O1246" s="19">
        <v>18</v>
      </c>
      <c r="P1246" s="45">
        <v>12</v>
      </c>
      <c r="Q1246" s="49"/>
      <c r="R1246" s="48">
        <f t="shared" si="490"/>
        <v>882</v>
      </c>
      <c r="S1246" s="48">
        <f t="shared" si="491"/>
        <v>30</v>
      </c>
      <c r="T1246" s="50">
        <f t="shared" si="504"/>
        <v>81</v>
      </c>
      <c r="U1246" s="88">
        <v>4.2</v>
      </c>
      <c r="V1246" s="52">
        <v>3.5</v>
      </c>
      <c r="W1246" s="53">
        <v>7.3</v>
      </c>
      <c r="X1246" s="53"/>
      <c r="Y1246" s="53"/>
      <c r="Z1246" s="53"/>
      <c r="AA1246" s="53"/>
      <c r="AB1246" s="53"/>
      <c r="AC1246" s="67">
        <f t="shared" si="492"/>
        <v>0</v>
      </c>
      <c r="AD1246" s="51"/>
      <c r="AE1246" s="20">
        <f t="shared" si="493"/>
        <v>0</v>
      </c>
      <c r="AF1246" s="85">
        <f t="shared" si="506"/>
        <v>96</v>
      </c>
      <c r="AG1246" s="21">
        <f t="shared" si="505"/>
        <v>96</v>
      </c>
      <c r="AH1246" s="82"/>
      <c r="AI1246" s="51"/>
      <c r="AJ1246" s="22">
        <f t="shared" si="494"/>
        <v>96</v>
      </c>
      <c r="AK1246" s="23">
        <f t="shared" si="495"/>
        <v>36.234499999999969</v>
      </c>
      <c r="AL1246" s="54"/>
      <c r="AM1246" s="24">
        <f t="shared" si="496"/>
        <v>0</v>
      </c>
      <c r="AN1246" s="25">
        <f t="shared" si="497"/>
        <v>132.23449999999997</v>
      </c>
      <c r="AO1246" s="26">
        <f t="shared" si="498"/>
        <v>132.23449999999997</v>
      </c>
      <c r="AP1246" s="79"/>
      <c r="AQ1246" s="112">
        <v>65</v>
      </c>
      <c r="AR1246" s="112">
        <v>200</v>
      </c>
      <c r="AS1246" s="112">
        <v>0</v>
      </c>
      <c r="AT1246" s="112">
        <v>20</v>
      </c>
      <c r="AU1246" s="112">
        <v>48</v>
      </c>
      <c r="AV1246" s="62">
        <f t="shared" si="487"/>
        <v>333</v>
      </c>
      <c r="AW1246" s="63">
        <f t="shared" si="499"/>
        <v>316.34999999999997</v>
      </c>
      <c r="AX1246" s="24">
        <v>6</v>
      </c>
      <c r="AY1246" s="25">
        <v>20</v>
      </c>
      <c r="AZ1246" s="25">
        <v>8</v>
      </c>
      <c r="BA1246" s="25">
        <v>1</v>
      </c>
      <c r="BB1246" s="81">
        <f t="shared" si="500"/>
        <v>35</v>
      </c>
      <c r="BC1246" s="80">
        <f t="shared" si="501"/>
        <v>281.34999999999997</v>
      </c>
      <c r="BD1246" s="36">
        <f t="shared" si="502"/>
        <v>132.23449999999997</v>
      </c>
      <c r="BE1246" s="80">
        <f t="shared" si="503"/>
        <v>146.30199999999999</v>
      </c>
    </row>
    <row r="1247" spans="1:57" ht="18" thickBot="1">
      <c r="A1247" s="217">
        <v>41935</v>
      </c>
      <c r="B1247" s="201" t="str">
        <f t="shared" si="486"/>
        <v>06:30:00</v>
      </c>
      <c r="C1247" s="27" t="s">
        <v>44</v>
      </c>
      <c r="D1247" s="44">
        <v>686</v>
      </c>
      <c r="E1247" s="44">
        <v>224</v>
      </c>
      <c r="F1247" s="44">
        <v>565</v>
      </c>
      <c r="G1247" s="44">
        <v>32</v>
      </c>
      <c r="H1247" s="44"/>
      <c r="I1247" s="35">
        <v>19</v>
      </c>
      <c r="J1247" s="48">
        <f t="shared" si="488"/>
        <v>1475</v>
      </c>
      <c r="K1247" s="48">
        <f t="shared" si="489"/>
        <v>51</v>
      </c>
      <c r="L1247" s="44">
        <v>545</v>
      </c>
      <c r="M1247" s="19">
        <v>334</v>
      </c>
      <c r="N1247" s="19"/>
      <c r="O1247" s="19">
        <v>18</v>
      </c>
      <c r="P1247" s="45">
        <v>12</v>
      </c>
      <c r="Q1247" s="49"/>
      <c r="R1247" s="48">
        <f t="shared" si="490"/>
        <v>879</v>
      </c>
      <c r="S1247" s="48">
        <f t="shared" si="491"/>
        <v>30</v>
      </c>
      <c r="T1247" s="50">
        <f t="shared" si="504"/>
        <v>81</v>
      </c>
      <c r="U1247" s="88">
        <v>4.2</v>
      </c>
      <c r="V1247" s="52">
        <v>3.5</v>
      </c>
      <c r="W1247" s="53">
        <v>7.3</v>
      </c>
      <c r="X1247" s="53"/>
      <c r="Y1247" s="53"/>
      <c r="Z1247" s="53"/>
      <c r="AA1247" s="53"/>
      <c r="AB1247" s="53"/>
      <c r="AC1247" s="67">
        <f t="shared" si="492"/>
        <v>0</v>
      </c>
      <c r="AD1247" s="51"/>
      <c r="AE1247" s="20">
        <f t="shared" si="493"/>
        <v>0</v>
      </c>
      <c r="AF1247" s="85">
        <f t="shared" si="506"/>
        <v>96</v>
      </c>
      <c r="AG1247" s="21">
        <f t="shared" si="505"/>
        <v>96</v>
      </c>
      <c r="AH1247" s="82"/>
      <c r="AI1247" s="51"/>
      <c r="AJ1247" s="22">
        <f t="shared" si="494"/>
        <v>96</v>
      </c>
      <c r="AK1247" s="23">
        <f t="shared" si="495"/>
        <v>36.234499999999969</v>
      </c>
      <c r="AL1247" s="54"/>
      <c r="AM1247" s="24">
        <f t="shared" si="496"/>
        <v>0</v>
      </c>
      <c r="AN1247" s="25">
        <f t="shared" si="497"/>
        <v>132.23449999999997</v>
      </c>
      <c r="AO1247" s="26">
        <f t="shared" si="498"/>
        <v>132.23449999999997</v>
      </c>
      <c r="AP1247" s="79"/>
      <c r="AQ1247" s="112">
        <v>65</v>
      </c>
      <c r="AR1247" s="112">
        <v>200</v>
      </c>
      <c r="AS1247" s="112">
        <v>0</v>
      </c>
      <c r="AT1247" s="112">
        <v>20</v>
      </c>
      <c r="AU1247" s="112">
        <v>48</v>
      </c>
      <c r="AV1247" s="62">
        <f>SUM(AQ1247:AU1247)</f>
        <v>333</v>
      </c>
      <c r="AW1247" s="63">
        <f t="shared" si="499"/>
        <v>316.34999999999997</v>
      </c>
      <c r="AX1247" s="24">
        <v>6</v>
      </c>
      <c r="AY1247" s="25">
        <v>20</v>
      </c>
      <c r="AZ1247" s="25">
        <v>8</v>
      </c>
      <c r="BA1247" s="25">
        <v>1</v>
      </c>
      <c r="BB1247" s="81">
        <f t="shared" si="500"/>
        <v>35</v>
      </c>
      <c r="BC1247" s="80">
        <f t="shared" si="501"/>
        <v>281.34999999999997</v>
      </c>
      <c r="BD1247" s="36">
        <f t="shared" si="502"/>
        <v>132.23449999999997</v>
      </c>
      <c r="BE1247" s="80">
        <f t="shared" si="503"/>
        <v>146.30199999999999</v>
      </c>
    </row>
    <row r="1248" spans="1:57" ht="18" thickBot="1">
      <c r="A1248" s="217">
        <v>41935</v>
      </c>
      <c r="B1248" s="201" t="str">
        <f t="shared" si="486"/>
        <v>07:00:00</v>
      </c>
      <c r="C1248" s="214" t="s">
        <v>13</v>
      </c>
      <c r="D1248" s="44">
        <v>702</v>
      </c>
      <c r="E1248" s="44">
        <v>247</v>
      </c>
      <c r="F1248" s="44">
        <v>560</v>
      </c>
      <c r="G1248" s="44">
        <v>33</v>
      </c>
      <c r="H1248" s="44"/>
      <c r="I1248" s="35">
        <v>18</v>
      </c>
      <c r="J1248" s="48">
        <f t="shared" si="488"/>
        <v>1509</v>
      </c>
      <c r="K1248" s="48">
        <f t="shared" si="489"/>
        <v>51</v>
      </c>
      <c r="L1248" s="44">
        <v>580</v>
      </c>
      <c r="M1248" s="19">
        <v>345</v>
      </c>
      <c r="N1248" s="19"/>
      <c r="O1248" s="19">
        <v>19</v>
      </c>
      <c r="P1248" s="45">
        <v>12</v>
      </c>
      <c r="Q1248" s="49"/>
      <c r="R1248" s="48">
        <f t="shared" si="490"/>
        <v>925</v>
      </c>
      <c r="S1248" s="48">
        <f t="shared" si="491"/>
        <v>31</v>
      </c>
      <c r="T1248" s="50">
        <f t="shared" si="504"/>
        <v>82</v>
      </c>
      <c r="U1248" s="88">
        <v>3.84</v>
      </c>
      <c r="V1248" s="52">
        <v>3.5</v>
      </c>
      <c r="W1248" s="53">
        <v>6.3</v>
      </c>
      <c r="X1248" s="53"/>
      <c r="Y1248" s="53"/>
      <c r="Z1248" s="53"/>
      <c r="AA1248" s="53"/>
      <c r="AB1248" s="53"/>
      <c r="AC1248" s="67">
        <f t="shared" si="492"/>
        <v>0</v>
      </c>
      <c r="AD1248" s="51"/>
      <c r="AE1248" s="20">
        <f t="shared" si="493"/>
        <v>0</v>
      </c>
      <c r="AF1248" s="85">
        <f t="shared" si="506"/>
        <v>95.64</v>
      </c>
      <c r="AG1248" s="21">
        <f t="shared" si="505"/>
        <v>95.64</v>
      </c>
      <c r="AH1248" s="82"/>
      <c r="AI1248" s="51"/>
      <c r="AJ1248" s="22">
        <f t="shared" si="494"/>
        <v>95.64</v>
      </c>
      <c r="AK1248" s="23">
        <f t="shared" si="495"/>
        <v>17.394999999999996</v>
      </c>
      <c r="AL1248" s="54"/>
      <c r="AM1248" s="24">
        <f t="shared" si="496"/>
        <v>0</v>
      </c>
      <c r="AN1248" s="25">
        <f t="shared" si="497"/>
        <v>113.035</v>
      </c>
      <c r="AO1248" s="26">
        <f t="shared" si="498"/>
        <v>113.035</v>
      </c>
      <c r="AP1248" s="79"/>
      <c r="AQ1248" s="24">
        <v>50</v>
      </c>
      <c r="AR1248" s="25">
        <v>200</v>
      </c>
      <c r="AS1248" s="25">
        <v>0</v>
      </c>
      <c r="AT1248" s="25">
        <v>20</v>
      </c>
      <c r="AU1248" s="25">
        <v>20</v>
      </c>
      <c r="AV1248" s="62">
        <f t="shared" si="487"/>
        <v>290</v>
      </c>
      <c r="AW1248" s="63">
        <f t="shared" si="499"/>
        <v>275.5</v>
      </c>
      <c r="AX1248" s="24">
        <v>6</v>
      </c>
      <c r="AY1248" s="25">
        <v>20</v>
      </c>
      <c r="AZ1248" s="25">
        <v>8</v>
      </c>
      <c r="BA1248" s="25">
        <v>1</v>
      </c>
      <c r="BB1248" s="81">
        <f t="shared" si="500"/>
        <v>35</v>
      </c>
      <c r="BC1248" s="80">
        <f t="shared" si="501"/>
        <v>240.5</v>
      </c>
      <c r="BD1248" s="36">
        <f t="shared" si="502"/>
        <v>113.035</v>
      </c>
      <c r="BE1248" s="80">
        <f t="shared" si="503"/>
        <v>125.06</v>
      </c>
    </row>
    <row r="1249" spans="1:57" ht="18" thickBot="1">
      <c r="A1249" s="217">
        <v>41935</v>
      </c>
      <c r="B1249" s="201" t="str">
        <f t="shared" si="486"/>
        <v>07:30:00</v>
      </c>
      <c r="C1249" s="27" t="s">
        <v>30</v>
      </c>
      <c r="D1249" s="44">
        <v>786</v>
      </c>
      <c r="E1249" s="44">
        <v>282</v>
      </c>
      <c r="F1249" s="44">
        <v>593</v>
      </c>
      <c r="G1249" s="44">
        <v>36</v>
      </c>
      <c r="H1249" s="44"/>
      <c r="I1249" s="35">
        <v>19</v>
      </c>
      <c r="J1249" s="48">
        <f t="shared" si="488"/>
        <v>1661</v>
      </c>
      <c r="K1249" s="48">
        <f t="shared" si="489"/>
        <v>55</v>
      </c>
      <c r="L1249" s="44">
        <v>606</v>
      </c>
      <c r="M1249" s="19">
        <v>391</v>
      </c>
      <c r="N1249" s="19"/>
      <c r="O1249" s="19">
        <v>20</v>
      </c>
      <c r="P1249" s="45">
        <v>14</v>
      </c>
      <c r="Q1249" s="49"/>
      <c r="R1249" s="48">
        <f t="shared" si="490"/>
        <v>997</v>
      </c>
      <c r="S1249" s="48">
        <f t="shared" si="491"/>
        <v>34</v>
      </c>
      <c r="T1249" s="50">
        <f t="shared" si="504"/>
        <v>89</v>
      </c>
      <c r="U1249" s="88">
        <v>3.84</v>
      </c>
      <c r="V1249" s="52">
        <v>3.5</v>
      </c>
      <c r="W1249" s="53">
        <v>6.3</v>
      </c>
      <c r="X1249" s="53"/>
      <c r="Y1249" s="53"/>
      <c r="Z1249" s="53"/>
      <c r="AA1249" s="53"/>
      <c r="AB1249" s="53"/>
      <c r="AC1249" s="67">
        <f t="shared" si="492"/>
        <v>0</v>
      </c>
      <c r="AD1249" s="51"/>
      <c r="AE1249" s="20">
        <f t="shared" si="493"/>
        <v>0</v>
      </c>
      <c r="AF1249" s="85">
        <f t="shared" si="506"/>
        <v>102.64</v>
      </c>
      <c r="AG1249" s="21">
        <f t="shared" si="505"/>
        <v>102.64</v>
      </c>
      <c r="AH1249" s="82"/>
      <c r="AI1249" s="51"/>
      <c r="AJ1249" s="22">
        <f t="shared" si="494"/>
        <v>102.64</v>
      </c>
      <c r="AK1249" s="23">
        <f t="shared" si="495"/>
        <v>10.394999999999996</v>
      </c>
      <c r="AL1249" s="54"/>
      <c r="AM1249" s="24">
        <f t="shared" si="496"/>
        <v>0</v>
      </c>
      <c r="AN1249" s="25">
        <f t="shared" si="497"/>
        <v>113.035</v>
      </c>
      <c r="AO1249" s="26">
        <f t="shared" si="498"/>
        <v>113.035</v>
      </c>
      <c r="AP1249" s="79"/>
      <c r="AQ1249" s="24">
        <v>50</v>
      </c>
      <c r="AR1249" s="25">
        <v>200</v>
      </c>
      <c r="AS1249" s="25">
        <v>0</v>
      </c>
      <c r="AT1249" s="25">
        <v>20</v>
      </c>
      <c r="AU1249" s="25">
        <v>20</v>
      </c>
      <c r="AV1249" s="62">
        <f t="shared" si="487"/>
        <v>290</v>
      </c>
      <c r="AW1249" s="63">
        <f t="shared" si="499"/>
        <v>275.5</v>
      </c>
      <c r="AX1249" s="24">
        <v>6</v>
      </c>
      <c r="AY1249" s="25">
        <v>20</v>
      </c>
      <c r="AZ1249" s="25">
        <v>8</v>
      </c>
      <c r="BA1249" s="25">
        <v>1</v>
      </c>
      <c r="BB1249" s="81">
        <f t="shared" si="500"/>
        <v>35</v>
      </c>
      <c r="BC1249" s="80">
        <f t="shared" si="501"/>
        <v>240.5</v>
      </c>
      <c r="BD1249" s="36">
        <f t="shared" si="502"/>
        <v>113.035</v>
      </c>
      <c r="BE1249" s="80">
        <f t="shared" si="503"/>
        <v>125.06</v>
      </c>
    </row>
    <row r="1250" spans="1:57" ht="18" thickBot="1">
      <c r="A1250" s="217">
        <v>41935</v>
      </c>
      <c r="B1250" s="201" t="str">
        <f t="shared" si="486"/>
        <v>08:00:00</v>
      </c>
      <c r="C1250" s="27" t="s">
        <v>14</v>
      </c>
      <c r="D1250" s="44">
        <v>916</v>
      </c>
      <c r="E1250" s="44">
        <v>321</v>
      </c>
      <c r="F1250" s="44">
        <v>628</v>
      </c>
      <c r="G1250" s="44">
        <v>42</v>
      </c>
      <c r="H1250" s="44"/>
      <c r="I1250" s="35">
        <v>20</v>
      </c>
      <c r="J1250" s="48">
        <f t="shared" si="488"/>
        <v>1865</v>
      </c>
      <c r="K1250" s="48">
        <f t="shared" si="489"/>
        <v>62</v>
      </c>
      <c r="L1250" s="44">
        <v>584</v>
      </c>
      <c r="M1250" s="19">
        <v>386</v>
      </c>
      <c r="N1250" s="19"/>
      <c r="O1250" s="19">
        <v>19</v>
      </c>
      <c r="P1250" s="45">
        <v>13</v>
      </c>
      <c r="Q1250" s="49"/>
      <c r="R1250" s="48">
        <f t="shared" si="490"/>
        <v>970</v>
      </c>
      <c r="S1250" s="48">
        <f t="shared" si="491"/>
        <v>32</v>
      </c>
      <c r="T1250" s="50">
        <f t="shared" si="504"/>
        <v>94</v>
      </c>
      <c r="U1250" s="97">
        <v>3.95</v>
      </c>
      <c r="V1250" s="52">
        <v>4</v>
      </c>
      <c r="W1250" s="53">
        <v>7.1</v>
      </c>
      <c r="X1250" s="53"/>
      <c r="Y1250" s="53"/>
      <c r="Z1250" s="53"/>
      <c r="AA1250" s="53"/>
      <c r="AB1250" s="53"/>
      <c r="AC1250" s="67">
        <f t="shared" si="492"/>
        <v>0</v>
      </c>
      <c r="AD1250" s="51"/>
      <c r="AE1250" s="20">
        <f t="shared" si="493"/>
        <v>0</v>
      </c>
      <c r="AF1250" s="85">
        <f t="shared" si="506"/>
        <v>109.05</v>
      </c>
      <c r="AG1250" s="21">
        <f t="shared" si="505"/>
        <v>109.05</v>
      </c>
      <c r="AH1250" s="82"/>
      <c r="AI1250" s="51"/>
      <c r="AJ1250" s="22">
        <f t="shared" si="494"/>
        <v>109.05</v>
      </c>
      <c r="AK1250" s="23">
        <f t="shared" si="495"/>
        <v>3.9849999999999994</v>
      </c>
      <c r="AL1250" s="54"/>
      <c r="AM1250" s="24">
        <f t="shared" si="496"/>
        <v>0</v>
      </c>
      <c r="AN1250" s="25">
        <f t="shared" si="497"/>
        <v>113.035</v>
      </c>
      <c r="AO1250" s="26">
        <f t="shared" si="498"/>
        <v>113.035</v>
      </c>
      <c r="AP1250" s="79"/>
      <c r="AQ1250" s="24">
        <v>50</v>
      </c>
      <c r="AR1250" s="25">
        <v>200</v>
      </c>
      <c r="AS1250" s="25">
        <v>0</v>
      </c>
      <c r="AT1250" s="25">
        <v>20</v>
      </c>
      <c r="AU1250" s="25">
        <v>20</v>
      </c>
      <c r="AV1250" s="62">
        <f t="shared" si="487"/>
        <v>290</v>
      </c>
      <c r="AW1250" s="63">
        <f t="shared" si="499"/>
        <v>275.5</v>
      </c>
      <c r="AX1250" s="24">
        <v>6</v>
      </c>
      <c r="AY1250" s="25">
        <v>20</v>
      </c>
      <c r="AZ1250" s="25">
        <v>8</v>
      </c>
      <c r="BA1250" s="25">
        <v>1</v>
      </c>
      <c r="BB1250" s="81">
        <f t="shared" si="500"/>
        <v>35</v>
      </c>
      <c r="BC1250" s="80">
        <f t="shared" si="501"/>
        <v>240.5</v>
      </c>
      <c r="BD1250" s="36">
        <f t="shared" si="502"/>
        <v>113.035</v>
      </c>
      <c r="BE1250" s="80">
        <f t="shared" si="503"/>
        <v>125.06</v>
      </c>
    </row>
    <row r="1251" spans="1:57" ht="18" thickBot="1">
      <c r="A1251" s="217">
        <v>41935</v>
      </c>
      <c r="B1251" s="201" t="str">
        <f t="shared" si="486"/>
        <v>08:30:00</v>
      </c>
      <c r="C1251" s="27" t="s">
        <v>31</v>
      </c>
      <c r="D1251" s="44">
        <v>980</v>
      </c>
      <c r="E1251" s="44">
        <v>340</v>
      </c>
      <c r="F1251" s="44">
        <v>647</v>
      </c>
      <c r="G1251" s="44">
        <v>45</v>
      </c>
      <c r="H1251" s="44"/>
      <c r="I1251" s="35">
        <v>21</v>
      </c>
      <c r="J1251" s="48">
        <f t="shared" si="488"/>
        <v>1967</v>
      </c>
      <c r="K1251" s="48">
        <f t="shared" si="489"/>
        <v>66</v>
      </c>
      <c r="L1251" s="44">
        <v>617</v>
      </c>
      <c r="M1251" s="19">
        <v>417</v>
      </c>
      <c r="N1251" s="19"/>
      <c r="O1251" s="19">
        <v>20</v>
      </c>
      <c r="P1251" s="45">
        <v>14</v>
      </c>
      <c r="Q1251" s="49"/>
      <c r="R1251" s="48">
        <f t="shared" si="490"/>
        <v>1034</v>
      </c>
      <c r="S1251" s="48">
        <f t="shared" si="491"/>
        <v>34</v>
      </c>
      <c r="T1251" s="50">
        <f t="shared" si="504"/>
        <v>100</v>
      </c>
      <c r="U1251" s="97">
        <v>3.95</v>
      </c>
      <c r="V1251" s="52">
        <v>4</v>
      </c>
      <c r="W1251" s="53">
        <v>7.1</v>
      </c>
      <c r="X1251" s="53"/>
      <c r="Y1251" s="53"/>
      <c r="Z1251" s="53"/>
      <c r="AA1251" s="53"/>
      <c r="AB1251" s="53"/>
      <c r="AC1251" s="67">
        <f t="shared" si="492"/>
        <v>0</v>
      </c>
      <c r="AD1251" s="51"/>
      <c r="AE1251" s="20">
        <f t="shared" si="493"/>
        <v>0</v>
      </c>
      <c r="AF1251" s="85">
        <f t="shared" si="506"/>
        <v>115.05</v>
      </c>
      <c r="AG1251" s="21">
        <f t="shared" si="505"/>
        <v>115.05</v>
      </c>
      <c r="AH1251" s="82"/>
      <c r="AI1251" s="51"/>
      <c r="AJ1251" s="22">
        <f t="shared" si="494"/>
        <v>115.05</v>
      </c>
      <c r="AK1251" s="23">
        <f t="shared" si="495"/>
        <v>-2.0150000000000006</v>
      </c>
      <c r="AL1251" s="54"/>
      <c r="AM1251" s="24">
        <f t="shared" si="496"/>
        <v>0</v>
      </c>
      <c r="AN1251" s="25">
        <f t="shared" si="497"/>
        <v>113.035</v>
      </c>
      <c r="AO1251" s="26">
        <f t="shared" si="498"/>
        <v>113.035</v>
      </c>
      <c r="AP1251" s="79"/>
      <c r="AQ1251" s="24">
        <v>50</v>
      </c>
      <c r="AR1251" s="25">
        <v>200</v>
      </c>
      <c r="AS1251" s="25">
        <v>0</v>
      </c>
      <c r="AT1251" s="25">
        <v>20</v>
      </c>
      <c r="AU1251" s="25">
        <v>20</v>
      </c>
      <c r="AV1251" s="62">
        <f t="shared" si="487"/>
        <v>290</v>
      </c>
      <c r="AW1251" s="63">
        <f t="shared" si="499"/>
        <v>275.5</v>
      </c>
      <c r="AX1251" s="24">
        <v>6</v>
      </c>
      <c r="AY1251" s="25">
        <v>20</v>
      </c>
      <c r="AZ1251" s="25">
        <v>8</v>
      </c>
      <c r="BA1251" s="25">
        <v>1</v>
      </c>
      <c r="BB1251" s="81">
        <f t="shared" si="500"/>
        <v>35</v>
      </c>
      <c r="BC1251" s="80">
        <f t="shared" si="501"/>
        <v>240.5</v>
      </c>
      <c r="BD1251" s="36">
        <f t="shared" si="502"/>
        <v>113.035</v>
      </c>
      <c r="BE1251" s="80">
        <f t="shared" si="503"/>
        <v>125.06</v>
      </c>
    </row>
    <row r="1252" spans="1:57" ht="18" thickBot="1">
      <c r="A1252" s="217">
        <v>41935</v>
      </c>
      <c r="B1252" s="201" t="str">
        <f t="shared" si="486"/>
        <v>09:00:00</v>
      </c>
      <c r="C1252" s="27" t="s">
        <v>15</v>
      </c>
      <c r="D1252" s="44">
        <v>1005</v>
      </c>
      <c r="E1252" s="44">
        <v>358</v>
      </c>
      <c r="F1252" s="44">
        <v>677</v>
      </c>
      <c r="G1252" s="44">
        <v>46</v>
      </c>
      <c r="H1252" s="44"/>
      <c r="I1252" s="35">
        <v>22</v>
      </c>
      <c r="J1252" s="48">
        <f t="shared" si="488"/>
        <v>2040</v>
      </c>
      <c r="K1252" s="48">
        <f t="shared" si="489"/>
        <v>68</v>
      </c>
      <c r="L1252" s="44">
        <v>641</v>
      </c>
      <c r="M1252" s="19">
        <v>416</v>
      </c>
      <c r="N1252" s="19"/>
      <c r="O1252" s="19">
        <v>21</v>
      </c>
      <c r="P1252" s="45">
        <v>14</v>
      </c>
      <c r="Q1252" s="49"/>
      <c r="R1252" s="48">
        <f t="shared" si="490"/>
        <v>1057</v>
      </c>
      <c r="S1252" s="48">
        <f t="shared" si="491"/>
        <v>35</v>
      </c>
      <c r="T1252" s="50">
        <f t="shared" si="504"/>
        <v>103</v>
      </c>
      <c r="U1252" s="97">
        <v>4.32</v>
      </c>
      <c r="V1252" s="52">
        <v>4.5</v>
      </c>
      <c r="W1252" s="53">
        <v>7.6</v>
      </c>
      <c r="X1252" s="53"/>
      <c r="Y1252" s="53"/>
      <c r="Z1252" s="53"/>
      <c r="AA1252" s="53"/>
      <c r="AB1252" s="53"/>
      <c r="AC1252" s="67">
        <f t="shared" si="492"/>
        <v>0</v>
      </c>
      <c r="AD1252" s="53"/>
      <c r="AE1252" s="20">
        <f t="shared" si="493"/>
        <v>0</v>
      </c>
      <c r="AF1252" s="85">
        <f t="shared" si="506"/>
        <v>119.41999999999999</v>
      </c>
      <c r="AG1252" s="21">
        <f t="shared" si="505"/>
        <v>119.41999999999999</v>
      </c>
      <c r="AH1252" s="82"/>
      <c r="AI1252" s="51"/>
      <c r="AJ1252" s="22">
        <f t="shared" si="494"/>
        <v>119.41999999999999</v>
      </c>
      <c r="AK1252" s="23">
        <f t="shared" si="495"/>
        <v>-6.3849999999999909</v>
      </c>
      <c r="AL1252" s="54"/>
      <c r="AM1252" s="24">
        <f t="shared" si="496"/>
        <v>0</v>
      </c>
      <c r="AN1252" s="25">
        <f t="shared" si="497"/>
        <v>113.035</v>
      </c>
      <c r="AO1252" s="26">
        <f t="shared" si="498"/>
        <v>113.035</v>
      </c>
      <c r="AP1252" s="79"/>
      <c r="AQ1252" s="24">
        <v>50</v>
      </c>
      <c r="AR1252" s="25">
        <v>200</v>
      </c>
      <c r="AS1252" s="25">
        <v>0</v>
      </c>
      <c r="AT1252" s="25">
        <v>20</v>
      </c>
      <c r="AU1252" s="25">
        <v>20</v>
      </c>
      <c r="AV1252" s="62">
        <f t="shared" si="487"/>
        <v>290</v>
      </c>
      <c r="AW1252" s="63">
        <f t="shared" si="499"/>
        <v>275.5</v>
      </c>
      <c r="AX1252" s="24">
        <v>6</v>
      </c>
      <c r="AY1252" s="25">
        <v>20</v>
      </c>
      <c r="AZ1252" s="25">
        <v>8</v>
      </c>
      <c r="BA1252" s="25">
        <v>1</v>
      </c>
      <c r="BB1252" s="81">
        <f t="shared" si="500"/>
        <v>35</v>
      </c>
      <c r="BC1252" s="80">
        <f t="shared" si="501"/>
        <v>240.5</v>
      </c>
      <c r="BD1252" s="36">
        <f t="shared" si="502"/>
        <v>113.035</v>
      </c>
      <c r="BE1252" s="80">
        <f t="shared" si="503"/>
        <v>125.06</v>
      </c>
    </row>
    <row r="1253" spans="1:57" ht="18" thickBot="1">
      <c r="A1253" s="217">
        <v>41935</v>
      </c>
      <c r="B1253" s="201" t="str">
        <f t="shared" si="486"/>
        <v>09:30:00</v>
      </c>
      <c r="C1253" s="27" t="s">
        <v>32</v>
      </c>
      <c r="D1253" s="44">
        <v>1022</v>
      </c>
      <c r="E1253" s="44">
        <v>368</v>
      </c>
      <c r="F1253" s="44">
        <v>673</v>
      </c>
      <c r="G1253" s="44">
        <v>48</v>
      </c>
      <c r="H1253" s="44"/>
      <c r="I1253" s="35">
        <v>22</v>
      </c>
      <c r="J1253" s="48">
        <f t="shared" si="488"/>
        <v>2063</v>
      </c>
      <c r="K1253" s="48">
        <f t="shared" si="489"/>
        <v>70</v>
      </c>
      <c r="L1253" s="44">
        <v>640</v>
      </c>
      <c r="M1253" s="19">
        <v>413</v>
      </c>
      <c r="N1253" s="19"/>
      <c r="O1253" s="19">
        <v>21</v>
      </c>
      <c r="P1253" s="45">
        <v>14</v>
      </c>
      <c r="Q1253" s="49"/>
      <c r="R1253" s="48">
        <f t="shared" si="490"/>
        <v>1053</v>
      </c>
      <c r="S1253" s="48">
        <f t="shared" si="491"/>
        <v>35</v>
      </c>
      <c r="T1253" s="50">
        <f t="shared" si="504"/>
        <v>105</v>
      </c>
      <c r="U1253" s="97">
        <v>4.32</v>
      </c>
      <c r="V1253" s="52">
        <v>4.5</v>
      </c>
      <c r="W1253" s="53">
        <v>7.6</v>
      </c>
      <c r="X1253" s="53"/>
      <c r="Y1253" s="53"/>
      <c r="Z1253" s="53"/>
      <c r="AA1253" s="53"/>
      <c r="AB1253" s="53"/>
      <c r="AC1253" s="67">
        <f t="shared" si="492"/>
        <v>0</v>
      </c>
      <c r="AD1253" s="53"/>
      <c r="AE1253" s="20">
        <f t="shared" si="493"/>
        <v>0</v>
      </c>
      <c r="AF1253" s="85">
        <f t="shared" si="506"/>
        <v>121.41999999999999</v>
      </c>
      <c r="AG1253" s="21">
        <f t="shared" si="505"/>
        <v>121.41999999999999</v>
      </c>
      <c r="AH1253" s="82"/>
      <c r="AI1253" s="51"/>
      <c r="AJ1253" s="22">
        <f t="shared" si="494"/>
        <v>121.41999999999999</v>
      </c>
      <c r="AK1253" s="23">
        <f t="shared" si="495"/>
        <v>-8.3849999999999909</v>
      </c>
      <c r="AL1253" s="54"/>
      <c r="AM1253" s="24">
        <f t="shared" si="496"/>
        <v>0</v>
      </c>
      <c r="AN1253" s="25">
        <f t="shared" si="497"/>
        <v>113.035</v>
      </c>
      <c r="AO1253" s="26">
        <f t="shared" si="498"/>
        <v>113.035</v>
      </c>
      <c r="AP1253" s="79"/>
      <c r="AQ1253" s="24">
        <v>50</v>
      </c>
      <c r="AR1253" s="25">
        <v>200</v>
      </c>
      <c r="AS1253" s="25">
        <v>0</v>
      </c>
      <c r="AT1253" s="25">
        <v>20</v>
      </c>
      <c r="AU1253" s="25">
        <v>20</v>
      </c>
      <c r="AV1253" s="62">
        <f t="shared" si="487"/>
        <v>290</v>
      </c>
      <c r="AW1253" s="63">
        <f t="shared" si="499"/>
        <v>275.5</v>
      </c>
      <c r="AX1253" s="24">
        <v>6</v>
      </c>
      <c r="AY1253" s="25">
        <v>20</v>
      </c>
      <c r="AZ1253" s="25">
        <v>8</v>
      </c>
      <c r="BA1253" s="25">
        <v>1</v>
      </c>
      <c r="BB1253" s="81">
        <f t="shared" si="500"/>
        <v>35</v>
      </c>
      <c r="BC1253" s="80">
        <f t="shared" si="501"/>
        <v>240.5</v>
      </c>
      <c r="BD1253" s="36">
        <f t="shared" si="502"/>
        <v>113.035</v>
      </c>
      <c r="BE1253" s="80">
        <f t="shared" si="503"/>
        <v>125.06</v>
      </c>
    </row>
    <row r="1254" spans="1:57" ht="18" thickBot="1">
      <c r="A1254" s="217">
        <v>41935</v>
      </c>
      <c r="B1254" s="201" t="str">
        <f t="shared" si="486"/>
        <v>10:00:00</v>
      </c>
      <c r="C1254" s="27" t="s">
        <v>16</v>
      </c>
      <c r="D1254" s="44">
        <v>1034</v>
      </c>
      <c r="E1254" s="44">
        <v>370</v>
      </c>
      <c r="F1254" s="44">
        <v>675</v>
      </c>
      <c r="G1254" s="44">
        <v>48</v>
      </c>
      <c r="H1254" s="44"/>
      <c r="I1254" s="35">
        <v>22</v>
      </c>
      <c r="J1254" s="48">
        <f t="shared" si="488"/>
        <v>2079</v>
      </c>
      <c r="K1254" s="48">
        <f t="shared" si="489"/>
        <v>70</v>
      </c>
      <c r="L1254" s="44">
        <v>652</v>
      </c>
      <c r="M1254" s="19">
        <v>417</v>
      </c>
      <c r="N1254" s="19"/>
      <c r="O1254" s="19">
        <v>22</v>
      </c>
      <c r="P1254" s="45">
        <v>14</v>
      </c>
      <c r="Q1254" s="49"/>
      <c r="R1254" s="48">
        <f t="shared" si="490"/>
        <v>1069</v>
      </c>
      <c r="S1254" s="48">
        <f t="shared" si="491"/>
        <v>36</v>
      </c>
      <c r="T1254" s="50">
        <f t="shared" si="504"/>
        <v>106</v>
      </c>
      <c r="U1254" s="97">
        <v>4.2</v>
      </c>
      <c r="V1254" s="52">
        <v>4.5</v>
      </c>
      <c r="W1254" s="53">
        <v>8.1</v>
      </c>
      <c r="X1254" s="53"/>
      <c r="Y1254" s="53"/>
      <c r="Z1254" s="53"/>
      <c r="AA1254" s="53"/>
      <c r="AB1254" s="53"/>
      <c r="AC1254" s="67">
        <f t="shared" si="492"/>
        <v>0</v>
      </c>
      <c r="AD1254" s="53"/>
      <c r="AE1254" s="20">
        <f t="shared" si="493"/>
        <v>0</v>
      </c>
      <c r="AF1254" s="85">
        <f t="shared" si="506"/>
        <v>122.8</v>
      </c>
      <c r="AG1254" s="21">
        <f t="shared" si="505"/>
        <v>122.8</v>
      </c>
      <c r="AH1254" s="82"/>
      <c r="AI1254" s="51"/>
      <c r="AJ1254" s="22">
        <f t="shared" si="494"/>
        <v>122.8</v>
      </c>
      <c r="AK1254" s="23">
        <f t="shared" si="495"/>
        <v>-9.7650000000000006</v>
      </c>
      <c r="AL1254" s="54"/>
      <c r="AM1254" s="24">
        <f t="shared" si="496"/>
        <v>0</v>
      </c>
      <c r="AN1254" s="25">
        <f t="shared" si="497"/>
        <v>113.035</v>
      </c>
      <c r="AO1254" s="26">
        <f t="shared" si="498"/>
        <v>113.035</v>
      </c>
      <c r="AP1254" s="79"/>
      <c r="AQ1254" s="24">
        <v>50</v>
      </c>
      <c r="AR1254" s="25">
        <v>200</v>
      </c>
      <c r="AS1254" s="25">
        <v>0</v>
      </c>
      <c r="AT1254" s="25">
        <v>20</v>
      </c>
      <c r="AU1254" s="25">
        <v>20</v>
      </c>
      <c r="AV1254" s="62">
        <f t="shared" si="487"/>
        <v>290</v>
      </c>
      <c r="AW1254" s="63">
        <f t="shared" si="499"/>
        <v>275.5</v>
      </c>
      <c r="AX1254" s="24">
        <v>6</v>
      </c>
      <c r="AY1254" s="25">
        <v>20</v>
      </c>
      <c r="AZ1254" s="25">
        <v>8</v>
      </c>
      <c r="BA1254" s="25">
        <v>1</v>
      </c>
      <c r="BB1254" s="81">
        <f t="shared" si="500"/>
        <v>35</v>
      </c>
      <c r="BC1254" s="80">
        <f t="shared" si="501"/>
        <v>240.5</v>
      </c>
      <c r="BD1254" s="36">
        <f t="shared" si="502"/>
        <v>113.035</v>
      </c>
      <c r="BE1254" s="80">
        <f t="shared" si="503"/>
        <v>125.06</v>
      </c>
    </row>
    <row r="1255" spans="1:57" ht="18" thickBot="1">
      <c r="A1255" s="217">
        <v>41935</v>
      </c>
      <c r="B1255" s="201" t="str">
        <f t="shared" si="486"/>
        <v>10:30:00</v>
      </c>
      <c r="C1255" s="27" t="s">
        <v>45</v>
      </c>
      <c r="D1255" s="44">
        <v>1042</v>
      </c>
      <c r="E1255" s="44">
        <v>373</v>
      </c>
      <c r="F1255" s="44">
        <v>674</v>
      </c>
      <c r="G1255" s="44">
        <v>49</v>
      </c>
      <c r="H1255" s="44"/>
      <c r="I1255" s="35">
        <v>22</v>
      </c>
      <c r="J1255" s="48">
        <f t="shared" si="488"/>
        <v>2089</v>
      </c>
      <c r="K1255" s="48">
        <f t="shared" si="489"/>
        <v>71</v>
      </c>
      <c r="L1255" s="44">
        <v>671</v>
      </c>
      <c r="M1255" s="19">
        <v>424</v>
      </c>
      <c r="N1255" s="19"/>
      <c r="O1255" s="19">
        <v>22</v>
      </c>
      <c r="P1255" s="45">
        <v>15</v>
      </c>
      <c r="Q1255" s="49"/>
      <c r="R1255" s="48">
        <f t="shared" si="490"/>
        <v>1095</v>
      </c>
      <c r="S1255" s="48">
        <f t="shared" si="491"/>
        <v>37</v>
      </c>
      <c r="T1255" s="50">
        <f t="shared" si="504"/>
        <v>108</v>
      </c>
      <c r="U1255" s="97">
        <v>4.2</v>
      </c>
      <c r="V1255" s="52">
        <v>4.5</v>
      </c>
      <c r="W1255" s="53">
        <v>8.1</v>
      </c>
      <c r="X1255" s="53"/>
      <c r="Y1255" s="53"/>
      <c r="Z1255" s="53"/>
      <c r="AA1255" s="53"/>
      <c r="AB1255" s="53"/>
      <c r="AC1255" s="67">
        <f t="shared" si="492"/>
        <v>0</v>
      </c>
      <c r="AD1255" s="53"/>
      <c r="AE1255" s="20">
        <f t="shared" si="493"/>
        <v>0</v>
      </c>
      <c r="AF1255" s="85">
        <f t="shared" si="506"/>
        <v>124.8</v>
      </c>
      <c r="AG1255" s="21">
        <f t="shared" si="505"/>
        <v>124.8</v>
      </c>
      <c r="AH1255" s="82"/>
      <c r="AI1255" s="51"/>
      <c r="AJ1255" s="22">
        <f t="shared" si="494"/>
        <v>124.8</v>
      </c>
      <c r="AK1255" s="23">
        <f t="shared" si="495"/>
        <v>-11.765000000000001</v>
      </c>
      <c r="AL1255" s="54"/>
      <c r="AM1255" s="24">
        <f t="shared" si="496"/>
        <v>0</v>
      </c>
      <c r="AN1255" s="25">
        <f t="shared" si="497"/>
        <v>113.035</v>
      </c>
      <c r="AO1255" s="26">
        <f t="shared" si="498"/>
        <v>113.035</v>
      </c>
      <c r="AP1255" s="79"/>
      <c r="AQ1255" s="24">
        <v>50</v>
      </c>
      <c r="AR1255" s="25">
        <v>200</v>
      </c>
      <c r="AS1255" s="25">
        <v>0</v>
      </c>
      <c r="AT1255" s="25">
        <v>20</v>
      </c>
      <c r="AU1255" s="25">
        <v>20</v>
      </c>
      <c r="AV1255" s="62">
        <f t="shared" si="487"/>
        <v>290</v>
      </c>
      <c r="AW1255" s="63">
        <f t="shared" si="499"/>
        <v>275.5</v>
      </c>
      <c r="AX1255" s="24">
        <v>6</v>
      </c>
      <c r="AY1255" s="25">
        <v>20</v>
      </c>
      <c r="AZ1255" s="25">
        <v>8</v>
      </c>
      <c r="BA1255" s="25">
        <v>1</v>
      </c>
      <c r="BB1255" s="81">
        <f t="shared" si="500"/>
        <v>35</v>
      </c>
      <c r="BC1255" s="80">
        <f t="shared" si="501"/>
        <v>240.5</v>
      </c>
      <c r="BD1255" s="36">
        <f t="shared" si="502"/>
        <v>113.035</v>
      </c>
      <c r="BE1255" s="80">
        <f t="shared" si="503"/>
        <v>125.06</v>
      </c>
    </row>
    <row r="1256" spans="1:57" ht="18" thickBot="1">
      <c r="A1256" s="217">
        <v>41935</v>
      </c>
      <c r="B1256" s="201" t="str">
        <f t="shared" si="486"/>
        <v>11:00:00</v>
      </c>
      <c r="C1256" s="27" t="s">
        <v>17</v>
      </c>
      <c r="D1256" s="44">
        <v>1055</v>
      </c>
      <c r="E1256" s="44">
        <v>373</v>
      </c>
      <c r="F1256" s="44">
        <v>690</v>
      </c>
      <c r="G1256" s="44">
        <v>49</v>
      </c>
      <c r="H1256" s="44"/>
      <c r="I1256" s="35">
        <v>22</v>
      </c>
      <c r="J1256" s="48">
        <f t="shared" si="488"/>
        <v>2118</v>
      </c>
      <c r="K1256" s="48">
        <f t="shared" si="489"/>
        <v>71</v>
      </c>
      <c r="L1256" s="44">
        <v>632</v>
      </c>
      <c r="M1256" s="19">
        <v>432</v>
      </c>
      <c r="N1256" s="19"/>
      <c r="O1256" s="19">
        <v>21</v>
      </c>
      <c r="P1256" s="45">
        <v>15</v>
      </c>
      <c r="Q1256" s="49"/>
      <c r="R1256" s="48">
        <f t="shared" si="490"/>
        <v>1064</v>
      </c>
      <c r="S1256" s="48">
        <f t="shared" si="491"/>
        <v>36</v>
      </c>
      <c r="T1256" s="50">
        <f t="shared" si="504"/>
        <v>107</v>
      </c>
      <c r="U1256" s="97">
        <v>4.2</v>
      </c>
      <c r="V1256" s="52">
        <v>4.5</v>
      </c>
      <c r="W1256" s="53">
        <v>8.1999999999999993</v>
      </c>
      <c r="X1256" s="53"/>
      <c r="Y1256" s="53"/>
      <c r="Z1256" s="53"/>
      <c r="AA1256" s="53"/>
      <c r="AB1256" s="53"/>
      <c r="AC1256" s="67">
        <f t="shared" si="492"/>
        <v>0</v>
      </c>
      <c r="AD1256" s="53"/>
      <c r="AE1256" s="20">
        <f t="shared" si="493"/>
        <v>0</v>
      </c>
      <c r="AF1256" s="85">
        <f t="shared" si="506"/>
        <v>123.9</v>
      </c>
      <c r="AG1256" s="21">
        <f t="shared" si="505"/>
        <v>123.9</v>
      </c>
      <c r="AH1256" s="82"/>
      <c r="AI1256" s="51"/>
      <c r="AJ1256" s="22">
        <f t="shared" si="494"/>
        <v>123.9</v>
      </c>
      <c r="AK1256" s="23">
        <f t="shared" si="495"/>
        <v>-10.865000000000009</v>
      </c>
      <c r="AL1256" s="54"/>
      <c r="AM1256" s="24">
        <f t="shared" si="496"/>
        <v>0</v>
      </c>
      <c r="AN1256" s="25">
        <f t="shared" si="497"/>
        <v>113.035</v>
      </c>
      <c r="AO1256" s="26">
        <f t="shared" si="498"/>
        <v>113.035</v>
      </c>
      <c r="AP1256" s="79"/>
      <c r="AQ1256" s="24">
        <v>50</v>
      </c>
      <c r="AR1256" s="25">
        <v>200</v>
      </c>
      <c r="AS1256" s="25">
        <v>0</v>
      </c>
      <c r="AT1256" s="25">
        <v>20</v>
      </c>
      <c r="AU1256" s="25">
        <v>20</v>
      </c>
      <c r="AV1256" s="62">
        <f t="shared" si="487"/>
        <v>290</v>
      </c>
      <c r="AW1256" s="63">
        <f t="shared" si="499"/>
        <v>275.5</v>
      </c>
      <c r="AX1256" s="24">
        <v>6</v>
      </c>
      <c r="AY1256" s="25">
        <v>20</v>
      </c>
      <c r="AZ1256" s="25">
        <v>8</v>
      </c>
      <c r="BA1256" s="25">
        <v>1</v>
      </c>
      <c r="BB1256" s="81">
        <f t="shared" si="500"/>
        <v>35</v>
      </c>
      <c r="BC1256" s="80">
        <f t="shared" si="501"/>
        <v>240.5</v>
      </c>
      <c r="BD1256" s="36">
        <f t="shared" si="502"/>
        <v>113.035</v>
      </c>
      <c r="BE1256" s="80">
        <f t="shared" si="503"/>
        <v>125.06</v>
      </c>
    </row>
    <row r="1257" spans="1:57" ht="18" thickBot="1">
      <c r="A1257" s="217">
        <v>41935</v>
      </c>
      <c r="B1257" s="201" t="str">
        <f t="shared" si="486"/>
        <v>11:30:00</v>
      </c>
      <c r="C1257" s="27" t="s">
        <v>46</v>
      </c>
      <c r="D1257" s="44">
        <v>1040</v>
      </c>
      <c r="E1257" s="44">
        <v>366</v>
      </c>
      <c r="F1257" s="44">
        <v>690</v>
      </c>
      <c r="G1257" s="44">
        <v>49</v>
      </c>
      <c r="H1257" s="44"/>
      <c r="I1257" s="35">
        <v>23</v>
      </c>
      <c r="J1257" s="48">
        <f t="shared" si="488"/>
        <v>2096</v>
      </c>
      <c r="K1257" s="48">
        <f t="shared" si="489"/>
        <v>72</v>
      </c>
      <c r="L1257" s="44">
        <v>635</v>
      </c>
      <c r="M1257" s="19">
        <v>433</v>
      </c>
      <c r="N1257" s="19"/>
      <c r="O1257" s="19">
        <v>21</v>
      </c>
      <c r="P1257" s="45">
        <v>15</v>
      </c>
      <c r="Q1257" s="49"/>
      <c r="R1257" s="48">
        <f t="shared" si="490"/>
        <v>1068</v>
      </c>
      <c r="S1257" s="48">
        <f t="shared" si="491"/>
        <v>36</v>
      </c>
      <c r="T1257" s="50">
        <f t="shared" si="504"/>
        <v>108</v>
      </c>
      <c r="U1257" s="97">
        <v>4.2</v>
      </c>
      <c r="V1257" s="52">
        <v>4.5</v>
      </c>
      <c r="W1257" s="53">
        <v>8.1999999999999993</v>
      </c>
      <c r="X1257" s="53"/>
      <c r="Y1257" s="53"/>
      <c r="Z1257" s="53"/>
      <c r="AA1257" s="53"/>
      <c r="AB1257" s="53"/>
      <c r="AC1257" s="67">
        <f t="shared" si="492"/>
        <v>0</v>
      </c>
      <c r="AD1257" s="53"/>
      <c r="AE1257" s="20">
        <f t="shared" si="493"/>
        <v>0</v>
      </c>
      <c r="AF1257" s="85">
        <f t="shared" si="506"/>
        <v>124.9</v>
      </c>
      <c r="AG1257" s="21">
        <f t="shared" si="505"/>
        <v>124.9</v>
      </c>
      <c r="AH1257" s="82"/>
      <c r="AI1257" s="51"/>
      <c r="AJ1257" s="22">
        <f t="shared" si="494"/>
        <v>124.9</v>
      </c>
      <c r="AK1257" s="23">
        <f t="shared" si="495"/>
        <v>-11.865000000000009</v>
      </c>
      <c r="AL1257" s="54"/>
      <c r="AM1257" s="24">
        <f t="shared" si="496"/>
        <v>0</v>
      </c>
      <c r="AN1257" s="25">
        <f t="shared" si="497"/>
        <v>113.035</v>
      </c>
      <c r="AO1257" s="26">
        <f t="shared" si="498"/>
        <v>113.035</v>
      </c>
      <c r="AP1257" s="79"/>
      <c r="AQ1257" s="24">
        <v>50</v>
      </c>
      <c r="AR1257" s="25">
        <v>200</v>
      </c>
      <c r="AS1257" s="25">
        <v>0</v>
      </c>
      <c r="AT1257" s="25">
        <v>20</v>
      </c>
      <c r="AU1257" s="25">
        <v>20</v>
      </c>
      <c r="AV1257" s="62">
        <f t="shared" si="487"/>
        <v>290</v>
      </c>
      <c r="AW1257" s="63">
        <f t="shared" si="499"/>
        <v>275.5</v>
      </c>
      <c r="AX1257" s="24">
        <v>6</v>
      </c>
      <c r="AY1257" s="25">
        <v>20</v>
      </c>
      <c r="AZ1257" s="25">
        <v>8</v>
      </c>
      <c r="BA1257" s="25">
        <v>1</v>
      </c>
      <c r="BB1257" s="81">
        <f t="shared" si="500"/>
        <v>35</v>
      </c>
      <c r="BC1257" s="80">
        <f t="shared" si="501"/>
        <v>240.5</v>
      </c>
      <c r="BD1257" s="36">
        <f t="shared" si="502"/>
        <v>113.035</v>
      </c>
      <c r="BE1257" s="80">
        <f t="shared" si="503"/>
        <v>125.06</v>
      </c>
    </row>
    <row r="1258" spans="1:57" ht="18" thickBot="1">
      <c r="A1258" s="217">
        <v>41935</v>
      </c>
      <c r="B1258" s="201" t="str">
        <f t="shared" si="486"/>
        <v>12:00:00</v>
      </c>
      <c r="C1258" s="27" t="s">
        <v>18</v>
      </c>
      <c r="D1258" s="44">
        <v>1006</v>
      </c>
      <c r="E1258" s="44">
        <v>402</v>
      </c>
      <c r="F1258" s="61">
        <v>662</v>
      </c>
      <c r="G1258" s="44">
        <v>49</v>
      </c>
      <c r="H1258" s="44"/>
      <c r="I1258" s="35">
        <v>21</v>
      </c>
      <c r="J1258" s="48">
        <f t="shared" si="488"/>
        <v>2070</v>
      </c>
      <c r="K1258" s="48">
        <f t="shared" si="489"/>
        <v>70</v>
      </c>
      <c r="L1258" s="44">
        <v>648</v>
      </c>
      <c r="M1258" s="19">
        <v>426</v>
      </c>
      <c r="N1258" s="19"/>
      <c r="O1258" s="19">
        <v>21</v>
      </c>
      <c r="P1258" s="45">
        <v>15</v>
      </c>
      <c r="Q1258" s="49"/>
      <c r="R1258" s="48">
        <f t="shared" si="490"/>
        <v>1074</v>
      </c>
      <c r="S1258" s="48">
        <f t="shared" si="491"/>
        <v>36</v>
      </c>
      <c r="T1258" s="50">
        <f t="shared" si="504"/>
        <v>106</v>
      </c>
      <c r="U1258" s="97">
        <v>4.2</v>
      </c>
      <c r="V1258" s="52">
        <v>4</v>
      </c>
      <c r="W1258" s="53">
        <v>6.9</v>
      </c>
      <c r="X1258" s="53"/>
      <c r="Y1258" s="53"/>
      <c r="Z1258" s="53"/>
      <c r="AA1258" s="53"/>
      <c r="AB1258" s="53"/>
      <c r="AC1258" s="67">
        <f t="shared" si="492"/>
        <v>0</v>
      </c>
      <c r="AD1258" s="53"/>
      <c r="AE1258" s="20">
        <f t="shared" si="493"/>
        <v>0</v>
      </c>
      <c r="AF1258" s="85">
        <f t="shared" si="506"/>
        <v>121.10000000000001</v>
      </c>
      <c r="AG1258" s="21">
        <f t="shared" si="505"/>
        <v>121.10000000000001</v>
      </c>
      <c r="AH1258" s="82"/>
      <c r="AI1258" s="51"/>
      <c r="AJ1258" s="22">
        <f t="shared" si="494"/>
        <v>121.10000000000001</v>
      </c>
      <c r="AK1258" s="23">
        <f t="shared" si="495"/>
        <v>-8.0650000000000119</v>
      </c>
      <c r="AL1258" s="54"/>
      <c r="AM1258" s="24">
        <f t="shared" si="496"/>
        <v>0</v>
      </c>
      <c r="AN1258" s="25">
        <f t="shared" si="497"/>
        <v>113.035</v>
      </c>
      <c r="AO1258" s="26">
        <f t="shared" si="498"/>
        <v>113.035</v>
      </c>
      <c r="AP1258" s="79"/>
      <c r="AQ1258" s="24">
        <v>50</v>
      </c>
      <c r="AR1258" s="25">
        <v>200</v>
      </c>
      <c r="AS1258" s="25">
        <v>0</v>
      </c>
      <c r="AT1258" s="25">
        <v>20</v>
      </c>
      <c r="AU1258" s="25">
        <v>20</v>
      </c>
      <c r="AV1258" s="62">
        <f t="shared" si="487"/>
        <v>290</v>
      </c>
      <c r="AW1258" s="63">
        <f t="shared" si="499"/>
        <v>275.5</v>
      </c>
      <c r="AX1258" s="24">
        <v>6</v>
      </c>
      <c r="AY1258" s="25">
        <v>20</v>
      </c>
      <c r="AZ1258" s="25">
        <v>8</v>
      </c>
      <c r="BA1258" s="25">
        <v>1</v>
      </c>
      <c r="BB1258" s="81">
        <f t="shared" si="500"/>
        <v>35</v>
      </c>
      <c r="BC1258" s="80">
        <f t="shared" si="501"/>
        <v>240.5</v>
      </c>
      <c r="BD1258" s="36">
        <f t="shared" si="502"/>
        <v>113.035</v>
      </c>
      <c r="BE1258" s="80">
        <f t="shared" si="503"/>
        <v>125.06</v>
      </c>
    </row>
    <row r="1259" spans="1:57" ht="18" thickBot="1">
      <c r="A1259" s="217">
        <v>41935</v>
      </c>
      <c r="B1259" s="201" t="str">
        <f t="shared" si="486"/>
        <v>12:30:00</v>
      </c>
      <c r="C1259" s="27" t="s">
        <v>47</v>
      </c>
      <c r="D1259" s="44">
        <v>994</v>
      </c>
      <c r="E1259" s="44">
        <v>406</v>
      </c>
      <c r="F1259" s="61">
        <v>623</v>
      </c>
      <c r="G1259" s="44">
        <v>49</v>
      </c>
      <c r="H1259" s="44"/>
      <c r="I1259" s="35">
        <v>20</v>
      </c>
      <c r="J1259" s="48">
        <f t="shared" si="488"/>
        <v>2023</v>
      </c>
      <c r="K1259" s="48">
        <f t="shared" si="489"/>
        <v>69</v>
      </c>
      <c r="L1259" s="44">
        <v>668</v>
      </c>
      <c r="M1259" s="19">
        <v>424</v>
      </c>
      <c r="N1259" s="19"/>
      <c r="O1259" s="19">
        <v>22</v>
      </c>
      <c r="P1259" s="45">
        <v>15</v>
      </c>
      <c r="Q1259" s="49"/>
      <c r="R1259" s="48">
        <f t="shared" si="490"/>
        <v>1092</v>
      </c>
      <c r="S1259" s="48">
        <f t="shared" si="491"/>
        <v>37</v>
      </c>
      <c r="T1259" s="50">
        <f t="shared" si="504"/>
        <v>106</v>
      </c>
      <c r="U1259" s="97">
        <v>4.2</v>
      </c>
      <c r="V1259" s="52">
        <v>4</v>
      </c>
      <c r="W1259" s="53">
        <v>6.9</v>
      </c>
      <c r="X1259" s="53"/>
      <c r="Y1259" s="53"/>
      <c r="Z1259" s="53"/>
      <c r="AA1259" s="53"/>
      <c r="AB1259" s="53"/>
      <c r="AC1259" s="67">
        <f t="shared" si="492"/>
        <v>0</v>
      </c>
      <c r="AD1259" s="53"/>
      <c r="AE1259" s="20">
        <f t="shared" si="493"/>
        <v>0</v>
      </c>
      <c r="AF1259" s="85">
        <f t="shared" si="506"/>
        <v>121.10000000000001</v>
      </c>
      <c r="AG1259" s="21">
        <f t="shared" si="505"/>
        <v>121.10000000000001</v>
      </c>
      <c r="AH1259" s="82"/>
      <c r="AI1259" s="51"/>
      <c r="AJ1259" s="22">
        <f t="shared" si="494"/>
        <v>121.10000000000001</v>
      </c>
      <c r="AK1259" s="23">
        <f t="shared" si="495"/>
        <v>-8.0650000000000119</v>
      </c>
      <c r="AL1259" s="54"/>
      <c r="AM1259" s="24">
        <f t="shared" si="496"/>
        <v>0</v>
      </c>
      <c r="AN1259" s="25">
        <f t="shared" si="497"/>
        <v>113.035</v>
      </c>
      <c r="AO1259" s="26">
        <f t="shared" si="498"/>
        <v>113.035</v>
      </c>
      <c r="AP1259" s="79"/>
      <c r="AQ1259" s="24">
        <v>50</v>
      </c>
      <c r="AR1259" s="25">
        <v>200</v>
      </c>
      <c r="AS1259" s="25">
        <v>0</v>
      </c>
      <c r="AT1259" s="25">
        <v>20</v>
      </c>
      <c r="AU1259" s="25">
        <v>20</v>
      </c>
      <c r="AV1259" s="62">
        <f t="shared" si="487"/>
        <v>290</v>
      </c>
      <c r="AW1259" s="63">
        <f t="shared" si="499"/>
        <v>275.5</v>
      </c>
      <c r="AX1259" s="24">
        <v>6</v>
      </c>
      <c r="AY1259" s="25">
        <v>20</v>
      </c>
      <c r="AZ1259" s="25">
        <v>8</v>
      </c>
      <c r="BA1259" s="25">
        <v>1</v>
      </c>
      <c r="BB1259" s="81">
        <f t="shared" si="500"/>
        <v>35</v>
      </c>
      <c r="BC1259" s="80">
        <f t="shared" si="501"/>
        <v>240.5</v>
      </c>
      <c r="BD1259" s="36">
        <f t="shared" si="502"/>
        <v>113.035</v>
      </c>
      <c r="BE1259" s="80">
        <f t="shared" si="503"/>
        <v>125.06</v>
      </c>
    </row>
    <row r="1260" spans="1:57" ht="18" thickBot="1">
      <c r="A1260" s="217">
        <v>41935</v>
      </c>
      <c r="B1260" s="201" t="str">
        <f t="shared" si="486"/>
        <v>13:00:00</v>
      </c>
      <c r="C1260" s="27" t="s">
        <v>19</v>
      </c>
      <c r="D1260" s="44">
        <v>952</v>
      </c>
      <c r="E1260" s="44">
        <v>401</v>
      </c>
      <c r="F1260" s="61">
        <v>631</v>
      </c>
      <c r="G1260" s="44">
        <v>48</v>
      </c>
      <c r="H1260" s="44"/>
      <c r="I1260" s="35">
        <v>20</v>
      </c>
      <c r="J1260" s="48">
        <f t="shared" si="488"/>
        <v>1984</v>
      </c>
      <c r="K1260" s="48">
        <f t="shared" si="489"/>
        <v>68</v>
      </c>
      <c r="L1260" s="44">
        <v>669</v>
      </c>
      <c r="M1260" s="19">
        <v>414</v>
      </c>
      <c r="N1260" s="19"/>
      <c r="O1260" s="19">
        <v>22</v>
      </c>
      <c r="P1260" s="45">
        <v>14</v>
      </c>
      <c r="Q1260" s="49"/>
      <c r="R1260" s="48">
        <f t="shared" si="490"/>
        <v>1083</v>
      </c>
      <c r="S1260" s="48">
        <f t="shared" si="491"/>
        <v>36</v>
      </c>
      <c r="T1260" s="50">
        <f t="shared" si="504"/>
        <v>104</v>
      </c>
      <c r="U1260" s="97">
        <v>3.95</v>
      </c>
      <c r="V1260" s="52">
        <v>4</v>
      </c>
      <c r="W1260" s="53">
        <v>6.7</v>
      </c>
      <c r="X1260" s="53"/>
      <c r="Y1260" s="53"/>
      <c r="Z1260" s="53"/>
      <c r="AA1260" s="53"/>
      <c r="AB1260" s="53"/>
      <c r="AC1260" s="67">
        <f t="shared" si="492"/>
        <v>0</v>
      </c>
      <c r="AD1260" s="53"/>
      <c r="AE1260" s="20">
        <f t="shared" si="493"/>
        <v>0</v>
      </c>
      <c r="AF1260" s="85">
        <f t="shared" si="506"/>
        <v>118.65</v>
      </c>
      <c r="AG1260" s="21">
        <f t="shared" si="505"/>
        <v>118.65</v>
      </c>
      <c r="AH1260" s="82"/>
      <c r="AI1260" s="51"/>
      <c r="AJ1260" s="22">
        <f t="shared" si="494"/>
        <v>118.65</v>
      </c>
      <c r="AK1260" s="23">
        <f t="shared" si="495"/>
        <v>-5.6150000000000091</v>
      </c>
      <c r="AL1260" s="54"/>
      <c r="AM1260" s="24">
        <f t="shared" si="496"/>
        <v>0</v>
      </c>
      <c r="AN1260" s="25">
        <f t="shared" si="497"/>
        <v>113.035</v>
      </c>
      <c r="AO1260" s="26">
        <f t="shared" si="498"/>
        <v>113.035</v>
      </c>
      <c r="AP1260" s="79"/>
      <c r="AQ1260" s="24">
        <v>50</v>
      </c>
      <c r="AR1260" s="25">
        <v>200</v>
      </c>
      <c r="AS1260" s="25">
        <v>0</v>
      </c>
      <c r="AT1260" s="25">
        <v>20</v>
      </c>
      <c r="AU1260" s="25">
        <v>20</v>
      </c>
      <c r="AV1260" s="62">
        <f t="shared" si="487"/>
        <v>290</v>
      </c>
      <c r="AW1260" s="63">
        <f t="shared" si="499"/>
        <v>275.5</v>
      </c>
      <c r="AX1260" s="24">
        <v>6</v>
      </c>
      <c r="AY1260" s="25">
        <v>20</v>
      </c>
      <c r="AZ1260" s="25">
        <v>8</v>
      </c>
      <c r="BA1260" s="25">
        <v>1</v>
      </c>
      <c r="BB1260" s="81">
        <f t="shared" si="500"/>
        <v>35</v>
      </c>
      <c r="BC1260" s="80">
        <f t="shared" si="501"/>
        <v>240.5</v>
      </c>
      <c r="BD1260" s="36">
        <f t="shared" si="502"/>
        <v>113.035</v>
      </c>
      <c r="BE1260" s="80">
        <f t="shared" si="503"/>
        <v>125.06</v>
      </c>
    </row>
    <row r="1261" spans="1:57" ht="18" thickBot="1">
      <c r="A1261" s="217">
        <v>41935</v>
      </c>
      <c r="B1261" s="201" t="str">
        <f t="shared" si="486"/>
        <v>13:30:00</v>
      </c>
      <c r="C1261" s="27" t="s">
        <v>48</v>
      </c>
      <c r="D1261" s="44">
        <v>883</v>
      </c>
      <c r="E1261" s="44">
        <v>408</v>
      </c>
      <c r="F1261" s="61">
        <v>620</v>
      </c>
      <c r="G1261" s="44">
        <v>46</v>
      </c>
      <c r="H1261" s="44"/>
      <c r="I1261" s="35">
        <v>20</v>
      </c>
      <c r="J1261" s="48">
        <f t="shared" si="488"/>
        <v>1911</v>
      </c>
      <c r="K1261" s="48">
        <f t="shared" si="489"/>
        <v>66</v>
      </c>
      <c r="L1261" s="44">
        <v>656</v>
      </c>
      <c r="M1261" s="19">
        <v>447</v>
      </c>
      <c r="N1261" s="19"/>
      <c r="O1261" s="19">
        <v>22</v>
      </c>
      <c r="P1261" s="45">
        <v>15</v>
      </c>
      <c r="Q1261" s="49"/>
      <c r="R1261" s="48">
        <f t="shared" si="490"/>
        <v>1103</v>
      </c>
      <c r="S1261" s="48">
        <f t="shared" si="491"/>
        <v>37</v>
      </c>
      <c r="T1261" s="50">
        <f t="shared" si="504"/>
        <v>103</v>
      </c>
      <c r="U1261" s="97">
        <v>3.95</v>
      </c>
      <c r="V1261" s="52">
        <v>4</v>
      </c>
      <c r="W1261" s="53">
        <v>6.7</v>
      </c>
      <c r="X1261" s="53"/>
      <c r="Y1261" s="53"/>
      <c r="Z1261" s="53"/>
      <c r="AA1261" s="53"/>
      <c r="AB1261" s="53"/>
      <c r="AC1261" s="67">
        <f t="shared" si="492"/>
        <v>0</v>
      </c>
      <c r="AD1261" s="53"/>
      <c r="AE1261" s="20">
        <f t="shared" si="493"/>
        <v>0</v>
      </c>
      <c r="AF1261" s="85">
        <f t="shared" si="506"/>
        <v>117.65</v>
      </c>
      <c r="AG1261" s="21">
        <f t="shared" si="505"/>
        <v>117.65</v>
      </c>
      <c r="AH1261" s="82"/>
      <c r="AI1261" s="51"/>
      <c r="AJ1261" s="22">
        <f t="shared" si="494"/>
        <v>117.65</v>
      </c>
      <c r="AK1261" s="23">
        <f t="shared" si="495"/>
        <v>-4.6150000000000091</v>
      </c>
      <c r="AL1261" s="54"/>
      <c r="AM1261" s="24">
        <f t="shared" si="496"/>
        <v>0</v>
      </c>
      <c r="AN1261" s="25">
        <f t="shared" si="497"/>
        <v>113.035</v>
      </c>
      <c r="AO1261" s="26">
        <f t="shared" si="498"/>
        <v>113.035</v>
      </c>
      <c r="AP1261" s="79"/>
      <c r="AQ1261" s="24">
        <v>50</v>
      </c>
      <c r="AR1261" s="25">
        <v>200</v>
      </c>
      <c r="AS1261" s="25">
        <v>0</v>
      </c>
      <c r="AT1261" s="25">
        <v>20</v>
      </c>
      <c r="AU1261" s="25">
        <v>20</v>
      </c>
      <c r="AV1261" s="62">
        <f t="shared" si="487"/>
        <v>290</v>
      </c>
      <c r="AW1261" s="63">
        <f t="shared" si="499"/>
        <v>275.5</v>
      </c>
      <c r="AX1261" s="24">
        <v>6</v>
      </c>
      <c r="AY1261" s="25">
        <v>20</v>
      </c>
      <c r="AZ1261" s="25">
        <v>8</v>
      </c>
      <c r="BA1261" s="25">
        <v>1</v>
      </c>
      <c r="BB1261" s="81">
        <f t="shared" si="500"/>
        <v>35</v>
      </c>
      <c r="BC1261" s="80">
        <f t="shared" si="501"/>
        <v>240.5</v>
      </c>
      <c r="BD1261" s="36">
        <f t="shared" si="502"/>
        <v>113.035</v>
      </c>
      <c r="BE1261" s="80">
        <f t="shared" si="503"/>
        <v>125.06</v>
      </c>
    </row>
    <row r="1262" spans="1:57" ht="18" thickBot="1">
      <c r="A1262" s="217">
        <v>41935</v>
      </c>
      <c r="B1262" s="201" t="str">
        <f t="shared" si="486"/>
        <v>14:00:00</v>
      </c>
      <c r="C1262" s="27" t="s">
        <v>20</v>
      </c>
      <c r="D1262" s="44">
        <v>894</v>
      </c>
      <c r="E1262" s="44">
        <v>409</v>
      </c>
      <c r="F1262" s="61">
        <v>631</v>
      </c>
      <c r="G1262" s="44">
        <v>46</v>
      </c>
      <c r="H1262" s="44"/>
      <c r="I1262" s="35">
        <v>20</v>
      </c>
      <c r="J1262" s="48">
        <f t="shared" si="488"/>
        <v>1934</v>
      </c>
      <c r="K1262" s="48">
        <f t="shared" si="489"/>
        <v>66</v>
      </c>
      <c r="L1262" s="44">
        <v>662</v>
      </c>
      <c r="M1262" s="19">
        <v>440</v>
      </c>
      <c r="N1262" s="19"/>
      <c r="O1262" s="19">
        <v>22</v>
      </c>
      <c r="P1262" s="45">
        <v>15</v>
      </c>
      <c r="Q1262" s="49"/>
      <c r="R1262" s="48">
        <f t="shared" si="490"/>
        <v>1102</v>
      </c>
      <c r="S1262" s="48">
        <f t="shared" si="491"/>
        <v>37</v>
      </c>
      <c r="T1262" s="50">
        <f t="shared" si="504"/>
        <v>103</v>
      </c>
      <c r="U1262" s="97">
        <v>3.95</v>
      </c>
      <c r="V1262" s="52">
        <v>4</v>
      </c>
      <c r="W1262" s="53">
        <v>7.7</v>
      </c>
      <c r="X1262" s="53"/>
      <c r="Y1262" s="53"/>
      <c r="Z1262" s="53"/>
      <c r="AA1262" s="53"/>
      <c r="AB1262" s="53"/>
      <c r="AC1262" s="67">
        <f t="shared" si="492"/>
        <v>0</v>
      </c>
      <c r="AD1262" s="53"/>
      <c r="AE1262" s="20">
        <f t="shared" si="493"/>
        <v>0</v>
      </c>
      <c r="AF1262" s="85">
        <f t="shared" si="506"/>
        <v>118.65</v>
      </c>
      <c r="AG1262" s="21">
        <f t="shared" si="505"/>
        <v>118.65</v>
      </c>
      <c r="AH1262" s="82"/>
      <c r="AI1262" s="51"/>
      <c r="AJ1262" s="22">
        <f t="shared" si="494"/>
        <v>118.65</v>
      </c>
      <c r="AK1262" s="23">
        <f t="shared" si="495"/>
        <v>-5.6150000000000091</v>
      </c>
      <c r="AL1262" s="54"/>
      <c r="AM1262" s="24">
        <f t="shared" si="496"/>
        <v>0</v>
      </c>
      <c r="AN1262" s="25">
        <f t="shared" si="497"/>
        <v>113.035</v>
      </c>
      <c r="AO1262" s="26">
        <f t="shared" si="498"/>
        <v>113.035</v>
      </c>
      <c r="AP1262" s="79"/>
      <c r="AQ1262" s="24">
        <v>50</v>
      </c>
      <c r="AR1262" s="25">
        <v>200</v>
      </c>
      <c r="AS1262" s="25">
        <v>0</v>
      </c>
      <c r="AT1262" s="25">
        <v>20</v>
      </c>
      <c r="AU1262" s="25">
        <v>20</v>
      </c>
      <c r="AV1262" s="62">
        <f t="shared" si="487"/>
        <v>290</v>
      </c>
      <c r="AW1262" s="63">
        <f t="shared" si="499"/>
        <v>275.5</v>
      </c>
      <c r="AX1262" s="24">
        <v>6</v>
      </c>
      <c r="AY1262" s="25">
        <v>20</v>
      </c>
      <c r="AZ1262" s="25">
        <v>8</v>
      </c>
      <c r="BA1262" s="25">
        <v>1</v>
      </c>
      <c r="BB1262" s="81">
        <f t="shared" si="500"/>
        <v>35</v>
      </c>
      <c r="BC1262" s="80">
        <f t="shared" si="501"/>
        <v>240.5</v>
      </c>
      <c r="BD1262" s="36">
        <f t="shared" si="502"/>
        <v>113.035</v>
      </c>
      <c r="BE1262" s="80">
        <f t="shared" si="503"/>
        <v>125.06</v>
      </c>
    </row>
    <row r="1263" spans="1:57" ht="18" thickBot="1">
      <c r="A1263" s="217">
        <v>41935</v>
      </c>
      <c r="B1263" s="201" t="str">
        <f t="shared" si="486"/>
        <v>14:30:00</v>
      </c>
      <c r="C1263" s="27" t="s">
        <v>33</v>
      </c>
      <c r="D1263" s="44">
        <v>950</v>
      </c>
      <c r="E1263" s="44">
        <v>419</v>
      </c>
      <c r="F1263" s="61">
        <v>647</v>
      </c>
      <c r="G1263" s="44">
        <v>48</v>
      </c>
      <c r="H1263" s="44"/>
      <c r="I1263" s="35">
        <v>21</v>
      </c>
      <c r="J1263" s="48">
        <f t="shared" si="488"/>
        <v>2016</v>
      </c>
      <c r="K1263" s="48">
        <f t="shared" si="489"/>
        <v>69</v>
      </c>
      <c r="L1263" s="44">
        <v>670</v>
      </c>
      <c r="M1263" s="19">
        <v>432</v>
      </c>
      <c r="N1263" s="19"/>
      <c r="O1263" s="19">
        <v>22</v>
      </c>
      <c r="P1263" s="45">
        <v>15</v>
      </c>
      <c r="Q1263" s="49"/>
      <c r="R1263" s="48">
        <f t="shared" si="490"/>
        <v>1102</v>
      </c>
      <c r="S1263" s="48">
        <f t="shared" si="491"/>
        <v>37</v>
      </c>
      <c r="T1263" s="50">
        <f t="shared" si="504"/>
        <v>106</v>
      </c>
      <c r="U1263" s="97">
        <v>3.95</v>
      </c>
      <c r="V1263" s="52">
        <v>4.5</v>
      </c>
      <c r="W1263" s="53">
        <v>7.7</v>
      </c>
      <c r="X1263" s="53"/>
      <c r="Y1263" s="53"/>
      <c r="Z1263" s="53"/>
      <c r="AA1263" s="53"/>
      <c r="AB1263" s="53"/>
      <c r="AC1263" s="67">
        <f t="shared" si="492"/>
        <v>0</v>
      </c>
      <c r="AD1263" s="53"/>
      <c r="AE1263" s="20">
        <f t="shared" si="493"/>
        <v>0</v>
      </c>
      <c r="AF1263" s="85">
        <f t="shared" si="506"/>
        <v>122.15</v>
      </c>
      <c r="AG1263" s="21">
        <f t="shared" si="505"/>
        <v>122.15</v>
      </c>
      <c r="AH1263" s="82"/>
      <c r="AI1263" s="51"/>
      <c r="AJ1263" s="22">
        <f t="shared" si="494"/>
        <v>122.15</v>
      </c>
      <c r="AK1263" s="23">
        <f t="shared" si="495"/>
        <v>-9.1150000000000091</v>
      </c>
      <c r="AL1263" s="54"/>
      <c r="AM1263" s="24">
        <f t="shared" si="496"/>
        <v>0</v>
      </c>
      <c r="AN1263" s="25">
        <f t="shared" si="497"/>
        <v>113.035</v>
      </c>
      <c r="AO1263" s="26">
        <f t="shared" si="498"/>
        <v>113.035</v>
      </c>
      <c r="AP1263" s="79"/>
      <c r="AQ1263" s="24">
        <v>50</v>
      </c>
      <c r="AR1263" s="25">
        <v>200</v>
      </c>
      <c r="AS1263" s="25">
        <v>0</v>
      </c>
      <c r="AT1263" s="25">
        <v>20</v>
      </c>
      <c r="AU1263" s="25">
        <v>20</v>
      </c>
      <c r="AV1263" s="62">
        <f t="shared" si="487"/>
        <v>290</v>
      </c>
      <c r="AW1263" s="63">
        <f t="shared" si="499"/>
        <v>275.5</v>
      </c>
      <c r="AX1263" s="24">
        <v>6</v>
      </c>
      <c r="AY1263" s="25">
        <v>20</v>
      </c>
      <c r="AZ1263" s="25">
        <v>8</v>
      </c>
      <c r="BA1263" s="25">
        <v>1</v>
      </c>
      <c r="BB1263" s="81">
        <f t="shared" si="500"/>
        <v>35</v>
      </c>
      <c r="BC1263" s="80">
        <f t="shared" si="501"/>
        <v>240.5</v>
      </c>
      <c r="BD1263" s="36">
        <f t="shared" si="502"/>
        <v>113.035</v>
      </c>
      <c r="BE1263" s="80">
        <f t="shared" si="503"/>
        <v>125.06</v>
      </c>
    </row>
    <row r="1264" spans="1:57" ht="18" thickBot="1">
      <c r="A1264" s="217">
        <v>41935</v>
      </c>
      <c r="B1264" s="201" t="str">
        <f t="shared" si="486"/>
        <v>15:00:00</v>
      </c>
      <c r="C1264" s="27" t="s">
        <v>21</v>
      </c>
      <c r="D1264" s="44">
        <v>1012</v>
      </c>
      <c r="E1264" s="44">
        <v>442</v>
      </c>
      <c r="F1264" s="61">
        <v>657</v>
      </c>
      <c r="G1264" s="44">
        <v>50</v>
      </c>
      <c r="H1264" s="44"/>
      <c r="I1264" s="35">
        <v>21</v>
      </c>
      <c r="J1264" s="48">
        <f t="shared" si="488"/>
        <v>2111</v>
      </c>
      <c r="K1264" s="48">
        <f t="shared" si="489"/>
        <v>71</v>
      </c>
      <c r="L1264" s="44">
        <v>693</v>
      </c>
      <c r="M1264" s="19">
        <v>449</v>
      </c>
      <c r="N1264" s="19"/>
      <c r="O1264" s="19">
        <v>23</v>
      </c>
      <c r="P1264" s="45">
        <v>15</v>
      </c>
      <c r="Q1264" s="49"/>
      <c r="R1264" s="48">
        <f t="shared" si="490"/>
        <v>1142</v>
      </c>
      <c r="S1264" s="48">
        <f t="shared" si="491"/>
        <v>38</v>
      </c>
      <c r="T1264" s="50">
        <f t="shared" si="504"/>
        <v>109</v>
      </c>
      <c r="U1264" s="97">
        <v>4.08</v>
      </c>
      <c r="V1264" s="52">
        <v>4.5</v>
      </c>
      <c r="W1264" s="53">
        <v>8.1</v>
      </c>
      <c r="X1264" s="53"/>
      <c r="Y1264" s="53"/>
      <c r="Z1264" s="53"/>
      <c r="AA1264" s="53"/>
      <c r="AB1264" s="53"/>
      <c r="AC1264" s="67">
        <f t="shared" si="492"/>
        <v>0</v>
      </c>
      <c r="AD1264" s="53"/>
      <c r="AE1264" s="20">
        <f t="shared" si="493"/>
        <v>0</v>
      </c>
      <c r="AF1264" s="85">
        <f t="shared" si="506"/>
        <v>125.67999999999999</v>
      </c>
      <c r="AG1264" s="21">
        <f t="shared" si="505"/>
        <v>125.67999999999999</v>
      </c>
      <c r="AH1264" s="82"/>
      <c r="AI1264" s="51"/>
      <c r="AJ1264" s="22">
        <f t="shared" si="494"/>
        <v>125.67999999999999</v>
      </c>
      <c r="AK1264" s="23">
        <f t="shared" si="495"/>
        <v>-12.644999999999996</v>
      </c>
      <c r="AL1264" s="54"/>
      <c r="AM1264" s="24">
        <f t="shared" si="496"/>
        <v>0</v>
      </c>
      <c r="AN1264" s="25">
        <f t="shared" si="497"/>
        <v>113.035</v>
      </c>
      <c r="AO1264" s="26">
        <f t="shared" si="498"/>
        <v>113.035</v>
      </c>
      <c r="AP1264" s="79"/>
      <c r="AQ1264" s="24">
        <v>50</v>
      </c>
      <c r="AR1264" s="25">
        <v>200</v>
      </c>
      <c r="AS1264" s="25">
        <v>0</v>
      </c>
      <c r="AT1264" s="25">
        <v>20</v>
      </c>
      <c r="AU1264" s="25">
        <v>20</v>
      </c>
      <c r="AV1264" s="62">
        <f t="shared" si="487"/>
        <v>290</v>
      </c>
      <c r="AW1264" s="63">
        <f t="shared" si="499"/>
        <v>275.5</v>
      </c>
      <c r="AX1264" s="24">
        <v>6</v>
      </c>
      <c r="AY1264" s="25">
        <v>20</v>
      </c>
      <c r="AZ1264" s="25">
        <v>8</v>
      </c>
      <c r="BA1264" s="25">
        <v>1</v>
      </c>
      <c r="BB1264" s="81">
        <f t="shared" si="500"/>
        <v>35</v>
      </c>
      <c r="BC1264" s="80">
        <f t="shared" si="501"/>
        <v>240.5</v>
      </c>
      <c r="BD1264" s="36">
        <f t="shared" si="502"/>
        <v>113.035</v>
      </c>
      <c r="BE1264" s="80">
        <f t="shared" si="503"/>
        <v>125.06</v>
      </c>
    </row>
    <row r="1265" spans="1:57" ht="18" thickBot="1">
      <c r="A1265" s="217">
        <v>41935</v>
      </c>
      <c r="B1265" s="201" t="str">
        <f t="shared" si="486"/>
        <v>15:30:00</v>
      </c>
      <c r="C1265" s="27" t="s">
        <v>34</v>
      </c>
      <c r="D1265" s="44">
        <v>1024</v>
      </c>
      <c r="E1265" s="44">
        <v>449</v>
      </c>
      <c r="F1265" s="61">
        <v>661</v>
      </c>
      <c r="G1265" s="44">
        <v>51</v>
      </c>
      <c r="H1265" s="44"/>
      <c r="I1265" s="35">
        <v>21</v>
      </c>
      <c r="J1265" s="48">
        <f t="shared" si="488"/>
        <v>2134</v>
      </c>
      <c r="K1265" s="48">
        <f t="shared" si="489"/>
        <v>72</v>
      </c>
      <c r="L1265" s="44">
        <v>713</v>
      </c>
      <c r="M1265" s="19">
        <v>452</v>
      </c>
      <c r="N1265" s="19"/>
      <c r="O1265" s="19">
        <v>23</v>
      </c>
      <c r="P1265" s="45">
        <v>16</v>
      </c>
      <c r="Q1265" s="49"/>
      <c r="R1265" s="48">
        <f t="shared" si="490"/>
        <v>1165</v>
      </c>
      <c r="S1265" s="48">
        <f t="shared" si="491"/>
        <v>39</v>
      </c>
      <c r="T1265" s="50">
        <f t="shared" si="504"/>
        <v>111</v>
      </c>
      <c r="U1265" s="97">
        <v>4.08</v>
      </c>
      <c r="V1265" s="52">
        <v>4.5</v>
      </c>
      <c r="W1265" s="53">
        <v>8.1</v>
      </c>
      <c r="X1265" s="53"/>
      <c r="Y1265" s="53"/>
      <c r="Z1265" s="53"/>
      <c r="AA1265" s="53"/>
      <c r="AB1265" s="53"/>
      <c r="AC1265" s="67">
        <f t="shared" si="492"/>
        <v>0</v>
      </c>
      <c r="AD1265" s="53"/>
      <c r="AE1265" s="20">
        <f t="shared" si="493"/>
        <v>0</v>
      </c>
      <c r="AF1265" s="85">
        <f t="shared" si="506"/>
        <v>127.67999999999999</v>
      </c>
      <c r="AG1265" s="21">
        <f t="shared" si="505"/>
        <v>127.67999999999999</v>
      </c>
      <c r="AH1265" s="82"/>
      <c r="AI1265" s="51"/>
      <c r="AJ1265" s="22">
        <f t="shared" si="494"/>
        <v>127.67999999999999</v>
      </c>
      <c r="AK1265" s="23">
        <f t="shared" si="495"/>
        <v>-14.644999999999996</v>
      </c>
      <c r="AL1265" s="54"/>
      <c r="AM1265" s="24">
        <f t="shared" si="496"/>
        <v>0</v>
      </c>
      <c r="AN1265" s="25">
        <f t="shared" si="497"/>
        <v>113.035</v>
      </c>
      <c r="AO1265" s="26">
        <f t="shared" si="498"/>
        <v>113.035</v>
      </c>
      <c r="AP1265" s="79"/>
      <c r="AQ1265" s="24">
        <v>50</v>
      </c>
      <c r="AR1265" s="25">
        <v>200</v>
      </c>
      <c r="AS1265" s="25">
        <v>0</v>
      </c>
      <c r="AT1265" s="25">
        <v>20</v>
      </c>
      <c r="AU1265" s="25">
        <v>20</v>
      </c>
      <c r="AV1265" s="62">
        <f t="shared" si="487"/>
        <v>290</v>
      </c>
      <c r="AW1265" s="63">
        <f t="shared" si="499"/>
        <v>275.5</v>
      </c>
      <c r="AX1265" s="24">
        <v>6</v>
      </c>
      <c r="AY1265" s="25">
        <v>20</v>
      </c>
      <c r="AZ1265" s="25">
        <v>8</v>
      </c>
      <c r="BA1265" s="25">
        <v>1</v>
      </c>
      <c r="BB1265" s="81">
        <f t="shared" si="500"/>
        <v>35</v>
      </c>
      <c r="BC1265" s="80">
        <f t="shared" si="501"/>
        <v>240.5</v>
      </c>
      <c r="BD1265" s="36">
        <f t="shared" si="502"/>
        <v>113.035</v>
      </c>
      <c r="BE1265" s="80">
        <f t="shared" si="503"/>
        <v>125.06</v>
      </c>
    </row>
    <row r="1266" spans="1:57" ht="18" thickBot="1">
      <c r="A1266" s="217">
        <v>41935</v>
      </c>
      <c r="B1266" s="201" t="str">
        <f t="shared" si="486"/>
        <v>16:00:00</v>
      </c>
      <c r="C1266" s="27" t="s">
        <v>22</v>
      </c>
      <c r="D1266" s="44">
        <v>1008</v>
      </c>
      <c r="E1266" s="44">
        <v>442</v>
      </c>
      <c r="F1266" s="44">
        <v>687</v>
      </c>
      <c r="G1266" s="44">
        <v>50</v>
      </c>
      <c r="H1266" s="44"/>
      <c r="I1266" s="35">
        <v>21</v>
      </c>
      <c r="J1266" s="48">
        <f t="shared" si="488"/>
        <v>2137</v>
      </c>
      <c r="K1266" s="48">
        <f t="shared" si="489"/>
        <v>71</v>
      </c>
      <c r="L1266" s="44">
        <v>690</v>
      </c>
      <c r="M1266" s="19">
        <v>436</v>
      </c>
      <c r="N1266" s="19"/>
      <c r="O1266" s="19">
        <v>23</v>
      </c>
      <c r="P1266" s="45">
        <v>15</v>
      </c>
      <c r="Q1266" s="49"/>
      <c r="R1266" s="48">
        <f t="shared" si="490"/>
        <v>1126</v>
      </c>
      <c r="S1266" s="48">
        <f t="shared" si="491"/>
        <v>38</v>
      </c>
      <c r="T1266" s="50">
        <f t="shared" si="504"/>
        <v>109</v>
      </c>
      <c r="U1266" s="97">
        <v>4.2</v>
      </c>
      <c r="V1266" s="52">
        <v>5</v>
      </c>
      <c r="W1266" s="53">
        <v>8.9</v>
      </c>
      <c r="X1266" s="53"/>
      <c r="Y1266" s="53"/>
      <c r="Z1266" s="53"/>
      <c r="AA1266" s="53"/>
      <c r="AB1266" s="53"/>
      <c r="AC1266" s="67">
        <f t="shared" si="492"/>
        <v>0</v>
      </c>
      <c r="AD1266" s="53"/>
      <c r="AE1266" s="20">
        <f t="shared" si="493"/>
        <v>0</v>
      </c>
      <c r="AF1266" s="85">
        <f t="shared" si="506"/>
        <v>127.10000000000001</v>
      </c>
      <c r="AG1266" s="21">
        <f t="shared" si="505"/>
        <v>127.10000000000001</v>
      </c>
      <c r="AH1266" s="82"/>
      <c r="AI1266" s="51"/>
      <c r="AJ1266" s="22">
        <f t="shared" si="494"/>
        <v>127.10000000000001</v>
      </c>
      <c r="AK1266" s="23">
        <f t="shared" si="495"/>
        <v>-14.065000000000012</v>
      </c>
      <c r="AL1266" s="54"/>
      <c r="AM1266" s="24">
        <f t="shared" si="496"/>
        <v>0</v>
      </c>
      <c r="AN1266" s="25">
        <f t="shared" si="497"/>
        <v>113.035</v>
      </c>
      <c r="AO1266" s="26">
        <f t="shared" si="498"/>
        <v>113.035</v>
      </c>
      <c r="AP1266" s="79"/>
      <c r="AQ1266" s="24">
        <v>50</v>
      </c>
      <c r="AR1266" s="25">
        <v>200</v>
      </c>
      <c r="AS1266" s="25">
        <v>0</v>
      </c>
      <c r="AT1266" s="25">
        <v>20</v>
      </c>
      <c r="AU1266" s="25">
        <v>20</v>
      </c>
      <c r="AV1266" s="62">
        <f t="shared" si="487"/>
        <v>290</v>
      </c>
      <c r="AW1266" s="63">
        <f t="shared" si="499"/>
        <v>275.5</v>
      </c>
      <c r="AX1266" s="24">
        <v>6</v>
      </c>
      <c r="AY1266" s="25">
        <v>20</v>
      </c>
      <c r="AZ1266" s="25">
        <v>8</v>
      </c>
      <c r="BA1266" s="25">
        <v>1</v>
      </c>
      <c r="BB1266" s="81">
        <f t="shared" si="500"/>
        <v>35</v>
      </c>
      <c r="BC1266" s="80">
        <f t="shared" si="501"/>
        <v>240.5</v>
      </c>
      <c r="BD1266" s="36">
        <f t="shared" si="502"/>
        <v>113.035</v>
      </c>
      <c r="BE1266" s="80">
        <f t="shared" si="503"/>
        <v>125.06</v>
      </c>
    </row>
    <row r="1267" spans="1:57" ht="18" thickBot="1">
      <c r="A1267" s="217">
        <v>41935</v>
      </c>
      <c r="B1267" s="201" t="str">
        <f t="shared" si="486"/>
        <v>16:30:00</v>
      </c>
      <c r="C1267" s="27" t="s">
        <v>49</v>
      </c>
      <c r="D1267" s="44">
        <v>1006</v>
      </c>
      <c r="E1267" s="44">
        <v>431</v>
      </c>
      <c r="F1267" s="44">
        <v>656</v>
      </c>
      <c r="G1267" s="44">
        <v>49</v>
      </c>
      <c r="H1267" s="44"/>
      <c r="I1267" s="35">
        <v>21</v>
      </c>
      <c r="J1267" s="48">
        <f t="shared" si="488"/>
        <v>2093</v>
      </c>
      <c r="K1267" s="48">
        <f t="shared" si="489"/>
        <v>70</v>
      </c>
      <c r="L1267" s="44">
        <v>670</v>
      </c>
      <c r="M1267" s="19">
        <v>428</v>
      </c>
      <c r="N1267" s="19"/>
      <c r="O1267" s="19">
        <v>22</v>
      </c>
      <c r="P1267" s="45">
        <v>15</v>
      </c>
      <c r="Q1267" s="49"/>
      <c r="R1267" s="48">
        <f t="shared" si="490"/>
        <v>1098</v>
      </c>
      <c r="S1267" s="48">
        <f t="shared" si="491"/>
        <v>37</v>
      </c>
      <c r="T1267" s="50">
        <f t="shared" si="504"/>
        <v>107</v>
      </c>
      <c r="U1267" s="97">
        <v>4.2</v>
      </c>
      <c r="V1267" s="52">
        <v>5</v>
      </c>
      <c r="W1267" s="53">
        <v>8.9</v>
      </c>
      <c r="X1267" s="53"/>
      <c r="Y1267" s="53"/>
      <c r="Z1267" s="53"/>
      <c r="AA1267" s="53"/>
      <c r="AB1267" s="53"/>
      <c r="AC1267" s="67">
        <f t="shared" si="492"/>
        <v>0</v>
      </c>
      <c r="AD1267" s="53"/>
      <c r="AE1267" s="20">
        <f t="shared" si="493"/>
        <v>0</v>
      </c>
      <c r="AF1267" s="85">
        <f t="shared" si="506"/>
        <v>125.10000000000001</v>
      </c>
      <c r="AG1267" s="21">
        <f t="shared" si="505"/>
        <v>125.10000000000001</v>
      </c>
      <c r="AH1267" s="82"/>
      <c r="AI1267" s="51"/>
      <c r="AJ1267" s="22">
        <f t="shared" si="494"/>
        <v>125.10000000000001</v>
      </c>
      <c r="AK1267" s="23">
        <f t="shared" si="495"/>
        <v>-12.065000000000012</v>
      </c>
      <c r="AL1267" s="54"/>
      <c r="AM1267" s="24">
        <f t="shared" si="496"/>
        <v>0</v>
      </c>
      <c r="AN1267" s="25">
        <f t="shared" si="497"/>
        <v>113.035</v>
      </c>
      <c r="AO1267" s="26">
        <f t="shared" si="498"/>
        <v>113.035</v>
      </c>
      <c r="AP1267" s="79"/>
      <c r="AQ1267" s="24">
        <v>50</v>
      </c>
      <c r="AR1267" s="25">
        <v>200</v>
      </c>
      <c r="AS1267" s="25">
        <v>0</v>
      </c>
      <c r="AT1267" s="25">
        <v>20</v>
      </c>
      <c r="AU1267" s="25">
        <v>20</v>
      </c>
      <c r="AV1267" s="62">
        <f t="shared" si="487"/>
        <v>290</v>
      </c>
      <c r="AW1267" s="63">
        <f t="shared" si="499"/>
        <v>275.5</v>
      </c>
      <c r="AX1267" s="24">
        <v>6</v>
      </c>
      <c r="AY1267" s="25">
        <v>20</v>
      </c>
      <c r="AZ1267" s="25">
        <v>8</v>
      </c>
      <c r="BA1267" s="25">
        <v>1</v>
      </c>
      <c r="BB1267" s="81">
        <f t="shared" si="500"/>
        <v>35</v>
      </c>
      <c r="BC1267" s="80">
        <f t="shared" si="501"/>
        <v>240.5</v>
      </c>
      <c r="BD1267" s="36">
        <f t="shared" si="502"/>
        <v>113.035</v>
      </c>
      <c r="BE1267" s="80">
        <f t="shared" si="503"/>
        <v>125.06</v>
      </c>
    </row>
    <row r="1268" spans="1:57" ht="18" thickBot="1">
      <c r="A1268" s="217">
        <v>41935</v>
      </c>
      <c r="B1268" s="201" t="str">
        <f t="shared" si="486"/>
        <v>17:00:00</v>
      </c>
      <c r="C1268" s="27" t="s">
        <v>23</v>
      </c>
      <c r="D1268" s="44">
        <v>976</v>
      </c>
      <c r="E1268" s="44">
        <v>421</v>
      </c>
      <c r="F1268" s="44">
        <v>627</v>
      </c>
      <c r="G1268" s="44">
        <v>49</v>
      </c>
      <c r="H1268" s="44"/>
      <c r="I1268" s="35">
        <v>20</v>
      </c>
      <c r="J1268" s="48">
        <f t="shared" si="488"/>
        <v>2024</v>
      </c>
      <c r="K1268" s="48">
        <f t="shared" si="489"/>
        <v>69</v>
      </c>
      <c r="L1268" s="44">
        <v>608</v>
      </c>
      <c r="M1268" s="19">
        <v>427</v>
      </c>
      <c r="N1268" s="19"/>
      <c r="O1268" s="19">
        <v>20</v>
      </c>
      <c r="P1268" s="45">
        <v>15</v>
      </c>
      <c r="Q1268" s="49"/>
      <c r="R1268" s="48">
        <f t="shared" si="490"/>
        <v>1035</v>
      </c>
      <c r="S1268" s="48">
        <f t="shared" si="491"/>
        <v>35</v>
      </c>
      <c r="T1268" s="50">
        <f t="shared" si="504"/>
        <v>104</v>
      </c>
      <c r="U1268" s="97">
        <v>4.08</v>
      </c>
      <c r="V1268" s="52">
        <v>4</v>
      </c>
      <c r="W1268" s="53">
        <v>8.4</v>
      </c>
      <c r="X1268" s="53"/>
      <c r="Y1268" s="53"/>
      <c r="Z1268" s="53"/>
      <c r="AA1268" s="53"/>
      <c r="AB1268" s="53"/>
      <c r="AC1268" s="67">
        <f>SUM(X1268:AB1268)</f>
        <v>0</v>
      </c>
      <c r="AD1268" s="53"/>
      <c r="AE1268" s="20">
        <f t="shared" si="493"/>
        <v>0</v>
      </c>
      <c r="AF1268" s="85">
        <f>T1268+U1268+V1268+W1268+X1268+Y1268+Z1268+AA1268+AB1268</f>
        <v>120.48</v>
      </c>
      <c r="AG1268" s="21">
        <f t="shared" si="505"/>
        <v>120.48</v>
      </c>
      <c r="AH1268" s="82"/>
      <c r="AI1268" s="51"/>
      <c r="AJ1268" s="22">
        <f t="shared" si="494"/>
        <v>120.48</v>
      </c>
      <c r="AK1268" s="23">
        <f t="shared" si="495"/>
        <v>-7.4450000000000074</v>
      </c>
      <c r="AL1268" s="54"/>
      <c r="AM1268" s="24">
        <f t="shared" si="496"/>
        <v>0</v>
      </c>
      <c r="AN1268" s="25">
        <f t="shared" si="497"/>
        <v>113.035</v>
      </c>
      <c r="AO1268" s="26">
        <f t="shared" si="498"/>
        <v>113.035</v>
      </c>
      <c r="AP1268" s="79"/>
      <c r="AQ1268" s="24">
        <v>50</v>
      </c>
      <c r="AR1268" s="25">
        <v>200</v>
      </c>
      <c r="AS1268" s="25">
        <v>0</v>
      </c>
      <c r="AT1268" s="25">
        <v>20</v>
      </c>
      <c r="AU1268" s="25">
        <v>20</v>
      </c>
      <c r="AV1268" s="62">
        <f t="shared" si="487"/>
        <v>290</v>
      </c>
      <c r="AW1268" s="63">
        <f t="shared" si="499"/>
        <v>275.5</v>
      </c>
      <c r="AX1268" s="24">
        <v>6</v>
      </c>
      <c r="AY1268" s="25">
        <v>20</v>
      </c>
      <c r="AZ1268" s="25">
        <v>8</v>
      </c>
      <c r="BA1268" s="25">
        <v>1</v>
      </c>
      <c r="BB1268" s="81">
        <f t="shared" si="500"/>
        <v>35</v>
      </c>
      <c r="BC1268" s="80">
        <f t="shared" si="501"/>
        <v>240.5</v>
      </c>
      <c r="BD1268" s="36">
        <f t="shared" si="502"/>
        <v>113.035</v>
      </c>
      <c r="BE1268" s="80">
        <f t="shared" si="503"/>
        <v>125.06</v>
      </c>
    </row>
    <row r="1269" spans="1:57" ht="18" thickBot="1">
      <c r="A1269" s="217">
        <v>41935</v>
      </c>
      <c r="B1269" s="201" t="str">
        <f t="shared" si="486"/>
        <v>17:30:00</v>
      </c>
      <c r="C1269" s="27" t="s">
        <v>50</v>
      </c>
      <c r="D1269" s="44">
        <v>970</v>
      </c>
      <c r="E1269" s="44">
        <v>417</v>
      </c>
      <c r="F1269" s="44">
        <v>649</v>
      </c>
      <c r="G1269" s="44">
        <v>48</v>
      </c>
      <c r="H1269" s="44"/>
      <c r="I1269" s="35">
        <v>21</v>
      </c>
      <c r="J1269" s="48">
        <f t="shared" si="488"/>
        <v>2036</v>
      </c>
      <c r="K1269" s="48">
        <f t="shared" si="489"/>
        <v>69</v>
      </c>
      <c r="L1269" s="44">
        <v>659</v>
      </c>
      <c r="M1269" s="19">
        <v>407</v>
      </c>
      <c r="N1269" s="19"/>
      <c r="O1269" s="19">
        <v>22</v>
      </c>
      <c r="P1269" s="45">
        <v>14</v>
      </c>
      <c r="Q1269" s="49"/>
      <c r="R1269" s="48">
        <f t="shared" si="490"/>
        <v>1066</v>
      </c>
      <c r="S1269" s="48">
        <f t="shared" si="491"/>
        <v>36</v>
      </c>
      <c r="T1269" s="50">
        <f t="shared" si="504"/>
        <v>105</v>
      </c>
      <c r="U1269" s="97">
        <v>4.08</v>
      </c>
      <c r="V1269" s="52">
        <v>4.5</v>
      </c>
      <c r="W1269" s="53">
        <v>8.4</v>
      </c>
      <c r="X1269" s="53"/>
      <c r="Y1269" s="53"/>
      <c r="Z1269" s="53"/>
      <c r="AA1269" s="53"/>
      <c r="AB1269" s="53"/>
      <c r="AC1269" s="67">
        <f>SUM(X1269:AB1269)</f>
        <v>0</v>
      </c>
      <c r="AD1269" s="53"/>
      <c r="AE1269" s="20">
        <f t="shared" si="493"/>
        <v>0</v>
      </c>
      <c r="AF1269" s="85">
        <f>T1269+U1269+V1269+W1269+X1269+Y1269+Z1269+AA1269+AB1269</f>
        <v>121.98</v>
      </c>
      <c r="AG1269" s="21">
        <f t="shared" si="505"/>
        <v>121.98</v>
      </c>
      <c r="AH1269" s="82"/>
      <c r="AI1269" s="51"/>
      <c r="AJ1269" s="22">
        <f t="shared" si="494"/>
        <v>121.98</v>
      </c>
      <c r="AK1269" s="23">
        <f t="shared" si="495"/>
        <v>-8.9450000000000074</v>
      </c>
      <c r="AL1269" s="54"/>
      <c r="AM1269" s="24">
        <f t="shared" si="496"/>
        <v>0</v>
      </c>
      <c r="AN1269" s="25">
        <f t="shared" si="497"/>
        <v>113.035</v>
      </c>
      <c r="AO1269" s="26">
        <f t="shared" si="498"/>
        <v>113.035</v>
      </c>
      <c r="AP1269" s="79"/>
      <c r="AQ1269" s="24">
        <v>50</v>
      </c>
      <c r="AR1269" s="25">
        <v>200</v>
      </c>
      <c r="AS1269" s="25">
        <v>0</v>
      </c>
      <c r="AT1269" s="25">
        <v>20</v>
      </c>
      <c r="AU1269" s="25">
        <v>20</v>
      </c>
      <c r="AV1269" s="62">
        <f t="shared" si="487"/>
        <v>290</v>
      </c>
      <c r="AW1269" s="63">
        <f t="shared" si="499"/>
        <v>275.5</v>
      </c>
      <c r="AX1269" s="24">
        <v>6</v>
      </c>
      <c r="AY1269" s="25">
        <v>20</v>
      </c>
      <c r="AZ1269" s="25">
        <v>8</v>
      </c>
      <c r="BA1269" s="25">
        <v>1</v>
      </c>
      <c r="BB1269" s="81">
        <f t="shared" si="500"/>
        <v>35</v>
      </c>
      <c r="BC1269" s="80">
        <f t="shared" si="501"/>
        <v>240.5</v>
      </c>
      <c r="BD1269" s="36">
        <f t="shared" si="502"/>
        <v>113.035</v>
      </c>
      <c r="BE1269" s="80">
        <f t="shared" si="503"/>
        <v>125.06</v>
      </c>
    </row>
    <row r="1270" spans="1:57" ht="18" thickBot="1">
      <c r="A1270" s="217">
        <v>41935</v>
      </c>
      <c r="B1270" s="201" t="str">
        <f t="shared" si="486"/>
        <v>18:00:00</v>
      </c>
      <c r="C1270" s="27" t="s">
        <v>24</v>
      </c>
      <c r="D1270" s="44">
        <v>1044</v>
      </c>
      <c r="E1270" s="44">
        <v>472</v>
      </c>
      <c r="F1270" s="44">
        <v>734</v>
      </c>
      <c r="G1270" s="44">
        <v>51</v>
      </c>
      <c r="H1270" s="44"/>
      <c r="I1270" s="35">
        <v>23</v>
      </c>
      <c r="J1270" s="48">
        <f t="shared" si="488"/>
        <v>2250</v>
      </c>
      <c r="K1270" s="48">
        <f t="shared" si="489"/>
        <v>74</v>
      </c>
      <c r="L1270" s="44">
        <v>736</v>
      </c>
      <c r="M1270" s="19">
        <v>421</v>
      </c>
      <c r="N1270" s="19"/>
      <c r="O1270" s="19">
        <v>24</v>
      </c>
      <c r="P1270" s="45">
        <v>15</v>
      </c>
      <c r="Q1270" s="49"/>
      <c r="R1270" s="48">
        <f t="shared" si="490"/>
        <v>1157</v>
      </c>
      <c r="S1270" s="48">
        <f t="shared" si="491"/>
        <v>39</v>
      </c>
      <c r="T1270" s="50">
        <f t="shared" si="504"/>
        <v>113</v>
      </c>
      <c r="U1270" s="97">
        <v>4.92</v>
      </c>
      <c r="V1270" s="52">
        <v>6.5</v>
      </c>
      <c r="W1270" s="53">
        <v>10.3</v>
      </c>
      <c r="X1270" s="53"/>
      <c r="Y1270" s="53"/>
      <c r="Z1270" s="53"/>
      <c r="AA1270" s="53"/>
      <c r="AB1270" s="53"/>
      <c r="AC1270" s="67">
        <f t="shared" si="492"/>
        <v>0</v>
      </c>
      <c r="AD1270" s="53"/>
      <c r="AE1270" s="20">
        <f t="shared" si="493"/>
        <v>0</v>
      </c>
      <c r="AF1270" s="85">
        <f>T1270+U1270+V1270+W1270+X1271+Y1270+Z1270+AA1270+AB1270</f>
        <v>134.72</v>
      </c>
      <c r="AG1270" s="21">
        <f t="shared" si="505"/>
        <v>134.72</v>
      </c>
      <c r="AH1270" s="82"/>
      <c r="AI1270" s="51"/>
      <c r="AJ1270" s="22">
        <f t="shared" si="494"/>
        <v>134.72</v>
      </c>
      <c r="AK1270" s="23">
        <f t="shared" si="495"/>
        <v>-21.685000000000002</v>
      </c>
      <c r="AL1270" s="54"/>
      <c r="AM1270" s="24">
        <f t="shared" si="496"/>
        <v>0</v>
      </c>
      <c r="AN1270" s="25">
        <f t="shared" si="497"/>
        <v>113.035</v>
      </c>
      <c r="AO1270" s="26">
        <f t="shared" si="498"/>
        <v>113.035</v>
      </c>
      <c r="AP1270" s="79"/>
      <c r="AQ1270" s="24">
        <v>50</v>
      </c>
      <c r="AR1270" s="25">
        <v>200</v>
      </c>
      <c r="AS1270" s="25">
        <v>0</v>
      </c>
      <c r="AT1270" s="25">
        <v>20</v>
      </c>
      <c r="AU1270" s="25">
        <v>20</v>
      </c>
      <c r="AV1270" s="62">
        <f t="shared" si="487"/>
        <v>290</v>
      </c>
      <c r="AW1270" s="63">
        <f t="shared" si="499"/>
        <v>275.5</v>
      </c>
      <c r="AX1270" s="24">
        <v>6</v>
      </c>
      <c r="AY1270" s="25">
        <v>20</v>
      </c>
      <c r="AZ1270" s="25">
        <v>8</v>
      </c>
      <c r="BA1270" s="25">
        <v>1</v>
      </c>
      <c r="BB1270" s="81">
        <f t="shared" si="500"/>
        <v>35</v>
      </c>
      <c r="BC1270" s="80">
        <f t="shared" si="501"/>
        <v>240.5</v>
      </c>
      <c r="BD1270" s="36">
        <f t="shared" si="502"/>
        <v>113.035</v>
      </c>
      <c r="BE1270" s="80">
        <f t="shared" si="503"/>
        <v>125.06</v>
      </c>
    </row>
    <row r="1271" spans="1:57" ht="18" thickBot="1">
      <c r="A1271" s="217">
        <v>41935</v>
      </c>
      <c r="B1271" s="201" t="str">
        <f t="shared" si="486"/>
        <v>18:15:00</v>
      </c>
      <c r="C1271" s="27" t="s">
        <v>35</v>
      </c>
      <c r="D1271" s="44">
        <v>1086</v>
      </c>
      <c r="E1271" s="44">
        <v>499</v>
      </c>
      <c r="F1271" s="44">
        <v>786</v>
      </c>
      <c r="G1271" s="44">
        <v>51</v>
      </c>
      <c r="H1271" s="44"/>
      <c r="I1271" s="35">
        <v>23</v>
      </c>
      <c r="J1271" s="48">
        <f>D1271+E1271+F1271</f>
        <v>2371</v>
      </c>
      <c r="K1271" s="48">
        <f>G1271+H1271+I1271</f>
        <v>74</v>
      </c>
      <c r="L1271" s="44">
        <v>736</v>
      </c>
      <c r="M1271" s="19">
        <v>421</v>
      </c>
      <c r="N1271" s="19"/>
      <c r="O1271" s="19">
        <v>24</v>
      </c>
      <c r="P1271" s="45">
        <v>15</v>
      </c>
      <c r="Q1271" s="49"/>
      <c r="R1271" s="48">
        <f t="shared" si="490"/>
        <v>1157</v>
      </c>
      <c r="S1271" s="48">
        <f t="shared" si="491"/>
        <v>39</v>
      </c>
      <c r="T1271" s="50">
        <f t="shared" si="504"/>
        <v>113</v>
      </c>
      <c r="U1271" s="97">
        <v>4.92</v>
      </c>
      <c r="V1271" s="52">
        <v>6.5</v>
      </c>
      <c r="W1271" s="53">
        <v>10.3</v>
      </c>
      <c r="X1271" s="53"/>
      <c r="Y1271" s="53"/>
      <c r="Z1271" s="53"/>
      <c r="AA1271" s="53"/>
      <c r="AB1271" s="53"/>
      <c r="AC1271" s="67">
        <f t="shared" si="492"/>
        <v>0</v>
      </c>
      <c r="AD1271" s="53"/>
      <c r="AE1271" s="20">
        <f t="shared" si="493"/>
        <v>0</v>
      </c>
      <c r="AF1271" s="85">
        <f>T1271+U1271+V1271+W1272+X1272+Y1271+Z1271+AA1271+AB1271</f>
        <v>134.72</v>
      </c>
      <c r="AG1271" s="21">
        <f t="shared" si="505"/>
        <v>134.72</v>
      </c>
      <c r="AH1271" s="82"/>
      <c r="AI1271" s="51"/>
      <c r="AJ1271" s="22">
        <f t="shared" si="494"/>
        <v>134.72</v>
      </c>
      <c r="AK1271" s="23">
        <f t="shared" si="495"/>
        <v>-21.685000000000002</v>
      </c>
      <c r="AL1271" s="54"/>
      <c r="AM1271" s="24">
        <f t="shared" si="496"/>
        <v>0</v>
      </c>
      <c r="AN1271" s="25">
        <f t="shared" si="497"/>
        <v>113.035</v>
      </c>
      <c r="AO1271" s="26">
        <f t="shared" si="498"/>
        <v>113.035</v>
      </c>
      <c r="AP1271" s="79"/>
      <c r="AQ1271" s="24">
        <v>50</v>
      </c>
      <c r="AR1271" s="25">
        <v>200</v>
      </c>
      <c r="AS1271" s="25">
        <v>0</v>
      </c>
      <c r="AT1271" s="25">
        <v>20</v>
      </c>
      <c r="AU1271" s="25">
        <v>20</v>
      </c>
      <c r="AV1271" s="62">
        <f t="shared" si="487"/>
        <v>290</v>
      </c>
      <c r="AW1271" s="63">
        <f t="shared" si="499"/>
        <v>275.5</v>
      </c>
      <c r="AX1271" s="24">
        <v>6</v>
      </c>
      <c r="AY1271" s="25">
        <v>20</v>
      </c>
      <c r="AZ1271" s="25">
        <v>8</v>
      </c>
      <c r="BA1271" s="25">
        <v>1</v>
      </c>
      <c r="BB1271" s="81">
        <f t="shared" si="500"/>
        <v>35</v>
      </c>
      <c r="BC1271" s="80">
        <f t="shared" si="501"/>
        <v>240.5</v>
      </c>
      <c r="BD1271" s="36">
        <f t="shared" si="502"/>
        <v>113.035</v>
      </c>
      <c r="BE1271" s="80">
        <f t="shared" si="503"/>
        <v>125.06</v>
      </c>
    </row>
    <row r="1272" spans="1:57" ht="18" thickBot="1">
      <c r="A1272" s="217">
        <v>41935</v>
      </c>
      <c r="B1272" s="201" t="str">
        <f t="shared" si="486"/>
        <v>18:30:00</v>
      </c>
      <c r="C1272" s="27" t="s">
        <v>36</v>
      </c>
      <c r="D1272" s="44">
        <v>1081</v>
      </c>
      <c r="E1272" s="44">
        <v>498</v>
      </c>
      <c r="F1272" s="44">
        <v>807</v>
      </c>
      <c r="G1272" s="44">
        <v>53</v>
      </c>
      <c r="H1272" s="44"/>
      <c r="I1272" s="35">
        <v>26</v>
      </c>
      <c r="J1272" s="48">
        <f t="shared" si="488"/>
        <v>2386</v>
      </c>
      <c r="K1272" s="48">
        <f t="shared" si="489"/>
        <v>79</v>
      </c>
      <c r="L1272" s="44">
        <v>769</v>
      </c>
      <c r="M1272" s="19">
        <v>419</v>
      </c>
      <c r="N1272" s="19"/>
      <c r="O1272" s="19">
        <v>25</v>
      </c>
      <c r="P1272" s="45">
        <v>14</v>
      </c>
      <c r="Q1272" s="49"/>
      <c r="R1272" s="48">
        <f>SUM(L1272+M1272+N1272)</f>
        <v>1188</v>
      </c>
      <c r="S1272" s="48">
        <f>O1272+P1272+Q1272</f>
        <v>39</v>
      </c>
      <c r="T1272" s="50">
        <f t="shared" si="504"/>
        <v>118</v>
      </c>
      <c r="U1272" s="97">
        <v>6.24</v>
      </c>
      <c r="V1272" s="52">
        <v>6.5</v>
      </c>
      <c r="W1272" s="53">
        <v>10.3</v>
      </c>
      <c r="X1272" s="53"/>
      <c r="Y1272" s="53"/>
      <c r="Z1272" s="53"/>
      <c r="AA1272" s="53"/>
      <c r="AB1272" s="53"/>
      <c r="AC1272" s="67">
        <f t="shared" si="492"/>
        <v>0</v>
      </c>
      <c r="AD1272" s="53"/>
      <c r="AE1272" s="20">
        <f t="shared" si="493"/>
        <v>0</v>
      </c>
      <c r="AF1272" s="85">
        <f t="shared" ref="AF1272:AF1289" si="507">T1272+U1272+V1272+W1273+X1273+Y1272+Z1272+AA1272+AB1272</f>
        <v>141.04000000000002</v>
      </c>
      <c r="AG1272" s="21">
        <f t="shared" si="505"/>
        <v>141.04000000000002</v>
      </c>
      <c r="AH1272" s="82"/>
      <c r="AI1272" s="51"/>
      <c r="AJ1272" s="22">
        <f t="shared" si="494"/>
        <v>141.04000000000002</v>
      </c>
      <c r="AK1272" s="23">
        <f t="shared" si="495"/>
        <v>-28.005000000000024</v>
      </c>
      <c r="AL1272" s="54"/>
      <c r="AM1272" s="24">
        <f t="shared" si="496"/>
        <v>0</v>
      </c>
      <c r="AN1272" s="25">
        <f t="shared" si="497"/>
        <v>113.035</v>
      </c>
      <c r="AO1272" s="26">
        <f t="shared" si="498"/>
        <v>113.035</v>
      </c>
      <c r="AP1272" s="79"/>
      <c r="AQ1272" s="24">
        <v>50</v>
      </c>
      <c r="AR1272" s="25">
        <v>200</v>
      </c>
      <c r="AS1272" s="25">
        <v>0</v>
      </c>
      <c r="AT1272" s="25">
        <v>20</v>
      </c>
      <c r="AU1272" s="25">
        <v>20</v>
      </c>
      <c r="AV1272" s="62">
        <f t="shared" si="487"/>
        <v>290</v>
      </c>
      <c r="AW1272" s="63">
        <f t="shared" si="499"/>
        <v>275.5</v>
      </c>
      <c r="AX1272" s="24">
        <v>6</v>
      </c>
      <c r="AY1272" s="25">
        <v>20</v>
      </c>
      <c r="AZ1272" s="25">
        <v>8</v>
      </c>
      <c r="BA1272" s="25">
        <v>1</v>
      </c>
      <c r="BB1272" s="81">
        <f t="shared" si="500"/>
        <v>35</v>
      </c>
      <c r="BC1272" s="80">
        <f t="shared" si="501"/>
        <v>240.5</v>
      </c>
      <c r="BD1272" s="36">
        <f t="shared" si="502"/>
        <v>113.035</v>
      </c>
      <c r="BE1272" s="80">
        <f t="shared" si="503"/>
        <v>125.06</v>
      </c>
    </row>
    <row r="1273" spans="1:57" ht="18" thickBot="1">
      <c r="A1273" s="217">
        <v>41935</v>
      </c>
      <c r="B1273" s="201" t="str">
        <f t="shared" si="486"/>
        <v>18:45:00</v>
      </c>
      <c r="C1273" s="27" t="s">
        <v>51</v>
      </c>
      <c r="D1273" s="44">
        <v>1081</v>
      </c>
      <c r="E1273" s="44">
        <v>498</v>
      </c>
      <c r="F1273" s="44">
        <v>807</v>
      </c>
      <c r="G1273" s="44">
        <v>53</v>
      </c>
      <c r="H1273" s="44"/>
      <c r="I1273" s="35">
        <v>26</v>
      </c>
      <c r="J1273" s="48">
        <f t="shared" si="488"/>
        <v>2386</v>
      </c>
      <c r="K1273" s="48">
        <f t="shared" si="489"/>
        <v>79</v>
      </c>
      <c r="L1273" s="44">
        <v>769</v>
      </c>
      <c r="M1273" s="19">
        <v>419</v>
      </c>
      <c r="N1273" s="19"/>
      <c r="O1273" s="19">
        <v>25</v>
      </c>
      <c r="P1273" s="45">
        <v>14</v>
      </c>
      <c r="Q1273" s="49"/>
      <c r="R1273" s="48">
        <f>SUM(L1273+M1273+N1273)</f>
        <v>1188</v>
      </c>
      <c r="S1273" s="48">
        <f>O1273+P1273+Q1273</f>
        <v>39</v>
      </c>
      <c r="T1273" s="50">
        <f t="shared" si="504"/>
        <v>118</v>
      </c>
      <c r="U1273" s="97">
        <v>6.24</v>
      </c>
      <c r="V1273" s="52">
        <v>6.5</v>
      </c>
      <c r="W1273" s="53">
        <v>10.3</v>
      </c>
      <c r="X1273" s="53"/>
      <c r="Y1273" s="53"/>
      <c r="Z1273" s="53"/>
      <c r="AA1273" s="53"/>
      <c r="AB1273" s="53"/>
      <c r="AC1273" s="67">
        <f t="shared" si="492"/>
        <v>0</v>
      </c>
      <c r="AD1273" s="53"/>
      <c r="AE1273" s="20">
        <f t="shared" si="493"/>
        <v>0</v>
      </c>
      <c r="AF1273" s="85">
        <f t="shared" si="507"/>
        <v>142.14000000000001</v>
      </c>
      <c r="AG1273" s="21">
        <f t="shared" si="505"/>
        <v>142.14000000000001</v>
      </c>
      <c r="AH1273" s="82"/>
      <c r="AI1273" s="51"/>
      <c r="AJ1273" s="22">
        <f t="shared" si="494"/>
        <v>142.14000000000001</v>
      </c>
      <c r="AK1273" s="23">
        <f t="shared" si="495"/>
        <v>-29.105000000000018</v>
      </c>
      <c r="AL1273" s="54"/>
      <c r="AM1273" s="24">
        <f t="shared" si="496"/>
        <v>0</v>
      </c>
      <c r="AN1273" s="25">
        <f t="shared" si="497"/>
        <v>113.035</v>
      </c>
      <c r="AO1273" s="26">
        <f t="shared" si="498"/>
        <v>113.035</v>
      </c>
      <c r="AP1273" s="79"/>
      <c r="AQ1273" s="24">
        <v>50</v>
      </c>
      <c r="AR1273" s="25">
        <v>200</v>
      </c>
      <c r="AS1273" s="25">
        <v>0</v>
      </c>
      <c r="AT1273" s="25">
        <v>20</v>
      </c>
      <c r="AU1273" s="25">
        <v>20</v>
      </c>
      <c r="AV1273" s="62">
        <f t="shared" si="487"/>
        <v>290</v>
      </c>
      <c r="AW1273" s="63">
        <f t="shared" si="499"/>
        <v>275.5</v>
      </c>
      <c r="AX1273" s="24">
        <v>6</v>
      </c>
      <c r="AY1273" s="25">
        <v>20</v>
      </c>
      <c r="AZ1273" s="25">
        <v>8</v>
      </c>
      <c r="BA1273" s="25">
        <v>1</v>
      </c>
      <c r="BB1273" s="81">
        <f t="shared" si="500"/>
        <v>35</v>
      </c>
      <c r="BC1273" s="80">
        <f t="shared" si="501"/>
        <v>240.5</v>
      </c>
      <c r="BD1273" s="36">
        <f t="shared" si="502"/>
        <v>113.035</v>
      </c>
      <c r="BE1273" s="80">
        <f t="shared" si="503"/>
        <v>125.06</v>
      </c>
    </row>
    <row r="1274" spans="1:57" ht="18" thickBot="1">
      <c r="A1274" s="217">
        <v>41935</v>
      </c>
      <c r="B1274" s="201" t="str">
        <f t="shared" si="486"/>
        <v>19:00:00</v>
      </c>
      <c r="C1274" s="27" t="s">
        <v>25</v>
      </c>
      <c r="D1274" s="44">
        <v>1068</v>
      </c>
      <c r="E1274" s="44">
        <v>495</v>
      </c>
      <c r="F1274" s="44">
        <v>786</v>
      </c>
      <c r="G1274" s="44">
        <v>53</v>
      </c>
      <c r="H1274" s="44"/>
      <c r="I1274" s="35">
        <v>26</v>
      </c>
      <c r="J1274" s="48">
        <f t="shared" si="488"/>
        <v>2349</v>
      </c>
      <c r="K1274" s="48">
        <f t="shared" si="489"/>
        <v>79</v>
      </c>
      <c r="L1274" s="44">
        <v>735</v>
      </c>
      <c r="M1274" s="19">
        <v>412</v>
      </c>
      <c r="N1274" s="19"/>
      <c r="O1274" s="19">
        <v>24</v>
      </c>
      <c r="P1274" s="45">
        <v>14</v>
      </c>
      <c r="Q1274" s="49"/>
      <c r="R1274" s="48">
        <f>SUM(L1274+M1274+N1274)</f>
        <v>1147</v>
      </c>
      <c r="S1274" s="48">
        <f>O1274+P1274+Q1274</f>
        <v>38</v>
      </c>
      <c r="T1274" s="50">
        <f t="shared" si="504"/>
        <v>117</v>
      </c>
      <c r="U1274" s="97">
        <v>6.36</v>
      </c>
      <c r="V1274" s="52">
        <v>7.5</v>
      </c>
      <c r="W1274" s="53">
        <v>11.4</v>
      </c>
      <c r="X1274" s="53"/>
      <c r="Y1274" s="53"/>
      <c r="Z1274" s="53"/>
      <c r="AA1274" s="53"/>
      <c r="AB1274" s="53"/>
      <c r="AC1274" s="67">
        <f>SUM(X1274:AB1274)</f>
        <v>0</v>
      </c>
      <c r="AD1274" s="53"/>
      <c r="AE1274" s="20">
        <f t="shared" si="493"/>
        <v>0</v>
      </c>
      <c r="AF1274" s="85">
        <f t="shared" si="507"/>
        <v>142.26000000000002</v>
      </c>
      <c r="AG1274" s="21">
        <f t="shared" si="505"/>
        <v>142.26000000000002</v>
      </c>
      <c r="AH1274" s="82"/>
      <c r="AI1274" s="51"/>
      <c r="AJ1274" s="22">
        <f t="shared" si="494"/>
        <v>142.26000000000002</v>
      </c>
      <c r="AK1274" s="23">
        <f t="shared" si="495"/>
        <v>-29.225000000000023</v>
      </c>
      <c r="AL1274" s="54"/>
      <c r="AM1274" s="24">
        <f t="shared" si="496"/>
        <v>0</v>
      </c>
      <c r="AN1274" s="25">
        <f t="shared" si="497"/>
        <v>113.035</v>
      </c>
      <c r="AO1274" s="26">
        <f t="shared" si="498"/>
        <v>113.035</v>
      </c>
      <c r="AP1274" s="79"/>
      <c r="AQ1274" s="24">
        <v>50</v>
      </c>
      <c r="AR1274" s="25">
        <v>200</v>
      </c>
      <c r="AS1274" s="25">
        <v>0</v>
      </c>
      <c r="AT1274" s="25">
        <v>20</v>
      </c>
      <c r="AU1274" s="25">
        <v>20</v>
      </c>
      <c r="AV1274" s="62">
        <f t="shared" si="487"/>
        <v>290</v>
      </c>
      <c r="AW1274" s="63">
        <f t="shared" si="499"/>
        <v>275.5</v>
      </c>
      <c r="AX1274" s="24">
        <v>6</v>
      </c>
      <c r="AY1274" s="25">
        <v>20</v>
      </c>
      <c r="AZ1274" s="25">
        <v>8</v>
      </c>
      <c r="BA1274" s="25">
        <v>1</v>
      </c>
      <c r="BB1274" s="81">
        <f t="shared" si="500"/>
        <v>35</v>
      </c>
      <c r="BC1274" s="80">
        <f t="shared" si="501"/>
        <v>240.5</v>
      </c>
      <c r="BD1274" s="36">
        <f t="shared" si="502"/>
        <v>113.035</v>
      </c>
      <c r="BE1274" s="80">
        <f t="shared" si="503"/>
        <v>125.06</v>
      </c>
    </row>
    <row r="1275" spans="1:57" ht="18" thickBot="1">
      <c r="A1275" s="217">
        <v>41935</v>
      </c>
      <c r="B1275" s="201" t="str">
        <f t="shared" si="486"/>
        <v>19:15:00</v>
      </c>
      <c r="C1275" s="27" t="s">
        <v>52</v>
      </c>
      <c r="D1275" s="44">
        <v>1068</v>
      </c>
      <c r="E1275" s="44">
        <v>495</v>
      </c>
      <c r="F1275" s="44">
        <v>786</v>
      </c>
      <c r="G1275" s="44">
        <v>53</v>
      </c>
      <c r="H1275" s="44"/>
      <c r="I1275" s="35">
        <v>26</v>
      </c>
      <c r="J1275" s="48">
        <f>D1275+E1275+F1275</f>
        <v>2349</v>
      </c>
      <c r="K1275" s="48">
        <f>G1275+H1275+I1275</f>
        <v>79</v>
      </c>
      <c r="L1275" s="44">
        <v>735</v>
      </c>
      <c r="M1275" s="19">
        <v>412</v>
      </c>
      <c r="N1275" s="19"/>
      <c r="O1275" s="19">
        <v>24</v>
      </c>
      <c r="P1275" s="45">
        <v>14</v>
      </c>
      <c r="Q1275" s="49"/>
      <c r="R1275" s="48">
        <f t="shared" si="490"/>
        <v>1147</v>
      </c>
      <c r="S1275" s="48">
        <f t="shared" si="491"/>
        <v>38</v>
      </c>
      <c r="T1275" s="50">
        <f t="shared" si="504"/>
        <v>117</v>
      </c>
      <c r="U1275" s="97">
        <v>6.36</v>
      </c>
      <c r="V1275" s="52">
        <v>7.5</v>
      </c>
      <c r="W1275" s="53">
        <v>11.4</v>
      </c>
      <c r="X1275" s="53"/>
      <c r="Y1275" s="53"/>
      <c r="Z1275" s="53"/>
      <c r="AA1275" s="53"/>
      <c r="AB1275" s="53"/>
      <c r="AC1275" s="67">
        <f t="shared" si="492"/>
        <v>0</v>
      </c>
      <c r="AD1275" s="53"/>
      <c r="AE1275" s="20">
        <f t="shared" si="493"/>
        <v>0</v>
      </c>
      <c r="AF1275" s="85">
        <f t="shared" si="507"/>
        <v>142.26000000000002</v>
      </c>
      <c r="AG1275" s="21">
        <f t="shared" si="505"/>
        <v>142.26000000000002</v>
      </c>
      <c r="AH1275" s="82"/>
      <c r="AI1275" s="51"/>
      <c r="AJ1275" s="22">
        <f t="shared" si="494"/>
        <v>142.26000000000002</v>
      </c>
      <c r="AK1275" s="23">
        <f t="shared" si="495"/>
        <v>-29.225000000000023</v>
      </c>
      <c r="AL1275" s="54"/>
      <c r="AM1275" s="24">
        <f t="shared" si="496"/>
        <v>0</v>
      </c>
      <c r="AN1275" s="25">
        <f t="shared" si="497"/>
        <v>113.035</v>
      </c>
      <c r="AO1275" s="26">
        <f t="shared" si="498"/>
        <v>113.035</v>
      </c>
      <c r="AP1275" s="79"/>
      <c r="AQ1275" s="24">
        <v>50</v>
      </c>
      <c r="AR1275" s="25">
        <v>200</v>
      </c>
      <c r="AS1275" s="25">
        <v>0</v>
      </c>
      <c r="AT1275" s="25">
        <v>20</v>
      </c>
      <c r="AU1275" s="25">
        <v>20</v>
      </c>
      <c r="AV1275" s="62">
        <f t="shared" si="487"/>
        <v>290</v>
      </c>
      <c r="AW1275" s="63">
        <f t="shared" si="499"/>
        <v>275.5</v>
      </c>
      <c r="AX1275" s="24">
        <v>6</v>
      </c>
      <c r="AY1275" s="25">
        <v>20</v>
      </c>
      <c r="AZ1275" s="25">
        <v>8</v>
      </c>
      <c r="BA1275" s="25">
        <v>1</v>
      </c>
      <c r="BB1275" s="81">
        <f t="shared" si="500"/>
        <v>35</v>
      </c>
      <c r="BC1275" s="80">
        <f t="shared" si="501"/>
        <v>240.5</v>
      </c>
      <c r="BD1275" s="36">
        <f t="shared" si="502"/>
        <v>113.035</v>
      </c>
      <c r="BE1275" s="80">
        <f t="shared" si="503"/>
        <v>125.06</v>
      </c>
    </row>
    <row r="1276" spans="1:57" ht="18" thickBot="1">
      <c r="A1276" s="217">
        <v>41935</v>
      </c>
      <c r="B1276" s="201" t="str">
        <f t="shared" si="486"/>
        <v>19:30:00</v>
      </c>
      <c r="C1276" s="27" t="s">
        <v>37</v>
      </c>
      <c r="D1276" s="44">
        <v>1065</v>
      </c>
      <c r="E1276" s="44">
        <v>502</v>
      </c>
      <c r="F1276" s="44">
        <v>795</v>
      </c>
      <c r="G1276" s="44">
        <v>53</v>
      </c>
      <c r="H1276" s="44"/>
      <c r="I1276" s="35">
        <v>26</v>
      </c>
      <c r="J1276" s="48">
        <f t="shared" si="488"/>
        <v>2362</v>
      </c>
      <c r="K1276" s="48">
        <f t="shared" si="489"/>
        <v>79</v>
      </c>
      <c r="L1276" s="44">
        <v>743</v>
      </c>
      <c r="M1276" s="19">
        <v>415</v>
      </c>
      <c r="N1276" s="19"/>
      <c r="O1276" s="19">
        <v>24</v>
      </c>
      <c r="P1276" s="45">
        <v>14</v>
      </c>
      <c r="Q1276" s="49"/>
      <c r="R1276" s="48">
        <f t="shared" si="490"/>
        <v>1158</v>
      </c>
      <c r="S1276" s="48">
        <f t="shared" si="491"/>
        <v>38</v>
      </c>
      <c r="T1276" s="50">
        <f t="shared" si="504"/>
        <v>117</v>
      </c>
      <c r="U1276" s="97">
        <v>6.24</v>
      </c>
      <c r="V1276" s="52">
        <v>8</v>
      </c>
      <c r="W1276" s="53">
        <v>11.4</v>
      </c>
      <c r="X1276" s="53"/>
      <c r="Y1276" s="53"/>
      <c r="Z1276" s="53"/>
      <c r="AA1276" s="53"/>
      <c r="AB1276" s="53"/>
      <c r="AC1276" s="67">
        <f t="shared" si="492"/>
        <v>0</v>
      </c>
      <c r="AD1276" s="53"/>
      <c r="AE1276" s="20">
        <f t="shared" si="493"/>
        <v>0</v>
      </c>
      <c r="AF1276" s="85">
        <f t="shared" si="507"/>
        <v>142.64000000000001</v>
      </c>
      <c r="AG1276" s="21">
        <f t="shared" si="505"/>
        <v>142.64000000000001</v>
      </c>
      <c r="AH1276" s="82"/>
      <c r="AI1276" s="51"/>
      <c r="AJ1276" s="22">
        <f t="shared" si="494"/>
        <v>142.64000000000001</v>
      </c>
      <c r="AK1276" s="23">
        <f t="shared" si="495"/>
        <v>-29.605000000000018</v>
      </c>
      <c r="AL1276" s="54"/>
      <c r="AM1276" s="24">
        <f t="shared" si="496"/>
        <v>0</v>
      </c>
      <c r="AN1276" s="25">
        <f t="shared" si="497"/>
        <v>113.035</v>
      </c>
      <c r="AO1276" s="26">
        <f t="shared" si="498"/>
        <v>113.035</v>
      </c>
      <c r="AP1276" s="79"/>
      <c r="AQ1276" s="24">
        <v>50</v>
      </c>
      <c r="AR1276" s="25">
        <v>200</v>
      </c>
      <c r="AS1276" s="25">
        <v>0</v>
      </c>
      <c r="AT1276" s="25">
        <v>20</v>
      </c>
      <c r="AU1276" s="25">
        <v>20</v>
      </c>
      <c r="AV1276" s="62">
        <f t="shared" si="487"/>
        <v>290</v>
      </c>
      <c r="AW1276" s="63">
        <f t="shared" si="499"/>
        <v>275.5</v>
      </c>
      <c r="AX1276" s="24">
        <v>6</v>
      </c>
      <c r="AY1276" s="25">
        <v>20</v>
      </c>
      <c r="AZ1276" s="25">
        <v>8</v>
      </c>
      <c r="BA1276" s="25">
        <v>1</v>
      </c>
      <c r="BB1276" s="81">
        <f t="shared" si="500"/>
        <v>35</v>
      </c>
      <c r="BC1276" s="80">
        <f t="shared" si="501"/>
        <v>240.5</v>
      </c>
      <c r="BD1276" s="36">
        <f t="shared" si="502"/>
        <v>113.035</v>
      </c>
      <c r="BE1276" s="80">
        <f t="shared" si="503"/>
        <v>125.06</v>
      </c>
    </row>
    <row r="1277" spans="1:57" ht="18" thickBot="1">
      <c r="A1277" s="217">
        <v>41935</v>
      </c>
      <c r="B1277" s="201" t="str">
        <f t="shared" si="486"/>
        <v>19:45:00</v>
      </c>
      <c r="C1277" s="27" t="s">
        <v>53</v>
      </c>
      <c r="D1277" s="44">
        <v>1065</v>
      </c>
      <c r="E1277" s="44">
        <v>502</v>
      </c>
      <c r="F1277" s="44">
        <v>795</v>
      </c>
      <c r="G1277" s="44">
        <v>53</v>
      </c>
      <c r="H1277" s="44"/>
      <c r="I1277" s="35">
        <v>26</v>
      </c>
      <c r="J1277" s="48">
        <f>D1277+E1277+F1277</f>
        <v>2362</v>
      </c>
      <c r="K1277" s="48">
        <f t="shared" si="489"/>
        <v>79</v>
      </c>
      <c r="L1277" s="44">
        <v>743</v>
      </c>
      <c r="M1277" s="19">
        <v>415</v>
      </c>
      <c r="N1277" s="19"/>
      <c r="O1277" s="19">
        <v>24</v>
      </c>
      <c r="P1277" s="45">
        <v>14</v>
      </c>
      <c r="Q1277" s="49"/>
      <c r="R1277" s="48">
        <f t="shared" si="490"/>
        <v>1158</v>
      </c>
      <c r="S1277" s="48">
        <f t="shared" si="491"/>
        <v>38</v>
      </c>
      <c r="T1277" s="50">
        <f t="shared" si="504"/>
        <v>117</v>
      </c>
      <c r="U1277" s="97">
        <v>6.24</v>
      </c>
      <c r="V1277" s="52">
        <v>8</v>
      </c>
      <c r="W1277" s="53">
        <v>11.4</v>
      </c>
      <c r="X1277" s="53"/>
      <c r="Y1277" s="53"/>
      <c r="Z1277" s="53"/>
      <c r="AA1277" s="53"/>
      <c r="AB1277" s="53"/>
      <c r="AC1277" s="67">
        <f t="shared" si="492"/>
        <v>0</v>
      </c>
      <c r="AD1277" s="53"/>
      <c r="AE1277" s="20">
        <f t="shared" si="493"/>
        <v>0</v>
      </c>
      <c r="AF1277" s="85">
        <f t="shared" si="507"/>
        <v>143.04000000000002</v>
      </c>
      <c r="AG1277" s="21">
        <f t="shared" si="505"/>
        <v>143.04000000000002</v>
      </c>
      <c r="AH1277" s="82"/>
      <c r="AI1277" s="51"/>
      <c r="AJ1277" s="22">
        <f t="shared" si="494"/>
        <v>143.04000000000002</v>
      </c>
      <c r="AK1277" s="23">
        <f t="shared" si="495"/>
        <v>-30.005000000000024</v>
      </c>
      <c r="AL1277" s="54"/>
      <c r="AM1277" s="24">
        <f t="shared" si="496"/>
        <v>0</v>
      </c>
      <c r="AN1277" s="25">
        <f t="shared" si="497"/>
        <v>113.035</v>
      </c>
      <c r="AO1277" s="26">
        <f t="shared" si="498"/>
        <v>113.035</v>
      </c>
      <c r="AP1277" s="79"/>
      <c r="AQ1277" s="24">
        <v>50</v>
      </c>
      <c r="AR1277" s="25">
        <v>200</v>
      </c>
      <c r="AS1277" s="25">
        <v>0</v>
      </c>
      <c r="AT1277" s="25">
        <v>20</v>
      </c>
      <c r="AU1277" s="25">
        <v>20</v>
      </c>
      <c r="AV1277" s="62">
        <f t="shared" si="487"/>
        <v>290</v>
      </c>
      <c r="AW1277" s="63">
        <f t="shared" si="499"/>
        <v>275.5</v>
      </c>
      <c r="AX1277" s="24">
        <v>6</v>
      </c>
      <c r="AY1277" s="25">
        <v>20</v>
      </c>
      <c r="AZ1277" s="25">
        <v>8</v>
      </c>
      <c r="BA1277" s="25">
        <v>1</v>
      </c>
      <c r="BB1277" s="81">
        <f t="shared" si="500"/>
        <v>35</v>
      </c>
      <c r="BC1277" s="80">
        <f t="shared" si="501"/>
        <v>240.5</v>
      </c>
      <c r="BD1277" s="36">
        <f t="shared" si="502"/>
        <v>113.035</v>
      </c>
      <c r="BE1277" s="80">
        <f t="shared" si="503"/>
        <v>125.06</v>
      </c>
    </row>
    <row r="1278" spans="1:57" ht="18" thickBot="1">
      <c r="A1278" s="217">
        <v>41935</v>
      </c>
      <c r="B1278" s="201" t="str">
        <f t="shared" si="486"/>
        <v>20:00:00</v>
      </c>
      <c r="C1278" s="27" t="s">
        <v>26</v>
      </c>
      <c r="D1278" s="44">
        <v>1055</v>
      </c>
      <c r="E1278" s="44">
        <v>494</v>
      </c>
      <c r="F1278" s="44">
        <v>797</v>
      </c>
      <c r="G1278" s="44">
        <v>53</v>
      </c>
      <c r="H1278" s="44"/>
      <c r="I1278" s="35">
        <v>26</v>
      </c>
      <c r="J1278" s="48">
        <f t="shared" si="488"/>
        <v>2346</v>
      </c>
      <c r="K1278" s="48">
        <f t="shared" si="489"/>
        <v>79</v>
      </c>
      <c r="L1278" s="44">
        <v>795</v>
      </c>
      <c r="M1278" s="19">
        <v>399</v>
      </c>
      <c r="N1278" s="19"/>
      <c r="O1278" s="19">
        <v>26</v>
      </c>
      <c r="P1278" s="45">
        <v>14</v>
      </c>
      <c r="Q1278" s="49"/>
      <c r="R1278" s="48">
        <f t="shared" si="490"/>
        <v>1194</v>
      </c>
      <c r="S1278" s="48">
        <f t="shared" si="491"/>
        <v>40</v>
      </c>
      <c r="T1278" s="50">
        <f t="shared" si="504"/>
        <v>119</v>
      </c>
      <c r="U1278" s="97">
        <v>5.64</v>
      </c>
      <c r="V1278" s="52">
        <v>8</v>
      </c>
      <c r="W1278" s="53">
        <v>11.8</v>
      </c>
      <c r="X1278" s="53"/>
      <c r="Y1278" s="53"/>
      <c r="Z1278" s="53"/>
      <c r="AA1278" s="53"/>
      <c r="AB1278" s="53"/>
      <c r="AC1278" s="67">
        <f t="shared" si="492"/>
        <v>0</v>
      </c>
      <c r="AD1278" s="53"/>
      <c r="AE1278" s="20">
        <f t="shared" si="493"/>
        <v>0</v>
      </c>
      <c r="AF1278" s="85">
        <f t="shared" si="507"/>
        <v>144.44</v>
      </c>
      <c r="AG1278" s="21">
        <f t="shared" si="505"/>
        <v>144.44</v>
      </c>
      <c r="AH1278" s="82"/>
      <c r="AI1278" s="51"/>
      <c r="AJ1278" s="22">
        <f t="shared" si="494"/>
        <v>144.44</v>
      </c>
      <c r="AK1278" s="23">
        <f t="shared" si="495"/>
        <v>-24.70750000000001</v>
      </c>
      <c r="AL1278" s="54"/>
      <c r="AM1278" s="24">
        <f t="shared" si="496"/>
        <v>0</v>
      </c>
      <c r="AN1278" s="25">
        <f t="shared" si="497"/>
        <v>119.73249999999999</v>
      </c>
      <c r="AO1278" s="26">
        <f t="shared" si="498"/>
        <v>119.73249999999999</v>
      </c>
      <c r="AP1278" s="79"/>
      <c r="AQ1278" s="24">
        <v>65</v>
      </c>
      <c r="AR1278" s="25">
        <v>200</v>
      </c>
      <c r="AS1278" s="25">
        <v>0</v>
      </c>
      <c r="AT1278" s="25">
        <v>40</v>
      </c>
      <c r="AU1278" s="25">
        <v>0</v>
      </c>
      <c r="AV1278" s="62">
        <f t="shared" si="487"/>
        <v>305</v>
      </c>
      <c r="AW1278" s="63">
        <f t="shared" si="499"/>
        <v>289.75</v>
      </c>
      <c r="AX1278" s="24">
        <v>6</v>
      </c>
      <c r="AY1278" s="25">
        <v>20</v>
      </c>
      <c r="AZ1278" s="25">
        <v>8</v>
      </c>
      <c r="BA1278" s="25">
        <v>1</v>
      </c>
      <c r="BB1278" s="81">
        <f t="shared" si="500"/>
        <v>35</v>
      </c>
      <c r="BC1278" s="80">
        <f t="shared" si="501"/>
        <v>254.75</v>
      </c>
      <c r="BD1278" s="36">
        <f t="shared" si="502"/>
        <v>119.73249999999999</v>
      </c>
      <c r="BE1278" s="80">
        <f t="shared" si="503"/>
        <v>132.47</v>
      </c>
    </row>
    <row r="1279" spans="1:57" ht="18" thickBot="1">
      <c r="A1279" s="217">
        <v>41935</v>
      </c>
      <c r="B1279" s="201" t="str">
        <f t="shared" si="486"/>
        <v>20:15:00</v>
      </c>
      <c r="C1279" s="27" t="s">
        <v>54</v>
      </c>
      <c r="D1279" s="44">
        <v>1055</v>
      </c>
      <c r="E1279" s="44">
        <v>494</v>
      </c>
      <c r="F1279" s="44">
        <v>797</v>
      </c>
      <c r="G1279" s="44">
        <v>53</v>
      </c>
      <c r="H1279" s="44"/>
      <c r="I1279" s="35">
        <v>26</v>
      </c>
      <c r="J1279" s="48">
        <f t="shared" si="488"/>
        <v>2346</v>
      </c>
      <c r="K1279" s="48">
        <f t="shared" si="489"/>
        <v>79</v>
      </c>
      <c r="L1279" s="44">
        <v>795</v>
      </c>
      <c r="M1279" s="19">
        <v>399</v>
      </c>
      <c r="N1279" s="19"/>
      <c r="O1279" s="19">
        <v>26</v>
      </c>
      <c r="P1279" s="45">
        <v>14</v>
      </c>
      <c r="Q1279" s="49"/>
      <c r="R1279" s="48">
        <f t="shared" si="490"/>
        <v>1194</v>
      </c>
      <c r="S1279" s="48">
        <f t="shared" si="491"/>
        <v>40</v>
      </c>
      <c r="T1279" s="50">
        <f t="shared" si="504"/>
        <v>119</v>
      </c>
      <c r="U1279" s="97">
        <v>5.64</v>
      </c>
      <c r="V1279" s="52">
        <v>8</v>
      </c>
      <c r="W1279" s="53">
        <v>11.8</v>
      </c>
      <c r="X1279" s="53"/>
      <c r="Y1279" s="53"/>
      <c r="Z1279" s="53"/>
      <c r="AA1279" s="53"/>
      <c r="AB1279" s="53"/>
      <c r="AC1279" s="67">
        <f t="shared" si="492"/>
        <v>0</v>
      </c>
      <c r="AD1279" s="53"/>
      <c r="AE1279" s="20">
        <f t="shared" si="493"/>
        <v>0</v>
      </c>
      <c r="AF1279" s="85">
        <f t="shared" si="507"/>
        <v>144.44</v>
      </c>
      <c r="AG1279" s="21">
        <f t="shared" si="505"/>
        <v>144.44</v>
      </c>
      <c r="AH1279" s="82"/>
      <c r="AI1279" s="51"/>
      <c r="AJ1279" s="22">
        <f t="shared" si="494"/>
        <v>144.44</v>
      </c>
      <c r="AK1279" s="23">
        <f t="shared" si="495"/>
        <v>-24.70750000000001</v>
      </c>
      <c r="AL1279" s="54"/>
      <c r="AM1279" s="24">
        <f t="shared" si="496"/>
        <v>0</v>
      </c>
      <c r="AN1279" s="25">
        <f t="shared" si="497"/>
        <v>119.73249999999999</v>
      </c>
      <c r="AO1279" s="26">
        <f t="shared" si="498"/>
        <v>119.73249999999999</v>
      </c>
      <c r="AP1279" s="79"/>
      <c r="AQ1279" s="24">
        <v>65</v>
      </c>
      <c r="AR1279" s="25">
        <v>200</v>
      </c>
      <c r="AS1279" s="25">
        <v>0</v>
      </c>
      <c r="AT1279" s="25">
        <v>40</v>
      </c>
      <c r="AU1279" s="25">
        <v>0</v>
      </c>
      <c r="AV1279" s="62">
        <f t="shared" si="487"/>
        <v>305</v>
      </c>
      <c r="AW1279" s="63">
        <f t="shared" si="499"/>
        <v>289.75</v>
      </c>
      <c r="AX1279" s="24">
        <v>6</v>
      </c>
      <c r="AY1279" s="25">
        <v>20</v>
      </c>
      <c r="AZ1279" s="25">
        <v>8</v>
      </c>
      <c r="BA1279" s="25">
        <v>1</v>
      </c>
      <c r="BB1279" s="81">
        <f t="shared" si="500"/>
        <v>35</v>
      </c>
      <c r="BC1279" s="80">
        <f t="shared" si="501"/>
        <v>254.75</v>
      </c>
      <c r="BD1279" s="36">
        <f t="shared" si="502"/>
        <v>119.73249999999999</v>
      </c>
      <c r="BE1279" s="80">
        <f t="shared" si="503"/>
        <v>132.47</v>
      </c>
    </row>
    <row r="1280" spans="1:57" ht="18" thickBot="1">
      <c r="A1280" s="217">
        <v>41935</v>
      </c>
      <c r="B1280" s="201" t="str">
        <f t="shared" si="486"/>
        <v>20:30:00</v>
      </c>
      <c r="C1280" s="27" t="s">
        <v>55</v>
      </c>
      <c r="D1280" s="44">
        <v>1041</v>
      </c>
      <c r="E1280" s="44">
        <v>490</v>
      </c>
      <c r="F1280" s="44">
        <v>785</v>
      </c>
      <c r="G1280" s="44">
        <v>53</v>
      </c>
      <c r="H1280" s="44"/>
      <c r="I1280" s="35">
        <v>26</v>
      </c>
      <c r="J1280" s="48">
        <f t="shared" si="488"/>
        <v>2316</v>
      </c>
      <c r="K1280" s="48">
        <f t="shared" si="489"/>
        <v>79</v>
      </c>
      <c r="L1280" s="44">
        <v>785</v>
      </c>
      <c r="M1280" s="19">
        <v>400</v>
      </c>
      <c r="N1280" s="19"/>
      <c r="O1280" s="19">
        <v>26</v>
      </c>
      <c r="P1280" s="45">
        <v>14</v>
      </c>
      <c r="Q1280" s="49"/>
      <c r="R1280" s="48">
        <f t="shared" si="490"/>
        <v>1185</v>
      </c>
      <c r="S1280" s="48">
        <f t="shared" si="491"/>
        <v>40</v>
      </c>
      <c r="T1280" s="50">
        <f t="shared" si="504"/>
        <v>119</v>
      </c>
      <c r="U1280" s="97">
        <v>5</v>
      </c>
      <c r="V1280" s="52">
        <v>8</v>
      </c>
      <c r="W1280" s="53">
        <v>11.8</v>
      </c>
      <c r="X1280" s="53"/>
      <c r="Y1280" s="53"/>
      <c r="Z1280" s="53"/>
      <c r="AA1280" s="53"/>
      <c r="AB1280" s="53"/>
      <c r="AC1280" s="67">
        <f t="shared" si="492"/>
        <v>0</v>
      </c>
      <c r="AD1280" s="53"/>
      <c r="AE1280" s="20">
        <f t="shared" si="493"/>
        <v>0</v>
      </c>
      <c r="AF1280" s="85">
        <f t="shared" si="507"/>
        <v>143.80000000000001</v>
      </c>
      <c r="AG1280" s="21">
        <f t="shared" si="505"/>
        <v>143.80000000000001</v>
      </c>
      <c r="AH1280" s="82"/>
      <c r="AI1280" s="51"/>
      <c r="AJ1280" s="22">
        <f t="shared" si="494"/>
        <v>143.80000000000001</v>
      </c>
      <c r="AK1280" s="23">
        <f t="shared" si="495"/>
        <v>-24.067500000000024</v>
      </c>
      <c r="AL1280" s="54"/>
      <c r="AM1280" s="24">
        <f t="shared" si="496"/>
        <v>0</v>
      </c>
      <c r="AN1280" s="25">
        <f t="shared" si="497"/>
        <v>119.73249999999999</v>
      </c>
      <c r="AO1280" s="26">
        <f t="shared" si="498"/>
        <v>119.73249999999999</v>
      </c>
      <c r="AP1280" s="79"/>
      <c r="AQ1280" s="24">
        <v>65</v>
      </c>
      <c r="AR1280" s="25">
        <v>200</v>
      </c>
      <c r="AS1280" s="25">
        <v>0</v>
      </c>
      <c r="AT1280" s="25">
        <v>40</v>
      </c>
      <c r="AU1280" s="25">
        <v>0</v>
      </c>
      <c r="AV1280" s="62">
        <f t="shared" si="487"/>
        <v>305</v>
      </c>
      <c r="AW1280" s="63">
        <f t="shared" si="499"/>
        <v>289.75</v>
      </c>
      <c r="AX1280" s="24">
        <v>6</v>
      </c>
      <c r="AY1280" s="25">
        <v>20</v>
      </c>
      <c r="AZ1280" s="25">
        <v>8</v>
      </c>
      <c r="BA1280" s="25">
        <v>1</v>
      </c>
      <c r="BB1280" s="81">
        <f t="shared" si="500"/>
        <v>35</v>
      </c>
      <c r="BC1280" s="80">
        <f t="shared" si="501"/>
        <v>254.75</v>
      </c>
      <c r="BD1280" s="36">
        <f t="shared" si="502"/>
        <v>119.73249999999999</v>
      </c>
      <c r="BE1280" s="80">
        <f t="shared" si="503"/>
        <v>132.47</v>
      </c>
    </row>
    <row r="1281" spans="1:57" ht="18" thickBot="1">
      <c r="A1281" s="217">
        <v>41935</v>
      </c>
      <c r="B1281" s="201" t="str">
        <f t="shared" si="486"/>
        <v>20:45:00</v>
      </c>
      <c r="C1281" s="27" t="s">
        <v>56</v>
      </c>
      <c r="D1281" s="44">
        <v>1041</v>
      </c>
      <c r="E1281" s="44">
        <v>490</v>
      </c>
      <c r="F1281" s="44">
        <v>785</v>
      </c>
      <c r="G1281" s="44">
        <v>53</v>
      </c>
      <c r="H1281" s="44"/>
      <c r="I1281" s="35">
        <v>26</v>
      </c>
      <c r="J1281" s="48">
        <f>D1281+E1281+F1281</f>
        <v>2316</v>
      </c>
      <c r="K1281" s="48">
        <f t="shared" si="489"/>
        <v>79</v>
      </c>
      <c r="L1281" s="44">
        <v>785</v>
      </c>
      <c r="M1281" s="19">
        <v>400</v>
      </c>
      <c r="N1281" s="19"/>
      <c r="O1281" s="19">
        <v>26</v>
      </c>
      <c r="P1281" s="45">
        <v>14</v>
      </c>
      <c r="Q1281" s="49"/>
      <c r="R1281" s="48">
        <f t="shared" si="490"/>
        <v>1185</v>
      </c>
      <c r="S1281" s="48">
        <f t="shared" si="491"/>
        <v>40</v>
      </c>
      <c r="T1281" s="50">
        <f t="shared" si="504"/>
        <v>119</v>
      </c>
      <c r="U1281" s="97">
        <v>5</v>
      </c>
      <c r="V1281" s="52">
        <v>8</v>
      </c>
      <c r="W1281" s="53">
        <v>11.8</v>
      </c>
      <c r="X1281" s="53"/>
      <c r="Y1281" s="53"/>
      <c r="Z1281" s="53"/>
      <c r="AA1281" s="53"/>
      <c r="AB1281" s="53"/>
      <c r="AC1281" s="67">
        <f t="shared" si="492"/>
        <v>0</v>
      </c>
      <c r="AD1281" s="53"/>
      <c r="AE1281" s="20">
        <f t="shared" si="493"/>
        <v>0</v>
      </c>
      <c r="AF1281" s="85">
        <f t="shared" si="507"/>
        <v>143.19999999999999</v>
      </c>
      <c r="AG1281" s="21">
        <f t="shared" si="505"/>
        <v>143.19999999999999</v>
      </c>
      <c r="AH1281" s="82"/>
      <c r="AI1281" s="51"/>
      <c r="AJ1281" s="22">
        <f t="shared" si="494"/>
        <v>143.19999999999999</v>
      </c>
      <c r="AK1281" s="23">
        <f t="shared" si="495"/>
        <v>-23.467500000000001</v>
      </c>
      <c r="AL1281" s="54"/>
      <c r="AM1281" s="24">
        <f t="shared" si="496"/>
        <v>0</v>
      </c>
      <c r="AN1281" s="25">
        <f t="shared" si="497"/>
        <v>119.73249999999999</v>
      </c>
      <c r="AO1281" s="26">
        <f t="shared" si="498"/>
        <v>119.73249999999999</v>
      </c>
      <c r="AP1281" s="79"/>
      <c r="AQ1281" s="24">
        <v>65</v>
      </c>
      <c r="AR1281" s="25">
        <v>200</v>
      </c>
      <c r="AS1281" s="25">
        <v>0</v>
      </c>
      <c r="AT1281" s="25">
        <v>40</v>
      </c>
      <c r="AU1281" s="25">
        <v>0</v>
      </c>
      <c r="AV1281" s="62">
        <f t="shared" si="487"/>
        <v>305</v>
      </c>
      <c r="AW1281" s="63">
        <f t="shared" si="499"/>
        <v>289.75</v>
      </c>
      <c r="AX1281" s="24">
        <v>6</v>
      </c>
      <c r="AY1281" s="25">
        <v>20</v>
      </c>
      <c r="AZ1281" s="25">
        <v>8</v>
      </c>
      <c r="BA1281" s="25">
        <v>1</v>
      </c>
      <c r="BB1281" s="81">
        <f t="shared" si="500"/>
        <v>35</v>
      </c>
      <c r="BC1281" s="80">
        <f t="shared" si="501"/>
        <v>254.75</v>
      </c>
      <c r="BD1281" s="36">
        <f t="shared" si="502"/>
        <v>119.73249999999999</v>
      </c>
      <c r="BE1281" s="80">
        <f t="shared" si="503"/>
        <v>132.47</v>
      </c>
    </row>
    <row r="1282" spans="1:57" ht="18" thickBot="1">
      <c r="A1282" s="217">
        <v>41935</v>
      </c>
      <c r="B1282" s="201" t="str">
        <f t="shared" si="486"/>
        <v>21:00:00</v>
      </c>
      <c r="C1282" s="27" t="s">
        <v>27</v>
      </c>
      <c r="D1282" s="44">
        <v>1012</v>
      </c>
      <c r="E1282" s="44">
        <v>452</v>
      </c>
      <c r="F1282" s="44">
        <v>772</v>
      </c>
      <c r="G1282" s="44">
        <v>52</v>
      </c>
      <c r="H1282" s="44"/>
      <c r="I1282" s="35">
        <v>26</v>
      </c>
      <c r="J1282" s="48">
        <f t="shared" si="488"/>
        <v>2236</v>
      </c>
      <c r="K1282" s="48">
        <f t="shared" si="489"/>
        <v>78</v>
      </c>
      <c r="L1282" s="44">
        <v>770</v>
      </c>
      <c r="M1282" s="19">
        <v>371</v>
      </c>
      <c r="N1282" s="19"/>
      <c r="O1282" s="19">
        <v>25</v>
      </c>
      <c r="P1282" s="45">
        <v>14</v>
      </c>
      <c r="Q1282" s="49"/>
      <c r="R1282" s="48">
        <f t="shared" si="490"/>
        <v>1141</v>
      </c>
      <c r="S1282" s="48">
        <f t="shared" si="491"/>
        <v>39</v>
      </c>
      <c r="T1282" s="50">
        <f t="shared" si="504"/>
        <v>117</v>
      </c>
      <c r="U1282" s="97">
        <v>4.32</v>
      </c>
      <c r="V1282" s="52">
        <v>7.5</v>
      </c>
      <c r="W1282" s="53">
        <v>11.2</v>
      </c>
      <c r="X1282" s="53"/>
      <c r="Y1282" s="53"/>
      <c r="Z1282" s="53"/>
      <c r="AA1282" s="53"/>
      <c r="AB1282" s="53"/>
      <c r="AC1282" s="67">
        <f t="shared" si="492"/>
        <v>0</v>
      </c>
      <c r="AD1282" s="53"/>
      <c r="AE1282" s="20">
        <f t="shared" si="493"/>
        <v>0</v>
      </c>
      <c r="AF1282" s="85">
        <f t="shared" si="507"/>
        <v>140.01999999999998</v>
      </c>
      <c r="AG1282" s="21">
        <f t="shared" si="505"/>
        <v>140.01999999999998</v>
      </c>
      <c r="AH1282" s="82"/>
      <c r="AI1282" s="51"/>
      <c r="AJ1282" s="22">
        <f t="shared" si="494"/>
        <v>140.01999999999998</v>
      </c>
      <c r="AK1282" s="23">
        <f t="shared" si="495"/>
        <v>-20.287499999999994</v>
      </c>
      <c r="AL1282" s="54"/>
      <c r="AM1282" s="24">
        <f t="shared" si="496"/>
        <v>0</v>
      </c>
      <c r="AN1282" s="25">
        <f t="shared" si="497"/>
        <v>119.73249999999999</v>
      </c>
      <c r="AO1282" s="26">
        <f t="shared" si="498"/>
        <v>119.73249999999999</v>
      </c>
      <c r="AP1282" s="79"/>
      <c r="AQ1282" s="24">
        <v>65</v>
      </c>
      <c r="AR1282" s="25">
        <v>200</v>
      </c>
      <c r="AS1282" s="25">
        <v>0</v>
      </c>
      <c r="AT1282" s="25">
        <v>40</v>
      </c>
      <c r="AU1282" s="25">
        <v>0</v>
      </c>
      <c r="AV1282" s="62">
        <f t="shared" si="487"/>
        <v>305</v>
      </c>
      <c r="AW1282" s="63">
        <f t="shared" si="499"/>
        <v>289.75</v>
      </c>
      <c r="AX1282" s="24">
        <v>6</v>
      </c>
      <c r="AY1282" s="25">
        <v>20</v>
      </c>
      <c r="AZ1282" s="25">
        <v>8</v>
      </c>
      <c r="BA1282" s="25">
        <v>1</v>
      </c>
      <c r="BB1282" s="81">
        <f t="shared" si="500"/>
        <v>35</v>
      </c>
      <c r="BC1282" s="80">
        <f t="shared" si="501"/>
        <v>254.75</v>
      </c>
      <c r="BD1282" s="36">
        <f t="shared" si="502"/>
        <v>119.73249999999999</v>
      </c>
      <c r="BE1282" s="80">
        <f t="shared" si="503"/>
        <v>132.47</v>
      </c>
    </row>
    <row r="1283" spans="1:57" ht="18" thickBot="1">
      <c r="A1283" s="217">
        <v>41935</v>
      </c>
      <c r="B1283" s="201" t="str">
        <f t="shared" ref="B1283:B1346" si="508">LEFT(C1283,2) &amp; ":" &amp; RIGHT(C1283,2) &amp; ":00"</f>
        <v>21:15:00</v>
      </c>
      <c r="C1283" s="27" t="s">
        <v>57</v>
      </c>
      <c r="D1283" s="44">
        <v>1012</v>
      </c>
      <c r="E1283" s="44">
        <v>452</v>
      </c>
      <c r="F1283" s="44">
        <v>772</v>
      </c>
      <c r="G1283" s="44">
        <v>52</v>
      </c>
      <c r="H1283" s="44"/>
      <c r="I1283" s="35">
        <v>26</v>
      </c>
      <c r="J1283" s="48">
        <f>D1283+E1283+F1283</f>
        <v>2236</v>
      </c>
      <c r="K1283" s="48">
        <f t="shared" si="489"/>
        <v>78</v>
      </c>
      <c r="L1283" s="44">
        <v>770</v>
      </c>
      <c r="M1283" s="19">
        <v>371</v>
      </c>
      <c r="N1283" s="19"/>
      <c r="O1283" s="19">
        <v>25</v>
      </c>
      <c r="P1283" s="45">
        <v>14</v>
      </c>
      <c r="Q1283" s="49"/>
      <c r="R1283" s="48">
        <f t="shared" si="490"/>
        <v>1141</v>
      </c>
      <c r="S1283" s="48">
        <f t="shared" si="491"/>
        <v>39</v>
      </c>
      <c r="T1283" s="50">
        <f t="shared" si="504"/>
        <v>117</v>
      </c>
      <c r="U1283" s="97">
        <v>4.32</v>
      </c>
      <c r="V1283" s="52">
        <v>7.5</v>
      </c>
      <c r="W1283" s="53">
        <v>11.2</v>
      </c>
      <c r="X1283" s="53"/>
      <c r="Y1283" s="53"/>
      <c r="Z1283" s="53"/>
      <c r="AA1283" s="53"/>
      <c r="AB1283" s="53"/>
      <c r="AC1283" s="67">
        <f t="shared" si="492"/>
        <v>0</v>
      </c>
      <c r="AD1283" s="53"/>
      <c r="AE1283" s="20">
        <f t="shared" si="493"/>
        <v>0</v>
      </c>
      <c r="AF1283" s="85">
        <f t="shared" si="507"/>
        <v>140.01999999999998</v>
      </c>
      <c r="AG1283" s="21">
        <f t="shared" si="505"/>
        <v>140.01999999999998</v>
      </c>
      <c r="AH1283" s="82"/>
      <c r="AI1283" s="51"/>
      <c r="AJ1283" s="22">
        <f t="shared" si="494"/>
        <v>140.01999999999998</v>
      </c>
      <c r="AK1283" s="23">
        <f t="shared" si="495"/>
        <v>-20.287499999999994</v>
      </c>
      <c r="AL1283" s="54"/>
      <c r="AM1283" s="24">
        <f t="shared" si="496"/>
        <v>0</v>
      </c>
      <c r="AN1283" s="25">
        <f t="shared" si="497"/>
        <v>119.73249999999999</v>
      </c>
      <c r="AO1283" s="26">
        <f t="shared" si="498"/>
        <v>119.73249999999999</v>
      </c>
      <c r="AP1283" s="79"/>
      <c r="AQ1283" s="24">
        <v>65</v>
      </c>
      <c r="AR1283" s="25">
        <v>200</v>
      </c>
      <c r="AS1283" s="25">
        <v>0</v>
      </c>
      <c r="AT1283" s="25">
        <v>40</v>
      </c>
      <c r="AU1283" s="25">
        <v>0</v>
      </c>
      <c r="AV1283" s="62">
        <f t="shared" si="487"/>
        <v>305</v>
      </c>
      <c r="AW1283" s="63">
        <f t="shared" si="499"/>
        <v>289.75</v>
      </c>
      <c r="AX1283" s="24">
        <v>6</v>
      </c>
      <c r="AY1283" s="25">
        <v>20</v>
      </c>
      <c r="AZ1283" s="25">
        <v>8</v>
      </c>
      <c r="BA1283" s="25">
        <v>1</v>
      </c>
      <c r="BB1283" s="81">
        <f t="shared" si="500"/>
        <v>35</v>
      </c>
      <c r="BC1283" s="80">
        <f t="shared" si="501"/>
        <v>254.75</v>
      </c>
      <c r="BD1283" s="36">
        <f t="shared" si="502"/>
        <v>119.73249999999999</v>
      </c>
      <c r="BE1283" s="80">
        <f t="shared" si="503"/>
        <v>132.47</v>
      </c>
    </row>
    <row r="1284" spans="1:57" ht="18" thickBot="1">
      <c r="A1284" s="217">
        <v>41935</v>
      </c>
      <c r="B1284" s="201" t="str">
        <f t="shared" si="508"/>
        <v>21:30:00</v>
      </c>
      <c r="C1284" s="27" t="s">
        <v>58</v>
      </c>
      <c r="D1284" s="44">
        <v>982</v>
      </c>
      <c r="E1284" s="44">
        <v>461</v>
      </c>
      <c r="F1284" s="44">
        <v>769</v>
      </c>
      <c r="G1284" s="44">
        <v>51</v>
      </c>
      <c r="H1284" s="44"/>
      <c r="I1284" s="35">
        <v>26</v>
      </c>
      <c r="J1284" s="48">
        <f t="shared" si="488"/>
        <v>2212</v>
      </c>
      <c r="K1284" s="48">
        <f t="shared" si="489"/>
        <v>77</v>
      </c>
      <c r="L1284" s="44">
        <v>762</v>
      </c>
      <c r="M1284" s="19">
        <v>382</v>
      </c>
      <c r="N1284" s="19"/>
      <c r="O1284" s="19">
        <v>25</v>
      </c>
      <c r="P1284" s="45">
        <v>13</v>
      </c>
      <c r="Q1284" s="49"/>
      <c r="R1284" s="48">
        <f t="shared" si="490"/>
        <v>1144</v>
      </c>
      <c r="S1284" s="48">
        <f t="shared" si="491"/>
        <v>38</v>
      </c>
      <c r="T1284" s="50">
        <f t="shared" si="504"/>
        <v>115</v>
      </c>
      <c r="U1284" s="97">
        <v>4.08</v>
      </c>
      <c r="V1284" s="52">
        <v>7.5</v>
      </c>
      <c r="W1284" s="53">
        <v>11.2</v>
      </c>
      <c r="X1284" s="53"/>
      <c r="Y1284" s="53"/>
      <c r="Z1284" s="53"/>
      <c r="AA1284" s="53"/>
      <c r="AB1284" s="53"/>
      <c r="AC1284" s="67">
        <f t="shared" si="492"/>
        <v>0</v>
      </c>
      <c r="AD1284" s="53"/>
      <c r="AE1284" s="20">
        <f t="shared" si="493"/>
        <v>0</v>
      </c>
      <c r="AF1284" s="85">
        <f t="shared" si="507"/>
        <v>137.78</v>
      </c>
      <c r="AG1284" s="21">
        <f t="shared" si="505"/>
        <v>137.78</v>
      </c>
      <c r="AH1284" s="82"/>
      <c r="AI1284" s="51"/>
      <c r="AJ1284" s="22">
        <f t="shared" si="494"/>
        <v>137.78</v>
      </c>
      <c r="AK1284" s="23">
        <f t="shared" si="495"/>
        <v>-18.047500000000014</v>
      </c>
      <c r="AL1284" s="54"/>
      <c r="AM1284" s="24">
        <f t="shared" si="496"/>
        <v>0</v>
      </c>
      <c r="AN1284" s="25">
        <f t="shared" si="497"/>
        <v>119.73249999999999</v>
      </c>
      <c r="AO1284" s="26">
        <f t="shared" si="498"/>
        <v>119.73249999999999</v>
      </c>
      <c r="AP1284" s="79"/>
      <c r="AQ1284" s="24">
        <v>65</v>
      </c>
      <c r="AR1284" s="25">
        <v>200</v>
      </c>
      <c r="AS1284" s="25">
        <v>0</v>
      </c>
      <c r="AT1284" s="25">
        <v>40</v>
      </c>
      <c r="AU1284" s="25">
        <v>0</v>
      </c>
      <c r="AV1284" s="62">
        <f t="shared" si="487"/>
        <v>305</v>
      </c>
      <c r="AW1284" s="63">
        <f t="shared" si="499"/>
        <v>289.75</v>
      </c>
      <c r="AX1284" s="24">
        <v>6</v>
      </c>
      <c r="AY1284" s="25">
        <v>20</v>
      </c>
      <c r="AZ1284" s="25">
        <v>8</v>
      </c>
      <c r="BA1284" s="25">
        <v>1</v>
      </c>
      <c r="BB1284" s="81">
        <f t="shared" si="500"/>
        <v>35</v>
      </c>
      <c r="BC1284" s="80">
        <f t="shared" si="501"/>
        <v>254.75</v>
      </c>
      <c r="BD1284" s="36">
        <f t="shared" si="502"/>
        <v>119.73249999999999</v>
      </c>
      <c r="BE1284" s="80">
        <f t="shared" si="503"/>
        <v>132.47</v>
      </c>
    </row>
    <row r="1285" spans="1:57" ht="18" thickBot="1">
      <c r="A1285" s="217">
        <v>41935</v>
      </c>
      <c r="B1285" s="201" t="str">
        <f t="shared" si="508"/>
        <v>21:45:00</v>
      </c>
      <c r="C1285" s="27" t="s">
        <v>59</v>
      </c>
      <c r="D1285" s="44">
        <v>982</v>
      </c>
      <c r="E1285" s="44">
        <v>461</v>
      </c>
      <c r="F1285" s="44">
        <v>769</v>
      </c>
      <c r="G1285" s="44">
        <v>51</v>
      </c>
      <c r="H1285" s="44"/>
      <c r="I1285" s="35">
        <v>26</v>
      </c>
      <c r="J1285" s="48">
        <f>D1285+E1285+F1285</f>
        <v>2212</v>
      </c>
      <c r="K1285" s="48">
        <f t="shared" si="489"/>
        <v>77</v>
      </c>
      <c r="L1285" s="44">
        <v>762</v>
      </c>
      <c r="M1285" s="19">
        <v>382</v>
      </c>
      <c r="N1285" s="19"/>
      <c r="O1285" s="19">
        <v>25</v>
      </c>
      <c r="P1285" s="45">
        <v>13</v>
      </c>
      <c r="Q1285" s="49"/>
      <c r="R1285" s="48">
        <f>SUM(L1285+M1285+N1285)</f>
        <v>1144</v>
      </c>
      <c r="S1285" s="48">
        <f>O1285+P1285+Q1285</f>
        <v>38</v>
      </c>
      <c r="T1285" s="50">
        <f t="shared" si="504"/>
        <v>115</v>
      </c>
      <c r="U1285" s="97">
        <v>4.08</v>
      </c>
      <c r="V1285" s="52">
        <v>7.5</v>
      </c>
      <c r="W1285" s="53">
        <v>11.2</v>
      </c>
      <c r="X1285" s="53"/>
      <c r="Y1285" s="53"/>
      <c r="Z1285" s="53"/>
      <c r="AA1285" s="53"/>
      <c r="AB1285" s="53"/>
      <c r="AC1285" s="67">
        <f t="shared" si="492"/>
        <v>0</v>
      </c>
      <c r="AD1285" s="53"/>
      <c r="AE1285" s="20">
        <f t="shared" si="493"/>
        <v>0</v>
      </c>
      <c r="AF1285" s="85">
        <f t="shared" si="507"/>
        <v>136.97999999999999</v>
      </c>
      <c r="AG1285" s="21">
        <f t="shared" si="505"/>
        <v>136.97999999999999</v>
      </c>
      <c r="AH1285" s="82"/>
      <c r="AI1285" s="51"/>
      <c r="AJ1285" s="22">
        <f t="shared" si="494"/>
        <v>136.97999999999999</v>
      </c>
      <c r="AK1285" s="23">
        <f t="shared" si="495"/>
        <v>-17.247500000000002</v>
      </c>
      <c r="AL1285" s="54"/>
      <c r="AM1285" s="24">
        <f t="shared" si="496"/>
        <v>0</v>
      </c>
      <c r="AN1285" s="25">
        <f t="shared" si="497"/>
        <v>119.73249999999999</v>
      </c>
      <c r="AO1285" s="26">
        <f t="shared" si="498"/>
        <v>119.73249999999999</v>
      </c>
      <c r="AP1285" s="79"/>
      <c r="AQ1285" s="24">
        <v>65</v>
      </c>
      <c r="AR1285" s="25">
        <v>200</v>
      </c>
      <c r="AS1285" s="25">
        <v>0</v>
      </c>
      <c r="AT1285" s="25">
        <v>40</v>
      </c>
      <c r="AU1285" s="25">
        <v>0</v>
      </c>
      <c r="AV1285" s="62">
        <f t="shared" si="487"/>
        <v>305</v>
      </c>
      <c r="AW1285" s="63">
        <f t="shared" si="499"/>
        <v>289.75</v>
      </c>
      <c r="AX1285" s="24">
        <v>6</v>
      </c>
      <c r="AY1285" s="25">
        <v>20</v>
      </c>
      <c r="AZ1285" s="25">
        <v>8</v>
      </c>
      <c r="BA1285" s="25">
        <v>1</v>
      </c>
      <c r="BB1285" s="81">
        <f t="shared" si="500"/>
        <v>35</v>
      </c>
      <c r="BC1285" s="80">
        <f t="shared" si="501"/>
        <v>254.75</v>
      </c>
      <c r="BD1285" s="36">
        <f t="shared" si="502"/>
        <v>119.73249999999999</v>
      </c>
      <c r="BE1285" s="80">
        <f t="shared" si="503"/>
        <v>132.47</v>
      </c>
    </row>
    <row r="1286" spans="1:57" ht="18" thickBot="1">
      <c r="A1286" s="217">
        <v>41935</v>
      </c>
      <c r="B1286" s="201" t="str">
        <f t="shared" si="508"/>
        <v>22:00:00</v>
      </c>
      <c r="C1286" s="27" t="s">
        <v>28</v>
      </c>
      <c r="D1286" s="44">
        <v>957</v>
      </c>
      <c r="E1286" s="44">
        <v>448</v>
      </c>
      <c r="F1286" s="44">
        <v>716</v>
      </c>
      <c r="G1286" s="44">
        <v>49</v>
      </c>
      <c r="H1286" s="44"/>
      <c r="I1286" s="35">
        <v>23</v>
      </c>
      <c r="J1286" s="48">
        <f t="shared" si="488"/>
        <v>2121</v>
      </c>
      <c r="K1286" s="48">
        <f t="shared" si="489"/>
        <v>72</v>
      </c>
      <c r="L1286" s="44">
        <v>737</v>
      </c>
      <c r="M1286" s="19">
        <v>378</v>
      </c>
      <c r="N1286" s="19"/>
      <c r="O1286" s="19">
        <v>24</v>
      </c>
      <c r="P1286" s="45">
        <v>13</v>
      </c>
      <c r="Q1286" s="49"/>
      <c r="R1286" s="48">
        <f t="shared" si="490"/>
        <v>1115</v>
      </c>
      <c r="S1286" s="48">
        <f t="shared" si="491"/>
        <v>37</v>
      </c>
      <c r="T1286" s="50">
        <f t="shared" si="504"/>
        <v>109</v>
      </c>
      <c r="U1286" s="97">
        <v>4.08</v>
      </c>
      <c r="V1286" s="52">
        <v>7.5</v>
      </c>
      <c r="W1286" s="53">
        <v>10.4</v>
      </c>
      <c r="X1286" s="53"/>
      <c r="Y1286" s="53"/>
      <c r="Z1286" s="53"/>
      <c r="AA1286" s="53"/>
      <c r="AB1286" s="53"/>
      <c r="AC1286" s="67">
        <f t="shared" si="492"/>
        <v>0</v>
      </c>
      <c r="AD1286" s="53"/>
      <c r="AE1286" s="20">
        <f t="shared" si="493"/>
        <v>0</v>
      </c>
      <c r="AF1286" s="85">
        <f t="shared" si="507"/>
        <v>130.97999999999999</v>
      </c>
      <c r="AG1286" s="21">
        <f t="shared" si="505"/>
        <v>130.97999999999999</v>
      </c>
      <c r="AH1286" s="82"/>
      <c r="AI1286" s="51"/>
      <c r="AJ1286" s="22">
        <f t="shared" si="494"/>
        <v>130.97999999999999</v>
      </c>
      <c r="AK1286" s="23">
        <f t="shared" si="495"/>
        <v>-11.247500000000002</v>
      </c>
      <c r="AL1286" s="54"/>
      <c r="AM1286" s="24">
        <f t="shared" si="496"/>
        <v>0</v>
      </c>
      <c r="AN1286" s="25">
        <f t="shared" si="497"/>
        <v>119.73249999999999</v>
      </c>
      <c r="AO1286" s="26">
        <f t="shared" si="498"/>
        <v>119.73249999999999</v>
      </c>
      <c r="AP1286" s="79"/>
      <c r="AQ1286" s="24">
        <v>65</v>
      </c>
      <c r="AR1286" s="25">
        <v>200</v>
      </c>
      <c r="AS1286" s="25">
        <v>0</v>
      </c>
      <c r="AT1286" s="25">
        <v>40</v>
      </c>
      <c r="AU1286" s="25">
        <v>0</v>
      </c>
      <c r="AV1286" s="62">
        <f t="shared" si="487"/>
        <v>305</v>
      </c>
      <c r="AW1286" s="63">
        <f t="shared" si="499"/>
        <v>289.75</v>
      </c>
      <c r="AX1286" s="24">
        <v>6</v>
      </c>
      <c r="AY1286" s="25">
        <v>20</v>
      </c>
      <c r="AZ1286" s="25">
        <v>8</v>
      </c>
      <c r="BA1286" s="25">
        <v>1</v>
      </c>
      <c r="BB1286" s="81">
        <f t="shared" si="500"/>
        <v>35</v>
      </c>
      <c r="BC1286" s="80">
        <f t="shared" si="501"/>
        <v>254.75</v>
      </c>
      <c r="BD1286" s="36">
        <f t="shared" si="502"/>
        <v>119.73249999999999</v>
      </c>
      <c r="BE1286" s="80">
        <f t="shared" si="503"/>
        <v>132.47</v>
      </c>
    </row>
    <row r="1287" spans="1:57" ht="18" thickBot="1">
      <c r="A1287" s="217">
        <v>41935</v>
      </c>
      <c r="B1287" s="201" t="str">
        <f t="shared" si="508"/>
        <v>22:30:00</v>
      </c>
      <c r="C1287" s="215" t="s">
        <v>60</v>
      </c>
      <c r="D1287" s="44">
        <v>907</v>
      </c>
      <c r="E1287" s="44">
        <v>425</v>
      </c>
      <c r="F1287" s="44">
        <v>692</v>
      </c>
      <c r="G1287" s="44">
        <v>47</v>
      </c>
      <c r="H1287" s="44"/>
      <c r="I1287" s="35">
        <v>22</v>
      </c>
      <c r="J1287" s="48">
        <f t="shared" si="488"/>
        <v>2024</v>
      </c>
      <c r="K1287" s="48">
        <f t="shared" si="489"/>
        <v>69</v>
      </c>
      <c r="L1287" s="44">
        <v>703</v>
      </c>
      <c r="M1287" s="19">
        <v>355</v>
      </c>
      <c r="N1287" s="19"/>
      <c r="O1287" s="19">
        <v>23</v>
      </c>
      <c r="P1287" s="45">
        <v>12</v>
      </c>
      <c r="Q1287" s="49"/>
      <c r="R1287" s="48">
        <f t="shared" si="490"/>
        <v>1058</v>
      </c>
      <c r="S1287" s="48">
        <f t="shared" si="491"/>
        <v>35</v>
      </c>
      <c r="T1287" s="50">
        <f t="shared" si="504"/>
        <v>104</v>
      </c>
      <c r="U1287" s="97">
        <v>4.08</v>
      </c>
      <c r="V1287" s="52">
        <v>7.5</v>
      </c>
      <c r="W1287" s="53">
        <v>10.4</v>
      </c>
      <c r="X1287" s="53"/>
      <c r="Y1287" s="53"/>
      <c r="Z1287" s="53"/>
      <c r="AA1287" s="53"/>
      <c r="AB1287" s="53"/>
      <c r="AC1287" s="67">
        <f t="shared" si="492"/>
        <v>0</v>
      </c>
      <c r="AD1287" s="53"/>
      <c r="AE1287" s="20">
        <f t="shared" si="493"/>
        <v>0</v>
      </c>
      <c r="AF1287" s="85">
        <f t="shared" si="507"/>
        <v>124.98</v>
      </c>
      <c r="AG1287" s="21">
        <f t="shared" si="505"/>
        <v>124.98</v>
      </c>
      <c r="AH1287" s="82"/>
      <c r="AI1287" s="51"/>
      <c r="AJ1287" s="22">
        <f t="shared" si="494"/>
        <v>124.98</v>
      </c>
      <c r="AK1287" s="23">
        <f t="shared" si="495"/>
        <v>-5.2475000000000165</v>
      </c>
      <c r="AL1287" s="54"/>
      <c r="AM1287" s="24">
        <f t="shared" si="496"/>
        <v>0</v>
      </c>
      <c r="AN1287" s="25">
        <f t="shared" si="497"/>
        <v>119.73249999999999</v>
      </c>
      <c r="AO1287" s="26">
        <f t="shared" si="498"/>
        <v>119.73249999999999</v>
      </c>
      <c r="AP1287" s="79"/>
      <c r="AQ1287" s="24">
        <v>65</v>
      </c>
      <c r="AR1287" s="25">
        <v>200</v>
      </c>
      <c r="AS1287" s="25">
        <v>0</v>
      </c>
      <c r="AT1287" s="25">
        <v>40</v>
      </c>
      <c r="AU1287" s="25">
        <v>0</v>
      </c>
      <c r="AV1287" s="62">
        <f t="shared" si="487"/>
        <v>305</v>
      </c>
      <c r="AW1287" s="63">
        <f t="shared" si="499"/>
        <v>289.75</v>
      </c>
      <c r="AX1287" s="24">
        <v>6</v>
      </c>
      <c r="AY1287" s="25">
        <v>20</v>
      </c>
      <c r="AZ1287" s="25">
        <v>8</v>
      </c>
      <c r="BA1287" s="25">
        <v>1</v>
      </c>
      <c r="BB1287" s="81">
        <f t="shared" si="500"/>
        <v>35</v>
      </c>
      <c r="BC1287" s="80">
        <f t="shared" si="501"/>
        <v>254.75</v>
      </c>
      <c r="BD1287" s="36">
        <f t="shared" si="502"/>
        <v>119.73249999999999</v>
      </c>
      <c r="BE1287" s="80">
        <f t="shared" si="503"/>
        <v>132.47</v>
      </c>
    </row>
    <row r="1288" spans="1:57" ht="18" thickBot="1">
      <c r="A1288" s="217">
        <v>41935</v>
      </c>
      <c r="B1288" s="201" t="str">
        <f t="shared" si="508"/>
        <v>23:00:00</v>
      </c>
      <c r="C1288" s="215" t="s">
        <v>29</v>
      </c>
      <c r="D1288" s="44">
        <v>849</v>
      </c>
      <c r="E1288" s="44">
        <v>400</v>
      </c>
      <c r="F1288" s="44">
        <v>660</v>
      </c>
      <c r="G1288" s="44">
        <v>43</v>
      </c>
      <c r="H1288" s="44"/>
      <c r="I1288" s="35">
        <v>21</v>
      </c>
      <c r="J1288" s="48">
        <f t="shared" si="488"/>
        <v>1909</v>
      </c>
      <c r="K1288" s="48">
        <f t="shared" si="489"/>
        <v>64</v>
      </c>
      <c r="L1288" s="44">
        <v>712</v>
      </c>
      <c r="M1288" s="19">
        <v>357</v>
      </c>
      <c r="N1288" s="19"/>
      <c r="O1288" s="19">
        <v>23</v>
      </c>
      <c r="P1288" s="45">
        <v>12</v>
      </c>
      <c r="Q1288" s="49"/>
      <c r="R1288" s="48">
        <f t="shared" si="490"/>
        <v>1069</v>
      </c>
      <c r="S1288" s="48">
        <f t="shared" si="491"/>
        <v>35</v>
      </c>
      <c r="T1288" s="50">
        <f t="shared" si="504"/>
        <v>99</v>
      </c>
      <c r="U1288" s="97">
        <v>2.74</v>
      </c>
      <c r="V1288" s="52">
        <v>7</v>
      </c>
      <c r="W1288" s="53">
        <v>9.4</v>
      </c>
      <c r="X1288" s="53"/>
      <c r="Y1288" s="53"/>
      <c r="Z1288" s="53"/>
      <c r="AA1288" s="53"/>
      <c r="AB1288" s="53"/>
      <c r="AC1288" s="67">
        <f t="shared" si="492"/>
        <v>0</v>
      </c>
      <c r="AD1288" s="51"/>
      <c r="AE1288" s="20">
        <f t="shared" si="493"/>
        <v>0</v>
      </c>
      <c r="AF1288" s="85">
        <f t="shared" si="507"/>
        <v>118.14</v>
      </c>
      <c r="AG1288" s="21">
        <f t="shared" si="505"/>
        <v>118.14</v>
      </c>
      <c r="AH1288" s="82"/>
      <c r="AI1288" s="51"/>
      <c r="AJ1288" s="22">
        <f t="shared" si="494"/>
        <v>118.14</v>
      </c>
      <c r="AK1288" s="23">
        <f t="shared" si="495"/>
        <v>1.5924999999999869</v>
      </c>
      <c r="AL1288" s="54"/>
      <c r="AM1288" s="24">
        <f t="shared" si="496"/>
        <v>0</v>
      </c>
      <c r="AN1288" s="25">
        <f t="shared" si="497"/>
        <v>119.73249999999999</v>
      </c>
      <c r="AO1288" s="26">
        <f t="shared" si="498"/>
        <v>119.73249999999999</v>
      </c>
      <c r="AP1288" s="79"/>
      <c r="AQ1288" s="24">
        <v>65</v>
      </c>
      <c r="AR1288" s="25">
        <v>200</v>
      </c>
      <c r="AS1288" s="25">
        <v>0</v>
      </c>
      <c r="AT1288" s="25">
        <v>40</v>
      </c>
      <c r="AU1288" s="25">
        <v>0</v>
      </c>
      <c r="AV1288" s="62">
        <f t="shared" si="487"/>
        <v>305</v>
      </c>
      <c r="AW1288" s="63">
        <f t="shared" si="499"/>
        <v>289.75</v>
      </c>
      <c r="AX1288" s="24">
        <v>6</v>
      </c>
      <c r="AY1288" s="25">
        <v>20</v>
      </c>
      <c r="AZ1288" s="25">
        <v>8</v>
      </c>
      <c r="BA1288" s="25">
        <v>1</v>
      </c>
      <c r="BB1288" s="81">
        <f t="shared" si="500"/>
        <v>35</v>
      </c>
      <c r="BC1288" s="80">
        <f t="shared" si="501"/>
        <v>254.75</v>
      </c>
      <c r="BD1288" s="36">
        <f t="shared" si="502"/>
        <v>119.73249999999999</v>
      </c>
      <c r="BE1288" s="80">
        <f t="shared" si="503"/>
        <v>132.47</v>
      </c>
    </row>
    <row r="1289" spans="1:57" ht="18" thickBot="1">
      <c r="A1289" s="217">
        <v>41935</v>
      </c>
      <c r="B1289" s="201" t="str">
        <f t="shared" si="508"/>
        <v>23:30:00</v>
      </c>
      <c r="C1289" s="32" t="s">
        <v>61</v>
      </c>
      <c r="D1289" s="44">
        <v>801</v>
      </c>
      <c r="E1289" s="44">
        <v>375</v>
      </c>
      <c r="F1289" s="44">
        <v>631</v>
      </c>
      <c r="G1289" s="44">
        <v>41</v>
      </c>
      <c r="H1289" s="44"/>
      <c r="I1289" s="35">
        <v>20</v>
      </c>
      <c r="J1289" s="48">
        <f t="shared" si="488"/>
        <v>1807</v>
      </c>
      <c r="K1289" s="48">
        <f t="shared" si="489"/>
        <v>61</v>
      </c>
      <c r="L1289" s="44">
        <v>679</v>
      </c>
      <c r="M1289" s="19">
        <v>354</v>
      </c>
      <c r="N1289" s="19"/>
      <c r="O1289" s="19">
        <v>22</v>
      </c>
      <c r="P1289" s="45">
        <v>12</v>
      </c>
      <c r="Q1289" s="49"/>
      <c r="R1289" s="48">
        <f t="shared" si="490"/>
        <v>1033</v>
      </c>
      <c r="S1289" s="48">
        <f t="shared" si="491"/>
        <v>34</v>
      </c>
      <c r="T1289" s="50">
        <f t="shared" si="504"/>
        <v>95</v>
      </c>
      <c r="U1289" s="97">
        <v>2.74</v>
      </c>
      <c r="V1289" s="52">
        <v>7</v>
      </c>
      <c r="W1289" s="53">
        <v>9.4</v>
      </c>
      <c r="X1289" s="53"/>
      <c r="Y1289" s="53"/>
      <c r="Z1289" s="53"/>
      <c r="AA1289" s="53"/>
      <c r="AB1289" s="53"/>
      <c r="AC1289" s="67">
        <f t="shared" si="492"/>
        <v>0</v>
      </c>
      <c r="AD1289" s="51"/>
      <c r="AE1289" s="20">
        <f t="shared" si="493"/>
        <v>0</v>
      </c>
      <c r="AF1289" s="85">
        <f t="shared" si="507"/>
        <v>111.94</v>
      </c>
      <c r="AG1289" s="21">
        <f t="shared" si="505"/>
        <v>111.94</v>
      </c>
      <c r="AH1289" s="82"/>
      <c r="AI1289" s="51"/>
      <c r="AJ1289" s="22">
        <f t="shared" si="494"/>
        <v>111.94</v>
      </c>
      <c r="AK1289" s="23">
        <f t="shared" si="495"/>
        <v>7.7924999999999898</v>
      </c>
      <c r="AL1289" s="54"/>
      <c r="AM1289" s="24">
        <f t="shared" si="496"/>
        <v>0</v>
      </c>
      <c r="AN1289" s="25">
        <f t="shared" si="497"/>
        <v>119.73249999999999</v>
      </c>
      <c r="AO1289" s="26">
        <f t="shared" si="498"/>
        <v>119.73249999999999</v>
      </c>
      <c r="AP1289" s="79"/>
      <c r="AQ1289" s="24">
        <v>65</v>
      </c>
      <c r="AR1289" s="25">
        <v>200</v>
      </c>
      <c r="AS1289" s="25">
        <v>0</v>
      </c>
      <c r="AT1289" s="25">
        <v>40</v>
      </c>
      <c r="AU1289" s="25">
        <v>0</v>
      </c>
      <c r="AV1289" s="62">
        <f t="shared" si="487"/>
        <v>305</v>
      </c>
      <c r="AW1289" s="63">
        <f t="shared" si="499"/>
        <v>289.75</v>
      </c>
      <c r="AX1289" s="24">
        <v>6</v>
      </c>
      <c r="AY1289" s="25">
        <v>20</v>
      </c>
      <c r="AZ1289" s="25">
        <v>8</v>
      </c>
      <c r="BA1289" s="25">
        <v>1</v>
      </c>
      <c r="BB1289" s="81">
        <f t="shared" si="500"/>
        <v>35</v>
      </c>
      <c r="BC1289" s="80">
        <f t="shared" si="501"/>
        <v>254.75</v>
      </c>
      <c r="BD1289" s="36">
        <f t="shared" si="502"/>
        <v>119.73249999999999</v>
      </c>
      <c r="BE1289" s="80">
        <f t="shared" si="503"/>
        <v>132.47</v>
      </c>
    </row>
    <row r="1290" spans="1:57" ht="18" thickBot="1">
      <c r="A1290" s="217">
        <v>41936</v>
      </c>
      <c r="B1290" s="201" t="str">
        <f t="shared" si="508"/>
        <v>06:00:00</v>
      </c>
      <c r="C1290" s="27" t="s">
        <v>12</v>
      </c>
      <c r="D1290" s="44">
        <v>678</v>
      </c>
      <c r="E1290" s="44">
        <v>285</v>
      </c>
      <c r="F1290" s="44">
        <v>562</v>
      </c>
      <c r="G1290" s="44">
        <v>34</v>
      </c>
      <c r="H1290" s="44"/>
      <c r="I1290" s="35">
        <v>18</v>
      </c>
      <c r="J1290" s="48">
        <f t="shared" si="488"/>
        <v>1525</v>
      </c>
      <c r="K1290" s="48">
        <f t="shared" si="489"/>
        <v>52</v>
      </c>
      <c r="L1290" s="44">
        <v>535</v>
      </c>
      <c r="M1290" s="19">
        <v>328</v>
      </c>
      <c r="N1290" s="19"/>
      <c r="O1290" s="19">
        <v>17</v>
      </c>
      <c r="P1290" s="45">
        <v>12</v>
      </c>
      <c r="Q1290" s="49"/>
      <c r="R1290" s="48">
        <f t="shared" si="490"/>
        <v>863</v>
      </c>
      <c r="S1290" s="48">
        <f t="shared" si="491"/>
        <v>29</v>
      </c>
      <c r="T1290" s="50">
        <f t="shared" si="504"/>
        <v>81</v>
      </c>
      <c r="U1290" s="88">
        <v>4.0199999999999996</v>
      </c>
      <c r="V1290" s="44">
        <v>3.5</v>
      </c>
      <c r="W1290" s="44">
        <v>7.2</v>
      </c>
      <c r="X1290" s="53"/>
      <c r="Y1290" s="53"/>
      <c r="Z1290" s="53"/>
      <c r="AA1290" s="53"/>
      <c r="AB1290" s="53"/>
      <c r="AC1290" s="67">
        <f t="shared" si="492"/>
        <v>0</v>
      </c>
      <c r="AD1290" s="128"/>
      <c r="AE1290" s="20">
        <f t="shared" si="493"/>
        <v>0</v>
      </c>
      <c r="AF1290" s="85">
        <f t="shared" ref="AF1290:AF1333" si="509">T1290+U1290+V1290+W1290+X1290+V1289+Z1290+AA1290+AB1290</f>
        <v>102.72</v>
      </c>
      <c r="AG1290" s="21">
        <f t="shared" si="505"/>
        <v>102.72</v>
      </c>
      <c r="AH1290" s="82"/>
      <c r="AI1290" s="51"/>
      <c r="AJ1290" s="22">
        <f t="shared" si="494"/>
        <v>102.72</v>
      </c>
      <c r="AK1290" s="23"/>
      <c r="AL1290" s="54"/>
      <c r="AM1290" s="24"/>
      <c r="AN1290" s="25"/>
      <c r="AO1290" s="26"/>
      <c r="AP1290" s="79"/>
      <c r="AQ1290" s="24">
        <v>70</v>
      </c>
      <c r="AR1290" s="25">
        <v>200</v>
      </c>
      <c r="AS1290" s="112">
        <v>0</v>
      </c>
      <c r="AT1290" s="25"/>
      <c r="AU1290" s="25">
        <v>50</v>
      </c>
      <c r="AV1290" s="62">
        <f t="shared" ref="AV1290:AV1307" si="510">SUM(AQ1290:AU1290)</f>
        <v>320</v>
      </c>
      <c r="AW1290" s="63">
        <f t="shared" si="499"/>
        <v>304</v>
      </c>
      <c r="AX1290" s="24">
        <v>6</v>
      </c>
      <c r="AY1290" s="25">
        <v>20</v>
      </c>
      <c r="AZ1290" s="25">
        <v>8</v>
      </c>
      <c r="BA1290" s="25">
        <v>1</v>
      </c>
      <c r="BB1290" s="25">
        <v>40</v>
      </c>
      <c r="BC1290" s="80">
        <f t="shared" si="501"/>
        <v>264</v>
      </c>
      <c r="BD1290" s="36">
        <f t="shared" ref="BD1290:BD1333" si="511">BC1290*0.48</f>
        <v>126.72</v>
      </c>
      <c r="BE1290" s="80">
        <f t="shared" si="503"/>
        <v>137.28</v>
      </c>
    </row>
    <row r="1291" spans="1:57" ht="18" thickBot="1">
      <c r="A1291" s="217">
        <v>41936</v>
      </c>
      <c r="B1291" s="201" t="str">
        <f t="shared" si="508"/>
        <v>06:30:00</v>
      </c>
      <c r="C1291" s="27" t="s">
        <v>44</v>
      </c>
      <c r="D1291" s="44">
        <v>674</v>
      </c>
      <c r="E1291" s="44">
        <v>281</v>
      </c>
      <c r="F1291" s="44">
        <v>517</v>
      </c>
      <c r="G1291" s="44">
        <v>34</v>
      </c>
      <c r="H1291" s="44"/>
      <c r="I1291" s="35">
        <v>17</v>
      </c>
      <c r="J1291" s="48">
        <f t="shared" si="488"/>
        <v>1472</v>
      </c>
      <c r="K1291" s="48">
        <f t="shared" si="489"/>
        <v>51</v>
      </c>
      <c r="L1291" s="44">
        <v>542</v>
      </c>
      <c r="M1291" s="19">
        <v>324</v>
      </c>
      <c r="N1291" s="19"/>
      <c r="O1291" s="19">
        <v>18</v>
      </c>
      <c r="P1291" s="45">
        <v>12</v>
      </c>
      <c r="Q1291" s="49"/>
      <c r="R1291" s="48">
        <f t="shared" si="490"/>
        <v>866</v>
      </c>
      <c r="S1291" s="48">
        <f t="shared" si="491"/>
        <v>30</v>
      </c>
      <c r="T1291" s="50">
        <f t="shared" si="504"/>
        <v>81</v>
      </c>
      <c r="U1291" s="88">
        <v>4.0199999999999996</v>
      </c>
      <c r="V1291" s="44">
        <v>3.2</v>
      </c>
      <c r="W1291" s="44">
        <v>7.2</v>
      </c>
      <c r="X1291" s="53"/>
      <c r="Y1291" s="53"/>
      <c r="Z1291" s="53"/>
      <c r="AA1291" s="53"/>
      <c r="AB1291" s="53"/>
      <c r="AC1291" s="67">
        <f t="shared" si="492"/>
        <v>0</v>
      </c>
      <c r="AD1291" s="128"/>
      <c r="AE1291" s="20">
        <f t="shared" si="493"/>
        <v>0</v>
      </c>
      <c r="AF1291" s="85">
        <f t="shared" si="509"/>
        <v>98.92</v>
      </c>
      <c r="AG1291" s="21">
        <f t="shared" si="505"/>
        <v>98.92</v>
      </c>
      <c r="AH1291" s="82"/>
      <c r="AI1291" s="51"/>
      <c r="AJ1291" s="22">
        <f t="shared" si="494"/>
        <v>98.92</v>
      </c>
      <c r="AK1291" s="23"/>
      <c r="AL1291" s="54"/>
      <c r="AM1291" s="24"/>
      <c r="AN1291" s="25"/>
      <c r="AO1291" s="26"/>
      <c r="AP1291" s="79"/>
      <c r="AQ1291" s="24">
        <v>70</v>
      </c>
      <c r="AR1291" s="25">
        <v>200</v>
      </c>
      <c r="AS1291" s="112">
        <v>0</v>
      </c>
      <c r="AT1291" s="25"/>
      <c r="AU1291" s="25">
        <v>50</v>
      </c>
      <c r="AV1291" s="62">
        <f t="shared" si="510"/>
        <v>320</v>
      </c>
      <c r="AW1291" s="63">
        <f t="shared" si="499"/>
        <v>304</v>
      </c>
      <c r="AX1291" s="24">
        <v>6</v>
      </c>
      <c r="AY1291" s="25">
        <v>20</v>
      </c>
      <c r="AZ1291" s="25">
        <v>8</v>
      </c>
      <c r="BA1291" s="25">
        <v>1</v>
      </c>
      <c r="BB1291" s="25">
        <v>40</v>
      </c>
      <c r="BC1291" s="80">
        <f t="shared" si="501"/>
        <v>264</v>
      </c>
      <c r="BD1291" s="36">
        <f t="shared" si="511"/>
        <v>126.72</v>
      </c>
      <c r="BE1291" s="80">
        <f t="shared" si="503"/>
        <v>137.28</v>
      </c>
    </row>
    <row r="1292" spans="1:57" ht="18" thickBot="1">
      <c r="A1292" s="217">
        <v>41936</v>
      </c>
      <c r="B1292" s="201" t="str">
        <f t="shared" si="508"/>
        <v>07:00:00</v>
      </c>
      <c r="C1292" s="214" t="s">
        <v>13</v>
      </c>
      <c r="D1292" s="44">
        <v>694</v>
      </c>
      <c r="E1292" s="44">
        <v>301</v>
      </c>
      <c r="F1292" s="44">
        <v>449</v>
      </c>
      <c r="G1292" s="44">
        <v>36</v>
      </c>
      <c r="H1292" s="44"/>
      <c r="I1292" s="35">
        <v>14</v>
      </c>
      <c r="J1292" s="48">
        <f t="shared" si="488"/>
        <v>1444</v>
      </c>
      <c r="K1292" s="48">
        <f t="shared" si="489"/>
        <v>50</v>
      </c>
      <c r="L1292" s="44">
        <v>426</v>
      </c>
      <c r="M1292" s="19">
        <v>346</v>
      </c>
      <c r="N1292" s="19"/>
      <c r="O1292" s="19">
        <v>14</v>
      </c>
      <c r="P1292" s="45">
        <v>12</v>
      </c>
      <c r="Q1292" s="49"/>
      <c r="R1292" s="48">
        <f t="shared" si="490"/>
        <v>772</v>
      </c>
      <c r="S1292" s="48">
        <f t="shared" si="491"/>
        <v>26</v>
      </c>
      <c r="T1292" s="50">
        <f t="shared" si="504"/>
        <v>76</v>
      </c>
      <c r="U1292" s="88">
        <v>3.6</v>
      </c>
      <c r="V1292" s="44">
        <v>3.2</v>
      </c>
      <c r="W1292" s="44">
        <v>6.3</v>
      </c>
      <c r="X1292" s="53"/>
      <c r="Y1292" s="53"/>
      <c r="Z1292" s="53"/>
      <c r="AA1292" s="53"/>
      <c r="AB1292" s="53"/>
      <c r="AC1292" s="67">
        <f t="shared" si="492"/>
        <v>0</v>
      </c>
      <c r="AD1292" s="128"/>
      <c r="AE1292" s="20">
        <f t="shared" si="493"/>
        <v>0</v>
      </c>
      <c r="AF1292" s="85">
        <f t="shared" si="509"/>
        <v>92.3</v>
      </c>
      <c r="AG1292" s="21">
        <f t="shared" si="505"/>
        <v>92.3</v>
      </c>
      <c r="AH1292" s="82"/>
      <c r="AI1292" s="51"/>
      <c r="AJ1292" s="22">
        <f t="shared" si="494"/>
        <v>92.3</v>
      </c>
      <c r="AK1292" s="23"/>
      <c r="AL1292" s="54"/>
      <c r="AM1292" s="24"/>
      <c r="AN1292" s="25"/>
      <c r="AO1292" s="26"/>
      <c r="AP1292" s="79"/>
      <c r="AQ1292" s="24">
        <v>70</v>
      </c>
      <c r="AR1292" s="25">
        <v>200</v>
      </c>
      <c r="AS1292" s="112">
        <v>0</v>
      </c>
      <c r="AT1292" s="25"/>
      <c r="AU1292" s="25">
        <v>50</v>
      </c>
      <c r="AV1292" s="62">
        <f t="shared" si="510"/>
        <v>320</v>
      </c>
      <c r="AW1292" s="63">
        <f t="shared" si="499"/>
        <v>304</v>
      </c>
      <c r="AX1292" s="24">
        <v>6</v>
      </c>
      <c r="AY1292" s="25">
        <v>20</v>
      </c>
      <c r="AZ1292" s="25">
        <v>8</v>
      </c>
      <c r="BA1292" s="25">
        <v>1</v>
      </c>
      <c r="BB1292" s="25">
        <v>40</v>
      </c>
      <c r="BC1292" s="80">
        <f t="shared" si="501"/>
        <v>264</v>
      </c>
      <c r="BD1292" s="36">
        <f t="shared" si="511"/>
        <v>126.72</v>
      </c>
      <c r="BE1292" s="80">
        <f t="shared" si="503"/>
        <v>137.28</v>
      </c>
    </row>
    <row r="1293" spans="1:57" ht="18" thickBot="1">
      <c r="A1293" s="217">
        <v>41936</v>
      </c>
      <c r="B1293" s="201" t="str">
        <f t="shared" si="508"/>
        <v>07:30:00</v>
      </c>
      <c r="C1293" s="27" t="s">
        <v>30</v>
      </c>
      <c r="D1293" s="44">
        <v>776</v>
      </c>
      <c r="E1293" s="44">
        <v>344</v>
      </c>
      <c r="F1293" s="44">
        <v>571</v>
      </c>
      <c r="G1293" s="44">
        <v>39</v>
      </c>
      <c r="H1293" s="44"/>
      <c r="I1293" s="35">
        <v>18</v>
      </c>
      <c r="J1293" s="48">
        <f t="shared" si="488"/>
        <v>1691</v>
      </c>
      <c r="K1293" s="48">
        <f t="shared" si="489"/>
        <v>57</v>
      </c>
      <c r="L1293" s="44">
        <v>580</v>
      </c>
      <c r="M1293" s="19">
        <v>373</v>
      </c>
      <c r="N1293" s="19"/>
      <c r="O1293" s="19">
        <v>19</v>
      </c>
      <c r="P1293" s="45">
        <v>13</v>
      </c>
      <c r="Q1293" s="49"/>
      <c r="R1293" s="48">
        <f t="shared" si="490"/>
        <v>953</v>
      </c>
      <c r="S1293" s="48">
        <f t="shared" si="491"/>
        <v>32</v>
      </c>
      <c r="T1293" s="50">
        <f t="shared" si="504"/>
        <v>89</v>
      </c>
      <c r="U1293" s="88">
        <v>3.6</v>
      </c>
      <c r="V1293" s="44">
        <v>3.5</v>
      </c>
      <c r="W1293" s="44">
        <v>6.3</v>
      </c>
      <c r="X1293" s="53"/>
      <c r="Y1293" s="53"/>
      <c r="Z1293" s="53"/>
      <c r="AA1293" s="53"/>
      <c r="AB1293" s="53"/>
      <c r="AC1293" s="67">
        <f t="shared" si="492"/>
        <v>0</v>
      </c>
      <c r="AD1293" s="128"/>
      <c r="AE1293" s="20">
        <f t="shared" si="493"/>
        <v>0</v>
      </c>
      <c r="AF1293" s="85">
        <f t="shared" si="509"/>
        <v>105.6</v>
      </c>
      <c r="AG1293" s="21">
        <f t="shared" si="505"/>
        <v>105.6</v>
      </c>
      <c r="AH1293" s="82"/>
      <c r="AI1293" s="51"/>
      <c r="AJ1293" s="22">
        <f t="shared" si="494"/>
        <v>105.6</v>
      </c>
      <c r="AK1293" s="23"/>
      <c r="AL1293" s="54"/>
      <c r="AM1293" s="24"/>
      <c r="AN1293" s="25"/>
      <c r="AO1293" s="26"/>
      <c r="AP1293" s="79"/>
      <c r="AQ1293" s="24">
        <v>70</v>
      </c>
      <c r="AR1293" s="25">
        <v>200</v>
      </c>
      <c r="AS1293" s="112">
        <v>0</v>
      </c>
      <c r="AT1293" s="25"/>
      <c r="AU1293" s="25">
        <v>50</v>
      </c>
      <c r="AV1293" s="62">
        <f t="shared" si="510"/>
        <v>320</v>
      </c>
      <c r="AW1293" s="63">
        <f t="shared" si="499"/>
        <v>304</v>
      </c>
      <c r="AX1293" s="24">
        <v>6</v>
      </c>
      <c r="AY1293" s="25">
        <v>20</v>
      </c>
      <c r="AZ1293" s="25">
        <v>8</v>
      </c>
      <c r="BA1293" s="25">
        <v>1</v>
      </c>
      <c r="BB1293" s="25">
        <v>40</v>
      </c>
      <c r="BC1293" s="80">
        <f t="shared" si="501"/>
        <v>264</v>
      </c>
      <c r="BD1293" s="36">
        <f t="shared" si="511"/>
        <v>126.72</v>
      </c>
      <c r="BE1293" s="80">
        <f t="shared" si="503"/>
        <v>137.28</v>
      </c>
    </row>
    <row r="1294" spans="1:57" ht="18" thickBot="1">
      <c r="A1294" s="217">
        <v>41936</v>
      </c>
      <c r="B1294" s="201" t="str">
        <f t="shared" si="508"/>
        <v>08:00:00</v>
      </c>
      <c r="C1294" s="27" t="s">
        <v>14</v>
      </c>
      <c r="D1294" s="44">
        <v>893</v>
      </c>
      <c r="E1294" s="44">
        <v>396</v>
      </c>
      <c r="F1294" s="44">
        <v>610</v>
      </c>
      <c r="G1294" s="44">
        <v>45</v>
      </c>
      <c r="H1294" s="44"/>
      <c r="I1294" s="35">
        <v>19</v>
      </c>
      <c r="J1294" s="48">
        <f t="shared" si="488"/>
        <v>1899</v>
      </c>
      <c r="K1294" s="48">
        <f t="shared" si="489"/>
        <v>64</v>
      </c>
      <c r="L1294" s="44">
        <v>625</v>
      </c>
      <c r="M1294" s="19">
        <v>412</v>
      </c>
      <c r="N1294" s="19"/>
      <c r="O1294" s="19">
        <v>21</v>
      </c>
      <c r="P1294" s="45">
        <v>14</v>
      </c>
      <c r="Q1294" s="49"/>
      <c r="R1294" s="48">
        <f t="shared" si="490"/>
        <v>1037</v>
      </c>
      <c r="S1294" s="48">
        <f t="shared" si="491"/>
        <v>35</v>
      </c>
      <c r="T1294" s="50">
        <f t="shared" si="504"/>
        <v>99</v>
      </c>
      <c r="U1294" s="88">
        <v>3.13</v>
      </c>
      <c r="V1294" s="44">
        <v>4</v>
      </c>
      <c r="W1294" s="44">
        <v>7.4</v>
      </c>
      <c r="X1294" s="53"/>
      <c r="Y1294" s="53"/>
      <c r="Z1294" s="53"/>
      <c r="AA1294" s="53"/>
      <c r="AB1294" s="53"/>
      <c r="AC1294" s="67">
        <f t="shared" si="492"/>
        <v>0</v>
      </c>
      <c r="AD1294" s="128"/>
      <c r="AE1294" s="20">
        <f t="shared" si="493"/>
        <v>0</v>
      </c>
      <c r="AF1294" s="85">
        <f t="shared" si="509"/>
        <v>117.03</v>
      </c>
      <c r="AG1294" s="21">
        <f t="shared" si="505"/>
        <v>117.03</v>
      </c>
      <c r="AH1294" s="82"/>
      <c r="AI1294" s="51"/>
      <c r="AJ1294" s="22">
        <f t="shared" si="494"/>
        <v>117.03</v>
      </c>
      <c r="AK1294" s="23"/>
      <c r="AL1294" s="54"/>
      <c r="AM1294" s="24"/>
      <c r="AN1294" s="25"/>
      <c r="AO1294" s="26"/>
      <c r="AP1294" s="79"/>
      <c r="AQ1294" s="24">
        <v>70</v>
      </c>
      <c r="AR1294" s="25">
        <v>200</v>
      </c>
      <c r="AS1294" s="112">
        <v>0</v>
      </c>
      <c r="AT1294" s="25"/>
      <c r="AU1294" s="25">
        <v>50</v>
      </c>
      <c r="AV1294" s="62">
        <f t="shared" si="510"/>
        <v>320</v>
      </c>
      <c r="AW1294" s="63">
        <f t="shared" si="499"/>
        <v>304</v>
      </c>
      <c r="AX1294" s="24">
        <v>6</v>
      </c>
      <c r="AY1294" s="25">
        <v>20</v>
      </c>
      <c r="AZ1294" s="25">
        <v>8</v>
      </c>
      <c r="BA1294" s="25">
        <v>1</v>
      </c>
      <c r="BB1294" s="25">
        <v>40</v>
      </c>
      <c r="BC1294" s="80">
        <f t="shared" si="501"/>
        <v>264</v>
      </c>
      <c r="BD1294" s="36">
        <f t="shared" si="511"/>
        <v>126.72</v>
      </c>
      <c r="BE1294" s="80">
        <f t="shared" si="503"/>
        <v>137.28</v>
      </c>
    </row>
    <row r="1295" spans="1:57" ht="18" thickBot="1">
      <c r="A1295" s="217">
        <v>41936</v>
      </c>
      <c r="B1295" s="201" t="str">
        <f t="shared" si="508"/>
        <v>08:30:00</v>
      </c>
      <c r="C1295" s="27" t="s">
        <v>31</v>
      </c>
      <c r="D1295" s="44">
        <v>980</v>
      </c>
      <c r="E1295" s="44">
        <v>389</v>
      </c>
      <c r="F1295" s="44">
        <v>630</v>
      </c>
      <c r="G1295" s="44">
        <v>48</v>
      </c>
      <c r="H1295" s="44"/>
      <c r="I1295" s="35">
        <v>20</v>
      </c>
      <c r="J1295" s="48">
        <f t="shared" si="488"/>
        <v>1999</v>
      </c>
      <c r="K1295" s="48">
        <f t="shared" si="489"/>
        <v>68</v>
      </c>
      <c r="L1295" s="44">
        <v>637</v>
      </c>
      <c r="M1295" s="19">
        <v>443</v>
      </c>
      <c r="N1295" s="19"/>
      <c r="O1295" s="19">
        <v>21</v>
      </c>
      <c r="P1295" s="45">
        <v>15</v>
      </c>
      <c r="Q1295" s="49"/>
      <c r="R1295" s="48">
        <f t="shared" si="490"/>
        <v>1080</v>
      </c>
      <c r="S1295" s="48">
        <f t="shared" si="491"/>
        <v>36</v>
      </c>
      <c r="T1295" s="50">
        <f t="shared" si="504"/>
        <v>104</v>
      </c>
      <c r="U1295" s="88">
        <v>3.13</v>
      </c>
      <c r="V1295" s="44">
        <v>4</v>
      </c>
      <c r="W1295" s="44">
        <v>7.4</v>
      </c>
      <c r="X1295" s="53"/>
      <c r="Y1295" s="53"/>
      <c r="Z1295" s="53"/>
      <c r="AA1295" s="53"/>
      <c r="AB1295" s="53"/>
      <c r="AC1295" s="67">
        <f t="shared" si="492"/>
        <v>0</v>
      </c>
      <c r="AD1295" s="128"/>
      <c r="AE1295" s="20">
        <f t="shared" si="493"/>
        <v>0</v>
      </c>
      <c r="AF1295" s="85">
        <f t="shared" si="509"/>
        <v>122.53</v>
      </c>
      <c r="AG1295" s="21">
        <f t="shared" si="505"/>
        <v>122.53</v>
      </c>
      <c r="AH1295" s="82"/>
      <c r="AI1295" s="51"/>
      <c r="AJ1295" s="22">
        <f t="shared" si="494"/>
        <v>122.53</v>
      </c>
      <c r="AK1295" s="23"/>
      <c r="AL1295" s="54"/>
      <c r="AM1295" s="24"/>
      <c r="AN1295" s="25"/>
      <c r="AO1295" s="26"/>
      <c r="AP1295" s="79"/>
      <c r="AQ1295" s="24">
        <v>70</v>
      </c>
      <c r="AR1295" s="25">
        <v>200</v>
      </c>
      <c r="AS1295" s="112">
        <v>0</v>
      </c>
      <c r="AT1295" s="25"/>
      <c r="AU1295" s="25">
        <v>50</v>
      </c>
      <c r="AV1295" s="62">
        <f t="shared" si="510"/>
        <v>320</v>
      </c>
      <c r="AW1295" s="63">
        <f t="shared" si="499"/>
        <v>304</v>
      </c>
      <c r="AX1295" s="24">
        <v>6</v>
      </c>
      <c r="AY1295" s="25">
        <v>20</v>
      </c>
      <c r="AZ1295" s="25">
        <v>8</v>
      </c>
      <c r="BA1295" s="25">
        <v>1</v>
      </c>
      <c r="BB1295" s="25">
        <v>40</v>
      </c>
      <c r="BC1295" s="80">
        <f t="shared" si="501"/>
        <v>264</v>
      </c>
      <c r="BD1295" s="36">
        <f t="shared" si="511"/>
        <v>126.72</v>
      </c>
      <c r="BE1295" s="80">
        <f t="shared" si="503"/>
        <v>137.28</v>
      </c>
    </row>
    <row r="1296" spans="1:57" ht="18" thickBot="1">
      <c r="A1296" s="217">
        <v>41936</v>
      </c>
      <c r="B1296" s="201" t="str">
        <f t="shared" si="508"/>
        <v>09:00:00</v>
      </c>
      <c r="C1296" s="27" t="s">
        <v>15</v>
      </c>
      <c r="D1296" s="44">
        <v>1012</v>
      </c>
      <c r="E1296" s="44">
        <v>400</v>
      </c>
      <c r="F1296" s="44">
        <v>634</v>
      </c>
      <c r="G1296" s="44">
        <v>49</v>
      </c>
      <c r="H1296" s="44"/>
      <c r="I1296" s="35">
        <v>20</v>
      </c>
      <c r="J1296" s="48">
        <f t="shared" si="488"/>
        <v>2046</v>
      </c>
      <c r="K1296" s="48">
        <f t="shared" si="489"/>
        <v>69</v>
      </c>
      <c r="L1296" s="44">
        <v>665</v>
      </c>
      <c r="M1296" s="19">
        <v>459</v>
      </c>
      <c r="N1296" s="19"/>
      <c r="O1296" s="19">
        <v>22</v>
      </c>
      <c r="P1296" s="45">
        <v>16</v>
      </c>
      <c r="Q1296" s="49"/>
      <c r="R1296" s="48">
        <f t="shared" si="490"/>
        <v>1124</v>
      </c>
      <c r="S1296" s="48">
        <f t="shared" si="491"/>
        <v>38</v>
      </c>
      <c r="T1296" s="50">
        <f t="shared" si="504"/>
        <v>107</v>
      </c>
      <c r="U1296" s="88">
        <v>4.54</v>
      </c>
      <c r="V1296" s="44">
        <v>4.2</v>
      </c>
      <c r="W1296" s="44">
        <v>7.7</v>
      </c>
      <c r="X1296" s="53"/>
      <c r="Y1296" s="53"/>
      <c r="Z1296" s="53"/>
      <c r="AA1296" s="53"/>
      <c r="AB1296" s="53"/>
      <c r="AC1296" s="67">
        <f t="shared" si="492"/>
        <v>0</v>
      </c>
      <c r="AD1296" s="128"/>
      <c r="AE1296" s="20">
        <f t="shared" si="493"/>
        <v>0</v>
      </c>
      <c r="AF1296" s="85">
        <f t="shared" si="509"/>
        <v>127.44000000000001</v>
      </c>
      <c r="AG1296" s="21">
        <f t="shared" si="505"/>
        <v>127.44000000000001</v>
      </c>
      <c r="AH1296" s="82"/>
      <c r="AI1296" s="51"/>
      <c r="AJ1296" s="22">
        <f t="shared" si="494"/>
        <v>127.44000000000001</v>
      </c>
      <c r="AK1296" s="23"/>
      <c r="AL1296" s="54"/>
      <c r="AM1296" s="24"/>
      <c r="AN1296" s="25"/>
      <c r="AO1296" s="26"/>
      <c r="AP1296" s="79"/>
      <c r="AQ1296" s="24">
        <v>70</v>
      </c>
      <c r="AR1296" s="25">
        <v>200</v>
      </c>
      <c r="AS1296" s="112">
        <v>0</v>
      </c>
      <c r="AT1296" s="25"/>
      <c r="AU1296" s="25">
        <v>50</v>
      </c>
      <c r="AV1296" s="62">
        <f t="shared" si="510"/>
        <v>320</v>
      </c>
      <c r="AW1296" s="63">
        <f t="shared" si="499"/>
        <v>304</v>
      </c>
      <c r="AX1296" s="24">
        <v>6</v>
      </c>
      <c r="AY1296" s="25">
        <v>20</v>
      </c>
      <c r="AZ1296" s="25">
        <v>8</v>
      </c>
      <c r="BA1296" s="25">
        <v>1</v>
      </c>
      <c r="BB1296" s="25">
        <v>40</v>
      </c>
      <c r="BC1296" s="80">
        <f t="shared" si="501"/>
        <v>264</v>
      </c>
      <c r="BD1296" s="36">
        <f t="shared" si="511"/>
        <v>126.72</v>
      </c>
      <c r="BE1296" s="80">
        <f t="shared" si="503"/>
        <v>137.28</v>
      </c>
    </row>
    <row r="1297" spans="1:57" ht="18" thickBot="1">
      <c r="A1297" s="217">
        <v>41936</v>
      </c>
      <c r="B1297" s="201" t="str">
        <f t="shared" si="508"/>
        <v>09:30:00</v>
      </c>
      <c r="C1297" s="27" t="s">
        <v>32</v>
      </c>
      <c r="D1297" s="44">
        <v>1037</v>
      </c>
      <c r="E1297" s="44">
        <v>345</v>
      </c>
      <c r="F1297" s="44">
        <v>707</v>
      </c>
      <c r="G1297" s="44">
        <v>48</v>
      </c>
      <c r="H1297" s="44"/>
      <c r="I1297" s="35">
        <v>23</v>
      </c>
      <c r="J1297" s="48">
        <f t="shared" si="488"/>
        <v>2089</v>
      </c>
      <c r="K1297" s="48">
        <f t="shared" si="489"/>
        <v>71</v>
      </c>
      <c r="L1297" s="44">
        <v>661</v>
      </c>
      <c r="M1297" s="19">
        <v>461</v>
      </c>
      <c r="N1297" s="19"/>
      <c r="O1297" s="19">
        <v>22</v>
      </c>
      <c r="P1297" s="45">
        <v>16</v>
      </c>
      <c r="Q1297" s="49"/>
      <c r="R1297" s="48">
        <f t="shared" si="490"/>
        <v>1122</v>
      </c>
      <c r="S1297" s="48">
        <f t="shared" si="491"/>
        <v>38</v>
      </c>
      <c r="T1297" s="50">
        <f t="shared" si="504"/>
        <v>109</v>
      </c>
      <c r="U1297" s="88">
        <v>4.54</v>
      </c>
      <c r="V1297" s="44">
        <v>4.2</v>
      </c>
      <c r="W1297" s="44">
        <v>7.7</v>
      </c>
      <c r="X1297" s="53"/>
      <c r="Y1297" s="53"/>
      <c r="Z1297" s="53"/>
      <c r="AA1297" s="53"/>
      <c r="AB1297" s="53"/>
      <c r="AC1297" s="67">
        <f t="shared" si="492"/>
        <v>0</v>
      </c>
      <c r="AD1297" s="128"/>
      <c r="AE1297" s="20">
        <f t="shared" si="493"/>
        <v>0</v>
      </c>
      <c r="AF1297" s="85">
        <f t="shared" si="509"/>
        <v>129.64000000000001</v>
      </c>
      <c r="AG1297" s="21">
        <f t="shared" si="505"/>
        <v>129.64000000000001</v>
      </c>
      <c r="AH1297" s="82"/>
      <c r="AI1297" s="51"/>
      <c r="AJ1297" s="22">
        <f t="shared" si="494"/>
        <v>129.64000000000001</v>
      </c>
      <c r="AK1297" s="23"/>
      <c r="AL1297" s="54"/>
      <c r="AM1297" s="24"/>
      <c r="AN1297" s="25"/>
      <c r="AO1297" s="26"/>
      <c r="AP1297" s="79"/>
      <c r="AQ1297" s="24">
        <v>70</v>
      </c>
      <c r="AR1297" s="25">
        <v>200</v>
      </c>
      <c r="AS1297" s="112">
        <v>0</v>
      </c>
      <c r="AT1297" s="25"/>
      <c r="AU1297" s="25">
        <v>50</v>
      </c>
      <c r="AV1297" s="62">
        <f t="shared" si="510"/>
        <v>320</v>
      </c>
      <c r="AW1297" s="63">
        <f t="shared" si="499"/>
        <v>304</v>
      </c>
      <c r="AX1297" s="24">
        <v>6</v>
      </c>
      <c r="AY1297" s="25">
        <v>20</v>
      </c>
      <c r="AZ1297" s="25">
        <v>8</v>
      </c>
      <c r="BA1297" s="25">
        <v>1</v>
      </c>
      <c r="BB1297" s="25">
        <v>40</v>
      </c>
      <c r="BC1297" s="80">
        <f t="shared" si="501"/>
        <v>264</v>
      </c>
      <c r="BD1297" s="36">
        <f t="shared" si="511"/>
        <v>126.72</v>
      </c>
      <c r="BE1297" s="80">
        <f t="shared" si="503"/>
        <v>137.28</v>
      </c>
    </row>
    <row r="1298" spans="1:57" ht="18" thickBot="1">
      <c r="A1298" s="217">
        <v>41936</v>
      </c>
      <c r="B1298" s="201" t="str">
        <f t="shared" si="508"/>
        <v>10:00:00</v>
      </c>
      <c r="C1298" s="27" t="s">
        <v>16</v>
      </c>
      <c r="D1298" s="44">
        <v>1038</v>
      </c>
      <c r="E1298" s="44">
        <v>350</v>
      </c>
      <c r="F1298" s="44">
        <v>708</v>
      </c>
      <c r="G1298" s="44">
        <v>49</v>
      </c>
      <c r="H1298" s="44"/>
      <c r="I1298" s="35">
        <v>23</v>
      </c>
      <c r="J1298" s="48">
        <f t="shared" si="488"/>
        <v>2096</v>
      </c>
      <c r="K1298" s="48">
        <f t="shared" si="489"/>
        <v>72</v>
      </c>
      <c r="L1298" s="44">
        <v>601</v>
      </c>
      <c r="M1298" s="19">
        <v>464</v>
      </c>
      <c r="N1298" s="19"/>
      <c r="O1298" s="19">
        <v>20</v>
      </c>
      <c r="P1298" s="45">
        <v>16</v>
      </c>
      <c r="Q1298" s="49"/>
      <c r="R1298" s="48">
        <f t="shared" si="490"/>
        <v>1065</v>
      </c>
      <c r="S1298" s="48">
        <f t="shared" si="491"/>
        <v>36</v>
      </c>
      <c r="T1298" s="50">
        <f t="shared" si="504"/>
        <v>108</v>
      </c>
      <c r="U1298" s="88">
        <v>2.88</v>
      </c>
      <c r="V1298" s="44">
        <v>4.2</v>
      </c>
      <c r="W1298" s="44">
        <v>8.1</v>
      </c>
      <c r="X1298" s="53"/>
      <c r="Y1298" s="53"/>
      <c r="Z1298" s="53"/>
      <c r="AA1298" s="53"/>
      <c r="AB1298" s="53"/>
      <c r="AC1298" s="67">
        <f t="shared" si="492"/>
        <v>0</v>
      </c>
      <c r="AD1298" s="128"/>
      <c r="AE1298" s="20">
        <f t="shared" si="493"/>
        <v>0</v>
      </c>
      <c r="AF1298" s="85">
        <f t="shared" si="509"/>
        <v>127.38</v>
      </c>
      <c r="AG1298" s="21">
        <f t="shared" si="505"/>
        <v>127.38</v>
      </c>
      <c r="AH1298" s="82"/>
      <c r="AI1298" s="51"/>
      <c r="AJ1298" s="22">
        <f t="shared" si="494"/>
        <v>127.38</v>
      </c>
      <c r="AK1298" s="23"/>
      <c r="AL1298" s="54"/>
      <c r="AM1298" s="24"/>
      <c r="AN1298" s="25"/>
      <c r="AO1298" s="26"/>
      <c r="AP1298" s="79"/>
      <c r="AQ1298" s="24">
        <v>70</v>
      </c>
      <c r="AR1298" s="25">
        <v>200</v>
      </c>
      <c r="AS1298" s="112">
        <v>0</v>
      </c>
      <c r="AT1298" s="25"/>
      <c r="AU1298" s="25">
        <v>50</v>
      </c>
      <c r="AV1298" s="62">
        <f t="shared" si="510"/>
        <v>320</v>
      </c>
      <c r="AW1298" s="63">
        <f t="shared" si="499"/>
        <v>304</v>
      </c>
      <c r="AX1298" s="24">
        <v>6</v>
      </c>
      <c r="AY1298" s="25">
        <v>20</v>
      </c>
      <c r="AZ1298" s="25">
        <v>8</v>
      </c>
      <c r="BA1298" s="25">
        <v>1</v>
      </c>
      <c r="BB1298" s="25">
        <v>40</v>
      </c>
      <c r="BC1298" s="80">
        <f t="shared" si="501"/>
        <v>264</v>
      </c>
      <c r="BD1298" s="36">
        <f t="shared" si="511"/>
        <v>126.72</v>
      </c>
      <c r="BE1298" s="80">
        <f t="shared" si="503"/>
        <v>137.28</v>
      </c>
    </row>
    <row r="1299" spans="1:57" ht="18" thickBot="1">
      <c r="A1299" s="217">
        <v>41936</v>
      </c>
      <c r="B1299" s="201" t="str">
        <f t="shared" si="508"/>
        <v>10:30:00</v>
      </c>
      <c r="C1299" s="27" t="s">
        <v>45</v>
      </c>
      <c r="D1299" s="44">
        <v>1044</v>
      </c>
      <c r="E1299" s="44">
        <v>350</v>
      </c>
      <c r="F1299" s="44">
        <v>546</v>
      </c>
      <c r="G1299" s="44">
        <v>49</v>
      </c>
      <c r="H1299" s="44"/>
      <c r="I1299" s="35">
        <v>18</v>
      </c>
      <c r="J1299" s="48">
        <f t="shared" ref="J1299:J1333" si="512">D1299+E1299+F1299</f>
        <v>1940</v>
      </c>
      <c r="K1299" s="48">
        <f t="shared" ref="K1299:K1333" si="513">G1299+H1299+I1299</f>
        <v>67</v>
      </c>
      <c r="L1299" s="44">
        <v>592</v>
      </c>
      <c r="M1299" s="19">
        <v>442</v>
      </c>
      <c r="N1299" s="19"/>
      <c r="O1299" s="19">
        <v>19</v>
      </c>
      <c r="P1299" s="45">
        <v>15</v>
      </c>
      <c r="Q1299" s="49"/>
      <c r="R1299" s="48">
        <f t="shared" ref="R1299:R1333" si="514">SUM(L1299+M1299+N1299)</f>
        <v>1034</v>
      </c>
      <c r="S1299" s="48">
        <f t="shared" ref="S1299:S1333" si="515">O1299+P1299+Q1299</f>
        <v>34</v>
      </c>
      <c r="T1299" s="50">
        <f t="shared" si="504"/>
        <v>101</v>
      </c>
      <c r="U1299" s="88">
        <v>2.88</v>
      </c>
      <c r="V1299" s="44">
        <v>4.2</v>
      </c>
      <c r="W1299" s="44">
        <v>8.1</v>
      </c>
      <c r="X1299" s="53"/>
      <c r="Y1299" s="53"/>
      <c r="Z1299" s="53"/>
      <c r="AA1299" s="53"/>
      <c r="AB1299" s="53"/>
      <c r="AC1299" s="67">
        <f t="shared" ref="AC1299:AC1333" si="516">SUM(X1299:AB1299)</f>
        <v>0</v>
      </c>
      <c r="AD1299" s="128"/>
      <c r="AE1299" s="20">
        <f t="shared" ref="AE1299:AE1333" si="517">AC1299+AD1299</f>
        <v>0</v>
      </c>
      <c r="AF1299" s="85">
        <f t="shared" si="509"/>
        <v>120.38</v>
      </c>
      <c r="AG1299" s="21">
        <f t="shared" si="505"/>
        <v>120.38</v>
      </c>
      <c r="AH1299" s="82"/>
      <c r="AI1299" s="51"/>
      <c r="AJ1299" s="22">
        <f t="shared" ref="AJ1299:AJ1362" si="518">AF1299+AI1299</f>
        <v>120.38</v>
      </c>
      <c r="AK1299" s="23"/>
      <c r="AL1299" s="54"/>
      <c r="AM1299" s="24"/>
      <c r="AN1299" s="25"/>
      <c r="AO1299" s="26"/>
      <c r="AP1299" s="79"/>
      <c r="AQ1299" s="24">
        <v>70</v>
      </c>
      <c r="AR1299" s="25">
        <v>200</v>
      </c>
      <c r="AS1299" s="112">
        <v>0</v>
      </c>
      <c r="AT1299" s="25"/>
      <c r="AU1299" s="25">
        <v>50</v>
      </c>
      <c r="AV1299" s="62">
        <f t="shared" si="510"/>
        <v>320</v>
      </c>
      <c r="AW1299" s="63">
        <f t="shared" ref="AW1299:AW1333" si="519">AV1299*0.95</f>
        <v>304</v>
      </c>
      <c r="AX1299" s="24">
        <v>6</v>
      </c>
      <c r="AY1299" s="25">
        <v>20</v>
      </c>
      <c r="AZ1299" s="25">
        <v>8</v>
      </c>
      <c r="BA1299" s="25">
        <v>1</v>
      </c>
      <c r="BB1299" s="25">
        <v>40</v>
      </c>
      <c r="BC1299" s="80">
        <f t="shared" ref="BC1299:BC1333" si="520">AW1299-BB1299</f>
        <v>264</v>
      </c>
      <c r="BD1299" s="36">
        <f t="shared" si="511"/>
        <v>126.72</v>
      </c>
      <c r="BE1299" s="80">
        <f t="shared" ref="BE1299:BE1333" si="521">BC1299*0.52</f>
        <v>137.28</v>
      </c>
    </row>
    <row r="1300" spans="1:57" ht="18" thickBot="1">
      <c r="A1300" s="217">
        <v>41936</v>
      </c>
      <c r="B1300" s="201" t="str">
        <f t="shared" si="508"/>
        <v>11:00:00</v>
      </c>
      <c r="C1300" s="27" t="s">
        <v>17</v>
      </c>
      <c r="D1300" s="44">
        <v>1042</v>
      </c>
      <c r="E1300" s="44">
        <v>350</v>
      </c>
      <c r="F1300" s="44">
        <v>695</v>
      </c>
      <c r="G1300" s="44">
        <v>49</v>
      </c>
      <c r="H1300" s="44"/>
      <c r="I1300" s="35">
        <v>23</v>
      </c>
      <c r="J1300" s="48">
        <f t="shared" si="512"/>
        <v>2087</v>
      </c>
      <c r="K1300" s="48">
        <f t="shared" si="513"/>
        <v>72</v>
      </c>
      <c r="L1300" s="44">
        <v>596</v>
      </c>
      <c r="M1300" s="19">
        <v>454</v>
      </c>
      <c r="N1300" s="19"/>
      <c r="O1300" s="19">
        <v>19</v>
      </c>
      <c r="P1300" s="45">
        <v>16</v>
      </c>
      <c r="Q1300" s="49"/>
      <c r="R1300" s="48">
        <f t="shared" si="514"/>
        <v>1050</v>
      </c>
      <c r="S1300" s="48">
        <f t="shared" si="515"/>
        <v>35</v>
      </c>
      <c r="T1300" s="50">
        <f t="shared" ref="T1300:T1333" si="522">SUM(K1300+S1300)</f>
        <v>107</v>
      </c>
      <c r="U1300" s="88">
        <v>3.28</v>
      </c>
      <c r="V1300" s="44">
        <v>4.5</v>
      </c>
      <c r="W1300" s="44">
        <v>8.4</v>
      </c>
      <c r="X1300" s="53"/>
      <c r="Y1300" s="53"/>
      <c r="Z1300" s="53"/>
      <c r="AA1300" s="53"/>
      <c r="AB1300" s="53"/>
      <c r="AC1300" s="67">
        <f t="shared" si="516"/>
        <v>0</v>
      </c>
      <c r="AD1300" s="128"/>
      <c r="AE1300" s="20">
        <f t="shared" si="517"/>
        <v>0</v>
      </c>
      <c r="AF1300" s="85">
        <f t="shared" si="509"/>
        <v>127.38000000000001</v>
      </c>
      <c r="AG1300" s="21">
        <f t="shared" si="505"/>
        <v>127.38000000000001</v>
      </c>
      <c r="AH1300" s="82"/>
      <c r="AI1300" s="51"/>
      <c r="AJ1300" s="22">
        <f t="shared" si="518"/>
        <v>127.38000000000001</v>
      </c>
      <c r="AK1300" s="23"/>
      <c r="AL1300" s="54"/>
      <c r="AM1300" s="24"/>
      <c r="AN1300" s="25"/>
      <c r="AO1300" s="26"/>
      <c r="AP1300" s="79"/>
      <c r="AQ1300" s="24">
        <v>70</v>
      </c>
      <c r="AR1300" s="25">
        <v>200</v>
      </c>
      <c r="AS1300" s="112">
        <v>0</v>
      </c>
      <c r="AT1300" s="25"/>
      <c r="AU1300" s="25">
        <v>50</v>
      </c>
      <c r="AV1300" s="62">
        <f t="shared" si="510"/>
        <v>320</v>
      </c>
      <c r="AW1300" s="63">
        <f t="shared" si="519"/>
        <v>304</v>
      </c>
      <c r="AX1300" s="24">
        <v>6</v>
      </c>
      <c r="AY1300" s="25">
        <v>20</v>
      </c>
      <c r="AZ1300" s="25">
        <v>8</v>
      </c>
      <c r="BA1300" s="25">
        <v>1</v>
      </c>
      <c r="BB1300" s="25">
        <v>40</v>
      </c>
      <c r="BC1300" s="80">
        <f t="shared" si="520"/>
        <v>264</v>
      </c>
      <c r="BD1300" s="36">
        <f t="shared" si="511"/>
        <v>126.72</v>
      </c>
      <c r="BE1300" s="80">
        <f t="shared" si="521"/>
        <v>137.28</v>
      </c>
    </row>
    <row r="1301" spans="1:57" ht="18" thickBot="1">
      <c r="A1301" s="217">
        <v>41936</v>
      </c>
      <c r="B1301" s="201" t="str">
        <f t="shared" si="508"/>
        <v>11:30:00</v>
      </c>
      <c r="C1301" s="27" t="s">
        <v>46</v>
      </c>
      <c r="D1301" s="44">
        <v>1045</v>
      </c>
      <c r="E1301" s="44">
        <v>352</v>
      </c>
      <c r="F1301" s="44">
        <v>700</v>
      </c>
      <c r="G1301" s="44">
        <v>49</v>
      </c>
      <c r="H1301" s="44"/>
      <c r="I1301" s="35">
        <v>23</v>
      </c>
      <c r="J1301" s="48">
        <f t="shared" si="512"/>
        <v>2097</v>
      </c>
      <c r="K1301" s="48">
        <f t="shared" si="513"/>
        <v>72</v>
      </c>
      <c r="L1301" s="44">
        <v>619</v>
      </c>
      <c r="M1301" s="19">
        <v>450</v>
      </c>
      <c r="N1301" s="19"/>
      <c r="O1301" s="19">
        <v>20</v>
      </c>
      <c r="P1301" s="45">
        <v>16</v>
      </c>
      <c r="Q1301" s="49"/>
      <c r="R1301" s="48">
        <f t="shared" si="514"/>
        <v>1069</v>
      </c>
      <c r="S1301" s="48">
        <f t="shared" si="515"/>
        <v>36</v>
      </c>
      <c r="T1301" s="50">
        <f t="shared" si="522"/>
        <v>108</v>
      </c>
      <c r="U1301" s="88">
        <v>3.28</v>
      </c>
      <c r="V1301" s="44">
        <v>4.5</v>
      </c>
      <c r="W1301" s="44">
        <v>8.4</v>
      </c>
      <c r="X1301" s="53"/>
      <c r="Y1301" s="53"/>
      <c r="Z1301" s="53"/>
      <c r="AA1301" s="53"/>
      <c r="AB1301" s="53"/>
      <c r="AC1301" s="67">
        <f t="shared" si="516"/>
        <v>0</v>
      </c>
      <c r="AD1301" s="128"/>
      <c r="AE1301" s="20">
        <f t="shared" si="517"/>
        <v>0</v>
      </c>
      <c r="AF1301" s="85">
        <f t="shared" si="509"/>
        <v>128.68</v>
      </c>
      <c r="AG1301" s="21">
        <f t="shared" si="505"/>
        <v>128.68</v>
      </c>
      <c r="AH1301" s="82"/>
      <c r="AI1301" s="51"/>
      <c r="AJ1301" s="22">
        <f t="shared" si="518"/>
        <v>128.68</v>
      </c>
      <c r="AK1301" s="23"/>
      <c r="AL1301" s="54"/>
      <c r="AM1301" s="24"/>
      <c r="AN1301" s="25"/>
      <c r="AO1301" s="26"/>
      <c r="AP1301" s="79"/>
      <c r="AQ1301" s="24">
        <v>70</v>
      </c>
      <c r="AR1301" s="25">
        <v>200</v>
      </c>
      <c r="AS1301" s="112">
        <v>0</v>
      </c>
      <c r="AT1301" s="25"/>
      <c r="AU1301" s="25">
        <v>50</v>
      </c>
      <c r="AV1301" s="62">
        <f t="shared" si="510"/>
        <v>320</v>
      </c>
      <c r="AW1301" s="63">
        <f t="shared" si="519"/>
        <v>304</v>
      </c>
      <c r="AX1301" s="24">
        <v>6</v>
      </c>
      <c r="AY1301" s="25">
        <v>20</v>
      </c>
      <c r="AZ1301" s="25">
        <v>8</v>
      </c>
      <c r="BA1301" s="25">
        <v>1</v>
      </c>
      <c r="BB1301" s="25">
        <v>40</v>
      </c>
      <c r="BC1301" s="80">
        <f t="shared" si="520"/>
        <v>264</v>
      </c>
      <c r="BD1301" s="36">
        <f t="shared" si="511"/>
        <v>126.72</v>
      </c>
      <c r="BE1301" s="80">
        <f t="shared" si="521"/>
        <v>137.28</v>
      </c>
    </row>
    <row r="1302" spans="1:57" ht="18" thickBot="1">
      <c r="A1302" s="217">
        <v>41936</v>
      </c>
      <c r="B1302" s="201" t="str">
        <f t="shared" si="508"/>
        <v>12:00:00</v>
      </c>
      <c r="C1302" s="27" t="s">
        <v>18</v>
      </c>
      <c r="D1302" s="44">
        <v>1034</v>
      </c>
      <c r="E1302" s="44">
        <v>349</v>
      </c>
      <c r="F1302" s="61">
        <v>692</v>
      </c>
      <c r="G1302" s="44">
        <v>48</v>
      </c>
      <c r="H1302" s="44"/>
      <c r="I1302" s="35">
        <v>23</v>
      </c>
      <c r="J1302" s="48">
        <f t="shared" si="512"/>
        <v>2075</v>
      </c>
      <c r="K1302" s="48">
        <f t="shared" si="513"/>
        <v>71</v>
      </c>
      <c r="L1302" s="44">
        <v>642</v>
      </c>
      <c r="M1302" s="19">
        <v>453</v>
      </c>
      <c r="N1302" s="19"/>
      <c r="O1302" s="19">
        <v>21</v>
      </c>
      <c r="P1302" s="45">
        <v>16</v>
      </c>
      <c r="Q1302" s="49"/>
      <c r="R1302" s="48">
        <f t="shared" si="514"/>
        <v>1095</v>
      </c>
      <c r="S1302" s="48">
        <f t="shared" si="515"/>
        <v>37</v>
      </c>
      <c r="T1302" s="50">
        <f t="shared" si="522"/>
        <v>108</v>
      </c>
      <c r="U1302" s="88">
        <v>3.3</v>
      </c>
      <c r="V1302" s="44">
        <v>3.5</v>
      </c>
      <c r="W1302" s="44">
        <v>7.8</v>
      </c>
      <c r="X1302" s="53"/>
      <c r="Y1302" s="53"/>
      <c r="Z1302" s="53"/>
      <c r="AA1302" s="53"/>
      <c r="AB1302" s="53"/>
      <c r="AC1302" s="67">
        <f t="shared" si="516"/>
        <v>0</v>
      </c>
      <c r="AD1302" s="128"/>
      <c r="AE1302" s="20">
        <f t="shared" si="517"/>
        <v>0</v>
      </c>
      <c r="AF1302" s="85">
        <f t="shared" si="509"/>
        <v>127.1</v>
      </c>
      <c r="AG1302" s="21">
        <f t="shared" ref="AG1302:AG1333" si="523">+AF1302-AM1302</f>
        <v>127.1</v>
      </c>
      <c r="AH1302" s="82"/>
      <c r="AI1302" s="51"/>
      <c r="AJ1302" s="22">
        <f t="shared" si="518"/>
        <v>127.1</v>
      </c>
      <c r="AK1302" s="23"/>
      <c r="AL1302" s="54"/>
      <c r="AM1302" s="24"/>
      <c r="AN1302" s="25"/>
      <c r="AO1302" s="26"/>
      <c r="AP1302" s="79"/>
      <c r="AQ1302" s="24">
        <v>70</v>
      </c>
      <c r="AR1302" s="25">
        <v>200</v>
      </c>
      <c r="AS1302" s="112">
        <v>0</v>
      </c>
      <c r="AT1302" s="25"/>
      <c r="AU1302" s="25">
        <v>50</v>
      </c>
      <c r="AV1302" s="62">
        <f t="shared" si="510"/>
        <v>320</v>
      </c>
      <c r="AW1302" s="63">
        <f t="shared" si="519"/>
        <v>304</v>
      </c>
      <c r="AX1302" s="24">
        <v>6</v>
      </c>
      <c r="AY1302" s="25">
        <v>20</v>
      </c>
      <c r="AZ1302" s="25">
        <v>8</v>
      </c>
      <c r="BA1302" s="25">
        <v>1</v>
      </c>
      <c r="BB1302" s="25">
        <v>40</v>
      </c>
      <c r="BC1302" s="80">
        <f t="shared" si="520"/>
        <v>264</v>
      </c>
      <c r="BD1302" s="36">
        <f t="shared" si="511"/>
        <v>126.72</v>
      </c>
      <c r="BE1302" s="80">
        <f t="shared" si="521"/>
        <v>137.28</v>
      </c>
    </row>
    <row r="1303" spans="1:57" ht="18" thickBot="1">
      <c r="A1303" s="217">
        <v>41936</v>
      </c>
      <c r="B1303" s="201" t="str">
        <f t="shared" si="508"/>
        <v>12:30:00</v>
      </c>
      <c r="C1303" s="27" t="s">
        <v>47</v>
      </c>
      <c r="D1303" s="44">
        <v>983</v>
      </c>
      <c r="E1303" s="44">
        <v>326</v>
      </c>
      <c r="F1303" s="61">
        <v>688</v>
      </c>
      <c r="G1303" s="44">
        <v>47</v>
      </c>
      <c r="H1303" s="44"/>
      <c r="I1303" s="35">
        <v>23</v>
      </c>
      <c r="J1303" s="48">
        <f t="shared" si="512"/>
        <v>1997</v>
      </c>
      <c r="K1303" s="48">
        <f t="shared" si="513"/>
        <v>70</v>
      </c>
      <c r="L1303" s="44">
        <v>634</v>
      </c>
      <c r="M1303" s="19">
        <v>454</v>
      </c>
      <c r="N1303" s="19"/>
      <c r="O1303" s="19">
        <v>21</v>
      </c>
      <c r="P1303" s="45">
        <v>16</v>
      </c>
      <c r="Q1303" s="49"/>
      <c r="R1303" s="48">
        <f t="shared" si="514"/>
        <v>1088</v>
      </c>
      <c r="S1303" s="48">
        <f t="shared" si="515"/>
        <v>37</v>
      </c>
      <c r="T1303" s="50">
        <f t="shared" si="522"/>
        <v>107</v>
      </c>
      <c r="U1303" s="88">
        <v>3.3</v>
      </c>
      <c r="V1303" s="44">
        <v>4</v>
      </c>
      <c r="W1303" s="44">
        <v>7.8</v>
      </c>
      <c r="X1303" s="53"/>
      <c r="Y1303" s="53"/>
      <c r="Z1303" s="53"/>
      <c r="AA1303" s="53"/>
      <c r="AB1303" s="53"/>
      <c r="AC1303" s="67">
        <f t="shared" si="516"/>
        <v>0</v>
      </c>
      <c r="AD1303" s="128"/>
      <c r="AE1303" s="20">
        <f t="shared" si="517"/>
        <v>0</v>
      </c>
      <c r="AF1303" s="85">
        <f t="shared" si="509"/>
        <v>125.6</v>
      </c>
      <c r="AG1303" s="21">
        <f t="shared" si="523"/>
        <v>125.6</v>
      </c>
      <c r="AH1303" s="82"/>
      <c r="AI1303" s="51"/>
      <c r="AJ1303" s="22">
        <f t="shared" si="518"/>
        <v>125.6</v>
      </c>
      <c r="AK1303" s="23"/>
      <c r="AL1303" s="54"/>
      <c r="AM1303" s="24"/>
      <c r="AN1303" s="25"/>
      <c r="AO1303" s="26"/>
      <c r="AP1303" s="79"/>
      <c r="AQ1303" s="24">
        <v>70</v>
      </c>
      <c r="AR1303" s="25">
        <v>200</v>
      </c>
      <c r="AS1303" s="112">
        <v>0</v>
      </c>
      <c r="AT1303" s="25"/>
      <c r="AU1303" s="25">
        <v>50</v>
      </c>
      <c r="AV1303" s="62">
        <f t="shared" si="510"/>
        <v>320</v>
      </c>
      <c r="AW1303" s="63">
        <f t="shared" si="519"/>
        <v>304</v>
      </c>
      <c r="AX1303" s="24">
        <v>6</v>
      </c>
      <c r="AY1303" s="25">
        <v>20</v>
      </c>
      <c r="AZ1303" s="25">
        <v>8</v>
      </c>
      <c r="BA1303" s="25">
        <v>1</v>
      </c>
      <c r="BB1303" s="25">
        <v>40</v>
      </c>
      <c r="BC1303" s="80">
        <f t="shared" si="520"/>
        <v>264</v>
      </c>
      <c r="BD1303" s="36">
        <f t="shared" si="511"/>
        <v>126.72</v>
      </c>
      <c r="BE1303" s="80">
        <f t="shared" si="521"/>
        <v>137.28</v>
      </c>
    </row>
    <row r="1304" spans="1:57" ht="18" thickBot="1">
      <c r="A1304" s="217">
        <v>41936</v>
      </c>
      <c r="B1304" s="201" t="str">
        <f t="shared" si="508"/>
        <v>13:00:00</v>
      </c>
      <c r="C1304" s="27" t="s">
        <v>19</v>
      </c>
      <c r="D1304" s="44">
        <v>760</v>
      </c>
      <c r="E1304" s="44">
        <v>316</v>
      </c>
      <c r="F1304" s="61">
        <v>684</v>
      </c>
      <c r="G1304" s="44">
        <v>39</v>
      </c>
      <c r="H1304" s="44"/>
      <c r="I1304" s="35">
        <v>23</v>
      </c>
      <c r="J1304" s="48">
        <f t="shared" si="512"/>
        <v>1760</v>
      </c>
      <c r="K1304" s="48">
        <f t="shared" si="513"/>
        <v>62</v>
      </c>
      <c r="L1304" s="44">
        <v>620</v>
      </c>
      <c r="M1304" s="19">
        <v>441</v>
      </c>
      <c r="N1304" s="19"/>
      <c r="O1304" s="19">
        <v>20</v>
      </c>
      <c r="P1304" s="45">
        <v>15</v>
      </c>
      <c r="Q1304" s="49"/>
      <c r="R1304" s="48">
        <f t="shared" si="514"/>
        <v>1061</v>
      </c>
      <c r="S1304" s="48">
        <f t="shared" si="515"/>
        <v>35</v>
      </c>
      <c r="T1304" s="50">
        <f t="shared" si="522"/>
        <v>97</v>
      </c>
      <c r="U1304" s="88">
        <v>3.12</v>
      </c>
      <c r="V1304" s="44">
        <v>4</v>
      </c>
      <c r="W1304" s="44">
        <v>7.6</v>
      </c>
      <c r="X1304" s="53"/>
      <c r="Y1304" s="53"/>
      <c r="Z1304" s="53"/>
      <c r="AA1304" s="53"/>
      <c r="AB1304" s="53"/>
      <c r="AC1304" s="67">
        <f t="shared" si="516"/>
        <v>0</v>
      </c>
      <c r="AD1304" s="128"/>
      <c r="AE1304" s="20">
        <f t="shared" si="517"/>
        <v>0</v>
      </c>
      <c r="AF1304" s="85">
        <f t="shared" si="509"/>
        <v>115.72</v>
      </c>
      <c r="AG1304" s="21">
        <f t="shared" si="523"/>
        <v>115.72</v>
      </c>
      <c r="AH1304" s="82"/>
      <c r="AI1304" s="51"/>
      <c r="AJ1304" s="22">
        <f t="shared" si="518"/>
        <v>115.72</v>
      </c>
      <c r="AK1304" s="23"/>
      <c r="AL1304" s="54"/>
      <c r="AM1304" s="24"/>
      <c r="AN1304" s="25"/>
      <c r="AO1304" s="26"/>
      <c r="AP1304" s="79"/>
      <c r="AQ1304" s="24">
        <v>70</v>
      </c>
      <c r="AR1304" s="25">
        <v>200</v>
      </c>
      <c r="AS1304" s="112">
        <v>0</v>
      </c>
      <c r="AT1304" s="25"/>
      <c r="AU1304" s="25">
        <v>50</v>
      </c>
      <c r="AV1304" s="62">
        <f t="shared" si="510"/>
        <v>320</v>
      </c>
      <c r="AW1304" s="63">
        <f t="shared" si="519"/>
        <v>304</v>
      </c>
      <c r="AX1304" s="24">
        <v>6</v>
      </c>
      <c r="AY1304" s="25">
        <v>20</v>
      </c>
      <c r="AZ1304" s="25">
        <v>8</v>
      </c>
      <c r="BA1304" s="25">
        <v>1</v>
      </c>
      <c r="BB1304" s="25">
        <v>40</v>
      </c>
      <c r="BC1304" s="80">
        <f t="shared" si="520"/>
        <v>264</v>
      </c>
      <c r="BD1304" s="36">
        <f t="shared" si="511"/>
        <v>126.72</v>
      </c>
      <c r="BE1304" s="80">
        <f t="shared" si="521"/>
        <v>137.28</v>
      </c>
    </row>
    <row r="1305" spans="1:57" ht="18" thickBot="1">
      <c r="A1305" s="217">
        <v>41936</v>
      </c>
      <c r="B1305" s="201" t="str">
        <f t="shared" si="508"/>
        <v>13:30:00</v>
      </c>
      <c r="C1305" s="27" t="s">
        <v>48</v>
      </c>
      <c r="D1305" s="44">
        <v>666</v>
      </c>
      <c r="E1305" s="44">
        <v>310</v>
      </c>
      <c r="F1305" s="61">
        <v>687</v>
      </c>
      <c r="G1305" s="44">
        <v>35</v>
      </c>
      <c r="H1305" s="44"/>
      <c r="I1305" s="35">
        <v>23</v>
      </c>
      <c r="J1305" s="48">
        <f t="shared" si="512"/>
        <v>1663</v>
      </c>
      <c r="K1305" s="48">
        <f t="shared" si="513"/>
        <v>58</v>
      </c>
      <c r="L1305" s="44">
        <v>622</v>
      </c>
      <c r="M1305" s="19">
        <v>442</v>
      </c>
      <c r="N1305" s="19"/>
      <c r="O1305" s="19">
        <v>20</v>
      </c>
      <c r="P1305" s="45">
        <v>15</v>
      </c>
      <c r="Q1305" s="49"/>
      <c r="R1305" s="48">
        <f t="shared" si="514"/>
        <v>1064</v>
      </c>
      <c r="S1305" s="48">
        <f t="shared" si="515"/>
        <v>35</v>
      </c>
      <c r="T1305" s="50">
        <f t="shared" si="522"/>
        <v>93</v>
      </c>
      <c r="U1305" s="88">
        <v>3.12</v>
      </c>
      <c r="V1305" s="44">
        <v>4</v>
      </c>
      <c r="W1305" s="44">
        <v>7.6</v>
      </c>
      <c r="X1305" s="53"/>
      <c r="Y1305" s="53"/>
      <c r="Z1305" s="53"/>
      <c r="AA1305" s="53"/>
      <c r="AB1305" s="53"/>
      <c r="AC1305" s="67">
        <f t="shared" si="516"/>
        <v>0</v>
      </c>
      <c r="AD1305" s="128"/>
      <c r="AE1305" s="20">
        <f t="shared" si="517"/>
        <v>0</v>
      </c>
      <c r="AF1305" s="85">
        <f t="shared" si="509"/>
        <v>111.72</v>
      </c>
      <c r="AG1305" s="21">
        <f t="shared" si="523"/>
        <v>111.72</v>
      </c>
      <c r="AH1305" s="82"/>
      <c r="AI1305" s="51"/>
      <c r="AJ1305" s="22">
        <f t="shared" si="518"/>
        <v>111.72</v>
      </c>
      <c r="AK1305" s="23"/>
      <c r="AL1305" s="54"/>
      <c r="AM1305" s="24"/>
      <c r="AN1305" s="25"/>
      <c r="AO1305" s="26"/>
      <c r="AP1305" s="79"/>
      <c r="AQ1305" s="24">
        <v>70</v>
      </c>
      <c r="AR1305" s="25">
        <v>200</v>
      </c>
      <c r="AS1305" s="112">
        <v>0</v>
      </c>
      <c r="AT1305" s="25"/>
      <c r="AU1305" s="25">
        <v>50</v>
      </c>
      <c r="AV1305" s="62">
        <f t="shared" si="510"/>
        <v>320</v>
      </c>
      <c r="AW1305" s="63">
        <f t="shared" si="519"/>
        <v>304</v>
      </c>
      <c r="AX1305" s="24">
        <v>6</v>
      </c>
      <c r="AY1305" s="25">
        <v>20</v>
      </c>
      <c r="AZ1305" s="25">
        <v>8</v>
      </c>
      <c r="BA1305" s="25">
        <v>1</v>
      </c>
      <c r="BB1305" s="25">
        <v>40</v>
      </c>
      <c r="BC1305" s="80">
        <f t="shared" si="520"/>
        <v>264</v>
      </c>
      <c r="BD1305" s="36">
        <f t="shared" si="511"/>
        <v>126.72</v>
      </c>
      <c r="BE1305" s="80">
        <f t="shared" si="521"/>
        <v>137.28</v>
      </c>
    </row>
    <row r="1306" spans="1:57" ht="18" thickBot="1">
      <c r="A1306" s="217">
        <v>41936</v>
      </c>
      <c r="B1306" s="201" t="str">
        <f t="shared" si="508"/>
        <v>14:00:00</v>
      </c>
      <c r="C1306" s="27" t="s">
        <v>20</v>
      </c>
      <c r="D1306" s="44">
        <v>735</v>
      </c>
      <c r="E1306" s="44">
        <v>315</v>
      </c>
      <c r="F1306" s="61">
        <v>717</v>
      </c>
      <c r="G1306" s="44">
        <v>38</v>
      </c>
      <c r="H1306" s="44"/>
      <c r="I1306" s="35">
        <v>24</v>
      </c>
      <c r="J1306" s="48">
        <f t="shared" si="512"/>
        <v>1767</v>
      </c>
      <c r="K1306" s="48">
        <f t="shared" si="513"/>
        <v>62</v>
      </c>
      <c r="L1306" s="44">
        <v>612</v>
      </c>
      <c r="M1306" s="19">
        <v>439</v>
      </c>
      <c r="N1306" s="19"/>
      <c r="O1306" s="19">
        <v>20</v>
      </c>
      <c r="P1306" s="45">
        <v>15</v>
      </c>
      <c r="Q1306" s="49"/>
      <c r="R1306" s="48">
        <f t="shared" si="514"/>
        <v>1051</v>
      </c>
      <c r="S1306" s="48">
        <f t="shared" si="515"/>
        <v>35</v>
      </c>
      <c r="T1306" s="50">
        <f t="shared" si="522"/>
        <v>97</v>
      </c>
      <c r="U1306" s="88">
        <v>3.24</v>
      </c>
      <c r="V1306" s="44">
        <v>3.8</v>
      </c>
      <c r="W1306" s="44">
        <v>7.6</v>
      </c>
      <c r="X1306" s="53"/>
      <c r="Y1306" s="53"/>
      <c r="Z1306" s="53"/>
      <c r="AA1306" s="53"/>
      <c r="AB1306" s="53"/>
      <c r="AC1306" s="67">
        <f t="shared" si="516"/>
        <v>0</v>
      </c>
      <c r="AD1306" s="128"/>
      <c r="AE1306" s="20">
        <f t="shared" si="517"/>
        <v>0</v>
      </c>
      <c r="AF1306" s="85">
        <f t="shared" si="509"/>
        <v>115.63999999999999</v>
      </c>
      <c r="AG1306" s="21">
        <f t="shared" si="523"/>
        <v>115.63999999999999</v>
      </c>
      <c r="AH1306" s="82"/>
      <c r="AI1306" s="51"/>
      <c r="AJ1306" s="22">
        <f t="shared" si="518"/>
        <v>115.63999999999999</v>
      </c>
      <c r="AK1306" s="23"/>
      <c r="AL1306" s="54"/>
      <c r="AM1306" s="24"/>
      <c r="AN1306" s="25"/>
      <c r="AO1306" s="26"/>
      <c r="AP1306" s="79"/>
      <c r="AQ1306" s="24">
        <v>70</v>
      </c>
      <c r="AR1306" s="25">
        <v>200</v>
      </c>
      <c r="AS1306" s="112">
        <v>0</v>
      </c>
      <c r="AT1306" s="25"/>
      <c r="AU1306" s="25">
        <v>50</v>
      </c>
      <c r="AV1306" s="62">
        <f t="shared" si="510"/>
        <v>320</v>
      </c>
      <c r="AW1306" s="63">
        <f t="shared" si="519"/>
        <v>304</v>
      </c>
      <c r="AX1306" s="24">
        <v>6</v>
      </c>
      <c r="AY1306" s="25">
        <v>20</v>
      </c>
      <c r="AZ1306" s="25">
        <v>8</v>
      </c>
      <c r="BA1306" s="25">
        <v>1</v>
      </c>
      <c r="BB1306" s="25">
        <v>40</v>
      </c>
      <c r="BC1306" s="80">
        <f t="shared" si="520"/>
        <v>264</v>
      </c>
      <c r="BD1306" s="36">
        <f t="shared" si="511"/>
        <v>126.72</v>
      </c>
      <c r="BE1306" s="80">
        <f t="shared" si="521"/>
        <v>137.28</v>
      </c>
    </row>
    <row r="1307" spans="1:57" ht="18" thickBot="1">
      <c r="A1307" s="217">
        <v>41936</v>
      </c>
      <c r="B1307" s="201" t="str">
        <f t="shared" si="508"/>
        <v>14:30:00</v>
      </c>
      <c r="C1307" s="27" t="s">
        <v>33</v>
      </c>
      <c r="D1307" s="44">
        <v>754</v>
      </c>
      <c r="E1307" s="44">
        <v>325</v>
      </c>
      <c r="F1307" s="61">
        <v>752</v>
      </c>
      <c r="G1307" s="44">
        <v>39</v>
      </c>
      <c r="H1307" s="44"/>
      <c r="I1307" s="35">
        <v>25</v>
      </c>
      <c r="J1307" s="48">
        <f t="shared" si="512"/>
        <v>1831</v>
      </c>
      <c r="K1307" s="48">
        <f t="shared" si="513"/>
        <v>64</v>
      </c>
      <c r="L1307" s="44">
        <v>630</v>
      </c>
      <c r="M1307" s="19">
        <v>441</v>
      </c>
      <c r="N1307" s="19"/>
      <c r="O1307" s="19">
        <v>21</v>
      </c>
      <c r="P1307" s="45">
        <v>15</v>
      </c>
      <c r="Q1307" s="49"/>
      <c r="R1307" s="48">
        <f t="shared" si="514"/>
        <v>1071</v>
      </c>
      <c r="S1307" s="48">
        <f t="shared" si="515"/>
        <v>36</v>
      </c>
      <c r="T1307" s="50">
        <f t="shared" si="522"/>
        <v>100</v>
      </c>
      <c r="U1307" s="88">
        <v>3.24</v>
      </c>
      <c r="V1307" s="44">
        <v>3.8</v>
      </c>
      <c r="W1307" s="44">
        <v>7.6</v>
      </c>
      <c r="X1307" s="53"/>
      <c r="Y1307" s="53"/>
      <c r="Z1307" s="53"/>
      <c r="AA1307" s="53"/>
      <c r="AB1307" s="53"/>
      <c r="AC1307" s="67">
        <f t="shared" si="516"/>
        <v>0</v>
      </c>
      <c r="AD1307" s="128"/>
      <c r="AE1307" s="20">
        <f t="shared" si="517"/>
        <v>0</v>
      </c>
      <c r="AF1307" s="85">
        <f t="shared" si="509"/>
        <v>118.43999999999998</v>
      </c>
      <c r="AG1307" s="21">
        <f t="shared" si="523"/>
        <v>118.43999999999998</v>
      </c>
      <c r="AH1307" s="82"/>
      <c r="AI1307" s="51"/>
      <c r="AJ1307" s="22">
        <f t="shared" si="518"/>
        <v>118.43999999999998</v>
      </c>
      <c r="AK1307" s="23"/>
      <c r="AL1307" s="54"/>
      <c r="AM1307" s="24"/>
      <c r="AN1307" s="25"/>
      <c r="AO1307" s="26"/>
      <c r="AP1307" s="79"/>
      <c r="AQ1307" s="24">
        <v>70</v>
      </c>
      <c r="AR1307" s="25">
        <v>200</v>
      </c>
      <c r="AS1307" s="112">
        <v>0</v>
      </c>
      <c r="AT1307" s="25"/>
      <c r="AU1307" s="25">
        <v>50</v>
      </c>
      <c r="AV1307" s="62">
        <f t="shared" si="510"/>
        <v>320</v>
      </c>
      <c r="AW1307" s="63">
        <f t="shared" si="519"/>
        <v>304</v>
      </c>
      <c r="AX1307" s="24">
        <v>6</v>
      </c>
      <c r="AY1307" s="25">
        <v>20</v>
      </c>
      <c r="AZ1307" s="25">
        <v>8</v>
      </c>
      <c r="BA1307" s="25">
        <v>1</v>
      </c>
      <c r="BB1307" s="25">
        <v>40</v>
      </c>
      <c r="BC1307" s="80">
        <f t="shared" si="520"/>
        <v>264</v>
      </c>
      <c r="BD1307" s="36">
        <f t="shared" si="511"/>
        <v>126.72</v>
      </c>
      <c r="BE1307" s="80">
        <f t="shared" si="521"/>
        <v>137.28</v>
      </c>
    </row>
    <row r="1308" spans="1:57" ht="18" thickBot="1">
      <c r="A1308" s="217">
        <v>41936</v>
      </c>
      <c r="B1308" s="201" t="str">
        <f t="shared" si="508"/>
        <v>15:00:00</v>
      </c>
      <c r="C1308" s="27" t="s">
        <v>21</v>
      </c>
      <c r="D1308" s="44">
        <v>1010</v>
      </c>
      <c r="E1308" s="44">
        <v>350</v>
      </c>
      <c r="F1308" s="61">
        <v>354</v>
      </c>
      <c r="G1308" s="44">
        <v>48</v>
      </c>
      <c r="H1308" s="44"/>
      <c r="I1308" s="35">
        <v>25</v>
      </c>
      <c r="J1308" s="48">
        <f t="shared" si="512"/>
        <v>1714</v>
      </c>
      <c r="K1308" s="48">
        <f t="shared" si="513"/>
        <v>73</v>
      </c>
      <c r="L1308" s="44">
        <v>645</v>
      </c>
      <c r="M1308" s="19">
        <v>455</v>
      </c>
      <c r="N1308" s="19"/>
      <c r="O1308" s="19">
        <v>21</v>
      </c>
      <c r="P1308" s="45">
        <v>16</v>
      </c>
      <c r="Q1308" s="49"/>
      <c r="R1308" s="48">
        <f t="shared" si="514"/>
        <v>1100</v>
      </c>
      <c r="S1308" s="48">
        <f t="shared" si="515"/>
        <v>37</v>
      </c>
      <c r="T1308" s="50">
        <f t="shared" si="522"/>
        <v>110</v>
      </c>
      <c r="U1308" s="88">
        <v>3.26</v>
      </c>
      <c r="V1308" s="44">
        <v>4.5</v>
      </c>
      <c r="W1308" s="44">
        <v>8.6999999999999993</v>
      </c>
      <c r="X1308" s="53"/>
      <c r="Y1308" s="53"/>
      <c r="Z1308" s="53"/>
      <c r="AA1308" s="53"/>
      <c r="AB1308" s="53"/>
      <c r="AC1308" s="67">
        <f t="shared" si="516"/>
        <v>0</v>
      </c>
      <c r="AD1308" s="128"/>
      <c r="AE1308" s="20">
        <f t="shared" si="517"/>
        <v>0</v>
      </c>
      <c r="AF1308" s="85">
        <f t="shared" si="509"/>
        <v>130.26000000000002</v>
      </c>
      <c r="AG1308" s="21">
        <f t="shared" si="523"/>
        <v>130.26000000000002</v>
      </c>
      <c r="AH1308" s="82"/>
      <c r="AI1308" s="51"/>
      <c r="AJ1308" s="22">
        <f t="shared" si="518"/>
        <v>130.26000000000002</v>
      </c>
      <c r="AK1308" s="23"/>
      <c r="AL1308" s="54"/>
      <c r="AM1308" s="24"/>
      <c r="AN1308" s="25"/>
      <c r="AO1308" s="26"/>
      <c r="AP1308" s="79"/>
      <c r="AQ1308" s="24">
        <v>70</v>
      </c>
      <c r="AR1308" s="25">
        <v>200</v>
      </c>
      <c r="AS1308" s="112">
        <v>0</v>
      </c>
      <c r="AT1308" s="25"/>
      <c r="AU1308" s="25">
        <v>50</v>
      </c>
      <c r="AV1308" s="62">
        <f>SUM(AQ1308:AU1308)</f>
        <v>320</v>
      </c>
      <c r="AW1308" s="63">
        <f t="shared" si="519"/>
        <v>304</v>
      </c>
      <c r="AX1308" s="24">
        <v>6</v>
      </c>
      <c r="AY1308" s="25">
        <v>20</v>
      </c>
      <c r="AZ1308" s="25">
        <v>8</v>
      </c>
      <c r="BA1308" s="25">
        <v>1</v>
      </c>
      <c r="BB1308" s="25">
        <v>40</v>
      </c>
      <c r="BC1308" s="80">
        <f t="shared" si="520"/>
        <v>264</v>
      </c>
      <c r="BD1308" s="36">
        <f t="shared" si="511"/>
        <v>126.72</v>
      </c>
      <c r="BE1308" s="80">
        <f t="shared" si="521"/>
        <v>137.28</v>
      </c>
    </row>
    <row r="1309" spans="1:57" ht="18" thickBot="1">
      <c r="A1309" s="217">
        <v>41936</v>
      </c>
      <c r="B1309" s="201" t="str">
        <f t="shared" si="508"/>
        <v>15:30:00</v>
      </c>
      <c r="C1309" s="27" t="s">
        <v>34</v>
      </c>
      <c r="D1309" s="44">
        <v>1026</v>
      </c>
      <c r="E1309" s="44">
        <v>353</v>
      </c>
      <c r="F1309" s="61">
        <v>684</v>
      </c>
      <c r="G1309" s="44">
        <v>48</v>
      </c>
      <c r="H1309" s="44"/>
      <c r="I1309" s="35">
        <v>27</v>
      </c>
      <c r="J1309" s="48">
        <f t="shared" si="512"/>
        <v>2063</v>
      </c>
      <c r="K1309" s="48">
        <f t="shared" si="513"/>
        <v>75</v>
      </c>
      <c r="L1309" s="44">
        <v>645</v>
      </c>
      <c r="M1309" s="19">
        <v>439</v>
      </c>
      <c r="N1309" s="19"/>
      <c r="O1309" s="19">
        <v>21</v>
      </c>
      <c r="P1309" s="45">
        <v>15</v>
      </c>
      <c r="Q1309" s="49"/>
      <c r="R1309" s="48">
        <f t="shared" si="514"/>
        <v>1084</v>
      </c>
      <c r="S1309" s="48">
        <f t="shared" si="515"/>
        <v>36</v>
      </c>
      <c r="T1309" s="50">
        <f t="shared" si="522"/>
        <v>111</v>
      </c>
      <c r="U1309" s="88">
        <v>3.26</v>
      </c>
      <c r="V1309" s="44">
        <v>5</v>
      </c>
      <c r="W1309" s="44">
        <v>8.6999999999999993</v>
      </c>
      <c r="X1309" s="53"/>
      <c r="Y1309" s="53"/>
      <c r="Z1309" s="53"/>
      <c r="AA1309" s="53"/>
      <c r="AB1309" s="53"/>
      <c r="AC1309" s="67">
        <f t="shared" si="516"/>
        <v>0</v>
      </c>
      <c r="AD1309" s="128"/>
      <c r="AE1309" s="20">
        <f t="shared" si="517"/>
        <v>0</v>
      </c>
      <c r="AF1309" s="85">
        <f t="shared" si="509"/>
        <v>132.46</v>
      </c>
      <c r="AG1309" s="21">
        <f t="shared" si="523"/>
        <v>132.46</v>
      </c>
      <c r="AH1309" s="82"/>
      <c r="AI1309" s="51"/>
      <c r="AJ1309" s="22">
        <f t="shared" si="518"/>
        <v>132.46</v>
      </c>
      <c r="AK1309" s="23"/>
      <c r="AL1309" s="54"/>
      <c r="AM1309" s="24"/>
      <c r="AN1309" s="25"/>
      <c r="AO1309" s="26"/>
      <c r="AP1309" s="79"/>
      <c r="AQ1309" s="24">
        <v>70</v>
      </c>
      <c r="AR1309" s="25">
        <v>200</v>
      </c>
      <c r="AS1309" s="112">
        <v>0</v>
      </c>
      <c r="AT1309" s="25"/>
      <c r="AU1309" s="25">
        <v>50</v>
      </c>
      <c r="AV1309" s="62">
        <f>SUM(AQ1309:AU1309)</f>
        <v>320</v>
      </c>
      <c r="AW1309" s="63">
        <f t="shared" si="519"/>
        <v>304</v>
      </c>
      <c r="AX1309" s="24">
        <v>6</v>
      </c>
      <c r="AY1309" s="25">
        <v>20</v>
      </c>
      <c r="AZ1309" s="25">
        <v>8</v>
      </c>
      <c r="BA1309" s="25">
        <v>1</v>
      </c>
      <c r="BB1309" s="25">
        <v>40</v>
      </c>
      <c r="BC1309" s="80">
        <f t="shared" si="520"/>
        <v>264</v>
      </c>
      <c r="BD1309" s="36">
        <f t="shared" si="511"/>
        <v>126.72</v>
      </c>
      <c r="BE1309" s="80">
        <f t="shared" si="521"/>
        <v>137.28</v>
      </c>
    </row>
    <row r="1310" spans="1:57" ht="18" thickBot="1">
      <c r="A1310" s="217">
        <v>41936</v>
      </c>
      <c r="B1310" s="201" t="str">
        <f t="shared" si="508"/>
        <v>16:00:00</v>
      </c>
      <c r="C1310" s="27" t="s">
        <v>22</v>
      </c>
      <c r="D1310" s="44">
        <v>1020</v>
      </c>
      <c r="E1310" s="44">
        <v>135</v>
      </c>
      <c r="F1310" s="61">
        <v>0</v>
      </c>
      <c r="G1310" s="44">
        <v>36</v>
      </c>
      <c r="H1310" s="44">
        <v>5</v>
      </c>
      <c r="I1310" s="35">
        <v>0</v>
      </c>
      <c r="J1310" s="48">
        <f t="shared" si="512"/>
        <v>1155</v>
      </c>
      <c r="K1310" s="48">
        <f t="shared" si="513"/>
        <v>41</v>
      </c>
      <c r="L1310" s="44">
        <v>0</v>
      </c>
      <c r="M1310" s="19">
        <v>430</v>
      </c>
      <c r="N1310" s="19"/>
      <c r="O1310" s="19">
        <v>0</v>
      </c>
      <c r="P1310" s="45">
        <v>15</v>
      </c>
      <c r="Q1310" s="49"/>
      <c r="R1310" s="48">
        <f t="shared" si="514"/>
        <v>430</v>
      </c>
      <c r="S1310" s="48">
        <f t="shared" si="515"/>
        <v>15</v>
      </c>
      <c r="T1310" s="50">
        <f t="shared" si="522"/>
        <v>56</v>
      </c>
      <c r="U1310" s="88">
        <v>3.16</v>
      </c>
      <c r="V1310" s="44">
        <v>5</v>
      </c>
      <c r="W1310" s="44">
        <v>8.8000000000000007</v>
      </c>
      <c r="X1310" s="53"/>
      <c r="Y1310" s="53"/>
      <c r="Z1310" s="53"/>
      <c r="AA1310" s="53"/>
      <c r="AB1310" s="53"/>
      <c r="AC1310" s="67">
        <f t="shared" si="516"/>
        <v>0</v>
      </c>
      <c r="AD1310" s="128"/>
      <c r="AE1310" s="20">
        <f t="shared" si="517"/>
        <v>0</v>
      </c>
      <c r="AF1310" s="85">
        <f t="shared" si="509"/>
        <v>77.959999999999994</v>
      </c>
      <c r="AG1310" s="21">
        <f t="shared" si="523"/>
        <v>77.959999999999994</v>
      </c>
      <c r="AH1310" s="82"/>
      <c r="AI1310" s="51"/>
      <c r="AJ1310" s="22">
        <f t="shared" si="518"/>
        <v>77.959999999999994</v>
      </c>
      <c r="AK1310" s="23"/>
      <c r="AL1310" s="54"/>
      <c r="AM1310" s="24"/>
      <c r="AN1310" s="25"/>
      <c r="AO1310" s="26"/>
      <c r="AP1310" s="79"/>
      <c r="AQ1310" s="24">
        <v>70</v>
      </c>
      <c r="AR1310" s="25">
        <v>200</v>
      </c>
      <c r="AS1310" s="112">
        <v>0</v>
      </c>
      <c r="AT1310" s="25"/>
      <c r="AU1310" s="25">
        <v>50</v>
      </c>
      <c r="AV1310" s="62" t="b">
        <f>AR1314=SUM(AQ1310:AU1310)</f>
        <v>0</v>
      </c>
      <c r="AW1310" s="63">
        <f t="shared" si="519"/>
        <v>0</v>
      </c>
      <c r="AX1310" s="24">
        <v>6</v>
      </c>
      <c r="AY1310" s="25">
        <v>20</v>
      </c>
      <c r="AZ1310" s="25">
        <v>8</v>
      </c>
      <c r="BA1310" s="25">
        <v>1</v>
      </c>
      <c r="BB1310" s="25">
        <v>40</v>
      </c>
      <c r="BC1310" s="80">
        <f>AW1310-BB1310</f>
        <v>-40</v>
      </c>
      <c r="BD1310" s="36">
        <f>BC1310*0.48</f>
        <v>-19.2</v>
      </c>
      <c r="BE1310" s="80">
        <f>BC1310*0.52</f>
        <v>-20.8</v>
      </c>
    </row>
    <row r="1311" spans="1:57" ht="18" thickBot="1">
      <c r="A1311" s="217">
        <v>41936</v>
      </c>
      <c r="B1311" s="201" t="str">
        <f t="shared" si="508"/>
        <v>16:30:00</v>
      </c>
      <c r="C1311" s="27" t="s">
        <v>49</v>
      </c>
      <c r="D1311" s="44">
        <v>1008</v>
      </c>
      <c r="E1311" s="44">
        <v>222</v>
      </c>
      <c r="F1311" s="44">
        <v>653</v>
      </c>
      <c r="G1311" s="44">
        <v>35</v>
      </c>
      <c r="H1311" s="44">
        <v>8</v>
      </c>
      <c r="I1311" s="35">
        <v>21</v>
      </c>
      <c r="J1311" s="48">
        <f t="shared" si="512"/>
        <v>1883</v>
      </c>
      <c r="K1311" s="48">
        <f t="shared" si="513"/>
        <v>64</v>
      </c>
      <c r="L1311" s="44">
        <v>461</v>
      </c>
      <c r="M1311" s="19">
        <v>417</v>
      </c>
      <c r="N1311" s="19"/>
      <c r="O1311" s="19">
        <v>15</v>
      </c>
      <c r="P1311" s="45">
        <v>14</v>
      </c>
      <c r="Q1311" s="49"/>
      <c r="R1311" s="48">
        <f t="shared" si="514"/>
        <v>878</v>
      </c>
      <c r="S1311" s="48">
        <f t="shared" si="515"/>
        <v>29</v>
      </c>
      <c r="T1311" s="50">
        <f t="shared" si="522"/>
        <v>93</v>
      </c>
      <c r="U1311" s="88">
        <v>3.16</v>
      </c>
      <c r="V1311" s="44">
        <v>5</v>
      </c>
      <c r="W1311" s="44">
        <v>8.8000000000000007</v>
      </c>
      <c r="X1311" s="53"/>
      <c r="Y1311" s="53"/>
      <c r="Z1311" s="53"/>
      <c r="AA1311" s="53"/>
      <c r="AB1311" s="53"/>
      <c r="AC1311" s="67">
        <f t="shared" si="516"/>
        <v>0</v>
      </c>
      <c r="AD1311" s="128">
        <v>15</v>
      </c>
      <c r="AE1311" s="20">
        <f t="shared" si="517"/>
        <v>15</v>
      </c>
      <c r="AF1311" s="85">
        <f t="shared" si="509"/>
        <v>114.96</v>
      </c>
      <c r="AG1311" s="21">
        <f t="shared" si="523"/>
        <v>114.96</v>
      </c>
      <c r="AH1311" s="82"/>
      <c r="AI1311" s="51"/>
      <c r="AJ1311" s="22">
        <f t="shared" si="518"/>
        <v>114.96</v>
      </c>
      <c r="AK1311" s="23"/>
      <c r="AL1311" s="54"/>
      <c r="AM1311" s="24"/>
      <c r="AN1311" s="25"/>
      <c r="AO1311" s="26"/>
      <c r="AP1311" s="79"/>
      <c r="AQ1311" s="24">
        <v>70</v>
      </c>
      <c r="AR1311" s="25">
        <v>200</v>
      </c>
      <c r="AS1311" s="112">
        <v>0</v>
      </c>
      <c r="AT1311" s="25"/>
      <c r="AU1311" s="25">
        <v>50</v>
      </c>
      <c r="AV1311" s="62">
        <f>SUM(AQ1311:AU1311)</f>
        <v>320</v>
      </c>
      <c r="AW1311" s="63">
        <f t="shared" si="519"/>
        <v>304</v>
      </c>
      <c r="AX1311" s="24">
        <v>6</v>
      </c>
      <c r="AY1311" s="25">
        <v>20</v>
      </c>
      <c r="AZ1311" s="25">
        <v>8</v>
      </c>
      <c r="BA1311" s="25">
        <v>1</v>
      </c>
      <c r="BB1311" s="25">
        <v>40</v>
      </c>
      <c r="BC1311" s="80">
        <f t="shared" si="520"/>
        <v>264</v>
      </c>
      <c r="BD1311" s="36">
        <f>BC1311*0.48</f>
        <v>126.72</v>
      </c>
      <c r="BE1311" s="80">
        <f>BC1311*0.52</f>
        <v>137.28</v>
      </c>
    </row>
    <row r="1312" spans="1:57" ht="18" thickBot="1">
      <c r="A1312" s="217">
        <v>41936</v>
      </c>
      <c r="B1312" s="201" t="str">
        <f t="shared" si="508"/>
        <v>17:00:00</v>
      </c>
      <c r="C1312" s="27" t="s">
        <v>23</v>
      </c>
      <c r="D1312" s="44">
        <v>980</v>
      </c>
      <c r="E1312" s="44">
        <v>260</v>
      </c>
      <c r="F1312" s="44">
        <v>700</v>
      </c>
      <c r="G1312" s="44">
        <v>34</v>
      </c>
      <c r="H1312" s="44">
        <v>9</v>
      </c>
      <c r="I1312" s="35">
        <v>23</v>
      </c>
      <c r="J1312" s="48">
        <f t="shared" si="512"/>
        <v>1940</v>
      </c>
      <c r="K1312" s="48">
        <f t="shared" si="513"/>
        <v>66</v>
      </c>
      <c r="L1312" s="44">
        <v>633</v>
      </c>
      <c r="M1312" s="19">
        <v>410</v>
      </c>
      <c r="N1312" s="19"/>
      <c r="O1312" s="19">
        <v>21</v>
      </c>
      <c r="P1312" s="45">
        <v>14</v>
      </c>
      <c r="Q1312" s="49"/>
      <c r="R1312" s="48">
        <f t="shared" si="514"/>
        <v>1043</v>
      </c>
      <c r="S1312" s="48">
        <f t="shared" si="515"/>
        <v>35</v>
      </c>
      <c r="T1312" s="50">
        <f t="shared" si="522"/>
        <v>101</v>
      </c>
      <c r="U1312" s="88">
        <v>3.16</v>
      </c>
      <c r="V1312" s="44">
        <v>4.5999999999999996</v>
      </c>
      <c r="W1312" s="44">
        <v>8.4</v>
      </c>
      <c r="X1312" s="53"/>
      <c r="Y1312" s="53"/>
      <c r="Z1312" s="53"/>
      <c r="AA1312" s="53"/>
      <c r="AB1312" s="53"/>
      <c r="AC1312" s="67">
        <f t="shared" si="516"/>
        <v>0</v>
      </c>
      <c r="AD1312" s="128">
        <v>15</v>
      </c>
      <c r="AE1312" s="20">
        <f t="shared" si="517"/>
        <v>15</v>
      </c>
      <c r="AF1312" s="85">
        <f t="shared" si="509"/>
        <v>122.16</v>
      </c>
      <c r="AG1312" s="21">
        <f t="shared" si="523"/>
        <v>122.16</v>
      </c>
      <c r="AH1312" s="82"/>
      <c r="AI1312" s="51"/>
      <c r="AJ1312" s="22">
        <f t="shared" si="518"/>
        <v>122.16</v>
      </c>
      <c r="AK1312" s="23"/>
      <c r="AL1312" s="54"/>
      <c r="AM1312" s="24"/>
      <c r="AN1312" s="25"/>
      <c r="AO1312" s="26"/>
      <c r="AP1312" s="79"/>
      <c r="AQ1312" s="24">
        <v>70</v>
      </c>
      <c r="AR1312" s="25">
        <v>200</v>
      </c>
      <c r="AS1312" s="112">
        <v>0</v>
      </c>
      <c r="AT1312" s="25"/>
      <c r="AU1312" s="25">
        <v>50</v>
      </c>
      <c r="AV1312" s="62">
        <f>SUM(AQ1312:AU1312)</f>
        <v>320</v>
      </c>
      <c r="AW1312" s="63">
        <f t="shared" si="519"/>
        <v>304</v>
      </c>
      <c r="AX1312" s="24">
        <v>6</v>
      </c>
      <c r="AY1312" s="25">
        <v>20</v>
      </c>
      <c r="AZ1312" s="25">
        <v>8</v>
      </c>
      <c r="BA1312" s="25">
        <v>1</v>
      </c>
      <c r="BB1312" s="25">
        <v>40</v>
      </c>
      <c r="BC1312" s="80">
        <f t="shared" si="520"/>
        <v>264</v>
      </c>
      <c r="BD1312" s="36">
        <f t="shared" si="511"/>
        <v>126.72</v>
      </c>
      <c r="BE1312" s="80">
        <f t="shared" si="521"/>
        <v>137.28</v>
      </c>
    </row>
    <row r="1313" spans="1:57" ht="18" thickBot="1">
      <c r="A1313" s="217">
        <v>41936</v>
      </c>
      <c r="B1313" s="201" t="str">
        <f t="shared" si="508"/>
        <v>17:30:00</v>
      </c>
      <c r="C1313" s="27" t="s">
        <v>50</v>
      </c>
      <c r="D1313" s="44">
        <v>980</v>
      </c>
      <c r="E1313" s="44">
        <v>260</v>
      </c>
      <c r="F1313" s="44">
        <v>700</v>
      </c>
      <c r="G1313" s="44">
        <v>34</v>
      </c>
      <c r="H1313" s="44">
        <v>9</v>
      </c>
      <c r="I1313" s="35">
        <v>23</v>
      </c>
      <c r="J1313" s="48">
        <f t="shared" si="512"/>
        <v>1940</v>
      </c>
      <c r="K1313" s="48">
        <f t="shared" si="513"/>
        <v>66</v>
      </c>
      <c r="L1313" s="44">
        <v>633</v>
      </c>
      <c r="M1313" s="19">
        <v>410</v>
      </c>
      <c r="N1313" s="19"/>
      <c r="O1313" s="19">
        <v>21</v>
      </c>
      <c r="P1313" s="45">
        <v>14</v>
      </c>
      <c r="Q1313" s="49"/>
      <c r="R1313" s="48">
        <f t="shared" si="514"/>
        <v>1043</v>
      </c>
      <c r="S1313" s="48">
        <f t="shared" si="515"/>
        <v>35</v>
      </c>
      <c r="T1313" s="50">
        <f t="shared" si="522"/>
        <v>101</v>
      </c>
      <c r="U1313" s="88">
        <v>3.16</v>
      </c>
      <c r="V1313" s="44">
        <v>4.5999999999999996</v>
      </c>
      <c r="W1313" s="44">
        <v>8.4</v>
      </c>
      <c r="X1313" s="53"/>
      <c r="Y1313" s="53"/>
      <c r="Z1313" s="53"/>
      <c r="AA1313" s="53"/>
      <c r="AB1313" s="53"/>
      <c r="AC1313" s="67">
        <f t="shared" si="516"/>
        <v>0</v>
      </c>
      <c r="AD1313" s="128">
        <v>15</v>
      </c>
      <c r="AE1313" s="20">
        <f t="shared" si="517"/>
        <v>15</v>
      </c>
      <c r="AF1313" s="85">
        <f t="shared" si="509"/>
        <v>121.75999999999999</v>
      </c>
      <c r="AG1313" s="21">
        <f t="shared" si="523"/>
        <v>121.75999999999999</v>
      </c>
      <c r="AH1313" s="82"/>
      <c r="AI1313" s="51"/>
      <c r="AJ1313" s="22">
        <f t="shared" si="518"/>
        <v>121.75999999999999</v>
      </c>
      <c r="AK1313" s="23"/>
      <c r="AL1313" s="54"/>
      <c r="AM1313" s="24"/>
      <c r="AN1313" s="25"/>
      <c r="AO1313" s="26"/>
      <c r="AP1313" s="79"/>
      <c r="AQ1313" s="24">
        <v>70</v>
      </c>
      <c r="AR1313" s="25">
        <v>200</v>
      </c>
      <c r="AS1313" s="112">
        <v>0</v>
      </c>
      <c r="AT1313" s="25"/>
      <c r="AU1313" s="25">
        <v>50</v>
      </c>
      <c r="AV1313" s="62">
        <f>SUM(AQ1313:AU1313)</f>
        <v>320</v>
      </c>
      <c r="AW1313" s="63">
        <f t="shared" si="519"/>
        <v>304</v>
      </c>
      <c r="AX1313" s="24">
        <v>6</v>
      </c>
      <c r="AY1313" s="25">
        <v>20</v>
      </c>
      <c r="AZ1313" s="25">
        <v>8</v>
      </c>
      <c r="BA1313" s="25">
        <v>1</v>
      </c>
      <c r="BB1313" s="25">
        <v>40</v>
      </c>
      <c r="BC1313" s="80">
        <f t="shared" si="520"/>
        <v>264</v>
      </c>
      <c r="BD1313" s="36">
        <f t="shared" si="511"/>
        <v>126.72</v>
      </c>
      <c r="BE1313" s="80">
        <f t="shared" si="521"/>
        <v>137.28</v>
      </c>
    </row>
    <row r="1314" spans="1:57" ht="18" thickBot="1">
      <c r="A1314" s="217">
        <v>41936</v>
      </c>
      <c r="B1314" s="201" t="str">
        <f t="shared" si="508"/>
        <v>18:00:00</v>
      </c>
      <c r="C1314" s="27" t="s">
        <v>24</v>
      </c>
      <c r="D1314" s="44">
        <v>992</v>
      </c>
      <c r="E1314" s="44">
        <v>315</v>
      </c>
      <c r="F1314" s="44">
        <v>852</v>
      </c>
      <c r="G1314" s="44">
        <v>33</v>
      </c>
      <c r="H1314" s="44">
        <v>11</v>
      </c>
      <c r="I1314" s="35">
        <v>11</v>
      </c>
      <c r="J1314" s="48">
        <f t="shared" si="512"/>
        <v>2159</v>
      </c>
      <c r="K1314" s="48">
        <f t="shared" si="513"/>
        <v>55</v>
      </c>
      <c r="L1314" s="44">
        <v>702</v>
      </c>
      <c r="M1314" s="19">
        <v>389</v>
      </c>
      <c r="N1314" s="19"/>
      <c r="O1314" s="19">
        <v>23</v>
      </c>
      <c r="P1314" s="45">
        <v>13</v>
      </c>
      <c r="Q1314" s="49"/>
      <c r="R1314" s="48">
        <f t="shared" si="514"/>
        <v>1091</v>
      </c>
      <c r="S1314" s="48">
        <f t="shared" si="515"/>
        <v>36</v>
      </c>
      <c r="T1314" s="50">
        <f t="shared" si="522"/>
        <v>91</v>
      </c>
      <c r="U1314" s="88">
        <v>4.38</v>
      </c>
      <c r="V1314" s="44">
        <v>7.5</v>
      </c>
      <c r="W1314" s="44">
        <v>10.5</v>
      </c>
      <c r="X1314" s="53"/>
      <c r="Y1314" s="53"/>
      <c r="Z1314" s="53"/>
      <c r="AA1314" s="53"/>
      <c r="AB1314" s="53"/>
      <c r="AC1314" s="67">
        <f t="shared" si="516"/>
        <v>0</v>
      </c>
      <c r="AD1314" s="128">
        <v>30</v>
      </c>
      <c r="AE1314" s="20">
        <f t="shared" si="517"/>
        <v>30</v>
      </c>
      <c r="AF1314" s="85">
        <f t="shared" si="509"/>
        <v>117.97999999999999</v>
      </c>
      <c r="AG1314" s="21">
        <f t="shared" si="523"/>
        <v>117.97999999999999</v>
      </c>
      <c r="AH1314" s="82"/>
      <c r="AI1314" s="51"/>
      <c r="AJ1314" s="22">
        <f t="shared" si="518"/>
        <v>117.97999999999999</v>
      </c>
      <c r="AK1314" s="23"/>
      <c r="AL1314" s="54"/>
      <c r="AM1314" s="24"/>
      <c r="AN1314" s="25"/>
      <c r="AO1314" s="26"/>
      <c r="AP1314" s="79"/>
      <c r="AQ1314" s="24">
        <v>70</v>
      </c>
      <c r="AR1314" s="25">
        <v>200</v>
      </c>
      <c r="AS1314" s="112">
        <v>0</v>
      </c>
      <c r="AT1314" s="25"/>
      <c r="AU1314" s="25">
        <v>50</v>
      </c>
      <c r="AV1314" s="62">
        <f t="shared" ref="AV1314:AV1333" si="524">SUM(AQ1313:AU1313)</f>
        <v>320</v>
      </c>
      <c r="AW1314" s="63">
        <f t="shared" si="519"/>
        <v>304</v>
      </c>
      <c r="AX1314" s="24">
        <v>6</v>
      </c>
      <c r="AY1314" s="25">
        <v>20</v>
      </c>
      <c r="AZ1314" s="25">
        <v>8</v>
      </c>
      <c r="BA1314" s="25">
        <v>1</v>
      </c>
      <c r="BB1314" s="25">
        <v>40</v>
      </c>
      <c r="BC1314" s="80">
        <f t="shared" si="520"/>
        <v>264</v>
      </c>
      <c r="BD1314" s="36">
        <f t="shared" si="511"/>
        <v>126.72</v>
      </c>
      <c r="BE1314" s="80">
        <f t="shared" si="521"/>
        <v>137.28</v>
      </c>
    </row>
    <row r="1315" spans="1:57" ht="18" thickBot="1">
      <c r="A1315" s="217">
        <v>41936</v>
      </c>
      <c r="B1315" s="201" t="str">
        <f t="shared" si="508"/>
        <v>18:15:00</v>
      </c>
      <c r="C1315" s="27" t="s">
        <v>35</v>
      </c>
      <c r="D1315" s="44">
        <v>874</v>
      </c>
      <c r="E1315" s="44">
        <v>325</v>
      </c>
      <c r="F1315" s="44">
        <v>506</v>
      </c>
      <c r="G1315" s="44">
        <v>33</v>
      </c>
      <c r="H1315" s="44">
        <v>12</v>
      </c>
      <c r="I1315" s="35">
        <v>11</v>
      </c>
      <c r="J1315" s="48">
        <f t="shared" si="512"/>
        <v>1705</v>
      </c>
      <c r="K1315" s="48">
        <f t="shared" si="513"/>
        <v>56</v>
      </c>
      <c r="L1315" s="44">
        <v>702</v>
      </c>
      <c r="M1315" s="19">
        <v>389</v>
      </c>
      <c r="N1315" s="19"/>
      <c r="O1315" s="19">
        <v>23</v>
      </c>
      <c r="P1315" s="45">
        <v>13</v>
      </c>
      <c r="Q1315" s="49"/>
      <c r="R1315" s="48">
        <f t="shared" si="514"/>
        <v>1091</v>
      </c>
      <c r="S1315" s="48">
        <f t="shared" si="515"/>
        <v>36</v>
      </c>
      <c r="T1315" s="50">
        <f t="shared" si="522"/>
        <v>92</v>
      </c>
      <c r="U1315" s="88">
        <v>4.38</v>
      </c>
      <c r="V1315" s="44">
        <v>7.5</v>
      </c>
      <c r="W1315" s="44">
        <v>10.5</v>
      </c>
      <c r="X1315" s="53"/>
      <c r="Y1315" s="53"/>
      <c r="Z1315" s="53"/>
      <c r="AA1315" s="53"/>
      <c r="AB1315" s="53"/>
      <c r="AC1315" s="67">
        <f t="shared" si="516"/>
        <v>0</v>
      </c>
      <c r="AD1315" s="128">
        <v>30</v>
      </c>
      <c r="AE1315" s="20">
        <f t="shared" si="517"/>
        <v>30</v>
      </c>
      <c r="AF1315" s="85">
        <f t="shared" si="509"/>
        <v>121.88</v>
      </c>
      <c r="AG1315" s="21">
        <f t="shared" si="523"/>
        <v>91.88</v>
      </c>
      <c r="AH1315" s="82"/>
      <c r="AI1315" s="51"/>
      <c r="AJ1315" s="22">
        <f t="shared" si="518"/>
        <v>121.88</v>
      </c>
      <c r="AK1315" s="23"/>
      <c r="AL1315" s="54"/>
      <c r="AM1315" s="24">
        <f>AE1315</f>
        <v>30</v>
      </c>
      <c r="AN1315" s="25">
        <f>BD1315</f>
        <v>126.72</v>
      </c>
      <c r="AO1315" s="26">
        <f>AM1315+AN1315</f>
        <v>156.72</v>
      </c>
      <c r="AP1315" s="79"/>
      <c r="AQ1315" s="24">
        <v>70</v>
      </c>
      <c r="AR1315" s="25">
        <v>200</v>
      </c>
      <c r="AS1315" s="112">
        <v>0</v>
      </c>
      <c r="AT1315" s="25"/>
      <c r="AU1315" s="25">
        <v>50</v>
      </c>
      <c r="AV1315" s="62">
        <f t="shared" si="524"/>
        <v>320</v>
      </c>
      <c r="AW1315" s="63">
        <f t="shared" si="519"/>
        <v>304</v>
      </c>
      <c r="AX1315" s="24">
        <v>6</v>
      </c>
      <c r="AY1315" s="25">
        <v>20</v>
      </c>
      <c r="AZ1315" s="25">
        <v>8</v>
      </c>
      <c r="BA1315" s="25">
        <v>1</v>
      </c>
      <c r="BB1315" s="25">
        <v>40</v>
      </c>
      <c r="BC1315" s="80">
        <f t="shared" si="520"/>
        <v>264</v>
      </c>
      <c r="BD1315" s="36">
        <f t="shared" si="511"/>
        <v>126.72</v>
      </c>
      <c r="BE1315" s="80">
        <f t="shared" si="521"/>
        <v>137.28</v>
      </c>
    </row>
    <row r="1316" spans="1:57" ht="18" thickBot="1">
      <c r="A1316" s="217">
        <v>41936</v>
      </c>
      <c r="B1316" s="201" t="str">
        <f t="shared" si="508"/>
        <v>18:30:00</v>
      </c>
      <c r="C1316" s="27" t="s">
        <v>36</v>
      </c>
      <c r="D1316" s="44">
        <v>875</v>
      </c>
      <c r="E1316" s="44">
        <v>329</v>
      </c>
      <c r="F1316" s="44">
        <v>509</v>
      </c>
      <c r="G1316" s="44">
        <v>30</v>
      </c>
      <c r="H1316" s="44">
        <v>12</v>
      </c>
      <c r="I1316" s="35">
        <v>11</v>
      </c>
      <c r="J1316" s="48">
        <f t="shared" si="512"/>
        <v>1713</v>
      </c>
      <c r="K1316" s="48">
        <f t="shared" si="513"/>
        <v>53</v>
      </c>
      <c r="L1316" s="44">
        <v>752</v>
      </c>
      <c r="M1316" s="19">
        <v>357</v>
      </c>
      <c r="N1316" s="19"/>
      <c r="O1316" s="19">
        <v>25</v>
      </c>
      <c r="P1316" s="45">
        <v>13</v>
      </c>
      <c r="Q1316" s="49"/>
      <c r="R1316" s="48">
        <f t="shared" si="514"/>
        <v>1109</v>
      </c>
      <c r="S1316" s="48">
        <f t="shared" si="515"/>
        <v>38</v>
      </c>
      <c r="T1316" s="50">
        <f t="shared" si="522"/>
        <v>91</v>
      </c>
      <c r="U1316" s="88">
        <v>4.38</v>
      </c>
      <c r="V1316" s="44">
        <v>7.5</v>
      </c>
      <c r="W1316" s="44">
        <v>11.5</v>
      </c>
      <c r="X1316" s="53"/>
      <c r="Y1316" s="53"/>
      <c r="Z1316" s="53"/>
      <c r="AA1316" s="53"/>
      <c r="AB1316" s="53"/>
      <c r="AC1316" s="67">
        <f t="shared" si="516"/>
        <v>0</v>
      </c>
      <c r="AD1316" s="128">
        <v>30</v>
      </c>
      <c r="AE1316" s="20">
        <f t="shared" si="517"/>
        <v>30</v>
      </c>
      <c r="AF1316" s="85">
        <f t="shared" si="509"/>
        <v>121.88</v>
      </c>
      <c r="AG1316" s="21">
        <f t="shared" si="523"/>
        <v>121.88</v>
      </c>
      <c r="AH1316" s="82"/>
      <c r="AI1316" s="51"/>
      <c r="AJ1316" s="22">
        <f t="shared" si="518"/>
        <v>121.88</v>
      </c>
      <c r="AK1316" s="23"/>
      <c r="AL1316" s="54"/>
      <c r="AM1316" s="24"/>
      <c r="AN1316" s="25"/>
      <c r="AO1316" s="26"/>
      <c r="AP1316" s="79"/>
      <c r="AQ1316" s="24">
        <v>70</v>
      </c>
      <c r="AR1316" s="25">
        <v>200</v>
      </c>
      <c r="AS1316" s="112">
        <v>0</v>
      </c>
      <c r="AT1316" s="25"/>
      <c r="AU1316" s="25">
        <v>50</v>
      </c>
      <c r="AV1316" s="62">
        <f t="shared" si="524"/>
        <v>320</v>
      </c>
      <c r="AW1316" s="63">
        <f t="shared" si="519"/>
        <v>304</v>
      </c>
      <c r="AX1316" s="24">
        <v>6</v>
      </c>
      <c r="AY1316" s="25">
        <v>20</v>
      </c>
      <c r="AZ1316" s="25">
        <v>8</v>
      </c>
      <c r="BA1316" s="25">
        <v>1</v>
      </c>
      <c r="BB1316" s="25">
        <v>40</v>
      </c>
      <c r="BC1316" s="80">
        <f t="shared" si="520"/>
        <v>264</v>
      </c>
      <c r="BD1316" s="36">
        <f t="shared" si="511"/>
        <v>126.72</v>
      </c>
      <c r="BE1316" s="80">
        <f t="shared" si="521"/>
        <v>137.28</v>
      </c>
    </row>
    <row r="1317" spans="1:57" ht="18" thickBot="1">
      <c r="A1317" s="217">
        <v>41936</v>
      </c>
      <c r="B1317" s="201" t="str">
        <f t="shared" si="508"/>
        <v>18:45:00</v>
      </c>
      <c r="C1317" s="27" t="s">
        <v>51</v>
      </c>
      <c r="D1317" s="44">
        <v>875</v>
      </c>
      <c r="E1317" s="44">
        <v>329</v>
      </c>
      <c r="F1317" s="44">
        <v>509</v>
      </c>
      <c r="G1317" s="44">
        <v>30</v>
      </c>
      <c r="H1317" s="44">
        <v>12</v>
      </c>
      <c r="I1317" s="35">
        <v>11</v>
      </c>
      <c r="J1317" s="48">
        <f t="shared" si="512"/>
        <v>1713</v>
      </c>
      <c r="K1317" s="48">
        <f t="shared" si="513"/>
        <v>53</v>
      </c>
      <c r="L1317" s="44">
        <v>752</v>
      </c>
      <c r="M1317" s="19">
        <v>357</v>
      </c>
      <c r="N1317" s="19"/>
      <c r="O1317" s="19">
        <v>25</v>
      </c>
      <c r="P1317" s="45">
        <v>13</v>
      </c>
      <c r="Q1317" s="49"/>
      <c r="R1317" s="48">
        <f t="shared" si="514"/>
        <v>1109</v>
      </c>
      <c r="S1317" s="48">
        <f t="shared" si="515"/>
        <v>38</v>
      </c>
      <c r="T1317" s="50">
        <f t="shared" si="522"/>
        <v>91</v>
      </c>
      <c r="U1317" s="88">
        <v>4.38</v>
      </c>
      <c r="V1317" s="44">
        <v>7.5</v>
      </c>
      <c r="W1317" s="44">
        <v>11.5</v>
      </c>
      <c r="X1317" s="53"/>
      <c r="Y1317" s="53"/>
      <c r="Z1317" s="53"/>
      <c r="AA1317" s="53"/>
      <c r="AB1317" s="53"/>
      <c r="AC1317" s="67">
        <f t="shared" si="516"/>
        <v>0</v>
      </c>
      <c r="AD1317" s="128">
        <v>30</v>
      </c>
      <c r="AE1317" s="20">
        <f t="shared" si="517"/>
        <v>30</v>
      </c>
      <c r="AF1317" s="85">
        <f t="shared" si="509"/>
        <v>121.88</v>
      </c>
      <c r="AG1317" s="21">
        <f t="shared" si="523"/>
        <v>121.88</v>
      </c>
      <c r="AH1317" s="82"/>
      <c r="AI1317" s="51"/>
      <c r="AJ1317" s="22">
        <f t="shared" si="518"/>
        <v>121.88</v>
      </c>
      <c r="AK1317" s="23"/>
      <c r="AL1317" s="54"/>
      <c r="AM1317" s="24"/>
      <c r="AN1317" s="25"/>
      <c r="AO1317" s="26"/>
      <c r="AP1317" s="79"/>
      <c r="AQ1317" s="24">
        <v>70</v>
      </c>
      <c r="AR1317" s="25">
        <v>200</v>
      </c>
      <c r="AS1317" s="112">
        <v>0</v>
      </c>
      <c r="AT1317" s="25"/>
      <c r="AU1317" s="25">
        <v>50</v>
      </c>
      <c r="AV1317" s="62">
        <f t="shared" si="524"/>
        <v>320</v>
      </c>
      <c r="AW1317" s="63">
        <f t="shared" si="519"/>
        <v>304</v>
      </c>
      <c r="AX1317" s="24">
        <v>6</v>
      </c>
      <c r="AY1317" s="25">
        <v>20</v>
      </c>
      <c r="AZ1317" s="25">
        <v>8</v>
      </c>
      <c r="BA1317" s="25">
        <v>1</v>
      </c>
      <c r="BB1317" s="25">
        <v>40</v>
      </c>
      <c r="BC1317" s="80">
        <f t="shared" si="520"/>
        <v>264</v>
      </c>
      <c r="BD1317" s="36">
        <f t="shared" si="511"/>
        <v>126.72</v>
      </c>
      <c r="BE1317" s="80">
        <f t="shared" si="521"/>
        <v>137.28</v>
      </c>
    </row>
    <row r="1318" spans="1:57" ht="18" thickBot="1">
      <c r="A1318" s="217">
        <v>41936</v>
      </c>
      <c r="B1318" s="201" t="str">
        <f t="shared" si="508"/>
        <v>19:00:00</v>
      </c>
      <c r="C1318" s="27" t="s">
        <v>25</v>
      </c>
      <c r="D1318" s="44">
        <v>1016</v>
      </c>
      <c r="E1318" s="44">
        <v>134</v>
      </c>
      <c r="F1318" s="44">
        <v>780</v>
      </c>
      <c r="G1318" s="44">
        <v>39</v>
      </c>
      <c r="H1318" s="44"/>
      <c r="I1318" s="35">
        <v>25</v>
      </c>
      <c r="J1318" s="48">
        <f t="shared" si="512"/>
        <v>1930</v>
      </c>
      <c r="K1318" s="48">
        <f t="shared" si="513"/>
        <v>64</v>
      </c>
      <c r="L1318" s="44">
        <v>762</v>
      </c>
      <c r="M1318" s="19">
        <v>370</v>
      </c>
      <c r="N1318" s="19"/>
      <c r="O1318" s="19">
        <v>25</v>
      </c>
      <c r="P1318" s="45">
        <v>13</v>
      </c>
      <c r="Q1318" s="49"/>
      <c r="R1318" s="48">
        <f t="shared" si="514"/>
        <v>1132</v>
      </c>
      <c r="S1318" s="48">
        <f t="shared" si="515"/>
        <v>38</v>
      </c>
      <c r="T1318" s="50">
        <f t="shared" si="522"/>
        <v>102</v>
      </c>
      <c r="U1318" s="88">
        <v>6.12</v>
      </c>
      <c r="V1318" s="44">
        <v>7.5</v>
      </c>
      <c r="W1318" s="44">
        <v>11.8</v>
      </c>
      <c r="X1318" s="53"/>
      <c r="Y1318" s="53"/>
      <c r="Z1318" s="53"/>
      <c r="AA1318" s="53"/>
      <c r="AB1318" s="53"/>
      <c r="AC1318" s="67">
        <f t="shared" si="516"/>
        <v>0</v>
      </c>
      <c r="AD1318" s="128">
        <v>30</v>
      </c>
      <c r="AE1318" s="20">
        <f t="shared" si="517"/>
        <v>30</v>
      </c>
      <c r="AF1318" s="85">
        <f t="shared" si="509"/>
        <v>134.92000000000002</v>
      </c>
      <c r="AG1318" s="21">
        <f t="shared" si="523"/>
        <v>134.92000000000002</v>
      </c>
      <c r="AH1318" s="82"/>
      <c r="AI1318" s="51"/>
      <c r="AJ1318" s="22">
        <f t="shared" si="518"/>
        <v>134.92000000000002</v>
      </c>
      <c r="AK1318" s="23"/>
      <c r="AL1318" s="54"/>
      <c r="AM1318" s="24"/>
      <c r="AN1318" s="25"/>
      <c r="AO1318" s="26"/>
      <c r="AP1318" s="79"/>
      <c r="AQ1318" s="24">
        <v>70</v>
      </c>
      <c r="AR1318" s="25">
        <v>200</v>
      </c>
      <c r="AS1318" s="112">
        <v>0</v>
      </c>
      <c r="AT1318" s="25"/>
      <c r="AU1318" s="25">
        <v>50</v>
      </c>
      <c r="AV1318" s="62">
        <f t="shared" si="524"/>
        <v>320</v>
      </c>
      <c r="AW1318" s="63">
        <f t="shared" si="519"/>
        <v>304</v>
      </c>
      <c r="AX1318" s="24">
        <v>6</v>
      </c>
      <c r="AY1318" s="25">
        <v>20</v>
      </c>
      <c r="AZ1318" s="25">
        <v>8</v>
      </c>
      <c r="BA1318" s="25">
        <v>1</v>
      </c>
      <c r="BB1318" s="25">
        <v>40</v>
      </c>
      <c r="BC1318" s="80">
        <f t="shared" si="520"/>
        <v>264</v>
      </c>
      <c r="BD1318" s="36">
        <f t="shared" si="511"/>
        <v>126.72</v>
      </c>
      <c r="BE1318" s="80">
        <f t="shared" si="521"/>
        <v>137.28</v>
      </c>
    </row>
    <row r="1319" spans="1:57" ht="18" thickBot="1">
      <c r="A1319" s="217">
        <v>41936</v>
      </c>
      <c r="B1319" s="201" t="str">
        <f t="shared" si="508"/>
        <v>19:15:00</v>
      </c>
      <c r="C1319" s="27" t="s">
        <v>52</v>
      </c>
      <c r="D1319" s="44">
        <v>1027</v>
      </c>
      <c r="E1319" s="44">
        <v>277</v>
      </c>
      <c r="F1319" s="44">
        <v>798</v>
      </c>
      <c r="G1319" s="44">
        <v>39</v>
      </c>
      <c r="H1319" s="44"/>
      <c r="I1319" s="35">
        <v>25</v>
      </c>
      <c r="J1319" s="48">
        <f t="shared" si="512"/>
        <v>2102</v>
      </c>
      <c r="K1319" s="48">
        <f t="shared" si="513"/>
        <v>64</v>
      </c>
      <c r="L1319" s="44">
        <v>762</v>
      </c>
      <c r="M1319" s="19">
        <v>370</v>
      </c>
      <c r="N1319" s="19"/>
      <c r="O1319" s="19">
        <v>25</v>
      </c>
      <c r="P1319" s="45">
        <v>13</v>
      </c>
      <c r="Q1319" s="49"/>
      <c r="R1319" s="48">
        <f t="shared" si="514"/>
        <v>1132</v>
      </c>
      <c r="S1319" s="48">
        <f t="shared" si="515"/>
        <v>38</v>
      </c>
      <c r="T1319" s="50">
        <f t="shared" si="522"/>
        <v>102</v>
      </c>
      <c r="U1319" s="88">
        <v>6.12</v>
      </c>
      <c r="V1319" s="44">
        <v>7.5</v>
      </c>
      <c r="W1319" s="44">
        <v>11.8</v>
      </c>
      <c r="X1319" s="53"/>
      <c r="Y1319" s="53"/>
      <c r="Z1319" s="53"/>
      <c r="AA1319" s="53"/>
      <c r="AB1319" s="53"/>
      <c r="AC1319" s="67">
        <f t="shared" si="516"/>
        <v>0</v>
      </c>
      <c r="AD1319" s="128">
        <v>30</v>
      </c>
      <c r="AE1319" s="20">
        <f t="shared" si="517"/>
        <v>30</v>
      </c>
      <c r="AF1319" s="85">
        <f t="shared" si="509"/>
        <v>134.92000000000002</v>
      </c>
      <c r="AG1319" s="21">
        <f t="shared" si="523"/>
        <v>134.92000000000002</v>
      </c>
      <c r="AH1319" s="82"/>
      <c r="AI1319" s="51"/>
      <c r="AJ1319" s="22">
        <f t="shared" si="518"/>
        <v>134.92000000000002</v>
      </c>
      <c r="AK1319" s="23"/>
      <c r="AL1319" s="54"/>
      <c r="AM1319" s="24"/>
      <c r="AN1319" s="25"/>
      <c r="AO1319" s="26"/>
      <c r="AP1319" s="79"/>
      <c r="AQ1319" s="24">
        <v>70</v>
      </c>
      <c r="AR1319" s="25">
        <v>200</v>
      </c>
      <c r="AS1319" s="112">
        <v>0</v>
      </c>
      <c r="AT1319" s="25"/>
      <c r="AU1319" s="25">
        <v>50</v>
      </c>
      <c r="AV1319" s="62">
        <f t="shared" si="524"/>
        <v>320</v>
      </c>
      <c r="AW1319" s="63">
        <f t="shared" si="519"/>
        <v>304</v>
      </c>
      <c r="AX1319" s="24">
        <v>6</v>
      </c>
      <c r="AY1319" s="25">
        <v>20</v>
      </c>
      <c r="AZ1319" s="25">
        <v>8</v>
      </c>
      <c r="BA1319" s="25">
        <v>1</v>
      </c>
      <c r="BB1319" s="25">
        <v>40</v>
      </c>
      <c r="BC1319" s="80">
        <f t="shared" si="520"/>
        <v>264</v>
      </c>
      <c r="BD1319" s="36">
        <f t="shared" si="511"/>
        <v>126.72</v>
      </c>
      <c r="BE1319" s="80">
        <f t="shared" si="521"/>
        <v>137.28</v>
      </c>
    </row>
    <row r="1320" spans="1:57" ht="18" thickBot="1">
      <c r="A1320" s="217">
        <v>41936</v>
      </c>
      <c r="B1320" s="201" t="str">
        <f t="shared" si="508"/>
        <v>19:30:00</v>
      </c>
      <c r="C1320" s="27" t="s">
        <v>37</v>
      </c>
      <c r="D1320" s="44">
        <v>1063</v>
      </c>
      <c r="E1320" s="44">
        <v>469</v>
      </c>
      <c r="F1320" s="44">
        <v>807</v>
      </c>
      <c r="G1320" s="44">
        <v>53</v>
      </c>
      <c r="H1320" s="44"/>
      <c r="I1320" s="35">
        <v>26</v>
      </c>
      <c r="J1320" s="48">
        <f t="shared" si="512"/>
        <v>2339</v>
      </c>
      <c r="K1320" s="48">
        <f t="shared" si="513"/>
        <v>79</v>
      </c>
      <c r="L1320" s="44">
        <v>769</v>
      </c>
      <c r="M1320" s="19">
        <v>380</v>
      </c>
      <c r="N1320" s="19"/>
      <c r="O1320" s="19">
        <v>25</v>
      </c>
      <c r="P1320" s="45">
        <v>13</v>
      </c>
      <c r="Q1320" s="49"/>
      <c r="R1320" s="48">
        <f t="shared" si="514"/>
        <v>1149</v>
      </c>
      <c r="S1320" s="48">
        <f t="shared" si="515"/>
        <v>38</v>
      </c>
      <c r="T1320" s="50">
        <f t="shared" si="522"/>
        <v>117</v>
      </c>
      <c r="U1320" s="88">
        <v>6.12</v>
      </c>
      <c r="V1320" s="44">
        <v>7.5</v>
      </c>
      <c r="W1320" s="44">
        <v>11.8</v>
      </c>
      <c r="X1320" s="53"/>
      <c r="Y1320" s="53"/>
      <c r="Z1320" s="53"/>
      <c r="AA1320" s="53"/>
      <c r="AB1320" s="53"/>
      <c r="AC1320" s="67">
        <f t="shared" si="516"/>
        <v>0</v>
      </c>
      <c r="AD1320" s="128">
        <v>30</v>
      </c>
      <c r="AE1320" s="20">
        <f t="shared" si="517"/>
        <v>30</v>
      </c>
      <c r="AF1320" s="85">
        <f t="shared" si="509"/>
        <v>149.92000000000002</v>
      </c>
      <c r="AG1320" s="21">
        <f t="shared" si="523"/>
        <v>149.92000000000002</v>
      </c>
      <c r="AH1320" s="82"/>
      <c r="AI1320" s="51"/>
      <c r="AJ1320" s="22">
        <f t="shared" si="518"/>
        <v>149.92000000000002</v>
      </c>
      <c r="AK1320" s="23"/>
      <c r="AL1320" s="54"/>
      <c r="AM1320" s="24"/>
      <c r="AN1320" s="25"/>
      <c r="AO1320" s="26"/>
      <c r="AP1320" s="79"/>
      <c r="AQ1320" s="24">
        <v>70</v>
      </c>
      <c r="AR1320" s="25">
        <v>200</v>
      </c>
      <c r="AS1320" s="112">
        <v>0</v>
      </c>
      <c r="AT1320" s="25"/>
      <c r="AU1320" s="25">
        <v>50</v>
      </c>
      <c r="AV1320" s="62">
        <f t="shared" si="524"/>
        <v>320</v>
      </c>
      <c r="AW1320" s="63">
        <f t="shared" si="519"/>
        <v>304</v>
      </c>
      <c r="AX1320" s="24">
        <v>6</v>
      </c>
      <c r="AY1320" s="25">
        <v>20</v>
      </c>
      <c r="AZ1320" s="25">
        <v>8</v>
      </c>
      <c r="BA1320" s="25">
        <v>1</v>
      </c>
      <c r="BB1320" s="25">
        <v>40</v>
      </c>
      <c r="BC1320" s="80">
        <f t="shared" si="520"/>
        <v>264</v>
      </c>
      <c r="BD1320" s="36">
        <f t="shared" si="511"/>
        <v>126.72</v>
      </c>
      <c r="BE1320" s="80">
        <f t="shared" si="521"/>
        <v>137.28</v>
      </c>
    </row>
    <row r="1321" spans="1:57" ht="18" thickBot="1">
      <c r="A1321" s="217">
        <v>41936</v>
      </c>
      <c r="B1321" s="201" t="str">
        <f t="shared" si="508"/>
        <v>19:45:00</v>
      </c>
      <c r="C1321" s="27" t="s">
        <v>53</v>
      </c>
      <c r="D1321" s="44">
        <v>1063</v>
      </c>
      <c r="E1321" s="44">
        <v>469</v>
      </c>
      <c r="F1321" s="44">
        <v>807</v>
      </c>
      <c r="G1321" s="44">
        <v>53</v>
      </c>
      <c r="H1321" s="44"/>
      <c r="I1321" s="35">
        <v>26</v>
      </c>
      <c r="J1321" s="48">
        <f t="shared" si="512"/>
        <v>2339</v>
      </c>
      <c r="K1321" s="48">
        <f t="shared" si="513"/>
        <v>79</v>
      </c>
      <c r="L1321" s="44">
        <v>769</v>
      </c>
      <c r="M1321" s="19">
        <v>380</v>
      </c>
      <c r="N1321" s="19"/>
      <c r="O1321" s="19">
        <v>25</v>
      </c>
      <c r="P1321" s="45">
        <v>13</v>
      </c>
      <c r="Q1321" s="49"/>
      <c r="R1321" s="48">
        <f t="shared" si="514"/>
        <v>1149</v>
      </c>
      <c r="S1321" s="48">
        <f t="shared" si="515"/>
        <v>38</v>
      </c>
      <c r="T1321" s="50">
        <f t="shared" si="522"/>
        <v>117</v>
      </c>
      <c r="U1321" s="88">
        <v>6.12</v>
      </c>
      <c r="V1321" s="44">
        <v>7.5</v>
      </c>
      <c r="W1321" s="44">
        <v>11.8</v>
      </c>
      <c r="X1321" s="53"/>
      <c r="Y1321" s="53"/>
      <c r="Z1321" s="53"/>
      <c r="AA1321" s="53"/>
      <c r="AB1321" s="53"/>
      <c r="AC1321" s="67">
        <f t="shared" si="516"/>
        <v>0</v>
      </c>
      <c r="AD1321" s="128">
        <v>30</v>
      </c>
      <c r="AE1321" s="20">
        <f t="shared" si="517"/>
        <v>30</v>
      </c>
      <c r="AF1321" s="85">
        <f t="shared" si="509"/>
        <v>149.92000000000002</v>
      </c>
      <c r="AG1321" s="21">
        <f t="shared" si="523"/>
        <v>149.92000000000002</v>
      </c>
      <c r="AH1321" s="82"/>
      <c r="AI1321" s="51"/>
      <c r="AJ1321" s="22">
        <f t="shared" si="518"/>
        <v>149.92000000000002</v>
      </c>
      <c r="AK1321" s="23"/>
      <c r="AL1321" s="54"/>
      <c r="AM1321" s="24"/>
      <c r="AN1321" s="25"/>
      <c r="AO1321" s="26"/>
      <c r="AP1321" s="79"/>
      <c r="AQ1321" s="24">
        <v>70</v>
      </c>
      <c r="AR1321" s="25">
        <v>200</v>
      </c>
      <c r="AS1321" s="112">
        <v>0</v>
      </c>
      <c r="AT1321" s="25"/>
      <c r="AU1321" s="25">
        <v>50</v>
      </c>
      <c r="AV1321" s="62">
        <f t="shared" si="524"/>
        <v>320</v>
      </c>
      <c r="AW1321" s="63">
        <f t="shared" si="519"/>
        <v>304</v>
      </c>
      <c r="AX1321" s="24">
        <v>6</v>
      </c>
      <c r="AY1321" s="25">
        <v>20</v>
      </c>
      <c r="AZ1321" s="25">
        <v>8</v>
      </c>
      <c r="BA1321" s="25">
        <v>1</v>
      </c>
      <c r="BB1321" s="25">
        <v>40</v>
      </c>
      <c r="BC1321" s="80">
        <f t="shared" si="520"/>
        <v>264</v>
      </c>
      <c r="BD1321" s="36">
        <f t="shared" si="511"/>
        <v>126.72</v>
      </c>
      <c r="BE1321" s="80">
        <f t="shared" si="521"/>
        <v>137.28</v>
      </c>
    </row>
    <row r="1322" spans="1:57" ht="18" thickBot="1">
      <c r="A1322" s="217">
        <v>41936</v>
      </c>
      <c r="B1322" s="201" t="str">
        <f t="shared" si="508"/>
        <v>20:00:00</v>
      </c>
      <c r="C1322" s="27" t="s">
        <v>26</v>
      </c>
      <c r="D1322" s="44">
        <v>1073</v>
      </c>
      <c r="E1322" s="44">
        <v>473</v>
      </c>
      <c r="F1322" s="44">
        <v>809</v>
      </c>
      <c r="G1322" s="44">
        <v>54</v>
      </c>
      <c r="H1322" s="44"/>
      <c r="I1322" s="35">
        <v>26</v>
      </c>
      <c r="J1322" s="48">
        <f t="shared" si="512"/>
        <v>2355</v>
      </c>
      <c r="K1322" s="48">
        <f t="shared" si="513"/>
        <v>80</v>
      </c>
      <c r="L1322" s="44">
        <v>820</v>
      </c>
      <c r="M1322" s="19">
        <v>384</v>
      </c>
      <c r="N1322" s="19"/>
      <c r="O1322" s="19">
        <v>27</v>
      </c>
      <c r="P1322" s="45">
        <v>13</v>
      </c>
      <c r="Q1322" s="49"/>
      <c r="R1322" s="48">
        <f t="shared" si="514"/>
        <v>1204</v>
      </c>
      <c r="S1322" s="48">
        <f t="shared" si="515"/>
        <v>40</v>
      </c>
      <c r="T1322" s="50">
        <f t="shared" si="522"/>
        <v>120</v>
      </c>
      <c r="U1322" s="88">
        <v>6.24</v>
      </c>
      <c r="V1322" s="44">
        <v>7.6</v>
      </c>
      <c r="W1322" s="44">
        <v>11.8</v>
      </c>
      <c r="X1322" s="53"/>
      <c r="Y1322" s="53"/>
      <c r="Z1322" s="53"/>
      <c r="AA1322" s="53"/>
      <c r="AB1322" s="53"/>
      <c r="AC1322" s="67">
        <f t="shared" si="516"/>
        <v>0</v>
      </c>
      <c r="AD1322" s="128">
        <v>30</v>
      </c>
      <c r="AE1322" s="20">
        <f t="shared" si="517"/>
        <v>30</v>
      </c>
      <c r="AF1322" s="85">
        <f t="shared" si="509"/>
        <v>153.14000000000001</v>
      </c>
      <c r="AG1322" s="21">
        <f t="shared" si="523"/>
        <v>153.14000000000001</v>
      </c>
      <c r="AH1322" s="82"/>
      <c r="AI1322" s="51"/>
      <c r="AJ1322" s="22">
        <f t="shared" si="518"/>
        <v>153.14000000000001</v>
      </c>
      <c r="AK1322" s="23"/>
      <c r="AL1322" s="54"/>
      <c r="AM1322" s="24"/>
      <c r="AN1322" s="25"/>
      <c r="AO1322" s="26"/>
      <c r="AP1322" s="79"/>
      <c r="AQ1322" s="24">
        <v>70</v>
      </c>
      <c r="AR1322" s="25">
        <v>200</v>
      </c>
      <c r="AS1322" s="112">
        <v>0</v>
      </c>
      <c r="AT1322" s="25"/>
      <c r="AU1322" s="25">
        <v>50</v>
      </c>
      <c r="AV1322" s="62">
        <f t="shared" si="524"/>
        <v>320</v>
      </c>
      <c r="AW1322" s="63">
        <f t="shared" si="519"/>
        <v>304</v>
      </c>
      <c r="AX1322" s="24">
        <v>6</v>
      </c>
      <c r="AY1322" s="25">
        <v>20</v>
      </c>
      <c r="AZ1322" s="25">
        <v>8</v>
      </c>
      <c r="BA1322" s="25">
        <v>1</v>
      </c>
      <c r="BB1322" s="25">
        <v>40</v>
      </c>
      <c r="BC1322" s="80">
        <f t="shared" si="520"/>
        <v>264</v>
      </c>
      <c r="BD1322" s="36">
        <f t="shared" si="511"/>
        <v>126.72</v>
      </c>
      <c r="BE1322" s="80">
        <f t="shared" si="521"/>
        <v>137.28</v>
      </c>
    </row>
    <row r="1323" spans="1:57" ht="18" thickBot="1">
      <c r="A1323" s="217">
        <v>41936</v>
      </c>
      <c r="B1323" s="201" t="str">
        <f t="shared" si="508"/>
        <v>20:15:00</v>
      </c>
      <c r="C1323" s="27" t="s">
        <v>54</v>
      </c>
      <c r="D1323" s="44">
        <v>1073</v>
      </c>
      <c r="E1323" s="44">
        <v>473</v>
      </c>
      <c r="F1323" s="44">
        <v>809</v>
      </c>
      <c r="G1323" s="44">
        <v>54</v>
      </c>
      <c r="H1323" s="44"/>
      <c r="I1323" s="35">
        <v>26</v>
      </c>
      <c r="J1323" s="48">
        <f t="shared" si="512"/>
        <v>2355</v>
      </c>
      <c r="K1323" s="48">
        <f t="shared" si="513"/>
        <v>80</v>
      </c>
      <c r="L1323" s="44">
        <v>820</v>
      </c>
      <c r="M1323" s="19">
        <v>384</v>
      </c>
      <c r="N1323" s="19"/>
      <c r="O1323" s="19">
        <v>27</v>
      </c>
      <c r="P1323" s="45">
        <v>13</v>
      </c>
      <c r="Q1323" s="49"/>
      <c r="R1323" s="48">
        <f t="shared" si="514"/>
        <v>1204</v>
      </c>
      <c r="S1323" s="48">
        <f t="shared" si="515"/>
        <v>40</v>
      </c>
      <c r="T1323" s="50">
        <f t="shared" si="522"/>
        <v>120</v>
      </c>
      <c r="U1323" s="88">
        <v>6.24</v>
      </c>
      <c r="V1323" s="44">
        <v>7.6</v>
      </c>
      <c r="W1323" s="44">
        <v>11.8</v>
      </c>
      <c r="X1323" s="53"/>
      <c r="Y1323" s="53"/>
      <c r="Z1323" s="53"/>
      <c r="AA1323" s="53"/>
      <c r="AB1323" s="53"/>
      <c r="AC1323" s="67">
        <f t="shared" si="516"/>
        <v>0</v>
      </c>
      <c r="AD1323" s="128">
        <v>30</v>
      </c>
      <c r="AE1323" s="20">
        <f t="shared" si="517"/>
        <v>30</v>
      </c>
      <c r="AF1323" s="85">
        <f t="shared" si="509"/>
        <v>153.24</v>
      </c>
      <c r="AG1323" s="21">
        <f t="shared" si="523"/>
        <v>153.24</v>
      </c>
      <c r="AH1323" s="82"/>
      <c r="AI1323" s="51"/>
      <c r="AJ1323" s="22">
        <f t="shared" si="518"/>
        <v>153.24</v>
      </c>
      <c r="AK1323" s="23"/>
      <c r="AL1323" s="54"/>
      <c r="AM1323" s="24"/>
      <c r="AN1323" s="25"/>
      <c r="AO1323" s="26"/>
      <c r="AP1323" s="79"/>
      <c r="AQ1323" s="24">
        <v>70</v>
      </c>
      <c r="AR1323" s="25">
        <v>200</v>
      </c>
      <c r="AS1323" s="112">
        <v>0</v>
      </c>
      <c r="AT1323" s="25"/>
      <c r="AU1323" s="25">
        <v>50</v>
      </c>
      <c r="AV1323" s="62">
        <f t="shared" si="524"/>
        <v>320</v>
      </c>
      <c r="AW1323" s="63">
        <f t="shared" si="519"/>
        <v>304</v>
      </c>
      <c r="AX1323" s="24">
        <v>6</v>
      </c>
      <c r="AY1323" s="25">
        <v>20</v>
      </c>
      <c r="AZ1323" s="25">
        <v>8</v>
      </c>
      <c r="BA1323" s="25">
        <v>1</v>
      </c>
      <c r="BB1323" s="25">
        <v>40</v>
      </c>
      <c r="BC1323" s="80">
        <f t="shared" si="520"/>
        <v>264</v>
      </c>
      <c r="BD1323" s="36">
        <f t="shared" si="511"/>
        <v>126.72</v>
      </c>
      <c r="BE1323" s="80">
        <f t="shared" si="521"/>
        <v>137.28</v>
      </c>
    </row>
    <row r="1324" spans="1:57" ht="18" thickBot="1">
      <c r="A1324" s="217">
        <v>41936</v>
      </c>
      <c r="B1324" s="201" t="str">
        <f t="shared" si="508"/>
        <v>20:30:00</v>
      </c>
      <c r="C1324" s="27" t="s">
        <v>55</v>
      </c>
      <c r="D1324" s="44">
        <v>1070</v>
      </c>
      <c r="E1324" s="44">
        <v>466</v>
      </c>
      <c r="F1324" s="44">
        <v>811</v>
      </c>
      <c r="G1324" s="44">
        <v>53</v>
      </c>
      <c r="H1324" s="44"/>
      <c r="I1324" s="35">
        <v>27</v>
      </c>
      <c r="J1324" s="48">
        <f t="shared" si="512"/>
        <v>2347</v>
      </c>
      <c r="K1324" s="48">
        <f t="shared" si="513"/>
        <v>80</v>
      </c>
      <c r="L1324" s="44">
        <v>786</v>
      </c>
      <c r="M1324" s="19">
        <v>382</v>
      </c>
      <c r="N1324" s="19"/>
      <c r="O1324" s="19">
        <v>26</v>
      </c>
      <c r="P1324" s="45">
        <v>13</v>
      </c>
      <c r="Q1324" s="49"/>
      <c r="R1324" s="48">
        <f t="shared" si="514"/>
        <v>1168</v>
      </c>
      <c r="S1324" s="48">
        <f t="shared" si="515"/>
        <v>39</v>
      </c>
      <c r="T1324" s="50">
        <f t="shared" si="522"/>
        <v>119</v>
      </c>
      <c r="U1324" s="88">
        <v>6.24</v>
      </c>
      <c r="V1324" s="44">
        <v>7.6</v>
      </c>
      <c r="W1324" s="44">
        <v>11.8</v>
      </c>
      <c r="X1324" s="53"/>
      <c r="Y1324" s="53"/>
      <c r="Z1324" s="53"/>
      <c r="AA1324" s="53"/>
      <c r="AB1324" s="53"/>
      <c r="AC1324" s="67">
        <f t="shared" si="516"/>
        <v>0</v>
      </c>
      <c r="AD1324" s="128">
        <v>30</v>
      </c>
      <c r="AE1324" s="20">
        <f t="shared" si="517"/>
        <v>30</v>
      </c>
      <c r="AF1324" s="85">
        <f t="shared" si="509"/>
        <v>152.24</v>
      </c>
      <c r="AG1324" s="21">
        <f t="shared" si="523"/>
        <v>152.24</v>
      </c>
      <c r="AH1324" s="82"/>
      <c r="AI1324" s="51"/>
      <c r="AJ1324" s="22">
        <f t="shared" si="518"/>
        <v>152.24</v>
      </c>
      <c r="AK1324" s="23"/>
      <c r="AL1324" s="54"/>
      <c r="AM1324" s="24"/>
      <c r="AN1324" s="25"/>
      <c r="AO1324" s="26"/>
      <c r="AP1324" s="79"/>
      <c r="AQ1324" s="24">
        <v>70</v>
      </c>
      <c r="AR1324" s="25">
        <v>200</v>
      </c>
      <c r="AS1324" s="112">
        <v>0</v>
      </c>
      <c r="AT1324" s="25"/>
      <c r="AU1324" s="25">
        <v>50</v>
      </c>
      <c r="AV1324" s="62">
        <f t="shared" si="524"/>
        <v>320</v>
      </c>
      <c r="AW1324" s="63">
        <f t="shared" si="519"/>
        <v>304</v>
      </c>
      <c r="AX1324" s="24">
        <v>6</v>
      </c>
      <c r="AY1324" s="25">
        <v>20</v>
      </c>
      <c r="AZ1324" s="25">
        <v>8</v>
      </c>
      <c r="BA1324" s="25">
        <v>1</v>
      </c>
      <c r="BB1324" s="25">
        <v>40</v>
      </c>
      <c r="BC1324" s="80">
        <f t="shared" si="520"/>
        <v>264</v>
      </c>
      <c r="BD1324" s="36">
        <f t="shared" si="511"/>
        <v>126.72</v>
      </c>
      <c r="BE1324" s="80">
        <f t="shared" si="521"/>
        <v>137.28</v>
      </c>
    </row>
    <row r="1325" spans="1:57" ht="18" thickBot="1">
      <c r="A1325" s="217">
        <v>41936</v>
      </c>
      <c r="B1325" s="201" t="str">
        <f t="shared" si="508"/>
        <v>20:45:00</v>
      </c>
      <c r="C1325" s="27" t="s">
        <v>56</v>
      </c>
      <c r="D1325" s="44">
        <v>1070</v>
      </c>
      <c r="E1325" s="44">
        <v>466</v>
      </c>
      <c r="F1325" s="44">
        <v>811</v>
      </c>
      <c r="G1325" s="44">
        <v>53</v>
      </c>
      <c r="H1325" s="44"/>
      <c r="I1325" s="35">
        <v>27</v>
      </c>
      <c r="J1325" s="48">
        <f t="shared" si="512"/>
        <v>2347</v>
      </c>
      <c r="K1325" s="48">
        <f t="shared" si="513"/>
        <v>80</v>
      </c>
      <c r="L1325" s="44">
        <v>786</v>
      </c>
      <c r="M1325" s="19">
        <v>382</v>
      </c>
      <c r="N1325" s="19"/>
      <c r="O1325" s="19">
        <v>26</v>
      </c>
      <c r="P1325" s="45">
        <v>13</v>
      </c>
      <c r="Q1325" s="49"/>
      <c r="R1325" s="48">
        <f t="shared" si="514"/>
        <v>1168</v>
      </c>
      <c r="S1325" s="48">
        <f t="shared" si="515"/>
        <v>39</v>
      </c>
      <c r="T1325" s="50">
        <f t="shared" si="522"/>
        <v>119</v>
      </c>
      <c r="U1325" s="88">
        <v>6.24</v>
      </c>
      <c r="V1325" s="44">
        <v>7.6</v>
      </c>
      <c r="W1325" s="44">
        <v>11.8</v>
      </c>
      <c r="X1325" s="53"/>
      <c r="Y1325" s="53"/>
      <c r="Z1325" s="53"/>
      <c r="AA1325" s="53"/>
      <c r="AB1325" s="53"/>
      <c r="AC1325" s="67">
        <f t="shared" si="516"/>
        <v>0</v>
      </c>
      <c r="AD1325" s="128">
        <v>30</v>
      </c>
      <c r="AE1325" s="20">
        <f t="shared" si="517"/>
        <v>30</v>
      </c>
      <c r="AF1325" s="85">
        <f t="shared" si="509"/>
        <v>152.24</v>
      </c>
      <c r="AG1325" s="21">
        <f t="shared" si="523"/>
        <v>152.24</v>
      </c>
      <c r="AH1325" s="82"/>
      <c r="AI1325" s="51"/>
      <c r="AJ1325" s="22">
        <f t="shared" si="518"/>
        <v>152.24</v>
      </c>
      <c r="AK1325" s="23"/>
      <c r="AL1325" s="54"/>
      <c r="AM1325" s="24"/>
      <c r="AN1325" s="25"/>
      <c r="AO1325" s="26"/>
      <c r="AP1325" s="79"/>
      <c r="AQ1325" s="24">
        <v>70</v>
      </c>
      <c r="AR1325" s="25">
        <v>200</v>
      </c>
      <c r="AS1325" s="112">
        <v>0</v>
      </c>
      <c r="AT1325" s="25"/>
      <c r="AU1325" s="25">
        <v>50</v>
      </c>
      <c r="AV1325" s="62">
        <f t="shared" si="524"/>
        <v>320</v>
      </c>
      <c r="AW1325" s="63">
        <f t="shared" si="519"/>
        <v>304</v>
      </c>
      <c r="AX1325" s="24">
        <v>6</v>
      </c>
      <c r="AY1325" s="25">
        <v>20</v>
      </c>
      <c r="AZ1325" s="25">
        <v>8</v>
      </c>
      <c r="BA1325" s="25">
        <v>1</v>
      </c>
      <c r="BB1325" s="25">
        <v>40</v>
      </c>
      <c r="BC1325" s="80">
        <f t="shared" si="520"/>
        <v>264</v>
      </c>
      <c r="BD1325" s="36">
        <f t="shared" si="511"/>
        <v>126.72</v>
      </c>
      <c r="BE1325" s="80">
        <f t="shared" si="521"/>
        <v>137.28</v>
      </c>
    </row>
    <row r="1326" spans="1:57" ht="18" thickBot="1">
      <c r="A1326" s="217">
        <v>41936</v>
      </c>
      <c r="B1326" s="201" t="str">
        <f t="shared" si="508"/>
        <v>21:00:00</v>
      </c>
      <c r="C1326" s="27" t="s">
        <v>27</v>
      </c>
      <c r="D1326" s="44">
        <v>1051</v>
      </c>
      <c r="E1326" s="44">
        <v>460</v>
      </c>
      <c r="F1326" s="44">
        <v>795</v>
      </c>
      <c r="G1326" s="44">
        <v>52</v>
      </c>
      <c r="H1326" s="44"/>
      <c r="I1326" s="35">
        <v>27</v>
      </c>
      <c r="J1326" s="48">
        <f t="shared" si="512"/>
        <v>2306</v>
      </c>
      <c r="K1326" s="48">
        <f t="shared" si="513"/>
        <v>79</v>
      </c>
      <c r="L1326" s="44">
        <v>779</v>
      </c>
      <c r="M1326" s="19">
        <v>378</v>
      </c>
      <c r="N1326" s="19"/>
      <c r="O1326" s="19">
        <v>25</v>
      </c>
      <c r="P1326" s="45">
        <v>13</v>
      </c>
      <c r="Q1326" s="49"/>
      <c r="R1326" s="48">
        <f t="shared" si="514"/>
        <v>1157</v>
      </c>
      <c r="S1326" s="48">
        <f t="shared" si="515"/>
        <v>38</v>
      </c>
      <c r="T1326" s="50">
        <f t="shared" si="522"/>
        <v>117</v>
      </c>
      <c r="U1326" s="88">
        <v>6</v>
      </c>
      <c r="V1326" s="44">
        <v>7.5</v>
      </c>
      <c r="W1326" s="44">
        <v>11.1</v>
      </c>
      <c r="X1326" s="53"/>
      <c r="Y1326" s="53"/>
      <c r="Z1326" s="53"/>
      <c r="AA1326" s="53"/>
      <c r="AB1326" s="53"/>
      <c r="AC1326" s="67">
        <f t="shared" si="516"/>
        <v>0</v>
      </c>
      <c r="AD1326" s="128">
        <v>30</v>
      </c>
      <c r="AE1326" s="20">
        <f t="shared" si="517"/>
        <v>30</v>
      </c>
      <c r="AF1326" s="85">
        <f t="shared" si="509"/>
        <v>149.19999999999999</v>
      </c>
      <c r="AG1326" s="21">
        <f t="shared" si="523"/>
        <v>149.19999999999999</v>
      </c>
      <c r="AH1326" s="82"/>
      <c r="AI1326" s="51"/>
      <c r="AJ1326" s="22">
        <f t="shared" si="518"/>
        <v>149.19999999999999</v>
      </c>
      <c r="AK1326" s="23"/>
      <c r="AL1326" s="54"/>
      <c r="AM1326" s="24"/>
      <c r="AN1326" s="25"/>
      <c r="AO1326" s="26"/>
      <c r="AP1326" s="79"/>
      <c r="AQ1326" s="24">
        <v>70</v>
      </c>
      <c r="AR1326" s="25">
        <v>200</v>
      </c>
      <c r="AS1326" s="112">
        <v>0</v>
      </c>
      <c r="AT1326" s="25"/>
      <c r="AU1326" s="25">
        <v>50</v>
      </c>
      <c r="AV1326" s="62">
        <f t="shared" si="524"/>
        <v>320</v>
      </c>
      <c r="AW1326" s="63">
        <f t="shared" si="519"/>
        <v>304</v>
      </c>
      <c r="AX1326" s="24">
        <v>6</v>
      </c>
      <c r="AY1326" s="25">
        <v>20</v>
      </c>
      <c r="AZ1326" s="25">
        <v>8</v>
      </c>
      <c r="BA1326" s="25">
        <v>1</v>
      </c>
      <c r="BB1326" s="25">
        <v>40</v>
      </c>
      <c r="BC1326" s="80">
        <f t="shared" si="520"/>
        <v>264</v>
      </c>
      <c r="BD1326" s="36">
        <f t="shared" si="511"/>
        <v>126.72</v>
      </c>
      <c r="BE1326" s="80">
        <f t="shared" si="521"/>
        <v>137.28</v>
      </c>
    </row>
    <row r="1327" spans="1:57" ht="18" thickBot="1">
      <c r="A1327" s="217">
        <v>41936</v>
      </c>
      <c r="B1327" s="201" t="str">
        <f t="shared" si="508"/>
        <v>21:15:00</v>
      </c>
      <c r="C1327" s="27" t="s">
        <v>57</v>
      </c>
      <c r="D1327" s="44">
        <v>1051</v>
      </c>
      <c r="E1327" s="44">
        <v>460</v>
      </c>
      <c r="F1327" s="44">
        <v>795</v>
      </c>
      <c r="G1327" s="44">
        <v>52</v>
      </c>
      <c r="H1327" s="44"/>
      <c r="I1327" s="35">
        <v>27</v>
      </c>
      <c r="J1327" s="48">
        <f t="shared" si="512"/>
        <v>2306</v>
      </c>
      <c r="K1327" s="48">
        <f t="shared" si="513"/>
        <v>79</v>
      </c>
      <c r="L1327" s="44">
        <v>779</v>
      </c>
      <c r="M1327" s="19">
        <v>378</v>
      </c>
      <c r="N1327" s="19"/>
      <c r="O1327" s="19">
        <v>25</v>
      </c>
      <c r="P1327" s="45">
        <v>13</v>
      </c>
      <c r="Q1327" s="49"/>
      <c r="R1327" s="48">
        <f t="shared" si="514"/>
        <v>1157</v>
      </c>
      <c r="S1327" s="48">
        <f t="shared" si="515"/>
        <v>38</v>
      </c>
      <c r="T1327" s="50">
        <f t="shared" si="522"/>
        <v>117</v>
      </c>
      <c r="U1327" s="88">
        <v>6</v>
      </c>
      <c r="V1327" s="44">
        <v>7.5</v>
      </c>
      <c r="W1327" s="44">
        <v>11.1</v>
      </c>
      <c r="X1327" s="53"/>
      <c r="Y1327" s="53"/>
      <c r="Z1327" s="53"/>
      <c r="AA1327" s="53"/>
      <c r="AB1327" s="53"/>
      <c r="AC1327" s="67">
        <f t="shared" si="516"/>
        <v>0</v>
      </c>
      <c r="AD1327" s="128">
        <v>30</v>
      </c>
      <c r="AE1327" s="20">
        <f t="shared" si="517"/>
        <v>30</v>
      </c>
      <c r="AF1327" s="85">
        <f t="shared" si="509"/>
        <v>149.1</v>
      </c>
      <c r="AG1327" s="21">
        <f t="shared" si="523"/>
        <v>149.1</v>
      </c>
      <c r="AH1327" s="82"/>
      <c r="AI1327" s="51"/>
      <c r="AJ1327" s="22">
        <f t="shared" si="518"/>
        <v>149.1</v>
      </c>
      <c r="AK1327" s="23"/>
      <c r="AL1327" s="54"/>
      <c r="AM1327" s="24"/>
      <c r="AN1327" s="25"/>
      <c r="AO1327" s="26"/>
      <c r="AP1327" s="79"/>
      <c r="AQ1327" s="24">
        <v>70</v>
      </c>
      <c r="AR1327" s="25">
        <v>200</v>
      </c>
      <c r="AS1327" s="112">
        <v>0</v>
      </c>
      <c r="AT1327" s="25"/>
      <c r="AU1327" s="25">
        <v>50</v>
      </c>
      <c r="AV1327" s="62">
        <f t="shared" si="524"/>
        <v>320</v>
      </c>
      <c r="AW1327" s="63">
        <f t="shared" si="519"/>
        <v>304</v>
      </c>
      <c r="AX1327" s="24">
        <v>6</v>
      </c>
      <c r="AY1327" s="25">
        <v>20</v>
      </c>
      <c r="AZ1327" s="25">
        <v>8</v>
      </c>
      <c r="BA1327" s="25">
        <v>1</v>
      </c>
      <c r="BB1327" s="25">
        <v>40</v>
      </c>
      <c r="BC1327" s="80">
        <f t="shared" si="520"/>
        <v>264</v>
      </c>
      <c r="BD1327" s="36">
        <f t="shared" si="511"/>
        <v>126.72</v>
      </c>
      <c r="BE1327" s="80">
        <f t="shared" si="521"/>
        <v>137.28</v>
      </c>
    </row>
    <row r="1328" spans="1:57" ht="18" thickBot="1">
      <c r="A1328" s="217">
        <v>41936</v>
      </c>
      <c r="B1328" s="201" t="str">
        <f t="shared" si="508"/>
        <v>21:30:00</v>
      </c>
      <c r="C1328" s="27" t="s">
        <v>58</v>
      </c>
      <c r="D1328" s="44">
        <v>1043</v>
      </c>
      <c r="E1328" s="44">
        <v>452</v>
      </c>
      <c r="F1328" s="44">
        <v>786</v>
      </c>
      <c r="G1328" s="44">
        <v>52</v>
      </c>
      <c r="H1328" s="44"/>
      <c r="I1328" s="35">
        <v>26</v>
      </c>
      <c r="J1328" s="48">
        <f t="shared" si="512"/>
        <v>2281</v>
      </c>
      <c r="K1328" s="48">
        <f t="shared" si="513"/>
        <v>78</v>
      </c>
      <c r="L1328" s="44">
        <v>754</v>
      </c>
      <c r="M1328" s="19">
        <v>375</v>
      </c>
      <c r="N1328" s="19"/>
      <c r="O1328" s="19">
        <v>25</v>
      </c>
      <c r="P1328" s="45">
        <v>13</v>
      </c>
      <c r="Q1328" s="49"/>
      <c r="R1328" s="48">
        <f t="shared" si="514"/>
        <v>1129</v>
      </c>
      <c r="S1328" s="48">
        <f t="shared" si="515"/>
        <v>38</v>
      </c>
      <c r="T1328" s="50">
        <f t="shared" si="522"/>
        <v>116</v>
      </c>
      <c r="U1328" s="88">
        <v>6</v>
      </c>
      <c r="V1328" s="44">
        <v>7</v>
      </c>
      <c r="W1328" s="44">
        <v>11.1</v>
      </c>
      <c r="X1328" s="53"/>
      <c r="Y1328" s="53"/>
      <c r="Z1328" s="53"/>
      <c r="AA1328" s="53"/>
      <c r="AB1328" s="53"/>
      <c r="AC1328" s="67">
        <f t="shared" si="516"/>
        <v>0</v>
      </c>
      <c r="AD1328" s="128">
        <v>30</v>
      </c>
      <c r="AE1328" s="20">
        <f t="shared" si="517"/>
        <v>30</v>
      </c>
      <c r="AF1328" s="85">
        <f t="shared" si="509"/>
        <v>147.6</v>
      </c>
      <c r="AG1328" s="21">
        <f t="shared" si="523"/>
        <v>147.6</v>
      </c>
      <c r="AH1328" s="82"/>
      <c r="AI1328" s="51"/>
      <c r="AJ1328" s="22">
        <f t="shared" si="518"/>
        <v>147.6</v>
      </c>
      <c r="AK1328" s="23"/>
      <c r="AL1328" s="54"/>
      <c r="AM1328" s="24"/>
      <c r="AN1328" s="25"/>
      <c r="AO1328" s="26"/>
      <c r="AP1328" s="79"/>
      <c r="AQ1328" s="24">
        <v>70</v>
      </c>
      <c r="AR1328" s="25">
        <v>200</v>
      </c>
      <c r="AS1328" s="112">
        <v>0</v>
      </c>
      <c r="AT1328" s="25"/>
      <c r="AU1328" s="25">
        <v>50</v>
      </c>
      <c r="AV1328" s="62">
        <f t="shared" si="524"/>
        <v>320</v>
      </c>
      <c r="AW1328" s="63">
        <f t="shared" si="519"/>
        <v>304</v>
      </c>
      <c r="AX1328" s="24">
        <v>6</v>
      </c>
      <c r="AY1328" s="25">
        <v>20</v>
      </c>
      <c r="AZ1328" s="25">
        <v>8</v>
      </c>
      <c r="BA1328" s="25">
        <v>1</v>
      </c>
      <c r="BB1328" s="25">
        <v>40</v>
      </c>
      <c r="BC1328" s="80">
        <f t="shared" si="520"/>
        <v>264</v>
      </c>
      <c r="BD1328" s="36">
        <f t="shared" si="511"/>
        <v>126.72</v>
      </c>
      <c r="BE1328" s="80">
        <f t="shared" si="521"/>
        <v>137.28</v>
      </c>
    </row>
    <row r="1329" spans="1:57" ht="18" thickBot="1">
      <c r="A1329" s="217">
        <v>41936</v>
      </c>
      <c r="B1329" s="201" t="str">
        <f t="shared" si="508"/>
        <v>21:45:00</v>
      </c>
      <c r="C1329" s="27" t="s">
        <v>59</v>
      </c>
      <c r="D1329" s="44">
        <v>1043</v>
      </c>
      <c r="E1329" s="44">
        <v>452</v>
      </c>
      <c r="F1329" s="44">
        <v>786</v>
      </c>
      <c r="G1329" s="44">
        <v>52</v>
      </c>
      <c r="H1329" s="44"/>
      <c r="I1329" s="35">
        <v>26</v>
      </c>
      <c r="J1329" s="48">
        <f t="shared" si="512"/>
        <v>2281</v>
      </c>
      <c r="K1329" s="48">
        <f t="shared" si="513"/>
        <v>78</v>
      </c>
      <c r="L1329" s="44">
        <v>754</v>
      </c>
      <c r="M1329" s="19">
        <v>375</v>
      </c>
      <c r="N1329" s="19"/>
      <c r="O1329" s="19">
        <v>25</v>
      </c>
      <c r="P1329" s="45">
        <v>13</v>
      </c>
      <c r="Q1329" s="49"/>
      <c r="R1329" s="48">
        <f t="shared" si="514"/>
        <v>1129</v>
      </c>
      <c r="S1329" s="48">
        <f t="shared" si="515"/>
        <v>38</v>
      </c>
      <c r="T1329" s="50">
        <f t="shared" si="522"/>
        <v>116</v>
      </c>
      <c r="U1329" s="88">
        <v>6</v>
      </c>
      <c r="V1329" s="44">
        <v>7</v>
      </c>
      <c r="W1329" s="44">
        <v>11.1</v>
      </c>
      <c r="X1329" s="53"/>
      <c r="Y1329" s="53"/>
      <c r="Z1329" s="53"/>
      <c r="AA1329" s="53"/>
      <c r="AB1329" s="53"/>
      <c r="AC1329" s="67">
        <f t="shared" si="516"/>
        <v>0</v>
      </c>
      <c r="AD1329" s="128">
        <v>30</v>
      </c>
      <c r="AE1329" s="20">
        <f t="shared" si="517"/>
        <v>30</v>
      </c>
      <c r="AF1329" s="85">
        <f t="shared" si="509"/>
        <v>147.1</v>
      </c>
      <c r="AG1329" s="21">
        <f t="shared" si="523"/>
        <v>147.1</v>
      </c>
      <c r="AH1329" s="82"/>
      <c r="AI1329" s="51"/>
      <c r="AJ1329" s="22">
        <f t="shared" si="518"/>
        <v>147.1</v>
      </c>
      <c r="AK1329" s="23"/>
      <c r="AL1329" s="54"/>
      <c r="AM1329" s="24"/>
      <c r="AN1329" s="25"/>
      <c r="AO1329" s="26"/>
      <c r="AP1329" s="79"/>
      <c r="AQ1329" s="24">
        <v>70</v>
      </c>
      <c r="AR1329" s="25">
        <v>200</v>
      </c>
      <c r="AS1329" s="112">
        <v>0</v>
      </c>
      <c r="AT1329" s="25"/>
      <c r="AU1329" s="25">
        <v>50</v>
      </c>
      <c r="AV1329" s="62">
        <f t="shared" si="524"/>
        <v>320</v>
      </c>
      <c r="AW1329" s="63">
        <f t="shared" si="519"/>
        <v>304</v>
      </c>
      <c r="AX1329" s="24">
        <v>6</v>
      </c>
      <c r="AY1329" s="25">
        <v>20</v>
      </c>
      <c r="AZ1329" s="25">
        <v>8</v>
      </c>
      <c r="BA1329" s="25">
        <v>1</v>
      </c>
      <c r="BB1329" s="25">
        <v>40</v>
      </c>
      <c r="BC1329" s="80">
        <f t="shared" si="520"/>
        <v>264</v>
      </c>
      <c r="BD1329" s="36">
        <f t="shared" si="511"/>
        <v>126.72</v>
      </c>
      <c r="BE1329" s="80">
        <f t="shared" si="521"/>
        <v>137.28</v>
      </c>
    </row>
    <row r="1330" spans="1:57" ht="18" thickBot="1">
      <c r="A1330" s="217">
        <v>41936</v>
      </c>
      <c r="B1330" s="201" t="str">
        <f t="shared" si="508"/>
        <v>22:00:00</v>
      </c>
      <c r="C1330" s="27" t="s">
        <v>28</v>
      </c>
      <c r="D1330" s="44">
        <v>982</v>
      </c>
      <c r="E1330" s="44">
        <v>421</v>
      </c>
      <c r="F1330" s="44">
        <v>727</v>
      </c>
      <c r="G1330" s="44">
        <v>49</v>
      </c>
      <c r="H1330" s="44"/>
      <c r="I1330" s="35">
        <v>24</v>
      </c>
      <c r="J1330" s="48">
        <f t="shared" si="512"/>
        <v>2130</v>
      </c>
      <c r="K1330" s="48">
        <f t="shared" si="513"/>
        <v>73</v>
      </c>
      <c r="L1330" s="44">
        <v>722</v>
      </c>
      <c r="M1330" s="19">
        <v>363</v>
      </c>
      <c r="N1330" s="19"/>
      <c r="O1330" s="19">
        <v>24</v>
      </c>
      <c r="P1330" s="45">
        <v>13</v>
      </c>
      <c r="Q1330" s="49"/>
      <c r="R1330" s="48">
        <f t="shared" si="514"/>
        <v>1085</v>
      </c>
      <c r="S1330" s="48">
        <f t="shared" si="515"/>
        <v>37</v>
      </c>
      <c r="T1330" s="50">
        <f t="shared" si="522"/>
        <v>110</v>
      </c>
      <c r="U1330" s="88">
        <v>5.37</v>
      </c>
      <c r="V1330" s="44">
        <v>7</v>
      </c>
      <c r="W1330" s="44">
        <v>10.199999999999999</v>
      </c>
      <c r="X1330" s="53"/>
      <c r="Y1330" s="53"/>
      <c r="Z1330" s="53"/>
      <c r="AA1330" s="53"/>
      <c r="AB1330" s="53"/>
      <c r="AC1330" s="67">
        <f t="shared" si="516"/>
        <v>0</v>
      </c>
      <c r="AD1330" s="128">
        <v>30</v>
      </c>
      <c r="AE1330" s="20">
        <f t="shared" si="517"/>
        <v>30</v>
      </c>
      <c r="AF1330" s="85">
        <f t="shared" si="509"/>
        <v>139.57</v>
      </c>
      <c r="AG1330" s="21">
        <f t="shared" si="523"/>
        <v>139.57</v>
      </c>
      <c r="AH1330" s="82"/>
      <c r="AI1330" s="51"/>
      <c r="AJ1330" s="22">
        <f t="shared" si="518"/>
        <v>139.57</v>
      </c>
      <c r="AK1330" s="23"/>
      <c r="AL1330" s="54"/>
      <c r="AM1330" s="24"/>
      <c r="AN1330" s="25"/>
      <c r="AO1330" s="26"/>
      <c r="AP1330" s="79"/>
      <c r="AQ1330" s="24">
        <v>70</v>
      </c>
      <c r="AR1330" s="25">
        <v>200</v>
      </c>
      <c r="AS1330" s="112">
        <v>0</v>
      </c>
      <c r="AT1330" s="25"/>
      <c r="AU1330" s="25">
        <v>50</v>
      </c>
      <c r="AV1330" s="62">
        <f t="shared" si="524"/>
        <v>320</v>
      </c>
      <c r="AW1330" s="63">
        <f t="shared" si="519"/>
        <v>304</v>
      </c>
      <c r="AX1330" s="24">
        <v>6</v>
      </c>
      <c r="AY1330" s="25">
        <v>20</v>
      </c>
      <c r="AZ1330" s="25">
        <v>8</v>
      </c>
      <c r="BA1330" s="25">
        <v>1</v>
      </c>
      <c r="BB1330" s="25">
        <v>40</v>
      </c>
      <c r="BC1330" s="80">
        <f t="shared" si="520"/>
        <v>264</v>
      </c>
      <c r="BD1330" s="36">
        <f t="shared" si="511"/>
        <v>126.72</v>
      </c>
      <c r="BE1330" s="80">
        <f t="shared" si="521"/>
        <v>137.28</v>
      </c>
    </row>
    <row r="1331" spans="1:57" ht="18" thickBot="1">
      <c r="A1331" s="217">
        <v>41936</v>
      </c>
      <c r="B1331" s="201" t="str">
        <f t="shared" si="508"/>
        <v>22:30:00</v>
      </c>
      <c r="C1331" s="215" t="s">
        <v>60</v>
      </c>
      <c r="D1331" s="44">
        <v>949</v>
      </c>
      <c r="E1331" s="44">
        <v>405</v>
      </c>
      <c r="F1331" s="44">
        <v>696</v>
      </c>
      <c r="G1331" s="44">
        <v>48</v>
      </c>
      <c r="H1331" s="44"/>
      <c r="I1331" s="35">
        <v>23</v>
      </c>
      <c r="J1331" s="48">
        <f t="shared" si="512"/>
        <v>2050</v>
      </c>
      <c r="K1331" s="48">
        <f t="shared" si="513"/>
        <v>71</v>
      </c>
      <c r="L1331" s="44">
        <v>700</v>
      </c>
      <c r="M1331" s="19">
        <v>358</v>
      </c>
      <c r="N1331" s="19"/>
      <c r="O1331" s="19">
        <v>23</v>
      </c>
      <c r="P1331" s="45">
        <v>13</v>
      </c>
      <c r="Q1331" s="49"/>
      <c r="R1331" s="48">
        <f t="shared" si="514"/>
        <v>1058</v>
      </c>
      <c r="S1331" s="48">
        <f t="shared" si="515"/>
        <v>36</v>
      </c>
      <c r="T1331" s="50">
        <f t="shared" si="522"/>
        <v>107</v>
      </c>
      <c r="U1331" s="88">
        <v>5.37</v>
      </c>
      <c r="V1331" s="44">
        <v>7</v>
      </c>
      <c r="W1331" s="44">
        <v>10.199999999999999</v>
      </c>
      <c r="X1331" s="53"/>
      <c r="Y1331" s="53"/>
      <c r="Z1331" s="53"/>
      <c r="AA1331" s="53"/>
      <c r="AB1331" s="53"/>
      <c r="AC1331" s="67">
        <f t="shared" si="516"/>
        <v>0</v>
      </c>
      <c r="AD1331" s="128">
        <v>30</v>
      </c>
      <c r="AE1331" s="20">
        <f t="shared" si="517"/>
        <v>30</v>
      </c>
      <c r="AF1331" s="85">
        <f t="shared" si="509"/>
        <v>136.57</v>
      </c>
      <c r="AG1331" s="21">
        <f t="shared" si="523"/>
        <v>136.57</v>
      </c>
      <c r="AH1331" s="82"/>
      <c r="AI1331" s="51"/>
      <c r="AJ1331" s="22">
        <f t="shared" si="518"/>
        <v>136.57</v>
      </c>
      <c r="AK1331" s="23"/>
      <c r="AL1331" s="54"/>
      <c r="AM1331" s="24"/>
      <c r="AN1331" s="25"/>
      <c r="AO1331" s="26"/>
      <c r="AP1331" s="79"/>
      <c r="AQ1331" s="24">
        <v>70</v>
      </c>
      <c r="AR1331" s="25">
        <v>200</v>
      </c>
      <c r="AS1331" s="112">
        <v>0</v>
      </c>
      <c r="AT1331" s="25"/>
      <c r="AU1331" s="25">
        <v>50</v>
      </c>
      <c r="AV1331" s="62">
        <f t="shared" si="524"/>
        <v>320</v>
      </c>
      <c r="AW1331" s="63">
        <f t="shared" si="519"/>
        <v>304</v>
      </c>
      <c r="AX1331" s="24">
        <v>6</v>
      </c>
      <c r="AY1331" s="25">
        <v>20</v>
      </c>
      <c r="AZ1331" s="25">
        <v>8</v>
      </c>
      <c r="BA1331" s="25">
        <v>1</v>
      </c>
      <c r="BB1331" s="25">
        <v>40</v>
      </c>
      <c r="BC1331" s="80">
        <f t="shared" si="520"/>
        <v>264</v>
      </c>
      <c r="BD1331" s="36">
        <f t="shared" si="511"/>
        <v>126.72</v>
      </c>
      <c r="BE1331" s="80">
        <f t="shared" si="521"/>
        <v>137.28</v>
      </c>
    </row>
    <row r="1332" spans="1:57" ht="18" thickBot="1">
      <c r="A1332" s="217">
        <v>41936</v>
      </c>
      <c r="B1332" s="201" t="str">
        <f t="shared" si="508"/>
        <v>23:00:00</v>
      </c>
      <c r="C1332" s="215" t="s">
        <v>29</v>
      </c>
      <c r="D1332" s="44">
        <v>875</v>
      </c>
      <c r="E1332" s="44">
        <v>376</v>
      </c>
      <c r="F1332" s="44">
        <v>648</v>
      </c>
      <c r="G1332" s="44">
        <v>45</v>
      </c>
      <c r="H1332" s="44"/>
      <c r="I1332" s="35">
        <v>21</v>
      </c>
      <c r="J1332" s="48">
        <f t="shared" si="512"/>
        <v>1899</v>
      </c>
      <c r="K1332" s="48">
        <f t="shared" si="513"/>
        <v>66</v>
      </c>
      <c r="L1332" s="44">
        <v>682</v>
      </c>
      <c r="M1332" s="19">
        <v>381</v>
      </c>
      <c r="N1332" s="19"/>
      <c r="O1332" s="19">
        <v>22</v>
      </c>
      <c r="P1332" s="45">
        <v>13</v>
      </c>
      <c r="Q1332" s="49"/>
      <c r="R1332" s="48">
        <f t="shared" si="514"/>
        <v>1063</v>
      </c>
      <c r="S1332" s="48">
        <f t="shared" si="515"/>
        <v>35</v>
      </c>
      <c r="T1332" s="50">
        <f t="shared" si="522"/>
        <v>101</v>
      </c>
      <c r="U1332" s="88">
        <v>4.75</v>
      </c>
      <c r="V1332" s="44">
        <v>7</v>
      </c>
      <c r="W1332" s="44">
        <v>9.5</v>
      </c>
      <c r="X1332" s="53"/>
      <c r="Y1332" s="53"/>
      <c r="Z1332" s="53"/>
      <c r="AA1332" s="53"/>
      <c r="AB1332" s="53"/>
      <c r="AC1332" s="67">
        <f t="shared" si="516"/>
        <v>0</v>
      </c>
      <c r="AD1332" s="128">
        <v>30</v>
      </c>
      <c r="AE1332" s="20">
        <f t="shared" si="517"/>
        <v>30</v>
      </c>
      <c r="AF1332" s="85">
        <f t="shared" si="509"/>
        <v>129.25</v>
      </c>
      <c r="AG1332" s="21">
        <f t="shared" si="523"/>
        <v>129.25</v>
      </c>
      <c r="AH1332" s="82"/>
      <c r="AI1332" s="51"/>
      <c r="AJ1332" s="22">
        <f t="shared" si="518"/>
        <v>129.25</v>
      </c>
      <c r="AK1332" s="23"/>
      <c r="AL1332" s="54"/>
      <c r="AM1332" s="24"/>
      <c r="AN1332" s="25"/>
      <c r="AO1332" s="26"/>
      <c r="AP1332" s="79"/>
      <c r="AQ1332" s="24">
        <v>70</v>
      </c>
      <c r="AR1332" s="25">
        <v>200</v>
      </c>
      <c r="AS1332" s="112">
        <v>0</v>
      </c>
      <c r="AT1332" s="25"/>
      <c r="AU1332" s="25">
        <v>50</v>
      </c>
      <c r="AV1332" s="62">
        <f t="shared" si="524"/>
        <v>320</v>
      </c>
      <c r="AW1332" s="63">
        <f t="shared" si="519"/>
        <v>304</v>
      </c>
      <c r="AX1332" s="24">
        <v>6</v>
      </c>
      <c r="AY1332" s="25">
        <v>20</v>
      </c>
      <c r="AZ1332" s="25">
        <v>8</v>
      </c>
      <c r="BA1332" s="25">
        <v>1</v>
      </c>
      <c r="BB1332" s="25">
        <v>40</v>
      </c>
      <c r="BC1332" s="80">
        <f t="shared" si="520"/>
        <v>264</v>
      </c>
      <c r="BD1332" s="36">
        <f t="shared" si="511"/>
        <v>126.72</v>
      </c>
      <c r="BE1332" s="80">
        <f t="shared" si="521"/>
        <v>137.28</v>
      </c>
    </row>
    <row r="1333" spans="1:57" ht="17.399999999999999">
      <c r="A1333" s="217">
        <v>41936</v>
      </c>
      <c r="B1333" s="201" t="str">
        <f t="shared" si="508"/>
        <v>23:30:00</v>
      </c>
      <c r="C1333" s="32" t="s">
        <v>61</v>
      </c>
      <c r="D1333" s="44">
        <v>854</v>
      </c>
      <c r="E1333" s="44">
        <v>357</v>
      </c>
      <c r="F1333" s="44">
        <v>625</v>
      </c>
      <c r="G1333" s="44">
        <v>42</v>
      </c>
      <c r="H1333" s="44"/>
      <c r="I1333" s="35">
        <v>20</v>
      </c>
      <c r="J1333" s="48">
        <f t="shared" si="512"/>
        <v>1836</v>
      </c>
      <c r="K1333" s="48">
        <f t="shared" si="513"/>
        <v>62</v>
      </c>
      <c r="L1333" s="44">
        <v>667</v>
      </c>
      <c r="M1333" s="19">
        <v>373</v>
      </c>
      <c r="N1333" s="19"/>
      <c r="O1333" s="19">
        <v>21</v>
      </c>
      <c r="P1333" s="45">
        <v>13</v>
      </c>
      <c r="Q1333" s="49"/>
      <c r="R1333" s="48">
        <f t="shared" si="514"/>
        <v>1040</v>
      </c>
      <c r="S1333" s="48">
        <f t="shared" si="515"/>
        <v>34</v>
      </c>
      <c r="T1333" s="50">
        <f t="shared" si="522"/>
        <v>96</v>
      </c>
      <c r="U1333" s="88">
        <v>4.75</v>
      </c>
      <c r="V1333" s="44">
        <v>6.5</v>
      </c>
      <c r="W1333" s="44">
        <v>9.5</v>
      </c>
      <c r="X1333" s="53"/>
      <c r="Y1333" s="53"/>
      <c r="Z1333" s="53"/>
      <c r="AA1333" s="53"/>
      <c r="AB1333" s="53"/>
      <c r="AC1333" s="67">
        <f t="shared" si="516"/>
        <v>0</v>
      </c>
      <c r="AD1333" s="128">
        <v>30</v>
      </c>
      <c r="AE1333" s="20">
        <f t="shared" si="517"/>
        <v>30</v>
      </c>
      <c r="AF1333" s="85">
        <f t="shared" si="509"/>
        <v>123.75</v>
      </c>
      <c r="AG1333" s="21">
        <f t="shared" si="523"/>
        <v>123.75</v>
      </c>
      <c r="AH1333" s="82"/>
      <c r="AI1333" s="51"/>
      <c r="AJ1333" s="22">
        <f t="shared" si="518"/>
        <v>123.75</v>
      </c>
      <c r="AK1333" s="23"/>
      <c r="AL1333" s="54"/>
      <c r="AM1333" s="24"/>
      <c r="AN1333" s="25"/>
      <c r="AO1333" s="26"/>
      <c r="AP1333" s="79"/>
      <c r="AQ1333" s="24">
        <v>70</v>
      </c>
      <c r="AR1333" s="25">
        <v>200</v>
      </c>
      <c r="AS1333" s="112">
        <v>0</v>
      </c>
      <c r="AT1333" s="25"/>
      <c r="AU1333" s="25">
        <v>50</v>
      </c>
      <c r="AV1333" s="62">
        <f t="shared" si="524"/>
        <v>320</v>
      </c>
      <c r="AW1333" s="63">
        <f t="shared" si="519"/>
        <v>304</v>
      </c>
      <c r="AX1333" s="24">
        <v>6</v>
      </c>
      <c r="AY1333" s="25">
        <v>20</v>
      </c>
      <c r="AZ1333" s="25">
        <v>8</v>
      </c>
      <c r="BA1333" s="25">
        <v>1</v>
      </c>
      <c r="BB1333" s="25">
        <v>40</v>
      </c>
      <c r="BC1333" s="80">
        <f t="shared" si="520"/>
        <v>264</v>
      </c>
      <c r="BD1333" s="36">
        <f t="shared" si="511"/>
        <v>126.72</v>
      </c>
      <c r="BE1333" s="80">
        <f t="shared" si="521"/>
        <v>137.28</v>
      </c>
    </row>
    <row r="1334" spans="1:57" ht="17.399999999999999">
      <c r="A1334" s="217">
        <v>41937</v>
      </c>
      <c r="B1334" s="201" t="str">
        <f t="shared" si="508"/>
        <v>00:00:00</v>
      </c>
      <c r="C1334" s="18" t="s">
        <v>85</v>
      </c>
      <c r="D1334" s="44">
        <v>824</v>
      </c>
      <c r="E1334" s="44">
        <v>355</v>
      </c>
      <c r="F1334" s="45">
        <v>606</v>
      </c>
      <c r="G1334" s="45">
        <v>41</v>
      </c>
      <c r="H1334" s="46"/>
      <c r="I1334" s="47">
        <v>20</v>
      </c>
      <c r="J1334" s="48">
        <f>D1334+E1334+F1334</f>
        <v>1785</v>
      </c>
      <c r="K1334" s="48">
        <f>G1334+H1334+I1334</f>
        <v>61</v>
      </c>
      <c r="L1334" s="44">
        <v>650</v>
      </c>
      <c r="M1334" s="19">
        <v>369</v>
      </c>
      <c r="N1334" s="19"/>
      <c r="O1334" s="19">
        <v>21</v>
      </c>
      <c r="P1334" s="45">
        <v>13</v>
      </c>
      <c r="Q1334" s="49"/>
      <c r="R1334" s="48">
        <f>SUM(L1334+M1334+N1334)</f>
        <v>1019</v>
      </c>
      <c r="S1334" s="48">
        <f>O1334+P1334+Q1334</f>
        <v>34</v>
      </c>
      <c r="T1334" s="50">
        <f>SUM(K1334+S1334)</f>
        <v>95</v>
      </c>
      <c r="U1334" s="88">
        <v>4.32</v>
      </c>
      <c r="V1334" s="44">
        <v>6</v>
      </c>
      <c r="W1334" s="53">
        <v>8.6999999999999993</v>
      </c>
      <c r="X1334" s="53"/>
      <c r="Y1334" s="53"/>
      <c r="Z1334" s="53"/>
      <c r="AA1334" s="53"/>
      <c r="AB1334" s="53"/>
      <c r="AC1334" s="67">
        <f>SUM(X1334:AB1334)</f>
        <v>0</v>
      </c>
      <c r="AD1334" s="51"/>
      <c r="AE1334" s="20">
        <f>AC1334+AD1334</f>
        <v>0</v>
      </c>
      <c r="AF1334" s="85">
        <f>T1334+U1334+V1334+W1334+X1334+V1333+Z1334+AA1334+AB1334</f>
        <v>120.52</v>
      </c>
      <c r="AG1334" s="21">
        <f>+AF1334-AM1334</f>
        <v>120.52</v>
      </c>
      <c r="AH1334" s="82"/>
      <c r="AI1334" s="51"/>
      <c r="AJ1334" s="22">
        <f t="shared" si="518"/>
        <v>120.52</v>
      </c>
      <c r="AK1334" s="23"/>
      <c r="AL1334" s="54"/>
      <c r="AM1334" s="24">
        <f t="shared" ref="AM1334:AM1389" si="525">AE1334</f>
        <v>0</v>
      </c>
      <c r="AN1334" s="25">
        <f>BD1334</f>
        <v>141.61099999999999</v>
      </c>
      <c r="AO1334" s="26">
        <f>AM1334+AN1334</f>
        <v>141.61099999999999</v>
      </c>
      <c r="AP1334" s="79">
        <v>80</v>
      </c>
      <c r="AQ1334" s="24">
        <v>80</v>
      </c>
      <c r="AR1334" s="25">
        <v>200</v>
      </c>
      <c r="AS1334" s="112">
        <v>0</v>
      </c>
      <c r="AT1334" s="25">
        <v>20</v>
      </c>
      <c r="AU1334" s="25">
        <v>54</v>
      </c>
      <c r="AV1334" s="62">
        <f>SUM(AQ1334:AU1334)</f>
        <v>354</v>
      </c>
      <c r="AW1334" s="64">
        <f>AV1334*0.95</f>
        <v>336.3</v>
      </c>
      <c r="AX1334" s="24">
        <v>6</v>
      </c>
      <c r="AY1334" s="25">
        <v>20</v>
      </c>
      <c r="AZ1334" s="25">
        <v>8</v>
      </c>
      <c r="BA1334" s="25">
        <v>1</v>
      </c>
      <c r="BB1334" s="81">
        <f>SUM(AX1334:BA1334)</f>
        <v>35</v>
      </c>
      <c r="BC1334" s="80">
        <f>AW1334-BB1334</f>
        <v>301.3</v>
      </c>
      <c r="BD1334" s="36">
        <f t="shared" ref="BD1334:BD1344" si="526">BC1334*0.47</f>
        <v>141.61099999999999</v>
      </c>
      <c r="BE1334" s="80">
        <f>BC1334*0.52</f>
        <v>156.67600000000002</v>
      </c>
    </row>
    <row r="1335" spans="1:57" ht="17.399999999999999">
      <c r="A1335" s="217">
        <v>41937</v>
      </c>
      <c r="B1335" s="201" t="str">
        <f t="shared" si="508"/>
        <v>00:30:00</v>
      </c>
      <c r="C1335" s="27" t="s">
        <v>38</v>
      </c>
      <c r="D1335" s="44">
        <v>804</v>
      </c>
      <c r="E1335" s="44">
        <v>341</v>
      </c>
      <c r="F1335" s="44">
        <v>592</v>
      </c>
      <c r="G1335" s="44">
        <v>40</v>
      </c>
      <c r="H1335" s="44"/>
      <c r="I1335" s="35">
        <v>19</v>
      </c>
      <c r="J1335" s="48">
        <f t="shared" ref="J1335:J1389" si="527">D1335+E1335+F1335</f>
        <v>1737</v>
      </c>
      <c r="K1335" s="48">
        <f t="shared" ref="K1335:K1389" si="528">G1335+H1335+I1335</f>
        <v>59</v>
      </c>
      <c r="L1335" s="44">
        <v>620</v>
      </c>
      <c r="M1335" s="19">
        <v>365</v>
      </c>
      <c r="N1335" s="19"/>
      <c r="O1335" s="19">
        <v>20</v>
      </c>
      <c r="P1335" s="45">
        <v>13</v>
      </c>
      <c r="Q1335" s="49"/>
      <c r="R1335" s="48">
        <f t="shared" ref="R1335:R1389" si="529">SUM(L1335+M1335+N1335)</f>
        <v>985</v>
      </c>
      <c r="S1335" s="48">
        <f t="shared" ref="S1335:S1389" si="530">O1335+P1335+Q1335</f>
        <v>33</v>
      </c>
      <c r="T1335" s="50">
        <f t="shared" ref="T1335:T1389" si="531">SUM(K1335+S1335)</f>
        <v>92</v>
      </c>
      <c r="U1335" s="88">
        <v>4.32</v>
      </c>
      <c r="V1335" s="44">
        <v>5</v>
      </c>
      <c r="W1335" s="53">
        <v>8.6999999999999993</v>
      </c>
      <c r="X1335" s="44"/>
      <c r="Y1335" s="137"/>
      <c r="Z1335" s="53"/>
      <c r="AA1335" s="44"/>
      <c r="AB1335" s="44"/>
      <c r="AC1335" s="67">
        <f t="shared" ref="AC1335:AC1389" si="532">SUM(X1335:AB1335)</f>
        <v>0</v>
      </c>
      <c r="AD1335" s="51"/>
      <c r="AE1335" s="20">
        <f t="shared" ref="AE1335:AE1389" si="533">AC1335+AD1335</f>
        <v>0</v>
      </c>
      <c r="AF1335" s="85">
        <f t="shared" ref="AF1335:AF1389" si="534">T1335+U1335+V1335+W1335+X1335+V1334+Z1335+AA1335+AB1335</f>
        <v>116.02</v>
      </c>
      <c r="AG1335" s="21">
        <f t="shared" ref="AG1335:AG1389" si="535">+AF1335-AM1335</f>
        <v>116.02</v>
      </c>
      <c r="AH1335" s="82"/>
      <c r="AI1335" s="78"/>
      <c r="AJ1335" s="22">
        <f t="shared" si="518"/>
        <v>116.02</v>
      </c>
      <c r="AK1335" s="23"/>
      <c r="AL1335" s="54"/>
      <c r="AM1335" s="24">
        <f t="shared" si="525"/>
        <v>0</v>
      </c>
      <c r="AN1335" s="25">
        <f t="shared" ref="AN1335:AN1389" si="536">BD1335</f>
        <v>141.61099999999999</v>
      </c>
      <c r="AO1335" s="26">
        <f t="shared" ref="AO1335:AO1389" si="537">AM1335+AN1335</f>
        <v>141.61099999999999</v>
      </c>
      <c r="AP1335" s="79"/>
      <c r="AQ1335" s="24">
        <v>80</v>
      </c>
      <c r="AR1335" s="25">
        <v>200</v>
      </c>
      <c r="AS1335" s="112">
        <v>0</v>
      </c>
      <c r="AT1335" s="25">
        <v>20</v>
      </c>
      <c r="AU1335" s="25">
        <v>54</v>
      </c>
      <c r="AV1335" s="62">
        <f t="shared" ref="AV1335:AV1389" si="538">SUM(AQ1335:AU1335)</f>
        <v>354</v>
      </c>
      <c r="AW1335" s="64">
        <f t="shared" ref="AW1335:AW1389" si="539">AV1335*0.95</f>
        <v>336.3</v>
      </c>
      <c r="AX1335" s="24">
        <v>6</v>
      </c>
      <c r="AY1335" s="25">
        <v>20</v>
      </c>
      <c r="AZ1335" s="25">
        <v>8</v>
      </c>
      <c r="BA1335" s="25">
        <v>1</v>
      </c>
      <c r="BB1335" s="81">
        <f t="shared" ref="BB1335:BB1389" si="540">SUM(AX1335:BA1335)</f>
        <v>35</v>
      </c>
      <c r="BC1335" s="80">
        <f t="shared" ref="BC1335:BC1389" si="541">AW1335-BB1335</f>
        <v>301.3</v>
      </c>
      <c r="BD1335" s="36">
        <f t="shared" si="526"/>
        <v>141.61099999999999</v>
      </c>
      <c r="BE1335" s="80">
        <f t="shared" ref="BE1335:BE1389" si="542">BC1335*0.52</f>
        <v>156.67600000000002</v>
      </c>
    </row>
    <row r="1336" spans="1:57" ht="17.399999999999999">
      <c r="A1336" s="217">
        <v>41937</v>
      </c>
      <c r="B1336" s="201" t="str">
        <f t="shared" si="508"/>
        <v>01:00:00</v>
      </c>
      <c r="C1336" s="18" t="s">
        <v>7</v>
      </c>
      <c r="D1336" s="44">
        <v>786</v>
      </c>
      <c r="E1336" s="45">
        <v>330</v>
      </c>
      <c r="F1336" s="45">
        <v>580</v>
      </c>
      <c r="G1336" s="44">
        <v>39</v>
      </c>
      <c r="H1336" s="44"/>
      <c r="I1336" s="35">
        <v>19</v>
      </c>
      <c r="J1336" s="48">
        <f t="shared" si="527"/>
        <v>1696</v>
      </c>
      <c r="K1336" s="48">
        <f t="shared" si="528"/>
        <v>58</v>
      </c>
      <c r="L1336" s="44">
        <v>634</v>
      </c>
      <c r="M1336" s="19">
        <v>359</v>
      </c>
      <c r="N1336" s="19"/>
      <c r="O1336" s="19">
        <v>21</v>
      </c>
      <c r="P1336" s="45">
        <v>13</v>
      </c>
      <c r="Q1336" s="49"/>
      <c r="R1336" s="48">
        <f t="shared" si="529"/>
        <v>993</v>
      </c>
      <c r="S1336" s="48">
        <f t="shared" si="530"/>
        <v>34</v>
      </c>
      <c r="T1336" s="50">
        <f t="shared" si="531"/>
        <v>92</v>
      </c>
      <c r="U1336" s="88">
        <v>4.2</v>
      </c>
      <c r="V1336" s="44">
        <v>5</v>
      </c>
      <c r="W1336" s="44">
        <v>8.1</v>
      </c>
      <c r="X1336" s="44"/>
      <c r="Y1336" s="137"/>
      <c r="Z1336" s="53"/>
      <c r="AA1336" s="44"/>
      <c r="AB1336" s="44"/>
      <c r="AC1336" s="67">
        <f t="shared" si="532"/>
        <v>0</v>
      </c>
      <c r="AD1336" s="51"/>
      <c r="AE1336" s="20">
        <f t="shared" si="533"/>
        <v>0</v>
      </c>
      <c r="AF1336" s="85">
        <f t="shared" si="534"/>
        <v>114.3</v>
      </c>
      <c r="AG1336" s="21">
        <f t="shared" si="535"/>
        <v>114.3</v>
      </c>
      <c r="AH1336" s="82"/>
      <c r="AI1336" s="78"/>
      <c r="AJ1336" s="22">
        <f t="shared" si="518"/>
        <v>114.3</v>
      </c>
      <c r="AK1336" s="23"/>
      <c r="AL1336" s="58"/>
      <c r="AM1336" s="24">
        <f t="shared" si="525"/>
        <v>0</v>
      </c>
      <c r="AN1336" s="25">
        <f t="shared" si="536"/>
        <v>141.61099999999999</v>
      </c>
      <c r="AO1336" s="26">
        <f t="shared" si="537"/>
        <v>141.61099999999999</v>
      </c>
      <c r="AP1336" s="79"/>
      <c r="AQ1336" s="24">
        <v>80</v>
      </c>
      <c r="AR1336" s="25">
        <v>200</v>
      </c>
      <c r="AS1336" s="112">
        <v>0</v>
      </c>
      <c r="AT1336" s="25">
        <v>20</v>
      </c>
      <c r="AU1336" s="25">
        <v>54</v>
      </c>
      <c r="AV1336" s="62">
        <f t="shared" si="538"/>
        <v>354</v>
      </c>
      <c r="AW1336" s="64">
        <f t="shared" si="539"/>
        <v>336.3</v>
      </c>
      <c r="AX1336" s="24">
        <v>6</v>
      </c>
      <c r="AY1336" s="25">
        <v>20</v>
      </c>
      <c r="AZ1336" s="25">
        <v>8</v>
      </c>
      <c r="BA1336" s="25">
        <v>1</v>
      </c>
      <c r="BB1336" s="81">
        <f t="shared" si="540"/>
        <v>35</v>
      </c>
      <c r="BC1336" s="80">
        <f t="shared" si="541"/>
        <v>301.3</v>
      </c>
      <c r="BD1336" s="36">
        <f t="shared" si="526"/>
        <v>141.61099999999999</v>
      </c>
      <c r="BE1336" s="80">
        <f t="shared" si="542"/>
        <v>156.67600000000002</v>
      </c>
    </row>
    <row r="1337" spans="1:57" ht="17.399999999999999">
      <c r="A1337" s="217">
        <v>41937</v>
      </c>
      <c r="B1337" s="201" t="str">
        <f t="shared" si="508"/>
        <v>01:30:00</v>
      </c>
      <c r="C1337" s="18" t="s">
        <v>39</v>
      </c>
      <c r="D1337" s="44">
        <v>774</v>
      </c>
      <c r="E1337" s="44">
        <v>325</v>
      </c>
      <c r="F1337" s="44">
        <v>575</v>
      </c>
      <c r="G1337" s="44">
        <v>39</v>
      </c>
      <c r="H1337" s="44"/>
      <c r="I1337" s="35">
        <v>19</v>
      </c>
      <c r="J1337" s="48">
        <f t="shared" si="527"/>
        <v>1674</v>
      </c>
      <c r="K1337" s="48">
        <f t="shared" si="528"/>
        <v>58</v>
      </c>
      <c r="L1337" s="44">
        <v>622</v>
      </c>
      <c r="M1337" s="19">
        <v>360</v>
      </c>
      <c r="N1337" s="19"/>
      <c r="O1337" s="19">
        <v>20</v>
      </c>
      <c r="P1337" s="45">
        <v>13</v>
      </c>
      <c r="Q1337" s="49"/>
      <c r="R1337" s="48">
        <f t="shared" si="529"/>
        <v>982</v>
      </c>
      <c r="S1337" s="48">
        <f t="shared" si="530"/>
        <v>33</v>
      </c>
      <c r="T1337" s="50">
        <f t="shared" si="531"/>
        <v>91</v>
      </c>
      <c r="U1337" s="88">
        <v>4.2</v>
      </c>
      <c r="V1337" s="44">
        <v>5</v>
      </c>
      <c r="W1337" s="44">
        <v>8.1</v>
      </c>
      <c r="X1337" s="44"/>
      <c r="Y1337" s="137"/>
      <c r="Z1337" s="53"/>
      <c r="AA1337" s="44"/>
      <c r="AB1337" s="44"/>
      <c r="AC1337" s="67">
        <f t="shared" si="532"/>
        <v>0</v>
      </c>
      <c r="AD1337" s="51"/>
      <c r="AE1337" s="20">
        <f t="shared" si="533"/>
        <v>0</v>
      </c>
      <c r="AF1337" s="85">
        <f t="shared" si="534"/>
        <v>113.3</v>
      </c>
      <c r="AG1337" s="21">
        <f t="shared" si="535"/>
        <v>113.3</v>
      </c>
      <c r="AH1337" s="82"/>
      <c r="AI1337" s="78"/>
      <c r="AJ1337" s="22">
        <f t="shared" si="518"/>
        <v>113.3</v>
      </c>
      <c r="AK1337" s="23"/>
      <c r="AL1337" s="58"/>
      <c r="AM1337" s="24">
        <f t="shared" si="525"/>
        <v>0</v>
      </c>
      <c r="AN1337" s="25">
        <f t="shared" si="536"/>
        <v>141.61099999999999</v>
      </c>
      <c r="AO1337" s="26">
        <f t="shared" si="537"/>
        <v>141.61099999999999</v>
      </c>
      <c r="AP1337" s="79"/>
      <c r="AQ1337" s="24">
        <v>80</v>
      </c>
      <c r="AR1337" s="25">
        <v>200</v>
      </c>
      <c r="AS1337" s="112">
        <v>0</v>
      </c>
      <c r="AT1337" s="25">
        <v>20</v>
      </c>
      <c r="AU1337" s="25">
        <v>54</v>
      </c>
      <c r="AV1337" s="62">
        <f t="shared" si="538"/>
        <v>354</v>
      </c>
      <c r="AW1337" s="64">
        <f t="shared" si="539"/>
        <v>336.3</v>
      </c>
      <c r="AX1337" s="24">
        <v>6</v>
      </c>
      <c r="AY1337" s="25">
        <v>20</v>
      </c>
      <c r="AZ1337" s="25">
        <v>8</v>
      </c>
      <c r="BA1337" s="25">
        <v>1</v>
      </c>
      <c r="BB1337" s="81">
        <f t="shared" si="540"/>
        <v>35</v>
      </c>
      <c r="BC1337" s="80">
        <f t="shared" si="541"/>
        <v>301.3</v>
      </c>
      <c r="BD1337" s="36">
        <f t="shared" si="526"/>
        <v>141.61099999999999</v>
      </c>
      <c r="BE1337" s="80">
        <f t="shared" si="542"/>
        <v>156.67600000000002</v>
      </c>
    </row>
    <row r="1338" spans="1:57" ht="17.399999999999999">
      <c r="A1338" s="217">
        <v>41937</v>
      </c>
      <c r="B1338" s="201" t="str">
        <f t="shared" si="508"/>
        <v>02:00:00</v>
      </c>
      <c r="C1338" s="27" t="s">
        <v>8</v>
      </c>
      <c r="D1338" s="44">
        <v>763</v>
      </c>
      <c r="E1338" s="44">
        <v>319</v>
      </c>
      <c r="F1338" s="44">
        <v>568</v>
      </c>
      <c r="G1338" s="44">
        <v>38</v>
      </c>
      <c r="H1338" s="44"/>
      <c r="I1338" s="35">
        <v>18</v>
      </c>
      <c r="J1338" s="48">
        <f t="shared" si="527"/>
        <v>1650</v>
      </c>
      <c r="K1338" s="48">
        <f t="shared" si="528"/>
        <v>56</v>
      </c>
      <c r="L1338" s="44">
        <v>613</v>
      </c>
      <c r="M1338" s="19">
        <v>349</v>
      </c>
      <c r="N1338" s="19"/>
      <c r="O1338" s="19">
        <v>20</v>
      </c>
      <c r="P1338" s="45">
        <v>13</v>
      </c>
      <c r="Q1338" s="49"/>
      <c r="R1338" s="48">
        <f t="shared" si="529"/>
        <v>962</v>
      </c>
      <c r="S1338" s="48">
        <f t="shared" si="530"/>
        <v>33</v>
      </c>
      <c r="T1338" s="50">
        <f t="shared" si="531"/>
        <v>89</v>
      </c>
      <c r="U1338" s="88">
        <v>4.08</v>
      </c>
      <c r="V1338" s="44">
        <v>4.5</v>
      </c>
      <c r="W1338" s="44">
        <v>7.9</v>
      </c>
      <c r="X1338" s="44"/>
      <c r="Y1338" s="137"/>
      <c r="Z1338" s="53"/>
      <c r="AA1338" s="44"/>
      <c r="AB1338" s="44"/>
      <c r="AC1338" s="67">
        <f t="shared" si="532"/>
        <v>0</v>
      </c>
      <c r="AD1338" s="51"/>
      <c r="AE1338" s="20">
        <f t="shared" si="533"/>
        <v>0</v>
      </c>
      <c r="AF1338" s="85">
        <f t="shared" si="534"/>
        <v>110.48</v>
      </c>
      <c r="AG1338" s="21">
        <f t="shared" si="535"/>
        <v>110.48</v>
      </c>
      <c r="AH1338" s="82"/>
      <c r="AI1338" s="78"/>
      <c r="AJ1338" s="22">
        <f t="shared" si="518"/>
        <v>110.48</v>
      </c>
      <c r="AK1338" s="23"/>
      <c r="AL1338" s="58"/>
      <c r="AM1338" s="24">
        <f t="shared" si="525"/>
        <v>0</v>
      </c>
      <c r="AN1338" s="25">
        <f t="shared" si="536"/>
        <v>141.61099999999999</v>
      </c>
      <c r="AO1338" s="26">
        <f t="shared" si="537"/>
        <v>141.61099999999999</v>
      </c>
      <c r="AP1338" s="79"/>
      <c r="AQ1338" s="24">
        <v>80</v>
      </c>
      <c r="AR1338" s="25">
        <v>200</v>
      </c>
      <c r="AS1338" s="112">
        <v>0</v>
      </c>
      <c r="AT1338" s="25">
        <v>20</v>
      </c>
      <c r="AU1338" s="25">
        <v>54</v>
      </c>
      <c r="AV1338" s="62">
        <f t="shared" si="538"/>
        <v>354</v>
      </c>
      <c r="AW1338" s="64">
        <f t="shared" si="539"/>
        <v>336.3</v>
      </c>
      <c r="AX1338" s="24">
        <v>6</v>
      </c>
      <c r="AY1338" s="25">
        <v>20</v>
      </c>
      <c r="AZ1338" s="25">
        <v>8</v>
      </c>
      <c r="BA1338" s="25">
        <v>1</v>
      </c>
      <c r="BB1338" s="81">
        <f t="shared" si="540"/>
        <v>35</v>
      </c>
      <c r="BC1338" s="80">
        <f t="shared" si="541"/>
        <v>301.3</v>
      </c>
      <c r="BD1338" s="36">
        <f t="shared" si="526"/>
        <v>141.61099999999999</v>
      </c>
      <c r="BE1338" s="80">
        <f t="shared" si="542"/>
        <v>156.67600000000002</v>
      </c>
    </row>
    <row r="1339" spans="1:57" ht="17.399999999999999">
      <c r="A1339" s="217">
        <v>41937</v>
      </c>
      <c r="B1339" s="201" t="str">
        <f t="shared" si="508"/>
        <v>02:30:00</v>
      </c>
      <c r="C1339" s="27" t="s">
        <v>40</v>
      </c>
      <c r="D1339" s="44">
        <v>751</v>
      </c>
      <c r="E1339" s="44">
        <v>315</v>
      </c>
      <c r="F1339" s="44">
        <v>557</v>
      </c>
      <c r="G1339" s="44">
        <v>37</v>
      </c>
      <c r="H1339" s="44"/>
      <c r="I1339" s="35">
        <v>18</v>
      </c>
      <c r="J1339" s="48">
        <f t="shared" si="527"/>
        <v>1623</v>
      </c>
      <c r="K1339" s="48">
        <f t="shared" si="528"/>
        <v>55</v>
      </c>
      <c r="L1339" s="44">
        <v>602</v>
      </c>
      <c r="M1339" s="19">
        <v>348</v>
      </c>
      <c r="N1339" s="19"/>
      <c r="O1339" s="19">
        <v>20</v>
      </c>
      <c r="P1339" s="45">
        <v>13</v>
      </c>
      <c r="Q1339" s="49"/>
      <c r="R1339" s="48">
        <f t="shared" si="529"/>
        <v>950</v>
      </c>
      <c r="S1339" s="48">
        <f t="shared" si="530"/>
        <v>33</v>
      </c>
      <c r="T1339" s="50">
        <f t="shared" si="531"/>
        <v>88</v>
      </c>
      <c r="U1339" s="88">
        <v>4.08</v>
      </c>
      <c r="V1339" s="44">
        <v>4.5</v>
      </c>
      <c r="W1339" s="44">
        <v>7.9</v>
      </c>
      <c r="X1339" s="44"/>
      <c r="Y1339" s="44"/>
      <c r="Z1339" s="53"/>
      <c r="AA1339" s="44"/>
      <c r="AB1339" s="44"/>
      <c r="AC1339" s="67">
        <f t="shared" si="532"/>
        <v>0</v>
      </c>
      <c r="AD1339" s="51"/>
      <c r="AE1339" s="20">
        <f t="shared" si="533"/>
        <v>0</v>
      </c>
      <c r="AF1339" s="85">
        <f t="shared" si="534"/>
        <v>108.98</v>
      </c>
      <c r="AG1339" s="21">
        <f t="shared" si="535"/>
        <v>108.98</v>
      </c>
      <c r="AH1339" s="82"/>
      <c r="AI1339" s="78"/>
      <c r="AJ1339" s="22">
        <f t="shared" si="518"/>
        <v>108.98</v>
      </c>
      <c r="AK1339" s="23"/>
      <c r="AL1339" s="58"/>
      <c r="AM1339" s="24">
        <f t="shared" si="525"/>
        <v>0</v>
      </c>
      <c r="AN1339" s="25">
        <f t="shared" si="536"/>
        <v>141.61099999999999</v>
      </c>
      <c r="AO1339" s="26">
        <f t="shared" si="537"/>
        <v>141.61099999999999</v>
      </c>
      <c r="AP1339" s="79"/>
      <c r="AQ1339" s="24">
        <v>80</v>
      </c>
      <c r="AR1339" s="25">
        <v>200</v>
      </c>
      <c r="AS1339" s="112">
        <v>0</v>
      </c>
      <c r="AT1339" s="25">
        <v>20</v>
      </c>
      <c r="AU1339" s="25">
        <v>54</v>
      </c>
      <c r="AV1339" s="62">
        <f t="shared" si="538"/>
        <v>354</v>
      </c>
      <c r="AW1339" s="64">
        <f t="shared" si="539"/>
        <v>336.3</v>
      </c>
      <c r="AX1339" s="24">
        <v>6</v>
      </c>
      <c r="AY1339" s="25">
        <v>20</v>
      </c>
      <c r="AZ1339" s="25">
        <v>8</v>
      </c>
      <c r="BA1339" s="25">
        <v>1</v>
      </c>
      <c r="BB1339" s="81">
        <f t="shared" si="540"/>
        <v>35</v>
      </c>
      <c r="BC1339" s="80">
        <f t="shared" si="541"/>
        <v>301.3</v>
      </c>
      <c r="BD1339" s="36">
        <f t="shared" si="526"/>
        <v>141.61099999999999</v>
      </c>
      <c r="BE1339" s="80">
        <f t="shared" si="542"/>
        <v>156.67600000000002</v>
      </c>
    </row>
    <row r="1340" spans="1:57" ht="17.399999999999999">
      <c r="A1340" s="217">
        <v>41937</v>
      </c>
      <c r="B1340" s="201" t="str">
        <f t="shared" si="508"/>
        <v>03:00:00</v>
      </c>
      <c r="C1340" s="27" t="s">
        <v>9</v>
      </c>
      <c r="D1340" s="44">
        <v>735</v>
      </c>
      <c r="E1340" s="44">
        <v>309</v>
      </c>
      <c r="F1340" s="44">
        <v>552</v>
      </c>
      <c r="G1340" s="44">
        <v>37</v>
      </c>
      <c r="H1340" s="44"/>
      <c r="I1340" s="35">
        <v>18</v>
      </c>
      <c r="J1340" s="48">
        <f t="shared" si="527"/>
        <v>1596</v>
      </c>
      <c r="K1340" s="48">
        <f t="shared" si="528"/>
        <v>55</v>
      </c>
      <c r="L1340" s="44">
        <v>574</v>
      </c>
      <c r="M1340" s="19">
        <v>347</v>
      </c>
      <c r="N1340" s="19"/>
      <c r="O1340" s="19">
        <v>19</v>
      </c>
      <c r="P1340" s="45">
        <v>13</v>
      </c>
      <c r="Q1340" s="49"/>
      <c r="R1340" s="48">
        <f t="shared" si="529"/>
        <v>921</v>
      </c>
      <c r="S1340" s="48">
        <f t="shared" si="530"/>
        <v>32</v>
      </c>
      <c r="T1340" s="50">
        <f t="shared" si="531"/>
        <v>87</v>
      </c>
      <c r="U1340" s="88">
        <v>4.08</v>
      </c>
      <c r="V1340" s="44">
        <v>4.5</v>
      </c>
      <c r="W1340" s="44">
        <v>7.8</v>
      </c>
      <c r="X1340" s="44"/>
      <c r="Y1340" s="44"/>
      <c r="Z1340" s="53"/>
      <c r="AA1340" s="44"/>
      <c r="AB1340" s="44"/>
      <c r="AC1340" s="67">
        <f t="shared" si="532"/>
        <v>0</v>
      </c>
      <c r="AD1340" s="51"/>
      <c r="AE1340" s="20">
        <f t="shared" si="533"/>
        <v>0</v>
      </c>
      <c r="AF1340" s="85">
        <f t="shared" si="534"/>
        <v>107.88</v>
      </c>
      <c r="AG1340" s="21">
        <f t="shared" si="535"/>
        <v>107.88</v>
      </c>
      <c r="AH1340" s="82"/>
      <c r="AI1340" s="78"/>
      <c r="AJ1340" s="22">
        <f t="shared" si="518"/>
        <v>107.88</v>
      </c>
      <c r="AK1340" s="23"/>
      <c r="AL1340" s="58"/>
      <c r="AM1340" s="24">
        <f t="shared" si="525"/>
        <v>0</v>
      </c>
      <c r="AN1340" s="25">
        <f t="shared" si="536"/>
        <v>141.61099999999999</v>
      </c>
      <c r="AO1340" s="26">
        <f t="shared" si="537"/>
        <v>141.61099999999999</v>
      </c>
      <c r="AP1340" s="79"/>
      <c r="AQ1340" s="24">
        <v>80</v>
      </c>
      <c r="AR1340" s="25">
        <v>200</v>
      </c>
      <c r="AS1340" s="112">
        <v>0</v>
      </c>
      <c r="AT1340" s="25">
        <v>20</v>
      </c>
      <c r="AU1340" s="25">
        <v>54</v>
      </c>
      <c r="AV1340" s="62">
        <f t="shared" si="538"/>
        <v>354</v>
      </c>
      <c r="AW1340" s="64">
        <f t="shared" si="539"/>
        <v>336.3</v>
      </c>
      <c r="AX1340" s="24">
        <v>6</v>
      </c>
      <c r="AY1340" s="25">
        <v>20</v>
      </c>
      <c r="AZ1340" s="25">
        <v>8</v>
      </c>
      <c r="BA1340" s="25">
        <v>1</v>
      </c>
      <c r="BB1340" s="81">
        <f t="shared" si="540"/>
        <v>35</v>
      </c>
      <c r="BC1340" s="80">
        <f t="shared" si="541"/>
        <v>301.3</v>
      </c>
      <c r="BD1340" s="36">
        <f t="shared" si="526"/>
        <v>141.61099999999999</v>
      </c>
      <c r="BE1340" s="80">
        <f t="shared" si="542"/>
        <v>156.67600000000002</v>
      </c>
    </row>
    <row r="1341" spans="1:57" ht="17.399999999999999">
      <c r="A1341" s="217">
        <v>41937</v>
      </c>
      <c r="B1341" s="201" t="str">
        <f t="shared" si="508"/>
        <v>03:30:00</v>
      </c>
      <c r="C1341" s="27" t="s">
        <v>41</v>
      </c>
      <c r="D1341" s="44">
        <v>729</v>
      </c>
      <c r="E1341" s="44">
        <v>305</v>
      </c>
      <c r="F1341" s="44">
        <v>553</v>
      </c>
      <c r="G1341" s="44">
        <v>37</v>
      </c>
      <c r="H1341" s="44"/>
      <c r="I1341" s="35">
        <v>18</v>
      </c>
      <c r="J1341" s="48">
        <f t="shared" si="527"/>
        <v>1587</v>
      </c>
      <c r="K1341" s="48">
        <f t="shared" si="528"/>
        <v>55</v>
      </c>
      <c r="L1341" s="44">
        <v>580</v>
      </c>
      <c r="M1341" s="19">
        <v>349</v>
      </c>
      <c r="N1341" s="19"/>
      <c r="O1341" s="19">
        <v>19</v>
      </c>
      <c r="P1341" s="45">
        <v>13</v>
      </c>
      <c r="Q1341" s="49"/>
      <c r="R1341" s="48">
        <f t="shared" si="529"/>
        <v>929</v>
      </c>
      <c r="S1341" s="48">
        <f t="shared" si="530"/>
        <v>32</v>
      </c>
      <c r="T1341" s="50">
        <f t="shared" si="531"/>
        <v>87</v>
      </c>
      <c r="U1341" s="88">
        <v>4.08</v>
      </c>
      <c r="V1341" s="35">
        <v>4</v>
      </c>
      <c r="W1341" s="44">
        <v>7.8</v>
      </c>
      <c r="X1341" s="44"/>
      <c r="Y1341" s="44"/>
      <c r="Z1341" s="53"/>
      <c r="AA1341" s="44"/>
      <c r="AB1341" s="44"/>
      <c r="AC1341" s="67">
        <f t="shared" si="532"/>
        <v>0</v>
      </c>
      <c r="AD1341" s="51"/>
      <c r="AE1341" s="20">
        <f t="shared" si="533"/>
        <v>0</v>
      </c>
      <c r="AF1341" s="85">
        <f t="shared" si="534"/>
        <v>107.38</v>
      </c>
      <c r="AG1341" s="21">
        <f t="shared" si="535"/>
        <v>107.38</v>
      </c>
      <c r="AH1341" s="82"/>
      <c r="AI1341" s="78"/>
      <c r="AJ1341" s="22">
        <f t="shared" si="518"/>
        <v>107.38</v>
      </c>
      <c r="AK1341" s="23"/>
      <c r="AL1341" s="58"/>
      <c r="AM1341" s="24">
        <f t="shared" si="525"/>
        <v>0</v>
      </c>
      <c r="AN1341" s="25">
        <f t="shared" si="536"/>
        <v>141.61099999999999</v>
      </c>
      <c r="AO1341" s="26">
        <f t="shared" si="537"/>
        <v>141.61099999999999</v>
      </c>
      <c r="AP1341" s="79"/>
      <c r="AQ1341" s="24">
        <v>80</v>
      </c>
      <c r="AR1341" s="25">
        <v>200</v>
      </c>
      <c r="AS1341" s="112">
        <v>0</v>
      </c>
      <c r="AT1341" s="25">
        <v>20</v>
      </c>
      <c r="AU1341" s="25">
        <v>54</v>
      </c>
      <c r="AV1341" s="62">
        <f t="shared" si="538"/>
        <v>354</v>
      </c>
      <c r="AW1341" s="64">
        <f t="shared" si="539"/>
        <v>336.3</v>
      </c>
      <c r="AX1341" s="24">
        <v>6</v>
      </c>
      <c r="AY1341" s="25">
        <v>20</v>
      </c>
      <c r="AZ1341" s="25">
        <v>8</v>
      </c>
      <c r="BA1341" s="25">
        <v>1</v>
      </c>
      <c r="BB1341" s="81">
        <f t="shared" si="540"/>
        <v>35</v>
      </c>
      <c r="BC1341" s="80">
        <f t="shared" si="541"/>
        <v>301.3</v>
      </c>
      <c r="BD1341" s="36">
        <f t="shared" si="526"/>
        <v>141.61099999999999</v>
      </c>
      <c r="BE1341" s="80">
        <f t="shared" si="542"/>
        <v>156.67600000000002</v>
      </c>
    </row>
    <row r="1342" spans="1:57" ht="17.399999999999999">
      <c r="A1342" s="217">
        <v>41937</v>
      </c>
      <c r="B1342" s="201" t="str">
        <f t="shared" si="508"/>
        <v>04:00:00</v>
      </c>
      <c r="C1342" s="27" t="s">
        <v>10</v>
      </c>
      <c r="D1342" s="44">
        <v>722</v>
      </c>
      <c r="E1342" s="44">
        <v>301</v>
      </c>
      <c r="F1342" s="44">
        <v>553</v>
      </c>
      <c r="G1342" s="44">
        <v>36</v>
      </c>
      <c r="H1342" s="44"/>
      <c r="I1342" s="35">
        <v>18</v>
      </c>
      <c r="J1342" s="48">
        <f t="shared" si="527"/>
        <v>1576</v>
      </c>
      <c r="K1342" s="48">
        <f t="shared" si="528"/>
        <v>54</v>
      </c>
      <c r="L1342" s="44">
        <v>591</v>
      </c>
      <c r="M1342" s="19">
        <v>350</v>
      </c>
      <c r="N1342" s="19"/>
      <c r="O1342" s="19">
        <v>19</v>
      </c>
      <c r="P1342" s="45">
        <v>13</v>
      </c>
      <c r="Q1342" s="49"/>
      <c r="R1342" s="48">
        <f t="shared" si="529"/>
        <v>941</v>
      </c>
      <c r="S1342" s="48">
        <f t="shared" si="530"/>
        <v>32</v>
      </c>
      <c r="T1342" s="50">
        <f t="shared" si="531"/>
        <v>86</v>
      </c>
      <c r="U1342" s="88">
        <v>4.08</v>
      </c>
      <c r="V1342" s="35">
        <v>4</v>
      </c>
      <c r="W1342" s="44">
        <v>7.7</v>
      </c>
      <c r="X1342" s="44"/>
      <c r="Y1342" s="44"/>
      <c r="Z1342" s="53"/>
      <c r="AA1342" s="44"/>
      <c r="AB1342" s="44"/>
      <c r="AC1342" s="67">
        <f t="shared" si="532"/>
        <v>0</v>
      </c>
      <c r="AD1342" s="51"/>
      <c r="AE1342" s="20">
        <f t="shared" si="533"/>
        <v>0</v>
      </c>
      <c r="AF1342" s="85">
        <f t="shared" si="534"/>
        <v>105.78</v>
      </c>
      <c r="AG1342" s="21">
        <f t="shared" si="535"/>
        <v>105.78</v>
      </c>
      <c r="AH1342" s="82"/>
      <c r="AI1342" s="78"/>
      <c r="AJ1342" s="22">
        <f t="shared" si="518"/>
        <v>105.78</v>
      </c>
      <c r="AK1342" s="23"/>
      <c r="AL1342" s="58"/>
      <c r="AM1342" s="24">
        <f t="shared" si="525"/>
        <v>0</v>
      </c>
      <c r="AN1342" s="25">
        <f t="shared" si="536"/>
        <v>141.61099999999999</v>
      </c>
      <c r="AO1342" s="26">
        <f t="shared" si="537"/>
        <v>141.61099999999999</v>
      </c>
      <c r="AP1342" s="79"/>
      <c r="AQ1342" s="24">
        <v>80</v>
      </c>
      <c r="AR1342" s="25">
        <v>200</v>
      </c>
      <c r="AS1342" s="112">
        <v>0</v>
      </c>
      <c r="AT1342" s="25">
        <v>20</v>
      </c>
      <c r="AU1342" s="25">
        <v>54</v>
      </c>
      <c r="AV1342" s="62">
        <f t="shared" si="538"/>
        <v>354</v>
      </c>
      <c r="AW1342" s="64">
        <f t="shared" si="539"/>
        <v>336.3</v>
      </c>
      <c r="AX1342" s="24">
        <v>6</v>
      </c>
      <c r="AY1342" s="25">
        <v>20</v>
      </c>
      <c r="AZ1342" s="25">
        <v>8</v>
      </c>
      <c r="BA1342" s="25">
        <v>1</v>
      </c>
      <c r="BB1342" s="81">
        <f t="shared" si="540"/>
        <v>35</v>
      </c>
      <c r="BC1342" s="80">
        <f t="shared" si="541"/>
        <v>301.3</v>
      </c>
      <c r="BD1342" s="36">
        <f t="shared" si="526"/>
        <v>141.61099999999999</v>
      </c>
      <c r="BE1342" s="80">
        <f t="shared" si="542"/>
        <v>156.67600000000002</v>
      </c>
    </row>
    <row r="1343" spans="1:57" ht="17.399999999999999">
      <c r="A1343" s="217">
        <v>41937</v>
      </c>
      <c r="B1343" s="201" t="str">
        <f t="shared" si="508"/>
        <v>04:30:00</v>
      </c>
      <c r="C1343" s="27" t="s">
        <v>42</v>
      </c>
      <c r="D1343" s="44">
        <v>718</v>
      </c>
      <c r="E1343" s="44">
        <v>298</v>
      </c>
      <c r="F1343" s="44">
        <v>551</v>
      </c>
      <c r="G1343" s="44">
        <v>36</v>
      </c>
      <c r="H1343" s="44"/>
      <c r="I1343" s="35">
        <v>18</v>
      </c>
      <c r="J1343" s="48">
        <f t="shared" si="527"/>
        <v>1567</v>
      </c>
      <c r="K1343" s="48">
        <f t="shared" si="528"/>
        <v>54</v>
      </c>
      <c r="L1343" s="44">
        <v>595</v>
      </c>
      <c r="M1343" s="19">
        <v>345</v>
      </c>
      <c r="N1343" s="19"/>
      <c r="O1343" s="19">
        <v>19</v>
      </c>
      <c r="P1343" s="45">
        <v>12</v>
      </c>
      <c r="Q1343" s="49"/>
      <c r="R1343" s="48">
        <f t="shared" si="529"/>
        <v>940</v>
      </c>
      <c r="S1343" s="48">
        <f t="shared" si="530"/>
        <v>31</v>
      </c>
      <c r="T1343" s="50">
        <f t="shared" si="531"/>
        <v>85</v>
      </c>
      <c r="U1343" s="88">
        <v>4.08</v>
      </c>
      <c r="V1343" s="35">
        <v>4</v>
      </c>
      <c r="W1343" s="44">
        <v>7.7</v>
      </c>
      <c r="X1343" s="44"/>
      <c r="Y1343" s="44"/>
      <c r="Z1343" s="53"/>
      <c r="AA1343" s="44"/>
      <c r="AB1343" s="44"/>
      <c r="AC1343" s="67">
        <f t="shared" si="532"/>
        <v>0</v>
      </c>
      <c r="AD1343" s="51"/>
      <c r="AE1343" s="20">
        <f t="shared" si="533"/>
        <v>0</v>
      </c>
      <c r="AF1343" s="85">
        <f t="shared" si="534"/>
        <v>104.78</v>
      </c>
      <c r="AG1343" s="21">
        <f t="shared" si="535"/>
        <v>104.78</v>
      </c>
      <c r="AH1343" s="82"/>
      <c r="AI1343" s="78"/>
      <c r="AJ1343" s="22">
        <f t="shared" si="518"/>
        <v>104.78</v>
      </c>
      <c r="AK1343" s="23"/>
      <c r="AL1343" s="58"/>
      <c r="AM1343" s="24">
        <f t="shared" si="525"/>
        <v>0</v>
      </c>
      <c r="AN1343" s="25">
        <f t="shared" si="536"/>
        <v>141.61099999999999</v>
      </c>
      <c r="AO1343" s="26">
        <f t="shared" si="537"/>
        <v>141.61099999999999</v>
      </c>
      <c r="AP1343" s="79"/>
      <c r="AQ1343" s="24">
        <v>80</v>
      </c>
      <c r="AR1343" s="25">
        <v>200</v>
      </c>
      <c r="AS1343" s="112">
        <v>0</v>
      </c>
      <c r="AT1343" s="25">
        <v>20</v>
      </c>
      <c r="AU1343" s="25">
        <v>54</v>
      </c>
      <c r="AV1343" s="62">
        <f t="shared" si="538"/>
        <v>354</v>
      </c>
      <c r="AW1343" s="64">
        <f t="shared" si="539"/>
        <v>336.3</v>
      </c>
      <c r="AX1343" s="24">
        <v>6</v>
      </c>
      <c r="AY1343" s="25">
        <v>20</v>
      </c>
      <c r="AZ1343" s="25">
        <v>8</v>
      </c>
      <c r="BA1343" s="25">
        <v>1</v>
      </c>
      <c r="BB1343" s="81">
        <f t="shared" si="540"/>
        <v>35</v>
      </c>
      <c r="BC1343" s="80">
        <f t="shared" si="541"/>
        <v>301.3</v>
      </c>
      <c r="BD1343" s="36">
        <f t="shared" si="526"/>
        <v>141.61099999999999</v>
      </c>
      <c r="BE1343" s="80">
        <f t="shared" si="542"/>
        <v>156.67600000000002</v>
      </c>
    </row>
    <row r="1344" spans="1:57" ht="17.399999999999999">
      <c r="A1344" s="217">
        <v>41937</v>
      </c>
      <c r="B1344" s="201" t="str">
        <f t="shared" si="508"/>
        <v>05:00:00</v>
      </c>
      <c r="C1344" s="27" t="s">
        <v>11</v>
      </c>
      <c r="D1344" s="44">
        <v>725</v>
      </c>
      <c r="E1344" s="44">
        <v>298</v>
      </c>
      <c r="F1344" s="44">
        <v>561</v>
      </c>
      <c r="G1344" s="44">
        <v>36</v>
      </c>
      <c r="H1344" s="44"/>
      <c r="I1344" s="35">
        <v>18</v>
      </c>
      <c r="J1344" s="48">
        <f t="shared" si="527"/>
        <v>1584</v>
      </c>
      <c r="K1344" s="48">
        <f t="shared" si="528"/>
        <v>54</v>
      </c>
      <c r="L1344" s="44">
        <v>570</v>
      </c>
      <c r="M1344" s="19">
        <v>327</v>
      </c>
      <c r="N1344" s="19"/>
      <c r="O1344" s="19">
        <v>19</v>
      </c>
      <c r="P1344" s="45">
        <v>12</v>
      </c>
      <c r="Q1344" s="49"/>
      <c r="R1344" s="48">
        <f t="shared" si="529"/>
        <v>897</v>
      </c>
      <c r="S1344" s="48">
        <f t="shared" si="530"/>
        <v>31</v>
      </c>
      <c r="T1344" s="50">
        <f t="shared" si="531"/>
        <v>85</v>
      </c>
      <c r="U1344" s="88">
        <v>4.08</v>
      </c>
      <c r="V1344" s="35">
        <v>4.5</v>
      </c>
      <c r="W1344" s="44">
        <v>7.9</v>
      </c>
      <c r="X1344" s="44"/>
      <c r="Y1344" s="44"/>
      <c r="Z1344" s="53"/>
      <c r="AA1344" s="44"/>
      <c r="AB1344" s="44"/>
      <c r="AC1344" s="67">
        <f t="shared" si="532"/>
        <v>0</v>
      </c>
      <c r="AD1344" s="51"/>
      <c r="AE1344" s="20">
        <f t="shared" si="533"/>
        <v>0</v>
      </c>
      <c r="AF1344" s="85">
        <f t="shared" si="534"/>
        <v>105.48</v>
      </c>
      <c r="AG1344" s="21">
        <f t="shared" si="535"/>
        <v>105.48</v>
      </c>
      <c r="AH1344" s="82"/>
      <c r="AI1344" s="78"/>
      <c r="AJ1344" s="22">
        <f t="shared" si="518"/>
        <v>105.48</v>
      </c>
      <c r="AK1344" s="23"/>
      <c r="AL1344" s="58"/>
      <c r="AM1344" s="24">
        <f t="shared" si="525"/>
        <v>0</v>
      </c>
      <c r="AN1344" s="25">
        <f t="shared" si="536"/>
        <v>141.61099999999999</v>
      </c>
      <c r="AO1344" s="26">
        <f t="shared" si="537"/>
        <v>141.61099999999999</v>
      </c>
      <c r="AP1344" s="79"/>
      <c r="AQ1344" s="24">
        <v>80</v>
      </c>
      <c r="AR1344" s="25">
        <v>200</v>
      </c>
      <c r="AS1344" s="112">
        <v>0</v>
      </c>
      <c r="AT1344" s="25">
        <v>20</v>
      </c>
      <c r="AU1344" s="25">
        <v>54</v>
      </c>
      <c r="AV1344" s="62">
        <f t="shared" si="538"/>
        <v>354</v>
      </c>
      <c r="AW1344" s="64">
        <f t="shared" si="539"/>
        <v>336.3</v>
      </c>
      <c r="AX1344" s="24">
        <v>6</v>
      </c>
      <c r="AY1344" s="25">
        <v>20</v>
      </c>
      <c r="AZ1344" s="25">
        <v>8</v>
      </c>
      <c r="BA1344" s="25">
        <v>1</v>
      </c>
      <c r="BB1344" s="81">
        <f t="shared" si="540"/>
        <v>35</v>
      </c>
      <c r="BC1344" s="80">
        <f t="shared" si="541"/>
        <v>301.3</v>
      </c>
      <c r="BD1344" s="36">
        <f t="shared" si="526"/>
        <v>141.61099999999999</v>
      </c>
      <c r="BE1344" s="80">
        <f t="shared" si="542"/>
        <v>156.67600000000002</v>
      </c>
    </row>
    <row r="1345" spans="1:57" ht="17.399999999999999">
      <c r="A1345" s="217">
        <v>41937</v>
      </c>
      <c r="B1345" s="201" t="str">
        <f t="shared" si="508"/>
        <v>05:30:00</v>
      </c>
      <c r="C1345" s="27" t="s">
        <v>43</v>
      </c>
      <c r="D1345" s="44">
        <v>718</v>
      </c>
      <c r="E1345" s="44">
        <v>296</v>
      </c>
      <c r="F1345" s="44">
        <v>558</v>
      </c>
      <c r="G1345" s="44">
        <v>36</v>
      </c>
      <c r="H1345" s="44"/>
      <c r="I1345" s="35">
        <v>18</v>
      </c>
      <c r="J1345" s="48">
        <f t="shared" si="527"/>
        <v>1572</v>
      </c>
      <c r="K1345" s="48">
        <f t="shared" si="528"/>
        <v>54</v>
      </c>
      <c r="L1345" s="44">
        <v>552</v>
      </c>
      <c r="M1345" s="19">
        <v>325</v>
      </c>
      <c r="N1345" s="19"/>
      <c r="O1345" s="19">
        <v>18</v>
      </c>
      <c r="P1345" s="45">
        <v>12</v>
      </c>
      <c r="Q1345" s="49"/>
      <c r="R1345" s="48">
        <f t="shared" si="529"/>
        <v>877</v>
      </c>
      <c r="S1345" s="48">
        <f t="shared" si="530"/>
        <v>30</v>
      </c>
      <c r="T1345" s="50">
        <f t="shared" si="531"/>
        <v>84</v>
      </c>
      <c r="U1345" s="88">
        <v>4.08</v>
      </c>
      <c r="V1345" s="44">
        <v>4.5</v>
      </c>
      <c r="W1345" s="44">
        <v>7.9</v>
      </c>
      <c r="X1345" s="44"/>
      <c r="Y1345" s="44"/>
      <c r="Z1345" s="53"/>
      <c r="AA1345" s="44"/>
      <c r="AB1345" s="44"/>
      <c r="AC1345" s="67">
        <f t="shared" si="532"/>
        <v>0</v>
      </c>
      <c r="AD1345" s="51"/>
      <c r="AE1345" s="20">
        <f t="shared" si="533"/>
        <v>0</v>
      </c>
      <c r="AF1345" s="85">
        <f t="shared" si="534"/>
        <v>104.98</v>
      </c>
      <c r="AG1345" s="21">
        <f t="shared" si="535"/>
        <v>104.98</v>
      </c>
      <c r="AH1345" s="82"/>
      <c r="AI1345" s="78"/>
      <c r="AJ1345" s="22">
        <f t="shared" si="518"/>
        <v>104.98</v>
      </c>
      <c r="AK1345" s="23"/>
      <c r="AL1345" s="58"/>
      <c r="AM1345" s="24">
        <f t="shared" si="525"/>
        <v>0</v>
      </c>
      <c r="AN1345" s="25">
        <f t="shared" si="536"/>
        <v>141.61099999999999</v>
      </c>
      <c r="AO1345" s="26">
        <f t="shared" si="537"/>
        <v>141.61099999999999</v>
      </c>
      <c r="AP1345" s="79"/>
      <c r="AQ1345" s="24">
        <v>80</v>
      </c>
      <c r="AR1345" s="25">
        <v>200</v>
      </c>
      <c r="AS1345" s="112">
        <v>0</v>
      </c>
      <c r="AT1345" s="25">
        <v>20</v>
      </c>
      <c r="AU1345" s="25">
        <v>54</v>
      </c>
      <c r="AV1345" s="62">
        <f t="shared" si="538"/>
        <v>354</v>
      </c>
      <c r="AW1345" s="64">
        <f t="shared" si="539"/>
        <v>336.3</v>
      </c>
      <c r="AX1345" s="24">
        <v>6</v>
      </c>
      <c r="AY1345" s="25">
        <v>20</v>
      </c>
      <c r="AZ1345" s="25">
        <v>8</v>
      </c>
      <c r="BA1345" s="25">
        <v>1</v>
      </c>
      <c r="BB1345" s="81">
        <f t="shared" si="540"/>
        <v>35</v>
      </c>
      <c r="BC1345" s="80">
        <f t="shared" si="541"/>
        <v>301.3</v>
      </c>
      <c r="BD1345" s="36">
        <f>BC1345*0.47</f>
        <v>141.61099999999999</v>
      </c>
      <c r="BE1345" s="80">
        <f t="shared" si="542"/>
        <v>156.67600000000002</v>
      </c>
    </row>
    <row r="1346" spans="1:57" ht="17.399999999999999">
      <c r="A1346" s="217">
        <v>41937</v>
      </c>
      <c r="B1346" s="201" t="str">
        <f t="shared" si="508"/>
        <v>06:00:00</v>
      </c>
      <c r="C1346" s="27" t="s">
        <v>12</v>
      </c>
      <c r="D1346" s="44">
        <v>660</v>
      </c>
      <c r="E1346" s="44">
        <v>266</v>
      </c>
      <c r="F1346" s="44">
        <v>501</v>
      </c>
      <c r="G1346" s="44">
        <v>33</v>
      </c>
      <c r="H1346" s="44"/>
      <c r="I1346" s="35">
        <v>17</v>
      </c>
      <c r="J1346" s="48">
        <f t="shared" si="527"/>
        <v>1427</v>
      </c>
      <c r="K1346" s="48">
        <f t="shared" si="528"/>
        <v>50</v>
      </c>
      <c r="L1346" s="44">
        <v>509</v>
      </c>
      <c r="M1346" s="19">
        <v>262</v>
      </c>
      <c r="N1346" s="19"/>
      <c r="O1346" s="19">
        <v>17</v>
      </c>
      <c r="P1346" s="45">
        <v>9</v>
      </c>
      <c r="Q1346" s="49"/>
      <c r="R1346" s="48">
        <f t="shared" si="529"/>
        <v>771</v>
      </c>
      <c r="S1346" s="48">
        <f t="shared" si="530"/>
        <v>26</v>
      </c>
      <c r="T1346" s="50">
        <f t="shared" si="531"/>
        <v>76</v>
      </c>
      <c r="U1346" s="88">
        <v>3.78</v>
      </c>
      <c r="V1346" s="44">
        <v>4.5</v>
      </c>
      <c r="W1346" s="59">
        <v>6.8</v>
      </c>
      <c r="X1346" s="44"/>
      <c r="Y1346" s="44"/>
      <c r="Z1346" s="53"/>
      <c r="AA1346" s="44"/>
      <c r="AB1346" s="44"/>
      <c r="AC1346" s="67">
        <f t="shared" si="532"/>
        <v>0</v>
      </c>
      <c r="AD1346" s="51"/>
      <c r="AE1346" s="20">
        <f t="shared" si="533"/>
        <v>0</v>
      </c>
      <c r="AF1346" s="85">
        <f t="shared" si="534"/>
        <v>95.58</v>
      </c>
      <c r="AG1346" s="21">
        <f t="shared" si="535"/>
        <v>95.58</v>
      </c>
      <c r="AH1346" s="82"/>
      <c r="AI1346" s="78"/>
      <c r="AJ1346" s="22">
        <f t="shared" si="518"/>
        <v>95.58</v>
      </c>
      <c r="AK1346" s="23"/>
      <c r="AL1346" s="58"/>
      <c r="AM1346" s="24">
        <f t="shared" si="525"/>
        <v>0</v>
      </c>
      <c r="AN1346" s="25">
        <f t="shared" si="536"/>
        <v>141.61099999999999</v>
      </c>
      <c r="AO1346" s="26">
        <f t="shared" si="537"/>
        <v>141.61099999999999</v>
      </c>
      <c r="AP1346" s="79"/>
      <c r="AQ1346" s="24">
        <v>80</v>
      </c>
      <c r="AR1346" s="25">
        <v>200</v>
      </c>
      <c r="AS1346" s="112">
        <v>0</v>
      </c>
      <c r="AT1346" s="25">
        <v>20</v>
      </c>
      <c r="AU1346" s="25">
        <v>54</v>
      </c>
      <c r="AV1346" s="62">
        <f t="shared" si="538"/>
        <v>354</v>
      </c>
      <c r="AW1346" s="64">
        <f t="shared" si="539"/>
        <v>336.3</v>
      </c>
      <c r="AX1346" s="24">
        <v>6</v>
      </c>
      <c r="AY1346" s="25">
        <v>20</v>
      </c>
      <c r="AZ1346" s="25">
        <v>8</v>
      </c>
      <c r="BA1346" s="25">
        <v>1</v>
      </c>
      <c r="BB1346" s="81">
        <f t="shared" si="540"/>
        <v>35</v>
      </c>
      <c r="BC1346" s="80">
        <f t="shared" si="541"/>
        <v>301.3</v>
      </c>
      <c r="BD1346" s="36">
        <f t="shared" ref="BD1346:BD1389" si="543">BC1346*0.47</f>
        <v>141.61099999999999</v>
      </c>
      <c r="BE1346" s="80">
        <f t="shared" si="542"/>
        <v>156.67600000000002</v>
      </c>
    </row>
    <row r="1347" spans="1:57" ht="17.399999999999999">
      <c r="A1347" s="217">
        <v>41937</v>
      </c>
      <c r="B1347" s="201" t="str">
        <f t="shared" ref="B1347:B1410" si="544">LEFT(C1347,2) &amp; ":" &amp; RIGHT(C1347,2) &amp; ":00"</f>
        <v>06:30:00</v>
      </c>
      <c r="C1347" s="27" t="s">
        <v>44</v>
      </c>
      <c r="D1347" s="44">
        <v>647</v>
      </c>
      <c r="E1347" s="44">
        <v>264</v>
      </c>
      <c r="F1347" s="44">
        <v>497</v>
      </c>
      <c r="G1347" s="44">
        <v>32</v>
      </c>
      <c r="H1347" s="44"/>
      <c r="I1347" s="35">
        <v>16</v>
      </c>
      <c r="J1347" s="48">
        <f t="shared" si="527"/>
        <v>1408</v>
      </c>
      <c r="K1347" s="48">
        <f t="shared" si="528"/>
        <v>48</v>
      </c>
      <c r="L1347" s="44">
        <v>495</v>
      </c>
      <c r="M1347" s="19">
        <v>250</v>
      </c>
      <c r="N1347" s="19"/>
      <c r="O1347" s="19">
        <v>16</v>
      </c>
      <c r="P1347" s="45">
        <v>9</v>
      </c>
      <c r="Q1347" s="49"/>
      <c r="R1347" s="48">
        <f t="shared" si="529"/>
        <v>745</v>
      </c>
      <c r="S1347" s="48">
        <f t="shared" si="530"/>
        <v>25</v>
      </c>
      <c r="T1347" s="50">
        <f t="shared" si="531"/>
        <v>73</v>
      </c>
      <c r="U1347" s="88">
        <v>3.78</v>
      </c>
      <c r="V1347" s="44">
        <v>4.5</v>
      </c>
      <c r="W1347" s="59">
        <v>6.8</v>
      </c>
      <c r="X1347" s="44"/>
      <c r="Y1347" s="44"/>
      <c r="Z1347" s="44"/>
      <c r="AA1347" s="44"/>
      <c r="AB1347" s="44"/>
      <c r="AC1347" s="67">
        <f t="shared" si="532"/>
        <v>0</v>
      </c>
      <c r="AD1347" s="51"/>
      <c r="AE1347" s="20">
        <f t="shared" si="533"/>
        <v>0</v>
      </c>
      <c r="AF1347" s="85">
        <f t="shared" si="534"/>
        <v>92.58</v>
      </c>
      <c r="AG1347" s="21">
        <f t="shared" si="535"/>
        <v>92.58</v>
      </c>
      <c r="AH1347" s="82"/>
      <c r="AI1347" s="78"/>
      <c r="AJ1347" s="22">
        <f t="shared" si="518"/>
        <v>92.58</v>
      </c>
      <c r="AK1347" s="23"/>
      <c r="AL1347" s="58"/>
      <c r="AM1347" s="24">
        <f t="shared" si="525"/>
        <v>0</v>
      </c>
      <c r="AN1347" s="25">
        <f t="shared" si="536"/>
        <v>141.61099999999999</v>
      </c>
      <c r="AO1347" s="26">
        <f t="shared" si="537"/>
        <v>141.61099999999999</v>
      </c>
      <c r="AP1347" s="79"/>
      <c r="AQ1347" s="24">
        <v>80</v>
      </c>
      <c r="AR1347" s="25">
        <v>200</v>
      </c>
      <c r="AS1347" s="112">
        <v>0</v>
      </c>
      <c r="AT1347" s="25">
        <v>20</v>
      </c>
      <c r="AU1347" s="25">
        <v>54</v>
      </c>
      <c r="AV1347" s="62">
        <f t="shared" si="538"/>
        <v>354</v>
      </c>
      <c r="AW1347" s="64">
        <f t="shared" si="539"/>
        <v>336.3</v>
      </c>
      <c r="AX1347" s="24">
        <v>6</v>
      </c>
      <c r="AY1347" s="25">
        <v>20</v>
      </c>
      <c r="AZ1347" s="25">
        <v>8</v>
      </c>
      <c r="BA1347" s="25">
        <v>1</v>
      </c>
      <c r="BB1347" s="81">
        <f t="shared" si="540"/>
        <v>35</v>
      </c>
      <c r="BC1347" s="80">
        <f t="shared" si="541"/>
        <v>301.3</v>
      </c>
      <c r="BD1347" s="36">
        <f t="shared" si="543"/>
        <v>141.61099999999999</v>
      </c>
      <c r="BE1347" s="80">
        <f t="shared" si="542"/>
        <v>156.67600000000002</v>
      </c>
    </row>
    <row r="1348" spans="1:57" ht="17.399999999999999">
      <c r="A1348" s="217">
        <v>41937</v>
      </c>
      <c r="B1348" s="201" t="str">
        <f t="shared" si="544"/>
        <v>07:00:00</v>
      </c>
      <c r="C1348" s="214" t="s">
        <v>13</v>
      </c>
      <c r="D1348" s="44">
        <v>630</v>
      </c>
      <c r="E1348" s="44">
        <v>275</v>
      </c>
      <c r="F1348" s="44">
        <v>505</v>
      </c>
      <c r="G1348" s="44">
        <v>32</v>
      </c>
      <c r="H1348" s="44"/>
      <c r="I1348" s="35">
        <v>16</v>
      </c>
      <c r="J1348" s="48">
        <f t="shared" si="527"/>
        <v>1410</v>
      </c>
      <c r="K1348" s="48">
        <f t="shared" si="528"/>
        <v>48</v>
      </c>
      <c r="L1348" s="44">
        <v>485</v>
      </c>
      <c r="M1348" s="19">
        <v>256</v>
      </c>
      <c r="N1348" s="19"/>
      <c r="O1348" s="19">
        <v>16</v>
      </c>
      <c r="P1348" s="45">
        <v>9</v>
      </c>
      <c r="Q1348" s="49"/>
      <c r="R1348" s="48">
        <f t="shared" si="529"/>
        <v>741</v>
      </c>
      <c r="S1348" s="48">
        <f t="shared" si="530"/>
        <v>25</v>
      </c>
      <c r="T1348" s="50">
        <f t="shared" si="531"/>
        <v>73</v>
      </c>
      <c r="U1348" s="88">
        <v>3.48</v>
      </c>
      <c r="V1348" s="44">
        <v>4</v>
      </c>
      <c r="W1348" s="59">
        <v>6.2</v>
      </c>
      <c r="X1348" s="44"/>
      <c r="Y1348" s="44"/>
      <c r="Z1348" s="44"/>
      <c r="AA1348" s="44"/>
      <c r="AB1348" s="44"/>
      <c r="AC1348" s="67">
        <f t="shared" si="532"/>
        <v>0</v>
      </c>
      <c r="AD1348" s="51"/>
      <c r="AE1348" s="20">
        <f t="shared" si="533"/>
        <v>0</v>
      </c>
      <c r="AF1348" s="85">
        <f t="shared" si="534"/>
        <v>91.18</v>
      </c>
      <c r="AG1348" s="21">
        <f t="shared" si="535"/>
        <v>91.18</v>
      </c>
      <c r="AH1348" s="82"/>
      <c r="AI1348" s="78"/>
      <c r="AJ1348" s="22">
        <f t="shared" si="518"/>
        <v>91.18</v>
      </c>
      <c r="AK1348" s="23"/>
      <c r="AL1348" s="58"/>
      <c r="AM1348" s="24">
        <f t="shared" si="525"/>
        <v>0</v>
      </c>
      <c r="AN1348" s="25">
        <f t="shared" si="536"/>
        <v>141.61099999999999</v>
      </c>
      <c r="AO1348" s="26">
        <f t="shared" si="537"/>
        <v>141.61099999999999</v>
      </c>
      <c r="AP1348" s="79"/>
      <c r="AQ1348" s="24">
        <v>80</v>
      </c>
      <c r="AR1348" s="25">
        <v>200</v>
      </c>
      <c r="AS1348" s="112">
        <v>0</v>
      </c>
      <c r="AT1348" s="25">
        <v>20</v>
      </c>
      <c r="AU1348" s="25">
        <v>54</v>
      </c>
      <c r="AV1348" s="62">
        <f t="shared" si="538"/>
        <v>354</v>
      </c>
      <c r="AW1348" s="64">
        <f t="shared" si="539"/>
        <v>336.3</v>
      </c>
      <c r="AX1348" s="24">
        <v>6</v>
      </c>
      <c r="AY1348" s="25">
        <v>20</v>
      </c>
      <c r="AZ1348" s="25">
        <v>8</v>
      </c>
      <c r="BA1348" s="25">
        <v>1</v>
      </c>
      <c r="BB1348" s="81">
        <f t="shared" si="540"/>
        <v>35</v>
      </c>
      <c r="BC1348" s="80">
        <f t="shared" si="541"/>
        <v>301.3</v>
      </c>
      <c r="BD1348" s="36">
        <f t="shared" si="543"/>
        <v>141.61099999999999</v>
      </c>
      <c r="BE1348" s="80">
        <f t="shared" si="542"/>
        <v>156.67600000000002</v>
      </c>
    </row>
    <row r="1349" spans="1:57" ht="17.399999999999999">
      <c r="A1349" s="217">
        <v>41937</v>
      </c>
      <c r="B1349" s="201" t="str">
        <f t="shared" si="544"/>
        <v>07:30:00</v>
      </c>
      <c r="C1349" s="27" t="s">
        <v>30</v>
      </c>
      <c r="D1349" s="44">
        <v>645</v>
      </c>
      <c r="E1349" s="44">
        <v>285</v>
      </c>
      <c r="F1349" s="44">
        <v>523</v>
      </c>
      <c r="G1349" s="44">
        <v>33</v>
      </c>
      <c r="H1349" s="44"/>
      <c r="I1349" s="35">
        <v>16</v>
      </c>
      <c r="J1349" s="48">
        <f t="shared" si="527"/>
        <v>1453</v>
      </c>
      <c r="K1349" s="48">
        <f t="shared" si="528"/>
        <v>49</v>
      </c>
      <c r="L1349" s="44">
        <v>496</v>
      </c>
      <c r="M1349" s="19">
        <v>272</v>
      </c>
      <c r="N1349" s="19"/>
      <c r="O1349" s="19">
        <v>16</v>
      </c>
      <c r="P1349" s="45">
        <v>10</v>
      </c>
      <c r="Q1349" s="49"/>
      <c r="R1349" s="48">
        <f t="shared" si="529"/>
        <v>768</v>
      </c>
      <c r="S1349" s="48">
        <f t="shared" si="530"/>
        <v>26</v>
      </c>
      <c r="T1349" s="50">
        <f t="shared" si="531"/>
        <v>75</v>
      </c>
      <c r="U1349" s="88">
        <v>3.48</v>
      </c>
      <c r="V1349" s="44">
        <v>4</v>
      </c>
      <c r="W1349" s="59">
        <v>6.2</v>
      </c>
      <c r="X1349" s="44"/>
      <c r="Y1349" s="44"/>
      <c r="Z1349" s="44"/>
      <c r="AA1349" s="44"/>
      <c r="AB1349" s="44"/>
      <c r="AC1349" s="67">
        <f t="shared" si="532"/>
        <v>0</v>
      </c>
      <c r="AD1349" s="51"/>
      <c r="AE1349" s="20">
        <f t="shared" si="533"/>
        <v>0</v>
      </c>
      <c r="AF1349" s="85">
        <f t="shared" si="534"/>
        <v>92.68</v>
      </c>
      <c r="AG1349" s="21">
        <f t="shared" si="535"/>
        <v>92.68</v>
      </c>
      <c r="AH1349" s="82"/>
      <c r="AI1349" s="78"/>
      <c r="AJ1349" s="22">
        <f t="shared" si="518"/>
        <v>92.68</v>
      </c>
      <c r="AK1349" s="23"/>
      <c r="AL1349" s="58"/>
      <c r="AM1349" s="24">
        <f t="shared" si="525"/>
        <v>0</v>
      </c>
      <c r="AN1349" s="25">
        <f t="shared" si="536"/>
        <v>141.61099999999999</v>
      </c>
      <c r="AO1349" s="26">
        <f t="shared" si="537"/>
        <v>141.61099999999999</v>
      </c>
      <c r="AP1349" s="79"/>
      <c r="AQ1349" s="24">
        <v>80</v>
      </c>
      <c r="AR1349" s="25">
        <v>200</v>
      </c>
      <c r="AS1349" s="112">
        <v>0</v>
      </c>
      <c r="AT1349" s="25">
        <v>20</v>
      </c>
      <c r="AU1349" s="25">
        <v>54</v>
      </c>
      <c r="AV1349" s="62">
        <f t="shared" si="538"/>
        <v>354</v>
      </c>
      <c r="AW1349" s="64">
        <f t="shared" si="539"/>
        <v>336.3</v>
      </c>
      <c r="AX1349" s="24">
        <v>6</v>
      </c>
      <c r="AY1349" s="25">
        <v>20</v>
      </c>
      <c r="AZ1349" s="25">
        <v>8</v>
      </c>
      <c r="BA1349" s="25">
        <v>1</v>
      </c>
      <c r="BB1349" s="81">
        <f t="shared" si="540"/>
        <v>35</v>
      </c>
      <c r="BC1349" s="80">
        <f t="shared" si="541"/>
        <v>301.3</v>
      </c>
      <c r="BD1349" s="36">
        <f t="shared" si="543"/>
        <v>141.61099999999999</v>
      </c>
      <c r="BE1349" s="80">
        <f t="shared" si="542"/>
        <v>156.67600000000002</v>
      </c>
    </row>
    <row r="1350" spans="1:57" ht="17.399999999999999">
      <c r="A1350" s="217">
        <v>41937</v>
      </c>
      <c r="B1350" s="201" t="str">
        <f t="shared" si="544"/>
        <v>08:00:00</v>
      </c>
      <c r="C1350" s="27" t="s">
        <v>14</v>
      </c>
      <c r="D1350" s="44">
        <v>671</v>
      </c>
      <c r="E1350" s="44">
        <v>300</v>
      </c>
      <c r="F1350" s="44">
        <v>544</v>
      </c>
      <c r="G1350" s="44">
        <v>34</v>
      </c>
      <c r="H1350" s="44"/>
      <c r="I1350" s="35">
        <v>17</v>
      </c>
      <c r="J1350" s="48">
        <f t="shared" si="527"/>
        <v>1515</v>
      </c>
      <c r="K1350" s="48">
        <f t="shared" si="528"/>
        <v>51</v>
      </c>
      <c r="L1350" s="44">
        <v>0</v>
      </c>
      <c r="M1350" s="19">
        <v>0</v>
      </c>
      <c r="N1350" s="19"/>
      <c r="O1350" s="19">
        <v>0</v>
      </c>
      <c r="P1350" s="45">
        <v>0</v>
      </c>
      <c r="Q1350" s="49"/>
      <c r="R1350" s="48">
        <f t="shared" si="529"/>
        <v>0</v>
      </c>
      <c r="S1350" s="48">
        <f t="shared" si="530"/>
        <v>0</v>
      </c>
      <c r="T1350" s="50">
        <f t="shared" si="531"/>
        <v>51</v>
      </c>
      <c r="U1350" s="88">
        <v>4.32</v>
      </c>
      <c r="V1350" s="44">
        <v>4</v>
      </c>
      <c r="W1350" s="59">
        <v>6.3</v>
      </c>
      <c r="X1350" s="60"/>
      <c r="Y1350" s="44"/>
      <c r="Z1350" s="44"/>
      <c r="AA1350" s="44"/>
      <c r="AB1350" s="44"/>
      <c r="AC1350" s="67">
        <f t="shared" si="532"/>
        <v>0</v>
      </c>
      <c r="AD1350" s="51"/>
      <c r="AE1350" s="20">
        <f t="shared" si="533"/>
        <v>0</v>
      </c>
      <c r="AF1350" s="85">
        <f t="shared" si="534"/>
        <v>69.62</v>
      </c>
      <c r="AG1350" s="21">
        <f t="shared" si="535"/>
        <v>69.62</v>
      </c>
      <c r="AH1350" s="82"/>
      <c r="AI1350" s="78"/>
      <c r="AJ1350" s="22">
        <f t="shared" si="518"/>
        <v>69.62</v>
      </c>
      <c r="AK1350" s="23"/>
      <c r="AL1350" s="58"/>
      <c r="AM1350" s="24">
        <f t="shared" si="525"/>
        <v>0</v>
      </c>
      <c r="AN1350" s="25">
        <f t="shared" si="536"/>
        <v>141.61099999999999</v>
      </c>
      <c r="AO1350" s="26">
        <f t="shared" si="537"/>
        <v>141.61099999999999</v>
      </c>
      <c r="AP1350" s="79"/>
      <c r="AQ1350" s="24">
        <v>80</v>
      </c>
      <c r="AR1350" s="25">
        <v>200</v>
      </c>
      <c r="AS1350" s="112">
        <v>0</v>
      </c>
      <c r="AT1350" s="25">
        <v>20</v>
      </c>
      <c r="AU1350" s="25">
        <v>54</v>
      </c>
      <c r="AV1350" s="62">
        <f t="shared" si="538"/>
        <v>354</v>
      </c>
      <c r="AW1350" s="64">
        <f t="shared" si="539"/>
        <v>336.3</v>
      </c>
      <c r="AX1350" s="24">
        <v>6</v>
      </c>
      <c r="AY1350" s="25">
        <v>20</v>
      </c>
      <c r="AZ1350" s="25">
        <v>8</v>
      </c>
      <c r="BA1350" s="25">
        <v>1</v>
      </c>
      <c r="BB1350" s="81">
        <f t="shared" si="540"/>
        <v>35</v>
      </c>
      <c r="BC1350" s="80">
        <f t="shared" si="541"/>
        <v>301.3</v>
      </c>
      <c r="BD1350" s="36">
        <f t="shared" si="543"/>
        <v>141.61099999999999</v>
      </c>
      <c r="BE1350" s="80">
        <f t="shared" si="542"/>
        <v>156.67600000000002</v>
      </c>
    </row>
    <row r="1351" spans="1:57" ht="17.399999999999999">
      <c r="A1351" s="217">
        <v>41937</v>
      </c>
      <c r="B1351" s="201" t="str">
        <f t="shared" si="544"/>
        <v>08:30:00</v>
      </c>
      <c r="C1351" s="27" t="s">
        <v>31</v>
      </c>
      <c r="D1351" s="44">
        <v>620</v>
      </c>
      <c r="E1351" s="44">
        <v>387</v>
      </c>
      <c r="F1351" s="44">
        <v>558</v>
      </c>
      <c r="G1351" s="44">
        <v>36</v>
      </c>
      <c r="H1351" s="44"/>
      <c r="I1351" s="35">
        <v>18</v>
      </c>
      <c r="J1351" s="48">
        <f t="shared" si="527"/>
        <v>1565</v>
      </c>
      <c r="K1351" s="48">
        <f t="shared" si="528"/>
        <v>54</v>
      </c>
      <c r="L1351" s="44">
        <v>0</v>
      </c>
      <c r="M1351" s="19">
        <v>0</v>
      </c>
      <c r="N1351" s="19"/>
      <c r="O1351" s="19">
        <v>0</v>
      </c>
      <c r="P1351" s="45">
        <v>0</v>
      </c>
      <c r="Q1351" s="49"/>
      <c r="R1351" s="48">
        <f t="shared" si="529"/>
        <v>0</v>
      </c>
      <c r="S1351" s="48">
        <f t="shared" si="530"/>
        <v>0</v>
      </c>
      <c r="T1351" s="50">
        <f t="shared" si="531"/>
        <v>54</v>
      </c>
      <c r="U1351" s="88">
        <v>4.32</v>
      </c>
      <c r="V1351" s="44">
        <v>4</v>
      </c>
      <c r="W1351" s="59">
        <v>6.3</v>
      </c>
      <c r="X1351" s="44"/>
      <c r="Y1351" s="44"/>
      <c r="Z1351" s="44"/>
      <c r="AA1351" s="44"/>
      <c r="AB1351" s="44"/>
      <c r="AC1351" s="67">
        <f t="shared" si="532"/>
        <v>0</v>
      </c>
      <c r="AD1351" s="51">
        <v>15</v>
      </c>
      <c r="AE1351" s="20">
        <f t="shared" si="533"/>
        <v>15</v>
      </c>
      <c r="AF1351" s="85">
        <f t="shared" si="534"/>
        <v>72.62</v>
      </c>
      <c r="AG1351" s="21">
        <f t="shared" si="535"/>
        <v>57.620000000000005</v>
      </c>
      <c r="AH1351" s="82"/>
      <c r="AI1351" s="78"/>
      <c r="AJ1351" s="22">
        <f t="shared" si="518"/>
        <v>72.62</v>
      </c>
      <c r="AK1351" s="23"/>
      <c r="AL1351" s="58"/>
      <c r="AM1351" s="24">
        <f t="shared" si="525"/>
        <v>15</v>
      </c>
      <c r="AN1351" s="25">
        <f t="shared" si="536"/>
        <v>141.61099999999999</v>
      </c>
      <c r="AO1351" s="26">
        <f t="shared" si="537"/>
        <v>156.61099999999999</v>
      </c>
      <c r="AP1351" s="79"/>
      <c r="AQ1351" s="24">
        <v>80</v>
      </c>
      <c r="AR1351" s="25">
        <v>200</v>
      </c>
      <c r="AS1351" s="112">
        <v>0</v>
      </c>
      <c r="AT1351" s="25">
        <v>20</v>
      </c>
      <c r="AU1351" s="25">
        <v>54</v>
      </c>
      <c r="AV1351" s="62">
        <f t="shared" si="538"/>
        <v>354</v>
      </c>
      <c r="AW1351" s="64">
        <f t="shared" si="539"/>
        <v>336.3</v>
      </c>
      <c r="AX1351" s="24">
        <v>6</v>
      </c>
      <c r="AY1351" s="25">
        <v>20</v>
      </c>
      <c r="AZ1351" s="25">
        <v>8</v>
      </c>
      <c r="BA1351" s="25">
        <v>1</v>
      </c>
      <c r="BB1351" s="81">
        <f t="shared" si="540"/>
        <v>35</v>
      </c>
      <c r="BC1351" s="80">
        <f t="shared" si="541"/>
        <v>301.3</v>
      </c>
      <c r="BD1351" s="36">
        <f t="shared" si="543"/>
        <v>141.61099999999999</v>
      </c>
      <c r="BE1351" s="80">
        <f t="shared" si="542"/>
        <v>156.67600000000002</v>
      </c>
    </row>
    <row r="1352" spans="1:57" ht="17.399999999999999">
      <c r="A1352" s="217">
        <v>41937</v>
      </c>
      <c r="B1352" s="201" t="str">
        <f t="shared" si="544"/>
        <v>09:00:00</v>
      </c>
      <c r="C1352" s="27" t="s">
        <v>15</v>
      </c>
      <c r="D1352" s="44">
        <v>662</v>
      </c>
      <c r="E1352" s="44">
        <v>404</v>
      </c>
      <c r="F1352" s="44">
        <v>595</v>
      </c>
      <c r="G1352" s="44">
        <v>37</v>
      </c>
      <c r="H1352" s="44"/>
      <c r="I1352" s="35">
        <v>19</v>
      </c>
      <c r="J1352" s="48">
        <f t="shared" si="527"/>
        <v>1661</v>
      </c>
      <c r="K1352" s="48">
        <f t="shared" si="528"/>
        <v>56</v>
      </c>
      <c r="L1352" s="44">
        <v>0</v>
      </c>
      <c r="M1352" s="19">
        <v>0</v>
      </c>
      <c r="N1352" s="19"/>
      <c r="O1352" s="19">
        <v>0</v>
      </c>
      <c r="P1352" s="45">
        <v>0</v>
      </c>
      <c r="Q1352" s="49"/>
      <c r="R1352" s="48">
        <f t="shared" si="529"/>
        <v>0</v>
      </c>
      <c r="S1352" s="48">
        <f t="shared" si="530"/>
        <v>0</v>
      </c>
      <c r="T1352" s="50">
        <f t="shared" si="531"/>
        <v>56</v>
      </c>
      <c r="U1352" s="88">
        <v>3.27</v>
      </c>
      <c r="V1352" s="44">
        <v>4</v>
      </c>
      <c r="W1352" s="44">
        <v>7</v>
      </c>
      <c r="X1352" s="44"/>
      <c r="Y1352" s="44"/>
      <c r="Z1352" s="44"/>
      <c r="AA1352" s="44"/>
      <c r="AB1352" s="44"/>
      <c r="AC1352" s="67">
        <f t="shared" si="532"/>
        <v>0</v>
      </c>
      <c r="AD1352" s="51">
        <v>15</v>
      </c>
      <c r="AE1352" s="20">
        <f t="shared" si="533"/>
        <v>15</v>
      </c>
      <c r="AF1352" s="85">
        <f t="shared" si="534"/>
        <v>74.27000000000001</v>
      </c>
      <c r="AG1352" s="21">
        <f t="shared" si="535"/>
        <v>59.27000000000001</v>
      </c>
      <c r="AH1352" s="82"/>
      <c r="AI1352" s="78"/>
      <c r="AJ1352" s="22">
        <f t="shared" si="518"/>
        <v>74.27000000000001</v>
      </c>
      <c r="AK1352" s="23"/>
      <c r="AL1352" s="58"/>
      <c r="AM1352" s="24">
        <f t="shared" si="525"/>
        <v>15</v>
      </c>
      <c r="AN1352" s="25">
        <f t="shared" si="536"/>
        <v>141.61099999999999</v>
      </c>
      <c r="AO1352" s="26">
        <f t="shared" si="537"/>
        <v>156.61099999999999</v>
      </c>
      <c r="AP1352" s="79"/>
      <c r="AQ1352" s="24">
        <v>80</v>
      </c>
      <c r="AR1352" s="25">
        <v>200</v>
      </c>
      <c r="AS1352" s="112">
        <v>0</v>
      </c>
      <c r="AT1352" s="25">
        <v>20</v>
      </c>
      <c r="AU1352" s="25">
        <v>54</v>
      </c>
      <c r="AV1352" s="62">
        <f t="shared" si="538"/>
        <v>354</v>
      </c>
      <c r="AW1352" s="64">
        <f t="shared" si="539"/>
        <v>336.3</v>
      </c>
      <c r="AX1352" s="24">
        <v>6</v>
      </c>
      <c r="AY1352" s="25">
        <v>20</v>
      </c>
      <c r="AZ1352" s="25">
        <v>8</v>
      </c>
      <c r="BA1352" s="25">
        <v>1</v>
      </c>
      <c r="BB1352" s="81">
        <f t="shared" si="540"/>
        <v>35</v>
      </c>
      <c r="BC1352" s="80">
        <f t="shared" si="541"/>
        <v>301.3</v>
      </c>
      <c r="BD1352" s="36">
        <f t="shared" si="543"/>
        <v>141.61099999999999</v>
      </c>
      <c r="BE1352" s="80">
        <f t="shared" si="542"/>
        <v>156.67600000000002</v>
      </c>
    </row>
    <row r="1353" spans="1:57" ht="17.399999999999999">
      <c r="A1353" s="217">
        <v>41937</v>
      </c>
      <c r="B1353" s="201" t="str">
        <f t="shared" si="544"/>
        <v>09:30:00</v>
      </c>
      <c r="C1353" s="27" t="s">
        <v>32</v>
      </c>
      <c r="D1353" s="44">
        <v>689</v>
      </c>
      <c r="E1353" s="44">
        <v>419</v>
      </c>
      <c r="F1353" s="44">
        <v>745</v>
      </c>
      <c r="G1353" s="44">
        <v>38</v>
      </c>
      <c r="H1353" s="44"/>
      <c r="I1353" s="35">
        <v>27</v>
      </c>
      <c r="J1353" s="48">
        <f t="shared" si="527"/>
        <v>1853</v>
      </c>
      <c r="K1353" s="48">
        <f t="shared" si="528"/>
        <v>65</v>
      </c>
      <c r="L1353" s="44">
        <v>0</v>
      </c>
      <c r="M1353" s="19">
        <v>0</v>
      </c>
      <c r="N1353" s="19"/>
      <c r="O1353" s="19">
        <v>0</v>
      </c>
      <c r="P1353" s="45">
        <v>0</v>
      </c>
      <c r="Q1353" s="49"/>
      <c r="R1353" s="48">
        <f t="shared" si="529"/>
        <v>0</v>
      </c>
      <c r="S1353" s="48">
        <f t="shared" si="530"/>
        <v>0</v>
      </c>
      <c r="T1353" s="50">
        <f t="shared" si="531"/>
        <v>65</v>
      </c>
      <c r="U1353" s="88">
        <v>3.27</v>
      </c>
      <c r="V1353" s="44">
        <v>4</v>
      </c>
      <c r="W1353" s="44">
        <v>7</v>
      </c>
      <c r="X1353" s="44"/>
      <c r="Y1353" s="44"/>
      <c r="Z1353" s="44"/>
      <c r="AA1353" s="44"/>
      <c r="AB1353" s="44"/>
      <c r="AC1353" s="67">
        <f t="shared" si="532"/>
        <v>0</v>
      </c>
      <c r="AD1353" s="51">
        <v>30</v>
      </c>
      <c r="AE1353" s="20">
        <f t="shared" si="533"/>
        <v>30</v>
      </c>
      <c r="AF1353" s="85">
        <f t="shared" si="534"/>
        <v>83.27</v>
      </c>
      <c r="AG1353" s="21">
        <f t="shared" si="535"/>
        <v>53.269999999999996</v>
      </c>
      <c r="AH1353" s="82"/>
      <c r="AI1353" s="78"/>
      <c r="AJ1353" s="22">
        <f t="shared" si="518"/>
        <v>83.27</v>
      </c>
      <c r="AK1353" s="23"/>
      <c r="AL1353" s="58"/>
      <c r="AM1353" s="24">
        <f t="shared" si="525"/>
        <v>30</v>
      </c>
      <c r="AN1353" s="25">
        <f t="shared" si="536"/>
        <v>141.61099999999999</v>
      </c>
      <c r="AO1353" s="26">
        <f t="shared" si="537"/>
        <v>171.61099999999999</v>
      </c>
      <c r="AP1353" s="79"/>
      <c r="AQ1353" s="24">
        <v>80</v>
      </c>
      <c r="AR1353" s="25">
        <v>200</v>
      </c>
      <c r="AS1353" s="112">
        <v>0</v>
      </c>
      <c r="AT1353" s="25">
        <v>20</v>
      </c>
      <c r="AU1353" s="25">
        <v>54</v>
      </c>
      <c r="AV1353" s="62">
        <f t="shared" si="538"/>
        <v>354</v>
      </c>
      <c r="AW1353" s="64">
        <f t="shared" si="539"/>
        <v>336.3</v>
      </c>
      <c r="AX1353" s="24">
        <v>6</v>
      </c>
      <c r="AY1353" s="25">
        <v>20</v>
      </c>
      <c r="AZ1353" s="25">
        <v>8</v>
      </c>
      <c r="BA1353" s="25">
        <v>1</v>
      </c>
      <c r="BB1353" s="81">
        <f t="shared" si="540"/>
        <v>35</v>
      </c>
      <c r="BC1353" s="80">
        <f t="shared" si="541"/>
        <v>301.3</v>
      </c>
      <c r="BD1353" s="36">
        <f t="shared" si="543"/>
        <v>141.61099999999999</v>
      </c>
      <c r="BE1353" s="80">
        <f t="shared" si="542"/>
        <v>156.67600000000002</v>
      </c>
    </row>
    <row r="1354" spans="1:57" ht="17.399999999999999">
      <c r="A1354" s="217">
        <v>41937</v>
      </c>
      <c r="B1354" s="201" t="str">
        <f t="shared" si="544"/>
        <v>10:00:00</v>
      </c>
      <c r="C1354" s="27" t="s">
        <v>16</v>
      </c>
      <c r="D1354" s="44">
        <v>687</v>
      </c>
      <c r="E1354" s="44">
        <v>431</v>
      </c>
      <c r="F1354" s="44">
        <v>570</v>
      </c>
      <c r="G1354" s="44">
        <v>39</v>
      </c>
      <c r="H1354" s="44"/>
      <c r="I1354" s="35">
        <v>18</v>
      </c>
      <c r="J1354" s="48">
        <f t="shared" si="527"/>
        <v>1688</v>
      </c>
      <c r="K1354" s="48">
        <f t="shared" si="528"/>
        <v>57</v>
      </c>
      <c r="L1354" s="44">
        <v>0</v>
      </c>
      <c r="M1354" s="19">
        <v>0</v>
      </c>
      <c r="N1354" s="19"/>
      <c r="O1354" s="19">
        <v>0</v>
      </c>
      <c r="P1354" s="45">
        <v>0</v>
      </c>
      <c r="Q1354" s="49"/>
      <c r="R1354" s="48">
        <f t="shared" si="529"/>
        <v>0</v>
      </c>
      <c r="S1354" s="48">
        <f t="shared" si="530"/>
        <v>0</v>
      </c>
      <c r="T1354" s="50">
        <f t="shared" si="531"/>
        <v>57</v>
      </c>
      <c r="U1354" s="88">
        <v>4.2</v>
      </c>
      <c r="V1354" s="44">
        <v>4</v>
      </c>
      <c r="W1354" s="44">
        <v>7.3</v>
      </c>
      <c r="X1354" s="44"/>
      <c r="Y1354" s="44"/>
      <c r="Z1354" s="44"/>
      <c r="AA1354" s="44"/>
      <c r="AB1354" s="44"/>
      <c r="AC1354" s="67">
        <f t="shared" si="532"/>
        <v>0</v>
      </c>
      <c r="AD1354" s="51">
        <v>30</v>
      </c>
      <c r="AE1354" s="20">
        <f t="shared" si="533"/>
        <v>30</v>
      </c>
      <c r="AF1354" s="85">
        <f t="shared" si="534"/>
        <v>76.5</v>
      </c>
      <c r="AG1354" s="21">
        <f t="shared" si="535"/>
        <v>46.5</v>
      </c>
      <c r="AH1354" s="82"/>
      <c r="AI1354" s="78"/>
      <c r="AJ1354" s="22">
        <f t="shared" si="518"/>
        <v>76.5</v>
      </c>
      <c r="AK1354" s="23"/>
      <c r="AL1354" s="58"/>
      <c r="AM1354" s="24">
        <f t="shared" si="525"/>
        <v>30</v>
      </c>
      <c r="AN1354" s="25">
        <f t="shared" si="536"/>
        <v>141.61099999999999</v>
      </c>
      <c r="AO1354" s="26">
        <f t="shared" si="537"/>
        <v>171.61099999999999</v>
      </c>
      <c r="AP1354" s="79"/>
      <c r="AQ1354" s="24">
        <v>80</v>
      </c>
      <c r="AR1354" s="25">
        <v>200</v>
      </c>
      <c r="AS1354" s="112">
        <v>0</v>
      </c>
      <c r="AT1354" s="25">
        <v>20</v>
      </c>
      <c r="AU1354" s="25">
        <v>54</v>
      </c>
      <c r="AV1354" s="62">
        <f t="shared" si="538"/>
        <v>354</v>
      </c>
      <c r="AW1354" s="64">
        <f t="shared" si="539"/>
        <v>336.3</v>
      </c>
      <c r="AX1354" s="24">
        <v>6</v>
      </c>
      <c r="AY1354" s="25">
        <v>20</v>
      </c>
      <c r="AZ1354" s="25">
        <v>8</v>
      </c>
      <c r="BA1354" s="25">
        <v>1</v>
      </c>
      <c r="BB1354" s="81">
        <f t="shared" si="540"/>
        <v>35</v>
      </c>
      <c r="BC1354" s="80">
        <f t="shared" si="541"/>
        <v>301.3</v>
      </c>
      <c r="BD1354" s="36">
        <f t="shared" si="543"/>
        <v>141.61099999999999</v>
      </c>
      <c r="BE1354" s="80">
        <f t="shared" si="542"/>
        <v>156.67600000000002</v>
      </c>
    </row>
    <row r="1355" spans="1:57" ht="17.399999999999999">
      <c r="A1355" s="217">
        <v>41937</v>
      </c>
      <c r="B1355" s="201" t="str">
        <f t="shared" si="544"/>
        <v>10:30:00</v>
      </c>
      <c r="C1355" s="27" t="s">
        <v>45</v>
      </c>
      <c r="D1355" s="44">
        <v>574</v>
      </c>
      <c r="E1355" s="44">
        <v>442</v>
      </c>
      <c r="F1355" s="44">
        <v>562</v>
      </c>
      <c r="G1355" s="44">
        <v>36</v>
      </c>
      <c r="H1355" s="44"/>
      <c r="I1355" s="35">
        <v>18</v>
      </c>
      <c r="J1355" s="48">
        <f t="shared" si="527"/>
        <v>1578</v>
      </c>
      <c r="K1355" s="48">
        <f t="shared" si="528"/>
        <v>54</v>
      </c>
      <c r="L1355" s="44">
        <v>0</v>
      </c>
      <c r="M1355" s="19">
        <v>0</v>
      </c>
      <c r="N1355" s="19">
        <v>262</v>
      </c>
      <c r="O1355" s="19">
        <v>0</v>
      </c>
      <c r="P1355" s="45">
        <v>0</v>
      </c>
      <c r="Q1355" s="49">
        <v>8.73</v>
      </c>
      <c r="R1355" s="48">
        <f t="shared" si="529"/>
        <v>262</v>
      </c>
      <c r="S1355" s="48">
        <f t="shared" si="530"/>
        <v>8.73</v>
      </c>
      <c r="T1355" s="50">
        <f t="shared" si="531"/>
        <v>62.730000000000004</v>
      </c>
      <c r="U1355" s="88">
        <v>4.2</v>
      </c>
      <c r="V1355" s="44">
        <v>4</v>
      </c>
      <c r="W1355" s="44">
        <v>7.3</v>
      </c>
      <c r="X1355" s="44"/>
      <c r="Y1355" s="44"/>
      <c r="Z1355" s="51">
        <f>274/30</f>
        <v>9.1333333333333329</v>
      </c>
      <c r="AA1355" s="44"/>
      <c r="AB1355" s="44"/>
      <c r="AC1355" s="67">
        <f t="shared" si="532"/>
        <v>9.1333333333333329</v>
      </c>
      <c r="AD1355" s="51">
        <v>30</v>
      </c>
      <c r="AE1355" s="20">
        <f t="shared" si="533"/>
        <v>39.133333333333333</v>
      </c>
      <c r="AF1355" s="85">
        <f t="shared" si="534"/>
        <v>91.363333333333344</v>
      </c>
      <c r="AG1355" s="21">
        <f t="shared" si="535"/>
        <v>52.230000000000011</v>
      </c>
      <c r="AH1355" s="82"/>
      <c r="AI1355" s="78"/>
      <c r="AJ1355" s="22">
        <f t="shared" si="518"/>
        <v>91.363333333333344</v>
      </c>
      <c r="AK1355" s="23"/>
      <c r="AL1355" s="58"/>
      <c r="AM1355" s="24">
        <f t="shared" si="525"/>
        <v>39.133333333333333</v>
      </c>
      <c r="AN1355" s="25">
        <f t="shared" si="536"/>
        <v>141.61099999999999</v>
      </c>
      <c r="AO1355" s="26">
        <f t="shared" si="537"/>
        <v>180.74433333333332</v>
      </c>
      <c r="AP1355" s="79"/>
      <c r="AQ1355" s="24">
        <v>80</v>
      </c>
      <c r="AR1355" s="25">
        <v>200</v>
      </c>
      <c r="AS1355" s="112">
        <v>0</v>
      </c>
      <c r="AT1355" s="25">
        <v>20</v>
      </c>
      <c r="AU1355" s="25">
        <v>54</v>
      </c>
      <c r="AV1355" s="62">
        <f t="shared" si="538"/>
        <v>354</v>
      </c>
      <c r="AW1355" s="64">
        <f t="shared" si="539"/>
        <v>336.3</v>
      </c>
      <c r="AX1355" s="24">
        <v>6</v>
      </c>
      <c r="AY1355" s="25">
        <v>20</v>
      </c>
      <c r="AZ1355" s="25">
        <v>8</v>
      </c>
      <c r="BA1355" s="25">
        <v>1</v>
      </c>
      <c r="BB1355" s="81">
        <f t="shared" si="540"/>
        <v>35</v>
      </c>
      <c r="BC1355" s="80">
        <f t="shared" si="541"/>
        <v>301.3</v>
      </c>
      <c r="BD1355" s="36">
        <f t="shared" si="543"/>
        <v>141.61099999999999</v>
      </c>
      <c r="BE1355" s="80">
        <f t="shared" si="542"/>
        <v>156.67600000000002</v>
      </c>
    </row>
    <row r="1356" spans="1:57" ht="17.399999999999999">
      <c r="A1356" s="217">
        <v>41937</v>
      </c>
      <c r="B1356" s="201" t="str">
        <f t="shared" si="544"/>
        <v>11:00:00</v>
      </c>
      <c r="C1356" s="27" t="s">
        <v>17</v>
      </c>
      <c r="D1356" s="44">
        <v>586</v>
      </c>
      <c r="E1356" s="44">
        <v>280</v>
      </c>
      <c r="F1356" s="44">
        <v>607</v>
      </c>
      <c r="G1356" s="44">
        <v>31</v>
      </c>
      <c r="H1356" s="44"/>
      <c r="I1356" s="35">
        <v>20</v>
      </c>
      <c r="J1356" s="48">
        <f t="shared" si="527"/>
        <v>1473</v>
      </c>
      <c r="K1356" s="48">
        <f t="shared" si="528"/>
        <v>51</v>
      </c>
      <c r="L1356" s="44">
        <v>0</v>
      </c>
      <c r="M1356" s="19">
        <v>0</v>
      </c>
      <c r="N1356" s="19">
        <v>232</v>
      </c>
      <c r="O1356" s="19">
        <v>0</v>
      </c>
      <c r="P1356" s="45">
        <v>0</v>
      </c>
      <c r="Q1356" s="49">
        <v>7.73</v>
      </c>
      <c r="R1356" s="48">
        <f t="shared" si="529"/>
        <v>232</v>
      </c>
      <c r="S1356" s="48">
        <f t="shared" si="530"/>
        <v>7.73</v>
      </c>
      <c r="T1356" s="50">
        <f t="shared" si="531"/>
        <v>58.730000000000004</v>
      </c>
      <c r="U1356" s="88">
        <v>4.08</v>
      </c>
      <c r="V1356" s="44">
        <v>4</v>
      </c>
      <c r="W1356" s="44">
        <v>7.6</v>
      </c>
      <c r="X1356" s="44"/>
      <c r="Y1356" s="44"/>
      <c r="Z1356" s="51">
        <f>251/30</f>
        <v>8.3666666666666671</v>
      </c>
      <c r="AA1356" s="44"/>
      <c r="AB1356" s="51"/>
      <c r="AC1356" s="67">
        <f t="shared" si="532"/>
        <v>8.3666666666666671</v>
      </c>
      <c r="AD1356" s="51">
        <v>30</v>
      </c>
      <c r="AE1356" s="20">
        <f t="shared" si="533"/>
        <v>38.366666666666667</v>
      </c>
      <c r="AF1356" s="85">
        <f t="shared" si="534"/>
        <v>86.776666666666671</v>
      </c>
      <c r="AG1356" s="21">
        <f t="shared" si="535"/>
        <v>48.410000000000004</v>
      </c>
      <c r="AH1356" s="82"/>
      <c r="AI1356" s="78"/>
      <c r="AJ1356" s="22">
        <f t="shared" si="518"/>
        <v>86.776666666666671</v>
      </c>
      <c r="AK1356" s="23"/>
      <c r="AL1356" s="58"/>
      <c r="AM1356" s="24">
        <f t="shared" si="525"/>
        <v>38.366666666666667</v>
      </c>
      <c r="AN1356" s="25">
        <f t="shared" si="536"/>
        <v>141.61099999999999</v>
      </c>
      <c r="AO1356" s="26">
        <f t="shared" si="537"/>
        <v>179.97766666666666</v>
      </c>
      <c r="AP1356" s="79"/>
      <c r="AQ1356" s="24">
        <v>80</v>
      </c>
      <c r="AR1356" s="25">
        <v>200</v>
      </c>
      <c r="AS1356" s="112">
        <v>0</v>
      </c>
      <c r="AT1356" s="25">
        <v>20</v>
      </c>
      <c r="AU1356" s="25">
        <v>54</v>
      </c>
      <c r="AV1356" s="62">
        <f t="shared" si="538"/>
        <v>354</v>
      </c>
      <c r="AW1356" s="64">
        <f t="shared" si="539"/>
        <v>336.3</v>
      </c>
      <c r="AX1356" s="24">
        <v>6</v>
      </c>
      <c r="AY1356" s="25">
        <v>20</v>
      </c>
      <c r="AZ1356" s="25">
        <v>8</v>
      </c>
      <c r="BA1356" s="25">
        <v>1</v>
      </c>
      <c r="BB1356" s="81">
        <f t="shared" si="540"/>
        <v>35</v>
      </c>
      <c r="BC1356" s="80">
        <f t="shared" si="541"/>
        <v>301.3</v>
      </c>
      <c r="BD1356" s="36">
        <f t="shared" si="543"/>
        <v>141.61099999999999</v>
      </c>
      <c r="BE1356" s="80">
        <f t="shared" si="542"/>
        <v>156.67600000000002</v>
      </c>
    </row>
    <row r="1357" spans="1:57" ht="17.399999999999999">
      <c r="A1357" s="217">
        <v>41937</v>
      </c>
      <c r="B1357" s="201" t="str">
        <f t="shared" si="544"/>
        <v>11:30:00</v>
      </c>
      <c r="C1357" s="27" t="s">
        <v>46</v>
      </c>
      <c r="D1357" s="44">
        <v>700</v>
      </c>
      <c r="E1357" s="44">
        <v>96</v>
      </c>
      <c r="F1357" s="44">
        <v>596</v>
      </c>
      <c r="G1357" s="44">
        <v>28</v>
      </c>
      <c r="H1357" s="44"/>
      <c r="I1357" s="35">
        <v>18</v>
      </c>
      <c r="J1357" s="48">
        <f t="shared" si="527"/>
        <v>1392</v>
      </c>
      <c r="K1357" s="48">
        <f t="shared" si="528"/>
        <v>46</v>
      </c>
      <c r="L1357" s="44">
        <v>0</v>
      </c>
      <c r="M1357" s="19">
        <v>0</v>
      </c>
      <c r="N1357" s="19">
        <v>360</v>
      </c>
      <c r="O1357" s="19">
        <v>0</v>
      </c>
      <c r="P1357" s="45">
        <v>0</v>
      </c>
      <c r="Q1357" s="49">
        <v>12</v>
      </c>
      <c r="R1357" s="48">
        <f t="shared" si="529"/>
        <v>360</v>
      </c>
      <c r="S1357" s="48">
        <f t="shared" si="530"/>
        <v>12</v>
      </c>
      <c r="T1357" s="50">
        <f t="shared" si="531"/>
        <v>58</v>
      </c>
      <c r="U1357" s="88">
        <v>4.08</v>
      </c>
      <c r="V1357" s="44">
        <v>4</v>
      </c>
      <c r="W1357" s="44">
        <v>7.6</v>
      </c>
      <c r="X1357" s="44"/>
      <c r="Y1357" s="44"/>
      <c r="Z1357" s="51">
        <f>288/30</f>
        <v>9.6</v>
      </c>
      <c r="AA1357" s="44"/>
      <c r="AB1357" s="51"/>
      <c r="AC1357" s="67">
        <f t="shared" si="532"/>
        <v>9.6</v>
      </c>
      <c r="AD1357" s="51">
        <v>30</v>
      </c>
      <c r="AE1357" s="20">
        <f t="shared" si="533"/>
        <v>39.6</v>
      </c>
      <c r="AF1357" s="85">
        <f t="shared" si="534"/>
        <v>87.279999999999987</v>
      </c>
      <c r="AG1357" s="21">
        <f t="shared" si="535"/>
        <v>47.679999999999986</v>
      </c>
      <c r="AH1357" s="82"/>
      <c r="AI1357" s="78"/>
      <c r="AJ1357" s="22">
        <f t="shared" si="518"/>
        <v>87.279999999999987</v>
      </c>
      <c r="AK1357" s="23"/>
      <c r="AL1357" s="58"/>
      <c r="AM1357" s="24">
        <f t="shared" si="525"/>
        <v>39.6</v>
      </c>
      <c r="AN1357" s="25">
        <f t="shared" si="536"/>
        <v>141.61099999999999</v>
      </c>
      <c r="AO1357" s="26">
        <f t="shared" si="537"/>
        <v>181.21099999999998</v>
      </c>
      <c r="AP1357" s="79"/>
      <c r="AQ1357" s="24">
        <v>80</v>
      </c>
      <c r="AR1357" s="25">
        <v>200</v>
      </c>
      <c r="AS1357" s="112">
        <v>0</v>
      </c>
      <c r="AT1357" s="25">
        <v>20</v>
      </c>
      <c r="AU1357" s="25">
        <v>54</v>
      </c>
      <c r="AV1357" s="62">
        <f t="shared" si="538"/>
        <v>354</v>
      </c>
      <c r="AW1357" s="64">
        <f t="shared" si="539"/>
        <v>336.3</v>
      </c>
      <c r="AX1357" s="24">
        <v>6</v>
      </c>
      <c r="AY1357" s="25">
        <v>20</v>
      </c>
      <c r="AZ1357" s="25">
        <v>8</v>
      </c>
      <c r="BA1357" s="25">
        <v>1</v>
      </c>
      <c r="BB1357" s="81">
        <f t="shared" si="540"/>
        <v>35</v>
      </c>
      <c r="BC1357" s="80">
        <f t="shared" si="541"/>
        <v>301.3</v>
      </c>
      <c r="BD1357" s="36">
        <f t="shared" si="543"/>
        <v>141.61099999999999</v>
      </c>
      <c r="BE1357" s="80">
        <f t="shared" si="542"/>
        <v>156.67600000000002</v>
      </c>
    </row>
    <row r="1358" spans="1:57" ht="17.399999999999999">
      <c r="A1358" s="217">
        <v>41937</v>
      </c>
      <c r="B1358" s="201" t="str">
        <f t="shared" si="544"/>
        <v>12:00:00</v>
      </c>
      <c r="C1358" s="27" t="s">
        <v>18</v>
      </c>
      <c r="D1358" s="44">
        <v>780</v>
      </c>
      <c r="E1358" s="44">
        <v>138</v>
      </c>
      <c r="F1358" s="61">
        <v>607</v>
      </c>
      <c r="G1358" s="44">
        <v>32</v>
      </c>
      <c r="H1358" s="44"/>
      <c r="I1358" s="35">
        <v>19</v>
      </c>
      <c r="J1358" s="48">
        <f t="shared" si="527"/>
        <v>1525</v>
      </c>
      <c r="K1358" s="48">
        <f t="shared" si="528"/>
        <v>51</v>
      </c>
      <c r="L1358" s="44">
        <v>0</v>
      </c>
      <c r="M1358" s="19">
        <v>0</v>
      </c>
      <c r="N1358" s="19">
        <v>367</v>
      </c>
      <c r="O1358" s="19">
        <v>0</v>
      </c>
      <c r="P1358" s="45">
        <v>0</v>
      </c>
      <c r="Q1358" s="49">
        <v>12.23</v>
      </c>
      <c r="R1358" s="48">
        <f t="shared" si="529"/>
        <v>367</v>
      </c>
      <c r="S1358" s="48">
        <f t="shared" si="530"/>
        <v>12.23</v>
      </c>
      <c r="T1358" s="50">
        <f t="shared" si="531"/>
        <v>63.230000000000004</v>
      </c>
      <c r="U1358" s="88">
        <v>4.0599999999999996</v>
      </c>
      <c r="V1358" s="44">
        <v>3.5</v>
      </c>
      <c r="W1358" s="44">
        <v>7.6</v>
      </c>
      <c r="X1358" s="44"/>
      <c r="Y1358" s="44"/>
      <c r="Z1358" s="51">
        <f>290/30</f>
        <v>9.6666666666666661</v>
      </c>
      <c r="AA1358" s="44"/>
      <c r="AB1358" s="51"/>
      <c r="AC1358" s="67">
        <f t="shared" si="532"/>
        <v>9.6666666666666661</v>
      </c>
      <c r="AD1358" s="51">
        <v>15</v>
      </c>
      <c r="AE1358" s="20">
        <f t="shared" si="533"/>
        <v>24.666666666666664</v>
      </c>
      <c r="AF1358" s="85">
        <f t="shared" si="534"/>
        <v>92.056666666666672</v>
      </c>
      <c r="AG1358" s="21">
        <f t="shared" si="535"/>
        <v>67.390000000000015</v>
      </c>
      <c r="AH1358" s="82"/>
      <c r="AI1358" s="78"/>
      <c r="AJ1358" s="22">
        <f t="shared" si="518"/>
        <v>92.056666666666672</v>
      </c>
      <c r="AK1358" s="23"/>
      <c r="AL1358" s="58"/>
      <c r="AM1358" s="24">
        <f t="shared" si="525"/>
        <v>24.666666666666664</v>
      </c>
      <c r="AN1358" s="25">
        <f t="shared" si="536"/>
        <v>141.61099999999999</v>
      </c>
      <c r="AO1358" s="26">
        <f t="shared" si="537"/>
        <v>166.27766666666665</v>
      </c>
      <c r="AP1358" s="79"/>
      <c r="AQ1358" s="24">
        <v>80</v>
      </c>
      <c r="AR1358" s="25">
        <v>200</v>
      </c>
      <c r="AS1358" s="112">
        <v>0</v>
      </c>
      <c r="AT1358" s="25">
        <v>20</v>
      </c>
      <c r="AU1358" s="25">
        <v>54</v>
      </c>
      <c r="AV1358" s="62">
        <f t="shared" si="538"/>
        <v>354</v>
      </c>
      <c r="AW1358" s="64">
        <f t="shared" si="539"/>
        <v>336.3</v>
      </c>
      <c r="AX1358" s="24">
        <v>6</v>
      </c>
      <c r="AY1358" s="25">
        <v>20</v>
      </c>
      <c r="AZ1358" s="25">
        <v>8</v>
      </c>
      <c r="BA1358" s="25">
        <v>1</v>
      </c>
      <c r="BB1358" s="81">
        <f t="shared" si="540"/>
        <v>35</v>
      </c>
      <c r="BC1358" s="80">
        <f t="shared" si="541"/>
        <v>301.3</v>
      </c>
      <c r="BD1358" s="36">
        <f t="shared" si="543"/>
        <v>141.61099999999999</v>
      </c>
      <c r="BE1358" s="80">
        <f t="shared" si="542"/>
        <v>156.67600000000002</v>
      </c>
    </row>
    <row r="1359" spans="1:57" ht="17.399999999999999">
      <c r="A1359" s="217">
        <v>41937</v>
      </c>
      <c r="B1359" s="201" t="str">
        <f t="shared" si="544"/>
        <v>12:30:00</v>
      </c>
      <c r="C1359" s="27" t="s">
        <v>47</v>
      </c>
      <c r="D1359" s="44">
        <v>761</v>
      </c>
      <c r="E1359" s="44">
        <v>145</v>
      </c>
      <c r="F1359" s="61">
        <v>585</v>
      </c>
      <c r="G1359" s="44">
        <v>32</v>
      </c>
      <c r="H1359" s="44"/>
      <c r="I1359" s="35">
        <v>18</v>
      </c>
      <c r="J1359" s="48">
        <f t="shared" si="527"/>
        <v>1491</v>
      </c>
      <c r="K1359" s="48">
        <f t="shared" si="528"/>
        <v>50</v>
      </c>
      <c r="L1359" s="44">
        <v>0</v>
      </c>
      <c r="M1359" s="19">
        <v>0</v>
      </c>
      <c r="N1359" s="19">
        <v>374</v>
      </c>
      <c r="O1359" s="19">
        <v>0</v>
      </c>
      <c r="P1359" s="45">
        <v>0</v>
      </c>
      <c r="Q1359" s="49">
        <v>12.46</v>
      </c>
      <c r="R1359" s="48">
        <f t="shared" si="529"/>
        <v>374</v>
      </c>
      <c r="S1359" s="48">
        <f t="shared" si="530"/>
        <v>12.46</v>
      </c>
      <c r="T1359" s="50">
        <f t="shared" si="531"/>
        <v>62.46</v>
      </c>
      <c r="U1359" s="88">
        <v>4.0599999999999996</v>
      </c>
      <c r="V1359" s="44">
        <v>3.5</v>
      </c>
      <c r="W1359" s="44">
        <v>7.6</v>
      </c>
      <c r="X1359" s="44"/>
      <c r="Y1359" s="44"/>
      <c r="Z1359" s="51">
        <f>292/30</f>
        <v>9.7333333333333325</v>
      </c>
      <c r="AA1359" s="44"/>
      <c r="AB1359" s="51"/>
      <c r="AC1359" s="67">
        <f t="shared" si="532"/>
        <v>9.7333333333333325</v>
      </c>
      <c r="AD1359" s="51">
        <v>15</v>
      </c>
      <c r="AE1359" s="20">
        <f t="shared" si="533"/>
        <v>24.733333333333334</v>
      </c>
      <c r="AF1359" s="85">
        <f t="shared" si="534"/>
        <v>90.853333333333325</v>
      </c>
      <c r="AG1359" s="21">
        <f t="shared" si="535"/>
        <v>66.11999999999999</v>
      </c>
      <c r="AH1359" s="82"/>
      <c r="AI1359" s="78"/>
      <c r="AJ1359" s="22">
        <f t="shared" si="518"/>
        <v>90.853333333333325</v>
      </c>
      <c r="AK1359" s="23"/>
      <c r="AL1359" s="58"/>
      <c r="AM1359" s="24">
        <f t="shared" si="525"/>
        <v>24.733333333333334</v>
      </c>
      <c r="AN1359" s="25">
        <f t="shared" si="536"/>
        <v>141.61099999999999</v>
      </c>
      <c r="AO1359" s="26">
        <f t="shared" si="537"/>
        <v>166.34433333333334</v>
      </c>
      <c r="AP1359" s="79"/>
      <c r="AQ1359" s="24">
        <v>80</v>
      </c>
      <c r="AR1359" s="25">
        <v>200</v>
      </c>
      <c r="AS1359" s="112">
        <v>0</v>
      </c>
      <c r="AT1359" s="25">
        <v>20</v>
      </c>
      <c r="AU1359" s="25">
        <v>54</v>
      </c>
      <c r="AV1359" s="62">
        <f t="shared" si="538"/>
        <v>354</v>
      </c>
      <c r="AW1359" s="64">
        <f t="shared" si="539"/>
        <v>336.3</v>
      </c>
      <c r="AX1359" s="24">
        <v>6</v>
      </c>
      <c r="AY1359" s="25">
        <v>20</v>
      </c>
      <c r="AZ1359" s="25">
        <v>8</v>
      </c>
      <c r="BA1359" s="25">
        <v>1</v>
      </c>
      <c r="BB1359" s="81">
        <f t="shared" si="540"/>
        <v>35</v>
      </c>
      <c r="BC1359" s="80">
        <f t="shared" si="541"/>
        <v>301.3</v>
      </c>
      <c r="BD1359" s="36">
        <f t="shared" si="543"/>
        <v>141.61099999999999</v>
      </c>
      <c r="BE1359" s="80">
        <f t="shared" si="542"/>
        <v>156.67600000000002</v>
      </c>
    </row>
    <row r="1360" spans="1:57" ht="17.399999999999999">
      <c r="A1360" s="217">
        <v>41937</v>
      </c>
      <c r="B1360" s="201" t="str">
        <f t="shared" si="544"/>
        <v>13:00:00</v>
      </c>
      <c r="C1360" s="27" t="s">
        <v>19</v>
      </c>
      <c r="D1360" s="44">
        <v>750</v>
      </c>
      <c r="E1360" s="44">
        <v>370</v>
      </c>
      <c r="F1360" s="61">
        <v>583</v>
      </c>
      <c r="G1360" s="44">
        <v>39</v>
      </c>
      <c r="H1360" s="44"/>
      <c r="I1360" s="35">
        <v>18</v>
      </c>
      <c r="J1360" s="48">
        <f t="shared" si="527"/>
        <v>1703</v>
      </c>
      <c r="K1360" s="48">
        <f t="shared" si="528"/>
        <v>57</v>
      </c>
      <c r="L1360" s="44">
        <v>0</v>
      </c>
      <c r="M1360" s="19">
        <v>0</v>
      </c>
      <c r="N1360" s="19">
        <v>377</v>
      </c>
      <c r="O1360" s="19">
        <v>0</v>
      </c>
      <c r="P1360" s="45">
        <v>0</v>
      </c>
      <c r="Q1360" s="49">
        <v>12.5</v>
      </c>
      <c r="R1360" s="48">
        <f t="shared" si="529"/>
        <v>377</v>
      </c>
      <c r="S1360" s="48">
        <f t="shared" si="530"/>
        <v>12.5</v>
      </c>
      <c r="T1360" s="50">
        <f t="shared" si="531"/>
        <v>69.5</v>
      </c>
      <c r="U1360" s="88">
        <v>3.54</v>
      </c>
      <c r="V1360" s="44">
        <v>3.5</v>
      </c>
      <c r="W1360" s="44">
        <v>7.1</v>
      </c>
      <c r="X1360" s="44"/>
      <c r="Y1360" s="44"/>
      <c r="Z1360" s="51">
        <f>293/30</f>
        <v>9.7666666666666675</v>
      </c>
      <c r="AA1360" s="44"/>
      <c r="AB1360" s="51"/>
      <c r="AC1360" s="67">
        <f t="shared" si="532"/>
        <v>9.7666666666666675</v>
      </c>
      <c r="AD1360" s="51">
        <v>15</v>
      </c>
      <c r="AE1360" s="20">
        <f t="shared" si="533"/>
        <v>24.766666666666666</v>
      </c>
      <c r="AF1360" s="85">
        <f t="shared" si="534"/>
        <v>96.906666666666666</v>
      </c>
      <c r="AG1360" s="21">
        <f t="shared" si="535"/>
        <v>72.14</v>
      </c>
      <c r="AH1360" s="82"/>
      <c r="AI1360" s="78"/>
      <c r="AJ1360" s="22">
        <f t="shared" si="518"/>
        <v>96.906666666666666</v>
      </c>
      <c r="AK1360" s="23"/>
      <c r="AL1360" s="58"/>
      <c r="AM1360" s="24">
        <f t="shared" si="525"/>
        <v>24.766666666666666</v>
      </c>
      <c r="AN1360" s="25">
        <f t="shared" si="536"/>
        <v>141.61099999999999</v>
      </c>
      <c r="AO1360" s="26">
        <f t="shared" si="537"/>
        <v>166.37766666666664</v>
      </c>
      <c r="AP1360" s="79"/>
      <c r="AQ1360" s="24">
        <v>80</v>
      </c>
      <c r="AR1360" s="25">
        <v>200</v>
      </c>
      <c r="AS1360" s="112">
        <v>0</v>
      </c>
      <c r="AT1360" s="25">
        <v>20</v>
      </c>
      <c r="AU1360" s="25">
        <v>54</v>
      </c>
      <c r="AV1360" s="62">
        <f t="shared" si="538"/>
        <v>354</v>
      </c>
      <c r="AW1360" s="64">
        <f t="shared" si="539"/>
        <v>336.3</v>
      </c>
      <c r="AX1360" s="24">
        <v>6</v>
      </c>
      <c r="AY1360" s="25">
        <v>20</v>
      </c>
      <c r="AZ1360" s="25">
        <v>8</v>
      </c>
      <c r="BA1360" s="25">
        <v>1</v>
      </c>
      <c r="BB1360" s="81">
        <f t="shared" si="540"/>
        <v>35</v>
      </c>
      <c r="BC1360" s="80">
        <f t="shared" si="541"/>
        <v>301.3</v>
      </c>
      <c r="BD1360" s="36">
        <f t="shared" si="543"/>
        <v>141.61099999999999</v>
      </c>
      <c r="BE1360" s="80">
        <f t="shared" si="542"/>
        <v>156.67600000000002</v>
      </c>
    </row>
    <row r="1361" spans="1:57" ht="17.399999999999999">
      <c r="A1361" s="217">
        <v>41937</v>
      </c>
      <c r="B1361" s="201" t="str">
        <f t="shared" si="544"/>
        <v>13:30:00</v>
      </c>
      <c r="C1361" s="27" t="s">
        <v>48</v>
      </c>
      <c r="D1361" s="44">
        <v>754</v>
      </c>
      <c r="E1361" s="44">
        <v>362</v>
      </c>
      <c r="F1361" s="61">
        <v>574</v>
      </c>
      <c r="G1361" s="44">
        <v>39</v>
      </c>
      <c r="H1361" s="44"/>
      <c r="I1361" s="35">
        <v>18</v>
      </c>
      <c r="J1361" s="48">
        <v>18</v>
      </c>
      <c r="K1361" s="48">
        <f t="shared" si="528"/>
        <v>57</v>
      </c>
      <c r="L1361" s="44">
        <v>0</v>
      </c>
      <c r="M1361" s="19">
        <v>0</v>
      </c>
      <c r="N1361" s="19">
        <v>361</v>
      </c>
      <c r="O1361" s="19">
        <v>0</v>
      </c>
      <c r="P1361" s="45">
        <v>0</v>
      </c>
      <c r="Q1361" s="49">
        <v>12.03</v>
      </c>
      <c r="R1361" s="48">
        <f t="shared" si="529"/>
        <v>361</v>
      </c>
      <c r="S1361" s="48">
        <f t="shared" si="530"/>
        <v>12.03</v>
      </c>
      <c r="T1361" s="50">
        <f t="shared" si="531"/>
        <v>69.03</v>
      </c>
      <c r="U1361" s="88">
        <v>3.54</v>
      </c>
      <c r="V1361" s="44">
        <v>3.5</v>
      </c>
      <c r="W1361" s="44">
        <v>7.1</v>
      </c>
      <c r="X1361" s="44"/>
      <c r="Y1361" s="44"/>
      <c r="Z1361" s="51">
        <f>293/30</f>
        <v>9.7666666666666675</v>
      </c>
      <c r="AA1361" s="44"/>
      <c r="AB1361" s="51"/>
      <c r="AC1361" s="67">
        <f t="shared" si="532"/>
        <v>9.7666666666666675</v>
      </c>
      <c r="AD1361" s="51">
        <v>15</v>
      </c>
      <c r="AE1361" s="20">
        <f t="shared" si="533"/>
        <v>24.766666666666666</v>
      </c>
      <c r="AF1361" s="85">
        <f t="shared" si="534"/>
        <v>96.436666666666667</v>
      </c>
      <c r="AG1361" s="21">
        <f t="shared" si="535"/>
        <v>71.67</v>
      </c>
      <c r="AH1361" s="82"/>
      <c r="AI1361" s="78"/>
      <c r="AJ1361" s="22">
        <f t="shared" si="518"/>
        <v>96.436666666666667</v>
      </c>
      <c r="AK1361" s="23"/>
      <c r="AL1361" s="58"/>
      <c r="AM1361" s="24">
        <f t="shared" si="525"/>
        <v>24.766666666666666</v>
      </c>
      <c r="AN1361" s="25">
        <f t="shared" si="536"/>
        <v>141.61099999999999</v>
      </c>
      <c r="AO1361" s="26">
        <f t="shared" si="537"/>
        <v>166.37766666666664</v>
      </c>
      <c r="AP1361" s="79"/>
      <c r="AQ1361" s="24">
        <v>80</v>
      </c>
      <c r="AR1361" s="25">
        <v>200</v>
      </c>
      <c r="AS1361" s="112">
        <v>0</v>
      </c>
      <c r="AT1361" s="25">
        <v>20</v>
      </c>
      <c r="AU1361" s="25">
        <v>54</v>
      </c>
      <c r="AV1361" s="62">
        <f t="shared" si="538"/>
        <v>354</v>
      </c>
      <c r="AW1361" s="64">
        <f t="shared" si="539"/>
        <v>336.3</v>
      </c>
      <c r="AX1361" s="24">
        <v>6</v>
      </c>
      <c r="AY1361" s="25">
        <v>20</v>
      </c>
      <c r="AZ1361" s="25">
        <v>8</v>
      </c>
      <c r="BA1361" s="25">
        <v>1</v>
      </c>
      <c r="BB1361" s="81">
        <f t="shared" si="540"/>
        <v>35</v>
      </c>
      <c r="BC1361" s="80">
        <f t="shared" si="541"/>
        <v>301.3</v>
      </c>
      <c r="BD1361" s="36">
        <f t="shared" si="543"/>
        <v>141.61099999999999</v>
      </c>
      <c r="BE1361" s="80">
        <f t="shared" si="542"/>
        <v>156.67600000000002</v>
      </c>
    </row>
    <row r="1362" spans="1:57" ht="17.399999999999999">
      <c r="A1362" s="217">
        <v>41937</v>
      </c>
      <c r="B1362" s="201" t="str">
        <f t="shared" si="544"/>
        <v>14:00:00</v>
      </c>
      <c r="C1362" s="27" t="s">
        <v>20</v>
      </c>
      <c r="D1362" s="44">
        <v>735</v>
      </c>
      <c r="E1362" s="44">
        <v>376</v>
      </c>
      <c r="F1362" s="61">
        <v>577</v>
      </c>
      <c r="G1362" s="44">
        <v>39</v>
      </c>
      <c r="H1362" s="44"/>
      <c r="I1362" s="35">
        <v>18</v>
      </c>
      <c r="J1362" s="48">
        <f t="shared" si="527"/>
        <v>1688</v>
      </c>
      <c r="K1362" s="48">
        <f t="shared" si="528"/>
        <v>57</v>
      </c>
      <c r="L1362" s="44">
        <v>0</v>
      </c>
      <c r="M1362" s="19">
        <v>0</v>
      </c>
      <c r="N1362" s="19">
        <v>375</v>
      </c>
      <c r="O1362" s="19">
        <v>0</v>
      </c>
      <c r="P1362" s="45">
        <v>0</v>
      </c>
      <c r="Q1362" s="49">
        <v>12.5</v>
      </c>
      <c r="R1362" s="48">
        <f t="shared" si="529"/>
        <v>375</v>
      </c>
      <c r="S1362" s="48">
        <f t="shared" si="530"/>
        <v>12.5</v>
      </c>
      <c r="T1362" s="50">
        <f t="shared" si="531"/>
        <v>69.5</v>
      </c>
      <c r="U1362" s="88">
        <v>3.81</v>
      </c>
      <c r="V1362" s="44">
        <v>3.5</v>
      </c>
      <c r="W1362" s="44">
        <v>6.7</v>
      </c>
      <c r="X1362" s="44"/>
      <c r="Y1362" s="44"/>
      <c r="Z1362" s="51">
        <f>290/30</f>
        <v>9.6666666666666661</v>
      </c>
      <c r="AA1362" s="44"/>
      <c r="AB1362" s="51"/>
      <c r="AC1362" s="67">
        <f t="shared" si="532"/>
        <v>9.6666666666666661</v>
      </c>
      <c r="AD1362" s="51">
        <v>15</v>
      </c>
      <c r="AE1362" s="20">
        <f t="shared" si="533"/>
        <v>24.666666666666664</v>
      </c>
      <c r="AF1362" s="85">
        <f t="shared" si="534"/>
        <v>96.676666666666677</v>
      </c>
      <c r="AG1362" s="21">
        <f t="shared" si="535"/>
        <v>72.010000000000019</v>
      </c>
      <c r="AH1362" s="82"/>
      <c r="AI1362" s="78"/>
      <c r="AJ1362" s="22">
        <f t="shared" si="518"/>
        <v>96.676666666666677</v>
      </c>
      <c r="AK1362" s="23"/>
      <c r="AL1362" s="58"/>
      <c r="AM1362" s="24">
        <f t="shared" si="525"/>
        <v>24.666666666666664</v>
      </c>
      <c r="AN1362" s="25">
        <f t="shared" si="536"/>
        <v>141.61099999999999</v>
      </c>
      <c r="AO1362" s="26">
        <f t="shared" si="537"/>
        <v>166.27766666666665</v>
      </c>
      <c r="AP1362" s="79"/>
      <c r="AQ1362" s="24">
        <v>80</v>
      </c>
      <c r="AR1362" s="25">
        <v>200</v>
      </c>
      <c r="AS1362" s="112">
        <v>0</v>
      </c>
      <c r="AT1362" s="25">
        <v>20</v>
      </c>
      <c r="AU1362" s="25">
        <v>54</v>
      </c>
      <c r="AV1362" s="62">
        <f t="shared" si="538"/>
        <v>354</v>
      </c>
      <c r="AW1362" s="64">
        <f t="shared" si="539"/>
        <v>336.3</v>
      </c>
      <c r="AX1362" s="24">
        <v>6</v>
      </c>
      <c r="AY1362" s="25">
        <v>20</v>
      </c>
      <c r="AZ1362" s="25">
        <v>8</v>
      </c>
      <c r="BA1362" s="25">
        <v>1</v>
      </c>
      <c r="BB1362" s="81">
        <f t="shared" si="540"/>
        <v>35</v>
      </c>
      <c r="BC1362" s="80">
        <f t="shared" si="541"/>
        <v>301.3</v>
      </c>
      <c r="BD1362" s="36">
        <f t="shared" si="543"/>
        <v>141.61099999999999</v>
      </c>
      <c r="BE1362" s="80">
        <f t="shared" si="542"/>
        <v>156.67600000000002</v>
      </c>
    </row>
    <row r="1363" spans="1:57" ht="17.399999999999999">
      <c r="A1363" s="217">
        <v>41937</v>
      </c>
      <c r="B1363" s="201" t="str">
        <f t="shared" si="544"/>
        <v>14:30:00</v>
      </c>
      <c r="C1363" s="27" t="s">
        <v>33</v>
      </c>
      <c r="D1363" s="44">
        <v>750</v>
      </c>
      <c r="E1363" s="44">
        <v>384</v>
      </c>
      <c r="F1363" s="61">
        <v>579</v>
      </c>
      <c r="G1363" s="44">
        <v>40</v>
      </c>
      <c r="H1363" s="44"/>
      <c r="I1363" s="35">
        <v>18</v>
      </c>
      <c r="J1363" s="48">
        <f t="shared" si="527"/>
        <v>1713</v>
      </c>
      <c r="K1363" s="48">
        <f t="shared" si="528"/>
        <v>58</v>
      </c>
      <c r="L1363" s="44">
        <v>0</v>
      </c>
      <c r="M1363" s="19">
        <v>0</v>
      </c>
      <c r="N1363" s="19">
        <v>419</v>
      </c>
      <c r="O1363" s="19">
        <v>0</v>
      </c>
      <c r="P1363" s="45">
        <v>0</v>
      </c>
      <c r="Q1363" s="49">
        <v>13.9</v>
      </c>
      <c r="R1363" s="48">
        <f t="shared" si="529"/>
        <v>419</v>
      </c>
      <c r="S1363" s="48">
        <f t="shared" si="530"/>
        <v>13.9</v>
      </c>
      <c r="T1363" s="50">
        <f t="shared" si="531"/>
        <v>71.900000000000006</v>
      </c>
      <c r="U1363" s="88">
        <v>3.81</v>
      </c>
      <c r="V1363" s="44">
        <v>3</v>
      </c>
      <c r="W1363" s="44">
        <v>6.7</v>
      </c>
      <c r="X1363" s="44"/>
      <c r="Y1363" s="44"/>
      <c r="Z1363" s="51">
        <f>293/30</f>
        <v>9.7666666666666675</v>
      </c>
      <c r="AA1363" s="44"/>
      <c r="AB1363" s="51"/>
      <c r="AC1363" s="67">
        <f t="shared" si="532"/>
        <v>9.7666666666666675</v>
      </c>
      <c r="AD1363" s="51">
        <v>15</v>
      </c>
      <c r="AE1363" s="20">
        <f t="shared" si="533"/>
        <v>24.766666666666666</v>
      </c>
      <c r="AF1363" s="85">
        <f t="shared" si="534"/>
        <v>98.676666666666677</v>
      </c>
      <c r="AG1363" s="21">
        <f t="shared" si="535"/>
        <v>73.910000000000011</v>
      </c>
      <c r="AH1363" s="82"/>
      <c r="AI1363" s="78"/>
      <c r="AJ1363" s="22">
        <f t="shared" ref="AJ1363:AJ1389" si="545">AF1363+AI1363</f>
        <v>98.676666666666677</v>
      </c>
      <c r="AK1363" s="23"/>
      <c r="AL1363" s="58"/>
      <c r="AM1363" s="24">
        <f t="shared" si="525"/>
        <v>24.766666666666666</v>
      </c>
      <c r="AN1363" s="25">
        <f t="shared" si="536"/>
        <v>141.61099999999999</v>
      </c>
      <c r="AO1363" s="26">
        <f t="shared" si="537"/>
        <v>166.37766666666664</v>
      </c>
      <c r="AP1363" s="79"/>
      <c r="AQ1363" s="24">
        <v>80</v>
      </c>
      <c r="AR1363" s="25">
        <v>200</v>
      </c>
      <c r="AS1363" s="112">
        <v>0</v>
      </c>
      <c r="AT1363" s="25">
        <v>20</v>
      </c>
      <c r="AU1363" s="25">
        <v>54</v>
      </c>
      <c r="AV1363" s="62">
        <f t="shared" si="538"/>
        <v>354</v>
      </c>
      <c r="AW1363" s="64">
        <f t="shared" si="539"/>
        <v>336.3</v>
      </c>
      <c r="AX1363" s="24">
        <v>6</v>
      </c>
      <c r="AY1363" s="25">
        <v>20</v>
      </c>
      <c r="AZ1363" s="25">
        <v>8</v>
      </c>
      <c r="BA1363" s="25">
        <v>1</v>
      </c>
      <c r="BB1363" s="81">
        <f t="shared" si="540"/>
        <v>35</v>
      </c>
      <c r="BC1363" s="80">
        <f t="shared" si="541"/>
        <v>301.3</v>
      </c>
      <c r="BD1363" s="36">
        <f t="shared" si="543"/>
        <v>141.61099999999999</v>
      </c>
      <c r="BE1363" s="80">
        <f t="shared" si="542"/>
        <v>156.67600000000002</v>
      </c>
    </row>
    <row r="1364" spans="1:57" ht="17.399999999999999">
      <c r="A1364" s="217">
        <v>41937</v>
      </c>
      <c r="B1364" s="201" t="str">
        <f t="shared" si="544"/>
        <v>15:00:00</v>
      </c>
      <c r="C1364" s="27" t="s">
        <v>21</v>
      </c>
      <c r="D1364" s="44">
        <v>742</v>
      </c>
      <c r="E1364" s="44">
        <v>391</v>
      </c>
      <c r="F1364" s="61">
        <v>573</v>
      </c>
      <c r="G1364" s="44">
        <v>40</v>
      </c>
      <c r="H1364" s="35"/>
      <c r="I1364" s="35">
        <v>18</v>
      </c>
      <c r="J1364" s="48">
        <f t="shared" si="527"/>
        <v>1706</v>
      </c>
      <c r="K1364" s="48">
        <f t="shared" si="528"/>
        <v>58</v>
      </c>
      <c r="L1364" s="44">
        <v>0</v>
      </c>
      <c r="M1364" s="19">
        <v>0</v>
      </c>
      <c r="N1364" s="19">
        <v>342</v>
      </c>
      <c r="O1364" s="19">
        <v>0</v>
      </c>
      <c r="P1364" s="45">
        <v>0</v>
      </c>
      <c r="Q1364" s="49">
        <v>12</v>
      </c>
      <c r="R1364" s="48">
        <f t="shared" si="529"/>
        <v>342</v>
      </c>
      <c r="S1364" s="48">
        <f t="shared" si="530"/>
        <v>12</v>
      </c>
      <c r="T1364" s="50">
        <f t="shared" si="531"/>
        <v>70</v>
      </c>
      <c r="U1364" s="88">
        <v>2.13</v>
      </c>
      <c r="V1364" s="44">
        <v>4</v>
      </c>
      <c r="W1364" s="44">
        <v>8</v>
      </c>
      <c r="X1364" s="44"/>
      <c r="Y1364" s="44"/>
      <c r="Z1364" s="44">
        <v>10</v>
      </c>
      <c r="AA1364" s="44"/>
      <c r="AB1364" s="44"/>
      <c r="AC1364" s="67">
        <f t="shared" si="532"/>
        <v>10</v>
      </c>
      <c r="AD1364" s="51">
        <v>15</v>
      </c>
      <c r="AE1364" s="20">
        <f t="shared" si="533"/>
        <v>25</v>
      </c>
      <c r="AF1364" s="85">
        <f t="shared" si="534"/>
        <v>97.13</v>
      </c>
      <c r="AG1364" s="21">
        <f t="shared" si="535"/>
        <v>72.13</v>
      </c>
      <c r="AH1364" s="82"/>
      <c r="AI1364" s="78"/>
      <c r="AJ1364" s="22">
        <f t="shared" si="545"/>
        <v>97.13</v>
      </c>
      <c r="AK1364" s="23"/>
      <c r="AL1364" s="58"/>
      <c r="AM1364" s="24">
        <f t="shared" si="525"/>
        <v>25</v>
      </c>
      <c r="AN1364" s="25">
        <f t="shared" si="536"/>
        <v>141.61099999999999</v>
      </c>
      <c r="AO1364" s="26">
        <f t="shared" si="537"/>
        <v>166.61099999999999</v>
      </c>
      <c r="AP1364" s="79"/>
      <c r="AQ1364" s="24">
        <v>80</v>
      </c>
      <c r="AR1364" s="25">
        <v>200</v>
      </c>
      <c r="AS1364" s="112">
        <v>0</v>
      </c>
      <c r="AT1364" s="25">
        <v>20</v>
      </c>
      <c r="AU1364" s="25">
        <v>54</v>
      </c>
      <c r="AV1364" s="62">
        <f t="shared" si="538"/>
        <v>354</v>
      </c>
      <c r="AW1364" s="64">
        <f t="shared" si="539"/>
        <v>336.3</v>
      </c>
      <c r="AX1364" s="24">
        <v>6</v>
      </c>
      <c r="AY1364" s="25">
        <v>20</v>
      </c>
      <c r="AZ1364" s="25">
        <v>8</v>
      </c>
      <c r="BA1364" s="25">
        <v>1</v>
      </c>
      <c r="BB1364" s="81">
        <f t="shared" si="540"/>
        <v>35</v>
      </c>
      <c r="BC1364" s="80">
        <f t="shared" si="541"/>
        <v>301.3</v>
      </c>
      <c r="BD1364" s="36">
        <f t="shared" si="543"/>
        <v>141.61099999999999</v>
      </c>
      <c r="BE1364" s="80">
        <f t="shared" si="542"/>
        <v>156.67600000000002</v>
      </c>
    </row>
    <row r="1365" spans="1:57" ht="17.399999999999999">
      <c r="A1365" s="217">
        <v>41937</v>
      </c>
      <c r="B1365" s="201" t="str">
        <f t="shared" si="544"/>
        <v>15:30:00</v>
      </c>
      <c r="C1365" s="27" t="s">
        <v>34</v>
      </c>
      <c r="D1365" s="44">
        <v>569</v>
      </c>
      <c r="E1365" s="44">
        <v>370</v>
      </c>
      <c r="F1365" s="61">
        <v>337</v>
      </c>
      <c r="G1365" s="44">
        <v>33</v>
      </c>
      <c r="H1365" s="35">
        <v>9</v>
      </c>
      <c r="I1365" s="35">
        <v>18</v>
      </c>
      <c r="J1365" s="48">
        <f t="shared" si="527"/>
        <v>1276</v>
      </c>
      <c r="K1365" s="48">
        <f t="shared" si="528"/>
        <v>60</v>
      </c>
      <c r="L1365" s="44">
        <v>0</v>
      </c>
      <c r="M1365" s="19">
        <v>0</v>
      </c>
      <c r="N1365" s="19">
        <v>358</v>
      </c>
      <c r="O1365" s="19">
        <v>0</v>
      </c>
      <c r="P1365" s="45">
        <v>0</v>
      </c>
      <c r="Q1365" s="49">
        <v>12</v>
      </c>
      <c r="R1365" s="48">
        <f t="shared" si="529"/>
        <v>358</v>
      </c>
      <c r="S1365" s="48">
        <f t="shared" si="530"/>
        <v>12</v>
      </c>
      <c r="T1365" s="50">
        <f t="shared" si="531"/>
        <v>72</v>
      </c>
      <c r="U1365" s="88">
        <v>2.13</v>
      </c>
      <c r="V1365" s="44">
        <v>4.5</v>
      </c>
      <c r="W1365" s="44"/>
      <c r="X1365" s="44"/>
      <c r="Y1365" s="44"/>
      <c r="Z1365" s="44">
        <v>10</v>
      </c>
      <c r="AA1365" s="44"/>
      <c r="AB1365" s="44"/>
      <c r="AC1365" s="67">
        <f t="shared" si="532"/>
        <v>10</v>
      </c>
      <c r="AD1365" s="51">
        <v>15</v>
      </c>
      <c r="AE1365" s="20">
        <f t="shared" si="533"/>
        <v>25</v>
      </c>
      <c r="AF1365" s="85">
        <f t="shared" si="534"/>
        <v>92.63</v>
      </c>
      <c r="AG1365" s="21">
        <f t="shared" si="535"/>
        <v>67.63</v>
      </c>
      <c r="AH1365" s="82"/>
      <c r="AI1365" s="78"/>
      <c r="AJ1365" s="22">
        <f t="shared" si="545"/>
        <v>92.63</v>
      </c>
      <c r="AK1365" s="23"/>
      <c r="AL1365" s="58"/>
      <c r="AM1365" s="24">
        <f t="shared" si="525"/>
        <v>25</v>
      </c>
      <c r="AN1365" s="25">
        <f t="shared" si="536"/>
        <v>141.61099999999999</v>
      </c>
      <c r="AO1365" s="26">
        <f t="shared" si="537"/>
        <v>166.61099999999999</v>
      </c>
      <c r="AP1365" s="79"/>
      <c r="AQ1365" s="24">
        <v>80</v>
      </c>
      <c r="AR1365" s="25">
        <v>200</v>
      </c>
      <c r="AS1365" s="112">
        <v>0</v>
      </c>
      <c r="AT1365" s="25">
        <v>20</v>
      </c>
      <c r="AU1365" s="25">
        <v>54</v>
      </c>
      <c r="AV1365" s="62">
        <f t="shared" si="538"/>
        <v>354</v>
      </c>
      <c r="AW1365" s="64">
        <f t="shared" si="539"/>
        <v>336.3</v>
      </c>
      <c r="AX1365" s="24">
        <v>6</v>
      </c>
      <c r="AY1365" s="25">
        <v>20</v>
      </c>
      <c r="AZ1365" s="25">
        <v>8</v>
      </c>
      <c r="BA1365" s="25">
        <v>1</v>
      </c>
      <c r="BB1365" s="81">
        <f t="shared" si="540"/>
        <v>35</v>
      </c>
      <c r="BC1365" s="80">
        <f t="shared" si="541"/>
        <v>301.3</v>
      </c>
      <c r="BD1365" s="36">
        <f t="shared" si="543"/>
        <v>141.61099999999999</v>
      </c>
      <c r="BE1365" s="80">
        <f t="shared" si="542"/>
        <v>156.67600000000002</v>
      </c>
    </row>
    <row r="1366" spans="1:57" ht="17.399999999999999">
      <c r="A1366" s="217">
        <v>41937</v>
      </c>
      <c r="B1366" s="201" t="str">
        <f t="shared" si="544"/>
        <v>16:00:00</v>
      </c>
      <c r="C1366" s="27" t="s">
        <v>22</v>
      </c>
      <c r="D1366" s="44">
        <v>709</v>
      </c>
      <c r="E1366" s="44">
        <v>203</v>
      </c>
      <c r="F1366" s="61">
        <v>450</v>
      </c>
      <c r="G1366" s="44">
        <v>24</v>
      </c>
      <c r="H1366" s="35">
        <v>14</v>
      </c>
      <c r="I1366" s="35">
        <v>19</v>
      </c>
      <c r="J1366" s="48">
        <f t="shared" si="527"/>
        <v>1362</v>
      </c>
      <c r="K1366" s="48">
        <f t="shared" si="528"/>
        <v>57</v>
      </c>
      <c r="L1366" s="44">
        <v>0</v>
      </c>
      <c r="M1366" s="19">
        <v>0</v>
      </c>
      <c r="N1366" s="19">
        <v>361</v>
      </c>
      <c r="O1366" s="19">
        <v>0</v>
      </c>
      <c r="P1366" s="45">
        <v>0</v>
      </c>
      <c r="Q1366" s="49">
        <v>12</v>
      </c>
      <c r="R1366" s="48">
        <f t="shared" si="529"/>
        <v>361</v>
      </c>
      <c r="S1366" s="48">
        <f t="shared" si="530"/>
        <v>12</v>
      </c>
      <c r="T1366" s="50">
        <f t="shared" si="531"/>
        <v>69</v>
      </c>
      <c r="U1366" s="88">
        <v>2.39</v>
      </c>
      <c r="V1366" s="44">
        <v>4.5</v>
      </c>
      <c r="W1366" s="44">
        <v>7.2</v>
      </c>
      <c r="X1366" s="44"/>
      <c r="Y1366" s="44"/>
      <c r="Z1366" s="44">
        <v>10</v>
      </c>
      <c r="AA1366" s="44"/>
      <c r="AB1366" s="44"/>
      <c r="AC1366" s="67">
        <f t="shared" si="532"/>
        <v>10</v>
      </c>
      <c r="AD1366" s="51">
        <v>15</v>
      </c>
      <c r="AE1366" s="20">
        <f t="shared" si="533"/>
        <v>25</v>
      </c>
      <c r="AF1366" s="85">
        <f t="shared" si="534"/>
        <v>97.59</v>
      </c>
      <c r="AG1366" s="21">
        <f t="shared" si="535"/>
        <v>72.59</v>
      </c>
      <c r="AH1366" s="82"/>
      <c r="AI1366" s="78"/>
      <c r="AJ1366" s="22">
        <f t="shared" si="545"/>
        <v>97.59</v>
      </c>
      <c r="AK1366" s="23"/>
      <c r="AL1366" s="58"/>
      <c r="AM1366" s="24">
        <f t="shared" si="525"/>
        <v>25</v>
      </c>
      <c r="AN1366" s="25">
        <f t="shared" si="536"/>
        <v>141.61099999999999</v>
      </c>
      <c r="AO1366" s="26">
        <f t="shared" si="537"/>
        <v>166.61099999999999</v>
      </c>
      <c r="AP1366" s="79"/>
      <c r="AQ1366" s="24">
        <v>80</v>
      </c>
      <c r="AR1366" s="25">
        <v>200</v>
      </c>
      <c r="AS1366" s="112">
        <v>0</v>
      </c>
      <c r="AT1366" s="25">
        <v>20</v>
      </c>
      <c r="AU1366" s="25">
        <v>54</v>
      </c>
      <c r="AV1366" s="62">
        <f t="shared" si="538"/>
        <v>354</v>
      </c>
      <c r="AW1366" s="64">
        <f t="shared" si="539"/>
        <v>336.3</v>
      </c>
      <c r="AX1366" s="24">
        <v>6</v>
      </c>
      <c r="AY1366" s="25">
        <v>20</v>
      </c>
      <c r="AZ1366" s="25">
        <v>8</v>
      </c>
      <c r="BA1366" s="25">
        <v>1</v>
      </c>
      <c r="BB1366" s="81">
        <f t="shared" si="540"/>
        <v>35</v>
      </c>
      <c r="BC1366" s="80">
        <f t="shared" si="541"/>
        <v>301.3</v>
      </c>
      <c r="BD1366" s="36">
        <f t="shared" si="543"/>
        <v>141.61099999999999</v>
      </c>
      <c r="BE1366" s="80">
        <f t="shared" si="542"/>
        <v>156.67600000000002</v>
      </c>
    </row>
    <row r="1367" spans="1:57" ht="17.399999999999999">
      <c r="A1367" s="217">
        <v>41937</v>
      </c>
      <c r="B1367" s="201" t="str">
        <f t="shared" si="544"/>
        <v>16:30:00</v>
      </c>
      <c r="C1367" s="27" t="s">
        <v>49</v>
      </c>
      <c r="D1367" s="44">
        <v>733</v>
      </c>
      <c r="E1367" s="44">
        <v>241</v>
      </c>
      <c r="F1367" s="44">
        <v>564</v>
      </c>
      <c r="G1367" s="44">
        <v>25</v>
      </c>
      <c r="H1367" s="35">
        <v>17</v>
      </c>
      <c r="I1367" s="35">
        <v>24</v>
      </c>
      <c r="J1367" s="48">
        <f t="shared" si="527"/>
        <v>1538</v>
      </c>
      <c r="K1367" s="48">
        <f t="shared" si="528"/>
        <v>66</v>
      </c>
      <c r="L1367" s="44">
        <v>0</v>
      </c>
      <c r="M1367" s="19">
        <v>0</v>
      </c>
      <c r="N1367" s="19">
        <v>365</v>
      </c>
      <c r="O1367" s="19">
        <v>0</v>
      </c>
      <c r="P1367" s="45">
        <v>0</v>
      </c>
      <c r="Q1367" s="49">
        <v>12</v>
      </c>
      <c r="R1367" s="48">
        <f t="shared" si="529"/>
        <v>365</v>
      </c>
      <c r="S1367" s="48">
        <f t="shared" si="530"/>
        <v>12</v>
      </c>
      <c r="T1367" s="50">
        <f t="shared" si="531"/>
        <v>78</v>
      </c>
      <c r="U1367" s="88">
        <v>2.39</v>
      </c>
      <c r="V1367" s="44">
        <v>4.5</v>
      </c>
      <c r="W1367" s="44">
        <v>7.2</v>
      </c>
      <c r="X1367" s="44"/>
      <c r="Y1367" s="44"/>
      <c r="Z1367" s="44">
        <v>10</v>
      </c>
      <c r="AA1367" s="44"/>
      <c r="AB1367" s="44"/>
      <c r="AC1367" s="67">
        <f t="shared" si="532"/>
        <v>10</v>
      </c>
      <c r="AD1367" s="51">
        <v>15</v>
      </c>
      <c r="AE1367" s="20">
        <f t="shared" si="533"/>
        <v>25</v>
      </c>
      <c r="AF1367" s="85">
        <f t="shared" si="534"/>
        <v>106.59</v>
      </c>
      <c r="AG1367" s="21">
        <f t="shared" si="535"/>
        <v>81.59</v>
      </c>
      <c r="AH1367" s="82"/>
      <c r="AI1367" s="78"/>
      <c r="AJ1367" s="22">
        <f t="shared" si="545"/>
        <v>106.59</v>
      </c>
      <c r="AK1367" s="23"/>
      <c r="AL1367" s="58"/>
      <c r="AM1367" s="24">
        <f t="shared" si="525"/>
        <v>25</v>
      </c>
      <c r="AN1367" s="25">
        <f t="shared" si="536"/>
        <v>141.61099999999999</v>
      </c>
      <c r="AO1367" s="26">
        <f t="shared" si="537"/>
        <v>166.61099999999999</v>
      </c>
      <c r="AP1367" s="79"/>
      <c r="AQ1367" s="24">
        <v>80</v>
      </c>
      <c r="AR1367" s="25">
        <v>200</v>
      </c>
      <c r="AS1367" s="112">
        <v>0</v>
      </c>
      <c r="AT1367" s="25">
        <v>20</v>
      </c>
      <c r="AU1367" s="25">
        <v>54</v>
      </c>
      <c r="AV1367" s="62">
        <f t="shared" si="538"/>
        <v>354</v>
      </c>
      <c r="AW1367" s="64">
        <f t="shared" si="539"/>
        <v>336.3</v>
      </c>
      <c r="AX1367" s="24">
        <v>6</v>
      </c>
      <c r="AY1367" s="25">
        <v>20</v>
      </c>
      <c r="AZ1367" s="25">
        <v>8</v>
      </c>
      <c r="BA1367" s="25">
        <v>1</v>
      </c>
      <c r="BB1367" s="81">
        <f t="shared" si="540"/>
        <v>35</v>
      </c>
      <c r="BC1367" s="80">
        <f t="shared" si="541"/>
        <v>301.3</v>
      </c>
      <c r="BD1367" s="36">
        <f t="shared" si="543"/>
        <v>141.61099999999999</v>
      </c>
      <c r="BE1367" s="80">
        <f t="shared" si="542"/>
        <v>156.67600000000002</v>
      </c>
    </row>
    <row r="1368" spans="1:57" ht="17.399999999999999">
      <c r="A1368" s="217">
        <v>41937</v>
      </c>
      <c r="B1368" s="201" t="str">
        <f t="shared" si="544"/>
        <v>17:00:00</v>
      </c>
      <c r="C1368" s="27" t="s">
        <v>23</v>
      </c>
      <c r="D1368" s="44">
        <v>754</v>
      </c>
      <c r="E1368" s="44">
        <v>252</v>
      </c>
      <c r="F1368" s="44">
        <v>593</v>
      </c>
      <c r="G1368" s="44">
        <v>25</v>
      </c>
      <c r="H1368" s="35">
        <v>18</v>
      </c>
      <c r="I1368" s="35">
        <v>26</v>
      </c>
      <c r="J1368" s="48">
        <f t="shared" si="527"/>
        <v>1599</v>
      </c>
      <c r="K1368" s="48">
        <f t="shared" si="528"/>
        <v>69</v>
      </c>
      <c r="L1368" s="44">
        <v>0</v>
      </c>
      <c r="M1368" s="19">
        <v>0</v>
      </c>
      <c r="N1368" s="19">
        <v>364</v>
      </c>
      <c r="O1368" s="19">
        <v>0</v>
      </c>
      <c r="P1368" s="45">
        <v>0</v>
      </c>
      <c r="Q1368" s="49">
        <v>12</v>
      </c>
      <c r="R1368" s="48">
        <f t="shared" si="529"/>
        <v>364</v>
      </c>
      <c r="S1368" s="48">
        <f t="shared" si="530"/>
        <v>12</v>
      </c>
      <c r="T1368" s="50">
        <f t="shared" si="531"/>
        <v>81</v>
      </c>
      <c r="U1368" s="88">
        <v>2.4</v>
      </c>
      <c r="V1368" s="44">
        <v>4.5</v>
      </c>
      <c r="W1368" s="44">
        <v>7.1</v>
      </c>
      <c r="X1368" s="44"/>
      <c r="Y1368" s="44"/>
      <c r="Z1368" s="44">
        <v>10</v>
      </c>
      <c r="AA1368" s="44"/>
      <c r="AB1368" s="44"/>
      <c r="AC1368" s="67">
        <f t="shared" si="532"/>
        <v>10</v>
      </c>
      <c r="AD1368" s="51">
        <v>15</v>
      </c>
      <c r="AE1368" s="20">
        <f t="shared" si="533"/>
        <v>25</v>
      </c>
      <c r="AF1368" s="85">
        <f t="shared" si="534"/>
        <v>109.5</v>
      </c>
      <c r="AG1368" s="21">
        <f t="shared" si="535"/>
        <v>84.5</v>
      </c>
      <c r="AH1368" s="82"/>
      <c r="AI1368" s="78"/>
      <c r="AJ1368" s="22">
        <f t="shared" si="545"/>
        <v>109.5</v>
      </c>
      <c r="AK1368" s="23"/>
      <c r="AL1368" s="58"/>
      <c r="AM1368" s="24">
        <f t="shared" si="525"/>
        <v>25</v>
      </c>
      <c r="AN1368" s="25">
        <f t="shared" si="536"/>
        <v>141.61099999999999</v>
      </c>
      <c r="AO1368" s="26">
        <f t="shared" si="537"/>
        <v>166.61099999999999</v>
      </c>
      <c r="AP1368" s="79"/>
      <c r="AQ1368" s="24">
        <v>80</v>
      </c>
      <c r="AR1368" s="25">
        <v>200</v>
      </c>
      <c r="AS1368" s="112">
        <v>0</v>
      </c>
      <c r="AT1368" s="25">
        <v>20</v>
      </c>
      <c r="AU1368" s="25">
        <v>54</v>
      </c>
      <c r="AV1368" s="62">
        <f t="shared" si="538"/>
        <v>354</v>
      </c>
      <c r="AW1368" s="64">
        <f t="shared" si="539"/>
        <v>336.3</v>
      </c>
      <c r="AX1368" s="24">
        <v>6</v>
      </c>
      <c r="AY1368" s="25">
        <v>20</v>
      </c>
      <c r="AZ1368" s="25">
        <v>8</v>
      </c>
      <c r="BA1368" s="25">
        <v>1</v>
      </c>
      <c r="BB1368" s="81">
        <f t="shared" si="540"/>
        <v>35</v>
      </c>
      <c r="BC1368" s="80">
        <f t="shared" si="541"/>
        <v>301.3</v>
      </c>
      <c r="BD1368" s="36">
        <f t="shared" si="543"/>
        <v>141.61099999999999</v>
      </c>
      <c r="BE1368" s="80">
        <f t="shared" si="542"/>
        <v>156.67600000000002</v>
      </c>
    </row>
    <row r="1369" spans="1:57" ht="17.399999999999999">
      <c r="A1369" s="217">
        <v>41937</v>
      </c>
      <c r="B1369" s="201" t="str">
        <f t="shared" si="544"/>
        <v>17:30:00</v>
      </c>
      <c r="C1369" s="27" t="s">
        <v>50</v>
      </c>
      <c r="D1369" s="44">
        <v>779</v>
      </c>
      <c r="E1369" s="44">
        <v>331</v>
      </c>
      <c r="F1369" s="44">
        <v>634</v>
      </c>
      <c r="G1369" s="44">
        <v>26</v>
      </c>
      <c r="H1369" s="35">
        <v>11</v>
      </c>
      <c r="I1369" s="35">
        <v>26</v>
      </c>
      <c r="J1369" s="48">
        <f t="shared" si="527"/>
        <v>1744</v>
      </c>
      <c r="K1369" s="48">
        <f t="shared" si="528"/>
        <v>63</v>
      </c>
      <c r="L1369" s="44">
        <v>0</v>
      </c>
      <c r="M1369" s="19">
        <v>0</v>
      </c>
      <c r="N1369" s="19">
        <v>408</v>
      </c>
      <c r="O1369" s="19">
        <v>0</v>
      </c>
      <c r="P1369" s="45">
        <v>0</v>
      </c>
      <c r="Q1369" s="49">
        <v>13</v>
      </c>
      <c r="R1369" s="48">
        <f t="shared" si="529"/>
        <v>408</v>
      </c>
      <c r="S1369" s="48">
        <f t="shared" si="530"/>
        <v>13</v>
      </c>
      <c r="T1369" s="50">
        <f t="shared" si="531"/>
        <v>76</v>
      </c>
      <c r="U1369" s="88">
        <v>2.4</v>
      </c>
      <c r="V1369" s="35">
        <v>5</v>
      </c>
      <c r="W1369" s="44">
        <v>7.1</v>
      </c>
      <c r="X1369" s="44"/>
      <c r="Y1369" s="44"/>
      <c r="Z1369" s="44">
        <v>10</v>
      </c>
      <c r="AA1369" s="44"/>
      <c r="AB1369" s="44"/>
      <c r="AC1369" s="67">
        <f t="shared" si="532"/>
        <v>10</v>
      </c>
      <c r="AD1369" s="51">
        <v>15</v>
      </c>
      <c r="AE1369" s="20">
        <f t="shared" si="533"/>
        <v>25</v>
      </c>
      <c r="AF1369" s="85">
        <f t="shared" si="534"/>
        <v>105</v>
      </c>
      <c r="AG1369" s="21">
        <f t="shared" si="535"/>
        <v>80</v>
      </c>
      <c r="AH1369" s="82"/>
      <c r="AI1369" s="78"/>
      <c r="AJ1369" s="22">
        <f t="shared" si="545"/>
        <v>105</v>
      </c>
      <c r="AK1369" s="23"/>
      <c r="AL1369" s="58"/>
      <c r="AM1369" s="24">
        <f t="shared" si="525"/>
        <v>25</v>
      </c>
      <c r="AN1369" s="25">
        <f t="shared" si="536"/>
        <v>141.61099999999999</v>
      </c>
      <c r="AO1369" s="26">
        <f t="shared" si="537"/>
        <v>166.61099999999999</v>
      </c>
      <c r="AP1369" s="79"/>
      <c r="AQ1369" s="24">
        <v>80</v>
      </c>
      <c r="AR1369" s="25">
        <v>200</v>
      </c>
      <c r="AS1369" s="112">
        <v>0</v>
      </c>
      <c r="AT1369" s="25">
        <v>20</v>
      </c>
      <c r="AU1369" s="25">
        <v>54</v>
      </c>
      <c r="AV1369" s="62">
        <f t="shared" si="538"/>
        <v>354</v>
      </c>
      <c r="AW1369" s="64">
        <f t="shared" si="539"/>
        <v>336.3</v>
      </c>
      <c r="AX1369" s="24">
        <v>6</v>
      </c>
      <c r="AY1369" s="25">
        <v>20</v>
      </c>
      <c r="AZ1369" s="25">
        <v>8</v>
      </c>
      <c r="BA1369" s="25">
        <v>1</v>
      </c>
      <c r="BB1369" s="81">
        <f t="shared" si="540"/>
        <v>35</v>
      </c>
      <c r="BC1369" s="80">
        <f t="shared" si="541"/>
        <v>301.3</v>
      </c>
      <c r="BD1369" s="36">
        <f t="shared" si="543"/>
        <v>141.61099999999999</v>
      </c>
      <c r="BE1369" s="80">
        <f t="shared" si="542"/>
        <v>156.67600000000002</v>
      </c>
    </row>
    <row r="1370" spans="1:57" ht="17.399999999999999">
      <c r="A1370" s="217">
        <v>41937</v>
      </c>
      <c r="B1370" s="201" t="str">
        <f t="shared" si="544"/>
        <v>18:00:00</v>
      </c>
      <c r="C1370" s="27" t="s">
        <v>24</v>
      </c>
      <c r="D1370" s="44">
        <v>867</v>
      </c>
      <c r="E1370" s="44">
        <v>484</v>
      </c>
      <c r="F1370" s="44">
        <v>766</v>
      </c>
      <c r="G1370" s="44">
        <v>29</v>
      </c>
      <c r="H1370" s="35">
        <v>16</v>
      </c>
      <c r="I1370" s="35">
        <v>26</v>
      </c>
      <c r="J1370" s="48">
        <f t="shared" si="527"/>
        <v>2117</v>
      </c>
      <c r="K1370" s="48">
        <f t="shared" si="528"/>
        <v>71</v>
      </c>
      <c r="L1370" s="44">
        <v>0</v>
      </c>
      <c r="M1370" s="19">
        <v>0</v>
      </c>
      <c r="N1370" s="19">
        <v>298</v>
      </c>
      <c r="O1370" s="19">
        <v>0</v>
      </c>
      <c r="P1370" s="45">
        <v>0</v>
      </c>
      <c r="Q1370" s="49">
        <v>10</v>
      </c>
      <c r="R1370" s="48">
        <f t="shared" si="529"/>
        <v>298</v>
      </c>
      <c r="S1370" s="48">
        <f t="shared" si="530"/>
        <v>10</v>
      </c>
      <c r="T1370" s="50">
        <f t="shared" si="531"/>
        <v>81</v>
      </c>
      <c r="U1370" s="88">
        <v>3.06</v>
      </c>
      <c r="V1370" s="35">
        <v>7.5</v>
      </c>
      <c r="W1370" s="59">
        <v>8.9</v>
      </c>
      <c r="X1370" s="44"/>
      <c r="Y1370" s="44"/>
      <c r="Z1370" s="44">
        <v>10</v>
      </c>
      <c r="AA1370" s="44"/>
      <c r="AB1370" s="44"/>
      <c r="AC1370" s="67">
        <f t="shared" si="532"/>
        <v>10</v>
      </c>
      <c r="AD1370" s="51"/>
      <c r="AE1370" s="20">
        <f t="shared" si="533"/>
        <v>10</v>
      </c>
      <c r="AF1370" s="85">
        <f t="shared" si="534"/>
        <v>115.46000000000001</v>
      </c>
      <c r="AG1370" s="21">
        <f t="shared" si="535"/>
        <v>105.46000000000001</v>
      </c>
      <c r="AH1370" s="84"/>
      <c r="AI1370" s="78"/>
      <c r="AJ1370" s="22">
        <f t="shared" si="545"/>
        <v>115.46000000000001</v>
      </c>
      <c r="AK1370" s="23"/>
      <c r="AL1370" s="58"/>
      <c r="AM1370" s="24">
        <f t="shared" si="525"/>
        <v>10</v>
      </c>
      <c r="AN1370" s="25">
        <f t="shared" si="536"/>
        <v>141.61099999999999</v>
      </c>
      <c r="AO1370" s="26">
        <f t="shared" si="537"/>
        <v>151.61099999999999</v>
      </c>
      <c r="AP1370" s="79"/>
      <c r="AQ1370" s="24">
        <v>80</v>
      </c>
      <c r="AR1370" s="25">
        <v>200</v>
      </c>
      <c r="AS1370" s="112">
        <v>0</v>
      </c>
      <c r="AT1370" s="25">
        <v>20</v>
      </c>
      <c r="AU1370" s="25">
        <v>54</v>
      </c>
      <c r="AV1370" s="62">
        <f t="shared" si="538"/>
        <v>354</v>
      </c>
      <c r="AW1370" s="64">
        <f t="shared" si="539"/>
        <v>336.3</v>
      </c>
      <c r="AX1370" s="24">
        <v>6</v>
      </c>
      <c r="AY1370" s="25">
        <v>20</v>
      </c>
      <c r="AZ1370" s="25">
        <v>8</v>
      </c>
      <c r="BA1370" s="25">
        <v>1</v>
      </c>
      <c r="BB1370" s="81">
        <f t="shared" si="540"/>
        <v>35</v>
      </c>
      <c r="BC1370" s="80">
        <f t="shared" si="541"/>
        <v>301.3</v>
      </c>
      <c r="BD1370" s="36">
        <f t="shared" si="543"/>
        <v>141.61099999999999</v>
      </c>
      <c r="BE1370" s="80">
        <f t="shared" si="542"/>
        <v>156.67600000000002</v>
      </c>
    </row>
    <row r="1371" spans="1:57" ht="17.399999999999999">
      <c r="A1371" s="217">
        <v>41937</v>
      </c>
      <c r="B1371" s="201" t="str">
        <f t="shared" si="544"/>
        <v>18:15:00</v>
      </c>
      <c r="C1371" s="27" t="s">
        <v>35</v>
      </c>
      <c r="D1371" s="44">
        <v>867</v>
      </c>
      <c r="E1371" s="44">
        <v>484</v>
      </c>
      <c r="F1371" s="44">
        <v>766</v>
      </c>
      <c r="G1371" s="44">
        <v>29</v>
      </c>
      <c r="H1371" s="35">
        <v>16</v>
      </c>
      <c r="I1371" s="35">
        <v>26</v>
      </c>
      <c r="J1371" s="48">
        <f t="shared" si="527"/>
        <v>2117</v>
      </c>
      <c r="K1371" s="48">
        <f t="shared" si="528"/>
        <v>71</v>
      </c>
      <c r="L1371" s="44">
        <v>0</v>
      </c>
      <c r="M1371" s="19">
        <v>0</v>
      </c>
      <c r="N1371" s="19">
        <v>0</v>
      </c>
      <c r="O1371" s="19">
        <v>0</v>
      </c>
      <c r="P1371" s="45">
        <v>0</v>
      </c>
      <c r="Q1371" s="49">
        <v>0</v>
      </c>
      <c r="R1371" s="48">
        <f t="shared" si="529"/>
        <v>0</v>
      </c>
      <c r="S1371" s="48">
        <f t="shared" si="530"/>
        <v>0</v>
      </c>
      <c r="T1371" s="50">
        <f t="shared" si="531"/>
        <v>71</v>
      </c>
      <c r="U1371" s="88">
        <v>3.06</v>
      </c>
      <c r="V1371" s="35">
        <v>7.5</v>
      </c>
      <c r="W1371" s="59">
        <v>8.9</v>
      </c>
      <c r="X1371" s="44"/>
      <c r="Y1371" s="44"/>
      <c r="Z1371" s="44"/>
      <c r="AA1371" s="44"/>
      <c r="AB1371" s="44"/>
      <c r="AC1371" s="67">
        <f t="shared" si="532"/>
        <v>0</v>
      </c>
      <c r="AD1371" s="51"/>
      <c r="AE1371" s="20">
        <f t="shared" si="533"/>
        <v>0</v>
      </c>
      <c r="AF1371" s="85">
        <f t="shared" si="534"/>
        <v>97.960000000000008</v>
      </c>
      <c r="AG1371" s="21">
        <f t="shared" si="535"/>
        <v>97.960000000000008</v>
      </c>
      <c r="AH1371" s="84"/>
      <c r="AI1371" s="78"/>
      <c r="AJ1371" s="22">
        <f t="shared" si="545"/>
        <v>97.960000000000008</v>
      </c>
      <c r="AK1371" s="23"/>
      <c r="AL1371" s="58"/>
      <c r="AM1371" s="24">
        <f t="shared" si="525"/>
        <v>0</v>
      </c>
      <c r="AN1371" s="25">
        <f t="shared" si="536"/>
        <v>141.61099999999999</v>
      </c>
      <c r="AO1371" s="26">
        <f t="shared" si="537"/>
        <v>141.61099999999999</v>
      </c>
      <c r="AP1371" s="79"/>
      <c r="AQ1371" s="24">
        <v>80</v>
      </c>
      <c r="AR1371" s="25">
        <v>200</v>
      </c>
      <c r="AS1371" s="112">
        <v>0</v>
      </c>
      <c r="AT1371" s="25">
        <v>20</v>
      </c>
      <c r="AU1371" s="25">
        <v>54</v>
      </c>
      <c r="AV1371" s="62">
        <f t="shared" si="538"/>
        <v>354</v>
      </c>
      <c r="AW1371" s="64">
        <f t="shared" si="539"/>
        <v>336.3</v>
      </c>
      <c r="AX1371" s="24">
        <v>6</v>
      </c>
      <c r="AY1371" s="25">
        <v>20</v>
      </c>
      <c r="AZ1371" s="25">
        <v>8</v>
      </c>
      <c r="BA1371" s="25">
        <v>1</v>
      </c>
      <c r="BB1371" s="81">
        <f t="shared" si="540"/>
        <v>35</v>
      </c>
      <c r="BC1371" s="80">
        <f t="shared" si="541"/>
        <v>301.3</v>
      </c>
      <c r="BD1371" s="36">
        <f t="shared" si="543"/>
        <v>141.61099999999999</v>
      </c>
      <c r="BE1371" s="80">
        <f t="shared" si="542"/>
        <v>156.67600000000002</v>
      </c>
    </row>
    <row r="1372" spans="1:57" ht="17.399999999999999">
      <c r="A1372" s="217">
        <v>41937</v>
      </c>
      <c r="B1372" s="201" t="str">
        <f t="shared" si="544"/>
        <v>18:30:00</v>
      </c>
      <c r="C1372" s="27" t="s">
        <v>36</v>
      </c>
      <c r="D1372" s="44">
        <v>670</v>
      </c>
      <c r="E1372" s="44">
        <v>430</v>
      </c>
      <c r="F1372" s="44">
        <v>784</v>
      </c>
      <c r="G1372" s="44">
        <v>22</v>
      </c>
      <c r="H1372" s="35">
        <v>15</v>
      </c>
      <c r="I1372" s="35">
        <v>26</v>
      </c>
      <c r="J1372" s="48">
        <f t="shared" si="527"/>
        <v>1884</v>
      </c>
      <c r="K1372" s="48">
        <f t="shared" si="528"/>
        <v>63</v>
      </c>
      <c r="L1372" s="44">
        <v>465</v>
      </c>
      <c r="M1372" s="19">
        <v>270</v>
      </c>
      <c r="N1372" s="19">
        <v>0</v>
      </c>
      <c r="O1372" s="19">
        <v>15</v>
      </c>
      <c r="P1372" s="45">
        <v>10</v>
      </c>
      <c r="Q1372" s="49">
        <v>0</v>
      </c>
      <c r="R1372" s="48">
        <f t="shared" si="529"/>
        <v>735</v>
      </c>
      <c r="S1372" s="48">
        <f t="shared" si="530"/>
        <v>25</v>
      </c>
      <c r="T1372" s="50">
        <f t="shared" si="531"/>
        <v>88</v>
      </c>
      <c r="U1372" s="88">
        <v>3.72</v>
      </c>
      <c r="V1372" s="35">
        <v>7.5</v>
      </c>
      <c r="W1372" s="59">
        <v>8.9</v>
      </c>
      <c r="X1372" s="44"/>
      <c r="Y1372" s="44"/>
      <c r="Z1372" s="44"/>
      <c r="AA1372" s="44"/>
      <c r="AB1372" s="44"/>
      <c r="AC1372" s="67">
        <f t="shared" si="532"/>
        <v>0</v>
      </c>
      <c r="AD1372" s="51"/>
      <c r="AE1372" s="20">
        <f t="shared" si="533"/>
        <v>0</v>
      </c>
      <c r="AF1372" s="85">
        <f t="shared" si="534"/>
        <v>115.62</v>
      </c>
      <c r="AG1372" s="21">
        <f t="shared" si="535"/>
        <v>115.62</v>
      </c>
      <c r="AH1372" s="84"/>
      <c r="AI1372" s="78"/>
      <c r="AJ1372" s="22">
        <f t="shared" si="545"/>
        <v>115.62</v>
      </c>
      <c r="AK1372" s="23"/>
      <c r="AL1372" s="58"/>
      <c r="AM1372" s="24">
        <f t="shared" si="525"/>
        <v>0</v>
      </c>
      <c r="AN1372" s="25">
        <f t="shared" si="536"/>
        <v>141.61099999999999</v>
      </c>
      <c r="AO1372" s="26">
        <f t="shared" si="537"/>
        <v>141.61099999999999</v>
      </c>
      <c r="AP1372" s="79"/>
      <c r="AQ1372" s="24">
        <v>80</v>
      </c>
      <c r="AR1372" s="25">
        <v>200</v>
      </c>
      <c r="AS1372" s="112">
        <v>0</v>
      </c>
      <c r="AT1372" s="25">
        <v>20</v>
      </c>
      <c r="AU1372" s="25">
        <v>54</v>
      </c>
      <c r="AV1372" s="62">
        <f t="shared" si="538"/>
        <v>354</v>
      </c>
      <c r="AW1372" s="64">
        <f t="shared" si="539"/>
        <v>336.3</v>
      </c>
      <c r="AX1372" s="24">
        <v>6</v>
      </c>
      <c r="AY1372" s="25">
        <v>20</v>
      </c>
      <c r="AZ1372" s="25">
        <v>8</v>
      </c>
      <c r="BA1372" s="25">
        <v>1</v>
      </c>
      <c r="BB1372" s="81">
        <f t="shared" si="540"/>
        <v>35</v>
      </c>
      <c r="BC1372" s="80">
        <f t="shared" si="541"/>
        <v>301.3</v>
      </c>
      <c r="BD1372" s="36">
        <f t="shared" si="543"/>
        <v>141.61099999999999</v>
      </c>
      <c r="BE1372" s="80">
        <f t="shared" si="542"/>
        <v>156.67600000000002</v>
      </c>
    </row>
    <row r="1373" spans="1:57" ht="17.399999999999999">
      <c r="A1373" s="217">
        <v>41937</v>
      </c>
      <c r="B1373" s="201" t="str">
        <f t="shared" si="544"/>
        <v>18:45:00</v>
      </c>
      <c r="C1373" s="27" t="s">
        <v>51</v>
      </c>
      <c r="D1373" s="44">
        <v>670</v>
      </c>
      <c r="E1373" s="44">
        <v>430</v>
      </c>
      <c r="F1373" s="44">
        <v>784</v>
      </c>
      <c r="G1373" s="44">
        <v>22</v>
      </c>
      <c r="H1373" s="35">
        <v>15</v>
      </c>
      <c r="I1373" s="35">
        <v>26</v>
      </c>
      <c r="J1373" s="48">
        <f t="shared" si="527"/>
        <v>1884</v>
      </c>
      <c r="K1373" s="48">
        <f t="shared" si="528"/>
        <v>63</v>
      </c>
      <c r="L1373" s="44">
        <v>465</v>
      </c>
      <c r="M1373" s="19">
        <v>270</v>
      </c>
      <c r="N1373" s="19">
        <v>0</v>
      </c>
      <c r="O1373" s="19">
        <v>15</v>
      </c>
      <c r="P1373" s="45">
        <v>10</v>
      </c>
      <c r="Q1373" s="49">
        <v>0</v>
      </c>
      <c r="R1373" s="48">
        <f t="shared" si="529"/>
        <v>735</v>
      </c>
      <c r="S1373" s="48">
        <f t="shared" si="530"/>
        <v>25</v>
      </c>
      <c r="T1373" s="50">
        <f t="shared" si="531"/>
        <v>88</v>
      </c>
      <c r="U1373" s="88">
        <v>3.72</v>
      </c>
      <c r="V1373" s="35">
        <v>7.5</v>
      </c>
      <c r="W1373" s="59">
        <v>8.9</v>
      </c>
      <c r="X1373" s="44"/>
      <c r="Y1373" s="44"/>
      <c r="Z1373" s="44"/>
      <c r="AA1373" s="44"/>
      <c r="AB1373" s="44"/>
      <c r="AC1373" s="67">
        <f t="shared" si="532"/>
        <v>0</v>
      </c>
      <c r="AD1373" s="51"/>
      <c r="AE1373" s="20">
        <f t="shared" si="533"/>
        <v>0</v>
      </c>
      <c r="AF1373" s="85">
        <f t="shared" si="534"/>
        <v>115.62</v>
      </c>
      <c r="AG1373" s="21">
        <f t="shared" si="535"/>
        <v>115.62</v>
      </c>
      <c r="AH1373" s="84"/>
      <c r="AI1373" s="78"/>
      <c r="AJ1373" s="22">
        <f t="shared" si="545"/>
        <v>115.62</v>
      </c>
      <c r="AK1373" s="23"/>
      <c r="AL1373" s="58"/>
      <c r="AM1373" s="24">
        <f t="shared" si="525"/>
        <v>0</v>
      </c>
      <c r="AN1373" s="25">
        <f t="shared" si="536"/>
        <v>141.61099999999999</v>
      </c>
      <c r="AO1373" s="26">
        <f t="shared" si="537"/>
        <v>141.61099999999999</v>
      </c>
      <c r="AP1373" s="79"/>
      <c r="AQ1373" s="24">
        <v>80</v>
      </c>
      <c r="AR1373" s="25">
        <v>200</v>
      </c>
      <c r="AS1373" s="112">
        <v>0</v>
      </c>
      <c r="AT1373" s="25">
        <v>20</v>
      </c>
      <c r="AU1373" s="25">
        <v>54</v>
      </c>
      <c r="AV1373" s="62">
        <f t="shared" si="538"/>
        <v>354</v>
      </c>
      <c r="AW1373" s="64">
        <f t="shared" si="539"/>
        <v>336.3</v>
      </c>
      <c r="AX1373" s="24">
        <v>6</v>
      </c>
      <c r="AY1373" s="25">
        <v>20</v>
      </c>
      <c r="AZ1373" s="25">
        <v>8</v>
      </c>
      <c r="BA1373" s="25">
        <v>1</v>
      </c>
      <c r="BB1373" s="81">
        <f t="shared" si="540"/>
        <v>35</v>
      </c>
      <c r="BC1373" s="80">
        <f t="shared" si="541"/>
        <v>301.3</v>
      </c>
      <c r="BD1373" s="36">
        <f t="shared" si="543"/>
        <v>141.61099999999999</v>
      </c>
      <c r="BE1373" s="80">
        <f t="shared" si="542"/>
        <v>156.67600000000002</v>
      </c>
    </row>
    <row r="1374" spans="1:57" ht="17.399999999999999">
      <c r="A1374" s="217">
        <v>41937</v>
      </c>
      <c r="B1374" s="201" t="str">
        <f t="shared" si="544"/>
        <v>19:00:00</v>
      </c>
      <c r="C1374" s="27" t="s">
        <v>25</v>
      </c>
      <c r="D1374" s="44">
        <v>762</v>
      </c>
      <c r="E1374" s="44">
        <v>427</v>
      </c>
      <c r="F1374" s="44">
        <v>773</v>
      </c>
      <c r="G1374" s="44">
        <v>25</v>
      </c>
      <c r="H1374" s="35">
        <v>15</v>
      </c>
      <c r="I1374" s="35">
        <v>26</v>
      </c>
      <c r="J1374" s="48">
        <f t="shared" si="527"/>
        <v>1962</v>
      </c>
      <c r="K1374" s="48">
        <f t="shared" si="528"/>
        <v>66</v>
      </c>
      <c r="L1374" s="44">
        <v>558</v>
      </c>
      <c r="M1374" s="19">
        <v>265</v>
      </c>
      <c r="N1374" s="19">
        <v>0</v>
      </c>
      <c r="O1374" s="19">
        <v>18</v>
      </c>
      <c r="P1374" s="45">
        <v>9</v>
      </c>
      <c r="Q1374" s="49">
        <v>0</v>
      </c>
      <c r="R1374" s="48">
        <f t="shared" si="529"/>
        <v>823</v>
      </c>
      <c r="S1374" s="48">
        <f t="shared" si="530"/>
        <v>27</v>
      </c>
      <c r="T1374" s="50">
        <f t="shared" si="531"/>
        <v>93</v>
      </c>
      <c r="U1374" s="88">
        <v>3.72</v>
      </c>
      <c r="V1374" s="35">
        <v>7.5</v>
      </c>
      <c r="W1374" s="59">
        <v>10.8</v>
      </c>
      <c r="X1374" s="44"/>
      <c r="Y1374" s="44"/>
      <c r="Z1374" s="44"/>
      <c r="AA1374" s="44"/>
      <c r="AB1374" s="44"/>
      <c r="AC1374" s="67">
        <f t="shared" si="532"/>
        <v>0</v>
      </c>
      <c r="AD1374" s="51"/>
      <c r="AE1374" s="20">
        <f t="shared" si="533"/>
        <v>0</v>
      </c>
      <c r="AF1374" s="85">
        <f t="shared" si="534"/>
        <v>122.52</v>
      </c>
      <c r="AG1374" s="21">
        <f t="shared" si="535"/>
        <v>122.52</v>
      </c>
      <c r="AH1374" s="84"/>
      <c r="AI1374" s="78"/>
      <c r="AJ1374" s="22">
        <f t="shared" si="545"/>
        <v>122.52</v>
      </c>
      <c r="AK1374" s="23"/>
      <c r="AL1374" s="58"/>
      <c r="AM1374" s="24">
        <f t="shared" si="525"/>
        <v>0</v>
      </c>
      <c r="AN1374" s="25">
        <f t="shared" si="536"/>
        <v>141.61099999999999</v>
      </c>
      <c r="AO1374" s="26">
        <f t="shared" si="537"/>
        <v>141.61099999999999</v>
      </c>
      <c r="AP1374" s="79"/>
      <c r="AQ1374" s="24">
        <v>80</v>
      </c>
      <c r="AR1374" s="25">
        <v>200</v>
      </c>
      <c r="AS1374" s="112">
        <v>0</v>
      </c>
      <c r="AT1374" s="25">
        <v>20</v>
      </c>
      <c r="AU1374" s="25">
        <v>54</v>
      </c>
      <c r="AV1374" s="62">
        <f t="shared" si="538"/>
        <v>354</v>
      </c>
      <c r="AW1374" s="64">
        <f t="shared" si="539"/>
        <v>336.3</v>
      </c>
      <c r="AX1374" s="24">
        <v>6</v>
      </c>
      <c r="AY1374" s="25">
        <v>20</v>
      </c>
      <c r="AZ1374" s="25">
        <v>8</v>
      </c>
      <c r="BA1374" s="25">
        <v>1</v>
      </c>
      <c r="BB1374" s="81">
        <f t="shared" si="540"/>
        <v>35</v>
      </c>
      <c r="BC1374" s="80">
        <f t="shared" si="541"/>
        <v>301.3</v>
      </c>
      <c r="BD1374" s="36">
        <f t="shared" si="543"/>
        <v>141.61099999999999</v>
      </c>
      <c r="BE1374" s="80">
        <f t="shared" si="542"/>
        <v>156.67600000000002</v>
      </c>
    </row>
    <row r="1375" spans="1:57" ht="17.399999999999999">
      <c r="A1375" s="217">
        <v>41937</v>
      </c>
      <c r="B1375" s="201" t="str">
        <f t="shared" si="544"/>
        <v>19:15:00</v>
      </c>
      <c r="C1375" s="27" t="s">
        <v>52</v>
      </c>
      <c r="D1375" s="44">
        <v>762</v>
      </c>
      <c r="E1375" s="44">
        <v>427</v>
      </c>
      <c r="F1375" s="44">
        <v>773</v>
      </c>
      <c r="G1375" s="44">
        <v>25</v>
      </c>
      <c r="H1375" s="35">
        <v>15</v>
      </c>
      <c r="I1375" s="35">
        <v>26</v>
      </c>
      <c r="J1375" s="48">
        <f t="shared" si="527"/>
        <v>1962</v>
      </c>
      <c r="K1375" s="48">
        <f t="shared" si="528"/>
        <v>66</v>
      </c>
      <c r="L1375" s="44">
        <v>558</v>
      </c>
      <c r="M1375" s="19">
        <v>265</v>
      </c>
      <c r="N1375" s="19">
        <v>0</v>
      </c>
      <c r="O1375" s="19">
        <v>18</v>
      </c>
      <c r="P1375" s="45">
        <v>9</v>
      </c>
      <c r="Q1375" s="49">
        <v>0</v>
      </c>
      <c r="R1375" s="48">
        <f t="shared" si="529"/>
        <v>823</v>
      </c>
      <c r="S1375" s="48">
        <f t="shared" si="530"/>
        <v>27</v>
      </c>
      <c r="T1375" s="50">
        <f t="shared" si="531"/>
        <v>93</v>
      </c>
      <c r="U1375" s="88">
        <v>3.72</v>
      </c>
      <c r="V1375" s="35">
        <v>7.5</v>
      </c>
      <c r="W1375" s="59">
        <v>10.8</v>
      </c>
      <c r="X1375" s="44"/>
      <c r="Y1375" s="44"/>
      <c r="Z1375" s="44"/>
      <c r="AA1375" s="44"/>
      <c r="AB1375" s="44"/>
      <c r="AC1375" s="67">
        <f t="shared" si="532"/>
        <v>0</v>
      </c>
      <c r="AD1375" s="51"/>
      <c r="AE1375" s="20">
        <f t="shared" si="533"/>
        <v>0</v>
      </c>
      <c r="AF1375" s="85">
        <f t="shared" si="534"/>
        <v>122.52</v>
      </c>
      <c r="AG1375" s="21">
        <f t="shared" si="535"/>
        <v>122.52</v>
      </c>
      <c r="AH1375" s="84"/>
      <c r="AI1375" s="78"/>
      <c r="AJ1375" s="22">
        <f t="shared" si="545"/>
        <v>122.52</v>
      </c>
      <c r="AK1375" s="23"/>
      <c r="AL1375" s="58"/>
      <c r="AM1375" s="24">
        <f t="shared" si="525"/>
        <v>0</v>
      </c>
      <c r="AN1375" s="25">
        <f t="shared" si="536"/>
        <v>141.61099999999999</v>
      </c>
      <c r="AO1375" s="26">
        <f t="shared" si="537"/>
        <v>141.61099999999999</v>
      </c>
      <c r="AP1375" s="79"/>
      <c r="AQ1375" s="24">
        <v>80</v>
      </c>
      <c r="AR1375" s="25">
        <v>200</v>
      </c>
      <c r="AS1375" s="112">
        <v>0</v>
      </c>
      <c r="AT1375" s="25">
        <v>20</v>
      </c>
      <c r="AU1375" s="25">
        <v>54</v>
      </c>
      <c r="AV1375" s="62">
        <f t="shared" si="538"/>
        <v>354</v>
      </c>
      <c r="AW1375" s="64">
        <f t="shared" si="539"/>
        <v>336.3</v>
      </c>
      <c r="AX1375" s="24">
        <v>6</v>
      </c>
      <c r="AY1375" s="25">
        <v>20</v>
      </c>
      <c r="AZ1375" s="25">
        <v>8</v>
      </c>
      <c r="BA1375" s="25">
        <v>1</v>
      </c>
      <c r="BB1375" s="81">
        <f t="shared" si="540"/>
        <v>35</v>
      </c>
      <c r="BC1375" s="80">
        <f t="shared" si="541"/>
        <v>301.3</v>
      </c>
      <c r="BD1375" s="36">
        <f t="shared" si="543"/>
        <v>141.61099999999999</v>
      </c>
      <c r="BE1375" s="80">
        <f t="shared" si="542"/>
        <v>156.67600000000002</v>
      </c>
    </row>
    <row r="1376" spans="1:57" ht="17.399999999999999">
      <c r="A1376" s="217">
        <v>41937</v>
      </c>
      <c r="B1376" s="201" t="str">
        <f t="shared" si="544"/>
        <v>19:30:00</v>
      </c>
      <c r="C1376" s="27" t="s">
        <v>37</v>
      </c>
      <c r="D1376" s="44">
        <v>877</v>
      </c>
      <c r="E1376" s="44">
        <v>427</v>
      </c>
      <c r="F1376" s="44">
        <v>784</v>
      </c>
      <c r="G1376" s="44">
        <v>29</v>
      </c>
      <c r="H1376" s="35">
        <v>15</v>
      </c>
      <c r="I1376" s="35">
        <v>26</v>
      </c>
      <c r="J1376" s="48">
        <f t="shared" si="527"/>
        <v>2088</v>
      </c>
      <c r="K1376" s="48">
        <f t="shared" si="528"/>
        <v>70</v>
      </c>
      <c r="L1376" s="44">
        <v>590</v>
      </c>
      <c r="M1376" s="19">
        <v>291</v>
      </c>
      <c r="N1376" s="19">
        <v>0</v>
      </c>
      <c r="O1376" s="19">
        <v>19</v>
      </c>
      <c r="P1376" s="45">
        <v>10</v>
      </c>
      <c r="Q1376" s="49">
        <v>0</v>
      </c>
      <c r="R1376" s="48">
        <f t="shared" si="529"/>
        <v>881</v>
      </c>
      <c r="S1376" s="48">
        <f t="shared" si="530"/>
        <v>29</v>
      </c>
      <c r="T1376" s="50">
        <f t="shared" si="531"/>
        <v>99</v>
      </c>
      <c r="U1376" s="88">
        <v>3.65</v>
      </c>
      <c r="V1376" s="35">
        <v>7.5</v>
      </c>
      <c r="W1376" s="59">
        <v>10.8</v>
      </c>
      <c r="X1376" s="44"/>
      <c r="Y1376" s="44"/>
      <c r="Z1376" s="44"/>
      <c r="AA1376" s="44"/>
      <c r="AB1376" s="44"/>
      <c r="AC1376" s="67">
        <f t="shared" si="532"/>
        <v>0</v>
      </c>
      <c r="AD1376" s="51"/>
      <c r="AE1376" s="20">
        <f t="shared" si="533"/>
        <v>0</v>
      </c>
      <c r="AF1376" s="85">
        <f t="shared" si="534"/>
        <v>128.44999999999999</v>
      </c>
      <c r="AG1376" s="21">
        <f t="shared" si="535"/>
        <v>128.44999999999999</v>
      </c>
      <c r="AH1376" s="84"/>
      <c r="AI1376" s="78"/>
      <c r="AJ1376" s="22">
        <f t="shared" si="545"/>
        <v>128.44999999999999</v>
      </c>
      <c r="AK1376" s="23"/>
      <c r="AL1376" s="58"/>
      <c r="AM1376" s="24">
        <f t="shared" si="525"/>
        <v>0</v>
      </c>
      <c r="AN1376" s="25">
        <f t="shared" si="536"/>
        <v>141.61099999999999</v>
      </c>
      <c r="AO1376" s="26">
        <f t="shared" si="537"/>
        <v>141.61099999999999</v>
      </c>
      <c r="AP1376" s="79"/>
      <c r="AQ1376" s="24">
        <v>80</v>
      </c>
      <c r="AR1376" s="25">
        <v>200</v>
      </c>
      <c r="AS1376" s="112">
        <v>0</v>
      </c>
      <c r="AT1376" s="25">
        <v>20</v>
      </c>
      <c r="AU1376" s="25">
        <v>54</v>
      </c>
      <c r="AV1376" s="62">
        <f t="shared" si="538"/>
        <v>354</v>
      </c>
      <c r="AW1376" s="64">
        <f t="shared" si="539"/>
        <v>336.3</v>
      </c>
      <c r="AX1376" s="24">
        <v>6</v>
      </c>
      <c r="AY1376" s="25">
        <v>20</v>
      </c>
      <c r="AZ1376" s="25">
        <v>8</v>
      </c>
      <c r="BA1376" s="25">
        <v>1</v>
      </c>
      <c r="BB1376" s="81">
        <f t="shared" si="540"/>
        <v>35</v>
      </c>
      <c r="BC1376" s="80">
        <f t="shared" si="541"/>
        <v>301.3</v>
      </c>
      <c r="BD1376" s="36">
        <f t="shared" si="543"/>
        <v>141.61099999999999</v>
      </c>
      <c r="BE1376" s="80">
        <f t="shared" si="542"/>
        <v>156.67600000000002</v>
      </c>
    </row>
    <row r="1377" spans="1:57" ht="17.399999999999999">
      <c r="A1377" s="217">
        <v>41937</v>
      </c>
      <c r="B1377" s="201" t="str">
        <f t="shared" si="544"/>
        <v>19:45:00</v>
      </c>
      <c r="C1377" s="27" t="s">
        <v>53</v>
      </c>
      <c r="D1377" s="44">
        <v>914</v>
      </c>
      <c r="E1377" s="44">
        <v>423</v>
      </c>
      <c r="F1377" s="44">
        <v>786</v>
      </c>
      <c r="G1377" s="44">
        <v>30</v>
      </c>
      <c r="H1377" s="35">
        <v>15</v>
      </c>
      <c r="I1377" s="35">
        <v>26</v>
      </c>
      <c r="J1377" s="48">
        <f t="shared" si="527"/>
        <v>2123</v>
      </c>
      <c r="K1377" s="48">
        <f t="shared" si="528"/>
        <v>71</v>
      </c>
      <c r="L1377" s="44">
        <v>590</v>
      </c>
      <c r="M1377" s="19">
        <v>291</v>
      </c>
      <c r="N1377" s="19">
        <v>0</v>
      </c>
      <c r="O1377" s="19">
        <v>19</v>
      </c>
      <c r="P1377" s="45">
        <v>10</v>
      </c>
      <c r="Q1377" s="49">
        <v>0</v>
      </c>
      <c r="R1377" s="48">
        <f t="shared" si="529"/>
        <v>881</v>
      </c>
      <c r="S1377" s="48">
        <f t="shared" si="530"/>
        <v>29</v>
      </c>
      <c r="T1377" s="50">
        <f t="shared" si="531"/>
        <v>100</v>
      </c>
      <c r="U1377" s="88">
        <v>3.65</v>
      </c>
      <c r="V1377" s="35">
        <v>7.5</v>
      </c>
      <c r="W1377" s="59">
        <v>10.8</v>
      </c>
      <c r="X1377" s="44"/>
      <c r="Y1377" s="44"/>
      <c r="Z1377" s="44"/>
      <c r="AA1377" s="44"/>
      <c r="AB1377" s="44"/>
      <c r="AC1377" s="67">
        <f t="shared" si="532"/>
        <v>0</v>
      </c>
      <c r="AD1377" s="51"/>
      <c r="AE1377" s="20">
        <f t="shared" si="533"/>
        <v>0</v>
      </c>
      <c r="AF1377" s="85">
        <f t="shared" si="534"/>
        <v>129.44999999999999</v>
      </c>
      <c r="AG1377" s="21">
        <f t="shared" si="535"/>
        <v>129.44999999999999</v>
      </c>
      <c r="AH1377" s="84"/>
      <c r="AI1377" s="78"/>
      <c r="AJ1377" s="22">
        <f t="shared" si="545"/>
        <v>129.44999999999999</v>
      </c>
      <c r="AK1377" s="23"/>
      <c r="AL1377" s="58"/>
      <c r="AM1377" s="24">
        <f t="shared" si="525"/>
        <v>0</v>
      </c>
      <c r="AN1377" s="25">
        <f t="shared" si="536"/>
        <v>141.61099999999999</v>
      </c>
      <c r="AO1377" s="26">
        <f t="shared" si="537"/>
        <v>141.61099999999999</v>
      </c>
      <c r="AP1377" s="79"/>
      <c r="AQ1377" s="24">
        <v>80</v>
      </c>
      <c r="AR1377" s="25">
        <v>200</v>
      </c>
      <c r="AS1377" s="112">
        <v>0</v>
      </c>
      <c r="AT1377" s="25">
        <v>20</v>
      </c>
      <c r="AU1377" s="25">
        <v>54</v>
      </c>
      <c r="AV1377" s="62">
        <f t="shared" si="538"/>
        <v>354</v>
      </c>
      <c r="AW1377" s="64">
        <f t="shared" si="539"/>
        <v>336.3</v>
      </c>
      <c r="AX1377" s="24">
        <v>6</v>
      </c>
      <c r="AY1377" s="25">
        <v>20</v>
      </c>
      <c r="AZ1377" s="25">
        <v>8</v>
      </c>
      <c r="BA1377" s="25">
        <v>1</v>
      </c>
      <c r="BB1377" s="81">
        <f t="shared" si="540"/>
        <v>35</v>
      </c>
      <c r="BC1377" s="80">
        <f t="shared" si="541"/>
        <v>301.3</v>
      </c>
      <c r="BD1377" s="36">
        <f t="shared" si="543"/>
        <v>141.61099999999999</v>
      </c>
      <c r="BE1377" s="80">
        <f t="shared" si="542"/>
        <v>156.67600000000002</v>
      </c>
    </row>
    <row r="1378" spans="1:57" ht="17.399999999999999">
      <c r="A1378" s="217">
        <v>41937</v>
      </c>
      <c r="B1378" s="201" t="str">
        <f t="shared" si="544"/>
        <v>20:00:00</v>
      </c>
      <c r="C1378" s="27" t="s">
        <v>26</v>
      </c>
      <c r="D1378" s="44">
        <v>933</v>
      </c>
      <c r="E1378" s="44">
        <v>425</v>
      </c>
      <c r="F1378" s="44">
        <v>782</v>
      </c>
      <c r="G1378" s="44">
        <v>32</v>
      </c>
      <c r="H1378" s="44">
        <v>14</v>
      </c>
      <c r="I1378" s="35">
        <v>26</v>
      </c>
      <c r="J1378" s="48">
        <f t="shared" si="527"/>
        <v>2140</v>
      </c>
      <c r="K1378" s="48">
        <f t="shared" si="528"/>
        <v>72</v>
      </c>
      <c r="L1378" s="44">
        <v>652</v>
      </c>
      <c r="M1378" s="19">
        <v>299</v>
      </c>
      <c r="N1378" s="19">
        <v>0</v>
      </c>
      <c r="O1378" s="19">
        <v>21</v>
      </c>
      <c r="P1378" s="45">
        <v>10</v>
      </c>
      <c r="Q1378" s="49">
        <v>0</v>
      </c>
      <c r="R1378" s="48">
        <f t="shared" si="529"/>
        <v>951</v>
      </c>
      <c r="S1378" s="48">
        <f t="shared" si="530"/>
        <v>31</v>
      </c>
      <c r="T1378" s="50">
        <f t="shared" si="531"/>
        <v>103</v>
      </c>
      <c r="U1378" s="88">
        <v>3.47</v>
      </c>
      <c r="V1378" s="35">
        <v>7.5</v>
      </c>
      <c r="W1378" s="59">
        <v>11.5</v>
      </c>
      <c r="X1378" s="44"/>
      <c r="Y1378" s="44"/>
      <c r="Z1378" s="44"/>
      <c r="AA1378" s="44"/>
      <c r="AB1378" s="44"/>
      <c r="AC1378" s="67">
        <f t="shared" si="532"/>
        <v>0</v>
      </c>
      <c r="AD1378" s="51"/>
      <c r="AE1378" s="20">
        <f t="shared" si="533"/>
        <v>0</v>
      </c>
      <c r="AF1378" s="85">
        <f t="shared" si="534"/>
        <v>132.97</v>
      </c>
      <c r="AG1378" s="21">
        <f t="shared" si="535"/>
        <v>132.97</v>
      </c>
      <c r="AH1378" s="84"/>
      <c r="AI1378" s="78"/>
      <c r="AJ1378" s="22">
        <f t="shared" si="545"/>
        <v>132.97</v>
      </c>
      <c r="AK1378" s="23"/>
      <c r="AL1378" s="58"/>
      <c r="AM1378" s="24">
        <f t="shared" si="525"/>
        <v>0</v>
      </c>
      <c r="AN1378" s="25">
        <f t="shared" si="536"/>
        <v>141.61099999999999</v>
      </c>
      <c r="AO1378" s="26">
        <f t="shared" si="537"/>
        <v>141.61099999999999</v>
      </c>
      <c r="AP1378" s="79"/>
      <c r="AQ1378" s="24">
        <v>80</v>
      </c>
      <c r="AR1378" s="25">
        <v>200</v>
      </c>
      <c r="AS1378" s="112">
        <v>0</v>
      </c>
      <c r="AT1378" s="25">
        <v>20</v>
      </c>
      <c r="AU1378" s="25">
        <v>54</v>
      </c>
      <c r="AV1378" s="62">
        <f t="shared" si="538"/>
        <v>354</v>
      </c>
      <c r="AW1378" s="64">
        <f t="shared" si="539"/>
        <v>336.3</v>
      </c>
      <c r="AX1378" s="24">
        <v>6</v>
      </c>
      <c r="AY1378" s="25">
        <v>20</v>
      </c>
      <c r="AZ1378" s="25">
        <v>8</v>
      </c>
      <c r="BA1378" s="25">
        <v>1</v>
      </c>
      <c r="BB1378" s="81">
        <f t="shared" si="540"/>
        <v>35</v>
      </c>
      <c r="BC1378" s="80">
        <f t="shared" si="541"/>
        <v>301.3</v>
      </c>
      <c r="BD1378" s="36">
        <f t="shared" si="543"/>
        <v>141.61099999999999</v>
      </c>
      <c r="BE1378" s="80">
        <f t="shared" si="542"/>
        <v>156.67600000000002</v>
      </c>
    </row>
    <row r="1379" spans="1:57" ht="17.399999999999999">
      <c r="A1379" s="217">
        <v>41937</v>
      </c>
      <c r="B1379" s="201" t="str">
        <f t="shared" si="544"/>
        <v>20:15:00</v>
      </c>
      <c r="C1379" s="27" t="s">
        <v>54</v>
      </c>
      <c r="D1379" s="44">
        <v>933</v>
      </c>
      <c r="E1379" s="44">
        <v>425</v>
      </c>
      <c r="F1379" s="44">
        <v>782</v>
      </c>
      <c r="G1379" s="44">
        <v>32</v>
      </c>
      <c r="H1379" s="44">
        <v>14</v>
      </c>
      <c r="I1379" s="35">
        <v>26</v>
      </c>
      <c r="J1379" s="48">
        <f t="shared" si="527"/>
        <v>2140</v>
      </c>
      <c r="K1379" s="48">
        <f t="shared" si="528"/>
        <v>72</v>
      </c>
      <c r="L1379" s="44">
        <v>652</v>
      </c>
      <c r="M1379" s="19">
        <v>299</v>
      </c>
      <c r="N1379" s="19">
        <v>0</v>
      </c>
      <c r="O1379" s="19">
        <v>21</v>
      </c>
      <c r="P1379" s="45">
        <v>10</v>
      </c>
      <c r="Q1379" s="49">
        <v>0</v>
      </c>
      <c r="R1379" s="48">
        <f t="shared" si="529"/>
        <v>951</v>
      </c>
      <c r="S1379" s="48">
        <f t="shared" si="530"/>
        <v>31</v>
      </c>
      <c r="T1379" s="50">
        <f t="shared" si="531"/>
        <v>103</v>
      </c>
      <c r="U1379" s="88">
        <v>3.47</v>
      </c>
      <c r="V1379" s="35">
        <v>7.5</v>
      </c>
      <c r="W1379" s="59">
        <v>11.5</v>
      </c>
      <c r="X1379" s="44"/>
      <c r="Y1379" s="44"/>
      <c r="Z1379" s="44"/>
      <c r="AA1379" s="44"/>
      <c r="AB1379" s="44"/>
      <c r="AC1379" s="67">
        <f t="shared" si="532"/>
        <v>0</v>
      </c>
      <c r="AD1379" s="51"/>
      <c r="AE1379" s="20">
        <f t="shared" si="533"/>
        <v>0</v>
      </c>
      <c r="AF1379" s="85">
        <f t="shared" si="534"/>
        <v>132.97</v>
      </c>
      <c r="AG1379" s="21">
        <f t="shared" si="535"/>
        <v>132.97</v>
      </c>
      <c r="AH1379" s="84"/>
      <c r="AI1379" s="78"/>
      <c r="AJ1379" s="22">
        <f t="shared" si="545"/>
        <v>132.97</v>
      </c>
      <c r="AK1379" s="23"/>
      <c r="AL1379" s="58"/>
      <c r="AM1379" s="24">
        <f t="shared" si="525"/>
        <v>0</v>
      </c>
      <c r="AN1379" s="25">
        <f t="shared" si="536"/>
        <v>141.61099999999999</v>
      </c>
      <c r="AO1379" s="26">
        <f t="shared" si="537"/>
        <v>141.61099999999999</v>
      </c>
      <c r="AP1379" s="79"/>
      <c r="AQ1379" s="24">
        <v>80</v>
      </c>
      <c r="AR1379" s="25">
        <v>200</v>
      </c>
      <c r="AS1379" s="112">
        <v>0</v>
      </c>
      <c r="AT1379" s="25">
        <v>20</v>
      </c>
      <c r="AU1379" s="25">
        <v>54</v>
      </c>
      <c r="AV1379" s="62">
        <f t="shared" si="538"/>
        <v>354</v>
      </c>
      <c r="AW1379" s="64">
        <f t="shared" si="539"/>
        <v>336.3</v>
      </c>
      <c r="AX1379" s="24">
        <v>6</v>
      </c>
      <c r="AY1379" s="25">
        <v>20</v>
      </c>
      <c r="AZ1379" s="25">
        <v>8</v>
      </c>
      <c r="BA1379" s="25">
        <v>1</v>
      </c>
      <c r="BB1379" s="81">
        <f t="shared" si="540"/>
        <v>35</v>
      </c>
      <c r="BC1379" s="80">
        <f t="shared" si="541"/>
        <v>301.3</v>
      </c>
      <c r="BD1379" s="36">
        <f t="shared" si="543"/>
        <v>141.61099999999999</v>
      </c>
      <c r="BE1379" s="80">
        <f t="shared" si="542"/>
        <v>156.67600000000002</v>
      </c>
    </row>
    <row r="1380" spans="1:57" ht="17.399999999999999">
      <c r="A1380" s="217">
        <v>41937</v>
      </c>
      <c r="B1380" s="201" t="str">
        <f t="shared" si="544"/>
        <v>20:30:00</v>
      </c>
      <c r="C1380" s="27" t="s">
        <v>55</v>
      </c>
      <c r="D1380" s="44">
        <v>925</v>
      </c>
      <c r="E1380" s="44">
        <v>415</v>
      </c>
      <c r="F1380" s="44">
        <v>787</v>
      </c>
      <c r="G1380" s="44">
        <v>32</v>
      </c>
      <c r="H1380" s="44">
        <v>14</v>
      </c>
      <c r="I1380" s="35">
        <v>26</v>
      </c>
      <c r="J1380" s="48">
        <f t="shared" si="527"/>
        <v>2127</v>
      </c>
      <c r="K1380" s="48">
        <f t="shared" si="528"/>
        <v>72</v>
      </c>
      <c r="L1380" s="44">
        <v>660</v>
      </c>
      <c r="M1380" s="19">
        <v>295</v>
      </c>
      <c r="N1380" s="19">
        <v>0</v>
      </c>
      <c r="O1380" s="19">
        <v>22</v>
      </c>
      <c r="P1380" s="45">
        <v>10</v>
      </c>
      <c r="Q1380" s="49">
        <v>0</v>
      </c>
      <c r="R1380" s="48">
        <f t="shared" si="529"/>
        <v>955</v>
      </c>
      <c r="S1380" s="48">
        <f t="shared" si="530"/>
        <v>32</v>
      </c>
      <c r="T1380" s="50">
        <f t="shared" si="531"/>
        <v>104</v>
      </c>
      <c r="U1380" s="88">
        <v>3</v>
      </c>
      <c r="V1380" s="35">
        <v>7.5</v>
      </c>
      <c r="W1380" s="59">
        <v>11.5</v>
      </c>
      <c r="X1380" s="44"/>
      <c r="Y1380" s="44"/>
      <c r="Z1380" s="44"/>
      <c r="AA1380" s="44"/>
      <c r="AB1380" s="44"/>
      <c r="AC1380" s="67">
        <f t="shared" si="532"/>
        <v>0</v>
      </c>
      <c r="AD1380" s="51"/>
      <c r="AE1380" s="20">
        <f t="shared" si="533"/>
        <v>0</v>
      </c>
      <c r="AF1380" s="85">
        <f t="shared" si="534"/>
        <v>133.5</v>
      </c>
      <c r="AG1380" s="21">
        <f t="shared" si="535"/>
        <v>133.5</v>
      </c>
      <c r="AH1380" s="84"/>
      <c r="AI1380" s="78"/>
      <c r="AJ1380" s="22">
        <f t="shared" si="545"/>
        <v>133.5</v>
      </c>
      <c r="AK1380" s="23"/>
      <c r="AL1380" s="58"/>
      <c r="AM1380" s="24">
        <f t="shared" si="525"/>
        <v>0</v>
      </c>
      <c r="AN1380" s="25">
        <f t="shared" si="536"/>
        <v>141.61099999999999</v>
      </c>
      <c r="AO1380" s="26">
        <f t="shared" si="537"/>
        <v>141.61099999999999</v>
      </c>
      <c r="AP1380" s="79"/>
      <c r="AQ1380" s="24">
        <v>80</v>
      </c>
      <c r="AR1380" s="25">
        <v>200</v>
      </c>
      <c r="AS1380" s="112">
        <v>0</v>
      </c>
      <c r="AT1380" s="25">
        <v>20</v>
      </c>
      <c r="AU1380" s="25">
        <v>54</v>
      </c>
      <c r="AV1380" s="62">
        <f t="shared" si="538"/>
        <v>354</v>
      </c>
      <c r="AW1380" s="64">
        <f t="shared" si="539"/>
        <v>336.3</v>
      </c>
      <c r="AX1380" s="24">
        <v>6</v>
      </c>
      <c r="AY1380" s="25">
        <v>20</v>
      </c>
      <c r="AZ1380" s="25">
        <v>8</v>
      </c>
      <c r="BA1380" s="25">
        <v>1</v>
      </c>
      <c r="BB1380" s="81">
        <f t="shared" si="540"/>
        <v>35</v>
      </c>
      <c r="BC1380" s="80">
        <f t="shared" si="541"/>
        <v>301.3</v>
      </c>
      <c r="BD1380" s="36">
        <f t="shared" si="543"/>
        <v>141.61099999999999</v>
      </c>
      <c r="BE1380" s="80">
        <f t="shared" si="542"/>
        <v>156.67600000000002</v>
      </c>
    </row>
    <row r="1381" spans="1:57" ht="17.399999999999999">
      <c r="A1381" s="217">
        <v>41937</v>
      </c>
      <c r="B1381" s="201" t="str">
        <f t="shared" si="544"/>
        <v>20:45:00</v>
      </c>
      <c r="C1381" s="27" t="s">
        <v>56</v>
      </c>
      <c r="D1381" s="44">
        <v>925</v>
      </c>
      <c r="E1381" s="44">
        <v>415</v>
      </c>
      <c r="F1381" s="44">
        <v>787</v>
      </c>
      <c r="G1381" s="44">
        <v>32</v>
      </c>
      <c r="H1381" s="44">
        <v>14</v>
      </c>
      <c r="I1381" s="35">
        <v>26</v>
      </c>
      <c r="J1381" s="48">
        <f t="shared" si="527"/>
        <v>2127</v>
      </c>
      <c r="K1381" s="48">
        <f t="shared" si="528"/>
        <v>72</v>
      </c>
      <c r="L1381" s="44">
        <v>660</v>
      </c>
      <c r="M1381" s="19">
        <v>295</v>
      </c>
      <c r="N1381" s="19">
        <v>0</v>
      </c>
      <c r="O1381" s="19">
        <v>22</v>
      </c>
      <c r="P1381" s="45">
        <v>10</v>
      </c>
      <c r="Q1381" s="49">
        <v>0</v>
      </c>
      <c r="R1381" s="48">
        <f t="shared" si="529"/>
        <v>955</v>
      </c>
      <c r="S1381" s="48">
        <f t="shared" si="530"/>
        <v>32</v>
      </c>
      <c r="T1381" s="50">
        <f t="shared" si="531"/>
        <v>104</v>
      </c>
      <c r="U1381" s="88">
        <v>3</v>
      </c>
      <c r="V1381" s="35">
        <v>7.5</v>
      </c>
      <c r="W1381" s="59">
        <v>11.5</v>
      </c>
      <c r="X1381" s="44"/>
      <c r="Y1381" s="44"/>
      <c r="Z1381" s="44"/>
      <c r="AA1381" s="44"/>
      <c r="AB1381" s="44"/>
      <c r="AC1381" s="67">
        <f t="shared" si="532"/>
        <v>0</v>
      </c>
      <c r="AD1381" s="51"/>
      <c r="AE1381" s="20">
        <f t="shared" si="533"/>
        <v>0</v>
      </c>
      <c r="AF1381" s="85">
        <f t="shared" si="534"/>
        <v>133.5</v>
      </c>
      <c r="AG1381" s="21">
        <f t="shared" si="535"/>
        <v>133.5</v>
      </c>
      <c r="AH1381" s="84"/>
      <c r="AI1381" s="78"/>
      <c r="AJ1381" s="22">
        <f t="shared" si="545"/>
        <v>133.5</v>
      </c>
      <c r="AK1381" s="23"/>
      <c r="AL1381" s="58"/>
      <c r="AM1381" s="24">
        <f t="shared" si="525"/>
        <v>0</v>
      </c>
      <c r="AN1381" s="25">
        <f t="shared" si="536"/>
        <v>141.61099999999999</v>
      </c>
      <c r="AO1381" s="26">
        <f t="shared" si="537"/>
        <v>141.61099999999999</v>
      </c>
      <c r="AP1381" s="79"/>
      <c r="AQ1381" s="24">
        <v>80</v>
      </c>
      <c r="AR1381" s="25">
        <v>200</v>
      </c>
      <c r="AS1381" s="112">
        <v>0</v>
      </c>
      <c r="AT1381" s="25">
        <v>20</v>
      </c>
      <c r="AU1381" s="25">
        <v>54</v>
      </c>
      <c r="AV1381" s="62">
        <f t="shared" si="538"/>
        <v>354</v>
      </c>
      <c r="AW1381" s="64">
        <f t="shared" si="539"/>
        <v>336.3</v>
      </c>
      <c r="AX1381" s="24">
        <v>6</v>
      </c>
      <c r="AY1381" s="25">
        <v>20</v>
      </c>
      <c r="AZ1381" s="25">
        <v>8</v>
      </c>
      <c r="BA1381" s="25">
        <v>1</v>
      </c>
      <c r="BB1381" s="81">
        <f t="shared" si="540"/>
        <v>35</v>
      </c>
      <c r="BC1381" s="80">
        <f t="shared" si="541"/>
        <v>301.3</v>
      </c>
      <c r="BD1381" s="36">
        <f t="shared" si="543"/>
        <v>141.61099999999999</v>
      </c>
      <c r="BE1381" s="80">
        <f t="shared" si="542"/>
        <v>156.67600000000002</v>
      </c>
    </row>
    <row r="1382" spans="1:57" ht="17.399999999999999">
      <c r="A1382" s="217">
        <v>41937</v>
      </c>
      <c r="B1382" s="201" t="str">
        <f t="shared" si="544"/>
        <v>21:00:00</v>
      </c>
      <c r="C1382" s="27" t="s">
        <v>27</v>
      </c>
      <c r="D1382" s="44">
        <v>977</v>
      </c>
      <c r="E1382" s="44">
        <v>351</v>
      </c>
      <c r="F1382" s="44">
        <v>767</v>
      </c>
      <c r="G1382" s="44">
        <v>34</v>
      </c>
      <c r="H1382" s="44">
        <v>12</v>
      </c>
      <c r="I1382" s="35">
        <v>26</v>
      </c>
      <c r="J1382" s="48">
        <f t="shared" si="527"/>
        <v>2095</v>
      </c>
      <c r="K1382" s="48">
        <f t="shared" si="528"/>
        <v>72</v>
      </c>
      <c r="L1382" s="44">
        <v>645</v>
      </c>
      <c r="M1382" s="19">
        <v>303</v>
      </c>
      <c r="N1382" s="19">
        <v>0</v>
      </c>
      <c r="O1382" s="19">
        <v>21</v>
      </c>
      <c r="P1382" s="45">
        <v>11</v>
      </c>
      <c r="Q1382" s="49">
        <v>0</v>
      </c>
      <c r="R1382" s="48">
        <f t="shared" si="529"/>
        <v>948</v>
      </c>
      <c r="S1382" s="48">
        <f t="shared" si="530"/>
        <v>32</v>
      </c>
      <c r="T1382" s="50">
        <f t="shared" si="531"/>
        <v>104</v>
      </c>
      <c r="U1382" s="88">
        <v>2.87</v>
      </c>
      <c r="V1382" s="35">
        <v>7.5</v>
      </c>
      <c r="W1382" s="59">
        <v>10.1</v>
      </c>
      <c r="X1382" s="44"/>
      <c r="Y1382" s="44"/>
      <c r="Z1382" s="44"/>
      <c r="AA1382" s="44"/>
      <c r="AB1382" s="44"/>
      <c r="AC1382" s="67">
        <f t="shared" si="532"/>
        <v>0</v>
      </c>
      <c r="AD1382" s="51"/>
      <c r="AE1382" s="20">
        <f t="shared" si="533"/>
        <v>0</v>
      </c>
      <c r="AF1382" s="85">
        <f t="shared" si="534"/>
        <v>131.97</v>
      </c>
      <c r="AG1382" s="21">
        <f t="shared" si="535"/>
        <v>131.97</v>
      </c>
      <c r="AH1382" s="84"/>
      <c r="AI1382" s="78"/>
      <c r="AJ1382" s="22">
        <f t="shared" si="545"/>
        <v>131.97</v>
      </c>
      <c r="AK1382" s="23"/>
      <c r="AL1382" s="58"/>
      <c r="AM1382" s="24">
        <f t="shared" si="525"/>
        <v>0</v>
      </c>
      <c r="AN1382" s="25">
        <f t="shared" si="536"/>
        <v>141.61099999999999</v>
      </c>
      <c r="AO1382" s="26">
        <f t="shared" si="537"/>
        <v>141.61099999999999</v>
      </c>
      <c r="AP1382" s="79"/>
      <c r="AQ1382" s="24">
        <v>80</v>
      </c>
      <c r="AR1382" s="25">
        <v>200</v>
      </c>
      <c r="AS1382" s="112">
        <v>0</v>
      </c>
      <c r="AT1382" s="25">
        <v>20</v>
      </c>
      <c r="AU1382" s="25">
        <v>54</v>
      </c>
      <c r="AV1382" s="62">
        <f t="shared" si="538"/>
        <v>354</v>
      </c>
      <c r="AW1382" s="64">
        <f t="shared" si="539"/>
        <v>336.3</v>
      </c>
      <c r="AX1382" s="24">
        <v>6</v>
      </c>
      <c r="AY1382" s="25">
        <v>20</v>
      </c>
      <c r="AZ1382" s="25">
        <v>8</v>
      </c>
      <c r="BA1382" s="25">
        <v>1</v>
      </c>
      <c r="BB1382" s="81">
        <f t="shared" si="540"/>
        <v>35</v>
      </c>
      <c r="BC1382" s="80">
        <f t="shared" si="541"/>
        <v>301.3</v>
      </c>
      <c r="BD1382" s="36">
        <f t="shared" si="543"/>
        <v>141.61099999999999</v>
      </c>
      <c r="BE1382" s="80">
        <f t="shared" si="542"/>
        <v>156.67600000000002</v>
      </c>
    </row>
    <row r="1383" spans="1:57" ht="17.399999999999999">
      <c r="A1383" s="217">
        <v>41937</v>
      </c>
      <c r="B1383" s="201" t="str">
        <f t="shared" si="544"/>
        <v>21:15:00</v>
      </c>
      <c r="C1383" s="27" t="s">
        <v>57</v>
      </c>
      <c r="D1383" s="44">
        <v>977</v>
      </c>
      <c r="E1383" s="44">
        <v>351</v>
      </c>
      <c r="F1383" s="44">
        <v>767</v>
      </c>
      <c r="G1383" s="44">
        <v>34</v>
      </c>
      <c r="H1383" s="44">
        <v>12</v>
      </c>
      <c r="I1383" s="35">
        <v>26</v>
      </c>
      <c r="J1383" s="48">
        <f t="shared" si="527"/>
        <v>2095</v>
      </c>
      <c r="K1383" s="48">
        <f t="shared" si="528"/>
        <v>72</v>
      </c>
      <c r="L1383" s="44">
        <v>645</v>
      </c>
      <c r="M1383" s="19">
        <v>303</v>
      </c>
      <c r="N1383" s="19">
        <v>0</v>
      </c>
      <c r="O1383" s="19">
        <v>21</v>
      </c>
      <c r="P1383" s="45">
        <v>11</v>
      </c>
      <c r="Q1383" s="49">
        <v>0</v>
      </c>
      <c r="R1383" s="48">
        <f t="shared" si="529"/>
        <v>948</v>
      </c>
      <c r="S1383" s="48">
        <f t="shared" si="530"/>
        <v>32</v>
      </c>
      <c r="T1383" s="50">
        <f t="shared" si="531"/>
        <v>104</v>
      </c>
      <c r="U1383" s="88">
        <v>2.87</v>
      </c>
      <c r="V1383" s="35">
        <v>7.5</v>
      </c>
      <c r="W1383" s="59">
        <v>10.1</v>
      </c>
      <c r="X1383" s="44"/>
      <c r="Y1383" s="44"/>
      <c r="Z1383" s="44"/>
      <c r="AA1383" s="44"/>
      <c r="AB1383" s="44"/>
      <c r="AC1383" s="67">
        <f t="shared" si="532"/>
        <v>0</v>
      </c>
      <c r="AD1383" s="51"/>
      <c r="AE1383" s="20">
        <f t="shared" si="533"/>
        <v>0</v>
      </c>
      <c r="AF1383" s="85">
        <f t="shared" si="534"/>
        <v>131.97</v>
      </c>
      <c r="AG1383" s="21">
        <f t="shared" si="535"/>
        <v>131.97</v>
      </c>
      <c r="AH1383" s="84"/>
      <c r="AI1383" s="78"/>
      <c r="AJ1383" s="22">
        <f t="shared" si="545"/>
        <v>131.97</v>
      </c>
      <c r="AK1383" s="23"/>
      <c r="AL1383" s="58"/>
      <c r="AM1383" s="24">
        <f t="shared" si="525"/>
        <v>0</v>
      </c>
      <c r="AN1383" s="25">
        <f t="shared" si="536"/>
        <v>141.61099999999999</v>
      </c>
      <c r="AO1383" s="26">
        <f t="shared" si="537"/>
        <v>141.61099999999999</v>
      </c>
      <c r="AP1383" s="79"/>
      <c r="AQ1383" s="24">
        <v>80</v>
      </c>
      <c r="AR1383" s="25">
        <v>200</v>
      </c>
      <c r="AS1383" s="112">
        <v>0</v>
      </c>
      <c r="AT1383" s="25">
        <v>20</v>
      </c>
      <c r="AU1383" s="25">
        <v>54</v>
      </c>
      <c r="AV1383" s="62">
        <f t="shared" si="538"/>
        <v>354</v>
      </c>
      <c r="AW1383" s="64">
        <f t="shared" si="539"/>
        <v>336.3</v>
      </c>
      <c r="AX1383" s="24">
        <v>6</v>
      </c>
      <c r="AY1383" s="25">
        <v>20</v>
      </c>
      <c r="AZ1383" s="25">
        <v>8</v>
      </c>
      <c r="BA1383" s="25">
        <v>1</v>
      </c>
      <c r="BB1383" s="81">
        <f t="shared" si="540"/>
        <v>35</v>
      </c>
      <c r="BC1383" s="80">
        <f t="shared" si="541"/>
        <v>301.3</v>
      </c>
      <c r="BD1383" s="36">
        <f t="shared" si="543"/>
        <v>141.61099999999999</v>
      </c>
      <c r="BE1383" s="80">
        <f t="shared" si="542"/>
        <v>156.67600000000002</v>
      </c>
    </row>
    <row r="1384" spans="1:57" ht="17.399999999999999">
      <c r="A1384" s="217">
        <v>41937</v>
      </c>
      <c r="B1384" s="201" t="str">
        <f t="shared" si="544"/>
        <v>21:30:00</v>
      </c>
      <c r="C1384" s="27" t="s">
        <v>58</v>
      </c>
      <c r="D1384" s="44">
        <v>936</v>
      </c>
      <c r="E1384" s="44">
        <v>391</v>
      </c>
      <c r="F1384" s="44">
        <v>734</v>
      </c>
      <c r="G1384" s="44">
        <v>32</v>
      </c>
      <c r="H1384" s="44">
        <v>14</v>
      </c>
      <c r="I1384" s="35">
        <v>24</v>
      </c>
      <c r="J1384" s="48">
        <f t="shared" si="527"/>
        <v>2061</v>
      </c>
      <c r="K1384" s="48">
        <f t="shared" si="528"/>
        <v>70</v>
      </c>
      <c r="L1384" s="44">
        <v>641</v>
      </c>
      <c r="M1384" s="19">
        <v>304</v>
      </c>
      <c r="N1384" s="19">
        <v>0</v>
      </c>
      <c r="O1384" s="19">
        <v>21</v>
      </c>
      <c r="P1384" s="45">
        <v>11</v>
      </c>
      <c r="Q1384" s="49">
        <v>0</v>
      </c>
      <c r="R1384" s="48">
        <f t="shared" si="529"/>
        <v>945</v>
      </c>
      <c r="S1384" s="48">
        <f t="shared" si="530"/>
        <v>32</v>
      </c>
      <c r="T1384" s="50">
        <f t="shared" si="531"/>
        <v>102</v>
      </c>
      <c r="U1384" s="88">
        <v>2.76</v>
      </c>
      <c r="V1384" s="35">
        <v>7.2</v>
      </c>
      <c r="W1384" s="59">
        <v>10.1</v>
      </c>
      <c r="X1384" s="44"/>
      <c r="Y1384" s="44"/>
      <c r="Z1384" s="44"/>
      <c r="AA1384" s="44"/>
      <c r="AB1384" s="44"/>
      <c r="AC1384" s="67">
        <f t="shared" si="532"/>
        <v>0</v>
      </c>
      <c r="AD1384" s="51"/>
      <c r="AE1384" s="20">
        <f t="shared" si="533"/>
        <v>0</v>
      </c>
      <c r="AF1384" s="85">
        <f t="shared" si="534"/>
        <v>129.56</v>
      </c>
      <c r="AG1384" s="21">
        <f t="shared" si="535"/>
        <v>129.56</v>
      </c>
      <c r="AH1384" s="84"/>
      <c r="AI1384" s="78"/>
      <c r="AJ1384" s="22">
        <f t="shared" si="545"/>
        <v>129.56</v>
      </c>
      <c r="AK1384" s="23"/>
      <c r="AL1384" s="58"/>
      <c r="AM1384" s="24">
        <f t="shared" si="525"/>
        <v>0</v>
      </c>
      <c r="AN1384" s="25">
        <f t="shared" si="536"/>
        <v>141.61099999999999</v>
      </c>
      <c r="AO1384" s="26">
        <f t="shared" si="537"/>
        <v>141.61099999999999</v>
      </c>
      <c r="AP1384" s="79"/>
      <c r="AQ1384" s="24">
        <v>80</v>
      </c>
      <c r="AR1384" s="25">
        <v>200</v>
      </c>
      <c r="AS1384" s="112">
        <v>0</v>
      </c>
      <c r="AT1384" s="25">
        <v>20</v>
      </c>
      <c r="AU1384" s="25">
        <v>54</v>
      </c>
      <c r="AV1384" s="62">
        <f t="shared" si="538"/>
        <v>354</v>
      </c>
      <c r="AW1384" s="64">
        <f t="shared" si="539"/>
        <v>336.3</v>
      </c>
      <c r="AX1384" s="24">
        <v>6</v>
      </c>
      <c r="AY1384" s="25">
        <v>20</v>
      </c>
      <c r="AZ1384" s="25">
        <v>8</v>
      </c>
      <c r="BA1384" s="25">
        <v>1</v>
      </c>
      <c r="BB1384" s="81">
        <f t="shared" si="540"/>
        <v>35</v>
      </c>
      <c r="BC1384" s="80">
        <f t="shared" si="541"/>
        <v>301.3</v>
      </c>
      <c r="BD1384" s="36">
        <f t="shared" si="543"/>
        <v>141.61099999999999</v>
      </c>
      <c r="BE1384" s="80">
        <f t="shared" si="542"/>
        <v>156.67600000000002</v>
      </c>
    </row>
    <row r="1385" spans="1:57" ht="17.399999999999999">
      <c r="A1385" s="217">
        <v>41937</v>
      </c>
      <c r="B1385" s="201" t="str">
        <f t="shared" si="544"/>
        <v>21:45:00</v>
      </c>
      <c r="C1385" s="27" t="s">
        <v>59</v>
      </c>
      <c r="D1385" s="44">
        <v>936</v>
      </c>
      <c r="E1385" s="44">
        <v>391</v>
      </c>
      <c r="F1385" s="44">
        <v>734</v>
      </c>
      <c r="G1385" s="44">
        <v>32</v>
      </c>
      <c r="H1385" s="44">
        <v>14</v>
      </c>
      <c r="I1385" s="35">
        <v>24</v>
      </c>
      <c r="J1385" s="48">
        <f t="shared" si="527"/>
        <v>2061</v>
      </c>
      <c r="K1385" s="48">
        <f t="shared" si="528"/>
        <v>70</v>
      </c>
      <c r="L1385" s="44">
        <v>641</v>
      </c>
      <c r="M1385" s="19">
        <v>304</v>
      </c>
      <c r="N1385" s="19">
        <v>0</v>
      </c>
      <c r="O1385" s="19">
        <v>21</v>
      </c>
      <c r="P1385" s="45">
        <v>11</v>
      </c>
      <c r="Q1385" s="49">
        <v>0</v>
      </c>
      <c r="R1385" s="48">
        <f t="shared" si="529"/>
        <v>945</v>
      </c>
      <c r="S1385" s="48">
        <f t="shared" si="530"/>
        <v>32</v>
      </c>
      <c r="T1385" s="50">
        <f t="shared" si="531"/>
        <v>102</v>
      </c>
      <c r="U1385" s="88">
        <v>2.76</v>
      </c>
      <c r="V1385" s="35"/>
      <c r="W1385" s="59">
        <v>10.1</v>
      </c>
      <c r="X1385" s="44"/>
      <c r="Y1385" s="44"/>
      <c r="Z1385" s="44"/>
      <c r="AA1385" s="44"/>
      <c r="AB1385" s="44"/>
      <c r="AC1385" s="67">
        <f t="shared" si="532"/>
        <v>0</v>
      </c>
      <c r="AD1385" s="51"/>
      <c r="AE1385" s="20">
        <f t="shared" si="533"/>
        <v>0</v>
      </c>
      <c r="AF1385" s="85">
        <f t="shared" si="534"/>
        <v>122.06</v>
      </c>
      <c r="AG1385" s="21">
        <f t="shared" si="535"/>
        <v>122.06</v>
      </c>
      <c r="AH1385" s="84"/>
      <c r="AI1385" s="78"/>
      <c r="AJ1385" s="22">
        <f t="shared" si="545"/>
        <v>122.06</v>
      </c>
      <c r="AK1385" s="23"/>
      <c r="AL1385" s="58"/>
      <c r="AM1385" s="24">
        <f t="shared" si="525"/>
        <v>0</v>
      </c>
      <c r="AN1385" s="25">
        <f t="shared" si="536"/>
        <v>141.61099999999999</v>
      </c>
      <c r="AO1385" s="26">
        <f t="shared" si="537"/>
        <v>141.61099999999999</v>
      </c>
      <c r="AP1385" s="79"/>
      <c r="AQ1385" s="24">
        <v>80</v>
      </c>
      <c r="AR1385" s="25">
        <v>200</v>
      </c>
      <c r="AS1385" s="112">
        <v>0</v>
      </c>
      <c r="AT1385" s="25">
        <v>20</v>
      </c>
      <c r="AU1385" s="25">
        <v>54</v>
      </c>
      <c r="AV1385" s="62">
        <f t="shared" si="538"/>
        <v>354</v>
      </c>
      <c r="AW1385" s="64">
        <f t="shared" si="539"/>
        <v>336.3</v>
      </c>
      <c r="AX1385" s="24">
        <v>6</v>
      </c>
      <c r="AY1385" s="25">
        <v>20</v>
      </c>
      <c r="AZ1385" s="25">
        <v>8</v>
      </c>
      <c r="BA1385" s="25">
        <v>1</v>
      </c>
      <c r="BB1385" s="81">
        <f t="shared" si="540"/>
        <v>35</v>
      </c>
      <c r="BC1385" s="80">
        <f t="shared" si="541"/>
        <v>301.3</v>
      </c>
      <c r="BD1385" s="36">
        <f t="shared" si="543"/>
        <v>141.61099999999999</v>
      </c>
      <c r="BE1385" s="80">
        <f t="shared" si="542"/>
        <v>156.67600000000002</v>
      </c>
    </row>
    <row r="1386" spans="1:57" ht="17.399999999999999">
      <c r="A1386" s="217">
        <v>41937</v>
      </c>
      <c r="B1386" s="201" t="str">
        <f t="shared" si="544"/>
        <v>22:00:00</v>
      </c>
      <c r="C1386" s="27" t="s">
        <v>28</v>
      </c>
      <c r="D1386" s="44">
        <v>926</v>
      </c>
      <c r="E1386" s="44">
        <v>383</v>
      </c>
      <c r="F1386" s="44">
        <v>699</v>
      </c>
      <c r="G1386" s="44">
        <v>32</v>
      </c>
      <c r="H1386" s="44">
        <v>13</v>
      </c>
      <c r="I1386" s="35">
        <v>24</v>
      </c>
      <c r="J1386" s="48">
        <f t="shared" si="527"/>
        <v>2008</v>
      </c>
      <c r="K1386" s="48">
        <f t="shared" si="528"/>
        <v>69</v>
      </c>
      <c r="L1386" s="44">
        <v>633</v>
      </c>
      <c r="M1386" s="19">
        <v>296</v>
      </c>
      <c r="N1386" s="19">
        <v>0</v>
      </c>
      <c r="O1386" s="19">
        <v>21</v>
      </c>
      <c r="P1386" s="45">
        <v>10</v>
      </c>
      <c r="Q1386" s="49">
        <v>0</v>
      </c>
      <c r="R1386" s="48">
        <f t="shared" si="529"/>
        <v>929</v>
      </c>
      <c r="S1386" s="48">
        <f t="shared" si="530"/>
        <v>31</v>
      </c>
      <c r="T1386" s="50">
        <f t="shared" si="531"/>
        <v>100</v>
      </c>
      <c r="U1386" s="88">
        <v>2.76</v>
      </c>
      <c r="V1386" s="35">
        <v>7</v>
      </c>
      <c r="W1386" s="59">
        <v>9.6999999999999993</v>
      </c>
      <c r="X1386" s="44"/>
      <c r="Y1386" s="44"/>
      <c r="Z1386" s="44"/>
      <c r="AA1386" s="44"/>
      <c r="AB1386" s="44"/>
      <c r="AC1386" s="67">
        <f t="shared" si="532"/>
        <v>0</v>
      </c>
      <c r="AD1386" s="51"/>
      <c r="AE1386" s="20">
        <f t="shared" si="533"/>
        <v>0</v>
      </c>
      <c r="AF1386" s="85">
        <f t="shared" si="534"/>
        <v>119.46000000000001</v>
      </c>
      <c r="AG1386" s="21">
        <f t="shared" si="535"/>
        <v>119.46000000000001</v>
      </c>
      <c r="AH1386" s="84"/>
      <c r="AI1386" s="78"/>
      <c r="AJ1386" s="22">
        <f t="shared" si="545"/>
        <v>119.46000000000001</v>
      </c>
      <c r="AK1386" s="23"/>
      <c r="AL1386" s="58"/>
      <c r="AM1386" s="24">
        <f t="shared" si="525"/>
        <v>0</v>
      </c>
      <c r="AN1386" s="25">
        <f t="shared" si="536"/>
        <v>141.61099999999999</v>
      </c>
      <c r="AO1386" s="26">
        <f t="shared" si="537"/>
        <v>141.61099999999999</v>
      </c>
      <c r="AP1386" s="79"/>
      <c r="AQ1386" s="24">
        <v>80</v>
      </c>
      <c r="AR1386" s="25">
        <v>200</v>
      </c>
      <c r="AS1386" s="112">
        <v>0</v>
      </c>
      <c r="AT1386" s="25">
        <v>20</v>
      </c>
      <c r="AU1386" s="25">
        <v>54</v>
      </c>
      <c r="AV1386" s="62">
        <f t="shared" si="538"/>
        <v>354</v>
      </c>
      <c r="AW1386" s="64">
        <f t="shared" si="539"/>
        <v>336.3</v>
      </c>
      <c r="AX1386" s="24">
        <v>6</v>
      </c>
      <c r="AY1386" s="25">
        <v>20</v>
      </c>
      <c r="AZ1386" s="25">
        <v>8</v>
      </c>
      <c r="BA1386" s="25">
        <v>1</v>
      </c>
      <c r="BB1386" s="81">
        <f t="shared" si="540"/>
        <v>35</v>
      </c>
      <c r="BC1386" s="80">
        <f t="shared" si="541"/>
        <v>301.3</v>
      </c>
      <c r="BD1386" s="36">
        <f t="shared" si="543"/>
        <v>141.61099999999999</v>
      </c>
      <c r="BE1386" s="80">
        <f t="shared" si="542"/>
        <v>156.67600000000002</v>
      </c>
    </row>
    <row r="1387" spans="1:57" ht="17.399999999999999">
      <c r="A1387" s="217">
        <v>41937</v>
      </c>
      <c r="B1387" s="201" t="str">
        <f t="shared" si="544"/>
        <v>22:30:00</v>
      </c>
      <c r="C1387" s="215" t="s">
        <v>60</v>
      </c>
      <c r="D1387" s="44">
        <v>850</v>
      </c>
      <c r="E1387" s="44">
        <v>365</v>
      </c>
      <c r="F1387" s="44">
        <v>675</v>
      </c>
      <c r="G1387" s="44">
        <v>30</v>
      </c>
      <c r="H1387" s="44">
        <v>13</v>
      </c>
      <c r="I1387" s="35">
        <v>22</v>
      </c>
      <c r="J1387" s="48">
        <f t="shared" si="527"/>
        <v>1890</v>
      </c>
      <c r="K1387" s="48">
        <f t="shared" si="528"/>
        <v>65</v>
      </c>
      <c r="L1387" s="44">
        <v>617</v>
      </c>
      <c r="M1387" s="19">
        <v>291</v>
      </c>
      <c r="N1387" s="19">
        <v>0</v>
      </c>
      <c r="O1387" s="19">
        <v>20</v>
      </c>
      <c r="P1387" s="45">
        <v>10</v>
      </c>
      <c r="Q1387" s="49">
        <v>0</v>
      </c>
      <c r="R1387" s="48">
        <f t="shared" si="529"/>
        <v>908</v>
      </c>
      <c r="S1387" s="48">
        <f t="shared" si="530"/>
        <v>30</v>
      </c>
      <c r="T1387" s="50">
        <f t="shared" si="531"/>
        <v>95</v>
      </c>
      <c r="U1387" s="88">
        <v>2.76</v>
      </c>
      <c r="V1387" s="35">
        <v>7</v>
      </c>
      <c r="W1387" s="59">
        <v>9.6999999999999993</v>
      </c>
      <c r="X1387" s="44"/>
      <c r="Y1387" s="44"/>
      <c r="Z1387" s="44"/>
      <c r="AA1387" s="44"/>
      <c r="AB1387" s="44"/>
      <c r="AC1387" s="67">
        <f t="shared" si="532"/>
        <v>0</v>
      </c>
      <c r="AD1387" s="51"/>
      <c r="AE1387" s="20">
        <f t="shared" si="533"/>
        <v>0</v>
      </c>
      <c r="AF1387" s="85">
        <f t="shared" si="534"/>
        <v>121.46000000000001</v>
      </c>
      <c r="AG1387" s="21">
        <f t="shared" si="535"/>
        <v>121.46000000000001</v>
      </c>
      <c r="AH1387" s="84"/>
      <c r="AI1387" s="78"/>
      <c r="AJ1387" s="22">
        <f t="shared" si="545"/>
        <v>121.46000000000001</v>
      </c>
      <c r="AK1387" s="23"/>
      <c r="AL1387" s="58"/>
      <c r="AM1387" s="24">
        <f t="shared" si="525"/>
        <v>0</v>
      </c>
      <c r="AN1387" s="25">
        <f t="shared" si="536"/>
        <v>141.61099999999999</v>
      </c>
      <c r="AO1387" s="26">
        <f t="shared" si="537"/>
        <v>141.61099999999999</v>
      </c>
      <c r="AP1387" s="79"/>
      <c r="AQ1387" s="24">
        <v>80</v>
      </c>
      <c r="AR1387" s="25">
        <v>200</v>
      </c>
      <c r="AS1387" s="112">
        <v>0</v>
      </c>
      <c r="AT1387" s="25">
        <v>20</v>
      </c>
      <c r="AU1387" s="25">
        <v>54</v>
      </c>
      <c r="AV1387" s="62">
        <f t="shared" si="538"/>
        <v>354</v>
      </c>
      <c r="AW1387" s="64">
        <f t="shared" si="539"/>
        <v>336.3</v>
      </c>
      <c r="AX1387" s="24">
        <v>6</v>
      </c>
      <c r="AY1387" s="25">
        <v>20</v>
      </c>
      <c r="AZ1387" s="25">
        <v>8</v>
      </c>
      <c r="BA1387" s="25">
        <v>1</v>
      </c>
      <c r="BB1387" s="81">
        <f t="shared" si="540"/>
        <v>35</v>
      </c>
      <c r="BC1387" s="80">
        <f t="shared" si="541"/>
        <v>301.3</v>
      </c>
      <c r="BD1387" s="36">
        <f t="shared" si="543"/>
        <v>141.61099999999999</v>
      </c>
      <c r="BE1387" s="80">
        <f t="shared" si="542"/>
        <v>156.67600000000002</v>
      </c>
    </row>
    <row r="1388" spans="1:57" ht="17.399999999999999">
      <c r="A1388" s="217">
        <v>41937</v>
      </c>
      <c r="B1388" s="201" t="str">
        <f t="shared" si="544"/>
        <v>23:00:00</v>
      </c>
      <c r="C1388" s="215" t="s">
        <v>29</v>
      </c>
      <c r="D1388" s="44">
        <v>801</v>
      </c>
      <c r="E1388" s="44">
        <v>336</v>
      </c>
      <c r="F1388" s="44">
        <v>611</v>
      </c>
      <c r="G1388" s="44">
        <v>28</v>
      </c>
      <c r="H1388" s="44">
        <v>12</v>
      </c>
      <c r="I1388" s="35">
        <v>20</v>
      </c>
      <c r="J1388" s="48">
        <f t="shared" si="527"/>
        <v>1748</v>
      </c>
      <c r="K1388" s="48">
        <f t="shared" si="528"/>
        <v>60</v>
      </c>
      <c r="L1388" s="44">
        <v>590</v>
      </c>
      <c r="M1388" s="19">
        <v>278</v>
      </c>
      <c r="N1388" s="19">
        <v>0</v>
      </c>
      <c r="O1388" s="19">
        <v>19</v>
      </c>
      <c r="P1388" s="45">
        <v>10</v>
      </c>
      <c r="Q1388" s="49">
        <v>0</v>
      </c>
      <c r="R1388" s="48">
        <f t="shared" si="529"/>
        <v>868</v>
      </c>
      <c r="S1388" s="48">
        <f t="shared" si="530"/>
        <v>29</v>
      </c>
      <c r="T1388" s="50">
        <f t="shared" si="531"/>
        <v>89</v>
      </c>
      <c r="U1388" s="88">
        <v>2.64</v>
      </c>
      <c r="V1388" s="35">
        <v>6.5</v>
      </c>
      <c r="W1388" s="59">
        <v>8.6</v>
      </c>
      <c r="X1388" s="44"/>
      <c r="Y1388" s="44"/>
      <c r="Z1388" s="44"/>
      <c r="AA1388" s="44"/>
      <c r="AB1388" s="44"/>
      <c r="AC1388" s="67">
        <f t="shared" si="532"/>
        <v>0</v>
      </c>
      <c r="AD1388" s="51"/>
      <c r="AE1388" s="20">
        <f t="shared" si="533"/>
        <v>0</v>
      </c>
      <c r="AF1388" s="85">
        <f t="shared" si="534"/>
        <v>113.74</v>
      </c>
      <c r="AG1388" s="21">
        <f t="shared" si="535"/>
        <v>113.74</v>
      </c>
      <c r="AH1388" s="84"/>
      <c r="AI1388" s="78"/>
      <c r="AJ1388" s="22">
        <f t="shared" si="545"/>
        <v>113.74</v>
      </c>
      <c r="AK1388" s="23"/>
      <c r="AL1388" s="58"/>
      <c r="AM1388" s="24">
        <f t="shared" si="525"/>
        <v>0</v>
      </c>
      <c r="AN1388" s="25">
        <f t="shared" si="536"/>
        <v>141.61099999999999</v>
      </c>
      <c r="AO1388" s="26">
        <f t="shared" si="537"/>
        <v>141.61099999999999</v>
      </c>
      <c r="AP1388" s="79"/>
      <c r="AQ1388" s="24">
        <v>80</v>
      </c>
      <c r="AR1388" s="25">
        <v>200</v>
      </c>
      <c r="AS1388" s="112">
        <v>0</v>
      </c>
      <c r="AT1388" s="25">
        <v>20</v>
      </c>
      <c r="AU1388" s="25">
        <v>54</v>
      </c>
      <c r="AV1388" s="62">
        <f t="shared" si="538"/>
        <v>354</v>
      </c>
      <c r="AW1388" s="64">
        <f t="shared" si="539"/>
        <v>336.3</v>
      </c>
      <c r="AX1388" s="24">
        <v>6</v>
      </c>
      <c r="AY1388" s="25">
        <v>20</v>
      </c>
      <c r="AZ1388" s="25">
        <v>8</v>
      </c>
      <c r="BA1388" s="25">
        <v>1</v>
      </c>
      <c r="BB1388" s="81">
        <f t="shared" si="540"/>
        <v>35</v>
      </c>
      <c r="BC1388" s="80">
        <f t="shared" si="541"/>
        <v>301.3</v>
      </c>
      <c r="BD1388" s="36">
        <f t="shared" si="543"/>
        <v>141.61099999999999</v>
      </c>
      <c r="BE1388" s="80">
        <f t="shared" si="542"/>
        <v>156.67600000000002</v>
      </c>
    </row>
    <row r="1389" spans="1:57" ht="17.399999999999999">
      <c r="A1389" s="217">
        <v>41937</v>
      </c>
      <c r="B1389" s="201" t="str">
        <f t="shared" si="544"/>
        <v>23:30:00</v>
      </c>
      <c r="C1389" s="32" t="s">
        <v>61</v>
      </c>
      <c r="D1389" s="44">
        <v>777</v>
      </c>
      <c r="E1389" s="44">
        <v>326</v>
      </c>
      <c r="F1389" s="44">
        <v>582</v>
      </c>
      <c r="G1389" s="44">
        <v>27</v>
      </c>
      <c r="H1389" s="44">
        <v>11</v>
      </c>
      <c r="I1389" s="35">
        <v>19</v>
      </c>
      <c r="J1389" s="48">
        <f t="shared" si="527"/>
        <v>1685</v>
      </c>
      <c r="K1389" s="48">
        <f t="shared" si="528"/>
        <v>57</v>
      </c>
      <c r="L1389" s="44">
        <v>542</v>
      </c>
      <c r="M1389" s="19">
        <v>265</v>
      </c>
      <c r="N1389" s="19">
        <v>0</v>
      </c>
      <c r="O1389" s="19">
        <v>18</v>
      </c>
      <c r="P1389" s="45">
        <v>9</v>
      </c>
      <c r="Q1389" s="49">
        <v>0</v>
      </c>
      <c r="R1389" s="48">
        <f t="shared" si="529"/>
        <v>807</v>
      </c>
      <c r="S1389" s="48">
        <f t="shared" si="530"/>
        <v>27</v>
      </c>
      <c r="T1389" s="50">
        <f t="shared" si="531"/>
        <v>84</v>
      </c>
      <c r="U1389" s="88">
        <v>2.64</v>
      </c>
      <c r="V1389" s="35">
        <v>6.5</v>
      </c>
      <c r="W1389" s="59">
        <v>8.6</v>
      </c>
      <c r="X1389" s="44"/>
      <c r="Y1389" s="44"/>
      <c r="Z1389" s="44"/>
      <c r="AA1389" s="44"/>
      <c r="AB1389" s="44"/>
      <c r="AC1389" s="67">
        <f t="shared" si="532"/>
        <v>0</v>
      </c>
      <c r="AD1389" s="51"/>
      <c r="AE1389" s="20">
        <f t="shared" si="533"/>
        <v>0</v>
      </c>
      <c r="AF1389" s="85">
        <f t="shared" si="534"/>
        <v>108.24</v>
      </c>
      <c r="AG1389" s="21">
        <f t="shared" si="535"/>
        <v>108.24</v>
      </c>
      <c r="AH1389" s="84"/>
      <c r="AI1389" s="78"/>
      <c r="AJ1389" s="22">
        <f t="shared" si="545"/>
        <v>108.24</v>
      </c>
      <c r="AK1389" s="23"/>
      <c r="AL1389" s="58"/>
      <c r="AM1389" s="24">
        <f t="shared" si="525"/>
        <v>0</v>
      </c>
      <c r="AN1389" s="25">
        <f t="shared" si="536"/>
        <v>141.61099999999999</v>
      </c>
      <c r="AO1389" s="26">
        <f t="shared" si="537"/>
        <v>141.61099999999999</v>
      </c>
      <c r="AP1389" s="79"/>
      <c r="AQ1389" s="24">
        <v>80</v>
      </c>
      <c r="AR1389" s="25">
        <v>200</v>
      </c>
      <c r="AS1389" s="112">
        <v>0</v>
      </c>
      <c r="AT1389" s="25">
        <v>20</v>
      </c>
      <c r="AU1389" s="25">
        <v>54</v>
      </c>
      <c r="AV1389" s="62">
        <f t="shared" si="538"/>
        <v>354</v>
      </c>
      <c r="AW1389" s="64">
        <f t="shared" si="539"/>
        <v>336.3</v>
      </c>
      <c r="AX1389" s="24">
        <v>6</v>
      </c>
      <c r="AY1389" s="25">
        <v>20</v>
      </c>
      <c r="AZ1389" s="25">
        <v>8</v>
      </c>
      <c r="BA1389" s="25">
        <v>1</v>
      </c>
      <c r="BB1389" s="81">
        <f t="shared" si="540"/>
        <v>35</v>
      </c>
      <c r="BC1389" s="80">
        <f t="shared" si="541"/>
        <v>301.3</v>
      </c>
      <c r="BD1389" s="36">
        <f t="shared" si="543"/>
        <v>141.61099999999999</v>
      </c>
      <c r="BE1389" s="80">
        <f t="shared" si="542"/>
        <v>156.67600000000002</v>
      </c>
    </row>
    <row r="1390" spans="1:57" ht="17.399999999999999">
      <c r="A1390" s="217">
        <v>41938</v>
      </c>
      <c r="B1390" s="201" t="str">
        <f t="shared" si="544"/>
        <v>00:00:00</v>
      </c>
      <c r="C1390" s="18" t="s">
        <v>85</v>
      </c>
      <c r="D1390" s="44">
        <v>739</v>
      </c>
      <c r="E1390" s="44">
        <v>311</v>
      </c>
      <c r="F1390" s="45">
        <v>558</v>
      </c>
      <c r="G1390" s="45">
        <v>26</v>
      </c>
      <c r="H1390" s="46">
        <v>11</v>
      </c>
      <c r="I1390" s="47">
        <v>18</v>
      </c>
      <c r="J1390" s="48">
        <f>D1390+E1390+F1390</f>
        <v>1608</v>
      </c>
      <c r="K1390" s="48">
        <f>G1390+H1390+I1390</f>
        <v>55</v>
      </c>
      <c r="L1390" s="44">
        <v>527</v>
      </c>
      <c r="M1390" s="19">
        <v>269</v>
      </c>
      <c r="N1390" s="19"/>
      <c r="O1390" s="19">
        <v>17</v>
      </c>
      <c r="P1390" s="45">
        <v>9</v>
      </c>
      <c r="Q1390" s="49"/>
      <c r="R1390" s="48">
        <f>SUM(L1390+M1390+N1390)</f>
        <v>796</v>
      </c>
      <c r="S1390" s="48">
        <f>O1390+P1390+Q1390</f>
        <v>26</v>
      </c>
      <c r="T1390" s="50">
        <f>SUM(K1390+S1390)</f>
        <v>81</v>
      </c>
      <c r="U1390" s="88">
        <v>2.52</v>
      </c>
      <c r="V1390" s="53">
        <v>6</v>
      </c>
      <c r="W1390" s="53">
        <v>8.1</v>
      </c>
      <c r="X1390" s="53"/>
      <c r="Y1390" s="53"/>
      <c r="Z1390" s="44"/>
      <c r="AA1390" s="53"/>
      <c r="AB1390" s="53"/>
      <c r="AC1390" s="67">
        <f>SUM(X1390:AB1390)</f>
        <v>0</v>
      </c>
      <c r="AD1390" s="51"/>
      <c r="AE1390" s="20">
        <f>AC1390+AD1390</f>
        <v>0</v>
      </c>
      <c r="AF1390" s="85">
        <f>T1390+U1390+V1390+W1390+X1390+V1389+Z1390+AA1390+AB1390</f>
        <v>104.11999999999999</v>
      </c>
      <c r="AG1390" s="21">
        <f>+AF1390-AM1390</f>
        <v>104.11999999999999</v>
      </c>
      <c r="AH1390" s="82">
        <v>95</v>
      </c>
      <c r="AI1390" s="51"/>
      <c r="AJ1390" s="22">
        <f>AF1390+AI1390</f>
        <v>104.11999999999999</v>
      </c>
      <c r="AK1390" s="23">
        <f>AO1390-AF1390</f>
        <v>34.120000000000019</v>
      </c>
      <c r="AL1390" s="54"/>
      <c r="AM1390" s="24">
        <f>AE1390</f>
        <v>0</v>
      </c>
      <c r="AN1390" s="25">
        <f>BD1390</f>
        <v>138.24</v>
      </c>
      <c r="AO1390" s="26">
        <f>AM1390+AN1390</f>
        <v>138.24</v>
      </c>
      <c r="AP1390" s="79"/>
      <c r="AQ1390" s="24">
        <v>70</v>
      </c>
      <c r="AR1390" s="25">
        <v>200</v>
      </c>
      <c r="AS1390" s="112">
        <v>0</v>
      </c>
      <c r="AT1390" s="25">
        <v>20</v>
      </c>
      <c r="AU1390" s="25">
        <v>50</v>
      </c>
      <c r="AV1390" s="62">
        <f>SUM(AQ1390:AU1390)</f>
        <v>340</v>
      </c>
      <c r="AW1390" s="64">
        <f>AV1390*0.95</f>
        <v>323</v>
      </c>
      <c r="AX1390" s="114">
        <v>6</v>
      </c>
      <c r="AY1390" s="114">
        <v>20</v>
      </c>
      <c r="AZ1390" s="114">
        <v>8</v>
      </c>
      <c r="BA1390" s="114">
        <v>1</v>
      </c>
      <c r="BB1390" s="81">
        <f>SUM(AX1390:BA1390)</f>
        <v>35</v>
      </c>
      <c r="BC1390" s="80">
        <f>AW1390-BB1390</f>
        <v>288</v>
      </c>
      <c r="BD1390" s="36">
        <f>BC1390*0.48</f>
        <v>138.24</v>
      </c>
      <c r="BE1390" s="80">
        <f>BC1390*0.52</f>
        <v>149.76</v>
      </c>
    </row>
    <row r="1391" spans="1:57" ht="17.399999999999999">
      <c r="A1391" s="217">
        <v>41938</v>
      </c>
      <c r="B1391" s="201" t="str">
        <f t="shared" si="544"/>
        <v>00:30:00</v>
      </c>
      <c r="C1391" s="27" t="s">
        <v>38</v>
      </c>
      <c r="D1391" s="44">
        <v>733</v>
      </c>
      <c r="E1391" s="44">
        <v>301</v>
      </c>
      <c r="F1391" s="44">
        <v>548</v>
      </c>
      <c r="G1391" s="45">
        <v>25</v>
      </c>
      <c r="H1391" s="46">
        <v>10</v>
      </c>
      <c r="I1391" s="47">
        <v>18</v>
      </c>
      <c r="J1391" s="48">
        <f t="shared" ref="J1391:J1445" si="546">D1391+E1391+F1391</f>
        <v>1582</v>
      </c>
      <c r="K1391" s="48">
        <f t="shared" ref="K1391:K1445" si="547">G1391+H1391+I1391</f>
        <v>53</v>
      </c>
      <c r="L1391" s="44">
        <v>512</v>
      </c>
      <c r="M1391" s="19">
        <v>258</v>
      </c>
      <c r="N1391" s="19"/>
      <c r="O1391" s="19">
        <v>17</v>
      </c>
      <c r="P1391" s="45">
        <v>9</v>
      </c>
      <c r="Q1391" s="49"/>
      <c r="R1391" s="48">
        <f t="shared" ref="R1391:R1445" si="548">SUM(L1391+M1391+N1391)</f>
        <v>770</v>
      </c>
      <c r="S1391" s="48">
        <f t="shared" ref="S1391:S1445" si="549">O1391+P1391+Q1391</f>
        <v>26</v>
      </c>
      <c r="T1391" s="50">
        <f>SUM(K1391+S1391)</f>
        <v>79</v>
      </c>
      <c r="U1391" s="88">
        <v>2.52</v>
      </c>
      <c r="V1391" s="53">
        <v>5</v>
      </c>
      <c r="W1391" s="53">
        <v>8.1</v>
      </c>
      <c r="X1391" s="53"/>
      <c r="Y1391" s="137"/>
      <c r="Z1391" s="44"/>
      <c r="AA1391" s="53"/>
      <c r="AB1391" s="53"/>
      <c r="AC1391" s="67">
        <f t="shared" ref="AC1391:AC1445" si="550">SUM(X1391:AB1391)</f>
        <v>0</v>
      </c>
      <c r="AD1391" s="51"/>
      <c r="AE1391" s="20">
        <f t="shared" ref="AE1391:AE1445" si="551">AC1391+AD1391</f>
        <v>0</v>
      </c>
      <c r="AF1391" s="85">
        <f>T1391+U1391+V1391+W1391+X1391+V1390+Z1391+AA1391+AB1391</f>
        <v>100.61999999999999</v>
      </c>
      <c r="AG1391" s="21">
        <f>+AF1391-AM1391</f>
        <v>100.61999999999999</v>
      </c>
      <c r="AH1391" s="82">
        <v>96</v>
      </c>
      <c r="AI1391" s="51"/>
      <c r="AJ1391" s="22">
        <f t="shared" ref="AJ1391:AJ1445" si="552">AF1391+AI1391</f>
        <v>100.61999999999999</v>
      </c>
      <c r="AK1391" s="23">
        <f t="shared" ref="AK1391:AK1445" si="553">AO1391-AF1391</f>
        <v>37.620000000000019</v>
      </c>
      <c r="AL1391" s="54"/>
      <c r="AM1391" s="24">
        <f t="shared" ref="AM1391:AM1445" si="554">AE1391</f>
        <v>0</v>
      </c>
      <c r="AN1391" s="25">
        <f t="shared" ref="AN1391:AN1445" si="555">BD1391</f>
        <v>138.24</v>
      </c>
      <c r="AO1391" s="26">
        <f t="shared" ref="AO1391:AO1445" si="556">AM1391+AN1391</f>
        <v>138.24</v>
      </c>
      <c r="AP1391" s="79"/>
      <c r="AQ1391" s="24">
        <v>70</v>
      </c>
      <c r="AR1391" s="25">
        <v>200</v>
      </c>
      <c r="AS1391" s="112">
        <v>0</v>
      </c>
      <c r="AT1391" s="25">
        <v>20</v>
      </c>
      <c r="AU1391" s="25">
        <v>50</v>
      </c>
      <c r="AV1391" s="62">
        <f t="shared" ref="AV1391:AV1445" si="557">SUM(AQ1391:AU1391)</f>
        <v>340</v>
      </c>
      <c r="AW1391" s="64">
        <f t="shared" ref="AW1391:AW1445" si="558">AV1391*0.95</f>
        <v>323</v>
      </c>
      <c r="AX1391" s="114">
        <v>6</v>
      </c>
      <c r="AY1391" s="114">
        <v>20</v>
      </c>
      <c r="AZ1391" s="114">
        <v>8</v>
      </c>
      <c r="BA1391" s="114">
        <v>1</v>
      </c>
      <c r="BB1391" s="81">
        <f t="shared" ref="BB1391:BB1445" si="559">SUM(AX1391:BA1391)</f>
        <v>35</v>
      </c>
      <c r="BC1391" s="80">
        <f t="shared" ref="BC1391:BC1445" si="560">AW1391-BB1391</f>
        <v>288</v>
      </c>
      <c r="BD1391" s="36">
        <f t="shared" ref="BD1391:BD1445" si="561">BC1391*0.48</f>
        <v>138.24</v>
      </c>
      <c r="BE1391" s="80">
        <f t="shared" ref="BE1391:BE1445" si="562">BC1391*0.52</f>
        <v>149.76</v>
      </c>
    </row>
    <row r="1392" spans="1:57" ht="17.399999999999999">
      <c r="A1392" s="217">
        <v>41938</v>
      </c>
      <c r="B1392" s="201" t="str">
        <f t="shared" si="544"/>
        <v>01:00:00</v>
      </c>
      <c r="C1392" s="18" t="s">
        <v>7</v>
      </c>
      <c r="D1392" s="44">
        <v>679</v>
      </c>
      <c r="E1392" s="45">
        <v>285</v>
      </c>
      <c r="F1392" s="45">
        <v>540</v>
      </c>
      <c r="G1392" s="44">
        <v>23</v>
      </c>
      <c r="H1392" s="44">
        <v>10</v>
      </c>
      <c r="I1392" s="47">
        <v>17</v>
      </c>
      <c r="J1392" s="48">
        <f t="shared" si="546"/>
        <v>1504</v>
      </c>
      <c r="K1392" s="48">
        <f t="shared" si="547"/>
        <v>50</v>
      </c>
      <c r="L1392" s="44">
        <v>504</v>
      </c>
      <c r="M1392" s="19">
        <v>253</v>
      </c>
      <c r="N1392" s="19"/>
      <c r="O1392" s="19">
        <v>17</v>
      </c>
      <c r="P1392" s="45">
        <v>9</v>
      </c>
      <c r="Q1392" s="49"/>
      <c r="R1392" s="48">
        <f t="shared" si="548"/>
        <v>757</v>
      </c>
      <c r="S1392" s="48">
        <f t="shared" si="549"/>
        <v>26</v>
      </c>
      <c r="T1392" s="50">
        <f t="shared" ref="T1392:T1445" si="563">SUM(K1392+S1392)</f>
        <v>76</v>
      </c>
      <c r="U1392" s="88">
        <v>2.52</v>
      </c>
      <c r="V1392" s="53">
        <v>4.5</v>
      </c>
      <c r="W1392" s="53">
        <v>7.5</v>
      </c>
      <c r="X1392" s="53"/>
      <c r="Y1392" s="137"/>
      <c r="Z1392" s="44"/>
      <c r="AA1392" s="53"/>
      <c r="AB1392" s="53"/>
      <c r="AC1392" s="67">
        <f t="shared" si="550"/>
        <v>0</v>
      </c>
      <c r="AD1392" s="51"/>
      <c r="AE1392" s="20">
        <f t="shared" si="551"/>
        <v>0</v>
      </c>
      <c r="AF1392" s="85">
        <f>T1392+U1392+V1392+W1392+X1392+V1391+Z1392+AA1392+AB1392</f>
        <v>95.52</v>
      </c>
      <c r="AG1392" s="21">
        <f>+AF1392-AM1392</f>
        <v>95.52</v>
      </c>
      <c r="AH1392" s="82">
        <v>97</v>
      </c>
      <c r="AI1392" s="51"/>
      <c r="AJ1392" s="22">
        <f t="shared" si="552"/>
        <v>95.52</v>
      </c>
      <c r="AK1392" s="23">
        <f t="shared" si="553"/>
        <v>42.720000000000013</v>
      </c>
      <c r="AL1392" s="54"/>
      <c r="AM1392" s="24">
        <f t="shared" si="554"/>
        <v>0</v>
      </c>
      <c r="AN1392" s="25">
        <f t="shared" si="555"/>
        <v>138.24</v>
      </c>
      <c r="AO1392" s="26">
        <f t="shared" si="556"/>
        <v>138.24</v>
      </c>
      <c r="AP1392" s="79"/>
      <c r="AQ1392" s="24">
        <v>70</v>
      </c>
      <c r="AR1392" s="25">
        <v>200</v>
      </c>
      <c r="AS1392" s="112">
        <v>0</v>
      </c>
      <c r="AT1392" s="25">
        <v>20</v>
      </c>
      <c r="AU1392" s="25">
        <v>50</v>
      </c>
      <c r="AV1392" s="62">
        <f t="shared" si="557"/>
        <v>340</v>
      </c>
      <c r="AW1392" s="64">
        <f t="shared" si="558"/>
        <v>323</v>
      </c>
      <c r="AX1392" s="114">
        <v>6</v>
      </c>
      <c r="AY1392" s="114">
        <v>20</v>
      </c>
      <c r="AZ1392" s="114">
        <v>8</v>
      </c>
      <c r="BA1392" s="114">
        <v>1</v>
      </c>
      <c r="BB1392" s="81">
        <f t="shared" si="559"/>
        <v>35</v>
      </c>
      <c r="BC1392" s="80">
        <f t="shared" si="560"/>
        <v>288</v>
      </c>
      <c r="BD1392" s="36">
        <f t="shared" si="561"/>
        <v>138.24</v>
      </c>
      <c r="BE1392" s="80">
        <f t="shared" si="562"/>
        <v>149.76</v>
      </c>
    </row>
    <row r="1393" spans="1:57" ht="17.399999999999999">
      <c r="A1393" s="217">
        <v>41938</v>
      </c>
      <c r="B1393" s="201" t="str">
        <f t="shared" si="544"/>
        <v>01:30:00</v>
      </c>
      <c r="C1393" s="18" t="s">
        <v>39</v>
      </c>
      <c r="D1393" s="44">
        <v>670</v>
      </c>
      <c r="E1393" s="44">
        <v>280</v>
      </c>
      <c r="F1393" s="44">
        <v>535</v>
      </c>
      <c r="G1393" s="44">
        <v>23</v>
      </c>
      <c r="H1393" s="44">
        <v>10</v>
      </c>
      <c r="I1393" s="47">
        <v>17</v>
      </c>
      <c r="J1393" s="48">
        <f t="shared" si="546"/>
        <v>1485</v>
      </c>
      <c r="K1393" s="48">
        <f t="shared" si="547"/>
        <v>50</v>
      </c>
      <c r="L1393" s="44">
        <v>502</v>
      </c>
      <c r="M1393" s="19">
        <v>255</v>
      </c>
      <c r="N1393" s="19"/>
      <c r="O1393" s="19">
        <v>17</v>
      </c>
      <c r="P1393" s="45">
        <v>9</v>
      </c>
      <c r="Q1393" s="49"/>
      <c r="R1393" s="48">
        <f t="shared" si="548"/>
        <v>757</v>
      </c>
      <c r="S1393" s="48">
        <f t="shared" si="549"/>
        <v>26</v>
      </c>
      <c r="T1393" s="50">
        <f t="shared" si="563"/>
        <v>76</v>
      </c>
      <c r="U1393" s="88">
        <v>2.52</v>
      </c>
      <c r="V1393" s="53">
        <v>4.5</v>
      </c>
      <c r="W1393" s="53">
        <v>7.5</v>
      </c>
      <c r="X1393" s="53"/>
      <c r="Y1393" s="137"/>
      <c r="Z1393" s="44"/>
      <c r="AA1393" s="53"/>
      <c r="AB1393" s="53"/>
      <c r="AC1393" s="67">
        <f t="shared" si="550"/>
        <v>0</v>
      </c>
      <c r="AD1393" s="51"/>
      <c r="AE1393" s="20">
        <f t="shared" si="551"/>
        <v>0</v>
      </c>
      <c r="AF1393" s="85">
        <f>T1393+U1393+V1393+W1393+X1393+V1392+Z1393+AA1393+AB1393</f>
        <v>95.02</v>
      </c>
      <c r="AG1393" s="21">
        <f>+AF1393-AM1393</f>
        <v>95.02</v>
      </c>
      <c r="AH1393" s="82">
        <v>98</v>
      </c>
      <c r="AI1393" s="51"/>
      <c r="AJ1393" s="22">
        <f t="shared" si="552"/>
        <v>95.02</v>
      </c>
      <c r="AK1393" s="23">
        <f t="shared" si="553"/>
        <v>43.220000000000013</v>
      </c>
      <c r="AL1393" s="54"/>
      <c r="AM1393" s="24">
        <f t="shared" si="554"/>
        <v>0</v>
      </c>
      <c r="AN1393" s="25">
        <f t="shared" si="555"/>
        <v>138.24</v>
      </c>
      <c r="AO1393" s="26">
        <f t="shared" si="556"/>
        <v>138.24</v>
      </c>
      <c r="AP1393" s="79"/>
      <c r="AQ1393" s="24">
        <v>70</v>
      </c>
      <c r="AR1393" s="25">
        <v>200</v>
      </c>
      <c r="AS1393" s="112">
        <v>0</v>
      </c>
      <c r="AT1393" s="25">
        <v>20</v>
      </c>
      <c r="AU1393" s="25">
        <v>50</v>
      </c>
      <c r="AV1393" s="62">
        <f t="shared" si="557"/>
        <v>340</v>
      </c>
      <c r="AW1393" s="64">
        <f t="shared" si="558"/>
        <v>323</v>
      </c>
      <c r="AX1393" s="114">
        <v>6</v>
      </c>
      <c r="AY1393" s="114">
        <v>20</v>
      </c>
      <c r="AZ1393" s="114">
        <v>8</v>
      </c>
      <c r="BA1393" s="114">
        <v>1</v>
      </c>
      <c r="BB1393" s="81">
        <f t="shared" si="559"/>
        <v>35</v>
      </c>
      <c r="BC1393" s="80">
        <f t="shared" si="560"/>
        <v>288</v>
      </c>
      <c r="BD1393" s="36">
        <f t="shared" si="561"/>
        <v>138.24</v>
      </c>
      <c r="BE1393" s="80">
        <f t="shared" si="562"/>
        <v>149.76</v>
      </c>
    </row>
    <row r="1394" spans="1:57" ht="17.399999999999999">
      <c r="A1394" s="217">
        <v>41938</v>
      </c>
      <c r="B1394" s="201" t="str">
        <f t="shared" si="544"/>
        <v>02:00:00</v>
      </c>
      <c r="C1394" s="27" t="s">
        <v>8</v>
      </c>
      <c r="D1394" s="44">
        <v>662</v>
      </c>
      <c r="E1394" s="44">
        <v>274</v>
      </c>
      <c r="F1394" s="44">
        <v>530</v>
      </c>
      <c r="G1394" s="44">
        <v>23</v>
      </c>
      <c r="H1394" s="44">
        <v>10</v>
      </c>
      <c r="I1394" s="47">
        <v>17</v>
      </c>
      <c r="J1394" s="48">
        <f t="shared" si="546"/>
        <v>1466</v>
      </c>
      <c r="K1394" s="48">
        <f t="shared" si="547"/>
        <v>50</v>
      </c>
      <c r="L1394" s="44">
        <v>500</v>
      </c>
      <c r="M1394" s="19">
        <v>257</v>
      </c>
      <c r="N1394" s="19"/>
      <c r="O1394" s="19">
        <v>17</v>
      </c>
      <c r="P1394" s="45">
        <v>9</v>
      </c>
      <c r="Q1394" s="49"/>
      <c r="R1394" s="48">
        <f t="shared" si="548"/>
        <v>757</v>
      </c>
      <c r="S1394" s="48">
        <f t="shared" si="549"/>
        <v>26</v>
      </c>
      <c r="T1394" s="50">
        <f t="shared" si="563"/>
        <v>76</v>
      </c>
      <c r="U1394" s="88">
        <v>2.44</v>
      </c>
      <c r="V1394" s="53">
        <v>4.5</v>
      </c>
      <c r="W1394" s="53">
        <v>7.5</v>
      </c>
      <c r="X1394" s="53"/>
      <c r="Y1394" s="137"/>
      <c r="Z1394" s="44"/>
      <c r="AA1394" s="53"/>
      <c r="AB1394" s="53"/>
      <c r="AC1394" s="67">
        <f t="shared" si="550"/>
        <v>0</v>
      </c>
      <c r="AD1394" s="51"/>
      <c r="AE1394" s="20">
        <f t="shared" si="551"/>
        <v>0</v>
      </c>
      <c r="AF1394" s="85">
        <f>T1394+U1394+V1394+W1394+X1394+V1393+Z1394+AA1394+AB1394</f>
        <v>94.94</v>
      </c>
      <c r="AG1394" s="21">
        <f t="shared" ref="AG1394:AG1445" si="564">+AF1394-AM1394</f>
        <v>94.94</v>
      </c>
      <c r="AH1394" s="82">
        <v>99</v>
      </c>
      <c r="AI1394" s="51"/>
      <c r="AJ1394" s="22">
        <f t="shared" si="552"/>
        <v>94.94</v>
      </c>
      <c r="AK1394" s="23">
        <f t="shared" si="553"/>
        <v>43.300000000000011</v>
      </c>
      <c r="AL1394" s="54"/>
      <c r="AM1394" s="24">
        <f t="shared" si="554"/>
        <v>0</v>
      </c>
      <c r="AN1394" s="25">
        <f t="shared" si="555"/>
        <v>138.24</v>
      </c>
      <c r="AO1394" s="26">
        <f t="shared" si="556"/>
        <v>138.24</v>
      </c>
      <c r="AP1394" s="79"/>
      <c r="AQ1394" s="24">
        <v>70</v>
      </c>
      <c r="AR1394" s="25">
        <v>200</v>
      </c>
      <c r="AS1394" s="112">
        <v>0</v>
      </c>
      <c r="AT1394" s="25">
        <v>20</v>
      </c>
      <c r="AU1394" s="25">
        <v>50</v>
      </c>
      <c r="AV1394" s="62">
        <f t="shared" si="557"/>
        <v>340</v>
      </c>
      <c r="AW1394" s="64">
        <f t="shared" si="558"/>
        <v>323</v>
      </c>
      <c r="AX1394" s="114">
        <v>6</v>
      </c>
      <c r="AY1394" s="114">
        <v>20</v>
      </c>
      <c r="AZ1394" s="114">
        <v>8</v>
      </c>
      <c r="BA1394" s="114">
        <v>1</v>
      </c>
      <c r="BB1394" s="81">
        <f t="shared" si="559"/>
        <v>35</v>
      </c>
      <c r="BC1394" s="80">
        <f t="shared" si="560"/>
        <v>288</v>
      </c>
      <c r="BD1394" s="36">
        <f t="shared" si="561"/>
        <v>138.24</v>
      </c>
      <c r="BE1394" s="80">
        <f t="shared" si="562"/>
        <v>149.76</v>
      </c>
    </row>
    <row r="1395" spans="1:57" ht="17.399999999999999">
      <c r="A1395" s="217">
        <v>41938</v>
      </c>
      <c r="B1395" s="201" t="str">
        <f t="shared" si="544"/>
        <v>02:30:00</v>
      </c>
      <c r="C1395" s="27" t="s">
        <v>40</v>
      </c>
      <c r="D1395" s="44">
        <v>645</v>
      </c>
      <c r="E1395" s="44">
        <v>270</v>
      </c>
      <c r="F1395" s="44">
        <v>520</v>
      </c>
      <c r="G1395" s="44">
        <v>22</v>
      </c>
      <c r="H1395" s="44">
        <v>9</v>
      </c>
      <c r="I1395" s="47">
        <v>17</v>
      </c>
      <c r="J1395" s="48">
        <f t="shared" si="546"/>
        <v>1435</v>
      </c>
      <c r="K1395" s="48">
        <f t="shared" si="547"/>
        <v>48</v>
      </c>
      <c r="L1395" s="44">
        <v>484</v>
      </c>
      <c r="M1395" s="19">
        <v>250</v>
      </c>
      <c r="N1395" s="19"/>
      <c r="O1395" s="19">
        <v>16</v>
      </c>
      <c r="P1395" s="45">
        <v>9</v>
      </c>
      <c r="Q1395" s="49"/>
      <c r="R1395" s="48">
        <f t="shared" si="548"/>
        <v>734</v>
      </c>
      <c r="S1395" s="48">
        <f t="shared" si="549"/>
        <v>25</v>
      </c>
      <c r="T1395" s="50">
        <f t="shared" si="563"/>
        <v>73</v>
      </c>
      <c r="U1395" s="88">
        <v>2.44</v>
      </c>
      <c r="V1395" s="53">
        <v>4.5</v>
      </c>
      <c r="W1395" s="53">
        <v>7.5</v>
      </c>
      <c r="X1395" s="53"/>
      <c r="Y1395" s="44"/>
      <c r="Z1395" s="44"/>
      <c r="AA1395" s="53"/>
      <c r="AB1395" s="53"/>
      <c r="AC1395" s="67">
        <f t="shared" si="550"/>
        <v>0</v>
      </c>
      <c r="AD1395" s="51"/>
      <c r="AE1395" s="20">
        <f t="shared" si="551"/>
        <v>0</v>
      </c>
      <c r="AF1395" s="85">
        <f t="shared" ref="AF1395:AF1445" si="565">T1395+U1395+V1395+W1395+X1395+Y1395+Z1395+AA1395+AB1395</f>
        <v>87.44</v>
      </c>
      <c r="AG1395" s="21">
        <f t="shared" si="564"/>
        <v>87.44</v>
      </c>
      <c r="AH1395" s="82">
        <v>100</v>
      </c>
      <c r="AI1395" s="51"/>
      <c r="AJ1395" s="22">
        <f t="shared" si="552"/>
        <v>87.44</v>
      </c>
      <c r="AK1395" s="23">
        <f t="shared" si="553"/>
        <v>50.800000000000011</v>
      </c>
      <c r="AL1395" s="54"/>
      <c r="AM1395" s="24">
        <f t="shared" si="554"/>
        <v>0</v>
      </c>
      <c r="AN1395" s="25">
        <f t="shared" si="555"/>
        <v>138.24</v>
      </c>
      <c r="AO1395" s="26">
        <f t="shared" si="556"/>
        <v>138.24</v>
      </c>
      <c r="AP1395" s="79"/>
      <c r="AQ1395" s="24">
        <v>70</v>
      </c>
      <c r="AR1395" s="25">
        <v>200</v>
      </c>
      <c r="AS1395" s="112">
        <v>0</v>
      </c>
      <c r="AT1395" s="25">
        <v>20</v>
      </c>
      <c r="AU1395" s="25">
        <v>50</v>
      </c>
      <c r="AV1395" s="62">
        <f t="shared" si="557"/>
        <v>340</v>
      </c>
      <c r="AW1395" s="64">
        <f t="shared" si="558"/>
        <v>323</v>
      </c>
      <c r="AX1395" s="114">
        <v>6</v>
      </c>
      <c r="AY1395" s="114">
        <v>20</v>
      </c>
      <c r="AZ1395" s="114">
        <v>8</v>
      </c>
      <c r="BA1395" s="114">
        <v>1</v>
      </c>
      <c r="BB1395" s="81">
        <f t="shared" si="559"/>
        <v>35</v>
      </c>
      <c r="BC1395" s="80">
        <f t="shared" si="560"/>
        <v>288</v>
      </c>
      <c r="BD1395" s="36">
        <f t="shared" si="561"/>
        <v>138.24</v>
      </c>
      <c r="BE1395" s="80">
        <f t="shared" si="562"/>
        <v>149.76</v>
      </c>
    </row>
    <row r="1396" spans="1:57" ht="17.399999999999999">
      <c r="A1396" s="217">
        <v>41938</v>
      </c>
      <c r="B1396" s="201" t="str">
        <f t="shared" si="544"/>
        <v>03:00:00</v>
      </c>
      <c r="C1396" s="27" t="s">
        <v>9</v>
      </c>
      <c r="D1396" s="44">
        <v>627</v>
      </c>
      <c r="E1396" s="44">
        <v>267</v>
      </c>
      <c r="F1396" s="44">
        <v>510</v>
      </c>
      <c r="G1396" s="44">
        <v>22</v>
      </c>
      <c r="H1396" s="44">
        <v>9</v>
      </c>
      <c r="I1396" s="47">
        <v>17</v>
      </c>
      <c r="J1396" s="48">
        <f t="shared" si="546"/>
        <v>1404</v>
      </c>
      <c r="K1396" s="48">
        <f t="shared" si="547"/>
        <v>48</v>
      </c>
      <c r="L1396" s="44">
        <v>485</v>
      </c>
      <c r="M1396" s="19">
        <v>253</v>
      </c>
      <c r="N1396" s="19"/>
      <c r="O1396" s="19">
        <v>16</v>
      </c>
      <c r="P1396" s="45">
        <v>9</v>
      </c>
      <c r="Q1396" s="49"/>
      <c r="R1396" s="48">
        <f t="shared" si="548"/>
        <v>738</v>
      </c>
      <c r="S1396" s="48">
        <f t="shared" si="549"/>
        <v>25</v>
      </c>
      <c r="T1396" s="50">
        <f t="shared" si="563"/>
        <v>73</v>
      </c>
      <c r="U1396" s="88">
        <v>2.44</v>
      </c>
      <c r="V1396" s="53">
        <v>4.5</v>
      </c>
      <c r="W1396" s="53">
        <v>7.4</v>
      </c>
      <c r="X1396" s="53"/>
      <c r="Y1396" s="53"/>
      <c r="Z1396" s="53"/>
      <c r="AA1396" s="53"/>
      <c r="AB1396" s="53"/>
      <c r="AC1396" s="67">
        <f t="shared" si="550"/>
        <v>0</v>
      </c>
      <c r="AD1396" s="51"/>
      <c r="AE1396" s="20">
        <f t="shared" si="551"/>
        <v>0</v>
      </c>
      <c r="AF1396" s="85">
        <f t="shared" si="565"/>
        <v>87.34</v>
      </c>
      <c r="AG1396" s="21">
        <f t="shared" si="564"/>
        <v>87.34</v>
      </c>
      <c r="AH1396" s="82">
        <v>101</v>
      </c>
      <c r="AI1396" s="51"/>
      <c r="AJ1396" s="22">
        <f t="shared" si="552"/>
        <v>87.34</v>
      </c>
      <c r="AK1396" s="23">
        <f t="shared" si="553"/>
        <v>50.900000000000006</v>
      </c>
      <c r="AL1396" s="54"/>
      <c r="AM1396" s="24">
        <f t="shared" si="554"/>
        <v>0</v>
      </c>
      <c r="AN1396" s="25">
        <f t="shared" si="555"/>
        <v>138.24</v>
      </c>
      <c r="AO1396" s="26">
        <f t="shared" si="556"/>
        <v>138.24</v>
      </c>
      <c r="AP1396" s="79"/>
      <c r="AQ1396" s="24">
        <v>70</v>
      </c>
      <c r="AR1396" s="25">
        <v>200</v>
      </c>
      <c r="AS1396" s="112">
        <v>0</v>
      </c>
      <c r="AT1396" s="25">
        <v>20</v>
      </c>
      <c r="AU1396" s="25">
        <v>50</v>
      </c>
      <c r="AV1396" s="62">
        <f t="shared" si="557"/>
        <v>340</v>
      </c>
      <c r="AW1396" s="64">
        <f t="shared" si="558"/>
        <v>323</v>
      </c>
      <c r="AX1396" s="114">
        <v>6</v>
      </c>
      <c r="AY1396" s="114">
        <v>20</v>
      </c>
      <c r="AZ1396" s="114">
        <v>8</v>
      </c>
      <c r="BA1396" s="114">
        <v>1</v>
      </c>
      <c r="BB1396" s="81">
        <f t="shared" si="559"/>
        <v>35</v>
      </c>
      <c r="BC1396" s="80">
        <f t="shared" si="560"/>
        <v>288</v>
      </c>
      <c r="BD1396" s="36">
        <f t="shared" si="561"/>
        <v>138.24</v>
      </c>
      <c r="BE1396" s="80">
        <f t="shared" si="562"/>
        <v>149.76</v>
      </c>
    </row>
    <row r="1397" spans="1:57" ht="17.399999999999999">
      <c r="A1397" s="217">
        <v>41938</v>
      </c>
      <c r="B1397" s="201" t="str">
        <f t="shared" si="544"/>
        <v>03:30:00</v>
      </c>
      <c r="C1397" s="27" t="s">
        <v>41</v>
      </c>
      <c r="D1397" s="44">
        <v>635</v>
      </c>
      <c r="E1397" s="44">
        <v>265</v>
      </c>
      <c r="F1397" s="44">
        <v>508</v>
      </c>
      <c r="G1397" s="44">
        <v>22</v>
      </c>
      <c r="H1397" s="44">
        <v>9</v>
      </c>
      <c r="I1397" s="47">
        <v>17</v>
      </c>
      <c r="J1397" s="48">
        <f t="shared" si="546"/>
        <v>1408</v>
      </c>
      <c r="K1397" s="48">
        <f t="shared" si="547"/>
        <v>48</v>
      </c>
      <c r="L1397" s="44">
        <v>480</v>
      </c>
      <c r="M1397" s="19">
        <v>254</v>
      </c>
      <c r="N1397" s="19"/>
      <c r="O1397" s="19">
        <v>16</v>
      </c>
      <c r="P1397" s="45">
        <v>9</v>
      </c>
      <c r="Q1397" s="49"/>
      <c r="R1397" s="48">
        <f t="shared" si="548"/>
        <v>734</v>
      </c>
      <c r="S1397" s="48">
        <f t="shared" si="549"/>
        <v>25</v>
      </c>
      <c r="T1397" s="50">
        <f t="shared" si="563"/>
        <v>73</v>
      </c>
      <c r="U1397" s="88">
        <v>2.44</v>
      </c>
      <c r="V1397" s="52">
        <v>4.2</v>
      </c>
      <c r="W1397" s="53">
        <v>7.4</v>
      </c>
      <c r="X1397" s="53"/>
      <c r="Y1397" s="53"/>
      <c r="Z1397" s="53"/>
      <c r="AA1397" s="53"/>
      <c r="AB1397" s="53"/>
      <c r="AC1397" s="67">
        <f t="shared" si="550"/>
        <v>0</v>
      </c>
      <c r="AD1397" s="51"/>
      <c r="AE1397" s="20">
        <f t="shared" si="551"/>
        <v>0</v>
      </c>
      <c r="AF1397" s="85">
        <f t="shared" si="565"/>
        <v>87.04</v>
      </c>
      <c r="AG1397" s="21">
        <f t="shared" si="564"/>
        <v>87.04</v>
      </c>
      <c r="AH1397" s="82">
        <v>102</v>
      </c>
      <c r="AI1397" s="51"/>
      <c r="AJ1397" s="22">
        <f t="shared" si="552"/>
        <v>87.04</v>
      </c>
      <c r="AK1397" s="23">
        <f t="shared" si="553"/>
        <v>51.2</v>
      </c>
      <c r="AL1397" s="54"/>
      <c r="AM1397" s="24">
        <f t="shared" si="554"/>
        <v>0</v>
      </c>
      <c r="AN1397" s="25">
        <f t="shared" si="555"/>
        <v>138.24</v>
      </c>
      <c r="AO1397" s="26">
        <f t="shared" si="556"/>
        <v>138.24</v>
      </c>
      <c r="AP1397" s="79"/>
      <c r="AQ1397" s="24">
        <v>70</v>
      </c>
      <c r="AR1397" s="25">
        <v>200</v>
      </c>
      <c r="AS1397" s="112">
        <v>0</v>
      </c>
      <c r="AT1397" s="25">
        <v>20</v>
      </c>
      <c r="AU1397" s="25">
        <v>50</v>
      </c>
      <c r="AV1397" s="62">
        <f t="shared" si="557"/>
        <v>340</v>
      </c>
      <c r="AW1397" s="64">
        <f t="shared" si="558"/>
        <v>323</v>
      </c>
      <c r="AX1397" s="114">
        <v>6</v>
      </c>
      <c r="AY1397" s="114">
        <v>20</v>
      </c>
      <c r="AZ1397" s="114">
        <v>8</v>
      </c>
      <c r="BA1397" s="114">
        <v>1</v>
      </c>
      <c r="BB1397" s="81">
        <f t="shared" si="559"/>
        <v>35</v>
      </c>
      <c r="BC1397" s="80">
        <f t="shared" si="560"/>
        <v>288</v>
      </c>
      <c r="BD1397" s="36">
        <f t="shared" si="561"/>
        <v>138.24</v>
      </c>
      <c r="BE1397" s="80">
        <f t="shared" si="562"/>
        <v>149.76</v>
      </c>
    </row>
    <row r="1398" spans="1:57" ht="17.399999999999999">
      <c r="A1398" s="217">
        <v>41938</v>
      </c>
      <c r="B1398" s="201" t="str">
        <f t="shared" si="544"/>
        <v>04:00:00</v>
      </c>
      <c r="C1398" s="27" t="s">
        <v>10</v>
      </c>
      <c r="D1398" s="44">
        <v>630</v>
      </c>
      <c r="E1398" s="44">
        <v>262</v>
      </c>
      <c r="F1398" s="44">
        <v>505</v>
      </c>
      <c r="G1398" s="44">
        <v>22</v>
      </c>
      <c r="H1398" s="44">
        <v>9</v>
      </c>
      <c r="I1398" s="47">
        <v>16</v>
      </c>
      <c r="J1398" s="48">
        <f t="shared" si="546"/>
        <v>1397</v>
      </c>
      <c r="K1398" s="48">
        <f t="shared" si="547"/>
        <v>47</v>
      </c>
      <c r="L1398" s="44">
        <v>474</v>
      </c>
      <c r="M1398" s="19">
        <v>252</v>
      </c>
      <c r="N1398" s="19"/>
      <c r="O1398" s="19">
        <v>16</v>
      </c>
      <c r="P1398" s="45">
        <v>9</v>
      </c>
      <c r="Q1398" s="49"/>
      <c r="R1398" s="48">
        <f t="shared" si="548"/>
        <v>726</v>
      </c>
      <c r="S1398" s="48">
        <f t="shared" si="549"/>
        <v>25</v>
      </c>
      <c r="T1398" s="50">
        <f t="shared" si="563"/>
        <v>72</v>
      </c>
      <c r="U1398" s="88">
        <v>2.44</v>
      </c>
      <c r="V1398" s="52">
        <v>4.2</v>
      </c>
      <c r="W1398" s="53">
        <v>7.3</v>
      </c>
      <c r="X1398" s="53"/>
      <c r="Y1398" s="53"/>
      <c r="Z1398" s="53"/>
      <c r="AA1398" s="53"/>
      <c r="AB1398" s="53"/>
      <c r="AC1398" s="67">
        <f t="shared" si="550"/>
        <v>0</v>
      </c>
      <c r="AD1398" s="51"/>
      <c r="AE1398" s="20">
        <f t="shared" si="551"/>
        <v>0</v>
      </c>
      <c r="AF1398" s="85">
        <f t="shared" si="565"/>
        <v>85.94</v>
      </c>
      <c r="AG1398" s="21">
        <f t="shared" si="564"/>
        <v>85.94</v>
      </c>
      <c r="AH1398" s="82">
        <v>103</v>
      </c>
      <c r="AI1398" s="51"/>
      <c r="AJ1398" s="22">
        <f t="shared" si="552"/>
        <v>85.94</v>
      </c>
      <c r="AK1398" s="23">
        <f t="shared" si="553"/>
        <v>52.300000000000011</v>
      </c>
      <c r="AL1398" s="54"/>
      <c r="AM1398" s="24">
        <f t="shared" si="554"/>
        <v>0</v>
      </c>
      <c r="AN1398" s="25">
        <f t="shared" si="555"/>
        <v>138.24</v>
      </c>
      <c r="AO1398" s="26">
        <f t="shared" si="556"/>
        <v>138.24</v>
      </c>
      <c r="AP1398" s="79"/>
      <c r="AQ1398" s="24">
        <v>70</v>
      </c>
      <c r="AR1398" s="25">
        <v>200</v>
      </c>
      <c r="AS1398" s="112">
        <v>0</v>
      </c>
      <c r="AT1398" s="25">
        <v>20</v>
      </c>
      <c r="AU1398" s="25">
        <v>50</v>
      </c>
      <c r="AV1398" s="62">
        <f t="shared" si="557"/>
        <v>340</v>
      </c>
      <c r="AW1398" s="64">
        <f t="shared" si="558"/>
        <v>323</v>
      </c>
      <c r="AX1398" s="114">
        <v>6</v>
      </c>
      <c r="AY1398" s="114">
        <v>20</v>
      </c>
      <c r="AZ1398" s="114">
        <v>8</v>
      </c>
      <c r="BA1398" s="114">
        <v>1</v>
      </c>
      <c r="BB1398" s="81">
        <f t="shared" si="559"/>
        <v>35</v>
      </c>
      <c r="BC1398" s="80">
        <f t="shared" si="560"/>
        <v>288</v>
      </c>
      <c r="BD1398" s="36">
        <f t="shared" si="561"/>
        <v>138.24</v>
      </c>
      <c r="BE1398" s="80">
        <f t="shared" si="562"/>
        <v>149.76</v>
      </c>
    </row>
    <row r="1399" spans="1:57" ht="17.399999999999999">
      <c r="A1399" s="217">
        <v>41938</v>
      </c>
      <c r="B1399" s="201" t="str">
        <f t="shared" si="544"/>
        <v>04:30:00</v>
      </c>
      <c r="C1399" s="27" t="s">
        <v>42</v>
      </c>
      <c r="D1399" s="44">
        <v>635</v>
      </c>
      <c r="E1399" s="44">
        <v>263</v>
      </c>
      <c r="F1399" s="44">
        <v>510</v>
      </c>
      <c r="G1399" s="44">
        <v>22</v>
      </c>
      <c r="H1399" s="44">
        <v>9</v>
      </c>
      <c r="I1399" s="47">
        <v>17</v>
      </c>
      <c r="J1399" s="48">
        <f t="shared" si="546"/>
        <v>1408</v>
      </c>
      <c r="K1399" s="48">
        <f t="shared" si="547"/>
        <v>48</v>
      </c>
      <c r="L1399" s="44">
        <v>485</v>
      </c>
      <c r="M1399" s="19">
        <v>254</v>
      </c>
      <c r="N1399" s="19"/>
      <c r="O1399" s="19">
        <v>16</v>
      </c>
      <c r="P1399" s="45">
        <v>9</v>
      </c>
      <c r="Q1399" s="49"/>
      <c r="R1399" s="48">
        <f t="shared" si="548"/>
        <v>739</v>
      </c>
      <c r="S1399" s="48">
        <f t="shared" si="549"/>
        <v>25</v>
      </c>
      <c r="T1399" s="50">
        <f t="shared" si="563"/>
        <v>73</v>
      </c>
      <c r="U1399" s="88">
        <v>2.44</v>
      </c>
      <c r="V1399" s="52">
        <v>4.2</v>
      </c>
      <c r="W1399" s="53">
        <v>7.3</v>
      </c>
      <c r="X1399" s="53"/>
      <c r="Y1399" s="53"/>
      <c r="Z1399" s="53"/>
      <c r="AA1399" s="53"/>
      <c r="AB1399" s="53"/>
      <c r="AC1399" s="67">
        <f t="shared" si="550"/>
        <v>0</v>
      </c>
      <c r="AD1399" s="51"/>
      <c r="AE1399" s="20">
        <f t="shared" si="551"/>
        <v>0</v>
      </c>
      <c r="AF1399" s="85">
        <f t="shared" si="565"/>
        <v>86.94</v>
      </c>
      <c r="AG1399" s="21">
        <f t="shared" si="564"/>
        <v>86.94</v>
      </c>
      <c r="AH1399" s="82">
        <v>104</v>
      </c>
      <c r="AI1399" s="51"/>
      <c r="AJ1399" s="22">
        <f t="shared" si="552"/>
        <v>86.94</v>
      </c>
      <c r="AK1399" s="23">
        <f t="shared" si="553"/>
        <v>51.300000000000011</v>
      </c>
      <c r="AL1399" s="54"/>
      <c r="AM1399" s="24">
        <f t="shared" si="554"/>
        <v>0</v>
      </c>
      <c r="AN1399" s="25">
        <f t="shared" si="555"/>
        <v>138.24</v>
      </c>
      <c r="AO1399" s="26">
        <f t="shared" si="556"/>
        <v>138.24</v>
      </c>
      <c r="AP1399" s="79"/>
      <c r="AQ1399" s="24">
        <v>70</v>
      </c>
      <c r="AR1399" s="25">
        <v>200</v>
      </c>
      <c r="AS1399" s="112">
        <v>0</v>
      </c>
      <c r="AT1399" s="25">
        <v>20</v>
      </c>
      <c r="AU1399" s="25">
        <v>50</v>
      </c>
      <c r="AV1399" s="62">
        <f t="shared" si="557"/>
        <v>340</v>
      </c>
      <c r="AW1399" s="64">
        <f t="shared" si="558"/>
        <v>323</v>
      </c>
      <c r="AX1399" s="114">
        <v>6</v>
      </c>
      <c r="AY1399" s="114">
        <v>20</v>
      </c>
      <c r="AZ1399" s="114">
        <v>8</v>
      </c>
      <c r="BA1399" s="114">
        <v>1</v>
      </c>
      <c r="BB1399" s="81">
        <f t="shared" si="559"/>
        <v>35</v>
      </c>
      <c r="BC1399" s="80">
        <f t="shared" si="560"/>
        <v>288</v>
      </c>
      <c r="BD1399" s="36">
        <f t="shared" si="561"/>
        <v>138.24</v>
      </c>
      <c r="BE1399" s="80">
        <f t="shared" si="562"/>
        <v>149.76</v>
      </c>
    </row>
    <row r="1400" spans="1:57" ht="17.399999999999999">
      <c r="A1400" s="217">
        <v>41938</v>
      </c>
      <c r="B1400" s="201" t="str">
        <f t="shared" si="544"/>
        <v>05:00:00</v>
      </c>
      <c r="C1400" s="27" t="s">
        <v>11</v>
      </c>
      <c r="D1400" s="44">
        <v>647</v>
      </c>
      <c r="E1400" s="44">
        <v>265</v>
      </c>
      <c r="F1400" s="44">
        <v>514</v>
      </c>
      <c r="G1400" s="44">
        <v>22</v>
      </c>
      <c r="H1400" s="44">
        <v>9</v>
      </c>
      <c r="I1400" s="47">
        <v>17</v>
      </c>
      <c r="J1400" s="48">
        <f t="shared" si="546"/>
        <v>1426</v>
      </c>
      <c r="K1400" s="48">
        <f t="shared" si="547"/>
        <v>48</v>
      </c>
      <c r="L1400" s="44">
        <v>491</v>
      </c>
      <c r="M1400" s="19">
        <v>256</v>
      </c>
      <c r="N1400" s="19"/>
      <c r="O1400" s="19">
        <v>16</v>
      </c>
      <c r="P1400" s="45">
        <v>9</v>
      </c>
      <c r="Q1400" s="49"/>
      <c r="R1400" s="48">
        <f t="shared" si="548"/>
        <v>747</v>
      </c>
      <c r="S1400" s="48">
        <f t="shared" si="549"/>
        <v>25</v>
      </c>
      <c r="T1400" s="50">
        <f t="shared" si="563"/>
        <v>73</v>
      </c>
      <c r="U1400" s="88">
        <v>2.44</v>
      </c>
      <c r="V1400" s="52">
        <v>4.5</v>
      </c>
      <c r="W1400" s="53">
        <v>7.5</v>
      </c>
      <c r="X1400" s="53"/>
      <c r="Y1400" s="53"/>
      <c r="Z1400" s="53"/>
      <c r="AA1400" s="53"/>
      <c r="AB1400" s="53"/>
      <c r="AC1400" s="67">
        <f t="shared" si="550"/>
        <v>0</v>
      </c>
      <c r="AD1400" s="51"/>
      <c r="AE1400" s="20">
        <f t="shared" si="551"/>
        <v>0</v>
      </c>
      <c r="AF1400" s="85">
        <f t="shared" si="565"/>
        <v>87.44</v>
      </c>
      <c r="AG1400" s="21">
        <f t="shared" si="564"/>
        <v>87.44</v>
      </c>
      <c r="AH1400" s="82">
        <v>105</v>
      </c>
      <c r="AI1400" s="51"/>
      <c r="AJ1400" s="22">
        <f t="shared" si="552"/>
        <v>87.44</v>
      </c>
      <c r="AK1400" s="23">
        <f t="shared" si="553"/>
        <v>50.800000000000011</v>
      </c>
      <c r="AL1400" s="54"/>
      <c r="AM1400" s="24">
        <f t="shared" si="554"/>
        <v>0</v>
      </c>
      <c r="AN1400" s="25">
        <f t="shared" si="555"/>
        <v>138.24</v>
      </c>
      <c r="AO1400" s="26">
        <f t="shared" si="556"/>
        <v>138.24</v>
      </c>
      <c r="AP1400" s="79"/>
      <c r="AQ1400" s="24">
        <v>70</v>
      </c>
      <c r="AR1400" s="25">
        <v>200</v>
      </c>
      <c r="AS1400" s="112">
        <v>0</v>
      </c>
      <c r="AT1400" s="25">
        <v>20</v>
      </c>
      <c r="AU1400" s="25">
        <v>50</v>
      </c>
      <c r="AV1400" s="62">
        <f t="shared" si="557"/>
        <v>340</v>
      </c>
      <c r="AW1400" s="64">
        <f t="shared" si="558"/>
        <v>323</v>
      </c>
      <c r="AX1400" s="114">
        <v>6</v>
      </c>
      <c r="AY1400" s="114">
        <v>20</v>
      </c>
      <c r="AZ1400" s="114">
        <v>8</v>
      </c>
      <c r="BA1400" s="114">
        <v>1</v>
      </c>
      <c r="BB1400" s="81">
        <f t="shared" si="559"/>
        <v>35</v>
      </c>
      <c r="BC1400" s="80">
        <f t="shared" si="560"/>
        <v>288</v>
      </c>
      <c r="BD1400" s="36">
        <f t="shared" si="561"/>
        <v>138.24</v>
      </c>
      <c r="BE1400" s="80">
        <f t="shared" si="562"/>
        <v>149.76</v>
      </c>
    </row>
    <row r="1401" spans="1:57" ht="17.399999999999999">
      <c r="A1401" s="217">
        <v>41938</v>
      </c>
      <c r="B1401" s="201" t="str">
        <f t="shared" si="544"/>
        <v>05:30:00</v>
      </c>
      <c r="C1401" s="27" t="s">
        <v>43</v>
      </c>
      <c r="D1401" s="44">
        <v>650</v>
      </c>
      <c r="E1401" s="44">
        <v>269</v>
      </c>
      <c r="F1401" s="44">
        <v>513</v>
      </c>
      <c r="G1401" s="44">
        <v>22</v>
      </c>
      <c r="H1401" s="44">
        <v>9</v>
      </c>
      <c r="I1401" s="47">
        <v>17</v>
      </c>
      <c r="J1401" s="48">
        <f t="shared" si="546"/>
        <v>1432</v>
      </c>
      <c r="K1401" s="48">
        <f t="shared" si="547"/>
        <v>48</v>
      </c>
      <c r="L1401" s="44">
        <v>475</v>
      </c>
      <c r="M1401" s="19">
        <v>236</v>
      </c>
      <c r="N1401" s="19"/>
      <c r="O1401" s="19">
        <v>16</v>
      </c>
      <c r="P1401" s="45">
        <v>8</v>
      </c>
      <c r="Q1401" s="49"/>
      <c r="R1401" s="48">
        <f t="shared" si="548"/>
        <v>711</v>
      </c>
      <c r="S1401" s="48">
        <f t="shared" si="549"/>
        <v>24</v>
      </c>
      <c r="T1401" s="50">
        <f t="shared" si="563"/>
        <v>72</v>
      </c>
      <c r="U1401" s="88">
        <v>2.44</v>
      </c>
      <c r="V1401" s="52">
        <v>4.5</v>
      </c>
      <c r="W1401" s="53">
        <v>7.5</v>
      </c>
      <c r="X1401" s="53"/>
      <c r="Y1401" s="53"/>
      <c r="Z1401" s="53"/>
      <c r="AA1401" s="53"/>
      <c r="AB1401" s="53"/>
      <c r="AC1401" s="67">
        <f t="shared" si="550"/>
        <v>0</v>
      </c>
      <c r="AD1401" s="51"/>
      <c r="AE1401" s="20">
        <f t="shared" si="551"/>
        <v>0</v>
      </c>
      <c r="AF1401" s="85">
        <f t="shared" si="565"/>
        <v>86.44</v>
      </c>
      <c r="AG1401" s="21">
        <f t="shared" si="564"/>
        <v>86.44</v>
      </c>
      <c r="AH1401" s="82">
        <v>106</v>
      </c>
      <c r="AI1401" s="51"/>
      <c r="AJ1401" s="22">
        <f t="shared" si="552"/>
        <v>86.44</v>
      </c>
      <c r="AK1401" s="23">
        <f t="shared" si="553"/>
        <v>51.800000000000011</v>
      </c>
      <c r="AL1401" s="54"/>
      <c r="AM1401" s="24">
        <f t="shared" si="554"/>
        <v>0</v>
      </c>
      <c r="AN1401" s="25">
        <f t="shared" si="555"/>
        <v>138.24</v>
      </c>
      <c r="AO1401" s="26">
        <f t="shared" si="556"/>
        <v>138.24</v>
      </c>
      <c r="AP1401" s="79"/>
      <c r="AQ1401" s="24">
        <v>70</v>
      </c>
      <c r="AR1401" s="25">
        <v>200</v>
      </c>
      <c r="AS1401" s="112">
        <v>0</v>
      </c>
      <c r="AT1401" s="25">
        <v>20</v>
      </c>
      <c r="AU1401" s="25">
        <v>50</v>
      </c>
      <c r="AV1401" s="62">
        <f t="shared" si="557"/>
        <v>340</v>
      </c>
      <c r="AW1401" s="64">
        <f t="shared" si="558"/>
        <v>323</v>
      </c>
      <c r="AX1401" s="114">
        <v>6</v>
      </c>
      <c r="AY1401" s="114">
        <v>20</v>
      </c>
      <c r="AZ1401" s="114">
        <v>8</v>
      </c>
      <c r="BA1401" s="114">
        <v>1</v>
      </c>
      <c r="BB1401" s="81">
        <f t="shared" si="559"/>
        <v>35</v>
      </c>
      <c r="BC1401" s="80">
        <f t="shared" si="560"/>
        <v>288</v>
      </c>
      <c r="BD1401" s="36">
        <f t="shared" si="561"/>
        <v>138.24</v>
      </c>
      <c r="BE1401" s="80">
        <f t="shared" si="562"/>
        <v>149.76</v>
      </c>
    </row>
    <row r="1402" spans="1:57" ht="17.399999999999999">
      <c r="A1402" s="217">
        <v>41938</v>
      </c>
      <c r="B1402" s="201" t="str">
        <f t="shared" si="544"/>
        <v>06:00:00</v>
      </c>
      <c r="C1402" s="27" t="s">
        <v>12</v>
      </c>
      <c r="D1402" s="44">
        <v>603</v>
      </c>
      <c r="E1402" s="44">
        <v>247</v>
      </c>
      <c r="F1402" s="44">
        <v>471</v>
      </c>
      <c r="G1402" s="44">
        <v>21</v>
      </c>
      <c r="H1402" s="44">
        <v>9</v>
      </c>
      <c r="I1402" s="35">
        <v>15</v>
      </c>
      <c r="J1402" s="48">
        <f t="shared" si="546"/>
        <v>1321</v>
      </c>
      <c r="K1402" s="48">
        <f t="shared" si="547"/>
        <v>45</v>
      </c>
      <c r="L1402" s="44">
        <v>462</v>
      </c>
      <c r="M1402" s="19">
        <v>223</v>
      </c>
      <c r="N1402" s="19"/>
      <c r="O1402" s="19">
        <v>15</v>
      </c>
      <c r="P1402" s="45">
        <v>8</v>
      </c>
      <c r="Q1402" s="49"/>
      <c r="R1402" s="48">
        <f t="shared" si="548"/>
        <v>685</v>
      </c>
      <c r="S1402" s="48">
        <f t="shared" si="549"/>
        <v>23</v>
      </c>
      <c r="T1402" s="50">
        <f t="shared" si="563"/>
        <v>68</v>
      </c>
      <c r="U1402" s="88">
        <v>2.44</v>
      </c>
      <c r="V1402" s="52">
        <v>4</v>
      </c>
      <c r="W1402" s="53">
        <v>6.4</v>
      </c>
      <c r="X1402" s="53"/>
      <c r="Y1402" s="53"/>
      <c r="Z1402" s="53"/>
      <c r="AA1402" s="53"/>
      <c r="AB1402" s="53"/>
      <c r="AC1402" s="67">
        <f t="shared" si="550"/>
        <v>0</v>
      </c>
      <c r="AD1402" s="51"/>
      <c r="AE1402" s="20">
        <f t="shared" si="551"/>
        <v>0</v>
      </c>
      <c r="AF1402" s="85">
        <f t="shared" si="565"/>
        <v>80.84</v>
      </c>
      <c r="AG1402" s="21">
        <f t="shared" si="564"/>
        <v>80.84</v>
      </c>
      <c r="AH1402" s="82">
        <v>107</v>
      </c>
      <c r="AI1402" s="51"/>
      <c r="AJ1402" s="22">
        <f t="shared" si="552"/>
        <v>80.84</v>
      </c>
      <c r="AK1402" s="23">
        <f t="shared" si="553"/>
        <v>57.400000000000006</v>
      </c>
      <c r="AL1402" s="54"/>
      <c r="AM1402" s="24">
        <f t="shared" si="554"/>
        <v>0</v>
      </c>
      <c r="AN1402" s="25">
        <f t="shared" si="555"/>
        <v>138.24</v>
      </c>
      <c r="AO1402" s="26">
        <f t="shared" si="556"/>
        <v>138.24</v>
      </c>
      <c r="AP1402" s="79"/>
      <c r="AQ1402" s="24">
        <v>70</v>
      </c>
      <c r="AR1402" s="25">
        <v>200</v>
      </c>
      <c r="AS1402" s="112">
        <v>0</v>
      </c>
      <c r="AT1402" s="25">
        <v>20</v>
      </c>
      <c r="AU1402" s="25">
        <v>50</v>
      </c>
      <c r="AV1402" s="62">
        <f t="shared" si="557"/>
        <v>340</v>
      </c>
      <c r="AW1402" s="64">
        <f t="shared" si="558"/>
        <v>323</v>
      </c>
      <c r="AX1402" s="114">
        <v>6</v>
      </c>
      <c r="AY1402" s="114">
        <v>20</v>
      </c>
      <c r="AZ1402" s="114">
        <v>8</v>
      </c>
      <c r="BA1402" s="114">
        <v>1</v>
      </c>
      <c r="BB1402" s="81">
        <f t="shared" si="559"/>
        <v>35</v>
      </c>
      <c r="BC1402" s="80">
        <f t="shared" si="560"/>
        <v>288</v>
      </c>
      <c r="BD1402" s="36">
        <f t="shared" si="561"/>
        <v>138.24</v>
      </c>
      <c r="BE1402" s="80">
        <f t="shared" si="562"/>
        <v>149.76</v>
      </c>
    </row>
    <row r="1403" spans="1:57" ht="17.399999999999999">
      <c r="A1403" s="217">
        <v>41938</v>
      </c>
      <c r="B1403" s="201" t="str">
        <f t="shared" si="544"/>
        <v>06:30:00</v>
      </c>
      <c r="C1403" s="27" t="s">
        <v>44</v>
      </c>
      <c r="D1403" s="44">
        <v>610</v>
      </c>
      <c r="E1403" s="44">
        <v>248</v>
      </c>
      <c r="F1403" s="44">
        <v>476</v>
      </c>
      <c r="G1403" s="44">
        <v>21</v>
      </c>
      <c r="H1403" s="44">
        <v>9</v>
      </c>
      <c r="I1403" s="35">
        <v>15</v>
      </c>
      <c r="J1403" s="48">
        <f t="shared" si="546"/>
        <v>1334</v>
      </c>
      <c r="K1403" s="48">
        <f t="shared" si="547"/>
        <v>45</v>
      </c>
      <c r="L1403" s="44">
        <v>457</v>
      </c>
      <c r="M1403" s="19">
        <v>210</v>
      </c>
      <c r="N1403" s="19"/>
      <c r="O1403" s="19">
        <v>15</v>
      </c>
      <c r="P1403" s="45">
        <v>8</v>
      </c>
      <c r="Q1403" s="49"/>
      <c r="R1403" s="48">
        <f t="shared" si="548"/>
        <v>667</v>
      </c>
      <c r="S1403" s="48">
        <f t="shared" si="549"/>
        <v>23</v>
      </c>
      <c r="T1403" s="50">
        <f t="shared" si="563"/>
        <v>68</v>
      </c>
      <c r="U1403" s="88">
        <v>2.44</v>
      </c>
      <c r="V1403" s="52">
        <v>3.8</v>
      </c>
      <c r="W1403" s="53">
        <v>6.4</v>
      </c>
      <c r="X1403" s="53"/>
      <c r="Y1403" s="53"/>
      <c r="Z1403" s="53"/>
      <c r="AA1403" s="53"/>
      <c r="AB1403" s="53"/>
      <c r="AC1403" s="67">
        <f t="shared" si="550"/>
        <v>0</v>
      </c>
      <c r="AD1403" s="51"/>
      <c r="AE1403" s="20">
        <f t="shared" si="551"/>
        <v>0</v>
      </c>
      <c r="AF1403" s="85">
        <f t="shared" si="565"/>
        <v>80.64</v>
      </c>
      <c r="AG1403" s="21">
        <f t="shared" si="564"/>
        <v>80.64</v>
      </c>
      <c r="AH1403" s="82">
        <v>108</v>
      </c>
      <c r="AI1403" s="51"/>
      <c r="AJ1403" s="22">
        <f t="shared" si="552"/>
        <v>80.64</v>
      </c>
      <c r="AK1403" s="23">
        <f t="shared" si="553"/>
        <v>57.600000000000009</v>
      </c>
      <c r="AL1403" s="54"/>
      <c r="AM1403" s="24">
        <f t="shared" si="554"/>
        <v>0</v>
      </c>
      <c r="AN1403" s="25">
        <f t="shared" si="555"/>
        <v>138.24</v>
      </c>
      <c r="AO1403" s="26">
        <f t="shared" si="556"/>
        <v>138.24</v>
      </c>
      <c r="AP1403" s="79"/>
      <c r="AQ1403" s="24">
        <v>70</v>
      </c>
      <c r="AR1403" s="25">
        <v>200</v>
      </c>
      <c r="AS1403" s="112">
        <v>0</v>
      </c>
      <c r="AT1403" s="25">
        <v>20</v>
      </c>
      <c r="AU1403" s="25">
        <v>50</v>
      </c>
      <c r="AV1403" s="62">
        <f t="shared" si="557"/>
        <v>340</v>
      </c>
      <c r="AW1403" s="64">
        <f t="shared" si="558"/>
        <v>323</v>
      </c>
      <c r="AX1403" s="114">
        <v>6</v>
      </c>
      <c r="AY1403" s="114">
        <v>20</v>
      </c>
      <c r="AZ1403" s="114">
        <v>8</v>
      </c>
      <c r="BA1403" s="114">
        <v>1</v>
      </c>
      <c r="BB1403" s="81">
        <f t="shared" si="559"/>
        <v>35</v>
      </c>
      <c r="BC1403" s="80">
        <f t="shared" si="560"/>
        <v>288</v>
      </c>
      <c r="BD1403" s="36">
        <f t="shared" si="561"/>
        <v>138.24</v>
      </c>
      <c r="BE1403" s="80">
        <f t="shared" si="562"/>
        <v>149.76</v>
      </c>
    </row>
    <row r="1404" spans="1:57" ht="17.399999999999999">
      <c r="A1404" s="217">
        <v>41938</v>
      </c>
      <c r="B1404" s="201" t="str">
        <f t="shared" si="544"/>
        <v>07:00:00</v>
      </c>
      <c r="C1404" s="214" t="s">
        <v>13</v>
      </c>
      <c r="D1404" s="44">
        <v>590</v>
      </c>
      <c r="E1404" s="44">
        <v>246</v>
      </c>
      <c r="F1404" s="44">
        <v>472</v>
      </c>
      <c r="G1404" s="44">
        <v>21</v>
      </c>
      <c r="H1404" s="44">
        <v>9</v>
      </c>
      <c r="I1404" s="35">
        <v>15</v>
      </c>
      <c r="J1404" s="48">
        <f t="shared" si="546"/>
        <v>1308</v>
      </c>
      <c r="K1404" s="48">
        <f t="shared" si="547"/>
        <v>45</v>
      </c>
      <c r="L1404" s="44">
        <v>460</v>
      </c>
      <c r="M1404" s="19">
        <v>211</v>
      </c>
      <c r="N1404" s="19"/>
      <c r="O1404" s="19">
        <v>15</v>
      </c>
      <c r="P1404" s="45">
        <v>8</v>
      </c>
      <c r="Q1404" s="49"/>
      <c r="R1404" s="48">
        <f t="shared" si="548"/>
        <v>671</v>
      </c>
      <c r="S1404" s="48">
        <f t="shared" si="549"/>
        <v>23</v>
      </c>
      <c r="T1404" s="50">
        <f t="shared" si="563"/>
        <v>68</v>
      </c>
      <c r="U1404" s="88">
        <v>2.2000000000000002</v>
      </c>
      <c r="V1404" s="52">
        <v>3.8</v>
      </c>
      <c r="W1404" s="53">
        <v>6</v>
      </c>
      <c r="X1404" s="53"/>
      <c r="Y1404" s="53"/>
      <c r="Z1404" s="53"/>
      <c r="AA1404" s="53"/>
      <c r="AB1404" s="53"/>
      <c r="AC1404" s="67">
        <f t="shared" si="550"/>
        <v>0</v>
      </c>
      <c r="AD1404" s="51"/>
      <c r="AE1404" s="20">
        <f t="shared" si="551"/>
        <v>0</v>
      </c>
      <c r="AF1404" s="85">
        <f t="shared" si="565"/>
        <v>80</v>
      </c>
      <c r="AG1404" s="21">
        <f t="shared" si="564"/>
        <v>80</v>
      </c>
      <c r="AH1404" s="82">
        <v>109</v>
      </c>
      <c r="AI1404" s="51"/>
      <c r="AJ1404" s="22">
        <f t="shared" si="552"/>
        <v>80</v>
      </c>
      <c r="AK1404" s="23">
        <f t="shared" si="553"/>
        <v>44.56</v>
      </c>
      <c r="AL1404" s="54"/>
      <c r="AM1404" s="24">
        <f t="shared" si="554"/>
        <v>0</v>
      </c>
      <c r="AN1404" s="25">
        <f t="shared" si="555"/>
        <v>124.56</v>
      </c>
      <c r="AO1404" s="26">
        <f t="shared" si="556"/>
        <v>124.56</v>
      </c>
      <c r="AP1404" s="79"/>
      <c r="AQ1404" s="24">
        <v>70</v>
      </c>
      <c r="AR1404" s="25">
        <v>200</v>
      </c>
      <c r="AS1404" s="25">
        <v>0</v>
      </c>
      <c r="AT1404" s="25">
        <v>40</v>
      </c>
      <c r="AU1404" s="25">
        <v>0</v>
      </c>
      <c r="AV1404" s="62">
        <f t="shared" si="557"/>
        <v>310</v>
      </c>
      <c r="AW1404" s="64">
        <f t="shared" si="558"/>
        <v>294.5</v>
      </c>
      <c r="AX1404" s="114">
        <v>6</v>
      </c>
      <c r="AY1404" s="114">
        <v>20</v>
      </c>
      <c r="AZ1404" s="114">
        <v>8</v>
      </c>
      <c r="BA1404" s="114">
        <v>1</v>
      </c>
      <c r="BB1404" s="81">
        <f t="shared" si="559"/>
        <v>35</v>
      </c>
      <c r="BC1404" s="80">
        <f t="shared" si="560"/>
        <v>259.5</v>
      </c>
      <c r="BD1404" s="36">
        <f t="shared" si="561"/>
        <v>124.56</v>
      </c>
      <c r="BE1404" s="80">
        <f t="shared" si="562"/>
        <v>134.94</v>
      </c>
    </row>
    <row r="1405" spans="1:57" ht="17.399999999999999">
      <c r="A1405" s="217">
        <v>41938</v>
      </c>
      <c r="B1405" s="201" t="str">
        <f t="shared" si="544"/>
        <v>07:30:00</v>
      </c>
      <c r="C1405" s="27" t="s">
        <v>30</v>
      </c>
      <c r="D1405" s="44">
        <v>599</v>
      </c>
      <c r="E1405" s="44">
        <v>251</v>
      </c>
      <c r="F1405" s="44">
        <v>471</v>
      </c>
      <c r="G1405" s="44">
        <v>21</v>
      </c>
      <c r="H1405" s="44">
        <v>9</v>
      </c>
      <c r="I1405" s="35">
        <v>15</v>
      </c>
      <c r="J1405" s="48">
        <f t="shared" si="546"/>
        <v>1321</v>
      </c>
      <c r="K1405" s="48">
        <f t="shared" si="547"/>
        <v>45</v>
      </c>
      <c r="L1405" s="44">
        <v>445</v>
      </c>
      <c r="M1405" s="19">
        <v>215</v>
      </c>
      <c r="N1405" s="19"/>
      <c r="O1405" s="19">
        <v>15</v>
      </c>
      <c r="P1405" s="45">
        <v>8</v>
      </c>
      <c r="Q1405" s="49"/>
      <c r="R1405" s="48">
        <f t="shared" si="548"/>
        <v>660</v>
      </c>
      <c r="S1405" s="48">
        <f t="shared" si="549"/>
        <v>23</v>
      </c>
      <c r="T1405" s="50">
        <f t="shared" si="563"/>
        <v>68</v>
      </c>
      <c r="U1405" s="88">
        <v>2.2000000000000002</v>
      </c>
      <c r="V1405" s="52">
        <v>4</v>
      </c>
      <c r="W1405" s="53">
        <v>6</v>
      </c>
      <c r="X1405" s="53"/>
      <c r="Y1405" s="53"/>
      <c r="Z1405" s="53"/>
      <c r="AA1405" s="53"/>
      <c r="AB1405" s="53"/>
      <c r="AC1405" s="67">
        <f t="shared" si="550"/>
        <v>0</v>
      </c>
      <c r="AD1405" s="51"/>
      <c r="AE1405" s="20">
        <f t="shared" si="551"/>
        <v>0</v>
      </c>
      <c r="AF1405" s="85">
        <f t="shared" si="565"/>
        <v>80.2</v>
      </c>
      <c r="AG1405" s="21">
        <f t="shared" si="564"/>
        <v>80.2</v>
      </c>
      <c r="AH1405" s="82">
        <v>110</v>
      </c>
      <c r="AI1405" s="51"/>
      <c r="AJ1405" s="22">
        <f t="shared" si="552"/>
        <v>80.2</v>
      </c>
      <c r="AK1405" s="23">
        <f t="shared" si="553"/>
        <v>42.08</v>
      </c>
      <c r="AL1405" s="54"/>
      <c r="AM1405" s="24">
        <f t="shared" si="554"/>
        <v>0</v>
      </c>
      <c r="AN1405" s="25">
        <f t="shared" si="555"/>
        <v>122.28</v>
      </c>
      <c r="AO1405" s="26">
        <f t="shared" si="556"/>
        <v>122.28</v>
      </c>
      <c r="AP1405" s="79"/>
      <c r="AQ1405" s="24">
        <v>65</v>
      </c>
      <c r="AR1405" s="25">
        <v>200</v>
      </c>
      <c r="AS1405" s="25">
        <v>0</v>
      </c>
      <c r="AT1405" s="25">
        <v>40</v>
      </c>
      <c r="AU1405" s="25">
        <v>0</v>
      </c>
      <c r="AV1405" s="62">
        <f t="shared" si="557"/>
        <v>305</v>
      </c>
      <c r="AW1405" s="64">
        <f t="shared" si="558"/>
        <v>289.75</v>
      </c>
      <c r="AX1405" s="114">
        <v>6</v>
      </c>
      <c r="AY1405" s="114">
        <v>20</v>
      </c>
      <c r="AZ1405" s="114">
        <v>8</v>
      </c>
      <c r="BA1405" s="114">
        <v>1</v>
      </c>
      <c r="BB1405" s="81">
        <f t="shared" si="559"/>
        <v>35</v>
      </c>
      <c r="BC1405" s="80">
        <f t="shared" si="560"/>
        <v>254.75</v>
      </c>
      <c r="BD1405" s="36">
        <f t="shared" si="561"/>
        <v>122.28</v>
      </c>
      <c r="BE1405" s="80">
        <f t="shared" si="562"/>
        <v>132.47</v>
      </c>
    </row>
    <row r="1406" spans="1:57" ht="17.399999999999999">
      <c r="A1406" s="217">
        <v>41938</v>
      </c>
      <c r="B1406" s="201" t="str">
        <f t="shared" si="544"/>
        <v>08:00:00</v>
      </c>
      <c r="C1406" s="27" t="s">
        <v>14</v>
      </c>
      <c r="D1406" s="44">
        <v>569</v>
      </c>
      <c r="E1406" s="44">
        <v>162</v>
      </c>
      <c r="F1406" s="44">
        <v>465</v>
      </c>
      <c r="G1406" s="44">
        <v>20</v>
      </c>
      <c r="H1406" s="44">
        <v>6</v>
      </c>
      <c r="I1406" s="35">
        <v>15</v>
      </c>
      <c r="J1406" s="48">
        <f t="shared" si="546"/>
        <v>1196</v>
      </c>
      <c r="K1406" s="48">
        <f t="shared" si="547"/>
        <v>41</v>
      </c>
      <c r="L1406" s="44">
        <v>456</v>
      </c>
      <c r="M1406" s="19">
        <v>224</v>
      </c>
      <c r="N1406" s="19"/>
      <c r="O1406" s="19">
        <v>15</v>
      </c>
      <c r="P1406" s="45">
        <v>8</v>
      </c>
      <c r="Q1406" s="49"/>
      <c r="R1406" s="48">
        <f t="shared" si="548"/>
        <v>680</v>
      </c>
      <c r="S1406" s="48">
        <f t="shared" si="549"/>
        <v>23</v>
      </c>
      <c r="T1406" s="50">
        <f t="shared" si="563"/>
        <v>64</v>
      </c>
      <c r="U1406" s="88">
        <v>2.1</v>
      </c>
      <c r="V1406" s="52">
        <v>4</v>
      </c>
      <c r="W1406" s="53">
        <v>5</v>
      </c>
      <c r="X1406" s="53"/>
      <c r="Y1406" s="53"/>
      <c r="Z1406" s="53"/>
      <c r="AA1406" s="53"/>
      <c r="AB1406" s="53"/>
      <c r="AC1406" s="67">
        <f t="shared" si="550"/>
        <v>0</v>
      </c>
      <c r="AD1406" s="51"/>
      <c r="AE1406" s="20">
        <f t="shared" si="551"/>
        <v>0</v>
      </c>
      <c r="AF1406" s="85">
        <f t="shared" si="565"/>
        <v>75.099999999999994</v>
      </c>
      <c r="AG1406" s="21">
        <f t="shared" si="564"/>
        <v>75.099999999999994</v>
      </c>
      <c r="AH1406" s="82">
        <v>111</v>
      </c>
      <c r="AI1406" s="51"/>
      <c r="AJ1406" s="22">
        <f t="shared" si="552"/>
        <v>75.099999999999994</v>
      </c>
      <c r="AK1406" s="23">
        <f t="shared" si="553"/>
        <v>47.180000000000007</v>
      </c>
      <c r="AL1406" s="54"/>
      <c r="AM1406" s="24">
        <f t="shared" si="554"/>
        <v>0</v>
      </c>
      <c r="AN1406" s="25">
        <f t="shared" si="555"/>
        <v>122.28</v>
      </c>
      <c r="AO1406" s="26">
        <f t="shared" si="556"/>
        <v>122.28</v>
      </c>
      <c r="AP1406" s="79"/>
      <c r="AQ1406" s="24">
        <v>65</v>
      </c>
      <c r="AR1406" s="25">
        <v>200</v>
      </c>
      <c r="AS1406" s="25">
        <v>0</v>
      </c>
      <c r="AT1406" s="25">
        <v>40</v>
      </c>
      <c r="AU1406" s="25">
        <v>0</v>
      </c>
      <c r="AV1406" s="62">
        <f t="shared" si="557"/>
        <v>305</v>
      </c>
      <c r="AW1406" s="64">
        <f t="shared" si="558"/>
        <v>289.75</v>
      </c>
      <c r="AX1406" s="114">
        <v>6</v>
      </c>
      <c r="AY1406" s="114">
        <v>20</v>
      </c>
      <c r="AZ1406" s="114">
        <v>8</v>
      </c>
      <c r="BA1406" s="114">
        <v>1</v>
      </c>
      <c r="BB1406" s="81">
        <f t="shared" si="559"/>
        <v>35</v>
      </c>
      <c r="BC1406" s="80">
        <f t="shared" si="560"/>
        <v>254.75</v>
      </c>
      <c r="BD1406" s="36">
        <f t="shared" si="561"/>
        <v>122.28</v>
      </c>
      <c r="BE1406" s="80">
        <f t="shared" si="562"/>
        <v>132.47</v>
      </c>
    </row>
    <row r="1407" spans="1:57" ht="17.399999999999999">
      <c r="A1407" s="217">
        <v>41938</v>
      </c>
      <c r="B1407" s="201" t="str">
        <f t="shared" si="544"/>
        <v>08:30:00</v>
      </c>
      <c r="C1407" s="27" t="s">
        <v>31</v>
      </c>
      <c r="D1407" s="44">
        <v>580</v>
      </c>
      <c r="E1407" s="44">
        <v>249</v>
      </c>
      <c r="F1407" s="44">
        <v>484</v>
      </c>
      <c r="G1407" s="44">
        <v>20</v>
      </c>
      <c r="H1407" s="44">
        <v>9</v>
      </c>
      <c r="I1407" s="35">
        <v>15</v>
      </c>
      <c r="J1407" s="48">
        <f t="shared" si="546"/>
        <v>1313</v>
      </c>
      <c r="K1407" s="48">
        <f t="shared" si="547"/>
        <v>44</v>
      </c>
      <c r="L1407" s="44">
        <v>468</v>
      </c>
      <c r="M1407" s="19">
        <v>228</v>
      </c>
      <c r="N1407" s="19"/>
      <c r="O1407" s="19">
        <v>15</v>
      </c>
      <c r="P1407" s="45">
        <v>8</v>
      </c>
      <c r="Q1407" s="49"/>
      <c r="R1407" s="48">
        <f t="shared" si="548"/>
        <v>696</v>
      </c>
      <c r="S1407" s="48">
        <f t="shared" si="549"/>
        <v>23</v>
      </c>
      <c r="T1407" s="50">
        <f t="shared" si="563"/>
        <v>67</v>
      </c>
      <c r="U1407" s="88">
        <v>2.1</v>
      </c>
      <c r="V1407" s="52">
        <v>4</v>
      </c>
      <c r="W1407" s="53">
        <v>8</v>
      </c>
      <c r="X1407" s="53"/>
      <c r="Y1407" s="53"/>
      <c r="Z1407" s="53"/>
      <c r="AA1407" s="53"/>
      <c r="AB1407" s="53"/>
      <c r="AC1407" s="67">
        <f t="shared" si="550"/>
        <v>0</v>
      </c>
      <c r="AD1407" s="51"/>
      <c r="AE1407" s="20">
        <f t="shared" si="551"/>
        <v>0</v>
      </c>
      <c r="AF1407" s="85">
        <f t="shared" si="565"/>
        <v>81.099999999999994</v>
      </c>
      <c r="AG1407" s="21">
        <f t="shared" si="564"/>
        <v>81.099999999999994</v>
      </c>
      <c r="AH1407" s="82">
        <v>112</v>
      </c>
      <c r="AI1407" s="51"/>
      <c r="AJ1407" s="22">
        <f t="shared" si="552"/>
        <v>81.099999999999994</v>
      </c>
      <c r="AK1407" s="23">
        <f t="shared" si="553"/>
        <v>41.180000000000007</v>
      </c>
      <c r="AL1407" s="54"/>
      <c r="AM1407" s="24">
        <f t="shared" si="554"/>
        <v>0</v>
      </c>
      <c r="AN1407" s="25">
        <f t="shared" si="555"/>
        <v>122.28</v>
      </c>
      <c r="AO1407" s="26">
        <f t="shared" si="556"/>
        <v>122.28</v>
      </c>
      <c r="AP1407" s="79"/>
      <c r="AQ1407" s="24">
        <v>65</v>
      </c>
      <c r="AR1407" s="25">
        <v>200</v>
      </c>
      <c r="AS1407" s="25">
        <v>0</v>
      </c>
      <c r="AT1407" s="25">
        <v>40</v>
      </c>
      <c r="AU1407" s="25">
        <v>0</v>
      </c>
      <c r="AV1407" s="62">
        <f t="shared" si="557"/>
        <v>305</v>
      </c>
      <c r="AW1407" s="64">
        <f t="shared" si="558"/>
        <v>289.75</v>
      </c>
      <c r="AX1407" s="114">
        <v>6</v>
      </c>
      <c r="AY1407" s="114">
        <v>20</v>
      </c>
      <c r="AZ1407" s="114">
        <v>8</v>
      </c>
      <c r="BA1407" s="114">
        <v>1</v>
      </c>
      <c r="BB1407" s="81">
        <f t="shared" si="559"/>
        <v>35</v>
      </c>
      <c r="BC1407" s="80">
        <f t="shared" si="560"/>
        <v>254.75</v>
      </c>
      <c r="BD1407" s="36">
        <f t="shared" si="561"/>
        <v>122.28</v>
      </c>
      <c r="BE1407" s="80">
        <f t="shared" si="562"/>
        <v>132.47</v>
      </c>
    </row>
    <row r="1408" spans="1:57" ht="17.399999999999999">
      <c r="A1408" s="217">
        <v>41938</v>
      </c>
      <c r="B1408" s="201" t="str">
        <f t="shared" si="544"/>
        <v>09:00:00</v>
      </c>
      <c r="C1408" s="27" t="s">
        <v>15</v>
      </c>
      <c r="D1408" s="44">
        <v>571</v>
      </c>
      <c r="E1408" s="44">
        <v>247</v>
      </c>
      <c r="F1408" s="44">
        <v>472</v>
      </c>
      <c r="G1408" s="44">
        <v>20</v>
      </c>
      <c r="H1408" s="44">
        <v>9</v>
      </c>
      <c r="I1408" s="35">
        <v>15</v>
      </c>
      <c r="J1408" s="48">
        <f t="shared" si="546"/>
        <v>1290</v>
      </c>
      <c r="K1408" s="48">
        <f t="shared" si="547"/>
        <v>44</v>
      </c>
      <c r="L1408" s="44">
        <v>458</v>
      </c>
      <c r="M1408" s="19">
        <v>220</v>
      </c>
      <c r="N1408" s="19"/>
      <c r="O1408" s="19">
        <v>16</v>
      </c>
      <c r="P1408" s="45">
        <v>8</v>
      </c>
      <c r="Q1408" s="49"/>
      <c r="R1408" s="48">
        <f t="shared" si="548"/>
        <v>678</v>
      </c>
      <c r="S1408" s="48">
        <f t="shared" si="549"/>
        <v>24</v>
      </c>
      <c r="T1408" s="50">
        <f t="shared" si="563"/>
        <v>68</v>
      </c>
      <c r="U1408" s="88">
        <v>2</v>
      </c>
      <c r="V1408" s="52">
        <v>4</v>
      </c>
      <c r="W1408" s="53">
        <v>8</v>
      </c>
      <c r="X1408" s="53"/>
      <c r="Y1408" s="53"/>
      <c r="Z1408" s="53"/>
      <c r="AA1408" s="53"/>
      <c r="AB1408" s="53"/>
      <c r="AC1408" s="67">
        <f t="shared" si="550"/>
        <v>0</v>
      </c>
      <c r="AD1408" s="51"/>
      <c r="AE1408" s="20">
        <f t="shared" si="551"/>
        <v>0</v>
      </c>
      <c r="AF1408" s="85">
        <f t="shared" si="565"/>
        <v>82</v>
      </c>
      <c r="AG1408" s="21">
        <f t="shared" si="564"/>
        <v>82</v>
      </c>
      <c r="AH1408" s="82">
        <v>113</v>
      </c>
      <c r="AI1408" s="51"/>
      <c r="AJ1408" s="22">
        <f t="shared" si="552"/>
        <v>82</v>
      </c>
      <c r="AK1408" s="23">
        <f t="shared" si="553"/>
        <v>40.28</v>
      </c>
      <c r="AL1408" s="54"/>
      <c r="AM1408" s="24">
        <f t="shared" si="554"/>
        <v>0</v>
      </c>
      <c r="AN1408" s="25">
        <f t="shared" si="555"/>
        <v>122.28</v>
      </c>
      <c r="AO1408" s="26">
        <f t="shared" si="556"/>
        <v>122.28</v>
      </c>
      <c r="AP1408" s="79"/>
      <c r="AQ1408" s="24">
        <v>65</v>
      </c>
      <c r="AR1408" s="25">
        <v>200</v>
      </c>
      <c r="AS1408" s="25">
        <v>0</v>
      </c>
      <c r="AT1408" s="25">
        <v>40</v>
      </c>
      <c r="AU1408" s="25">
        <v>0</v>
      </c>
      <c r="AV1408" s="62">
        <f t="shared" si="557"/>
        <v>305</v>
      </c>
      <c r="AW1408" s="64">
        <f t="shared" si="558"/>
        <v>289.75</v>
      </c>
      <c r="AX1408" s="114">
        <v>6</v>
      </c>
      <c r="AY1408" s="114">
        <v>20</v>
      </c>
      <c r="AZ1408" s="114">
        <v>8</v>
      </c>
      <c r="BA1408" s="114">
        <v>1</v>
      </c>
      <c r="BB1408" s="81">
        <f t="shared" si="559"/>
        <v>35</v>
      </c>
      <c r="BC1408" s="80">
        <f t="shared" si="560"/>
        <v>254.75</v>
      </c>
      <c r="BD1408" s="36">
        <f t="shared" si="561"/>
        <v>122.28</v>
      </c>
      <c r="BE1408" s="80">
        <f t="shared" si="562"/>
        <v>132.47</v>
      </c>
    </row>
    <row r="1409" spans="1:57" ht="17.399999999999999">
      <c r="A1409" s="217">
        <v>41938</v>
      </c>
      <c r="B1409" s="201" t="str">
        <f t="shared" si="544"/>
        <v>09:30:00</v>
      </c>
      <c r="C1409" s="27" t="s">
        <v>32</v>
      </c>
      <c r="D1409" s="44">
        <v>576</v>
      </c>
      <c r="E1409" s="44">
        <v>255</v>
      </c>
      <c r="F1409" s="44">
        <v>477</v>
      </c>
      <c r="G1409" s="44">
        <v>20</v>
      </c>
      <c r="H1409" s="44">
        <v>9</v>
      </c>
      <c r="I1409" s="35">
        <v>15</v>
      </c>
      <c r="J1409" s="48">
        <f t="shared" si="546"/>
        <v>1308</v>
      </c>
      <c r="K1409" s="48">
        <f t="shared" si="547"/>
        <v>44</v>
      </c>
      <c r="L1409" s="44">
        <v>467</v>
      </c>
      <c r="M1409" s="19">
        <v>220</v>
      </c>
      <c r="N1409" s="19"/>
      <c r="O1409" s="19">
        <v>16</v>
      </c>
      <c r="P1409" s="45">
        <v>8</v>
      </c>
      <c r="Q1409" s="49"/>
      <c r="R1409" s="48">
        <f t="shared" si="548"/>
        <v>687</v>
      </c>
      <c r="S1409" s="48">
        <f t="shared" si="549"/>
        <v>24</v>
      </c>
      <c r="T1409" s="50">
        <f t="shared" si="563"/>
        <v>68</v>
      </c>
      <c r="U1409" s="88">
        <v>2</v>
      </c>
      <c r="V1409" s="52">
        <v>4</v>
      </c>
      <c r="W1409" s="53">
        <v>6.2</v>
      </c>
      <c r="X1409" s="53"/>
      <c r="Y1409" s="53"/>
      <c r="Z1409" s="53"/>
      <c r="AA1409" s="53"/>
      <c r="AB1409" s="53"/>
      <c r="AC1409" s="67">
        <f t="shared" si="550"/>
        <v>0</v>
      </c>
      <c r="AD1409" s="51"/>
      <c r="AE1409" s="20">
        <f t="shared" si="551"/>
        <v>0</v>
      </c>
      <c r="AF1409" s="85">
        <f t="shared" si="565"/>
        <v>80.2</v>
      </c>
      <c r="AG1409" s="21">
        <f t="shared" si="564"/>
        <v>80.2</v>
      </c>
      <c r="AH1409" s="82">
        <v>114</v>
      </c>
      <c r="AI1409" s="51"/>
      <c r="AJ1409" s="22">
        <f t="shared" si="552"/>
        <v>80.2</v>
      </c>
      <c r="AK1409" s="23">
        <f t="shared" si="553"/>
        <v>42.08</v>
      </c>
      <c r="AL1409" s="54"/>
      <c r="AM1409" s="24">
        <f t="shared" si="554"/>
        <v>0</v>
      </c>
      <c r="AN1409" s="25">
        <f t="shared" si="555"/>
        <v>122.28</v>
      </c>
      <c r="AO1409" s="26">
        <f t="shared" si="556"/>
        <v>122.28</v>
      </c>
      <c r="AP1409" s="79"/>
      <c r="AQ1409" s="24">
        <v>65</v>
      </c>
      <c r="AR1409" s="25">
        <v>200</v>
      </c>
      <c r="AS1409" s="25">
        <v>0</v>
      </c>
      <c r="AT1409" s="25">
        <v>40</v>
      </c>
      <c r="AU1409" s="25">
        <v>0</v>
      </c>
      <c r="AV1409" s="62">
        <f t="shared" si="557"/>
        <v>305</v>
      </c>
      <c r="AW1409" s="64">
        <f t="shared" si="558"/>
        <v>289.75</v>
      </c>
      <c r="AX1409" s="114">
        <v>6</v>
      </c>
      <c r="AY1409" s="114">
        <v>20</v>
      </c>
      <c r="AZ1409" s="114">
        <v>8</v>
      </c>
      <c r="BA1409" s="114">
        <v>1</v>
      </c>
      <c r="BB1409" s="81">
        <f t="shared" si="559"/>
        <v>35</v>
      </c>
      <c r="BC1409" s="80">
        <f t="shared" si="560"/>
        <v>254.75</v>
      </c>
      <c r="BD1409" s="36">
        <f t="shared" si="561"/>
        <v>122.28</v>
      </c>
      <c r="BE1409" s="80">
        <f t="shared" si="562"/>
        <v>132.47</v>
      </c>
    </row>
    <row r="1410" spans="1:57" ht="17.399999999999999">
      <c r="A1410" s="217">
        <v>41938</v>
      </c>
      <c r="B1410" s="201" t="str">
        <f t="shared" si="544"/>
        <v>10:00:00</v>
      </c>
      <c r="C1410" s="27" t="s">
        <v>16</v>
      </c>
      <c r="D1410" s="44">
        <v>603</v>
      </c>
      <c r="E1410" s="44">
        <v>254</v>
      </c>
      <c r="F1410" s="44">
        <v>488</v>
      </c>
      <c r="G1410" s="44">
        <v>21</v>
      </c>
      <c r="H1410" s="44">
        <v>9</v>
      </c>
      <c r="I1410" s="35">
        <v>16</v>
      </c>
      <c r="J1410" s="48">
        <f t="shared" si="546"/>
        <v>1345</v>
      </c>
      <c r="K1410" s="48">
        <f t="shared" si="547"/>
        <v>46</v>
      </c>
      <c r="L1410" s="44">
        <v>484</v>
      </c>
      <c r="M1410" s="19">
        <v>213</v>
      </c>
      <c r="N1410" s="19"/>
      <c r="O1410" s="19">
        <v>16</v>
      </c>
      <c r="P1410" s="45">
        <v>7</v>
      </c>
      <c r="Q1410" s="49"/>
      <c r="R1410" s="48">
        <f t="shared" si="548"/>
        <v>697</v>
      </c>
      <c r="S1410" s="48">
        <f t="shared" si="549"/>
        <v>23</v>
      </c>
      <c r="T1410" s="50">
        <f t="shared" si="563"/>
        <v>69</v>
      </c>
      <c r="U1410" s="88">
        <v>2</v>
      </c>
      <c r="V1410" s="52">
        <v>3.5</v>
      </c>
      <c r="W1410" s="53">
        <v>6.2</v>
      </c>
      <c r="X1410" s="53"/>
      <c r="Y1410" s="53"/>
      <c r="Z1410" s="53"/>
      <c r="AA1410" s="53"/>
      <c r="AB1410" s="53"/>
      <c r="AC1410" s="67">
        <f t="shared" si="550"/>
        <v>0</v>
      </c>
      <c r="AD1410" s="51"/>
      <c r="AE1410" s="20">
        <f t="shared" si="551"/>
        <v>0</v>
      </c>
      <c r="AF1410" s="85">
        <f t="shared" si="565"/>
        <v>80.7</v>
      </c>
      <c r="AG1410" s="21">
        <f t="shared" si="564"/>
        <v>80.7</v>
      </c>
      <c r="AH1410" s="82">
        <v>115</v>
      </c>
      <c r="AI1410" s="51"/>
      <c r="AJ1410" s="22">
        <f t="shared" si="552"/>
        <v>80.7</v>
      </c>
      <c r="AK1410" s="23">
        <f t="shared" si="553"/>
        <v>41.58</v>
      </c>
      <c r="AL1410" s="54"/>
      <c r="AM1410" s="24">
        <f t="shared" si="554"/>
        <v>0</v>
      </c>
      <c r="AN1410" s="25">
        <f t="shared" si="555"/>
        <v>122.28</v>
      </c>
      <c r="AO1410" s="26">
        <f t="shared" si="556"/>
        <v>122.28</v>
      </c>
      <c r="AP1410" s="79"/>
      <c r="AQ1410" s="24">
        <v>65</v>
      </c>
      <c r="AR1410" s="25">
        <v>200</v>
      </c>
      <c r="AS1410" s="25">
        <v>0</v>
      </c>
      <c r="AT1410" s="25">
        <v>40</v>
      </c>
      <c r="AU1410" s="25">
        <v>0</v>
      </c>
      <c r="AV1410" s="62">
        <f t="shared" si="557"/>
        <v>305</v>
      </c>
      <c r="AW1410" s="64">
        <f t="shared" si="558"/>
        <v>289.75</v>
      </c>
      <c r="AX1410" s="114">
        <v>6</v>
      </c>
      <c r="AY1410" s="114">
        <v>20</v>
      </c>
      <c r="AZ1410" s="114">
        <v>8</v>
      </c>
      <c r="BA1410" s="114">
        <v>1</v>
      </c>
      <c r="BB1410" s="81">
        <f t="shared" si="559"/>
        <v>35</v>
      </c>
      <c r="BC1410" s="80">
        <f t="shared" si="560"/>
        <v>254.75</v>
      </c>
      <c r="BD1410" s="36">
        <f t="shared" si="561"/>
        <v>122.28</v>
      </c>
      <c r="BE1410" s="80">
        <f t="shared" si="562"/>
        <v>132.47</v>
      </c>
    </row>
    <row r="1411" spans="1:57" ht="17.399999999999999">
      <c r="A1411" s="217">
        <v>41938</v>
      </c>
      <c r="B1411" s="201" t="str">
        <f t="shared" ref="B1411:B1474" si="566">LEFT(C1411,2) &amp; ":" &amp; RIGHT(C1411,2) &amp; ":00"</f>
        <v>10:30:00</v>
      </c>
      <c r="C1411" s="27" t="s">
        <v>45</v>
      </c>
      <c r="D1411" s="44">
        <v>598</v>
      </c>
      <c r="E1411" s="44">
        <v>271</v>
      </c>
      <c r="F1411" s="44">
        <v>470</v>
      </c>
      <c r="G1411" s="44">
        <v>21</v>
      </c>
      <c r="H1411" s="44">
        <v>9</v>
      </c>
      <c r="I1411" s="35">
        <v>15</v>
      </c>
      <c r="J1411" s="48">
        <f t="shared" si="546"/>
        <v>1339</v>
      </c>
      <c r="K1411" s="48">
        <f t="shared" si="547"/>
        <v>45</v>
      </c>
      <c r="L1411" s="44">
        <v>493</v>
      </c>
      <c r="M1411" s="19">
        <v>210</v>
      </c>
      <c r="N1411" s="19"/>
      <c r="O1411" s="19">
        <v>16</v>
      </c>
      <c r="P1411" s="45">
        <v>7</v>
      </c>
      <c r="Q1411" s="49"/>
      <c r="R1411" s="48">
        <f t="shared" si="548"/>
        <v>703</v>
      </c>
      <c r="S1411" s="48">
        <f t="shared" si="549"/>
        <v>23</v>
      </c>
      <c r="T1411" s="50">
        <f t="shared" si="563"/>
        <v>68</v>
      </c>
      <c r="U1411" s="88">
        <v>2</v>
      </c>
      <c r="V1411" s="52">
        <v>3.5</v>
      </c>
      <c r="W1411" s="53">
        <v>6.6</v>
      </c>
      <c r="X1411" s="53"/>
      <c r="Y1411" s="53"/>
      <c r="Z1411" s="53"/>
      <c r="AA1411" s="53"/>
      <c r="AB1411" s="53"/>
      <c r="AC1411" s="67">
        <f t="shared" si="550"/>
        <v>0</v>
      </c>
      <c r="AD1411" s="51"/>
      <c r="AE1411" s="20">
        <f t="shared" si="551"/>
        <v>0</v>
      </c>
      <c r="AF1411" s="85">
        <f t="shared" si="565"/>
        <v>80.099999999999994</v>
      </c>
      <c r="AG1411" s="21">
        <f t="shared" si="564"/>
        <v>80.099999999999994</v>
      </c>
      <c r="AH1411" s="82">
        <v>116</v>
      </c>
      <c r="AI1411" s="51"/>
      <c r="AJ1411" s="22">
        <f t="shared" si="552"/>
        <v>80.099999999999994</v>
      </c>
      <c r="AK1411" s="23">
        <f t="shared" si="553"/>
        <v>42.180000000000007</v>
      </c>
      <c r="AL1411" s="54"/>
      <c r="AM1411" s="24">
        <f t="shared" si="554"/>
        <v>0</v>
      </c>
      <c r="AN1411" s="25">
        <f t="shared" si="555"/>
        <v>122.28</v>
      </c>
      <c r="AO1411" s="26">
        <f t="shared" si="556"/>
        <v>122.28</v>
      </c>
      <c r="AP1411" s="79"/>
      <c r="AQ1411" s="24">
        <v>65</v>
      </c>
      <c r="AR1411" s="25">
        <v>200</v>
      </c>
      <c r="AS1411" s="25">
        <v>0</v>
      </c>
      <c r="AT1411" s="25">
        <v>40</v>
      </c>
      <c r="AU1411" s="25">
        <v>0</v>
      </c>
      <c r="AV1411" s="62">
        <f t="shared" si="557"/>
        <v>305</v>
      </c>
      <c r="AW1411" s="64">
        <f t="shared" si="558"/>
        <v>289.75</v>
      </c>
      <c r="AX1411" s="114">
        <v>6</v>
      </c>
      <c r="AY1411" s="114">
        <v>20</v>
      </c>
      <c r="AZ1411" s="114">
        <v>8</v>
      </c>
      <c r="BA1411" s="114">
        <v>1</v>
      </c>
      <c r="BB1411" s="81">
        <f t="shared" si="559"/>
        <v>35</v>
      </c>
      <c r="BC1411" s="80">
        <f t="shared" si="560"/>
        <v>254.75</v>
      </c>
      <c r="BD1411" s="36">
        <f t="shared" si="561"/>
        <v>122.28</v>
      </c>
      <c r="BE1411" s="80">
        <f t="shared" si="562"/>
        <v>132.47</v>
      </c>
    </row>
    <row r="1412" spans="1:57" ht="17.399999999999999">
      <c r="A1412" s="217">
        <v>41938</v>
      </c>
      <c r="B1412" s="201" t="str">
        <f t="shared" si="566"/>
        <v>11:00:00</v>
      </c>
      <c r="C1412" s="27" t="s">
        <v>17</v>
      </c>
      <c r="D1412" s="44">
        <v>623</v>
      </c>
      <c r="E1412" s="44">
        <v>276</v>
      </c>
      <c r="F1412" s="44">
        <v>483</v>
      </c>
      <c r="G1412" s="44">
        <v>22</v>
      </c>
      <c r="H1412" s="44">
        <v>10</v>
      </c>
      <c r="I1412" s="35">
        <v>16</v>
      </c>
      <c r="J1412" s="48">
        <f t="shared" si="546"/>
        <v>1382</v>
      </c>
      <c r="K1412" s="48">
        <f t="shared" si="547"/>
        <v>48</v>
      </c>
      <c r="L1412" s="44">
        <v>502</v>
      </c>
      <c r="M1412" s="19">
        <v>209</v>
      </c>
      <c r="N1412" s="19"/>
      <c r="O1412" s="19">
        <v>16</v>
      </c>
      <c r="P1412" s="45">
        <v>7</v>
      </c>
      <c r="Q1412" s="49"/>
      <c r="R1412" s="48">
        <f t="shared" si="548"/>
        <v>711</v>
      </c>
      <c r="S1412" s="48">
        <f t="shared" si="549"/>
        <v>23</v>
      </c>
      <c r="T1412" s="50">
        <f t="shared" si="563"/>
        <v>71</v>
      </c>
      <c r="U1412" s="88">
        <v>2.1</v>
      </c>
      <c r="V1412" s="52">
        <v>3.5</v>
      </c>
      <c r="W1412" s="53">
        <v>6.6</v>
      </c>
      <c r="X1412" s="53"/>
      <c r="Y1412" s="53"/>
      <c r="Z1412" s="53"/>
      <c r="AA1412" s="53"/>
      <c r="AB1412" s="53"/>
      <c r="AC1412" s="67">
        <f t="shared" si="550"/>
        <v>0</v>
      </c>
      <c r="AD1412" s="51"/>
      <c r="AE1412" s="20">
        <f t="shared" si="551"/>
        <v>0</v>
      </c>
      <c r="AF1412" s="85">
        <f t="shared" si="565"/>
        <v>83.199999999999989</v>
      </c>
      <c r="AG1412" s="21">
        <f t="shared" si="564"/>
        <v>83.199999999999989</v>
      </c>
      <c r="AH1412" s="82">
        <v>117</v>
      </c>
      <c r="AI1412" s="51"/>
      <c r="AJ1412" s="22">
        <f t="shared" si="552"/>
        <v>83.199999999999989</v>
      </c>
      <c r="AK1412" s="23">
        <f t="shared" si="553"/>
        <v>32.240000000000009</v>
      </c>
      <c r="AL1412" s="54"/>
      <c r="AM1412" s="24">
        <f t="shared" si="554"/>
        <v>0</v>
      </c>
      <c r="AN1412" s="25">
        <f t="shared" si="555"/>
        <v>115.44</v>
      </c>
      <c r="AO1412" s="26">
        <f t="shared" si="556"/>
        <v>115.44</v>
      </c>
      <c r="AP1412" s="79"/>
      <c r="AQ1412" s="24">
        <v>50</v>
      </c>
      <c r="AR1412" s="25">
        <v>200</v>
      </c>
      <c r="AS1412" s="25">
        <v>0</v>
      </c>
      <c r="AT1412" s="25">
        <v>40</v>
      </c>
      <c r="AU1412" s="25">
        <v>0</v>
      </c>
      <c r="AV1412" s="62">
        <f t="shared" si="557"/>
        <v>290</v>
      </c>
      <c r="AW1412" s="64">
        <f t="shared" si="558"/>
        <v>275.5</v>
      </c>
      <c r="AX1412" s="114">
        <v>6</v>
      </c>
      <c r="AY1412" s="114">
        <v>20</v>
      </c>
      <c r="AZ1412" s="114">
        <v>8</v>
      </c>
      <c r="BA1412" s="114">
        <v>1</v>
      </c>
      <c r="BB1412" s="81">
        <f t="shared" si="559"/>
        <v>35</v>
      </c>
      <c r="BC1412" s="80">
        <f t="shared" si="560"/>
        <v>240.5</v>
      </c>
      <c r="BD1412" s="36">
        <f t="shared" si="561"/>
        <v>115.44</v>
      </c>
      <c r="BE1412" s="80">
        <f t="shared" si="562"/>
        <v>125.06</v>
      </c>
    </row>
    <row r="1413" spans="1:57" ht="17.399999999999999">
      <c r="A1413" s="217">
        <v>41938</v>
      </c>
      <c r="B1413" s="201" t="str">
        <f t="shared" si="566"/>
        <v>11:30:00</v>
      </c>
      <c r="C1413" s="27" t="s">
        <v>46</v>
      </c>
      <c r="D1413" s="44">
        <v>614</v>
      </c>
      <c r="E1413" s="44">
        <v>284</v>
      </c>
      <c r="F1413" s="44">
        <v>490</v>
      </c>
      <c r="G1413" s="44">
        <v>21</v>
      </c>
      <c r="H1413" s="44">
        <v>10</v>
      </c>
      <c r="I1413" s="35">
        <v>16</v>
      </c>
      <c r="J1413" s="48">
        <f t="shared" si="546"/>
        <v>1388</v>
      </c>
      <c r="K1413" s="48">
        <f t="shared" si="547"/>
        <v>47</v>
      </c>
      <c r="L1413" s="44">
        <v>496</v>
      </c>
      <c r="M1413" s="19">
        <v>215</v>
      </c>
      <c r="N1413" s="19"/>
      <c r="O1413" s="19">
        <v>16</v>
      </c>
      <c r="P1413" s="45">
        <v>7</v>
      </c>
      <c r="Q1413" s="49"/>
      <c r="R1413" s="48">
        <f t="shared" si="548"/>
        <v>711</v>
      </c>
      <c r="S1413" s="48">
        <f t="shared" si="549"/>
        <v>23</v>
      </c>
      <c r="T1413" s="50">
        <f t="shared" si="563"/>
        <v>70</v>
      </c>
      <c r="U1413" s="88">
        <v>2.1</v>
      </c>
      <c r="V1413" s="52">
        <v>3.5</v>
      </c>
      <c r="W1413" s="53">
        <v>6.9</v>
      </c>
      <c r="X1413" s="53"/>
      <c r="Y1413" s="53"/>
      <c r="Z1413" s="53"/>
      <c r="AA1413" s="53"/>
      <c r="AB1413" s="53"/>
      <c r="AC1413" s="67">
        <f t="shared" si="550"/>
        <v>0</v>
      </c>
      <c r="AD1413" s="51"/>
      <c r="AE1413" s="20">
        <f t="shared" si="551"/>
        <v>0</v>
      </c>
      <c r="AF1413" s="85">
        <f t="shared" si="565"/>
        <v>82.5</v>
      </c>
      <c r="AG1413" s="21">
        <f t="shared" si="564"/>
        <v>82.5</v>
      </c>
      <c r="AH1413" s="82">
        <v>118</v>
      </c>
      <c r="AI1413" s="51"/>
      <c r="AJ1413" s="22">
        <f t="shared" si="552"/>
        <v>82.5</v>
      </c>
      <c r="AK1413" s="23">
        <f t="shared" si="553"/>
        <v>32.94</v>
      </c>
      <c r="AL1413" s="54"/>
      <c r="AM1413" s="24">
        <f t="shared" si="554"/>
        <v>0</v>
      </c>
      <c r="AN1413" s="25">
        <f t="shared" si="555"/>
        <v>115.44</v>
      </c>
      <c r="AO1413" s="26">
        <f t="shared" si="556"/>
        <v>115.44</v>
      </c>
      <c r="AP1413" s="79"/>
      <c r="AQ1413" s="24">
        <v>50</v>
      </c>
      <c r="AR1413" s="25">
        <v>200</v>
      </c>
      <c r="AS1413" s="25">
        <v>0</v>
      </c>
      <c r="AT1413" s="25">
        <v>40</v>
      </c>
      <c r="AU1413" s="25">
        <v>0</v>
      </c>
      <c r="AV1413" s="62">
        <f t="shared" si="557"/>
        <v>290</v>
      </c>
      <c r="AW1413" s="64">
        <f t="shared" si="558"/>
        <v>275.5</v>
      </c>
      <c r="AX1413" s="114">
        <v>6</v>
      </c>
      <c r="AY1413" s="114">
        <v>20</v>
      </c>
      <c r="AZ1413" s="114">
        <v>8</v>
      </c>
      <c r="BA1413" s="114">
        <v>1</v>
      </c>
      <c r="BB1413" s="81">
        <f t="shared" si="559"/>
        <v>35</v>
      </c>
      <c r="BC1413" s="80">
        <f t="shared" si="560"/>
        <v>240.5</v>
      </c>
      <c r="BD1413" s="36">
        <f t="shared" si="561"/>
        <v>115.44</v>
      </c>
      <c r="BE1413" s="80">
        <f t="shared" si="562"/>
        <v>125.06</v>
      </c>
    </row>
    <row r="1414" spans="1:57" ht="17.399999999999999">
      <c r="A1414" s="217">
        <v>41938</v>
      </c>
      <c r="B1414" s="201" t="str">
        <f t="shared" si="566"/>
        <v>12:00:00</v>
      </c>
      <c r="C1414" s="27" t="s">
        <v>18</v>
      </c>
      <c r="D1414" s="44">
        <v>633</v>
      </c>
      <c r="E1414" s="61">
        <v>284</v>
      </c>
      <c r="F1414" s="44">
        <v>502</v>
      </c>
      <c r="G1414" s="44">
        <v>22</v>
      </c>
      <c r="H1414" s="44">
        <v>10</v>
      </c>
      <c r="I1414" s="35">
        <v>16</v>
      </c>
      <c r="J1414" s="48">
        <f t="shared" si="546"/>
        <v>1419</v>
      </c>
      <c r="K1414" s="48">
        <f t="shared" si="547"/>
        <v>48</v>
      </c>
      <c r="L1414" s="44">
        <v>492</v>
      </c>
      <c r="M1414" s="19">
        <v>234</v>
      </c>
      <c r="N1414" s="19"/>
      <c r="O1414" s="19">
        <v>16</v>
      </c>
      <c r="P1414" s="45">
        <v>8</v>
      </c>
      <c r="Q1414" s="49"/>
      <c r="R1414" s="48">
        <f t="shared" si="548"/>
        <v>726</v>
      </c>
      <c r="S1414" s="48">
        <f t="shared" si="549"/>
        <v>24</v>
      </c>
      <c r="T1414" s="50">
        <f t="shared" si="563"/>
        <v>72</v>
      </c>
      <c r="U1414" s="88">
        <v>2.1</v>
      </c>
      <c r="V1414" s="52">
        <v>3.5</v>
      </c>
      <c r="W1414" s="53">
        <v>6.9</v>
      </c>
      <c r="X1414" s="53"/>
      <c r="Y1414" s="53"/>
      <c r="Z1414" s="53"/>
      <c r="AA1414" s="53"/>
      <c r="AB1414" s="53"/>
      <c r="AC1414" s="67">
        <f t="shared" si="550"/>
        <v>0</v>
      </c>
      <c r="AD1414" s="51"/>
      <c r="AE1414" s="20">
        <f t="shared" si="551"/>
        <v>0</v>
      </c>
      <c r="AF1414" s="85">
        <f t="shared" si="565"/>
        <v>84.5</v>
      </c>
      <c r="AG1414" s="21">
        <f t="shared" si="564"/>
        <v>84.5</v>
      </c>
      <c r="AH1414" s="82">
        <v>119</v>
      </c>
      <c r="AI1414" s="51"/>
      <c r="AJ1414" s="22">
        <f t="shared" si="552"/>
        <v>84.5</v>
      </c>
      <c r="AK1414" s="23">
        <f t="shared" si="553"/>
        <v>30.939999999999998</v>
      </c>
      <c r="AL1414" s="54"/>
      <c r="AM1414" s="24">
        <f t="shared" si="554"/>
        <v>0</v>
      </c>
      <c r="AN1414" s="25">
        <f t="shared" si="555"/>
        <v>115.44</v>
      </c>
      <c r="AO1414" s="26">
        <f t="shared" si="556"/>
        <v>115.44</v>
      </c>
      <c r="AP1414" s="79"/>
      <c r="AQ1414" s="24">
        <v>50</v>
      </c>
      <c r="AR1414" s="25">
        <v>200</v>
      </c>
      <c r="AS1414" s="25">
        <v>0</v>
      </c>
      <c r="AT1414" s="25">
        <v>40</v>
      </c>
      <c r="AU1414" s="25">
        <v>0</v>
      </c>
      <c r="AV1414" s="62">
        <f t="shared" si="557"/>
        <v>290</v>
      </c>
      <c r="AW1414" s="64">
        <f t="shared" si="558"/>
        <v>275.5</v>
      </c>
      <c r="AX1414" s="114">
        <v>6</v>
      </c>
      <c r="AY1414" s="114">
        <v>20</v>
      </c>
      <c r="AZ1414" s="114">
        <v>8</v>
      </c>
      <c r="BA1414" s="114">
        <v>1</v>
      </c>
      <c r="BB1414" s="81">
        <f t="shared" si="559"/>
        <v>35</v>
      </c>
      <c r="BC1414" s="80">
        <f t="shared" si="560"/>
        <v>240.5</v>
      </c>
      <c r="BD1414" s="36">
        <f t="shared" si="561"/>
        <v>115.44</v>
      </c>
      <c r="BE1414" s="80">
        <f t="shared" si="562"/>
        <v>125.06</v>
      </c>
    </row>
    <row r="1415" spans="1:57" ht="17.399999999999999">
      <c r="A1415" s="217">
        <v>41938</v>
      </c>
      <c r="B1415" s="201" t="str">
        <f t="shared" si="566"/>
        <v>12:30:00</v>
      </c>
      <c r="C1415" s="27" t="s">
        <v>47</v>
      </c>
      <c r="D1415" s="44">
        <v>637</v>
      </c>
      <c r="E1415" s="61">
        <v>285</v>
      </c>
      <c r="F1415" s="44">
        <v>499</v>
      </c>
      <c r="G1415" s="44">
        <v>22</v>
      </c>
      <c r="H1415" s="44">
        <v>10</v>
      </c>
      <c r="I1415" s="35">
        <v>16</v>
      </c>
      <c r="J1415" s="48">
        <f t="shared" si="546"/>
        <v>1421</v>
      </c>
      <c r="K1415" s="48">
        <f t="shared" si="547"/>
        <v>48</v>
      </c>
      <c r="L1415" s="44">
        <v>539</v>
      </c>
      <c r="M1415" s="19">
        <v>222</v>
      </c>
      <c r="N1415" s="19"/>
      <c r="O1415" s="19">
        <v>16</v>
      </c>
      <c r="P1415" s="45">
        <v>9</v>
      </c>
      <c r="Q1415" s="49"/>
      <c r="R1415" s="48">
        <f t="shared" si="548"/>
        <v>761</v>
      </c>
      <c r="S1415" s="48">
        <f t="shared" si="549"/>
        <v>25</v>
      </c>
      <c r="T1415" s="50">
        <f t="shared" si="563"/>
        <v>73</v>
      </c>
      <c r="U1415" s="88">
        <v>2.1</v>
      </c>
      <c r="V1415" s="52">
        <v>3.5</v>
      </c>
      <c r="W1415" s="53">
        <v>6.9</v>
      </c>
      <c r="X1415" s="53"/>
      <c r="Y1415" s="53"/>
      <c r="Z1415" s="53"/>
      <c r="AA1415" s="53"/>
      <c r="AB1415" s="53"/>
      <c r="AC1415" s="67">
        <f t="shared" si="550"/>
        <v>0</v>
      </c>
      <c r="AD1415" s="51"/>
      <c r="AE1415" s="20">
        <f t="shared" si="551"/>
        <v>0</v>
      </c>
      <c r="AF1415" s="85">
        <f t="shared" si="565"/>
        <v>85.5</v>
      </c>
      <c r="AG1415" s="21">
        <f t="shared" si="564"/>
        <v>85.5</v>
      </c>
      <c r="AH1415" s="82">
        <v>120</v>
      </c>
      <c r="AI1415" s="51"/>
      <c r="AJ1415" s="22">
        <f t="shared" si="552"/>
        <v>85.5</v>
      </c>
      <c r="AK1415" s="23">
        <f t="shared" si="553"/>
        <v>29.939999999999998</v>
      </c>
      <c r="AL1415" s="54"/>
      <c r="AM1415" s="24">
        <f t="shared" si="554"/>
        <v>0</v>
      </c>
      <c r="AN1415" s="25">
        <f t="shared" si="555"/>
        <v>115.44</v>
      </c>
      <c r="AO1415" s="26">
        <f t="shared" si="556"/>
        <v>115.44</v>
      </c>
      <c r="AP1415" s="79"/>
      <c r="AQ1415" s="24">
        <v>50</v>
      </c>
      <c r="AR1415" s="25">
        <v>200</v>
      </c>
      <c r="AS1415" s="25">
        <v>0</v>
      </c>
      <c r="AT1415" s="25">
        <v>40</v>
      </c>
      <c r="AU1415" s="25">
        <v>0</v>
      </c>
      <c r="AV1415" s="62">
        <f t="shared" si="557"/>
        <v>290</v>
      </c>
      <c r="AW1415" s="64">
        <f t="shared" si="558"/>
        <v>275.5</v>
      </c>
      <c r="AX1415" s="114">
        <v>6</v>
      </c>
      <c r="AY1415" s="114">
        <v>20</v>
      </c>
      <c r="AZ1415" s="114">
        <v>8</v>
      </c>
      <c r="BA1415" s="114">
        <v>1</v>
      </c>
      <c r="BB1415" s="81">
        <f t="shared" si="559"/>
        <v>35</v>
      </c>
      <c r="BC1415" s="80">
        <f t="shared" si="560"/>
        <v>240.5</v>
      </c>
      <c r="BD1415" s="36">
        <f t="shared" si="561"/>
        <v>115.44</v>
      </c>
      <c r="BE1415" s="80">
        <f t="shared" si="562"/>
        <v>125.06</v>
      </c>
    </row>
    <row r="1416" spans="1:57" ht="17.399999999999999">
      <c r="A1416" s="217">
        <v>41938</v>
      </c>
      <c r="B1416" s="201" t="str">
        <f t="shared" si="566"/>
        <v>13:00:00</v>
      </c>
      <c r="C1416" s="27" t="s">
        <v>19</v>
      </c>
      <c r="D1416" s="44">
        <v>635</v>
      </c>
      <c r="E1416" s="61">
        <v>288</v>
      </c>
      <c r="F1416" s="44">
        <v>510</v>
      </c>
      <c r="G1416" s="44">
        <v>22</v>
      </c>
      <c r="H1416" s="44">
        <v>10</v>
      </c>
      <c r="I1416" s="35">
        <v>16</v>
      </c>
      <c r="J1416" s="48">
        <f t="shared" si="546"/>
        <v>1433</v>
      </c>
      <c r="K1416" s="48">
        <f t="shared" si="547"/>
        <v>48</v>
      </c>
      <c r="L1416" s="44">
        <v>560</v>
      </c>
      <c r="M1416" s="19">
        <v>106</v>
      </c>
      <c r="N1416" s="19"/>
      <c r="O1416" s="19">
        <v>16</v>
      </c>
      <c r="P1416" s="45">
        <v>4</v>
      </c>
      <c r="Q1416" s="49"/>
      <c r="R1416" s="48">
        <f t="shared" si="548"/>
        <v>666</v>
      </c>
      <c r="S1416" s="48">
        <f t="shared" si="549"/>
        <v>20</v>
      </c>
      <c r="T1416" s="50">
        <f t="shared" si="563"/>
        <v>68</v>
      </c>
      <c r="U1416" s="88">
        <v>2.1</v>
      </c>
      <c r="V1416" s="52">
        <v>3.5</v>
      </c>
      <c r="W1416" s="53">
        <v>6.8</v>
      </c>
      <c r="X1416" s="53"/>
      <c r="Y1416" s="53"/>
      <c r="Z1416" s="53"/>
      <c r="AA1416" s="53"/>
      <c r="AB1416" s="53"/>
      <c r="AC1416" s="67">
        <f t="shared" si="550"/>
        <v>0</v>
      </c>
      <c r="AD1416" s="51"/>
      <c r="AE1416" s="20">
        <f t="shared" si="551"/>
        <v>0</v>
      </c>
      <c r="AF1416" s="85">
        <f t="shared" si="565"/>
        <v>80.399999999999991</v>
      </c>
      <c r="AG1416" s="21">
        <f t="shared" si="564"/>
        <v>80.399999999999991</v>
      </c>
      <c r="AH1416" s="82">
        <v>121</v>
      </c>
      <c r="AI1416" s="51"/>
      <c r="AJ1416" s="22">
        <f t="shared" si="552"/>
        <v>80.399999999999991</v>
      </c>
      <c r="AK1416" s="23">
        <f t="shared" si="553"/>
        <v>35.040000000000006</v>
      </c>
      <c r="AL1416" s="54"/>
      <c r="AM1416" s="24">
        <f t="shared" si="554"/>
        <v>0</v>
      </c>
      <c r="AN1416" s="25">
        <f t="shared" si="555"/>
        <v>115.44</v>
      </c>
      <c r="AO1416" s="26">
        <f t="shared" si="556"/>
        <v>115.44</v>
      </c>
      <c r="AP1416" s="79"/>
      <c r="AQ1416" s="24">
        <v>50</v>
      </c>
      <c r="AR1416" s="25">
        <v>200</v>
      </c>
      <c r="AS1416" s="25">
        <v>0</v>
      </c>
      <c r="AT1416" s="25">
        <v>40</v>
      </c>
      <c r="AU1416" s="25">
        <v>0</v>
      </c>
      <c r="AV1416" s="62">
        <f t="shared" si="557"/>
        <v>290</v>
      </c>
      <c r="AW1416" s="64">
        <f t="shared" si="558"/>
        <v>275.5</v>
      </c>
      <c r="AX1416" s="114">
        <v>6</v>
      </c>
      <c r="AY1416" s="114">
        <v>20</v>
      </c>
      <c r="AZ1416" s="114">
        <v>8</v>
      </c>
      <c r="BA1416" s="114">
        <v>1</v>
      </c>
      <c r="BB1416" s="81">
        <f t="shared" si="559"/>
        <v>35</v>
      </c>
      <c r="BC1416" s="80">
        <f t="shared" si="560"/>
        <v>240.5</v>
      </c>
      <c r="BD1416" s="36">
        <f t="shared" si="561"/>
        <v>115.44</v>
      </c>
      <c r="BE1416" s="80">
        <f t="shared" si="562"/>
        <v>125.06</v>
      </c>
    </row>
    <row r="1417" spans="1:57" ht="17.399999999999999">
      <c r="A1417" s="217">
        <v>41938</v>
      </c>
      <c r="B1417" s="201" t="str">
        <f t="shared" si="566"/>
        <v>13:30:00</v>
      </c>
      <c r="C1417" s="27" t="s">
        <v>48</v>
      </c>
      <c r="D1417" s="44">
        <v>660</v>
      </c>
      <c r="E1417" s="44">
        <v>293</v>
      </c>
      <c r="F1417" s="61">
        <v>513</v>
      </c>
      <c r="G1417" s="44">
        <v>23</v>
      </c>
      <c r="H1417" s="44">
        <v>10</v>
      </c>
      <c r="I1417" s="35">
        <v>16</v>
      </c>
      <c r="J1417" s="48">
        <f t="shared" si="546"/>
        <v>1466</v>
      </c>
      <c r="K1417" s="48">
        <f t="shared" si="547"/>
        <v>49</v>
      </c>
      <c r="L1417" s="44">
        <v>538</v>
      </c>
      <c r="M1417" s="19">
        <v>200</v>
      </c>
      <c r="N1417" s="19"/>
      <c r="O1417" s="19">
        <v>17</v>
      </c>
      <c r="P1417" s="45">
        <v>7</v>
      </c>
      <c r="Q1417" s="49"/>
      <c r="R1417" s="48">
        <f t="shared" si="548"/>
        <v>738</v>
      </c>
      <c r="S1417" s="48">
        <f t="shared" si="549"/>
        <v>24</v>
      </c>
      <c r="T1417" s="50">
        <f t="shared" si="563"/>
        <v>73</v>
      </c>
      <c r="U1417" s="88">
        <v>2.1</v>
      </c>
      <c r="V1417" s="52">
        <v>3.6</v>
      </c>
      <c r="W1417" s="53">
        <v>6.8</v>
      </c>
      <c r="X1417" s="53"/>
      <c r="Y1417" s="53"/>
      <c r="Z1417" s="53"/>
      <c r="AA1417" s="53"/>
      <c r="AB1417" s="53"/>
      <c r="AC1417" s="67">
        <f t="shared" si="550"/>
        <v>0</v>
      </c>
      <c r="AD1417" s="51"/>
      <c r="AE1417" s="20">
        <f t="shared" si="551"/>
        <v>0</v>
      </c>
      <c r="AF1417" s="85">
        <f t="shared" si="565"/>
        <v>85.499999999999986</v>
      </c>
      <c r="AG1417" s="21">
        <f t="shared" si="564"/>
        <v>85.499999999999986</v>
      </c>
      <c r="AH1417" s="82">
        <v>122</v>
      </c>
      <c r="AI1417" s="51"/>
      <c r="AJ1417" s="22">
        <f t="shared" si="552"/>
        <v>85.499999999999986</v>
      </c>
      <c r="AK1417" s="23">
        <f t="shared" si="553"/>
        <v>29.940000000000012</v>
      </c>
      <c r="AL1417" s="54"/>
      <c r="AM1417" s="24">
        <f t="shared" si="554"/>
        <v>0</v>
      </c>
      <c r="AN1417" s="25">
        <f t="shared" si="555"/>
        <v>115.44</v>
      </c>
      <c r="AO1417" s="26">
        <f t="shared" si="556"/>
        <v>115.44</v>
      </c>
      <c r="AP1417" s="79"/>
      <c r="AQ1417" s="24">
        <v>50</v>
      </c>
      <c r="AR1417" s="25">
        <v>200</v>
      </c>
      <c r="AS1417" s="25">
        <v>0</v>
      </c>
      <c r="AT1417" s="25">
        <v>40</v>
      </c>
      <c r="AU1417" s="25">
        <v>0</v>
      </c>
      <c r="AV1417" s="62">
        <f t="shared" si="557"/>
        <v>290</v>
      </c>
      <c r="AW1417" s="64">
        <f t="shared" si="558"/>
        <v>275.5</v>
      </c>
      <c r="AX1417" s="114">
        <v>6</v>
      </c>
      <c r="AY1417" s="114">
        <v>20</v>
      </c>
      <c r="AZ1417" s="114">
        <v>8</v>
      </c>
      <c r="BA1417" s="114">
        <v>1</v>
      </c>
      <c r="BB1417" s="81">
        <f t="shared" si="559"/>
        <v>35</v>
      </c>
      <c r="BC1417" s="80">
        <f t="shared" si="560"/>
        <v>240.5</v>
      </c>
      <c r="BD1417" s="36">
        <f t="shared" si="561"/>
        <v>115.44</v>
      </c>
      <c r="BE1417" s="80">
        <f t="shared" si="562"/>
        <v>125.06</v>
      </c>
    </row>
    <row r="1418" spans="1:57" ht="17.399999999999999">
      <c r="A1418" s="217">
        <v>41938</v>
      </c>
      <c r="B1418" s="201" t="str">
        <f t="shared" si="566"/>
        <v>14:00:00</v>
      </c>
      <c r="C1418" s="27" t="s">
        <v>20</v>
      </c>
      <c r="D1418" s="44">
        <v>664</v>
      </c>
      <c r="E1418" s="44">
        <v>297</v>
      </c>
      <c r="F1418" s="61">
        <v>503</v>
      </c>
      <c r="G1418" s="44">
        <v>23</v>
      </c>
      <c r="H1418" s="44">
        <v>10</v>
      </c>
      <c r="I1418" s="35">
        <v>10</v>
      </c>
      <c r="J1418" s="48">
        <f t="shared" si="546"/>
        <v>1464</v>
      </c>
      <c r="K1418" s="48">
        <f t="shared" si="547"/>
        <v>43</v>
      </c>
      <c r="L1418" s="44">
        <v>529</v>
      </c>
      <c r="M1418" s="19">
        <v>216</v>
      </c>
      <c r="N1418" s="19"/>
      <c r="O1418" s="19">
        <v>17</v>
      </c>
      <c r="P1418" s="45">
        <v>7</v>
      </c>
      <c r="Q1418" s="49"/>
      <c r="R1418" s="48">
        <f t="shared" si="548"/>
        <v>745</v>
      </c>
      <c r="S1418" s="48">
        <f t="shared" si="549"/>
        <v>24</v>
      </c>
      <c r="T1418" s="50">
        <f t="shared" si="563"/>
        <v>67</v>
      </c>
      <c r="U1418" s="88">
        <v>2.7</v>
      </c>
      <c r="V1418" s="52">
        <v>3.5</v>
      </c>
      <c r="W1418" s="53">
        <v>6.8</v>
      </c>
      <c r="X1418" s="53"/>
      <c r="Y1418" s="53"/>
      <c r="Z1418" s="53"/>
      <c r="AA1418" s="53"/>
      <c r="AB1418" s="53"/>
      <c r="AC1418" s="67">
        <f t="shared" si="550"/>
        <v>0</v>
      </c>
      <c r="AD1418" s="51"/>
      <c r="AE1418" s="20">
        <f t="shared" si="551"/>
        <v>0</v>
      </c>
      <c r="AF1418" s="85">
        <f t="shared" si="565"/>
        <v>80</v>
      </c>
      <c r="AG1418" s="21">
        <f t="shared" si="564"/>
        <v>80</v>
      </c>
      <c r="AH1418" s="82">
        <v>123</v>
      </c>
      <c r="AI1418" s="51"/>
      <c r="AJ1418" s="22">
        <f t="shared" si="552"/>
        <v>80</v>
      </c>
      <c r="AK1418" s="23">
        <f t="shared" si="553"/>
        <v>35.44</v>
      </c>
      <c r="AL1418" s="54"/>
      <c r="AM1418" s="24">
        <f t="shared" si="554"/>
        <v>0</v>
      </c>
      <c r="AN1418" s="25">
        <f t="shared" si="555"/>
        <v>115.44</v>
      </c>
      <c r="AO1418" s="26">
        <f t="shared" si="556"/>
        <v>115.44</v>
      </c>
      <c r="AP1418" s="79"/>
      <c r="AQ1418" s="24">
        <v>50</v>
      </c>
      <c r="AR1418" s="25">
        <v>200</v>
      </c>
      <c r="AS1418" s="25">
        <v>0</v>
      </c>
      <c r="AT1418" s="25">
        <v>40</v>
      </c>
      <c r="AU1418" s="25">
        <v>0</v>
      </c>
      <c r="AV1418" s="62">
        <f t="shared" si="557"/>
        <v>290</v>
      </c>
      <c r="AW1418" s="64">
        <f t="shared" si="558"/>
        <v>275.5</v>
      </c>
      <c r="AX1418" s="114">
        <v>6</v>
      </c>
      <c r="AY1418" s="114">
        <v>20</v>
      </c>
      <c r="AZ1418" s="114">
        <v>8</v>
      </c>
      <c r="BA1418" s="114">
        <v>1</v>
      </c>
      <c r="BB1418" s="81">
        <f t="shared" si="559"/>
        <v>35</v>
      </c>
      <c r="BC1418" s="80">
        <f t="shared" si="560"/>
        <v>240.5</v>
      </c>
      <c r="BD1418" s="36">
        <f t="shared" si="561"/>
        <v>115.44</v>
      </c>
      <c r="BE1418" s="80">
        <f t="shared" si="562"/>
        <v>125.06</v>
      </c>
    </row>
    <row r="1419" spans="1:57" ht="17.399999999999999">
      <c r="A1419" s="217">
        <v>41938</v>
      </c>
      <c r="B1419" s="201" t="str">
        <f t="shared" si="566"/>
        <v>14:30:00</v>
      </c>
      <c r="C1419" s="27" t="s">
        <v>33</v>
      </c>
      <c r="D1419" s="44">
        <v>666</v>
      </c>
      <c r="E1419" s="44">
        <v>299</v>
      </c>
      <c r="F1419" s="61">
        <v>508</v>
      </c>
      <c r="G1419" s="44">
        <v>24</v>
      </c>
      <c r="H1419" s="44">
        <v>10</v>
      </c>
      <c r="I1419" s="35">
        <v>10</v>
      </c>
      <c r="J1419" s="48">
        <f t="shared" si="546"/>
        <v>1473</v>
      </c>
      <c r="K1419" s="48">
        <f t="shared" si="547"/>
        <v>44</v>
      </c>
      <c r="L1419" s="44">
        <v>540</v>
      </c>
      <c r="M1419" s="19">
        <v>220</v>
      </c>
      <c r="N1419" s="19"/>
      <c r="O1419" s="19">
        <v>17</v>
      </c>
      <c r="P1419" s="45">
        <v>7</v>
      </c>
      <c r="Q1419" s="49"/>
      <c r="R1419" s="48">
        <f t="shared" si="548"/>
        <v>760</v>
      </c>
      <c r="S1419" s="48">
        <f t="shared" si="549"/>
        <v>24</v>
      </c>
      <c r="T1419" s="50">
        <f t="shared" si="563"/>
        <v>68</v>
      </c>
      <c r="U1419" s="88">
        <v>2.7</v>
      </c>
      <c r="V1419" s="52">
        <v>4</v>
      </c>
      <c r="W1419" s="53">
        <v>6.8</v>
      </c>
      <c r="X1419" s="53"/>
      <c r="Y1419" s="53"/>
      <c r="Z1419" s="53"/>
      <c r="AA1419" s="53"/>
      <c r="AB1419" s="53"/>
      <c r="AC1419" s="67">
        <f t="shared" si="550"/>
        <v>0</v>
      </c>
      <c r="AD1419" s="51"/>
      <c r="AE1419" s="20">
        <f t="shared" si="551"/>
        <v>0</v>
      </c>
      <c r="AF1419" s="85">
        <f t="shared" si="565"/>
        <v>81.5</v>
      </c>
      <c r="AG1419" s="21">
        <f t="shared" si="564"/>
        <v>81.5</v>
      </c>
      <c r="AH1419" s="82">
        <v>124</v>
      </c>
      <c r="AI1419" s="51"/>
      <c r="AJ1419" s="22">
        <f t="shared" si="552"/>
        <v>81.5</v>
      </c>
      <c r="AK1419" s="23">
        <f t="shared" si="553"/>
        <v>33.94</v>
      </c>
      <c r="AL1419" s="54"/>
      <c r="AM1419" s="24">
        <f t="shared" si="554"/>
        <v>0</v>
      </c>
      <c r="AN1419" s="25">
        <f t="shared" si="555"/>
        <v>115.44</v>
      </c>
      <c r="AO1419" s="26">
        <f t="shared" si="556"/>
        <v>115.44</v>
      </c>
      <c r="AP1419" s="79"/>
      <c r="AQ1419" s="24">
        <v>50</v>
      </c>
      <c r="AR1419" s="25">
        <v>200</v>
      </c>
      <c r="AS1419" s="25">
        <v>0</v>
      </c>
      <c r="AT1419" s="25">
        <v>40</v>
      </c>
      <c r="AU1419" s="25">
        <v>0</v>
      </c>
      <c r="AV1419" s="62">
        <f t="shared" si="557"/>
        <v>290</v>
      </c>
      <c r="AW1419" s="64">
        <f t="shared" si="558"/>
        <v>275.5</v>
      </c>
      <c r="AX1419" s="114">
        <v>6</v>
      </c>
      <c r="AY1419" s="114">
        <v>20</v>
      </c>
      <c r="AZ1419" s="114">
        <v>8</v>
      </c>
      <c r="BA1419" s="114">
        <v>1</v>
      </c>
      <c r="BB1419" s="81">
        <f t="shared" si="559"/>
        <v>35</v>
      </c>
      <c r="BC1419" s="80">
        <f t="shared" si="560"/>
        <v>240.5</v>
      </c>
      <c r="BD1419" s="36">
        <f t="shared" si="561"/>
        <v>115.44</v>
      </c>
      <c r="BE1419" s="80">
        <f t="shared" si="562"/>
        <v>125.06</v>
      </c>
    </row>
    <row r="1420" spans="1:57" ht="17.399999999999999">
      <c r="A1420" s="217">
        <v>41938</v>
      </c>
      <c r="B1420" s="201" t="str">
        <f t="shared" si="566"/>
        <v>15:00:00</v>
      </c>
      <c r="C1420" s="27" t="s">
        <v>21</v>
      </c>
      <c r="D1420" s="44">
        <v>678</v>
      </c>
      <c r="E1420" s="44">
        <v>291</v>
      </c>
      <c r="F1420" s="61">
        <v>503</v>
      </c>
      <c r="G1420" s="44">
        <v>24</v>
      </c>
      <c r="H1420" s="44">
        <v>10</v>
      </c>
      <c r="I1420" s="35">
        <v>10</v>
      </c>
      <c r="J1420" s="48">
        <f t="shared" si="546"/>
        <v>1472</v>
      </c>
      <c r="K1420" s="48">
        <f t="shared" si="547"/>
        <v>44</v>
      </c>
      <c r="L1420" s="44">
        <v>556</v>
      </c>
      <c r="M1420" s="19">
        <v>226</v>
      </c>
      <c r="N1420" s="19"/>
      <c r="O1420" s="19">
        <v>18</v>
      </c>
      <c r="P1420" s="45">
        <v>8</v>
      </c>
      <c r="Q1420" s="49"/>
      <c r="R1420" s="48">
        <f t="shared" si="548"/>
        <v>782</v>
      </c>
      <c r="S1420" s="48">
        <f t="shared" si="549"/>
        <v>26</v>
      </c>
      <c r="T1420" s="50">
        <f t="shared" si="563"/>
        <v>70</v>
      </c>
      <c r="U1420" s="88">
        <v>3.8</v>
      </c>
      <c r="V1420" s="52">
        <v>4</v>
      </c>
      <c r="W1420" s="53">
        <v>7.4</v>
      </c>
      <c r="X1420" s="53"/>
      <c r="Y1420" s="53"/>
      <c r="Z1420" s="53"/>
      <c r="AA1420" s="53"/>
      <c r="AB1420" s="53"/>
      <c r="AC1420" s="67">
        <f t="shared" si="550"/>
        <v>0</v>
      </c>
      <c r="AD1420" s="51"/>
      <c r="AE1420" s="20">
        <f t="shared" si="551"/>
        <v>0</v>
      </c>
      <c r="AF1420" s="85">
        <f t="shared" si="565"/>
        <v>85.2</v>
      </c>
      <c r="AG1420" s="21">
        <f t="shared" si="564"/>
        <v>85.2</v>
      </c>
      <c r="AH1420" s="82">
        <v>125</v>
      </c>
      <c r="AI1420" s="51"/>
      <c r="AJ1420" s="22">
        <f t="shared" si="552"/>
        <v>85.2</v>
      </c>
      <c r="AK1420" s="23">
        <f t="shared" si="553"/>
        <v>30.239999999999995</v>
      </c>
      <c r="AL1420" s="54"/>
      <c r="AM1420" s="24">
        <f t="shared" si="554"/>
        <v>0</v>
      </c>
      <c r="AN1420" s="25">
        <f t="shared" si="555"/>
        <v>115.44</v>
      </c>
      <c r="AO1420" s="26">
        <f t="shared" si="556"/>
        <v>115.44</v>
      </c>
      <c r="AP1420" s="79"/>
      <c r="AQ1420" s="24">
        <v>50</v>
      </c>
      <c r="AR1420" s="25">
        <v>200</v>
      </c>
      <c r="AS1420" s="25">
        <v>0</v>
      </c>
      <c r="AT1420" s="25">
        <v>40</v>
      </c>
      <c r="AU1420" s="25">
        <v>0</v>
      </c>
      <c r="AV1420" s="62">
        <f t="shared" si="557"/>
        <v>290</v>
      </c>
      <c r="AW1420" s="64">
        <f t="shared" si="558"/>
        <v>275.5</v>
      </c>
      <c r="AX1420" s="114">
        <v>6</v>
      </c>
      <c r="AY1420" s="114">
        <v>20</v>
      </c>
      <c r="AZ1420" s="114">
        <v>8</v>
      </c>
      <c r="BA1420" s="114">
        <v>1</v>
      </c>
      <c r="BB1420" s="81">
        <f t="shared" si="559"/>
        <v>35</v>
      </c>
      <c r="BC1420" s="80">
        <f t="shared" si="560"/>
        <v>240.5</v>
      </c>
      <c r="BD1420" s="36">
        <f t="shared" si="561"/>
        <v>115.44</v>
      </c>
      <c r="BE1420" s="80">
        <f t="shared" si="562"/>
        <v>125.06</v>
      </c>
    </row>
    <row r="1421" spans="1:57" ht="17.399999999999999">
      <c r="A1421" s="217">
        <v>41938</v>
      </c>
      <c r="B1421" s="201" t="str">
        <f t="shared" si="566"/>
        <v>15:30:00</v>
      </c>
      <c r="C1421" s="27" t="s">
        <v>34</v>
      </c>
      <c r="D1421" s="44">
        <v>658</v>
      </c>
      <c r="E1421" s="44">
        <v>285</v>
      </c>
      <c r="F1421" s="61">
        <v>465</v>
      </c>
      <c r="G1421" s="44">
        <v>23</v>
      </c>
      <c r="H1421" s="44">
        <v>10</v>
      </c>
      <c r="I1421" s="35">
        <v>15</v>
      </c>
      <c r="J1421" s="48">
        <f t="shared" si="546"/>
        <v>1408</v>
      </c>
      <c r="K1421" s="48">
        <f t="shared" si="547"/>
        <v>48</v>
      </c>
      <c r="L1421" s="44">
        <v>571</v>
      </c>
      <c r="M1421" s="19">
        <v>217</v>
      </c>
      <c r="N1421" s="19"/>
      <c r="O1421" s="19">
        <v>19</v>
      </c>
      <c r="P1421" s="45">
        <v>7</v>
      </c>
      <c r="Q1421" s="49"/>
      <c r="R1421" s="48">
        <f t="shared" si="548"/>
        <v>788</v>
      </c>
      <c r="S1421" s="48">
        <f t="shared" si="549"/>
        <v>26</v>
      </c>
      <c r="T1421" s="50">
        <f t="shared" si="563"/>
        <v>74</v>
      </c>
      <c r="U1421" s="88">
        <v>3.8</v>
      </c>
      <c r="V1421" s="52">
        <v>4</v>
      </c>
      <c r="W1421" s="53">
        <v>7.4</v>
      </c>
      <c r="X1421" s="53"/>
      <c r="Y1421" s="53"/>
      <c r="Z1421" s="53"/>
      <c r="AA1421" s="53"/>
      <c r="AB1421" s="53"/>
      <c r="AC1421" s="67">
        <f t="shared" si="550"/>
        <v>0</v>
      </c>
      <c r="AD1421" s="51"/>
      <c r="AE1421" s="20">
        <f t="shared" si="551"/>
        <v>0</v>
      </c>
      <c r="AF1421" s="85">
        <f t="shared" si="565"/>
        <v>89.2</v>
      </c>
      <c r="AG1421" s="21">
        <f t="shared" si="564"/>
        <v>89.2</v>
      </c>
      <c r="AH1421" s="82">
        <v>126</v>
      </c>
      <c r="AI1421" s="51"/>
      <c r="AJ1421" s="22">
        <f t="shared" si="552"/>
        <v>89.2</v>
      </c>
      <c r="AK1421" s="23">
        <f t="shared" si="553"/>
        <v>26.239999999999995</v>
      </c>
      <c r="AL1421" s="54"/>
      <c r="AM1421" s="24">
        <f t="shared" si="554"/>
        <v>0</v>
      </c>
      <c r="AN1421" s="25">
        <f t="shared" si="555"/>
        <v>115.44</v>
      </c>
      <c r="AO1421" s="26">
        <f t="shared" si="556"/>
        <v>115.44</v>
      </c>
      <c r="AP1421" s="79"/>
      <c r="AQ1421" s="24">
        <v>50</v>
      </c>
      <c r="AR1421" s="25">
        <v>200</v>
      </c>
      <c r="AS1421" s="25">
        <v>0</v>
      </c>
      <c r="AT1421" s="25">
        <v>40</v>
      </c>
      <c r="AU1421" s="25">
        <v>0</v>
      </c>
      <c r="AV1421" s="62">
        <f t="shared" si="557"/>
        <v>290</v>
      </c>
      <c r="AW1421" s="64">
        <f t="shared" si="558"/>
        <v>275.5</v>
      </c>
      <c r="AX1421" s="114">
        <v>6</v>
      </c>
      <c r="AY1421" s="114">
        <v>20</v>
      </c>
      <c r="AZ1421" s="114">
        <v>8</v>
      </c>
      <c r="BA1421" s="114">
        <v>1</v>
      </c>
      <c r="BB1421" s="81">
        <f t="shared" si="559"/>
        <v>35</v>
      </c>
      <c r="BC1421" s="80">
        <f t="shared" si="560"/>
        <v>240.5</v>
      </c>
      <c r="BD1421" s="36">
        <f t="shared" si="561"/>
        <v>115.44</v>
      </c>
      <c r="BE1421" s="80">
        <f t="shared" si="562"/>
        <v>125.06</v>
      </c>
    </row>
    <row r="1422" spans="1:57" ht="17.399999999999999">
      <c r="A1422" s="217">
        <v>41938</v>
      </c>
      <c r="B1422" s="201" t="str">
        <f t="shared" si="566"/>
        <v>16:00:00</v>
      </c>
      <c r="C1422" s="27" t="s">
        <v>22</v>
      </c>
      <c r="D1422" s="44">
        <v>664</v>
      </c>
      <c r="E1422" s="44">
        <v>285</v>
      </c>
      <c r="F1422" s="61">
        <v>483</v>
      </c>
      <c r="G1422" s="44">
        <v>23</v>
      </c>
      <c r="H1422" s="44">
        <v>10</v>
      </c>
      <c r="I1422" s="35">
        <v>15</v>
      </c>
      <c r="J1422" s="48">
        <f t="shared" si="546"/>
        <v>1432</v>
      </c>
      <c r="K1422" s="48">
        <f t="shared" si="547"/>
        <v>48</v>
      </c>
      <c r="L1422" s="44">
        <v>563</v>
      </c>
      <c r="M1422" s="19">
        <v>229</v>
      </c>
      <c r="N1422" s="19"/>
      <c r="O1422" s="19">
        <v>18</v>
      </c>
      <c r="P1422" s="45">
        <v>8</v>
      </c>
      <c r="Q1422" s="49"/>
      <c r="R1422" s="48">
        <f t="shared" si="548"/>
        <v>792</v>
      </c>
      <c r="S1422" s="48">
        <f t="shared" si="549"/>
        <v>26</v>
      </c>
      <c r="T1422" s="50">
        <f t="shared" si="563"/>
        <v>74</v>
      </c>
      <c r="U1422" s="88">
        <v>3.9</v>
      </c>
      <c r="V1422" s="52">
        <v>4</v>
      </c>
      <c r="W1422" s="53">
        <v>7.1</v>
      </c>
      <c r="X1422" s="53"/>
      <c r="Y1422" s="53"/>
      <c r="Z1422" s="53"/>
      <c r="AA1422" s="53"/>
      <c r="AB1422" s="53"/>
      <c r="AC1422" s="67">
        <f t="shared" si="550"/>
        <v>0</v>
      </c>
      <c r="AD1422" s="51"/>
      <c r="AE1422" s="20">
        <f t="shared" si="551"/>
        <v>0</v>
      </c>
      <c r="AF1422" s="85">
        <f t="shared" si="565"/>
        <v>89</v>
      </c>
      <c r="AG1422" s="21">
        <f t="shared" si="564"/>
        <v>89</v>
      </c>
      <c r="AH1422" s="82">
        <v>127</v>
      </c>
      <c r="AI1422" s="51"/>
      <c r="AJ1422" s="22">
        <f t="shared" si="552"/>
        <v>89</v>
      </c>
      <c r="AK1422" s="23">
        <f t="shared" si="553"/>
        <v>26.439999999999998</v>
      </c>
      <c r="AL1422" s="54"/>
      <c r="AM1422" s="24">
        <f t="shared" si="554"/>
        <v>0</v>
      </c>
      <c r="AN1422" s="25">
        <f t="shared" si="555"/>
        <v>115.44</v>
      </c>
      <c r="AO1422" s="26">
        <f t="shared" si="556"/>
        <v>115.44</v>
      </c>
      <c r="AP1422" s="79"/>
      <c r="AQ1422" s="24">
        <v>50</v>
      </c>
      <c r="AR1422" s="25">
        <v>200</v>
      </c>
      <c r="AS1422" s="25">
        <v>0</v>
      </c>
      <c r="AT1422" s="25">
        <v>40</v>
      </c>
      <c r="AU1422" s="25">
        <v>0</v>
      </c>
      <c r="AV1422" s="62">
        <f t="shared" si="557"/>
        <v>290</v>
      </c>
      <c r="AW1422" s="64">
        <f t="shared" si="558"/>
        <v>275.5</v>
      </c>
      <c r="AX1422" s="114">
        <v>6</v>
      </c>
      <c r="AY1422" s="114">
        <v>20</v>
      </c>
      <c r="AZ1422" s="114">
        <v>8</v>
      </c>
      <c r="BA1422" s="114">
        <v>1</v>
      </c>
      <c r="BB1422" s="81">
        <f t="shared" si="559"/>
        <v>35</v>
      </c>
      <c r="BC1422" s="80">
        <f t="shared" si="560"/>
        <v>240.5</v>
      </c>
      <c r="BD1422" s="36">
        <f t="shared" si="561"/>
        <v>115.44</v>
      </c>
      <c r="BE1422" s="80">
        <f t="shared" si="562"/>
        <v>125.06</v>
      </c>
    </row>
    <row r="1423" spans="1:57" ht="17.399999999999999">
      <c r="A1423" s="217">
        <v>41938</v>
      </c>
      <c r="B1423" s="201" t="str">
        <f t="shared" si="566"/>
        <v>16:30:00</v>
      </c>
      <c r="C1423" s="27" t="s">
        <v>49</v>
      </c>
      <c r="D1423" s="44">
        <v>656</v>
      </c>
      <c r="E1423" s="44">
        <v>282</v>
      </c>
      <c r="F1423" s="44">
        <v>483</v>
      </c>
      <c r="G1423" s="44">
        <v>23</v>
      </c>
      <c r="H1423" s="44">
        <v>10</v>
      </c>
      <c r="I1423" s="35">
        <v>15</v>
      </c>
      <c r="J1423" s="48">
        <f t="shared" si="546"/>
        <v>1421</v>
      </c>
      <c r="K1423" s="48">
        <f t="shared" si="547"/>
        <v>48</v>
      </c>
      <c r="L1423" s="44">
        <v>542</v>
      </c>
      <c r="M1423" s="19">
        <v>226</v>
      </c>
      <c r="N1423" s="19"/>
      <c r="O1423" s="19">
        <v>18</v>
      </c>
      <c r="P1423" s="45">
        <v>8</v>
      </c>
      <c r="Q1423" s="49"/>
      <c r="R1423" s="48">
        <f t="shared" si="548"/>
        <v>768</v>
      </c>
      <c r="S1423" s="48">
        <f t="shared" si="549"/>
        <v>26</v>
      </c>
      <c r="T1423" s="50">
        <f t="shared" si="563"/>
        <v>74</v>
      </c>
      <c r="U1423" s="88">
        <v>3.9</v>
      </c>
      <c r="V1423" s="52">
        <v>4</v>
      </c>
      <c r="W1423" s="53">
        <v>7.1</v>
      </c>
      <c r="X1423" s="53"/>
      <c r="Y1423" s="53"/>
      <c r="Z1423" s="53"/>
      <c r="AA1423" s="53"/>
      <c r="AB1423" s="53"/>
      <c r="AC1423" s="67">
        <f t="shared" si="550"/>
        <v>0</v>
      </c>
      <c r="AD1423" s="51"/>
      <c r="AE1423" s="20">
        <f t="shared" si="551"/>
        <v>0</v>
      </c>
      <c r="AF1423" s="85">
        <f t="shared" si="565"/>
        <v>89</v>
      </c>
      <c r="AG1423" s="21">
        <f t="shared" si="564"/>
        <v>89</v>
      </c>
      <c r="AH1423" s="82">
        <v>128</v>
      </c>
      <c r="AI1423" s="51"/>
      <c r="AJ1423" s="22">
        <f t="shared" si="552"/>
        <v>89</v>
      </c>
      <c r="AK1423" s="23">
        <f t="shared" si="553"/>
        <v>26.439999999999998</v>
      </c>
      <c r="AL1423" s="54"/>
      <c r="AM1423" s="24">
        <f t="shared" si="554"/>
        <v>0</v>
      </c>
      <c r="AN1423" s="25">
        <f t="shared" si="555"/>
        <v>115.44</v>
      </c>
      <c r="AO1423" s="26">
        <f t="shared" si="556"/>
        <v>115.44</v>
      </c>
      <c r="AP1423" s="79"/>
      <c r="AQ1423" s="24">
        <v>50</v>
      </c>
      <c r="AR1423" s="25">
        <v>200</v>
      </c>
      <c r="AS1423" s="25">
        <v>0</v>
      </c>
      <c r="AT1423" s="25">
        <v>40</v>
      </c>
      <c r="AU1423" s="25">
        <v>0</v>
      </c>
      <c r="AV1423" s="62">
        <f t="shared" si="557"/>
        <v>290</v>
      </c>
      <c r="AW1423" s="64">
        <f t="shared" si="558"/>
        <v>275.5</v>
      </c>
      <c r="AX1423" s="114">
        <v>6</v>
      </c>
      <c r="AY1423" s="114">
        <v>20</v>
      </c>
      <c r="AZ1423" s="114">
        <v>8</v>
      </c>
      <c r="BA1423" s="114">
        <v>1</v>
      </c>
      <c r="BB1423" s="81">
        <f t="shared" si="559"/>
        <v>35</v>
      </c>
      <c r="BC1423" s="80">
        <f t="shared" si="560"/>
        <v>240.5</v>
      </c>
      <c r="BD1423" s="36">
        <f t="shared" si="561"/>
        <v>115.44</v>
      </c>
      <c r="BE1423" s="80">
        <f t="shared" si="562"/>
        <v>125.06</v>
      </c>
    </row>
    <row r="1424" spans="1:57" ht="17.399999999999999">
      <c r="A1424" s="217">
        <v>41938</v>
      </c>
      <c r="B1424" s="201" t="str">
        <f t="shared" si="566"/>
        <v>17:00:00</v>
      </c>
      <c r="C1424" s="27" t="s">
        <v>23</v>
      </c>
      <c r="D1424" s="35">
        <v>659</v>
      </c>
      <c r="E1424" s="44">
        <v>286</v>
      </c>
      <c r="F1424" s="19">
        <v>523</v>
      </c>
      <c r="G1424" s="44">
        <v>23</v>
      </c>
      <c r="H1424" s="44">
        <v>10</v>
      </c>
      <c r="I1424" s="35">
        <v>17</v>
      </c>
      <c r="J1424" s="48">
        <f t="shared" si="546"/>
        <v>1468</v>
      </c>
      <c r="K1424" s="48">
        <f t="shared" si="547"/>
        <v>50</v>
      </c>
      <c r="L1424" s="44">
        <v>541</v>
      </c>
      <c r="M1424" s="19">
        <v>225</v>
      </c>
      <c r="N1424" s="19"/>
      <c r="O1424" s="19">
        <v>18</v>
      </c>
      <c r="P1424" s="45">
        <v>8</v>
      </c>
      <c r="Q1424" s="49"/>
      <c r="R1424" s="48">
        <f t="shared" si="548"/>
        <v>766</v>
      </c>
      <c r="S1424" s="48">
        <f t="shared" si="549"/>
        <v>26</v>
      </c>
      <c r="T1424" s="50">
        <f t="shared" si="563"/>
        <v>76</v>
      </c>
      <c r="U1424" s="88">
        <v>3.7</v>
      </c>
      <c r="V1424" s="52">
        <v>4</v>
      </c>
      <c r="W1424" s="53">
        <v>7.5</v>
      </c>
      <c r="X1424" s="53"/>
      <c r="Y1424" s="53"/>
      <c r="Z1424" s="53"/>
      <c r="AA1424" s="53"/>
      <c r="AB1424" s="53"/>
      <c r="AC1424" s="67">
        <f t="shared" si="550"/>
        <v>0</v>
      </c>
      <c r="AD1424" s="51"/>
      <c r="AE1424" s="20">
        <f t="shared" si="551"/>
        <v>0</v>
      </c>
      <c r="AF1424" s="85">
        <f t="shared" si="565"/>
        <v>91.2</v>
      </c>
      <c r="AG1424" s="21">
        <f t="shared" si="564"/>
        <v>91.2</v>
      </c>
      <c r="AH1424" s="82">
        <v>129</v>
      </c>
      <c r="AI1424" s="51"/>
      <c r="AJ1424" s="22">
        <f t="shared" si="552"/>
        <v>91.2</v>
      </c>
      <c r="AK1424" s="23">
        <f t="shared" si="553"/>
        <v>42.480000000000004</v>
      </c>
      <c r="AL1424" s="54"/>
      <c r="AM1424" s="24">
        <f t="shared" si="554"/>
        <v>0</v>
      </c>
      <c r="AN1424" s="25">
        <f t="shared" si="555"/>
        <v>133.68</v>
      </c>
      <c r="AO1424" s="26">
        <f t="shared" si="556"/>
        <v>133.68</v>
      </c>
      <c r="AP1424" s="79"/>
      <c r="AQ1424" s="24">
        <v>65</v>
      </c>
      <c r="AR1424" s="25">
        <v>200</v>
      </c>
      <c r="AS1424" s="25">
        <v>0</v>
      </c>
      <c r="AT1424" s="25">
        <v>15</v>
      </c>
      <c r="AU1424" s="25">
        <v>50</v>
      </c>
      <c r="AV1424" s="62">
        <f t="shared" si="557"/>
        <v>330</v>
      </c>
      <c r="AW1424" s="64">
        <f t="shared" si="558"/>
        <v>313.5</v>
      </c>
      <c r="AX1424" s="114">
        <v>6</v>
      </c>
      <c r="AY1424" s="114">
        <v>20</v>
      </c>
      <c r="AZ1424" s="114">
        <v>8</v>
      </c>
      <c r="BA1424" s="114">
        <v>1</v>
      </c>
      <c r="BB1424" s="81">
        <f t="shared" si="559"/>
        <v>35</v>
      </c>
      <c r="BC1424" s="80">
        <f t="shared" si="560"/>
        <v>278.5</v>
      </c>
      <c r="BD1424" s="36">
        <f t="shared" si="561"/>
        <v>133.68</v>
      </c>
      <c r="BE1424" s="80">
        <f t="shared" si="562"/>
        <v>144.82</v>
      </c>
    </row>
    <row r="1425" spans="1:57" ht="17.399999999999999">
      <c r="A1425" s="217">
        <v>41938</v>
      </c>
      <c r="B1425" s="201" t="str">
        <f t="shared" si="566"/>
        <v>17:30:00</v>
      </c>
      <c r="C1425" s="27" t="s">
        <v>50</v>
      </c>
      <c r="D1425" s="44">
        <v>679</v>
      </c>
      <c r="E1425" s="44">
        <v>308</v>
      </c>
      <c r="F1425" s="44">
        <v>541</v>
      </c>
      <c r="G1425" s="44">
        <v>23</v>
      </c>
      <c r="H1425" s="44">
        <v>11</v>
      </c>
      <c r="I1425" s="35">
        <v>17</v>
      </c>
      <c r="J1425" s="48">
        <f t="shared" si="546"/>
        <v>1528</v>
      </c>
      <c r="K1425" s="48">
        <f t="shared" si="547"/>
        <v>51</v>
      </c>
      <c r="L1425" s="44">
        <v>551</v>
      </c>
      <c r="M1425" s="19">
        <v>227</v>
      </c>
      <c r="N1425" s="19"/>
      <c r="O1425" s="19">
        <v>18</v>
      </c>
      <c r="P1425" s="45">
        <v>8</v>
      </c>
      <c r="Q1425" s="49"/>
      <c r="R1425" s="48">
        <f t="shared" si="548"/>
        <v>778</v>
      </c>
      <c r="S1425" s="48">
        <f t="shared" si="549"/>
        <v>26</v>
      </c>
      <c r="T1425" s="50">
        <f t="shared" si="563"/>
        <v>77</v>
      </c>
      <c r="U1425" s="88">
        <v>3.7</v>
      </c>
      <c r="V1425" s="52">
        <v>4.5</v>
      </c>
      <c r="W1425" s="53">
        <v>7.5</v>
      </c>
      <c r="X1425" s="53"/>
      <c r="Y1425" s="53"/>
      <c r="Z1425" s="53"/>
      <c r="AA1425" s="53"/>
      <c r="AB1425" s="53"/>
      <c r="AC1425" s="67">
        <f t="shared" si="550"/>
        <v>0</v>
      </c>
      <c r="AD1425" s="51"/>
      <c r="AE1425" s="20">
        <f t="shared" si="551"/>
        <v>0</v>
      </c>
      <c r="AF1425" s="85">
        <f t="shared" si="565"/>
        <v>92.7</v>
      </c>
      <c r="AG1425" s="21">
        <f t="shared" si="564"/>
        <v>92.7</v>
      </c>
      <c r="AH1425" s="82">
        <v>130</v>
      </c>
      <c r="AI1425" s="51"/>
      <c r="AJ1425" s="22">
        <f t="shared" si="552"/>
        <v>92.7</v>
      </c>
      <c r="AK1425" s="23">
        <f t="shared" si="553"/>
        <v>46.907999999999973</v>
      </c>
      <c r="AL1425" s="54"/>
      <c r="AM1425" s="24">
        <f t="shared" si="554"/>
        <v>0</v>
      </c>
      <c r="AN1425" s="25">
        <f t="shared" si="555"/>
        <v>139.60799999999998</v>
      </c>
      <c r="AO1425" s="26">
        <f t="shared" si="556"/>
        <v>139.60799999999998</v>
      </c>
      <c r="AP1425" s="79"/>
      <c r="AQ1425" s="24">
        <v>75</v>
      </c>
      <c r="AR1425" s="25">
        <v>200</v>
      </c>
      <c r="AS1425" s="25">
        <v>0</v>
      </c>
      <c r="AT1425" s="25">
        <v>18</v>
      </c>
      <c r="AU1425" s="25">
        <v>50</v>
      </c>
      <c r="AV1425" s="62">
        <f t="shared" si="557"/>
        <v>343</v>
      </c>
      <c r="AW1425" s="64">
        <f t="shared" si="558"/>
        <v>325.84999999999997</v>
      </c>
      <c r="AX1425" s="114">
        <v>6</v>
      </c>
      <c r="AY1425" s="114">
        <v>20</v>
      </c>
      <c r="AZ1425" s="114">
        <v>8</v>
      </c>
      <c r="BA1425" s="114">
        <v>1</v>
      </c>
      <c r="BB1425" s="81">
        <f t="shared" si="559"/>
        <v>35</v>
      </c>
      <c r="BC1425" s="80">
        <f t="shared" si="560"/>
        <v>290.84999999999997</v>
      </c>
      <c r="BD1425" s="36">
        <f t="shared" si="561"/>
        <v>139.60799999999998</v>
      </c>
      <c r="BE1425" s="80">
        <f t="shared" si="562"/>
        <v>151.24199999999999</v>
      </c>
    </row>
    <row r="1426" spans="1:57" ht="17.399999999999999">
      <c r="A1426" s="217">
        <v>41938</v>
      </c>
      <c r="B1426" s="201" t="str">
        <f t="shared" si="566"/>
        <v>18:00:00</v>
      </c>
      <c r="C1426" s="27" t="s">
        <v>24</v>
      </c>
      <c r="D1426" s="44">
        <v>878</v>
      </c>
      <c r="E1426" s="44">
        <v>407</v>
      </c>
      <c r="F1426" s="44">
        <v>685</v>
      </c>
      <c r="G1426" s="44">
        <v>30</v>
      </c>
      <c r="H1426" s="44">
        <v>14</v>
      </c>
      <c r="I1426" s="35">
        <v>22</v>
      </c>
      <c r="J1426" s="48">
        <f t="shared" si="546"/>
        <v>1970</v>
      </c>
      <c r="K1426" s="48">
        <f t="shared" si="547"/>
        <v>66</v>
      </c>
      <c r="L1426" s="44">
        <v>632</v>
      </c>
      <c r="M1426" s="19">
        <v>264</v>
      </c>
      <c r="N1426" s="19"/>
      <c r="O1426" s="19">
        <v>21</v>
      </c>
      <c r="P1426" s="45">
        <v>9</v>
      </c>
      <c r="Q1426" s="49"/>
      <c r="R1426" s="48">
        <f t="shared" si="548"/>
        <v>896</v>
      </c>
      <c r="S1426" s="48">
        <f t="shared" si="549"/>
        <v>30</v>
      </c>
      <c r="T1426" s="50">
        <f t="shared" si="563"/>
        <v>96</v>
      </c>
      <c r="U1426" s="88">
        <v>4.67</v>
      </c>
      <c r="V1426" s="52">
        <v>7.5</v>
      </c>
      <c r="W1426" s="53">
        <v>10.7</v>
      </c>
      <c r="X1426" s="53"/>
      <c r="Y1426" s="53"/>
      <c r="Z1426" s="53"/>
      <c r="AA1426" s="53"/>
      <c r="AB1426" s="53"/>
      <c r="AC1426" s="67">
        <f t="shared" si="550"/>
        <v>0</v>
      </c>
      <c r="AD1426" s="51"/>
      <c r="AE1426" s="20">
        <f t="shared" si="551"/>
        <v>0</v>
      </c>
      <c r="AF1426" s="85">
        <f t="shared" si="565"/>
        <v>118.87</v>
      </c>
      <c r="AG1426" s="21">
        <f t="shared" si="564"/>
        <v>118.87</v>
      </c>
      <c r="AH1426" s="82">
        <v>131</v>
      </c>
      <c r="AI1426" s="51"/>
      <c r="AJ1426" s="22">
        <f t="shared" si="552"/>
        <v>118.87</v>
      </c>
      <c r="AK1426" s="23">
        <f t="shared" si="553"/>
        <v>20.737999999999971</v>
      </c>
      <c r="AL1426" s="54"/>
      <c r="AM1426" s="24">
        <f t="shared" si="554"/>
        <v>0</v>
      </c>
      <c r="AN1426" s="25">
        <f t="shared" si="555"/>
        <v>139.60799999999998</v>
      </c>
      <c r="AO1426" s="26">
        <f t="shared" si="556"/>
        <v>139.60799999999998</v>
      </c>
      <c r="AP1426" s="79"/>
      <c r="AQ1426" s="24">
        <v>75</v>
      </c>
      <c r="AR1426" s="25">
        <v>200</v>
      </c>
      <c r="AS1426" s="25">
        <v>0</v>
      </c>
      <c r="AT1426" s="25">
        <v>18</v>
      </c>
      <c r="AU1426" s="25">
        <v>50</v>
      </c>
      <c r="AV1426" s="62">
        <f t="shared" si="557"/>
        <v>343</v>
      </c>
      <c r="AW1426" s="64">
        <f t="shared" si="558"/>
        <v>325.84999999999997</v>
      </c>
      <c r="AX1426" s="114">
        <v>6</v>
      </c>
      <c r="AY1426" s="114">
        <v>20</v>
      </c>
      <c r="AZ1426" s="114">
        <v>8</v>
      </c>
      <c r="BA1426" s="114">
        <v>1</v>
      </c>
      <c r="BB1426" s="81">
        <f t="shared" si="559"/>
        <v>35</v>
      </c>
      <c r="BC1426" s="80">
        <f t="shared" si="560"/>
        <v>290.84999999999997</v>
      </c>
      <c r="BD1426" s="36">
        <f t="shared" si="561"/>
        <v>139.60799999999998</v>
      </c>
      <c r="BE1426" s="80">
        <f t="shared" si="562"/>
        <v>151.24199999999999</v>
      </c>
    </row>
    <row r="1427" spans="1:57" ht="17.399999999999999">
      <c r="A1427" s="217">
        <v>41938</v>
      </c>
      <c r="B1427" s="201" t="str">
        <f t="shared" si="566"/>
        <v>18:15:00</v>
      </c>
      <c r="C1427" s="27" t="s">
        <v>35</v>
      </c>
      <c r="D1427" s="44">
        <v>921</v>
      </c>
      <c r="E1427" s="44">
        <v>430</v>
      </c>
      <c r="F1427" s="44">
        <v>731</v>
      </c>
      <c r="G1427" s="44">
        <v>30</v>
      </c>
      <c r="H1427" s="44">
        <v>14</v>
      </c>
      <c r="I1427" s="35">
        <v>22</v>
      </c>
      <c r="J1427" s="48">
        <f>D1427+E1427+F1427</f>
        <v>2082</v>
      </c>
      <c r="K1427" s="48">
        <f>G1427+H1427+I1427</f>
        <v>66</v>
      </c>
      <c r="L1427" s="44">
        <v>632</v>
      </c>
      <c r="M1427" s="19">
        <v>264</v>
      </c>
      <c r="N1427" s="19"/>
      <c r="O1427" s="19">
        <v>21</v>
      </c>
      <c r="P1427" s="45">
        <v>9</v>
      </c>
      <c r="Q1427" s="49"/>
      <c r="R1427" s="48">
        <f t="shared" si="548"/>
        <v>896</v>
      </c>
      <c r="S1427" s="48">
        <f t="shared" si="549"/>
        <v>30</v>
      </c>
      <c r="T1427" s="50">
        <f t="shared" si="563"/>
        <v>96</v>
      </c>
      <c r="U1427" s="88">
        <v>4.67</v>
      </c>
      <c r="V1427" s="52">
        <v>7.5</v>
      </c>
      <c r="W1427" s="53">
        <v>10.7</v>
      </c>
      <c r="X1427" s="53"/>
      <c r="Y1427" s="53"/>
      <c r="Z1427" s="53"/>
      <c r="AA1427" s="53"/>
      <c r="AB1427" s="53"/>
      <c r="AC1427" s="67">
        <f t="shared" si="550"/>
        <v>0</v>
      </c>
      <c r="AD1427" s="51"/>
      <c r="AE1427" s="20">
        <f t="shared" si="551"/>
        <v>0</v>
      </c>
      <c r="AF1427" s="85">
        <f t="shared" si="565"/>
        <v>118.87</v>
      </c>
      <c r="AG1427" s="21">
        <f t="shared" si="564"/>
        <v>118.87</v>
      </c>
      <c r="AH1427" s="82">
        <v>132</v>
      </c>
      <c r="AI1427" s="51"/>
      <c r="AJ1427" s="22">
        <f t="shared" si="552"/>
        <v>118.87</v>
      </c>
      <c r="AK1427" s="23">
        <f t="shared" si="553"/>
        <v>20.737999999999971</v>
      </c>
      <c r="AL1427" s="54"/>
      <c r="AM1427" s="24">
        <f t="shared" si="554"/>
        <v>0</v>
      </c>
      <c r="AN1427" s="25">
        <f t="shared" si="555"/>
        <v>139.60799999999998</v>
      </c>
      <c r="AO1427" s="26">
        <f t="shared" si="556"/>
        <v>139.60799999999998</v>
      </c>
      <c r="AP1427" s="79"/>
      <c r="AQ1427" s="24">
        <v>75</v>
      </c>
      <c r="AR1427" s="25">
        <v>200</v>
      </c>
      <c r="AS1427" s="25">
        <v>0</v>
      </c>
      <c r="AT1427" s="25">
        <v>18</v>
      </c>
      <c r="AU1427" s="25">
        <v>50</v>
      </c>
      <c r="AV1427" s="62">
        <f t="shared" si="557"/>
        <v>343</v>
      </c>
      <c r="AW1427" s="64">
        <f t="shared" si="558"/>
        <v>325.84999999999997</v>
      </c>
      <c r="AX1427" s="114">
        <v>6</v>
      </c>
      <c r="AY1427" s="114">
        <v>20</v>
      </c>
      <c r="AZ1427" s="114">
        <v>8</v>
      </c>
      <c r="BA1427" s="114">
        <v>1</v>
      </c>
      <c r="BB1427" s="81">
        <f t="shared" si="559"/>
        <v>35</v>
      </c>
      <c r="BC1427" s="80">
        <f t="shared" si="560"/>
        <v>290.84999999999997</v>
      </c>
      <c r="BD1427" s="36">
        <f t="shared" si="561"/>
        <v>139.60799999999998</v>
      </c>
      <c r="BE1427" s="80">
        <f t="shared" si="562"/>
        <v>151.24199999999999</v>
      </c>
    </row>
    <row r="1428" spans="1:57" ht="17.399999999999999">
      <c r="A1428" s="217">
        <v>41938</v>
      </c>
      <c r="B1428" s="201" t="str">
        <f t="shared" si="566"/>
        <v>18:30:00</v>
      </c>
      <c r="C1428" s="27" t="s">
        <v>36</v>
      </c>
      <c r="D1428" s="44">
        <v>923</v>
      </c>
      <c r="E1428" s="44">
        <v>434</v>
      </c>
      <c r="F1428" s="44">
        <v>739</v>
      </c>
      <c r="G1428" s="44">
        <v>31</v>
      </c>
      <c r="H1428" s="44">
        <v>14</v>
      </c>
      <c r="I1428" s="35">
        <v>24</v>
      </c>
      <c r="J1428" s="48">
        <f t="shared" si="546"/>
        <v>2096</v>
      </c>
      <c r="K1428" s="48">
        <f t="shared" si="547"/>
        <v>69</v>
      </c>
      <c r="L1428" s="44">
        <v>684</v>
      </c>
      <c r="M1428" s="19">
        <v>270</v>
      </c>
      <c r="N1428" s="19"/>
      <c r="O1428" s="19">
        <v>23</v>
      </c>
      <c r="P1428" s="45">
        <v>10</v>
      </c>
      <c r="Q1428" s="49"/>
      <c r="R1428" s="48">
        <f t="shared" si="548"/>
        <v>954</v>
      </c>
      <c r="S1428" s="48">
        <f t="shared" si="549"/>
        <v>33</v>
      </c>
      <c r="T1428" s="50">
        <f t="shared" si="563"/>
        <v>102</v>
      </c>
      <c r="U1428" s="88">
        <v>4.67</v>
      </c>
      <c r="V1428" s="52">
        <v>7.5</v>
      </c>
      <c r="W1428" s="53">
        <v>10.7</v>
      </c>
      <c r="X1428" s="53"/>
      <c r="Y1428" s="53"/>
      <c r="Z1428" s="53"/>
      <c r="AA1428" s="53"/>
      <c r="AB1428" s="53"/>
      <c r="AC1428" s="67">
        <f t="shared" si="550"/>
        <v>0</v>
      </c>
      <c r="AD1428" s="51"/>
      <c r="AE1428" s="20">
        <f t="shared" si="551"/>
        <v>0</v>
      </c>
      <c r="AF1428" s="85">
        <f t="shared" si="565"/>
        <v>124.87</v>
      </c>
      <c r="AG1428" s="21">
        <f t="shared" si="564"/>
        <v>124.87</v>
      </c>
      <c r="AH1428" s="82">
        <v>133</v>
      </c>
      <c r="AI1428" s="51"/>
      <c r="AJ1428" s="22">
        <f t="shared" si="552"/>
        <v>124.87</v>
      </c>
      <c r="AK1428" s="23">
        <f t="shared" si="553"/>
        <v>14.737999999999971</v>
      </c>
      <c r="AL1428" s="54"/>
      <c r="AM1428" s="24">
        <f t="shared" si="554"/>
        <v>0</v>
      </c>
      <c r="AN1428" s="25">
        <f t="shared" si="555"/>
        <v>139.60799999999998</v>
      </c>
      <c r="AO1428" s="26">
        <f t="shared" si="556"/>
        <v>139.60799999999998</v>
      </c>
      <c r="AP1428" s="79"/>
      <c r="AQ1428" s="24">
        <v>75</v>
      </c>
      <c r="AR1428" s="25">
        <v>200</v>
      </c>
      <c r="AS1428" s="25">
        <v>0</v>
      </c>
      <c r="AT1428" s="25">
        <v>18</v>
      </c>
      <c r="AU1428" s="25">
        <v>50</v>
      </c>
      <c r="AV1428" s="62">
        <f t="shared" si="557"/>
        <v>343</v>
      </c>
      <c r="AW1428" s="64">
        <f t="shared" si="558"/>
        <v>325.84999999999997</v>
      </c>
      <c r="AX1428" s="114">
        <v>6</v>
      </c>
      <c r="AY1428" s="114">
        <v>20</v>
      </c>
      <c r="AZ1428" s="114">
        <v>8</v>
      </c>
      <c r="BA1428" s="114">
        <v>1</v>
      </c>
      <c r="BB1428" s="81">
        <f t="shared" si="559"/>
        <v>35</v>
      </c>
      <c r="BC1428" s="80">
        <f t="shared" si="560"/>
        <v>290.84999999999997</v>
      </c>
      <c r="BD1428" s="36">
        <f t="shared" si="561"/>
        <v>139.60799999999998</v>
      </c>
      <c r="BE1428" s="80">
        <f t="shared" si="562"/>
        <v>151.24199999999999</v>
      </c>
    </row>
    <row r="1429" spans="1:57" ht="17.399999999999999">
      <c r="A1429" s="217">
        <v>41938</v>
      </c>
      <c r="B1429" s="201" t="str">
        <f t="shared" si="566"/>
        <v>18:45:00</v>
      </c>
      <c r="C1429" s="27" t="s">
        <v>51</v>
      </c>
      <c r="D1429" s="44">
        <v>927</v>
      </c>
      <c r="E1429" s="44">
        <v>430</v>
      </c>
      <c r="F1429" s="44">
        <v>731</v>
      </c>
      <c r="G1429" s="44">
        <v>31</v>
      </c>
      <c r="H1429" s="44">
        <v>14</v>
      </c>
      <c r="I1429" s="35">
        <v>24</v>
      </c>
      <c r="J1429" s="48">
        <f>D1429+E1429+F1429</f>
        <v>2088</v>
      </c>
      <c r="K1429" s="48">
        <f>G1429+H1429+I1429</f>
        <v>69</v>
      </c>
      <c r="L1429" s="44">
        <v>684</v>
      </c>
      <c r="M1429" s="19">
        <v>270</v>
      </c>
      <c r="N1429" s="19"/>
      <c r="O1429" s="19">
        <v>23</v>
      </c>
      <c r="P1429" s="45">
        <v>10</v>
      </c>
      <c r="Q1429" s="49"/>
      <c r="R1429" s="48">
        <f t="shared" si="548"/>
        <v>954</v>
      </c>
      <c r="S1429" s="48">
        <f t="shared" si="549"/>
        <v>33</v>
      </c>
      <c r="T1429" s="50">
        <f t="shared" si="563"/>
        <v>102</v>
      </c>
      <c r="U1429" s="88">
        <v>4.67</v>
      </c>
      <c r="V1429" s="52">
        <v>7.5</v>
      </c>
      <c r="W1429" s="53">
        <v>10.7</v>
      </c>
      <c r="X1429" s="53"/>
      <c r="Y1429" s="53"/>
      <c r="Z1429" s="53"/>
      <c r="AA1429" s="53"/>
      <c r="AB1429" s="53"/>
      <c r="AC1429" s="67">
        <f t="shared" si="550"/>
        <v>0</v>
      </c>
      <c r="AD1429" s="51"/>
      <c r="AE1429" s="20">
        <f t="shared" si="551"/>
        <v>0</v>
      </c>
      <c r="AF1429" s="85">
        <f t="shared" si="565"/>
        <v>124.87</v>
      </c>
      <c r="AG1429" s="21">
        <f t="shared" si="564"/>
        <v>124.87</v>
      </c>
      <c r="AH1429" s="82">
        <v>134</v>
      </c>
      <c r="AI1429" s="51"/>
      <c r="AJ1429" s="22">
        <f t="shared" si="552"/>
        <v>124.87</v>
      </c>
      <c r="AK1429" s="23">
        <f t="shared" si="553"/>
        <v>14.737999999999971</v>
      </c>
      <c r="AL1429" s="54"/>
      <c r="AM1429" s="24">
        <f t="shared" si="554"/>
        <v>0</v>
      </c>
      <c r="AN1429" s="25">
        <f t="shared" si="555"/>
        <v>139.60799999999998</v>
      </c>
      <c r="AO1429" s="26">
        <f t="shared" si="556"/>
        <v>139.60799999999998</v>
      </c>
      <c r="AP1429" s="79"/>
      <c r="AQ1429" s="24">
        <v>75</v>
      </c>
      <c r="AR1429" s="25">
        <v>200</v>
      </c>
      <c r="AS1429" s="25">
        <v>0</v>
      </c>
      <c r="AT1429" s="25">
        <v>18</v>
      </c>
      <c r="AU1429" s="25">
        <v>50</v>
      </c>
      <c r="AV1429" s="62">
        <f t="shared" si="557"/>
        <v>343</v>
      </c>
      <c r="AW1429" s="64">
        <f t="shared" si="558"/>
        <v>325.84999999999997</v>
      </c>
      <c r="AX1429" s="114">
        <v>6</v>
      </c>
      <c r="AY1429" s="114">
        <v>20</v>
      </c>
      <c r="AZ1429" s="114">
        <v>8</v>
      </c>
      <c r="BA1429" s="114">
        <v>1</v>
      </c>
      <c r="BB1429" s="81">
        <f t="shared" si="559"/>
        <v>35</v>
      </c>
      <c r="BC1429" s="80">
        <f t="shared" si="560"/>
        <v>290.84999999999997</v>
      </c>
      <c r="BD1429" s="36">
        <f t="shared" si="561"/>
        <v>139.60799999999998</v>
      </c>
      <c r="BE1429" s="80">
        <f t="shared" si="562"/>
        <v>151.24199999999999</v>
      </c>
    </row>
    <row r="1430" spans="1:57" ht="17.399999999999999">
      <c r="A1430" s="217">
        <v>41938</v>
      </c>
      <c r="B1430" s="201" t="str">
        <f t="shared" si="566"/>
        <v>19:00:00</v>
      </c>
      <c r="C1430" s="27" t="s">
        <v>25</v>
      </c>
      <c r="D1430" s="44">
        <v>792</v>
      </c>
      <c r="E1430" s="44">
        <v>443</v>
      </c>
      <c r="F1430" s="44">
        <v>739</v>
      </c>
      <c r="G1430" s="44">
        <v>30</v>
      </c>
      <c r="H1430" s="44">
        <v>15</v>
      </c>
      <c r="I1430" s="35">
        <v>24</v>
      </c>
      <c r="J1430" s="48">
        <f>D1430+E1430+F1430</f>
        <v>1974</v>
      </c>
      <c r="K1430" s="48">
        <f>G1430+H1430+I1430</f>
        <v>69</v>
      </c>
      <c r="L1430" s="44">
        <v>697</v>
      </c>
      <c r="M1430" s="19">
        <v>275</v>
      </c>
      <c r="N1430" s="19"/>
      <c r="O1430" s="19">
        <v>23</v>
      </c>
      <c r="P1430" s="45">
        <v>10</v>
      </c>
      <c r="Q1430" s="49"/>
      <c r="R1430" s="48">
        <f t="shared" si="548"/>
        <v>972</v>
      </c>
      <c r="S1430" s="48">
        <f t="shared" si="549"/>
        <v>33</v>
      </c>
      <c r="T1430" s="50">
        <f t="shared" si="563"/>
        <v>102</v>
      </c>
      <c r="U1430" s="88">
        <v>5.88</v>
      </c>
      <c r="V1430" s="52">
        <v>7.5</v>
      </c>
      <c r="W1430" s="53">
        <v>11.2</v>
      </c>
      <c r="X1430" s="53"/>
      <c r="Y1430" s="53"/>
      <c r="Z1430" s="53"/>
      <c r="AA1430" s="53"/>
      <c r="AB1430" s="53"/>
      <c r="AC1430" s="67">
        <f t="shared" si="550"/>
        <v>0</v>
      </c>
      <c r="AD1430" s="51"/>
      <c r="AE1430" s="20">
        <f t="shared" si="551"/>
        <v>0</v>
      </c>
      <c r="AF1430" s="85">
        <f t="shared" si="565"/>
        <v>126.58</v>
      </c>
      <c r="AG1430" s="21">
        <f t="shared" si="564"/>
        <v>126.58</v>
      </c>
      <c r="AH1430" s="82">
        <v>135</v>
      </c>
      <c r="AI1430" s="51"/>
      <c r="AJ1430" s="22">
        <f t="shared" si="552"/>
        <v>126.58</v>
      </c>
      <c r="AK1430" s="23">
        <f t="shared" si="553"/>
        <v>13.027999999999977</v>
      </c>
      <c r="AL1430" s="54"/>
      <c r="AM1430" s="24">
        <f t="shared" si="554"/>
        <v>0</v>
      </c>
      <c r="AN1430" s="25">
        <f t="shared" si="555"/>
        <v>139.60799999999998</v>
      </c>
      <c r="AO1430" s="26">
        <f t="shared" si="556"/>
        <v>139.60799999999998</v>
      </c>
      <c r="AP1430" s="79"/>
      <c r="AQ1430" s="24">
        <v>75</v>
      </c>
      <c r="AR1430" s="25">
        <v>200</v>
      </c>
      <c r="AS1430" s="25">
        <v>0</v>
      </c>
      <c r="AT1430" s="25">
        <v>18</v>
      </c>
      <c r="AU1430" s="25">
        <v>50</v>
      </c>
      <c r="AV1430" s="62">
        <f t="shared" si="557"/>
        <v>343</v>
      </c>
      <c r="AW1430" s="64">
        <f t="shared" si="558"/>
        <v>325.84999999999997</v>
      </c>
      <c r="AX1430" s="114">
        <v>6</v>
      </c>
      <c r="AY1430" s="114">
        <v>20</v>
      </c>
      <c r="AZ1430" s="114">
        <v>8</v>
      </c>
      <c r="BA1430" s="114">
        <v>1</v>
      </c>
      <c r="BB1430" s="81">
        <f t="shared" si="559"/>
        <v>35</v>
      </c>
      <c r="BC1430" s="80">
        <f t="shared" si="560"/>
        <v>290.84999999999997</v>
      </c>
      <c r="BD1430" s="36">
        <f t="shared" si="561"/>
        <v>139.60799999999998</v>
      </c>
      <c r="BE1430" s="80">
        <f t="shared" si="562"/>
        <v>151.24199999999999</v>
      </c>
    </row>
    <row r="1431" spans="1:57" ht="17.399999999999999">
      <c r="A1431" s="217">
        <v>41938</v>
      </c>
      <c r="B1431" s="201" t="str">
        <f t="shared" si="566"/>
        <v>19:15:00</v>
      </c>
      <c r="C1431" s="27" t="s">
        <v>52</v>
      </c>
      <c r="D1431" s="44">
        <v>792</v>
      </c>
      <c r="E1431" s="44">
        <v>443</v>
      </c>
      <c r="F1431" s="44">
        <v>739</v>
      </c>
      <c r="G1431" s="44">
        <v>30</v>
      </c>
      <c r="H1431" s="44">
        <v>15</v>
      </c>
      <c r="I1431" s="35">
        <v>24</v>
      </c>
      <c r="J1431" s="48">
        <f>D1431+E1431+F1431</f>
        <v>1974</v>
      </c>
      <c r="K1431" s="48">
        <f>G1431+H1431+I1431</f>
        <v>69</v>
      </c>
      <c r="L1431" s="44">
        <v>697</v>
      </c>
      <c r="M1431" s="19">
        <v>275</v>
      </c>
      <c r="N1431" s="19"/>
      <c r="O1431" s="19">
        <v>23</v>
      </c>
      <c r="P1431" s="45">
        <v>10</v>
      </c>
      <c r="Q1431" s="49"/>
      <c r="R1431" s="48">
        <f t="shared" si="548"/>
        <v>972</v>
      </c>
      <c r="S1431" s="48">
        <f t="shared" si="549"/>
        <v>33</v>
      </c>
      <c r="T1431" s="50">
        <f t="shared" si="563"/>
        <v>102</v>
      </c>
      <c r="U1431" s="88">
        <v>5.88</v>
      </c>
      <c r="V1431" s="52">
        <v>7.5</v>
      </c>
      <c r="W1431" s="53">
        <v>11.2</v>
      </c>
      <c r="X1431" s="53"/>
      <c r="Y1431" s="53"/>
      <c r="Z1431" s="53"/>
      <c r="AA1431" s="53"/>
      <c r="AB1431" s="53"/>
      <c r="AC1431" s="67">
        <f t="shared" si="550"/>
        <v>0</v>
      </c>
      <c r="AD1431" s="51"/>
      <c r="AE1431" s="20">
        <f t="shared" si="551"/>
        <v>0</v>
      </c>
      <c r="AF1431" s="85">
        <f t="shared" si="565"/>
        <v>126.58</v>
      </c>
      <c r="AG1431" s="21">
        <f t="shared" si="564"/>
        <v>126.58</v>
      </c>
      <c r="AH1431" s="82">
        <v>136</v>
      </c>
      <c r="AI1431" s="51"/>
      <c r="AJ1431" s="22">
        <f t="shared" si="552"/>
        <v>126.58</v>
      </c>
      <c r="AK1431" s="23">
        <f t="shared" si="553"/>
        <v>13.027999999999977</v>
      </c>
      <c r="AL1431" s="54"/>
      <c r="AM1431" s="24">
        <f t="shared" si="554"/>
        <v>0</v>
      </c>
      <c r="AN1431" s="25">
        <f t="shared" si="555"/>
        <v>139.60799999999998</v>
      </c>
      <c r="AO1431" s="26">
        <f t="shared" si="556"/>
        <v>139.60799999999998</v>
      </c>
      <c r="AP1431" s="79"/>
      <c r="AQ1431" s="24">
        <v>75</v>
      </c>
      <c r="AR1431" s="25">
        <v>200</v>
      </c>
      <c r="AS1431" s="25">
        <v>0</v>
      </c>
      <c r="AT1431" s="25">
        <v>18</v>
      </c>
      <c r="AU1431" s="25">
        <v>50</v>
      </c>
      <c r="AV1431" s="62">
        <f t="shared" si="557"/>
        <v>343</v>
      </c>
      <c r="AW1431" s="64">
        <f t="shared" si="558"/>
        <v>325.84999999999997</v>
      </c>
      <c r="AX1431" s="114">
        <v>6</v>
      </c>
      <c r="AY1431" s="114">
        <v>20</v>
      </c>
      <c r="AZ1431" s="114">
        <v>8</v>
      </c>
      <c r="BA1431" s="114">
        <v>1</v>
      </c>
      <c r="BB1431" s="81">
        <f t="shared" si="559"/>
        <v>35</v>
      </c>
      <c r="BC1431" s="80">
        <f t="shared" si="560"/>
        <v>290.84999999999997</v>
      </c>
      <c r="BD1431" s="36">
        <f t="shared" si="561"/>
        <v>139.60799999999998</v>
      </c>
      <c r="BE1431" s="80">
        <f t="shared" si="562"/>
        <v>151.24199999999999</v>
      </c>
    </row>
    <row r="1432" spans="1:57" ht="17.399999999999999">
      <c r="A1432" s="217">
        <v>41938</v>
      </c>
      <c r="B1432" s="201" t="str">
        <f t="shared" si="566"/>
        <v>19:30:00</v>
      </c>
      <c r="C1432" s="27" t="s">
        <v>37</v>
      </c>
      <c r="D1432" s="44">
        <v>976</v>
      </c>
      <c r="E1432" s="44">
        <v>399</v>
      </c>
      <c r="F1432" s="44">
        <v>743</v>
      </c>
      <c r="G1432" s="44">
        <v>34</v>
      </c>
      <c r="H1432" s="44">
        <v>14</v>
      </c>
      <c r="I1432" s="35">
        <v>24</v>
      </c>
      <c r="J1432" s="48">
        <f t="shared" si="546"/>
        <v>2118</v>
      </c>
      <c r="K1432" s="48">
        <f t="shared" si="547"/>
        <v>72</v>
      </c>
      <c r="L1432" s="44">
        <v>719</v>
      </c>
      <c r="M1432" s="19">
        <v>271</v>
      </c>
      <c r="N1432" s="19"/>
      <c r="O1432" s="19">
        <v>23</v>
      </c>
      <c r="P1432" s="45">
        <v>10</v>
      </c>
      <c r="Q1432" s="49"/>
      <c r="R1432" s="48">
        <f t="shared" si="548"/>
        <v>990</v>
      </c>
      <c r="S1432" s="48">
        <f t="shared" si="549"/>
        <v>33</v>
      </c>
      <c r="T1432" s="50">
        <f t="shared" si="563"/>
        <v>105</v>
      </c>
      <c r="U1432" s="88">
        <v>5.88</v>
      </c>
      <c r="V1432" s="52">
        <v>7.5</v>
      </c>
      <c r="W1432" s="53">
        <v>11.2</v>
      </c>
      <c r="X1432" s="53"/>
      <c r="Y1432" s="53"/>
      <c r="Z1432" s="53"/>
      <c r="AA1432" s="53"/>
      <c r="AB1432" s="53"/>
      <c r="AC1432" s="67">
        <f t="shared" si="550"/>
        <v>0</v>
      </c>
      <c r="AD1432" s="51"/>
      <c r="AE1432" s="20">
        <f t="shared" si="551"/>
        <v>0</v>
      </c>
      <c r="AF1432" s="85">
        <f t="shared" si="565"/>
        <v>129.57999999999998</v>
      </c>
      <c r="AG1432" s="21">
        <f t="shared" si="564"/>
        <v>129.57999999999998</v>
      </c>
      <c r="AH1432" s="82">
        <v>137</v>
      </c>
      <c r="AI1432" s="51"/>
      <c r="AJ1432" s="22">
        <f t="shared" si="552"/>
        <v>129.57999999999998</v>
      </c>
      <c r="AK1432" s="23">
        <f t="shared" si="553"/>
        <v>10.027999999999992</v>
      </c>
      <c r="AL1432" s="54"/>
      <c r="AM1432" s="24">
        <f t="shared" si="554"/>
        <v>0</v>
      </c>
      <c r="AN1432" s="25">
        <f t="shared" si="555"/>
        <v>139.60799999999998</v>
      </c>
      <c r="AO1432" s="26">
        <f t="shared" si="556"/>
        <v>139.60799999999998</v>
      </c>
      <c r="AP1432" s="79"/>
      <c r="AQ1432" s="24">
        <v>75</v>
      </c>
      <c r="AR1432" s="25">
        <v>200</v>
      </c>
      <c r="AS1432" s="25">
        <v>0</v>
      </c>
      <c r="AT1432" s="25">
        <v>18</v>
      </c>
      <c r="AU1432" s="25">
        <v>50</v>
      </c>
      <c r="AV1432" s="62">
        <f t="shared" si="557"/>
        <v>343</v>
      </c>
      <c r="AW1432" s="64">
        <f t="shared" si="558"/>
        <v>325.84999999999997</v>
      </c>
      <c r="AX1432" s="114">
        <v>6</v>
      </c>
      <c r="AY1432" s="114">
        <v>20</v>
      </c>
      <c r="AZ1432" s="114">
        <v>8</v>
      </c>
      <c r="BA1432" s="114">
        <v>1</v>
      </c>
      <c r="BB1432" s="81">
        <f t="shared" si="559"/>
        <v>35</v>
      </c>
      <c r="BC1432" s="80">
        <f t="shared" si="560"/>
        <v>290.84999999999997</v>
      </c>
      <c r="BD1432" s="36">
        <f t="shared" si="561"/>
        <v>139.60799999999998</v>
      </c>
      <c r="BE1432" s="80">
        <f t="shared" si="562"/>
        <v>151.24199999999999</v>
      </c>
    </row>
    <row r="1433" spans="1:57" ht="17.399999999999999">
      <c r="A1433" s="217">
        <v>41938</v>
      </c>
      <c r="B1433" s="201" t="str">
        <f t="shared" si="566"/>
        <v>19:45:00</v>
      </c>
      <c r="C1433" s="27" t="s">
        <v>53</v>
      </c>
      <c r="D1433" s="44">
        <v>976</v>
      </c>
      <c r="E1433" s="44">
        <v>399</v>
      </c>
      <c r="F1433" s="44">
        <v>743</v>
      </c>
      <c r="G1433" s="44">
        <v>34</v>
      </c>
      <c r="H1433" s="44"/>
      <c r="I1433" s="35">
        <v>24</v>
      </c>
      <c r="J1433" s="48">
        <f>D1433+E1433+F1433</f>
        <v>2118</v>
      </c>
      <c r="K1433" s="48">
        <f>G1433+H1433+I1433</f>
        <v>58</v>
      </c>
      <c r="L1433" s="44">
        <v>719</v>
      </c>
      <c r="M1433" s="19">
        <v>271</v>
      </c>
      <c r="N1433" s="19"/>
      <c r="O1433" s="19">
        <v>23</v>
      </c>
      <c r="P1433" s="45">
        <v>10</v>
      </c>
      <c r="Q1433" s="49"/>
      <c r="R1433" s="48">
        <f t="shared" si="548"/>
        <v>990</v>
      </c>
      <c r="S1433" s="48">
        <f t="shared" si="549"/>
        <v>33</v>
      </c>
      <c r="T1433" s="50">
        <f t="shared" si="563"/>
        <v>91</v>
      </c>
      <c r="U1433" s="88">
        <v>5.88</v>
      </c>
      <c r="V1433" s="52">
        <v>7.5</v>
      </c>
      <c r="W1433" s="53">
        <v>11.2</v>
      </c>
      <c r="X1433" s="53"/>
      <c r="Y1433" s="53"/>
      <c r="Z1433" s="53"/>
      <c r="AA1433" s="53"/>
      <c r="AB1433" s="53"/>
      <c r="AC1433" s="67">
        <f t="shared" si="550"/>
        <v>0</v>
      </c>
      <c r="AD1433" s="51"/>
      <c r="AE1433" s="20">
        <f t="shared" si="551"/>
        <v>0</v>
      </c>
      <c r="AF1433" s="85">
        <f t="shared" si="565"/>
        <v>115.58</v>
      </c>
      <c r="AG1433" s="21">
        <f t="shared" si="564"/>
        <v>115.58</v>
      </c>
      <c r="AH1433" s="82">
        <v>138</v>
      </c>
      <c r="AI1433" s="51"/>
      <c r="AJ1433" s="22">
        <f t="shared" si="552"/>
        <v>115.58</v>
      </c>
      <c r="AK1433" s="23">
        <f t="shared" si="553"/>
        <v>24.027999999999977</v>
      </c>
      <c r="AL1433" s="54"/>
      <c r="AM1433" s="24">
        <f t="shared" si="554"/>
        <v>0</v>
      </c>
      <c r="AN1433" s="25">
        <f t="shared" si="555"/>
        <v>139.60799999999998</v>
      </c>
      <c r="AO1433" s="26">
        <f t="shared" si="556"/>
        <v>139.60799999999998</v>
      </c>
      <c r="AP1433" s="79"/>
      <c r="AQ1433" s="24">
        <v>75</v>
      </c>
      <c r="AR1433" s="25">
        <v>200</v>
      </c>
      <c r="AS1433" s="25">
        <v>0</v>
      </c>
      <c r="AT1433" s="25">
        <v>18</v>
      </c>
      <c r="AU1433" s="25">
        <v>50</v>
      </c>
      <c r="AV1433" s="62">
        <f t="shared" si="557"/>
        <v>343</v>
      </c>
      <c r="AW1433" s="64">
        <f t="shared" si="558"/>
        <v>325.84999999999997</v>
      </c>
      <c r="AX1433" s="114">
        <v>6</v>
      </c>
      <c r="AY1433" s="114">
        <v>20</v>
      </c>
      <c r="AZ1433" s="114">
        <v>8</v>
      </c>
      <c r="BA1433" s="114">
        <v>1</v>
      </c>
      <c r="BB1433" s="81">
        <f t="shared" si="559"/>
        <v>35</v>
      </c>
      <c r="BC1433" s="80">
        <f t="shared" si="560"/>
        <v>290.84999999999997</v>
      </c>
      <c r="BD1433" s="36">
        <f t="shared" si="561"/>
        <v>139.60799999999998</v>
      </c>
      <c r="BE1433" s="80">
        <f t="shared" si="562"/>
        <v>151.24199999999999</v>
      </c>
    </row>
    <row r="1434" spans="1:57" ht="17.399999999999999">
      <c r="A1434" s="217">
        <v>41938</v>
      </c>
      <c r="B1434" s="201" t="str">
        <f t="shared" si="566"/>
        <v>20:00:00</v>
      </c>
      <c r="C1434" s="27" t="s">
        <v>26</v>
      </c>
      <c r="D1434" s="44">
        <v>1010</v>
      </c>
      <c r="E1434" s="44">
        <v>429</v>
      </c>
      <c r="F1434" s="44">
        <v>764</v>
      </c>
      <c r="G1434" s="44">
        <v>34</v>
      </c>
      <c r="H1434" s="44"/>
      <c r="I1434" s="35">
        <v>20</v>
      </c>
      <c r="J1434" s="48">
        <f t="shared" si="546"/>
        <v>2203</v>
      </c>
      <c r="K1434" s="48">
        <f t="shared" si="547"/>
        <v>54</v>
      </c>
      <c r="L1434" s="44">
        <v>685</v>
      </c>
      <c r="M1434" s="19">
        <v>277</v>
      </c>
      <c r="N1434" s="19"/>
      <c r="O1434" s="19">
        <v>23</v>
      </c>
      <c r="P1434" s="45">
        <v>10</v>
      </c>
      <c r="Q1434" s="49"/>
      <c r="R1434" s="48">
        <f t="shared" si="548"/>
        <v>962</v>
      </c>
      <c r="S1434" s="48">
        <f t="shared" si="549"/>
        <v>33</v>
      </c>
      <c r="T1434" s="50">
        <f t="shared" si="563"/>
        <v>87</v>
      </c>
      <c r="U1434" s="88">
        <v>6</v>
      </c>
      <c r="V1434" s="52">
        <v>7.5</v>
      </c>
      <c r="W1434" s="53">
        <v>11.5</v>
      </c>
      <c r="X1434" s="53"/>
      <c r="Y1434" s="53"/>
      <c r="Z1434" s="53"/>
      <c r="AA1434" s="53"/>
      <c r="AB1434" s="53"/>
      <c r="AC1434" s="67">
        <f t="shared" si="550"/>
        <v>0</v>
      </c>
      <c r="AD1434" s="51"/>
      <c r="AE1434" s="20">
        <f t="shared" si="551"/>
        <v>0</v>
      </c>
      <c r="AF1434" s="85">
        <f>T1434+U1434+V1434+W1435+X1434+Y1434+Z1434+AA1434+AB1434</f>
        <v>112</v>
      </c>
      <c r="AG1434" s="21">
        <f t="shared" si="564"/>
        <v>112</v>
      </c>
      <c r="AH1434" s="82">
        <v>139</v>
      </c>
      <c r="AI1434" s="51"/>
      <c r="AJ1434" s="22">
        <f t="shared" si="552"/>
        <v>112</v>
      </c>
      <c r="AK1434" s="23">
        <f t="shared" si="553"/>
        <v>27.607999999999976</v>
      </c>
      <c r="AL1434" s="54"/>
      <c r="AM1434" s="24">
        <f t="shared" si="554"/>
        <v>0</v>
      </c>
      <c r="AN1434" s="25">
        <f t="shared" si="555"/>
        <v>139.60799999999998</v>
      </c>
      <c r="AO1434" s="26">
        <f t="shared" si="556"/>
        <v>139.60799999999998</v>
      </c>
      <c r="AP1434" s="79"/>
      <c r="AQ1434" s="24">
        <v>75</v>
      </c>
      <c r="AR1434" s="25">
        <v>200</v>
      </c>
      <c r="AS1434" s="25">
        <v>0</v>
      </c>
      <c r="AT1434" s="25">
        <v>18</v>
      </c>
      <c r="AU1434" s="25">
        <v>50</v>
      </c>
      <c r="AV1434" s="62">
        <f t="shared" si="557"/>
        <v>343</v>
      </c>
      <c r="AW1434" s="64">
        <f t="shared" si="558"/>
        <v>325.84999999999997</v>
      </c>
      <c r="AX1434" s="114">
        <v>6</v>
      </c>
      <c r="AY1434" s="114">
        <v>20</v>
      </c>
      <c r="AZ1434" s="114">
        <v>8</v>
      </c>
      <c r="BA1434" s="114">
        <v>1</v>
      </c>
      <c r="BB1434" s="81">
        <f t="shared" si="559"/>
        <v>35</v>
      </c>
      <c r="BC1434" s="80">
        <f t="shared" si="560"/>
        <v>290.84999999999997</v>
      </c>
      <c r="BD1434" s="36">
        <f t="shared" si="561"/>
        <v>139.60799999999998</v>
      </c>
      <c r="BE1434" s="80">
        <f t="shared" si="562"/>
        <v>151.24199999999999</v>
      </c>
    </row>
    <row r="1435" spans="1:57" ht="17.399999999999999">
      <c r="A1435" s="217">
        <v>41938</v>
      </c>
      <c r="B1435" s="201" t="str">
        <f t="shared" si="566"/>
        <v>20:15:00</v>
      </c>
      <c r="C1435" s="27" t="s">
        <v>54</v>
      </c>
      <c r="D1435" s="44">
        <v>1010</v>
      </c>
      <c r="E1435" s="44">
        <v>429</v>
      </c>
      <c r="F1435" s="44">
        <v>764</v>
      </c>
      <c r="G1435" s="44">
        <v>34</v>
      </c>
      <c r="H1435" s="44"/>
      <c r="I1435" s="35">
        <v>20</v>
      </c>
      <c r="J1435" s="48">
        <f>D1435+E1435+F1435</f>
        <v>2203</v>
      </c>
      <c r="K1435" s="48">
        <f>G1435+H1435+I1435</f>
        <v>54</v>
      </c>
      <c r="L1435" s="44">
        <v>685</v>
      </c>
      <c r="M1435" s="19">
        <v>277</v>
      </c>
      <c r="N1435" s="19"/>
      <c r="O1435" s="19">
        <v>23</v>
      </c>
      <c r="P1435" s="45">
        <v>10</v>
      </c>
      <c r="Q1435" s="49"/>
      <c r="R1435" s="48">
        <f t="shared" si="548"/>
        <v>962</v>
      </c>
      <c r="S1435" s="48">
        <f t="shared" si="549"/>
        <v>33</v>
      </c>
      <c r="T1435" s="50">
        <f t="shared" si="563"/>
        <v>87</v>
      </c>
      <c r="U1435" s="88">
        <v>6</v>
      </c>
      <c r="V1435" s="52">
        <v>7.5</v>
      </c>
      <c r="W1435" s="53">
        <v>11.5</v>
      </c>
      <c r="X1435" s="53"/>
      <c r="Y1435" s="53"/>
      <c r="Z1435" s="53"/>
      <c r="AA1435" s="53"/>
      <c r="AB1435" s="53"/>
      <c r="AC1435" s="67">
        <f t="shared" si="550"/>
        <v>0</v>
      </c>
      <c r="AD1435" s="51"/>
      <c r="AE1435" s="20">
        <f t="shared" si="551"/>
        <v>0</v>
      </c>
      <c r="AF1435" s="85">
        <f>T1435+U1435+V1435+W1435+X1435+Y1435+Z1435+AA1435+AB1435</f>
        <v>112</v>
      </c>
      <c r="AG1435" s="21">
        <f t="shared" si="564"/>
        <v>112</v>
      </c>
      <c r="AH1435" s="82">
        <v>140</v>
      </c>
      <c r="AI1435" s="51"/>
      <c r="AJ1435" s="22">
        <f t="shared" si="552"/>
        <v>112</v>
      </c>
      <c r="AK1435" s="23">
        <f t="shared" si="553"/>
        <v>27.607999999999976</v>
      </c>
      <c r="AL1435" s="54"/>
      <c r="AM1435" s="24">
        <f t="shared" si="554"/>
        <v>0</v>
      </c>
      <c r="AN1435" s="25">
        <f t="shared" si="555"/>
        <v>139.60799999999998</v>
      </c>
      <c r="AO1435" s="26">
        <f t="shared" si="556"/>
        <v>139.60799999999998</v>
      </c>
      <c r="AP1435" s="79"/>
      <c r="AQ1435" s="24">
        <v>75</v>
      </c>
      <c r="AR1435" s="25">
        <v>200</v>
      </c>
      <c r="AS1435" s="25">
        <v>0</v>
      </c>
      <c r="AT1435" s="25">
        <v>18</v>
      </c>
      <c r="AU1435" s="25">
        <v>50</v>
      </c>
      <c r="AV1435" s="62">
        <f t="shared" si="557"/>
        <v>343</v>
      </c>
      <c r="AW1435" s="64">
        <f t="shared" si="558"/>
        <v>325.84999999999997</v>
      </c>
      <c r="AX1435" s="114">
        <v>6</v>
      </c>
      <c r="AY1435" s="114">
        <v>20</v>
      </c>
      <c r="AZ1435" s="114">
        <v>8</v>
      </c>
      <c r="BA1435" s="114">
        <v>1</v>
      </c>
      <c r="BB1435" s="81">
        <f t="shared" si="559"/>
        <v>35</v>
      </c>
      <c r="BC1435" s="80">
        <f t="shared" si="560"/>
        <v>290.84999999999997</v>
      </c>
      <c r="BD1435" s="36">
        <f t="shared" si="561"/>
        <v>139.60799999999998</v>
      </c>
      <c r="BE1435" s="80">
        <f t="shared" si="562"/>
        <v>151.24199999999999</v>
      </c>
    </row>
    <row r="1436" spans="1:57" ht="17.399999999999999">
      <c r="A1436" s="217">
        <v>41938</v>
      </c>
      <c r="B1436" s="201" t="str">
        <f t="shared" si="566"/>
        <v>20:30:00</v>
      </c>
      <c r="C1436" s="27" t="s">
        <v>55</v>
      </c>
      <c r="D1436" s="44">
        <v>1001</v>
      </c>
      <c r="E1436" s="44">
        <v>436</v>
      </c>
      <c r="F1436" s="44">
        <v>779</v>
      </c>
      <c r="G1436" s="44">
        <v>50</v>
      </c>
      <c r="H1436" s="44"/>
      <c r="I1436" s="35">
        <v>25</v>
      </c>
      <c r="J1436" s="48">
        <f>D1436+E1436+F1436</f>
        <v>2216</v>
      </c>
      <c r="K1436" s="48">
        <f>G1436+H1436+I1436</f>
        <v>75</v>
      </c>
      <c r="L1436" s="44">
        <v>679</v>
      </c>
      <c r="M1436" s="44">
        <v>280</v>
      </c>
      <c r="N1436" s="19"/>
      <c r="O1436" s="19">
        <v>22</v>
      </c>
      <c r="P1436" s="45">
        <v>10</v>
      </c>
      <c r="Q1436" s="49"/>
      <c r="R1436" s="48">
        <f t="shared" si="548"/>
        <v>959</v>
      </c>
      <c r="S1436" s="48">
        <f t="shared" si="549"/>
        <v>32</v>
      </c>
      <c r="T1436" s="50">
        <f t="shared" si="563"/>
        <v>107</v>
      </c>
      <c r="U1436" s="88">
        <v>6</v>
      </c>
      <c r="V1436" s="52">
        <v>7.5</v>
      </c>
      <c r="W1436" s="53">
        <v>11.5</v>
      </c>
      <c r="X1436" s="53"/>
      <c r="Y1436" s="53"/>
      <c r="Z1436" s="53"/>
      <c r="AA1436" s="53"/>
      <c r="AB1436" s="53"/>
      <c r="AC1436" s="67">
        <f t="shared" si="550"/>
        <v>0</v>
      </c>
      <c r="AD1436" s="51"/>
      <c r="AE1436" s="20">
        <f t="shared" si="551"/>
        <v>0</v>
      </c>
      <c r="AF1436" s="85">
        <f>T1436+U1436+V1436+W1436+X1436+Y1436+Z1436+AA1436+AB1436</f>
        <v>132</v>
      </c>
      <c r="AG1436" s="21">
        <f t="shared" si="564"/>
        <v>132</v>
      </c>
      <c r="AH1436" s="82">
        <v>141</v>
      </c>
      <c r="AI1436" s="51"/>
      <c r="AJ1436" s="22">
        <f t="shared" si="552"/>
        <v>132</v>
      </c>
      <c r="AK1436" s="23">
        <f t="shared" si="553"/>
        <v>7.6079999999999757</v>
      </c>
      <c r="AL1436" s="54"/>
      <c r="AM1436" s="24">
        <f t="shared" si="554"/>
        <v>0</v>
      </c>
      <c r="AN1436" s="25">
        <f t="shared" si="555"/>
        <v>139.60799999999998</v>
      </c>
      <c r="AO1436" s="26">
        <f t="shared" si="556"/>
        <v>139.60799999999998</v>
      </c>
      <c r="AP1436" s="79"/>
      <c r="AQ1436" s="24">
        <v>75</v>
      </c>
      <c r="AR1436" s="25">
        <v>200</v>
      </c>
      <c r="AS1436" s="25">
        <v>0</v>
      </c>
      <c r="AT1436" s="25">
        <v>18</v>
      </c>
      <c r="AU1436" s="25">
        <v>50</v>
      </c>
      <c r="AV1436" s="62">
        <f t="shared" si="557"/>
        <v>343</v>
      </c>
      <c r="AW1436" s="64">
        <f t="shared" si="558"/>
        <v>325.84999999999997</v>
      </c>
      <c r="AX1436" s="114">
        <v>6</v>
      </c>
      <c r="AY1436" s="114">
        <v>20</v>
      </c>
      <c r="AZ1436" s="114">
        <v>8</v>
      </c>
      <c r="BA1436" s="114">
        <v>1</v>
      </c>
      <c r="BB1436" s="81">
        <f t="shared" si="559"/>
        <v>35</v>
      </c>
      <c r="BC1436" s="80">
        <f t="shared" si="560"/>
        <v>290.84999999999997</v>
      </c>
      <c r="BD1436" s="36">
        <f t="shared" si="561"/>
        <v>139.60799999999998</v>
      </c>
      <c r="BE1436" s="80">
        <f t="shared" si="562"/>
        <v>151.24199999999999</v>
      </c>
    </row>
    <row r="1437" spans="1:57" ht="17.399999999999999">
      <c r="A1437" s="217">
        <v>41938</v>
      </c>
      <c r="B1437" s="201" t="str">
        <f t="shared" si="566"/>
        <v>20:45:00</v>
      </c>
      <c r="C1437" s="27" t="s">
        <v>56</v>
      </c>
      <c r="D1437" s="44">
        <v>1001</v>
      </c>
      <c r="E1437" s="44">
        <v>436</v>
      </c>
      <c r="F1437" s="44">
        <v>779</v>
      </c>
      <c r="G1437" s="44">
        <v>50</v>
      </c>
      <c r="H1437" s="44"/>
      <c r="I1437" s="35">
        <v>25</v>
      </c>
      <c r="J1437" s="48">
        <f>D1437+E1437+F1437</f>
        <v>2216</v>
      </c>
      <c r="K1437" s="48">
        <f>G1437+H1437+I1437</f>
        <v>75</v>
      </c>
      <c r="L1437" s="44">
        <v>679</v>
      </c>
      <c r="M1437" s="44">
        <v>280</v>
      </c>
      <c r="N1437" s="19"/>
      <c r="O1437" s="19">
        <v>22</v>
      </c>
      <c r="P1437" s="45">
        <v>10</v>
      </c>
      <c r="Q1437" s="49"/>
      <c r="R1437" s="48">
        <f t="shared" si="548"/>
        <v>959</v>
      </c>
      <c r="S1437" s="48">
        <f t="shared" si="549"/>
        <v>32</v>
      </c>
      <c r="T1437" s="50">
        <f t="shared" si="563"/>
        <v>107</v>
      </c>
      <c r="U1437" s="88">
        <v>6</v>
      </c>
      <c r="V1437" s="52">
        <v>7.5</v>
      </c>
      <c r="W1437" s="53">
        <v>11.5</v>
      </c>
      <c r="X1437" s="53"/>
      <c r="Y1437" s="53"/>
      <c r="Z1437" s="53"/>
      <c r="AA1437" s="53"/>
      <c r="AB1437" s="53"/>
      <c r="AC1437" s="67">
        <f t="shared" si="550"/>
        <v>0</v>
      </c>
      <c r="AD1437" s="51"/>
      <c r="AE1437" s="20">
        <f t="shared" si="551"/>
        <v>0</v>
      </c>
      <c r="AF1437" s="85">
        <f>T1437+U1437+V1437+W1437+X1437+Y1437+Z1437+AA1437+AB1437</f>
        <v>132</v>
      </c>
      <c r="AG1437" s="21">
        <f t="shared" si="564"/>
        <v>132</v>
      </c>
      <c r="AH1437" s="82">
        <v>142</v>
      </c>
      <c r="AI1437" s="51"/>
      <c r="AJ1437" s="22">
        <f t="shared" si="552"/>
        <v>132</v>
      </c>
      <c r="AK1437" s="23">
        <f t="shared" si="553"/>
        <v>7.6079999999999757</v>
      </c>
      <c r="AL1437" s="54"/>
      <c r="AM1437" s="24">
        <f t="shared" si="554"/>
        <v>0</v>
      </c>
      <c r="AN1437" s="25">
        <f t="shared" si="555"/>
        <v>139.60799999999998</v>
      </c>
      <c r="AO1437" s="26">
        <f t="shared" si="556"/>
        <v>139.60799999999998</v>
      </c>
      <c r="AP1437" s="79"/>
      <c r="AQ1437" s="24">
        <v>75</v>
      </c>
      <c r="AR1437" s="25">
        <v>200</v>
      </c>
      <c r="AS1437" s="25">
        <v>0</v>
      </c>
      <c r="AT1437" s="25">
        <v>18</v>
      </c>
      <c r="AU1437" s="25">
        <v>50</v>
      </c>
      <c r="AV1437" s="62">
        <f t="shared" si="557"/>
        <v>343</v>
      </c>
      <c r="AW1437" s="64">
        <f t="shared" si="558"/>
        <v>325.84999999999997</v>
      </c>
      <c r="AX1437" s="114">
        <v>6</v>
      </c>
      <c r="AY1437" s="114">
        <v>20</v>
      </c>
      <c r="AZ1437" s="114">
        <v>8</v>
      </c>
      <c r="BA1437" s="114">
        <v>1</v>
      </c>
      <c r="BB1437" s="81">
        <f t="shared" si="559"/>
        <v>35</v>
      </c>
      <c r="BC1437" s="80">
        <f t="shared" si="560"/>
        <v>290.84999999999997</v>
      </c>
      <c r="BD1437" s="36">
        <f t="shared" si="561"/>
        <v>139.60799999999998</v>
      </c>
      <c r="BE1437" s="80">
        <f t="shared" si="562"/>
        <v>151.24199999999999</v>
      </c>
    </row>
    <row r="1438" spans="1:57" ht="17.399999999999999">
      <c r="A1438" s="217">
        <v>41938</v>
      </c>
      <c r="B1438" s="201" t="str">
        <f t="shared" si="566"/>
        <v>21:00:00</v>
      </c>
      <c r="C1438" s="27" t="s">
        <v>27</v>
      </c>
      <c r="D1438" s="44">
        <v>978</v>
      </c>
      <c r="E1438" s="44">
        <v>429</v>
      </c>
      <c r="F1438" s="44">
        <v>746</v>
      </c>
      <c r="G1438" s="44">
        <v>49</v>
      </c>
      <c r="H1438" s="44"/>
      <c r="I1438" s="35">
        <v>24</v>
      </c>
      <c r="J1438" s="48">
        <f t="shared" si="546"/>
        <v>2153</v>
      </c>
      <c r="K1438" s="48">
        <f t="shared" si="547"/>
        <v>73</v>
      </c>
      <c r="L1438" s="44">
        <v>668</v>
      </c>
      <c r="M1438" s="19">
        <v>268</v>
      </c>
      <c r="N1438" s="19"/>
      <c r="O1438" s="19">
        <v>21</v>
      </c>
      <c r="P1438" s="45">
        <v>9</v>
      </c>
      <c r="Q1438" s="49"/>
      <c r="R1438" s="48">
        <f t="shared" si="548"/>
        <v>936</v>
      </c>
      <c r="S1438" s="48">
        <f t="shared" si="549"/>
        <v>30</v>
      </c>
      <c r="T1438" s="50">
        <f t="shared" si="563"/>
        <v>103</v>
      </c>
      <c r="U1438" s="88">
        <v>5.57</v>
      </c>
      <c r="V1438" s="52">
        <v>7.5</v>
      </c>
      <c r="W1438" s="53">
        <v>11</v>
      </c>
      <c r="X1438" s="53"/>
      <c r="Y1438" s="53"/>
      <c r="Z1438" s="53"/>
      <c r="AA1438" s="53"/>
      <c r="AB1438" s="53"/>
      <c r="AC1438" s="67">
        <f t="shared" si="550"/>
        <v>0</v>
      </c>
      <c r="AD1438" s="51"/>
      <c r="AE1438" s="20">
        <f t="shared" si="551"/>
        <v>0</v>
      </c>
      <c r="AF1438" s="85">
        <f t="shared" si="565"/>
        <v>127.07</v>
      </c>
      <c r="AG1438" s="21">
        <f t="shared" si="564"/>
        <v>127.07</v>
      </c>
      <c r="AH1438" s="82">
        <v>143</v>
      </c>
      <c r="AI1438" s="51"/>
      <c r="AJ1438" s="22">
        <f t="shared" si="552"/>
        <v>127.07</v>
      </c>
      <c r="AK1438" s="23">
        <f t="shared" si="553"/>
        <v>12.537999999999982</v>
      </c>
      <c r="AL1438" s="54"/>
      <c r="AM1438" s="24">
        <f t="shared" si="554"/>
        <v>0</v>
      </c>
      <c r="AN1438" s="25">
        <f t="shared" si="555"/>
        <v>139.60799999999998</v>
      </c>
      <c r="AO1438" s="26">
        <f t="shared" si="556"/>
        <v>139.60799999999998</v>
      </c>
      <c r="AP1438" s="79"/>
      <c r="AQ1438" s="24">
        <v>75</v>
      </c>
      <c r="AR1438" s="25">
        <v>200</v>
      </c>
      <c r="AS1438" s="25">
        <v>0</v>
      </c>
      <c r="AT1438" s="25">
        <v>18</v>
      </c>
      <c r="AU1438" s="25">
        <v>50</v>
      </c>
      <c r="AV1438" s="62">
        <f t="shared" si="557"/>
        <v>343</v>
      </c>
      <c r="AW1438" s="64">
        <f t="shared" si="558"/>
        <v>325.84999999999997</v>
      </c>
      <c r="AX1438" s="114">
        <v>6</v>
      </c>
      <c r="AY1438" s="114">
        <v>20</v>
      </c>
      <c r="AZ1438" s="114">
        <v>8</v>
      </c>
      <c r="BA1438" s="114">
        <v>1</v>
      </c>
      <c r="BB1438" s="81">
        <f t="shared" si="559"/>
        <v>35</v>
      </c>
      <c r="BC1438" s="80">
        <f t="shared" si="560"/>
        <v>290.84999999999997</v>
      </c>
      <c r="BD1438" s="36">
        <f t="shared" si="561"/>
        <v>139.60799999999998</v>
      </c>
      <c r="BE1438" s="80">
        <f t="shared" si="562"/>
        <v>151.24199999999999</v>
      </c>
    </row>
    <row r="1439" spans="1:57" ht="17.399999999999999">
      <c r="A1439" s="217">
        <v>41938</v>
      </c>
      <c r="B1439" s="201" t="str">
        <f t="shared" si="566"/>
        <v>21:15:00</v>
      </c>
      <c r="C1439" s="27" t="s">
        <v>57</v>
      </c>
      <c r="D1439" s="44">
        <v>978</v>
      </c>
      <c r="E1439" s="44">
        <v>429</v>
      </c>
      <c r="F1439" s="44">
        <v>746</v>
      </c>
      <c r="G1439" s="44">
        <v>49</v>
      </c>
      <c r="H1439" s="44"/>
      <c r="I1439" s="35">
        <v>24</v>
      </c>
      <c r="J1439" s="48">
        <f>D1439+E1439+F1439</f>
        <v>2153</v>
      </c>
      <c r="K1439" s="48">
        <f>G1439+H1439+I1439</f>
        <v>73</v>
      </c>
      <c r="L1439" s="44">
        <v>668</v>
      </c>
      <c r="M1439" s="19">
        <v>268</v>
      </c>
      <c r="N1439" s="19"/>
      <c r="O1439" s="19">
        <v>21</v>
      </c>
      <c r="P1439" s="45">
        <v>9</v>
      </c>
      <c r="Q1439" s="49"/>
      <c r="R1439" s="48">
        <f t="shared" si="548"/>
        <v>936</v>
      </c>
      <c r="S1439" s="48">
        <f t="shared" si="549"/>
        <v>30</v>
      </c>
      <c r="T1439" s="50">
        <f t="shared" si="563"/>
        <v>103</v>
      </c>
      <c r="U1439" s="88">
        <v>5.57</v>
      </c>
      <c r="V1439" s="52">
        <v>7.5</v>
      </c>
      <c r="W1439" s="53">
        <v>11</v>
      </c>
      <c r="X1439" s="53"/>
      <c r="Y1439" s="53"/>
      <c r="Z1439" s="53"/>
      <c r="AA1439" s="53"/>
      <c r="AB1439" s="53"/>
      <c r="AC1439" s="67">
        <f t="shared" si="550"/>
        <v>0</v>
      </c>
      <c r="AD1439" s="51"/>
      <c r="AE1439" s="20">
        <f t="shared" si="551"/>
        <v>0</v>
      </c>
      <c r="AF1439" s="85">
        <f t="shared" si="565"/>
        <v>127.07</v>
      </c>
      <c r="AG1439" s="21">
        <f t="shared" si="564"/>
        <v>127.07</v>
      </c>
      <c r="AH1439" s="82">
        <v>144</v>
      </c>
      <c r="AI1439" s="51"/>
      <c r="AJ1439" s="22">
        <f t="shared" si="552"/>
        <v>127.07</v>
      </c>
      <c r="AK1439" s="23">
        <f t="shared" si="553"/>
        <v>12.537999999999982</v>
      </c>
      <c r="AL1439" s="54"/>
      <c r="AM1439" s="24">
        <f t="shared" si="554"/>
        <v>0</v>
      </c>
      <c r="AN1439" s="25">
        <f t="shared" si="555"/>
        <v>139.60799999999998</v>
      </c>
      <c r="AO1439" s="26">
        <f t="shared" si="556"/>
        <v>139.60799999999998</v>
      </c>
      <c r="AP1439" s="79"/>
      <c r="AQ1439" s="24">
        <v>75</v>
      </c>
      <c r="AR1439" s="25">
        <v>200</v>
      </c>
      <c r="AS1439" s="25">
        <v>0</v>
      </c>
      <c r="AT1439" s="25">
        <v>18</v>
      </c>
      <c r="AU1439" s="25">
        <v>50</v>
      </c>
      <c r="AV1439" s="62">
        <f t="shared" si="557"/>
        <v>343</v>
      </c>
      <c r="AW1439" s="64">
        <f t="shared" si="558"/>
        <v>325.84999999999997</v>
      </c>
      <c r="AX1439" s="114">
        <v>6</v>
      </c>
      <c r="AY1439" s="114">
        <v>20</v>
      </c>
      <c r="AZ1439" s="114">
        <v>8</v>
      </c>
      <c r="BA1439" s="114">
        <v>1</v>
      </c>
      <c r="BB1439" s="81">
        <f t="shared" si="559"/>
        <v>35</v>
      </c>
      <c r="BC1439" s="80">
        <f t="shared" si="560"/>
        <v>290.84999999999997</v>
      </c>
      <c r="BD1439" s="36">
        <f t="shared" si="561"/>
        <v>139.60799999999998</v>
      </c>
      <c r="BE1439" s="80">
        <f t="shared" si="562"/>
        <v>151.24199999999999</v>
      </c>
    </row>
    <row r="1440" spans="1:57" ht="17.399999999999999">
      <c r="A1440" s="217">
        <v>41938</v>
      </c>
      <c r="B1440" s="201" t="str">
        <f t="shared" si="566"/>
        <v>21:30:00</v>
      </c>
      <c r="C1440" s="27" t="s">
        <v>58</v>
      </c>
      <c r="D1440" s="44">
        <v>976</v>
      </c>
      <c r="E1440" s="44">
        <v>424</v>
      </c>
      <c r="F1440" s="44">
        <v>725</v>
      </c>
      <c r="G1440" s="44">
        <v>49</v>
      </c>
      <c r="H1440" s="44"/>
      <c r="I1440" s="35">
        <v>24</v>
      </c>
      <c r="J1440" s="48">
        <f t="shared" si="546"/>
        <v>2125</v>
      </c>
      <c r="K1440" s="48">
        <f t="shared" si="547"/>
        <v>73</v>
      </c>
      <c r="L1440" s="44">
        <v>645</v>
      </c>
      <c r="M1440" s="19">
        <v>274</v>
      </c>
      <c r="N1440" s="19"/>
      <c r="O1440" s="19">
        <v>20</v>
      </c>
      <c r="P1440" s="45">
        <v>10</v>
      </c>
      <c r="Q1440" s="49"/>
      <c r="R1440" s="48">
        <f t="shared" si="548"/>
        <v>919</v>
      </c>
      <c r="S1440" s="48">
        <f t="shared" si="549"/>
        <v>30</v>
      </c>
      <c r="T1440" s="50">
        <f t="shared" si="563"/>
        <v>103</v>
      </c>
      <c r="U1440" s="88">
        <v>5.57</v>
      </c>
      <c r="V1440" s="52">
        <v>7</v>
      </c>
      <c r="W1440" s="53">
        <v>11</v>
      </c>
      <c r="X1440" s="53"/>
      <c r="Y1440" s="53"/>
      <c r="Z1440" s="53"/>
      <c r="AA1440" s="53"/>
      <c r="AB1440" s="53"/>
      <c r="AC1440" s="67">
        <f t="shared" si="550"/>
        <v>0</v>
      </c>
      <c r="AD1440" s="51"/>
      <c r="AE1440" s="20">
        <f t="shared" si="551"/>
        <v>0</v>
      </c>
      <c r="AF1440" s="85">
        <f t="shared" si="565"/>
        <v>126.57</v>
      </c>
      <c r="AG1440" s="21">
        <f t="shared" si="564"/>
        <v>126.57</v>
      </c>
      <c r="AH1440" s="82">
        <v>145</v>
      </c>
      <c r="AI1440" s="51"/>
      <c r="AJ1440" s="22">
        <f t="shared" si="552"/>
        <v>126.57</v>
      </c>
      <c r="AK1440" s="23">
        <f t="shared" si="553"/>
        <v>13.037999999999982</v>
      </c>
      <c r="AL1440" s="54"/>
      <c r="AM1440" s="24">
        <f t="shared" si="554"/>
        <v>0</v>
      </c>
      <c r="AN1440" s="25">
        <f t="shared" si="555"/>
        <v>139.60799999999998</v>
      </c>
      <c r="AO1440" s="26">
        <f t="shared" si="556"/>
        <v>139.60799999999998</v>
      </c>
      <c r="AP1440" s="79"/>
      <c r="AQ1440" s="24">
        <v>75</v>
      </c>
      <c r="AR1440" s="25">
        <v>200</v>
      </c>
      <c r="AS1440" s="25">
        <v>0</v>
      </c>
      <c r="AT1440" s="25">
        <v>18</v>
      </c>
      <c r="AU1440" s="25">
        <v>50</v>
      </c>
      <c r="AV1440" s="62">
        <f t="shared" si="557"/>
        <v>343</v>
      </c>
      <c r="AW1440" s="64">
        <f t="shared" si="558"/>
        <v>325.84999999999997</v>
      </c>
      <c r="AX1440" s="114">
        <v>6</v>
      </c>
      <c r="AY1440" s="114">
        <v>20</v>
      </c>
      <c r="AZ1440" s="114">
        <v>8</v>
      </c>
      <c r="BA1440" s="114">
        <v>1</v>
      </c>
      <c r="BB1440" s="81">
        <f t="shared" si="559"/>
        <v>35</v>
      </c>
      <c r="BC1440" s="80">
        <f t="shared" si="560"/>
        <v>290.84999999999997</v>
      </c>
      <c r="BD1440" s="36">
        <f t="shared" si="561"/>
        <v>139.60799999999998</v>
      </c>
      <c r="BE1440" s="80">
        <f t="shared" si="562"/>
        <v>151.24199999999999</v>
      </c>
    </row>
    <row r="1441" spans="1:57" ht="17.399999999999999">
      <c r="A1441" s="217">
        <v>41938</v>
      </c>
      <c r="B1441" s="201" t="str">
        <f t="shared" si="566"/>
        <v>21:45:00</v>
      </c>
      <c r="C1441" s="27" t="s">
        <v>59</v>
      </c>
      <c r="D1441" s="44">
        <v>976</v>
      </c>
      <c r="E1441" s="44">
        <v>424</v>
      </c>
      <c r="F1441" s="44">
        <v>725</v>
      </c>
      <c r="G1441" s="44">
        <v>49</v>
      </c>
      <c r="H1441" s="44"/>
      <c r="I1441" s="35">
        <v>24</v>
      </c>
      <c r="J1441" s="48">
        <f>D1441+E1441+F1441</f>
        <v>2125</v>
      </c>
      <c r="K1441" s="48">
        <f>G1441+H1441+I1441</f>
        <v>73</v>
      </c>
      <c r="L1441" s="44">
        <v>645</v>
      </c>
      <c r="M1441" s="19">
        <v>274</v>
      </c>
      <c r="N1441" s="19"/>
      <c r="O1441" s="19">
        <v>20</v>
      </c>
      <c r="P1441" s="45">
        <v>10</v>
      </c>
      <c r="Q1441" s="49"/>
      <c r="R1441" s="48">
        <f t="shared" si="548"/>
        <v>919</v>
      </c>
      <c r="S1441" s="48">
        <f t="shared" si="549"/>
        <v>30</v>
      </c>
      <c r="T1441" s="50">
        <f t="shared" si="563"/>
        <v>103</v>
      </c>
      <c r="U1441" s="88">
        <v>5.57</v>
      </c>
      <c r="V1441" s="52">
        <v>7</v>
      </c>
      <c r="W1441" s="53">
        <v>11</v>
      </c>
      <c r="X1441" s="53"/>
      <c r="Y1441" s="53"/>
      <c r="Z1441" s="53"/>
      <c r="AA1441" s="53"/>
      <c r="AB1441" s="53"/>
      <c r="AC1441" s="67">
        <f t="shared" si="550"/>
        <v>0</v>
      </c>
      <c r="AD1441" s="51"/>
      <c r="AE1441" s="20">
        <f t="shared" si="551"/>
        <v>0</v>
      </c>
      <c r="AF1441" s="85">
        <f t="shared" si="565"/>
        <v>126.57</v>
      </c>
      <c r="AG1441" s="21">
        <f t="shared" si="564"/>
        <v>126.57</v>
      </c>
      <c r="AH1441" s="82">
        <v>146</v>
      </c>
      <c r="AI1441" s="51"/>
      <c r="AJ1441" s="22">
        <f t="shared" si="552"/>
        <v>126.57</v>
      </c>
      <c r="AK1441" s="23">
        <f t="shared" si="553"/>
        <v>13.037999999999982</v>
      </c>
      <c r="AL1441" s="54"/>
      <c r="AM1441" s="24">
        <f t="shared" si="554"/>
        <v>0</v>
      </c>
      <c r="AN1441" s="25">
        <f t="shared" si="555"/>
        <v>139.60799999999998</v>
      </c>
      <c r="AO1441" s="26">
        <f t="shared" si="556"/>
        <v>139.60799999999998</v>
      </c>
      <c r="AP1441" s="79"/>
      <c r="AQ1441" s="24">
        <v>75</v>
      </c>
      <c r="AR1441" s="25">
        <v>200</v>
      </c>
      <c r="AS1441" s="25">
        <v>0</v>
      </c>
      <c r="AT1441" s="25">
        <v>18</v>
      </c>
      <c r="AU1441" s="25">
        <v>50</v>
      </c>
      <c r="AV1441" s="62">
        <f t="shared" si="557"/>
        <v>343</v>
      </c>
      <c r="AW1441" s="64">
        <f t="shared" si="558"/>
        <v>325.84999999999997</v>
      </c>
      <c r="AX1441" s="114">
        <v>6</v>
      </c>
      <c r="AY1441" s="114">
        <v>20</v>
      </c>
      <c r="AZ1441" s="114">
        <v>8</v>
      </c>
      <c r="BA1441" s="114">
        <v>1</v>
      </c>
      <c r="BB1441" s="81">
        <f t="shared" si="559"/>
        <v>35</v>
      </c>
      <c r="BC1441" s="80">
        <f t="shared" si="560"/>
        <v>290.84999999999997</v>
      </c>
      <c r="BD1441" s="36">
        <f t="shared" si="561"/>
        <v>139.60799999999998</v>
      </c>
      <c r="BE1441" s="80">
        <f t="shared" si="562"/>
        <v>151.24199999999999</v>
      </c>
    </row>
    <row r="1442" spans="1:57" ht="17.399999999999999">
      <c r="A1442" s="217">
        <v>41938</v>
      </c>
      <c r="B1442" s="201" t="str">
        <f t="shared" si="566"/>
        <v>22:00:00</v>
      </c>
      <c r="C1442" s="27" t="s">
        <v>28</v>
      </c>
      <c r="D1442" s="44">
        <v>927</v>
      </c>
      <c r="E1442" s="44">
        <v>405</v>
      </c>
      <c r="F1442" s="44">
        <v>695</v>
      </c>
      <c r="G1442" s="44">
        <v>48</v>
      </c>
      <c r="H1442" s="44"/>
      <c r="I1442" s="35">
        <v>22</v>
      </c>
      <c r="J1442" s="48">
        <f t="shared" si="546"/>
        <v>2027</v>
      </c>
      <c r="K1442" s="48">
        <f t="shared" si="547"/>
        <v>70</v>
      </c>
      <c r="L1442" s="44">
        <v>626</v>
      </c>
      <c r="M1442" s="19">
        <v>258</v>
      </c>
      <c r="N1442" s="19"/>
      <c r="O1442" s="19">
        <v>20</v>
      </c>
      <c r="P1442" s="45">
        <v>9</v>
      </c>
      <c r="Q1442" s="49"/>
      <c r="R1442" s="48">
        <f t="shared" si="548"/>
        <v>884</v>
      </c>
      <c r="S1442" s="48">
        <f t="shared" si="549"/>
        <v>29</v>
      </c>
      <c r="T1442" s="50">
        <f t="shared" si="563"/>
        <v>99</v>
      </c>
      <c r="U1442" s="88">
        <v>5.04</v>
      </c>
      <c r="V1442" s="52">
        <v>7</v>
      </c>
      <c r="W1442" s="53">
        <v>10.4</v>
      </c>
      <c r="X1442" s="53"/>
      <c r="Y1442" s="53"/>
      <c r="Z1442" s="53"/>
      <c r="AA1442" s="53"/>
      <c r="AB1442" s="53"/>
      <c r="AC1442" s="67">
        <f t="shared" si="550"/>
        <v>0</v>
      </c>
      <c r="AD1442" s="51"/>
      <c r="AE1442" s="20">
        <f t="shared" si="551"/>
        <v>0</v>
      </c>
      <c r="AF1442" s="85">
        <f t="shared" si="565"/>
        <v>121.44000000000001</v>
      </c>
      <c r="AG1442" s="21">
        <f t="shared" si="564"/>
        <v>121.44000000000001</v>
      </c>
      <c r="AH1442" s="82">
        <v>147</v>
      </c>
      <c r="AI1442" s="51"/>
      <c r="AJ1442" s="22">
        <f t="shared" si="552"/>
        <v>121.44000000000001</v>
      </c>
      <c r="AK1442" s="23">
        <f t="shared" si="553"/>
        <v>18.167999999999964</v>
      </c>
      <c r="AL1442" s="54"/>
      <c r="AM1442" s="24">
        <f t="shared" si="554"/>
        <v>0</v>
      </c>
      <c r="AN1442" s="25">
        <f t="shared" si="555"/>
        <v>139.60799999999998</v>
      </c>
      <c r="AO1442" s="26">
        <f t="shared" si="556"/>
        <v>139.60799999999998</v>
      </c>
      <c r="AP1442" s="79"/>
      <c r="AQ1442" s="24">
        <v>75</v>
      </c>
      <c r="AR1442" s="25">
        <v>200</v>
      </c>
      <c r="AS1442" s="25">
        <v>0</v>
      </c>
      <c r="AT1442" s="25">
        <v>18</v>
      </c>
      <c r="AU1442" s="25">
        <v>50</v>
      </c>
      <c r="AV1442" s="62">
        <f t="shared" si="557"/>
        <v>343</v>
      </c>
      <c r="AW1442" s="64">
        <f t="shared" si="558"/>
        <v>325.84999999999997</v>
      </c>
      <c r="AX1442" s="114">
        <v>6</v>
      </c>
      <c r="AY1442" s="114">
        <v>20</v>
      </c>
      <c r="AZ1442" s="114">
        <v>8</v>
      </c>
      <c r="BA1442" s="114">
        <v>1</v>
      </c>
      <c r="BB1442" s="81">
        <f t="shared" si="559"/>
        <v>35</v>
      </c>
      <c r="BC1442" s="80">
        <f t="shared" si="560"/>
        <v>290.84999999999997</v>
      </c>
      <c r="BD1442" s="36">
        <f t="shared" si="561"/>
        <v>139.60799999999998</v>
      </c>
      <c r="BE1442" s="80">
        <f t="shared" si="562"/>
        <v>151.24199999999999</v>
      </c>
    </row>
    <row r="1443" spans="1:57" ht="17.399999999999999">
      <c r="A1443" s="217">
        <v>41938</v>
      </c>
      <c r="B1443" s="201" t="str">
        <f t="shared" si="566"/>
        <v>22:30:00</v>
      </c>
      <c r="C1443" s="215" t="s">
        <v>60</v>
      </c>
      <c r="D1443" s="44">
        <v>880</v>
      </c>
      <c r="E1443" s="44">
        <v>378</v>
      </c>
      <c r="F1443" s="44">
        <v>642</v>
      </c>
      <c r="G1443" s="44">
        <v>45</v>
      </c>
      <c r="H1443" s="44"/>
      <c r="I1443" s="35">
        <v>20</v>
      </c>
      <c r="J1443" s="48">
        <f t="shared" si="546"/>
        <v>1900</v>
      </c>
      <c r="K1443" s="48">
        <f t="shared" si="547"/>
        <v>65</v>
      </c>
      <c r="L1443" s="44">
        <v>623</v>
      </c>
      <c r="M1443" s="19">
        <v>255</v>
      </c>
      <c r="N1443" s="19"/>
      <c r="O1443" s="19">
        <v>18</v>
      </c>
      <c r="P1443" s="45">
        <v>9</v>
      </c>
      <c r="Q1443" s="49"/>
      <c r="R1443" s="48">
        <f t="shared" si="548"/>
        <v>878</v>
      </c>
      <c r="S1443" s="48">
        <f t="shared" si="549"/>
        <v>27</v>
      </c>
      <c r="T1443" s="50">
        <f t="shared" si="563"/>
        <v>92</v>
      </c>
      <c r="U1443" s="88">
        <v>5.04</v>
      </c>
      <c r="V1443" s="52">
        <v>6.5</v>
      </c>
      <c r="W1443" s="53">
        <v>10.4</v>
      </c>
      <c r="X1443" s="53"/>
      <c r="Y1443" s="53"/>
      <c r="Z1443" s="53"/>
      <c r="AA1443" s="53"/>
      <c r="AB1443" s="53"/>
      <c r="AC1443" s="67">
        <f t="shared" si="550"/>
        <v>0</v>
      </c>
      <c r="AD1443" s="51"/>
      <c r="AE1443" s="20">
        <f t="shared" si="551"/>
        <v>0</v>
      </c>
      <c r="AF1443" s="85">
        <f t="shared" si="565"/>
        <v>113.94000000000001</v>
      </c>
      <c r="AG1443" s="21">
        <f t="shared" si="564"/>
        <v>113.94000000000001</v>
      </c>
      <c r="AH1443" s="82">
        <v>148</v>
      </c>
      <c r="AI1443" s="51"/>
      <c r="AJ1443" s="22">
        <f t="shared" si="552"/>
        <v>113.94000000000001</v>
      </c>
      <c r="AK1443" s="23">
        <f t="shared" si="553"/>
        <v>25.667999999999964</v>
      </c>
      <c r="AL1443" s="54"/>
      <c r="AM1443" s="24">
        <f t="shared" si="554"/>
        <v>0</v>
      </c>
      <c r="AN1443" s="25">
        <f t="shared" si="555"/>
        <v>139.60799999999998</v>
      </c>
      <c r="AO1443" s="26">
        <f t="shared" si="556"/>
        <v>139.60799999999998</v>
      </c>
      <c r="AP1443" s="79"/>
      <c r="AQ1443" s="24">
        <v>75</v>
      </c>
      <c r="AR1443" s="25">
        <v>200</v>
      </c>
      <c r="AS1443" s="25">
        <v>0</v>
      </c>
      <c r="AT1443" s="25">
        <v>18</v>
      </c>
      <c r="AU1443" s="25">
        <v>50</v>
      </c>
      <c r="AV1443" s="62">
        <f t="shared" si="557"/>
        <v>343</v>
      </c>
      <c r="AW1443" s="64">
        <f t="shared" si="558"/>
        <v>325.84999999999997</v>
      </c>
      <c r="AX1443" s="114">
        <v>6</v>
      </c>
      <c r="AY1443" s="114">
        <v>20</v>
      </c>
      <c r="AZ1443" s="114">
        <v>8</v>
      </c>
      <c r="BA1443" s="114">
        <v>1</v>
      </c>
      <c r="BB1443" s="81">
        <f t="shared" si="559"/>
        <v>35</v>
      </c>
      <c r="BC1443" s="80">
        <f t="shared" si="560"/>
        <v>290.84999999999997</v>
      </c>
      <c r="BD1443" s="36">
        <f t="shared" si="561"/>
        <v>139.60799999999998</v>
      </c>
      <c r="BE1443" s="80">
        <f t="shared" si="562"/>
        <v>151.24199999999999</v>
      </c>
    </row>
    <row r="1444" spans="1:57" ht="17.399999999999999">
      <c r="A1444" s="217">
        <v>41938</v>
      </c>
      <c r="B1444" s="201" t="str">
        <f t="shared" si="566"/>
        <v>23:00:00</v>
      </c>
      <c r="C1444" s="215" t="s">
        <v>29</v>
      </c>
      <c r="D1444" s="44">
        <v>823</v>
      </c>
      <c r="E1444" s="44">
        <v>355</v>
      </c>
      <c r="F1444" s="44">
        <v>609</v>
      </c>
      <c r="G1444" s="44">
        <v>42</v>
      </c>
      <c r="H1444" s="44"/>
      <c r="I1444" s="35">
        <v>19</v>
      </c>
      <c r="J1444" s="48">
        <f t="shared" si="546"/>
        <v>1787</v>
      </c>
      <c r="K1444" s="48">
        <f t="shared" si="547"/>
        <v>61</v>
      </c>
      <c r="L1444" s="44">
        <v>562</v>
      </c>
      <c r="M1444" s="19">
        <v>249</v>
      </c>
      <c r="N1444" s="19"/>
      <c r="O1444" s="19">
        <v>18</v>
      </c>
      <c r="P1444" s="45">
        <v>9</v>
      </c>
      <c r="Q1444" s="49"/>
      <c r="R1444" s="48">
        <f t="shared" si="548"/>
        <v>811</v>
      </c>
      <c r="S1444" s="48">
        <f t="shared" si="549"/>
        <v>27</v>
      </c>
      <c r="T1444" s="50">
        <f t="shared" si="563"/>
        <v>88</v>
      </c>
      <c r="U1444" s="88">
        <v>4.47</v>
      </c>
      <c r="V1444" s="52">
        <v>6.5</v>
      </c>
      <c r="W1444" s="53">
        <v>9.1999999999999993</v>
      </c>
      <c r="X1444" s="53"/>
      <c r="Y1444" s="53"/>
      <c r="Z1444" s="53"/>
      <c r="AA1444" s="53"/>
      <c r="AB1444" s="53"/>
      <c r="AC1444" s="67">
        <f t="shared" si="550"/>
        <v>0</v>
      </c>
      <c r="AD1444" s="51"/>
      <c r="AE1444" s="20">
        <f t="shared" si="551"/>
        <v>0</v>
      </c>
      <c r="AF1444" s="85">
        <f t="shared" si="565"/>
        <v>108.17</v>
      </c>
      <c r="AG1444" s="21">
        <f t="shared" si="564"/>
        <v>108.17</v>
      </c>
      <c r="AH1444" s="82">
        <v>149</v>
      </c>
      <c r="AI1444" s="51"/>
      <c r="AJ1444" s="22">
        <f t="shared" si="552"/>
        <v>108.17</v>
      </c>
      <c r="AK1444" s="23">
        <f t="shared" si="553"/>
        <v>31.437999999999974</v>
      </c>
      <c r="AL1444" s="54"/>
      <c r="AM1444" s="24">
        <f t="shared" si="554"/>
        <v>0</v>
      </c>
      <c r="AN1444" s="25">
        <f t="shared" si="555"/>
        <v>139.60799999999998</v>
      </c>
      <c r="AO1444" s="26">
        <f t="shared" si="556"/>
        <v>139.60799999999998</v>
      </c>
      <c r="AP1444" s="79"/>
      <c r="AQ1444" s="24">
        <v>75</v>
      </c>
      <c r="AR1444" s="25">
        <v>200</v>
      </c>
      <c r="AS1444" s="25">
        <v>0</v>
      </c>
      <c r="AT1444" s="25">
        <v>18</v>
      </c>
      <c r="AU1444" s="25">
        <v>50</v>
      </c>
      <c r="AV1444" s="62">
        <f t="shared" si="557"/>
        <v>343</v>
      </c>
      <c r="AW1444" s="64">
        <f t="shared" si="558"/>
        <v>325.84999999999997</v>
      </c>
      <c r="AX1444" s="114">
        <v>6</v>
      </c>
      <c r="AY1444" s="114">
        <v>20</v>
      </c>
      <c r="AZ1444" s="114">
        <v>8</v>
      </c>
      <c r="BA1444" s="114">
        <v>1</v>
      </c>
      <c r="BB1444" s="81">
        <f t="shared" si="559"/>
        <v>35</v>
      </c>
      <c r="BC1444" s="80">
        <f t="shared" si="560"/>
        <v>290.84999999999997</v>
      </c>
      <c r="BD1444" s="36">
        <f t="shared" si="561"/>
        <v>139.60799999999998</v>
      </c>
      <c r="BE1444" s="80">
        <f t="shared" si="562"/>
        <v>151.24199999999999</v>
      </c>
    </row>
    <row r="1445" spans="1:57" ht="18" thickBot="1">
      <c r="A1445" s="217">
        <v>41938</v>
      </c>
      <c r="B1445" s="201" t="str">
        <f t="shared" si="566"/>
        <v>23:30:00</v>
      </c>
      <c r="C1445" s="32" t="s">
        <v>61</v>
      </c>
      <c r="D1445" s="44">
        <v>788</v>
      </c>
      <c r="E1445" s="44">
        <v>335</v>
      </c>
      <c r="F1445" s="44">
        <v>580</v>
      </c>
      <c r="G1445" s="44">
        <v>40</v>
      </c>
      <c r="H1445" s="44"/>
      <c r="I1445" s="35">
        <v>18</v>
      </c>
      <c r="J1445" s="48">
        <f t="shared" si="546"/>
        <v>1703</v>
      </c>
      <c r="K1445" s="48">
        <f t="shared" si="547"/>
        <v>58</v>
      </c>
      <c r="L1445" s="44">
        <v>544</v>
      </c>
      <c r="M1445" s="19">
        <v>247</v>
      </c>
      <c r="N1445" s="19"/>
      <c r="O1445" s="19">
        <v>18</v>
      </c>
      <c r="P1445" s="45">
        <v>9</v>
      </c>
      <c r="Q1445" s="49"/>
      <c r="R1445" s="48">
        <f t="shared" si="548"/>
        <v>791</v>
      </c>
      <c r="S1445" s="48">
        <f t="shared" si="549"/>
        <v>27</v>
      </c>
      <c r="T1445" s="50">
        <f t="shared" si="563"/>
        <v>85</v>
      </c>
      <c r="U1445" s="88">
        <v>4.47</v>
      </c>
      <c r="V1445" s="52">
        <v>5.5</v>
      </c>
      <c r="W1445" s="53">
        <v>9.1999999999999993</v>
      </c>
      <c r="X1445" s="53"/>
      <c r="Y1445" s="53"/>
      <c r="Z1445" s="53"/>
      <c r="AA1445" s="53"/>
      <c r="AB1445" s="53"/>
      <c r="AC1445" s="67">
        <f t="shared" si="550"/>
        <v>0</v>
      </c>
      <c r="AD1445" s="51"/>
      <c r="AE1445" s="20">
        <f t="shared" si="551"/>
        <v>0</v>
      </c>
      <c r="AF1445" s="85">
        <f t="shared" si="565"/>
        <v>104.17</v>
      </c>
      <c r="AG1445" s="21">
        <f t="shared" si="564"/>
        <v>104.17</v>
      </c>
      <c r="AH1445" s="82">
        <v>150</v>
      </c>
      <c r="AI1445" s="51"/>
      <c r="AJ1445" s="22">
        <f t="shared" si="552"/>
        <v>104.17</v>
      </c>
      <c r="AK1445" s="23">
        <f t="shared" si="553"/>
        <v>35.437999999999974</v>
      </c>
      <c r="AL1445" s="54"/>
      <c r="AM1445" s="24">
        <f t="shared" si="554"/>
        <v>0</v>
      </c>
      <c r="AN1445" s="25">
        <f t="shared" si="555"/>
        <v>139.60799999999998</v>
      </c>
      <c r="AO1445" s="26">
        <f t="shared" si="556"/>
        <v>139.60799999999998</v>
      </c>
      <c r="AP1445" s="79"/>
      <c r="AQ1445" s="24">
        <v>75</v>
      </c>
      <c r="AR1445" s="25">
        <v>200</v>
      </c>
      <c r="AS1445" s="25">
        <v>0</v>
      </c>
      <c r="AT1445" s="25">
        <v>18</v>
      </c>
      <c r="AU1445" s="25">
        <v>50</v>
      </c>
      <c r="AV1445" s="62">
        <f t="shared" si="557"/>
        <v>343</v>
      </c>
      <c r="AW1445" s="64">
        <f t="shared" si="558"/>
        <v>325.84999999999997</v>
      </c>
      <c r="AX1445" s="114">
        <v>6</v>
      </c>
      <c r="AY1445" s="114">
        <v>20</v>
      </c>
      <c r="AZ1445" s="114">
        <v>8</v>
      </c>
      <c r="BA1445" s="114">
        <v>1</v>
      </c>
      <c r="BB1445" s="81">
        <f t="shared" si="559"/>
        <v>35</v>
      </c>
      <c r="BC1445" s="80">
        <f t="shared" si="560"/>
        <v>290.84999999999997</v>
      </c>
      <c r="BD1445" s="36">
        <f t="shared" si="561"/>
        <v>139.60799999999998</v>
      </c>
      <c r="BE1445" s="80">
        <f t="shared" si="562"/>
        <v>151.24199999999999</v>
      </c>
    </row>
    <row r="1446" spans="1:57" ht="18" thickBot="1">
      <c r="A1446" s="217">
        <v>41939</v>
      </c>
      <c r="B1446" s="201" t="str">
        <f t="shared" si="566"/>
        <v>00:00:00</v>
      </c>
      <c r="C1446" s="18" t="s">
        <v>85</v>
      </c>
      <c r="D1446" s="44">
        <v>763</v>
      </c>
      <c r="E1446" s="44">
        <v>331</v>
      </c>
      <c r="F1446" s="45">
        <v>561</v>
      </c>
      <c r="G1446" s="45">
        <v>39</v>
      </c>
      <c r="H1446" s="46"/>
      <c r="I1446" s="35">
        <v>18</v>
      </c>
      <c r="J1446" s="48">
        <f>D1446+E1446+F1446</f>
        <v>1655</v>
      </c>
      <c r="K1446" s="48">
        <f>G1446+H1446+I1446</f>
        <v>57</v>
      </c>
      <c r="L1446" s="44">
        <v>535</v>
      </c>
      <c r="M1446" s="19">
        <v>246</v>
      </c>
      <c r="N1446" s="19"/>
      <c r="O1446" s="19">
        <v>17</v>
      </c>
      <c r="P1446" s="45">
        <v>9</v>
      </c>
      <c r="Q1446" s="49"/>
      <c r="R1446" s="48">
        <f>SUM(L1446+M1446+N1446)</f>
        <v>781</v>
      </c>
      <c r="S1446" s="48">
        <f>O1446+P1446+Q1446</f>
        <v>26</v>
      </c>
      <c r="T1446" s="50">
        <f>SUM(K1446+S1446)</f>
        <v>83</v>
      </c>
      <c r="U1446" s="51">
        <v>3.77</v>
      </c>
      <c r="V1446" s="53">
        <v>5.5</v>
      </c>
      <c r="W1446" s="53">
        <v>9</v>
      </c>
      <c r="X1446" s="53"/>
      <c r="Y1446" s="53"/>
      <c r="Z1446" s="53"/>
      <c r="AA1446" s="53"/>
      <c r="AB1446" s="53"/>
      <c r="AC1446" s="67">
        <f>SUM(X1446:AB1446)</f>
        <v>0</v>
      </c>
      <c r="AD1446" s="51"/>
      <c r="AE1446" s="20">
        <f>AC1446+AD1446</f>
        <v>0</v>
      </c>
      <c r="AF1446" s="85">
        <f>T1446+U1446+V1446+W1446+X1446+V1445+Z1446+AA1446+AB1446</f>
        <v>106.77</v>
      </c>
      <c r="AG1446" s="21">
        <f>+AF1446-AM1446</f>
        <v>106.77</v>
      </c>
      <c r="AH1446" s="82">
        <v>115</v>
      </c>
      <c r="AI1446" s="51"/>
      <c r="AJ1446" s="22">
        <f>AF1446+AI1446</f>
        <v>106.77</v>
      </c>
      <c r="AK1446" s="23">
        <f>AO1446-AF1446</f>
        <v>24.124999999999986</v>
      </c>
      <c r="AL1446" s="54"/>
      <c r="AM1446" s="24">
        <f>AE1446</f>
        <v>0</v>
      </c>
      <c r="AN1446" s="25">
        <f>BD1446</f>
        <v>130.89499999999998</v>
      </c>
      <c r="AO1446" s="26">
        <f>AM1446+AN1446</f>
        <v>130.89499999999998</v>
      </c>
      <c r="AP1446" s="79"/>
      <c r="AQ1446" s="24">
        <v>60</v>
      </c>
      <c r="AR1446" s="25">
        <v>200</v>
      </c>
      <c r="AS1446" s="25">
        <v>0</v>
      </c>
      <c r="AT1446" s="25">
        <v>16</v>
      </c>
      <c r="AU1446" s="25">
        <v>54</v>
      </c>
      <c r="AV1446" s="62">
        <f>SUM(AQ1446:AU1446)</f>
        <v>330</v>
      </c>
      <c r="AW1446" s="63">
        <f>AV1446*0.95</f>
        <v>313.5</v>
      </c>
      <c r="AX1446" s="114">
        <v>6</v>
      </c>
      <c r="AY1446" s="114">
        <v>20</v>
      </c>
      <c r="AZ1446" s="114">
        <v>8</v>
      </c>
      <c r="BA1446" s="114">
        <v>1</v>
      </c>
      <c r="BB1446" s="81">
        <f>SUM(AX1446:BA1446)</f>
        <v>35</v>
      </c>
      <c r="BC1446" s="80">
        <f>AW1446-BB1446</f>
        <v>278.5</v>
      </c>
      <c r="BD1446" s="36">
        <f>BC1446*0.47</f>
        <v>130.89499999999998</v>
      </c>
      <c r="BE1446" s="80">
        <f>BC1446*0.52</f>
        <v>144.82</v>
      </c>
    </row>
    <row r="1447" spans="1:57" ht="18" thickBot="1">
      <c r="A1447" s="217">
        <v>41939</v>
      </c>
      <c r="B1447" s="201" t="str">
        <f t="shared" si="566"/>
        <v>00:30:00</v>
      </c>
      <c r="C1447" s="27" t="s">
        <v>38</v>
      </c>
      <c r="D1447" s="44">
        <v>735</v>
      </c>
      <c r="E1447" s="44">
        <v>318</v>
      </c>
      <c r="F1447" s="44">
        <v>538</v>
      </c>
      <c r="G1447" s="44">
        <v>38</v>
      </c>
      <c r="H1447" s="44"/>
      <c r="I1447" s="35">
        <v>18</v>
      </c>
      <c r="J1447" s="48">
        <f t="shared" ref="J1447:J1510" si="567">D1447+E1447+F1447</f>
        <v>1591</v>
      </c>
      <c r="K1447" s="48">
        <f t="shared" ref="K1447:K1510" si="568">G1447+H1447+I1447</f>
        <v>56</v>
      </c>
      <c r="L1447" s="44">
        <v>518</v>
      </c>
      <c r="M1447" s="19">
        <v>241</v>
      </c>
      <c r="N1447" s="19"/>
      <c r="O1447" s="19">
        <v>17</v>
      </c>
      <c r="P1447" s="45">
        <v>9</v>
      </c>
      <c r="Q1447" s="49"/>
      <c r="R1447" s="48">
        <f t="shared" ref="R1447:R1501" si="569">SUM(L1447+M1447+N1447)</f>
        <v>759</v>
      </c>
      <c r="S1447" s="48">
        <f t="shared" ref="S1447:S1510" si="570">O1447+P1447+Q1447</f>
        <v>26</v>
      </c>
      <c r="T1447" s="50">
        <f>SUM(K1447+S1447)</f>
        <v>82</v>
      </c>
      <c r="U1447" s="51">
        <v>3.77</v>
      </c>
      <c r="V1447" s="53">
        <v>5.5</v>
      </c>
      <c r="W1447" s="53">
        <v>9</v>
      </c>
      <c r="X1447" s="53"/>
      <c r="Y1447" s="137"/>
      <c r="Z1447" s="53"/>
      <c r="AA1447" s="53"/>
      <c r="AB1447" s="53"/>
      <c r="AC1447" s="67">
        <f t="shared" ref="AC1447:AC1501" si="571">SUM(X1447:AB1447)</f>
        <v>0</v>
      </c>
      <c r="AD1447" s="51"/>
      <c r="AE1447" s="20">
        <f t="shared" ref="AE1447:AE1501" si="572">AC1447+AD1447</f>
        <v>0</v>
      </c>
      <c r="AF1447" s="85">
        <f>T1447+U1447+V1447+W1447+X1447+V1446+Z1447+AA1447+AB1447</f>
        <v>105.77</v>
      </c>
      <c r="AG1447" s="21">
        <f>+AF1447-AM1447</f>
        <v>105.77</v>
      </c>
      <c r="AH1447" s="82">
        <v>116</v>
      </c>
      <c r="AI1447" s="51"/>
      <c r="AJ1447" s="22">
        <f t="shared" ref="AJ1447:AJ1510" si="573">AF1447+AI1447</f>
        <v>105.77</v>
      </c>
      <c r="AK1447" s="23">
        <f t="shared" ref="AK1447:AK1510" si="574">AO1447-AF1447</f>
        <v>25.124999999999986</v>
      </c>
      <c r="AL1447" s="54"/>
      <c r="AM1447" s="24">
        <f t="shared" ref="AM1447:AM1510" si="575">AE1447</f>
        <v>0</v>
      </c>
      <c r="AN1447" s="25">
        <f t="shared" ref="AN1447:AN1501" si="576">BD1447</f>
        <v>130.89499999999998</v>
      </c>
      <c r="AO1447" s="26">
        <f t="shared" ref="AO1447:AO1501" si="577">AM1447+AN1447</f>
        <v>130.89499999999998</v>
      </c>
      <c r="AP1447" s="79"/>
      <c r="AQ1447" s="24">
        <v>60</v>
      </c>
      <c r="AR1447" s="25">
        <v>200</v>
      </c>
      <c r="AS1447" s="25">
        <v>0</v>
      </c>
      <c r="AT1447" s="25">
        <v>16</v>
      </c>
      <c r="AU1447" s="25">
        <v>54</v>
      </c>
      <c r="AV1447" s="62">
        <f t="shared" ref="AV1447:AV1497" si="578">SUM(AQ1447:AU1447)</f>
        <v>330</v>
      </c>
      <c r="AW1447" s="63">
        <f t="shared" ref="AW1447:AW1501" si="579">AV1447*0.95</f>
        <v>313.5</v>
      </c>
      <c r="AX1447" s="114">
        <v>6</v>
      </c>
      <c r="AY1447" s="114">
        <v>20</v>
      </c>
      <c r="AZ1447" s="114">
        <v>8</v>
      </c>
      <c r="BA1447" s="114">
        <v>1</v>
      </c>
      <c r="BB1447" s="81">
        <f t="shared" ref="BB1447:BB1501" si="580">SUM(AX1447:BA1447)</f>
        <v>35</v>
      </c>
      <c r="BC1447" s="80">
        <f t="shared" ref="BC1447:BC1501" si="581">AW1447-BB1447</f>
        <v>278.5</v>
      </c>
      <c r="BD1447" s="36">
        <f t="shared" ref="BD1447:BD1510" si="582">BC1447*0.47</f>
        <v>130.89499999999998</v>
      </c>
      <c r="BE1447" s="80">
        <f t="shared" ref="BE1447:BE1501" si="583">BC1447*0.52</f>
        <v>144.82</v>
      </c>
    </row>
    <row r="1448" spans="1:57" ht="18" thickBot="1">
      <c r="A1448" s="217">
        <v>41939</v>
      </c>
      <c r="B1448" s="201" t="str">
        <f t="shared" si="566"/>
        <v>01:00:00</v>
      </c>
      <c r="C1448" s="18" t="s">
        <v>7</v>
      </c>
      <c r="D1448" s="44">
        <v>728</v>
      </c>
      <c r="E1448" s="45">
        <v>311</v>
      </c>
      <c r="F1448" s="45">
        <v>531</v>
      </c>
      <c r="G1448" s="44">
        <v>37</v>
      </c>
      <c r="H1448" s="44"/>
      <c r="I1448" s="35">
        <v>18</v>
      </c>
      <c r="J1448" s="48">
        <f t="shared" si="567"/>
        <v>1570</v>
      </c>
      <c r="K1448" s="48">
        <f t="shared" si="568"/>
        <v>55</v>
      </c>
      <c r="L1448" s="44">
        <v>514</v>
      </c>
      <c r="M1448" s="19">
        <v>235</v>
      </c>
      <c r="N1448" s="19"/>
      <c r="O1448" s="19">
        <v>17</v>
      </c>
      <c r="P1448" s="45">
        <v>8</v>
      </c>
      <c r="Q1448" s="49"/>
      <c r="R1448" s="48">
        <f t="shared" si="569"/>
        <v>749</v>
      </c>
      <c r="S1448" s="48">
        <f t="shared" si="570"/>
        <v>25</v>
      </c>
      <c r="T1448" s="50">
        <f t="shared" ref="T1448:T1501" si="584">SUM(K1448+S1448)</f>
        <v>80</v>
      </c>
      <c r="U1448" s="51">
        <v>3.54</v>
      </c>
      <c r="V1448" s="53">
        <v>5.5</v>
      </c>
      <c r="W1448" s="53">
        <v>8.3000000000000007</v>
      </c>
      <c r="X1448" s="53"/>
      <c r="Y1448" s="137"/>
      <c r="Z1448" s="53"/>
      <c r="AA1448" s="53"/>
      <c r="AB1448" s="53"/>
      <c r="AC1448" s="67">
        <f t="shared" si="571"/>
        <v>0</v>
      </c>
      <c r="AD1448" s="51"/>
      <c r="AE1448" s="20">
        <f t="shared" si="572"/>
        <v>0</v>
      </c>
      <c r="AF1448" s="85">
        <f>T1448+U1448+V1448+W1448+X1448+V1447+Z1448+AA1448+AB1448</f>
        <v>102.84</v>
      </c>
      <c r="AG1448" s="21">
        <f>+AF1448-AM1448</f>
        <v>102.84</v>
      </c>
      <c r="AH1448" s="82">
        <v>117</v>
      </c>
      <c r="AI1448" s="51"/>
      <c r="AJ1448" s="22">
        <f t="shared" si="573"/>
        <v>102.84</v>
      </c>
      <c r="AK1448" s="23">
        <f t="shared" si="574"/>
        <v>28.054999999999978</v>
      </c>
      <c r="AL1448" s="54"/>
      <c r="AM1448" s="24">
        <f t="shared" si="575"/>
        <v>0</v>
      </c>
      <c r="AN1448" s="25">
        <f t="shared" si="576"/>
        <v>130.89499999999998</v>
      </c>
      <c r="AO1448" s="26">
        <f t="shared" si="577"/>
        <v>130.89499999999998</v>
      </c>
      <c r="AP1448" s="79"/>
      <c r="AQ1448" s="24">
        <v>60</v>
      </c>
      <c r="AR1448" s="25">
        <v>200</v>
      </c>
      <c r="AS1448" s="25">
        <v>0</v>
      </c>
      <c r="AT1448" s="25">
        <v>16</v>
      </c>
      <c r="AU1448" s="25">
        <v>54</v>
      </c>
      <c r="AV1448" s="62">
        <f t="shared" si="578"/>
        <v>330</v>
      </c>
      <c r="AW1448" s="63">
        <f t="shared" si="579"/>
        <v>313.5</v>
      </c>
      <c r="AX1448" s="114">
        <v>6</v>
      </c>
      <c r="AY1448" s="114">
        <v>20</v>
      </c>
      <c r="AZ1448" s="114">
        <v>8</v>
      </c>
      <c r="BA1448" s="114">
        <v>1</v>
      </c>
      <c r="BB1448" s="81">
        <f t="shared" si="580"/>
        <v>35</v>
      </c>
      <c r="BC1448" s="80">
        <f t="shared" si="581"/>
        <v>278.5</v>
      </c>
      <c r="BD1448" s="36">
        <f t="shared" si="582"/>
        <v>130.89499999999998</v>
      </c>
      <c r="BE1448" s="80">
        <f t="shared" si="583"/>
        <v>144.82</v>
      </c>
    </row>
    <row r="1449" spans="1:57" ht="18" thickBot="1">
      <c r="A1449" s="217">
        <v>41939</v>
      </c>
      <c r="B1449" s="201" t="str">
        <f t="shared" si="566"/>
        <v>01:30:00</v>
      </c>
      <c r="C1449" s="18" t="s">
        <v>39</v>
      </c>
      <c r="D1449" s="44">
        <v>715</v>
      </c>
      <c r="E1449" s="44">
        <v>305</v>
      </c>
      <c r="F1449" s="44">
        <v>530</v>
      </c>
      <c r="G1449" s="44">
        <v>37</v>
      </c>
      <c r="H1449" s="44"/>
      <c r="I1449" s="35">
        <v>18</v>
      </c>
      <c r="J1449" s="48">
        <f t="shared" si="567"/>
        <v>1550</v>
      </c>
      <c r="K1449" s="48">
        <f t="shared" si="568"/>
        <v>55</v>
      </c>
      <c r="L1449" s="44">
        <v>511</v>
      </c>
      <c r="M1449" s="19">
        <v>233</v>
      </c>
      <c r="N1449" s="19"/>
      <c r="O1449" s="19">
        <v>17</v>
      </c>
      <c r="P1449" s="45">
        <v>8</v>
      </c>
      <c r="Q1449" s="49"/>
      <c r="R1449" s="48">
        <f t="shared" si="569"/>
        <v>744</v>
      </c>
      <c r="S1449" s="48">
        <f t="shared" si="570"/>
        <v>25</v>
      </c>
      <c r="T1449" s="50">
        <f t="shared" si="584"/>
        <v>80</v>
      </c>
      <c r="U1449" s="51">
        <v>3.54</v>
      </c>
      <c r="V1449" s="53">
        <v>5.5</v>
      </c>
      <c r="W1449" s="53">
        <v>8.3000000000000007</v>
      </c>
      <c r="X1449" s="53"/>
      <c r="Y1449" s="137"/>
      <c r="Z1449" s="53"/>
      <c r="AA1449" s="53"/>
      <c r="AB1449" s="53"/>
      <c r="AC1449" s="67">
        <f t="shared" si="571"/>
        <v>0</v>
      </c>
      <c r="AD1449" s="51"/>
      <c r="AE1449" s="20">
        <f t="shared" si="572"/>
        <v>0</v>
      </c>
      <c r="AF1449" s="85">
        <f>T1449+U1449+V1449+W1449+X1449+V1448+Z1449+AA1449+AB1449</f>
        <v>102.84</v>
      </c>
      <c r="AG1449" s="21">
        <f>+AF1449-AM1449</f>
        <v>102.84</v>
      </c>
      <c r="AH1449" s="82">
        <v>118</v>
      </c>
      <c r="AI1449" s="51"/>
      <c r="AJ1449" s="22">
        <f t="shared" si="573"/>
        <v>102.84</v>
      </c>
      <c r="AK1449" s="23">
        <f t="shared" si="574"/>
        <v>28.054999999999978</v>
      </c>
      <c r="AL1449" s="54"/>
      <c r="AM1449" s="24">
        <f t="shared" si="575"/>
        <v>0</v>
      </c>
      <c r="AN1449" s="25">
        <f t="shared" si="576"/>
        <v>130.89499999999998</v>
      </c>
      <c r="AO1449" s="26">
        <f t="shared" si="577"/>
        <v>130.89499999999998</v>
      </c>
      <c r="AP1449" s="79"/>
      <c r="AQ1449" s="24">
        <v>60</v>
      </c>
      <c r="AR1449" s="25">
        <v>200</v>
      </c>
      <c r="AS1449" s="25">
        <v>0</v>
      </c>
      <c r="AT1449" s="25">
        <v>16</v>
      </c>
      <c r="AU1449" s="25">
        <v>54</v>
      </c>
      <c r="AV1449" s="62">
        <f t="shared" si="578"/>
        <v>330</v>
      </c>
      <c r="AW1449" s="63">
        <f t="shared" si="579"/>
        <v>313.5</v>
      </c>
      <c r="AX1449" s="114">
        <v>6</v>
      </c>
      <c r="AY1449" s="114">
        <v>20</v>
      </c>
      <c r="AZ1449" s="114">
        <v>8</v>
      </c>
      <c r="BA1449" s="114">
        <v>1</v>
      </c>
      <c r="BB1449" s="81">
        <f t="shared" si="580"/>
        <v>35</v>
      </c>
      <c r="BC1449" s="80">
        <f t="shared" si="581"/>
        <v>278.5</v>
      </c>
      <c r="BD1449" s="36">
        <f t="shared" si="582"/>
        <v>130.89499999999998</v>
      </c>
      <c r="BE1449" s="80">
        <f t="shared" si="583"/>
        <v>144.82</v>
      </c>
    </row>
    <row r="1450" spans="1:57" ht="18" thickBot="1">
      <c r="A1450" s="217">
        <v>41939</v>
      </c>
      <c r="B1450" s="201" t="str">
        <f t="shared" si="566"/>
        <v>02:00:00</v>
      </c>
      <c r="C1450" s="27" t="s">
        <v>8</v>
      </c>
      <c r="D1450" s="44">
        <v>680</v>
      </c>
      <c r="E1450" s="44">
        <v>290</v>
      </c>
      <c r="F1450" s="44">
        <v>509</v>
      </c>
      <c r="G1450" s="44">
        <v>34</v>
      </c>
      <c r="H1450" s="44"/>
      <c r="I1450" s="35">
        <v>16</v>
      </c>
      <c r="J1450" s="48">
        <f t="shared" si="567"/>
        <v>1479</v>
      </c>
      <c r="K1450" s="48">
        <f t="shared" si="568"/>
        <v>50</v>
      </c>
      <c r="L1450" s="44">
        <v>509</v>
      </c>
      <c r="M1450" s="19">
        <v>230</v>
      </c>
      <c r="N1450" s="19"/>
      <c r="O1450" s="19">
        <v>17</v>
      </c>
      <c r="P1450" s="45">
        <v>8</v>
      </c>
      <c r="Q1450" s="49"/>
      <c r="R1450" s="48">
        <f t="shared" si="569"/>
        <v>739</v>
      </c>
      <c r="S1450" s="48">
        <f t="shared" si="570"/>
        <v>25</v>
      </c>
      <c r="T1450" s="50">
        <f t="shared" si="584"/>
        <v>75</v>
      </c>
      <c r="U1450" s="51">
        <v>3.48</v>
      </c>
      <c r="V1450" s="52">
        <v>5</v>
      </c>
      <c r="W1450" s="53">
        <v>7.9</v>
      </c>
      <c r="X1450" s="53"/>
      <c r="Y1450" s="137"/>
      <c r="Z1450" s="53"/>
      <c r="AA1450" s="53"/>
      <c r="AB1450" s="53"/>
      <c r="AC1450" s="67">
        <f t="shared" si="571"/>
        <v>0</v>
      </c>
      <c r="AD1450" s="51"/>
      <c r="AE1450" s="20">
        <f t="shared" si="572"/>
        <v>0</v>
      </c>
      <c r="AF1450" s="85">
        <f>T1450+U1450+V1450+W1450+X1450+V1449+Z1450+AA1450+AB1450</f>
        <v>96.88000000000001</v>
      </c>
      <c r="AG1450" s="21">
        <f t="shared" ref="AG1450:AG1501" si="585">+AF1450-AM1450</f>
        <v>96.88000000000001</v>
      </c>
      <c r="AH1450" s="82">
        <v>119</v>
      </c>
      <c r="AI1450" s="51"/>
      <c r="AJ1450" s="22">
        <f t="shared" si="573"/>
        <v>96.88000000000001</v>
      </c>
      <c r="AK1450" s="23">
        <f t="shared" si="574"/>
        <v>34.014999999999972</v>
      </c>
      <c r="AL1450" s="54"/>
      <c r="AM1450" s="24">
        <f t="shared" si="575"/>
        <v>0</v>
      </c>
      <c r="AN1450" s="25">
        <f t="shared" si="576"/>
        <v>130.89499999999998</v>
      </c>
      <c r="AO1450" s="26">
        <f t="shared" si="577"/>
        <v>130.89499999999998</v>
      </c>
      <c r="AP1450" s="79"/>
      <c r="AQ1450" s="24">
        <v>60</v>
      </c>
      <c r="AR1450" s="25">
        <v>200</v>
      </c>
      <c r="AS1450" s="25">
        <v>0</v>
      </c>
      <c r="AT1450" s="25">
        <v>16</v>
      </c>
      <c r="AU1450" s="25">
        <v>54</v>
      </c>
      <c r="AV1450" s="62">
        <f t="shared" si="578"/>
        <v>330</v>
      </c>
      <c r="AW1450" s="63">
        <f t="shared" si="579"/>
        <v>313.5</v>
      </c>
      <c r="AX1450" s="114">
        <v>6</v>
      </c>
      <c r="AY1450" s="114">
        <v>20</v>
      </c>
      <c r="AZ1450" s="114">
        <v>8</v>
      </c>
      <c r="BA1450" s="114">
        <v>1</v>
      </c>
      <c r="BB1450" s="81">
        <f t="shared" si="580"/>
        <v>35</v>
      </c>
      <c r="BC1450" s="80">
        <f t="shared" si="581"/>
        <v>278.5</v>
      </c>
      <c r="BD1450" s="36">
        <f t="shared" si="582"/>
        <v>130.89499999999998</v>
      </c>
      <c r="BE1450" s="80">
        <f t="shared" si="583"/>
        <v>144.82</v>
      </c>
    </row>
    <row r="1451" spans="1:57" ht="18" thickBot="1">
      <c r="A1451" s="217">
        <v>41939</v>
      </c>
      <c r="B1451" s="201" t="str">
        <f t="shared" si="566"/>
        <v>02:30:00</v>
      </c>
      <c r="C1451" s="27" t="s">
        <v>40</v>
      </c>
      <c r="D1451" s="44">
        <v>654</v>
      </c>
      <c r="E1451" s="44">
        <v>285</v>
      </c>
      <c r="F1451" s="44">
        <v>500</v>
      </c>
      <c r="G1451" s="44">
        <v>33</v>
      </c>
      <c r="H1451" s="44"/>
      <c r="I1451" s="35">
        <v>16</v>
      </c>
      <c r="J1451" s="48">
        <f t="shared" si="567"/>
        <v>1439</v>
      </c>
      <c r="K1451" s="48">
        <f t="shared" si="568"/>
        <v>49</v>
      </c>
      <c r="L1451" s="44">
        <v>510</v>
      </c>
      <c r="M1451" s="19">
        <v>232</v>
      </c>
      <c r="N1451" s="19"/>
      <c r="O1451" s="19">
        <v>17</v>
      </c>
      <c r="P1451" s="45">
        <v>8</v>
      </c>
      <c r="Q1451" s="49"/>
      <c r="R1451" s="48">
        <f t="shared" si="569"/>
        <v>742</v>
      </c>
      <c r="S1451" s="48">
        <f t="shared" si="570"/>
        <v>25</v>
      </c>
      <c r="T1451" s="50">
        <f t="shared" si="584"/>
        <v>74</v>
      </c>
      <c r="U1451" s="51">
        <v>3.48</v>
      </c>
      <c r="V1451" s="52">
        <v>5</v>
      </c>
      <c r="W1451" s="53">
        <v>7.9</v>
      </c>
      <c r="X1451" s="53"/>
      <c r="Y1451" s="44"/>
      <c r="Z1451" s="53"/>
      <c r="AA1451" s="53"/>
      <c r="AB1451" s="53"/>
      <c r="AC1451" s="67">
        <f t="shared" si="571"/>
        <v>0</v>
      </c>
      <c r="AD1451" s="51"/>
      <c r="AE1451" s="20">
        <f t="shared" si="572"/>
        <v>0</v>
      </c>
      <c r="AF1451" s="85">
        <f t="shared" ref="AF1451:AF1501" si="586">T1451+U1451+V1451+W1451+X1451+Y1451+Z1451+AA1451+AB1451</f>
        <v>90.38000000000001</v>
      </c>
      <c r="AG1451" s="21">
        <f t="shared" si="585"/>
        <v>90.38000000000001</v>
      </c>
      <c r="AH1451" s="82">
        <v>120</v>
      </c>
      <c r="AI1451" s="51"/>
      <c r="AJ1451" s="22">
        <f t="shared" si="573"/>
        <v>90.38000000000001</v>
      </c>
      <c r="AK1451" s="23">
        <f t="shared" si="574"/>
        <v>40.514999999999972</v>
      </c>
      <c r="AL1451" s="54"/>
      <c r="AM1451" s="24">
        <f t="shared" si="575"/>
        <v>0</v>
      </c>
      <c r="AN1451" s="25">
        <f t="shared" si="576"/>
        <v>130.89499999999998</v>
      </c>
      <c r="AO1451" s="26">
        <f t="shared" si="577"/>
        <v>130.89499999999998</v>
      </c>
      <c r="AP1451" s="79"/>
      <c r="AQ1451" s="24">
        <v>60</v>
      </c>
      <c r="AR1451" s="25">
        <v>200</v>
      </c>
      <c r="AS1451" s="25">
        <v>0</v>
      </c>
      <c r="AT1451" s="25">
        <v>16</v>
      </c>
      <c r="AU1451" s="25">
        <v>54</v>
      </c>
      <c r="AV1451" s="62">
        <f t="shared" si="578"/>
        <v>330</v>
      </c>
      <c r="AW1451" s="63">
        <f t="shared" si="579"/>
        <v>313.5</v>
      </c>
      <c r="AX1451" s="114">
        <v>6</v>
      </c>
      <c r="AY1451" s="114">
        <v>20</v>
      </c>
      <c r="AZ1451" s="114">
        <v>8</v>
      </c>
      <c r="BA1451" s="114">
        <v>1</v>
      </c>
      <c r="BB1451" s="81">
        <f t="shared" si="580"/>
        <v>35</v>
      </c>
      <c r="BC1451" s="80">
        <f t="shared" si="581"/>
        <v>278.5</v>
      </c>
      <c r="BD1451" s="36">
        <f t="shared" si="582"/>
        <v>130.89499999999998</v>
      </c>
      <c r="BE1451" s="80">
        <f t="shared" si="583"/>
        <v>144.82</v>
      </c>
    </row>
    <row r="1452" spans="1:57" ht="18" thickBot="1">
      <c r="A1452" s="217">
        <v>41939</v>
      </c>
      <c r="B1452" s="201" t="str">
        <f t="shared" si="566"/>
        <v>03:00:00</v>
      </c>
      <c r="C1452" s="27" t="s">
        <v>9</v>
      </c>
      <c r="D1452" s="44">
        <v>650</v>
      </c>
      <c r="E1452" s="44">
        <v>283</v>
      </c>
      <c r="F1452" s="44">
        <v>495</v>
      </c>
      <c r="G1452" s="44">
        <v>33</v>
      </c>
      <c r="H1452" s="44"/>
      <c r="I1452" s="35">
        <v>16</v>
      </c>
      <c r="J1452" s="48">
        <f t="shared" si="567"/>
        <v>1428</v>
      </c>
      <c r="K1452" s="48">
        <f t="shared" si="568"/>
        <v>49</v>
      </c>
      <c r="L1452" s="44">
        <v>507</v>
      </c>
      <c r="M1452" s="19">
        <v>229</v>
      </c>
      <c r="N1452" s="19"/>
      <c r="O1452" s="19">
        <v>17</v>
      </c>
      <c r="P1452" s="45">
        <v>8</v>
      </c>
      <c r="Q1452" s="49"/>
      <c r="R1452" s="48">
        <f t="shared" si="569"/>
        <v>736</v>
      </c>
      <c r="S1452" s="48">
        <f t="shared" si="570"/>
        <v>25</v>
      </c>
      <c r="T1452" s="50">
        <f t="shared" si="584"/>
        <v>74</v>
      </c>
      <c r="U1452" s="51">
        <v>3.45</v>
      </c>
      <c r="V1452" s="52">
        <v>5</v>
      </c>
      <c r="W1452" s="53">
        <v>7.9</v>
      </c>
      <c r="X1452" s="53"/>
      <c r="Y1452" s="53"/>
      <c r="Z1452" s="53"/>
      <c r="AA1452" s="53"/>
      <c r="AB1452" s="53"/>
      <c r="AC1452" s="67">
        <f t="shared" si="571"/>
        <v>0</v>
      </c>
      <c r="AD1452" s="51"/>
      <c r="AE1452" s="20">
        <f t="shared" si="572"/>
        <v>0</v>
      </c>
      <c r="AF1452" s="85">
        <f t="shared" si="586"/>
        <v>90.350000000000009</v>
      </c>
      <c r="AG1452" s="21">
        <f t="shared" si="585"/>
        <v>90.350000000000009</v>
      </c>
      <c r="AH1452" s="82">
        <v>121</v>
      </c>
      <c r="AI1452" s="51"/>
      <c r="AJ1452" s="22">
        <f t="shared" si="573"/>
        <v>90.350000000000009</v>
      </c>
      <c r="AK1452" s="23">
        <f t="shared" si="574"/>
        <v>40.544999999999973</v>
      </c>
      <c r="AL1452" s="54"/>
      <c r="AM1452" s="24">
        <f t="shared" si="575"/>
        <v>0</v>
      </c>
      <c r="AN1452" s="25">
        <f t="shared" si="576"/>
        <v>130.89499999999998</v>
      </c>
      <c r="AO1452" s="26">
        <f t="shared" si="577"/>
        <v>130.89499999999998</v>
      </c>
      <c r="AP1452" s="79"/>
      <c r="AQ1452" s="24">
        <v>60</v>
      </c>
      <c r="AR1452" s="25">
        <v>200</v>
      </c>
      <c r="AS1452" s="25">
        <v>0</v>
      </c>
      <c r="AT1452" s="25">
        <v>16</v>
      </c>
      <c r="AU1452" s="25">
        <v>54</v>
      </c>
      <c r="AV1452" s="62">
        <f t="shared" si="578"/>
        <v>330</v>
      </c>
      <c r="AW1452" s="63">
        <f t="shared" si="579"/>
        <v>313.5</v>
      </c>
      <c r="AX1452" s="114">
        <v>6</v>
      </c>
      <c r="AY1452" s="114">
        <v>20</v>
      </c>
      <c r="AZ1452" s="114">
        <v>8</v>
      </c>
      <c r="BA1452" s="114">
        <v>1</v>
      </c>
      <c r="BB1452" s="81">
        <f t="shared" si="580"/>
        <v>35</v>
      </c>
      <c r="BC1452" s="80">
        <f t="shared" si="581"/>
        <v>278.5</v>
      </c>
      <c r="BD1452" s="36">
        <f t="shared" si="582"/>
        <v>130.89499999999998</v>
      </c>
      <c r="BE1452" s="80">
        <f t="shared" si="583"/>
        <v>144.82</v>
      </c>
    </row>
    <row r="1453" spans="1:57" ht="18" thickBot="1">
      <c r="A1453" s="217">
        <v>41939</v>
      </c>
      <c r="B1453" s="201" t="str">
        <f t="shared" si="566"/>
        <v>03:30:00</v>
      </c>
      <c r="C1453" s="27" t="s">
        <v>41</v>
      </c>
      <c r="D1453" s="44">
        <v>660</v>
      </c>
      <c r="E1453" s="44">
        <v>282</v>
      </c>
      <c r="F1453" s="44">
        <v>495</v>
      </c>
      <c r="G1453" s="44">
        <v>33</v>
      </c>
      <c r="H1453" s="44"/>
      <c r="I1453" s="35">
        <v>16</v>
      </c>
      <c r="J1453" s="48">
        <f t="shared" si="567"/>
        <v>1437</v>
      </c>
      <c r="K1453" s="48">
        <f t="shared" si="568"/>
        <v>49</v>
      </c>
      <c r="L1453" s="44">
        <v>499</v>
      </c>
      <c r="M1453" s="19">
        <v>235</v>
      </c>
      <c r="N1453" s="19"/>
      <c r="O1453" s="19">
        <v>16</v>
      </c>
      <c r="P1453" s="45">
        <v>8</v>
      </c>
      <c r="Q1453" s="49"/>
      <c r="R1453" s="48">
        <f t="shared" si="569"/>
        <v>734</v>
      </c>
      <c r="S1453" s="48">
        <f t="shared" si="570"/>
        <v>24</v>
      </c>
      <c r="T1453" s="50">
        <f t="shared" si="584"/>
        <v>73</v>
      </c>
      <c r="U1453" s="51">
        <v>3.45</v>
      </c>
      <c r="V1453" s="52">
        <v>5</v>
      </c>
      <c r="W1453" s="53">
        <v>7.9</v>
      </c>
      <c r="X1453" s="53"/>
      <c r="Y1453" s="53"/>
      <c r="Z1453" s="53"/>
      <c r="AA1453" s="53"/>
      <c r="AB1453" s="53"/>
      <c r="AC1453" s="67">
        <f t="shared" si="571"/>
        <v>0</v>
      </c>
      <c r="AD1453" s="51"/>
      <c r="AE1453" s="20">
        <f t="shared" si="572"/>
        <v>0</v>
      </c>
      <c r="AF1453" s="85">
        <f t="shared" si="586"/>
        <v>89.350000000000009</v>
      </c>
      <c r="AG1453" s="21">
        <f t="shared" si="585"/>
        <v>89.350000000000009</v>
      </c>
      <c r="AH1453" s="82">
        <v>122</v>
      </c>
      <c r="AI1453" s="51"/>
      <c r="AJ1453" s="22">
        <f t="shared" si="573"/>
        <v>89.350000000000009</v>
      </c>
      <c r="AK1453" s="23">
        <f t="shared" si="574"/>
        <v>41.544999999999973</v>
      </c>
      <c r="AL1453" s="54"/>
      <c r="AM1453" s="24">
        <f t="shared" si="575"/>
        <v>0</v>
      </c>
      <c r="AN1453" s="25">
        <f t="shared" si="576"/>
        <v>130.89499999999998</v>
      </c>
      <c r="AO1453" s="26">
        <f t="shared" si="577"/>
        <v>130.89499999999998</v>
      </c>
      <c r="AP1453" s="79"/>
      <c r="AQ1453" s="24">
        <v>60</v>
      </c>
      <c r="AR1453" s="25">
        <v>200</v>
      </c>
      <c r="AS1453" s="25">
        <v>0</v>
      </c>
      <c r="AT1453" s="25">
        <v>16</v>
      </c>
      <c r="AU1453" s="25">
        <v>54</v>
      </c>
      <c r="AV1453" s="62">
        <f t="shared" si="578"/>
        <v>330</v>
      </c>
      <c r="AW1453" s="63">
        <f t="shared" si="579"/>
        <v>313.5</v>
      </c>
      <c r="AX1453" s="114">
        <v>6</v>
      </c>
      <c r="AY1453" s="114">
        <v>20</v>
      </c>
      <c r="AZ1453" s="114">
        <v>8</v>
      </c>
      <c r="BA1453" s="114">
        <v>1</v>
      </c>
      <c r="BB1453" s="81">
        <f t="shared" si="580"/>
        <v>35</v>
      </c>
      <c r="BC1453" s="80">
        <f t="shared" si="581"/>
        <v>278.5</v>
      </c>
      <c r="BD1453" s="36">
        <f t="shared" si="582"/>
        <v>130.89499999999998</v>
      </c>
      <c r="BE1453" s="80">
        <f t="shared" si="583"/>
        <v>144.82</v>
      </c>
    </row>
    <row r="1454" spans="1:57" ht="18" thickBot="1">
      <c r="A1454" s="217">
        <v>41939</v>
      </c>
      <c r="B1454" s="201" t="str">
        <f t="shared" si="566"/>
        <v>04:00:00</v>
      </c>
      <c r="C1454" s="27" t="s">
        <v>10</v>
      </c>
      <c r="D1454" s="44">
        <v>666</v>
      </c>
      <c r="E1454" s="44">
        <v>281</v>
      </c>
      <c r="F1454" s="44">
        <v>493</v>
      </c>
      <c r="G1454" s="44">
        <v>33</v>
      </c>
      <c r="H1454" s="44"/>
      <c r="I1454" s="35">
        <v>16</v>
      </c>
      <c r="J1454" s="48">
        <f t="shared" si="567"/>
        <v>1440</v>
      </c>
      <c r="K1454" s="48">
        <f t="shared" si="568"/>
        <v>49</v>
      </c>
      <c r="L1454" s="44">
        <v>513</v>
      </c>
      <c r="M1454" s="19">
        <v>237</v>
      </c>
      <c r="N1454" s="19"/>
      <c r="O1454" s="19">
        <v>17</v>
      </c>
      <c r="P1454" s="45">
        <v>8</v>
      </c>
      <c r="Q1454" s="49"/>
      <c r="R1454" s="48">
        <f t="shared" si="569"/>
        <v>750</v>
      </c>
      <c r="S1454" s="48">
        <f t="shared" si="570"/>
        <v>25</v>
      </c>
      <c r="T1454" s="50">
        <f t="shared" si="584"/>
        <v>74</v>
      </c>
      <c r="U1454" s="51">
        <v>3.24</v>
      </c>
      <c r="V1454" s="52">
        <v>4.5</v>
      </c>
      <c r="W1454" s="53">
        <v>7.7</v>
      </c>
      <c r="X1454" s="53"/>
      <c r="Y1454" s="53"/>
      <c r="Z1454" s="53"/>
      <c r="AA1454" s="53"/>
      <c r="AB1454" s="53"/>
      <c r="AC1454" s="67">
        <f t="shared" si="571"/>
        <v>0</v>
      </c>
      <c r="AD1454" s="51"/>
      <c r="AE1454" s="20">
        <f t="shared" si="572"/>
        <v>0</v>
      </c>
      <c r="AF1454" s="85">
        <f t="shared" si="586"/>
        <v>89.44</v>
      </c>
      <c r="AG1454" s="21">
        <f t="shared" si="585"/>
        <v>89.44</v>
      </c>
      <c r="AH1454" s="82">
        <v>123</v>
      </c>
      <c r="AI1454" s="51"/>
      <c r="AJ1454" s="22">
        <f t="shared" si="573"/>
        <v>89.44</v>
      </c>
      <c r="AK1454" s="23">
        <f t="shared" si="574"/>
        <v>41.454999999999984</v>
      </c>
      <c r="AL1454" s="54"/>
      <c r="AM1454" s="24">
        <f t="shared" si="575"/>
        <v>0</v>
      </c>
      <c r="AN1454" s="25">
        <f t="shared" si="576"/>
        <v>130.89499999999998</v>
      </c>
      <c r="AO1454" s="26">
        <f t="shared" si="577"/>
        <v>130.89499999999998</v>
      </c>
      <c r="AP1454" s="79"/>
      <c r="AQ1454" s="24">
        <v>60</v>
      </c>
      <c r="AR1454" s="25">
        <v>200</v>
      </c>
      <c r="AS1454" s="25">
        <v>0</v>
      </c>
      <c r="AT1454" s="25">
        <v>16</v>
      </c>
      <c r="AU1454" s="25">
        <v>54</v>
      </c>
      <c r="AV1454" s="62">
        <f t="shared" si="578"/>
        <v>330</v>
      </c>
      <c r="AW1454" s="63">
        <f t="shared" si="579"/>
        <v>313.5</v>
      </c>
      <c r="AX1454" s="114">
        <v>6</v>
      </c>
      <c r="AY1454" s="114">
        <v>20</v>
      </c>
      <c r="AZ1454" s="114">
        <v>8</v>
      </c>
      <c r="BA1454" s="114">
        <v>1</v>
      </c>
      <c r="BB1454" s="81">
        <f t="shared" si="580"/>
        <v>35</v>
      </c>
      <c r="BC1454" s="80">
        <f t="shared" si="581"/>
        <v>278.5</v>
      </c>
      <c r="BD1454" s="36">
        <f t="shared" si="582"/>
        <v>130.89499999999998</v>
      </c>
      <c r="BE1454" s="80">
        <f t="shared" si="583"/>
        <v>144.82</v>
      </c>
    </row>
    <row r="1455" spans="1:57" ht="18" thickBot="1">
      <c r="A1455" s="217">
        <v>41939</v>
      </c>
      <c r="B1455" s="201" t="str">
        <f t="shared" si="566"/>
        <v>04:30:00</v>
      </c>
      <c r="C1455" s="27" t="s">
        <v>42</v>
      </c>
      <c r="D1455" s="44">
        <v>670</v>
      </c>
      <c r="E1455" s="44">
        <v>288</v>
      </c>
      <c r="F1455" s="44">
        <v>510</v>
      </c>
      <c r="G1455" s="44">
        <v>34</v>
      </c>
      <c r="H1455" s="44"/>
      <c r="I1455" s="35">
        <v>16</v>
      </c>
      <c r="J1455" s="48">
        <f t="shared" si="567"/>
        <v>1468</v>
      </c>
      <c r="K1455" s="48">
        <f t="shared" si="568"/>
        <v>50</v>
      </c>
      <c r="L1455" s="44">
        <v>517</v>
      </c>
      <c r="M1455" s="19">
        <v>234</v>
      </c>
      <c r="N1455" s="19"/>
      <c r="O1455" s="19">
        <v>17</v>
      </c>
      <c r="P1455" s="45">
        <v>8</v>
      </c>
      <c r="Q1455" s="49"/>
      <c r="R1455" s="48">
        <f t="shared" si="569"/>
        <v>751</v>
      </c>
      <c r="S1455" s="48">
        <f t="shared" si="570"/>
        <v>25</v>
      </c>
      <c r="T1455" s="50">
        <f t="shared" si="584"/>
        <v>75</v>
      </c>
      <c r="U1455" s="51">
        <v>3.24</v>
      </c>
      <c r="V1455" s="52">
        <v>4.5</v>
      </c>
      <c r="W1455" s="53">
        <v>7.7</v>
      </c>
      <c r="X1455" s="53"/>
      <c r="Y1455" s="53"/>
      <c r="Z1455" s="53"/>
      <c r="AA1455" s="53"/>
      <c r="AB1455" s="53"/>
      <c r="AC1455" s="67">
        <f t="shared" si="571"/>
        <v>0</v>
      </c>
      <c r="AD1455" s="51"/>
      <c r="AE1455" s="20">
        <f t="shared" si="572"/>
        <v>0</v>
      </c>
      <c r="AF1455" s="85">
        <f t="shared" si="586"/>
        <v>90.44</v>
      </c>
      <c r="AG1455" s="21">
        <f t="shared" si="585"/>
        <v>90.44</v>
      </c>
      <c r="AH1455" s="82">
        <v>124</v>
      </c>
      <c r="AI1455" s="51"/>
      <c r="AJ1455" s="22">
        <f t="shared" si="573"/>
        <v>90.44</v>
      </c>
      <c r="AK1455" s="23">
        <f t="shared" si="574"/>
        <v>40.454999999999984</v>
      </c>
      <c r="AL1455" s="54"/>
      <c r="AM1455" s="24">
        <f t="shared" si="575"/>
        <v>0</v>
      </c>
      <c r="AN1455" s="25">
        <f t="shared" si="576"/>
        <v>130.89499999999998</v>
      </c>
      <c r="AO1455" s="26">
        <f t="shared" si="577"/>
        <v>130.89499999999998</v>
      </c>
      <c r="AP1455" s="79"/>
      <c r="AQ1455" s="24">
        <v>60</v>
      </c>
      <c r="AR1455" s="25">
        <v>200</v>
      </c>
      <c r="AS1455" s="25">
        <v>0</v>
      </c>
      <c r="AT1455" s="25">
        <v>16</v>
      </c>
      <c r="AU1455" s="25">
        <v>54</v>
      </c>
      <c r="AV1455" s="62">
        <f t="shared" si="578"/>
        <v>330</v>
      </c>
      <c r="AW1455" s="63">
        <f t="shared" si="579"/>
        <v>313.5</v>
      </c>
      <c r="AX1455" s="114">
        <v>6</v>
      </c>
      <c r="AY1455" s="114">
        <v>20</v>
      </c>
      <c r="AZ1455" s="114">
        <v>8</v>
      </c>
      <c r="BA1455" s="114">
        <v>1</v>
      </c>
      <c r="BB1455" s="81">
        <f t="shared" si="580"/>
        <v>35</v>
      </c>
      <c r="BC1455" s="80">
        <f t="shared" si="581"/>
        <v>278.5</v>
      </c>
      <c r="BD1455" s="36">
        <f t="shared" si="582"/>
        <v>130.89499999999998</v>
      </c>
      <c r="BE1455" s="80">
        <f t="shared" si="583"/>
        <v>144.82</v>
      </c>
    </row>
    <row r="1456" spans="1:57" ht="18" thickBot="1">
      <c r="A1456" s="217">
        <v>41939</v>
      </c>
      <c r="B1456" s="201" t="str">
        <f t="shared" si="566"/>
        <v>05:00:00</v>
      </c>
      <c r="C1456" s="27" t="s">
        <v>11</v>
      </c>
      <c r="D1456" s="44">
        <v>705</v>
      </c>
      <c r="E1456" s="44">
        <v>290</v>
      </c>
      <c r="F1456" s="44">
        <v>530</v>
      </c>
      <c r="G1456" s="44">
        <v>35</v>
      </c>
      <c r="H1456" s="44"/>
      <c r="I1456" s="35">
        <v>17</v>
      </c>
      <c r="J1456" s="48">
        <f t="shared" si="567"/>
        <v>1525</v>
      </c>
      <c r="K1456" s="48">
        <f t="shared" si="568"/>
        <v>52</v>
      </c>
      <c r="L1456" s="44">
        <v>529</v>
      </c>
      <c r="M1456" s="19">
        <v>234</v>
      </c>
      <c r="N1456" s="19"/>
      <c r="O1456" s="19">
        <v>17</v>
      </c>
      <c r="P1456" s="45">
        <v>8</v>
      </c>
      <c r="Q1456" s="49"/>
      <c r="R1456" s="48">
        <f t="shared" si="569"/>
        <v>763</v>
      </c>
      <c r="S1456" s="48">
        <f t="shared" si="570"/>
        <v>25</v>
      </c>
      <c r="T1456" s="50">
        <f t="shared" si="584"/>
        <v>77</v>
      </c>
      <c r="U1456" s="51">
        <v>3.33</v>
      </c>
      <c r="V1456" s="52">
        <v>4.5</v>
      </c>
      <c r="W1456" s="53">
        <v>8.4</v>
      </c>
      <c r="X1456" s="53"/>
      <c r="Y1456" s="53"/>
      <c r="Z1456" s="53"/>
      <c r="AA1456" s="53"/>
      <c r="AB1456" s="53"/>
      <c r="AC1456" s="67">
        <f t="shared" si="571"/>
        <v>0</v>
      </c>
      <c r="AD1456" s="51"/>
      <c r="AE1456" s="20">
        <f t="shared" si="572"/>
        <v>0</v>
      </c>
      <c r="AF1456" s="85">
        <f t="shared" si="586"/>
        <v>93.23</v>
      </c>
      <c r="AG1456" s="21">
        <f t="shared" si="585"/>
        <v>93.23</v>
      </c>
      <c r="AH1456" s="82">
        <v>125</v>
      </c>
      <c r="AI1456" s="51"/>
      <c r="AJ1456" s="22">
        <f t="shared" si="573"/>
        <v>93.23</v>
      </c>
      <c r="AK1456" s="23">
        <f t="shared" si="574"/>
        <v>37.664999999999978</v>
      </c>
      <c r="AL1456" s="54"/>
      <c r="AM1456" s="24">
        <f t="shared" si="575"/>
        <v>0</v>
      </c>
      <c r="AN1456" s="25">
        <f t="shared" si="576"/>
        <v>130.89499999999998</v>
      </c>
      <c r="AO1456" s="26">
        <f t="shared" si="577"/>
        <v>130.89499999999998</v>
      </c>
      <c r="AP1456" s="79"/>
      <c r="AQ1456" s="24">
        <v>60</v>
      </c>
      <c r="AR1456" s="25">
        <v>200</v>
      </c>
      <c r="AS1456" s="25">
        <v>0</v>
      </c>
      <c r="AT1456" s="25">
        <v>16</v>
      </c>
      <c r="AU1456" s="25">
        <v>54</v>
      </c>
      <c r="AV1456" s="62">
        <f t="shared" si="578"/>
        <v>330</v>
      </c>
      <c r="AW1456" s="63">
        <f t="shared" si="579"/>
        <v>313.5</v>
      </c>
      <c r="AX1456" s="114">
        <v>6</v>
      </c>
      <c r="AY1456" s="114">
        <v>20</v>
      </c>
      <c r="AZ1456" s="114">
        <v>8</v>
      </c>
      <c r="BA1456" s="114">
        <v>1</v>
      </c>
      <c r="BB1456" s="81">
        <f t="shared" si="580"/>
        <v>35</v>
      </c>
      <c r="BC1456" s="80">
        <f t="shared" si="581"/>
        <v>278.5</v>
      </c>
      <c r="BD1456" s="36">
        <f t="shared" si="582"/>
        <v>130.89499999999998</v>
      </c>
      <c r="BE1456" s="80">
        <f t="shared" si="583"/>
        <v>144.82</v>
      </c>
    </row>
    <row r="1457" spans="1:57" ht="18" thickBot="1">
      <c r="A1457" s="217">
        <v>41939</v>
      </c>
      <c r="B1457" s="201" t="str">
        <f t="shared" si="566"/>
        <v>05:30:00</v>
      </c>
      <c r="C1457" s="27" t="s">
        <v>43</v>
      </c>
      <c r="D1457" s="44">
        <v>702</v>
      </c>
      <c r="E1457" s="44">
        <v>300</v>
      </c>
      <c r="F1457" s="44">
        <v>548</v>
      </c>
      <c r="G1457" s="44">
        <v>35</v>
      </c>
      <c r="H1457" s="44"/>
      <c r="I1457" s="35">
        <v>18</v>
      </c>
      <c r="J1457" s="48">
        <f t="shared" si="567"/>
        <v>1550</v>
      </c>
      <c r="K1457" s="48">
        <f t="shared" si="568"/>
        <v>53</v>
      </c>
      <c r="L1457" s="44">
        <v>531</v>
      </c>
      <c r="M1457" s="19">
        <v>239</v>
      </c>
      <c r="N1457" s="19"/>
      <c r="O1457" s="19">
        <v>18</v>
      </c>
      <c r="P1457" s="45">
        <v>8</v>
      </c>
      <c r="Q1457" s="49"/>
      <c r="R1457" s="48">
        <f t="shared" si="569"/>
        <v>770</v>
      </c>
      <c r="S1457" s="48">
        <f t="shared" si="570"/>
        <v>26</v>
      </c>
      <c r="T1457" s="50">
        <f t="shared" si="584"/>
        <v>79</v>
      </c>
      <c r="U1457" s="51">
        <v>3.33</v>
      </c>
      <c r="V1457" s="52">
        <v>5</v>
      </c>
      <c r="W1457" s="53">
        <v>8.4</v>
      </c>
      <c r="X1457" s="53"/>
      <c r="Y1457" s="53"/>
      <c r="Z1457" s="53"/>
      <c r="AA1457" s="53"/>
      <c r="AB1457" s="53"/>
      <c r="AC1457" s="67">
        <f t="shared" si="571"/>
        <v>0</v>
      </c>
      <c r="AD1457" s="51"/>
      <c r="AE1457" s="20">
        <f t="shared" si="572"/>
        <v>0</v>
      </c>
      <c r="AF1457" s="85">
        <f t="shared" si="586"/>
        <v>95.73</v>
      </c>
      <c r="AG1457" s="21">
        <f t="shared" si="585"/>
        <v>95.73</v>
      </c>
      <c r="AH1457" s="82">
        <v>126</v>
      </c>
      <c r="AI1457" s="51"/>
      <c r="AJ1457" s="22">
        <f t="shared" si="573"/>
        <v>95.73</v>
      </c>
      <c r="AK1457" s="23">
        <f t="shared" si="574"/>
        <v>35.164999999999978</v>
      </c>
      <c r="AL1457" s="54"/>
      <c r="AM1457" s="24">
        <f t="shared" si="575"/>
        <v>0</v>
      </c>
      <c r="AN1457" s="25">
        <f t="shared" si="576"/>
        <v>130.89499999999998</v>
      </c>
      <c r="AO1457" s="26">
        <f t="shared" si="577"/>
        <v>130.89499999999998</v>
      </c>
      <c r="AP1457" s="79"/>
      <c r="AQ1457" s="24">
        <v>60</v>
      </c>
      <c r="AR1457" s="25">
        <v>200</v>
      </c>
      <c r="AS1457" s="25">
        <v>0</v>
      </c>
      <c r="AT1457" s="25">
        <v>16</v>
      </c>
      <c r="AU1457" s="25">
        <v>54</v>
      </c>
      <c r="AV1457" s="62">
        <f t="shared" si="578"/>
        <v>330</v>
      </c>
      <c r="AW1457" s="63">
        <f t="shared" si="579"/>
        <v>313.5</v>
      </c>
      <c r="AX1457" s="114">
        <v>6</v>
      </c>
      <c r="AY1457" s="114">
        <v>20</v>
      </c>
      <c r="AZ1457" s="114">
        <v>8</v>
      </c>
      <c r="BA1457" s="114">
        <v>1</v>
      </c>
      <c r="BB1457" s="81">
        <f t="shared" si="580"/>
        <v>35</v>
      </c>
      <c r="BC1457" s="80">
        <f t="shared" si="581"/>
        <v>278.5</v>
      </c>
      <c r="BD1457" s="36">
        <f t="shared" si="582"/>
        <v>130.89499999999998</v>
      </c>
      <c r="BE1457" s="80">
        <f t="shared" si="583"/>
        <v>144.82</v>
      </c>
    </row>
    <row r="1458" spans="1:57" ht="18" thickBot="1">
      <c r="A1458" s="217">
        <v>41939</v>
      </c>
      <c r="B1458" s="201" t="str">
        <f t="shared" si="566"/>
        <v>06:00:00</v>
      </c>
      <c r="C1458" s="27" t="s">
        <v>12</v>
      </c>
      <c r="D1458" s="44">
        <v>707</v>
      </c>
      <c r="E1458" s="44">
        <v>285</v>
      </c>
      <c r="F1458" s="44">
        <v>522</v>
      </c>
      <c r="G1458" s="44">
        <v>35</v>
      </c>
      <c r="H1458" s="44"/>
      <c r="I1458" s="35">
        <v>17</v>
      </c>
      <c r="J1458" s="48">
        <f t="shared" si="567"/>
        <v>1514</v>
      </c>
      <c r="K1458" s="48">
        <f t="shared" si="568"/>
        <v>52</v>
      </c>
      <c r="L1458" s="44">
        <v>508</v>
      </c>
      <c r="M1458" s="19">
        <v>250</v>
      </c>
      <c r="N1458" s="19"/>
      <c r="O1458" s="19">
        <v>17</v>
      </c>
      <c r="P1458" s="45">
        <v>9</v>
      </c>
      <c r="Q1458" s="49"/>
      <c r="R1458" s="48">
        <f t="shared" si="569"/>
        <v>758</v>
      </c>
      <c r="S1458" s="48">
        <f t="shared" si="570"/>
        <v>26</v>
      </c>
      <c r="T1458" s="50">
        <f t="shared" si="584"/>
        <v>78</v>
      </c>
      <c r="U1458" s="51">
        <v>3.24</v>
      </c>
      <c r="V1458" s="52">
        <v>5</v>
      </c>
      <c r="W1458" s="53">
        <v>7.4</v>
      </c>
      <c r="X1458" s="53"/>
      <c r="Y1458" s="53"/>
      <c r="Z1458" s="53"/>
      <c r="AA1458" s="53"/>
      <c r="AB1458" s="53"/>
      <c r="AC1458" s="67">
        <f t="shared" si="571"/>
        <v>0</v>
      </c>
      <c r="AD1458" s="51"/>
      <c r="AE1458" s="20">
        <f t="shared" si="572"/>
        <v>0</v>
      </c>
      <c r="AF1458" s="85">
        <f t="shared" si="586"/>
        <v>93.64</v>
      </c>
      <c r="AG1458" s="21">
        <f t="shared" si="585"/>
        <v>93.64</v>
      </c>
      <c r="AH1458" s="82">
        <v>127</v>
      </c>
      <c r="AI1458" s="51"/>
      <c r="AJ1458" s="22">
        <f t="shared" si="573"/>
        <v>93.64</v>
      </c>
      <c r="AK1458" s="23">
        <f t="shared" si="574"/>
        <v>37.701499999999996</v>
      </c>
      <c r="AL1458" s="54"/>
      <c r="AM1458" s="24">
        <f t="shared" si="575"/>
        <v>0</v>
      </c>
      <c r="AN1458" s="25">
        <f t="shared" si="576"/>
        <v>131.3415</v>
      </c>
      <c r="AO1458" s="26">
        <f t="shared" si="577"/>
        <v>131.3415</v>
      </c>
      <c r="AP1458" s="79"/>
      <c r="AQ1458" s="24">
        <v>60</v>
      </c>
      <c r="AR1458" s="25">
        <v>200</v>
      </c>
      <c r="AS1458" s="25">
        <v>0</v>
      </c>
      <c r="AT1458" s="25">
        <v>17</v>
      </c>
      <c r="AU1458" s="25">
        <v>54</v>
      </c>
      <c r="AV1458" s="62">
        <f t="shared" si="578"/>
        <v>331</v>
      </c>
      <c r="AW1458" s="63">
        <f t="shared" si="579"/>
        <v>314.45</v>
      </c>
      <c r="AX1458" s="114">
        <v>6</v>
      </c>
      <c r="AY1458" s="114">
        <v>20</v>
      </c>
      <c r="AZ1458" s="114">
        <v>8</v>
      </c>
      <c r="BA1458" s="114">
        <v>1</v>
      </c>
      <c r="BB1458" s="81">
        <f t="shared" si="580"/>
        <v>35</v>
      </c>
      <c r="BC1458" s="80">
        <f t="shared" si="581"/>
        <v>279.45</v>
      </c>
      <c r="BD1458" s="36">
        <f t="shared" si="582"/>
        <v>131.3415</v>
      </c>
      <c r="BE1458" s="80">
        <f t="shared" si="583"/>
        <v>145.31399999999999</v>
      </c>
    </row>
    <row r="1459" spans="1:57" ht="18" thickBot="1">
      <c r="A1459" s="217">
        <v>41939</v>
      </c>
      <c r="B1459" s="201" t="str">
        <f t="shared" si="566"/>
        <v>06:30:00</v>
      </c>
      <c r="C1459" s="27" t="s">
        <v>44</v>
      </c>
      <c r="D1459" s="44">
        <v>699</v>
      </c>
      <c r="E1459" s="44">
        <v>283</v>
      </c>
      <c r="F1459" s="44">
        <v>513</v>
      </c>
      <c r="G1459" s="44">
        <v>35</v>
      </c>
      <c r="H1459" s="44"/>
      <c r="I1459" s="35">
        <v>17</v>
      </c>
      <c r="J1459" s="48">
        <f t="shared" si="567"/>
        <v>1495</v>
      </c>
      <c r="K1459" s="48">
        <f t="shared" si="568"/>
        <v>52</v>
      </c>
      <c r="L1459" s="44">
        <v>522</v>
      </c>
      <c r="M1459" s="19">
        <v>274</v>
      </c>
      <c r="N1459" s="19"/>
      <c r="O1459" s="19">
        <v>18</v>
      </c>
      <c r="P1459" s="45">
        <v>10</v>
      </c>
      <c r="Q1459" s="49"/>
      <c r="R1459" s="48">
        <f t="shared" si="569"/>
        <v>796</v>
      </c>
      <c r="S1459" s="48">
        <f t="shared" si="570"/>
        <v>28</v>
      </c>
      <c r="T1459" s="50">
        <f t="shared" si="584"/>
        <v>80</v>
      </c>
      <c r="U1459" s="51">
        <v>3.24</v>
      </c>
      <c r="V1459" s="52">
        <v>3</v>
      </c>
      <c r="W1459" s="53">
        <v>7.4</v>
      </c>
      <c r="X1459" s="53"/>
      <c r="Y1459" s="53"/>
      <c r="Z1459" s="53"/>
      <c r="AA1459" s="53"/>
      <c r="AB1459" s="53"/>
      <c r="AC1459" s="67">
        <f t="shared" si="571"/>
        <v>0</v>
      </c>
      <c r="AD1459" s="51"/>
      <c r="AE1459" s="20">
        <f t="shared" si="572"/>
        <v>0</v>
      </c>
      <c r="AF1459" s="85">
        <f t="shared" si="586"/>
        <v>93.64</v>
      </c>
      <c r="AG1459" s="21">
        <f t="shared" si="585"/>
        <v>93.64</v>
      </c>
      <c r="AH1459" s="82">
        <v>128</v>
      </c>
      <c r="AI1459" s="51"/>
      <c r="AJ1459" s="22">
        <f t="shared" si="573"/>
        <v>93.64</v>
      </c>
      <c r="AK1459" s="23">
        <f t="shared" si="574"/>
        <v>37.701499999999996</v>
      </c>
      <c r="AL1459" s="54"/>
      <c r="AM1459" s="24">
        <f t="shared" si="575"/>
        <v>0</v>
      </c>
      <c r="AN1459" s="25">
        <f t="shared" si="576"/>
        <v>131.3415</v>
      </c>
      <c r="AO1459" s="26">
        <f t="shared" si="577"/>
        <v>131.3415</v>
      </c>
      <c r="AP1459" s="79"/>
      <c r="AQ1459" s="24">
        <v>60</v>
      </c>
      <c r="AR1459" s="25">
        <v>200</v>
      </c>
      <c r="AS1459" s="25">
        <v>0</v>
      </c>
      <c r="AT1459" s="25">
        <v>17</v>
      </c>
      <c r="AU1459" s="25">
        <v>54</v>
      </c>
      <c r="AV1459" s="62">
        <f t="shared" si="578"/>
        <v>331</v>
      </c>
      <c r="AW1459" s="63">
        <f t="shared" si="579"/>
        <v>314.45</v>
      </c>
      <c r="AX1459" s="114">
        <v>6</v>
      </c>
      <c r="AY1459" s="114">
        <v>20</v>
      </c>
      <c r="AZ1459" s="114">
        <v>8</v>
      </c>
      <c r="BA1459" s="114">
        <v>1</v>
      </c>
      <c r="BB1459" s="81">
        <f t="shared" si="580"/>
        <v>35</v>
      </c>
      <c r="BC1459" s="80">
        <f t="shared" si="581"/>
        <v>279.45</v>
      </c>
      <c r="BD1459" s="36">
        <f t="shared" si="582"/>
        <v>131.3415</v>
      </c>
      <c r="BE1459" s="80">
        <f t="shared" si="583"/>
        <v>145.31399999999999</v>
      </c>
    </row>
    <row r="1460" spans="1:57" ht="18" thickBot="1">
      <c r="A1460" s="217">
        <v>41939</v>
      </c>
      <c r="B1460" s="201" t="str">
        <f t="shared" si="566"/>
        <v>07:00:00</v>
      </c>
      <c r="C1460" s="214" t="s">
        <v>13</v>
      </c>
      <c r="D1460" s="44">
        <v>727</v>
      </c>
      <c r="E1460" s="44">
        <v>304</v>
      </c>
      <c r="F1460" s="44">
        <v>498</v>
      </c>
      <c r="G1460" s="44">
        <v>36</v>
      </c>
      <c r="H1460" s="44"/>
      <c r="I1460" s="35">
        <v>16</v>
      </c>
      <c r="J1460" s="48">
        <f t="shared" si="567"/>
        <v>1529</v>
      </c>
      <c r="K1460" s="48">
        <f t="shared" si="568"/>
        <v>52</v>
      </c>
      <c r="L1460" s="44">
        <v>498</v>
      </c>
      <c r="M1460" s="19">
        <v>314</v>
      </c>
      <c r="N1460" s="19"/>
      <c r="O1460" s="19">
        <v>17</v>
      </c>
      <c r="P1460" s="45">
        <v>11</v>
      </c>
      <c r="Q1460" s="49"/>
      <c r="R1460" s="48">
        <f t="shared" si="569"/>
        <v>812</v>
      </c>
      <c r="S1460" s="48">
        <f t="shared" si="570"/>
        <v>28</v>
      </c>
      <c r="T1460" s="50">
        <f t="shared" si="584"/>
        <v>80</v>
      </c>
      <c r="U1460" s="51">
        <v>3.3</v>
      </c>
      <c r="V1460" s="52">
        <v>3</v>
      </c>
      <c r="W1460" s="53">
        <v>6.4</v>
      </c>
      <c r="X1460" s="53"/>
      <c r="Y1460" s="53"/>
      <c r="Z1460" s="53"/>
      <c r="AA1460" s="53"/>
      <c r="AB1460" s="53"/>
      <c r="AC1460" s="67">
        <f t="shared" si="571"/>
        <v>0</v>
      </c>
      <c r="AD1460" s="51"/>
      <c r="AE1460" s="20">
        <f t="shared" si="572"/>
        <v>0</v>
      </c>
      <c r="AF1460" s="85">
        <f t="shared" si="586"/>
        <v>92.7</v>
      </c>
      <c r="AG1460" s="21">
        <f t="shared" si="585"/>
        <v>92.7</v>
      </c>
      <c r="AH1460" s="82">
        <v>129</v>
      </c>
      <c r="AI1460" s="51"/>
      <c r="AJ1460" s="22">
        <f t="shared" si="573"/>
        <v>92.7</v>
      </c>
      <c r="AK1460" s="23">
        <f t="shared" si="574"/>
        <v>38.641499999999994</v>
      </c>
      <c r="AL1460" s="54"/>
      <c r="AM1460" s="24">
        <f t="shared" si="575"/>
        <v>0</v>
      </c>
      <c r="AN1460" s="25">
        <f t="shared" si="576"/>
        <v>131.3415</v>
      </c>
      <c r="AO1460" s="26">
        <f t="shared" si="577"/>
        <v>131.3415</v>
      </c>
      <c r="AP1460" s="79"/>
      <c r="AQ1460" s="24">
        <v>60</v>
      </c>
      <c r="AR1460" s="25">
        <v>200</v>
      </c>
      <c r="AS1460" s="25">
        <v>0</v>
      </c>
      <c r="AT1460" s="25">
        <v>17</v>
      </c>
      <c r="AU1460" s="25">
        <v>54</v>
      </c>
      <c r="AV1460" s="62">
        <f t="shared" si="578"/>
        <v>331</v>
      </c>
      <c r="AW1460" s="63">
        <f t="shared" si="579"/>
        <v>314.45</v>
      </c>
      <c r="AX1460" s="114">
        <v>6</v>
      </c>
      <c r="AY1460" s="114">
        <v>20</v>
      </c>
      <c r="AZ1460" s="114">
        <v>8</v>
      </c>
      <c r="BA1460" s="114">
        <v>1</v>
      </c>
      <c r="BB1460" s="81">
        <f t="shared" si="580"/>
        <v>35</v>
      </c>
      <c r="BC1460" s="80">
        <f t="shared" si="581"/>
        <v>279.45</v>
      </c>
      <c r="BD1460" s="36">
        <f t="shared" si="582"/>
        <v>131.3415</v>
      </c>
      <c r="BE1460" s="80">
        <f t="shared" si="583"/>
        <v>145.31399999999999</v>
      </c>
    </row>
    <row r="1461" spans="1:57" ht="18" thickBot="1">
      <c r="A1461" s="217">
        <v>41939</v>
      </c>
      <c r="B1461" s="201" t="str">
        <f t="shared" si="566"/>
        <v>07:30:00</v>
      </c>
      <c r="C1461" s="27" t="s">
        <v>30</v>
      </c>
      <c r="D1461" s="44">
        <v>814</v>
      </c>
      <c r="E1461" s="44">
        <v>356</v>
      </c>
      <c r="F1461" s="44">
        <v>523</v>
      </c>
      <c r="G1461" s="44">
        <v>41</v>
      </c>
      <c r="H1461" s="44"/>
      <c r="I1461" s="35">
        <v>17</v>
      </c>
      <c r="J1461" s="48">
        <f t="shared" si="567"/>
        <v>1693</v>
      </c>
      <c r="K1461" s="48">
        <f t="shared" si="568"/>
        <v>58</v>
      </c>
      <c r="L1461" s="44">
        <v>508</v>
      </c>
      <c r="M1461" s="19">
        <v>329</v>
      </c>
      <c r="N1461" s="19"/>
      <c r="O1461" s="19">
        <v>17</v>
      </c>
      <c r="P1461" s="45">
        <v>12</v>
      </c>
      <c r="Q1461" s="49"/>
      <c r="R1461" s="48">
        <f t="shared" si="569"/>
        <v>837</v>
      </c>
      <c r="S1461" s="48">
        <f t="shared" si="570"/>
        <v>29</v>
      </c>
      <c r="T1461" s="50">
        <f t="shared" si="584"/>
        <v>87</v>
      </c>
      <c r="U1461" s="51">
        <v>3.3</v>
      </c>
      <c r="V1461" s="52">
        <v>3.5</v>
      </c>
      <c r="W1461" s="53">
        <v>6.4</v>
      </c>
      <c r="X1461" s="53"/>
      <c r="Y1461" s="53"/>
      <c r="Z1461" s="53"/>
      <c r="AA1461" s="53"/>
      <c r="AB1461" s="53"/>
      <c r="AC1461" s="67">
        <f t="shared" si="571"/>
        <v>0</v>
      </c>
      <c r="AD1461" s="51"/>
      <c r="AE1461" s="20">
        <f t="shared" si="572"/>
        <v>0</v>
      </c>
      <c r="AF1461" s="85">
        <f t="shared" si="586"/>
        <v>100.2</v>
      </c>
      <c r="AG1461" s="21">
        <f t="shared" si="585"/>
        <v>100.2</v>
      </c>
      <c r="AH1461" s="82">
        <v>130</v>
      </c>
      <c r="AI1461" s="51"/>
      <c r="AJ1461" s="22">
        <f t="shared" si="573"/>
        <v>100.2</v>
      </c>
      <c r="AK1461" s="23">
        <f t="shared" si="574"/>
        <v>31.141499999999994</v>
      </c>
      <c r="AL1461" s="54"/>
      <c r="AM1461" s="24">
        <f t="shared" si="575"/>
        <v>0</v>
      </c>
      <c r="AN1461" s="25">
        <f t="shared" si="576"/>
        <v>131.3415</v>
      </c>
      <c r="AO1461" s="26">
        <f t="shared" si="577"/>
        <v>131.3415</v>
      </c>
      <c r="AP1461" s="79"/>
      <c r="AQ1461" s="24">
        <v>60</v>
      </c>
      <c r="AR1461" s="25">
        <v>200</v>
      </c>
      <c r="AS1461" s="25">
        <v>0</v>
      </c>
      <c r="AT1461" s="25">
        <v>17</v>
      </c>
      <c r="AU1461" s="25">
        <v>54</v>
      </c>
      <c r="AV1461" s="62">
        <f t="shared" si="578"/>
        <v>331</v>
      </c>
      <c r="AW1461" s="63">
        <f t="shared" si="579"/>
        <v>314.45</v>
      </c>
      <c r="AX1461" s="114">
        <v>6</v>
      </c>
      <c r="AY1461" s="114">
        <v>20</v>
      </c>
      <c r="AZ1461" s="114">
        <v>8</v>
      </c>
      <c r="BA1461" s="114">
        <v>1</v>
      </c>
      <c r="BB1461" s="81">
        <f t="shared" si="580"/>
        <v>35</v>
      </c>
      <c r="BC1461" s="80">
        <f t="shared" si="581"/>
        <v>279.45</v>
      </c>
      <c r="BD1461" s="36">
        <f t="shared" si="582"/>
        <v>131.3415</v>
      </c>
      <c r="BE1461" s="80">
        <f t="shared" si="583"/>
        <v>145.31399999999999</v>
      </c>
    </row>
    <row r="1462" spans="1:57" ht="18" thickBot="1">
      <c r="A1462" s="217">
        <v>41939</v>
      </c>
      <c r="B1462" s="201" t="str">
        <f t="shared" si="566"/>
        <v>08:00:00</v>
      </c>
      <c r="C1462" s="27" t="s">
        <v>14</v>
      </c>
      <c r="D1462" s="44">
        <v>926</v>
      </c>
      <c r="E1462" s="44">
        <v>396</v>
      </c>
      <c r="F1462" s="44">
        <v>547</v>
      </c>
      <c r="G1462" s="44">
        <v>46</v>
      </c>
      <c r="H1462" s="44"/>
      <c r="I1462" s="35">
        <v>17</v>
      </c>
      <c r="J1462" s="48">
        <f t="shared" si="567"/>
        <v>1869</v>
      </c>
      <c r="K1462" s="48">
        <f t="shared" si="568"/>
        <v>63</v>
      </c>
      <c r="L1462" s="44">
        <v>579</v>
      </c>
      <c r="M1462" s="19">
        <v>380</v>
      </c>
      <c r="N1462" s="19"/>
      <c r="O1462" s="19">
        <v>19</v>
      </c>
      <c r="P1462" s="45">
        <v>13</v>
      </c>
      <c r="Q1462" s="49"/>
      <c r="R1462" s="48">
        <f t="shared" si="569"/>
        <v>959</v>
      </c>
      <c r="S1462" s="48">
        <f t="shared" si="570"/>
        <v>32</v>
      </c>
      <c r="T1462" s="50">
        <f t="shared" si="584"/>
        <v>95</v>
      </c>
      <c r="U1462" s="51">
        <v>3.85</v>
      </c>
      <c r="V1462" s="52">
        <v>3.5</v>
      </c>
      <c r="W1462" s="53">
        <v>7.3</v>
      </c>
      <c r="X1462" s="53"/>
      <c r="Y1462" s="53"/>
      <c r="Z1462" s="53"/>
      <c r="AA1462" s="53"/>
      <c r="AB1462" s="53"/>
      <c r="AC1462" s="67">
        <f t="shared" si="571"/>
        <v>0</v>
      </c>
      <c r="AD1462" s="51"/>
      <c r="AE1462" s="20">
        <f t="shared" si="572"/>
        <v>0</v>
      </c>
      <c r="AF1462" s="85">
        <f t="shared" si="586"/>
        <v>109.64999999999999</v>
      </c>
      <c r="AG1462" s="21">
        <f t="shared" si="585"/>
        <v>109.64999999999999</v>
      </c>
      <c r="AH1462" s="82">
        <v>131</v>
      </c>
      <c r="AI1462" s="51"/>
      <c r="AJ1462" s="22">
        <f t="shared" si="573"/>
        <v>109.64999999999999</v>
      </c>
      <c r="AK1462" s="23">
        <f t="shared" si="574"/>
        <v>21.691500000000005</v>
      </c>
      <c r="AL1462" s="54"/>
      <c r="AM1462" s="24">
        <f t="shared" si="575"/>
        <v>0</v>
      </c>
      <c r="AN1462" s="25">
        <f t="shared" si="576"/>
        <v>131.3415</v>
      </c>
      <c r="AO1462" s="26">
        <f t="shared" si="577"/>
        <v>131.3415</v>
      </c>
      <c r="AP1462" s="79"/>
      <c r="AQ1462" s="24">
        <v>60</v>
      </c>
      <c r="AR1462" s="25">
        <v>200</v>
      </c>
      <c r="AS1462" s="25">
        <v>0</v>
      </c>
      <c r="AT1462" s="25">
        <v>17</v>
      </c>
      <c r="AU1462" s="25">
        <v>54</v>
      </c>
      <c r="AV1462" s="62">
        <f t="shared" si="578"/>
        <v>331</v>
      </c>
      <c r="AW1462" s="63">
        <f t="shared" si="579"/>
        <v>314.45</v>
      </c>
      <c r="AX1462" s="114">
        <v>6</v>
      </c>
      <c r="AY1462" s="114">
        <v>20</v>
      </c>
      <c r="AZ1462" s="114">
        <v>8</v>
      </c>
      <c r="BA1462" s="114">
        <v>1</v>
      </c>
      <c r="BB1462" s="81">
        <f t="shared" si="580"/>
        <v>35</v>
      </c>
      <c r="BC1462" s="80">
        <f t="shared" si="581"/>
        <v>279.45</v>
      </c>
      <c r="BD1462" s="36">
        <f t="shared" si="582"/>
        <v>131.3415</v>
      </c>
      <c r="BE1462" s="80">
        <f t="shared" si="583"/>
        <v>145.31399999999999</v>
      </c>
    </row>
    <row r="1463" spans="1:57" ht="18" thickBot="1">
      <c r="A1463" s="217">
        <v>41939</v>
      </c>
      <c r="B1463" s="201" t="str">
        <f t="shared" si="566"/>
        <v>08:30:00</v>
      </c>
      <c r="C1463" s="27" t="s">
        <v>31</v>
      </c>
      <c r="D1463" s="44">
        <v>998</v>
      </c>
      <c r="E1463" s="44">
        <v>425</v>
      </c>
      <c r="F1463" s="44">
        <v>576</v>
      </c>
      <c r="G1463" s="44">
        <v>51</v>
      </c>
      <c r="H1463" s="44"/>
      <c r="I1463" s="35">
        <v>19</v>
      </c>
      <c r="J1463" s="48">
        <f t="shared" si="567"/>
        <v>1999</v>
      </c>
      <c r="K1463" s="48">
        <f t="shared" si="568"/>
        <v>70</v>
      </c>
      <c r="L1463" s="44">
        <v>575</v>
      </c>
      <c r="M1463" s="19">
        <v>401</v>
      </c>
      <c r="N1463" s="19"/>
      <c r="O1463" s="19">
        <v>19</v>
      </c>
      <c r="P1463" s="45">
        <v>14</v>
      </c>
      <c r="Q1463" s="49"/>
      <c r="R1463" s="48">
        <f t="shared" si="569"/>
        <v>976</v>
      </c>
      <c r="S1463" s="48">
        <f t="shared" si="570"/>
        <v>33</v>
      </c>
      <c r="T1463" s="50">
        <f t="shared" si="584"/>
        <v>103</v>
      </c>
      <c r="U1463" s="51">
        <v>3.85</v>
      </c>
      <c r="V1463" s="52">
        <v>4</v>
      </c>
      <c r="W1463" s="53">
        <v>7.3</v>
      </c>
      <c r="X1463" s="53"/>
      <c r="Y1463" s="53"/>
      <c r="Z1463" s="53"/>
      <c r="AA1463" s="53"/>
      <c r="AB1463" s="53"/>
      <c r="AC1463" s="67">
        <f t="shared" si="571"/>
        <v>0</v>
      </c>
      <c r="AD1463" s="51"/>
      <c r="AE1463" s="20">
        <f t="shared" si="572"/>
        <v>0</v>
      </c>
      <c r="AF1463" s="85">
        <f t="shared" si="586"/>
        <v>118.14999999999999</v>
      </c>
      <c r="AG1463" s="21">
        <f t="shared" si="585"/>
        <v>118.14999999999999</v>
      </c>
      <c r="AH1463" s="82">
        <v>132</v>
      </c>
      <c r="AI1463" s="51"/>
      <c r="AJ1463" s="22">
        <f t="shared" si="573"/>
        <v>118.14999999999999</v>
      </c>
      <c r="AK1463" s="23">
        <f t="shared" si="574"/>
        <v>13.191500000000005</v>
      </c>
      <c r="AL1463" s="54"/>
      <c r="AM1463" s="24">
        <f t="shared" si="575"/>
        <v>0</v>
      </c>
      <c r="AN1463" s="25">
        <f t="shared" si="576"/>
        <v>131.3415</v>
      </c>
      <c r="AO1463" s="26">
        <f t="shared" si="577"/>
        <v>131.3415</v>
      </c>
      <c r="AP1463" s="79"/>
      <c r="AQ1463" s="24">
        <v>60</v>
      </c>
      <c r="AR1463" s="25">
        <v>200</v>
      </c>
      <c r="AS1463" s="25">
        <v>0</v>
      </c>
      <c r="AT1463" s="25">
        <v>17</v>
      </c>
      <c r="AU1463" s="25">
        <v>54</v>
      </c>
      <c r="AV1463" s="62">
        <f t="shared" si="578"/>
        <v>331</v>
      </c>
      <c r="AW1463" s="63">
        <f t="shared" si="579"/>
        <v>314.45</v>
      </c>
      <c r="AX1463" s="114">
        <v>6</v>
      </c>
      <c r="AY1463" s="114">
        <v>20</v>
      </c>
      <c r="AZ1463" s="114">
        <v>8</v>
      </c>
      <c r="BA1463" s="114">
        <v>1</v>
      </c>
      <c r="BB1463" s="81">
        <f t="shared" si="580"/>
        <v>35</v>
      </c>
      <c r="BC1463" s="80">
        <f t="shared" si="581"/>
        <v>279.45</v>
      </c>
      <c r="BD1463" s="36">
        <f t="shared" si="582"/>
        <v>131.3415</v>
      </c>
      <c r="BE1463" s="80">
        <f t="shared" si="583"/>
        <v>145.31399999999999</v>
      </c>
    </row>
    <row r="1464" spans="1:57" ht="18" thickBot="1">
      <c r="A1464" s="217">
        <v>41939</v>
      </c>
      <c r="B1464" s="201" t="str">
        <f t="shared" si="566"/>
        <v>09:00:00</v>
      </c>
      <c r="C1464" s="27" t="s">
        <v>15</v>
      </c>
      <c r="D1464" s="44">
        <v>1036</v>
      </c>
      <c r="E1464" s="44">
        <v>444</v>
      </c>
      <c r="F1464" s="44">
        <v>593</v>
      </c>
      <c r="G1464" s="44">
        <v>51</v>
      </c>
      <c r="H1464" s="44"/>
      <c r="I1464" s="44">
        <v>19</v>
      </c>
      <c r="J1464" s="48">
        <f t="shared" si="567"/>
        <v>2073</v>
      </c>
      <c r="K1464" s="48">
        <f t="shared" si="568"/>
        <v>70</v>
      </c>
      <c r="L1464" s="44">
        <v>576</v>
      </c>
      <c r="M1464" s="19">
        <v>329</v>
      </c>
      <c r="N1464" s="19"/>
      <c r="O1464" s="19">
        <v>19</v>
      </c>
      <c r="P1464" s="45">
        <v>11</v>
      </c>
      <c r="Q1464" s="49"/>
      <c r="R1464" s="48">
        <f t="shared" si="569"/>
        <v>905</v>
      </c>
      <c r="S1464" s="48">
        <f t="shared" si="570"/>
        <v>30</v>
      </c>
      <c r="T1464" s="50">
        <f t="shared" si="584"/>
        <v>100</v>
      </c>
      <c r="U1464" s="51">
        <v>4.28</v>
      </c>
      <c r="V1464" s="52">
        <v>4</v>
      </c>
      <c r="W1464" s="53">
        <v>7.7</v>
      </c>
      <c r="X1464" s="53"/>
      <c r="Y1464" s="53"/>
      <c r="Z1464" s="53"/>
      <c r="AA1464" s="53"/>
      <c r="AB1464" s="53"/>
      <c r="AC1464" s="67">
        <f t="shared" si="571"/>
        <v>0</v>
      </c>
      <c r="AD1464" s="51"/>
      <c r="AE1464" s="20">
        <f t="shared" si="572"/>
        <v>0</v>
      </c>
      <c r="AF1464" s="85">
        <f t="shared" si="586"/>
        <v>115.98</v>
      </c>
      <c r="AG1464" s="21">
        <f t="shared" si="585"/>
        <v>115.98</v>
      </c>
      <c r="AH1464" s="82">
        <v>133</v>
      </c>
      <c r="AI1464" s="51"/>
      <c r="AJ1464" s="22">
        <f t="shared" si="573"/>
        <v>115.98</v>
      </c>
      <c r="AK1464" s="23">
        <f t="shared" si="574"/>
        <v>15.361499999999992</v>
      </c>
      <c r="AL1464" s="54"/>
      <c r="AM1464" s="24">
        <f t="shared" si="575"/>
        <v>0</v>
      </c>
      <c r="AN1464" s="25">
        <f t="shared" si="576"/>
        <v>131.3415</v>
      </c>
      <c r="AO1464" s="26">
        <f t="shared" si="577"/>
        <v>131.3415</v>
      </c>
      <c r="AP1464" s="79"/>
      <c r="AQ1464" s="24">
        <v>60</v>
      </c>
      <c r="AR1464" s="25">
        <v>200</v>
      </c>
      <c r="AS1464" s="25">
        <v>0</v>
      </c>
      <c r="AT1464" s="25">
        <v>17</v>
      </c>
      <c r="AU1464" s="25">
        <v>54</v>
      </c>
      <c r="AV1464" s="62">
        <f t="shared" si="578"/>
        <v>331</v>
      </c>
      <c r="AW1464" s="63">
        <f t="shared" si="579"/>
        <v>314.45</v>
      </c>
      <c r="AX1464" s="114">
        <v>6</v>
      </c>
      <c r="AY1464" s="114">
        <v>20</v>
      </c>
      <c r="AZ1464" s="114">
        <v>8</v>
      </c>
      <c r="BA1464" s="114">
        <v>1</v>
      </c>
      <c r="BB1464" s="81">
        <f t="shared" si="580"/>
        <v>35</v>
      </c>
      <c r="BC1464" s="80">
        <f t="shared" si="581"/>
        <v>279.45</v>
      </c>
      <c r="BD1464" s="36">
        <f t="shared" si="582"/>
        <v>131.3415</v>
      </c>
      <c r="BE1464" s="80">
        <f t="shared" si="583"/>
        <v>145.31399999999999</v>
      </c>
    </row>
    <row r="1465" spans="1:57" ht="18" thickBot="1">
      <c r="A1465" s="217">
        <v>41939</v>
      </c>
      <c r="B1465" s="201" t="str">
        <f t="shared" si="566"/>
        <v>09:30:00</v>
      </c>
      <c r="C1465" s="27" t="s">
        <v>32</v>
      </c>
      <c r="D1465" s="44">
        <v>1043</v>
      </c>
      <c r="E1465" s="44">
        <v>449</v>
      </c>
      <c r="F1465" s="44">
        <v>611</v>
      </c>
      <c r="G1465" s="44">
        <v>51</v>
      </c>
      <c r="H1465" s="44"/>
      <c r="I1465" s="44">
        <v>19</v>
      </c>
      <c r="J1465" s="48">
        <f t="shared" si="567"/>
        <v>2103</v>
      </c>
      <c r="K1465" s="48">
        <f t="shared" si="568"/>
        <v>70</v>
      </c>
      <c r="L1465" s="44">
        <v>591</v>
      </c>
      <c r="M1465" s="19">
        <v>385</v>
      </c>
      <c r="N1465" s="19"/>
      <c r="O1465" s="19">
        <v>19</v>
      </c>
      <c r="P1465" s="45">
        <v>13</v>
      </c>
      <c r="Q1465" s="49"/>
      <c r="R1465" s="48">
        <f t="shared" si="569"/>
        <v>976</v>
      </c>
      <c r="S1465" s="48">
        <f t="shared" si="570"/>
        <v>32</v>
      </c>
      <c r="T1465" s="50">
        <f t="shared" si="584"/>
        <v>102</v>
      </c>
      <c r="U1465" s="51">
        <v>4.28</v>
      </c>
      <c r="V1465" s="52">
        <v>4</v>
      </c>
      <c r="W1465" s="53">
        <v>7.7</v>
      </c>
      <c r="X1465" s="53"/>
      <c r="Y1465" s="53"/>
      <c r="Z1465" s="53"/>
      <c r="AA1465" s="53"/>
      <c r="AB1465" s="53"/>
      <c r="AC1465" s="67">
        <f t="shared" si="571"/>
        <v>0</v>
      </c>
      <c r="AD1465" s="51"/>
      <c r="AE1465" s="20">
        <f t="shared" si="572"/>
        <v>0</v>
      </c>
      <c r="AF1465" s="85">
        <f t="shared" si="586"/>
        <v>117.98</v>
      </c>
      <c r="AG1465" s="21">
        <f t="shared" si="585"/>
        <v>117.98</v>
      </c>
      <c r="AH1465" s="82">
        <v>134</v>
      </c>
      <c r="AI1465" s="51"/>
      <c r="AJ1465" s="22">
        <f t="shared" si="573"/>
        <v>117.98</v>
      </c>
      <c r="AK1465" s="23">
        <f t="shared" si="574"/>
        <v>13.361499999999992</v>
      </c>
      <c r="AL1465" s="54"/>
      <c r="AM1465" s="24">
        <f t="shared" si="575"/>
        <v>0</v>
      </c>
      <c r="AN1465" s="25">
        <f t="shared" si="576"/>
        <v>131.3415</v>
      </c>
      <c r="AO1465" s="26">
        <f t="shared" si="577"/>
        <v>131.3415</v>
      </c>
      <c r="AP1465" s="79"/>
      <c r="AQ1465" s="24">
        <v>60</v>
      </c>
      <c r="AR1465" s="25">
        <v>200</v>
      </c>
      <c r="AS1465" s="25">
        <v>0</v>
      </c>
      <c r="AT1465" s="25">
        <v>17</v>
      </c>
      <c r="AU1465" s="25">
        <v>54</v>
      </c>
      <c r="AV1465" s="62">
        <f t="shared" si="578"/>
        <v>331</v>
      </c>
      <c r="AW1465" s="63">
        <f t="shared" si="579"/>
        <v>314.45</v>
      </c>
      <c r="AX1465" s="114">
        <v>6</v>
      </c>
      <c r="AY1465" s="114">
        <v>20</v>
      </c>
      <c r="AZ1465" s="114">
        <v>8</v>
      </c>
      <c r="BA1465" s="114">
        <v>1</v>
      </c>
      <c r="BB1465" s="81">
        <f t="shared" si="580"/>
        <v>35</v>
      </c>
      <c r="BC1465" s="80">
        <f t="shared" si="581"/>
        <v>279.45</v>
      </c>
      <c r="BD1465" s="36">
        <f t="shared" si="582"/>
        <v>131.3415</v>
      </c>
      <c r="BE1465" s="80">
        <f t="shared" si="583"/>
        <v>145.31399999999999</v>
      </c>
    </row>
    <row r="1466" spans="1:57" ht="18" thickBot="1">
      <c r="A1466" s="217">
        <v>41939</v>
      </c>
      <c r="B1466" s="201" t="str">
        <f t="shared" si="566"/>
        <v>10:00:00</v>
      </c>
      <c r="C1466" s="27" t="s">
        <v>16</v>
      </c>
      <c r="D1466" s="44">
        <v>1049</v>
      </c>
      <c r="E1466" s="44">
        <v>451</v>
      </c>
      <c r="F1466" s="44">
        <v>617</v>
      </c>
      <c r="G1466" s="44">
        <v>52</v>
      </c>
      <c r="H1466" s="44"/>
      <c r="I1466" s="44">
        <v>20</v>
      </c>
      <c r="J1466" s="48">
        <f t="shared" si="567"/>
        <v>2117</v>
      </c>
      <c r="K1466" s="48">
        <f t="shared" si="568"/>
        <v>72</v>
      </c>
      <c r="L1466" s="44">
        <v>590</v>
      </c>
      <c r="M1466" s="19">
        <v>407</v>
      </c>
      <c r="N1466" s="19"/>
      <c r="O1466" s="19">
        <v>19</v>
      </c>
      <c r="P1466" s="45">
        <v>14</v>
      </c>
      <c r="Q1466" s="49"/>
      <c r="R1466" s="48">
        <f t="shared" si="569"/>
        <v>997</v>
      </c>
      <c r="S1466" s="48">
        <f t="shared" si="570"/>
        <v>33</v>
      </c>
      <c r="T1466" s="50">
        <f t="shared" si="584"/>
        <v>105</v>
      </c>
      <c r="U1466" s="51">
        <v>4.32</v>
      </c>
      <c r="V1466" s="52">
        <v>4</v>
      </c>
      <c r="W1466" s="53">
        <v>8.1</v>
      </c>
      <c r="X1466" s="53"/>
      <c r="Y1466" s="53"/>
      <c r="Z1466" s="53"/>
      <c r="AA1466" s="53"/>
      <c r="AB1466" s="53"/>
      <c r="AC1466" s="67">
        <f t="shared" si="571"/>
        <v>0</v>
      </c>
      <c r="AD1466" s="51"/>
      <c r="AE1466" s="20">
        <f t="shared" si="572"/>
        <v>0</v>
      </c>
      <c r="AF1466" s="85">
        <f t="shared" si="586"/>
        <v>121.41999999999999</v>
      </c>
      <c r="AG1466" s="21">
        <f t="shared" si="585"/>
        <v>121.41999999999999</v>
      </c>
      <c r="AH1466" s="82">
        <v>135</v>
      </c>
      <c r="AI1466" s="51"/>
      <c r="AJ1466" s="22">
        <f t="shared" si="573"/>
        <v>121.41999999999999</v>
      </c>
      <c r="AK1466" s="23">
        <f t="shared" si="574"/>
        <v>9.9215000000000089</v>
      </c>
      <c r="AL1466" s="54"/>
      <c r="AM1466" s="24">
        <f t="shared" si="575"/>
        <v>0</v>
      </c>
      <c r="AN1466" s="25">
        <f t="shared" si="576"/>
        <v>131.3415</v>
      </c>
      <c r="AO1466" s="26">
        <f t="shared" si="577"/>
        <v>131.3415</v>
      </c>
      <c r="AP1466" s="79"/>
      <c r="AQ1466" s="24">
        <v>60</v>
      </c>
      <c r="AR1466" s="25">
        <v>200</v>
      </c>
      <c r="AS1466" s="25">
        <v>0</v>
      </c>
      <c r="AT1466" s="25">
        <v>17</v>
      </c>
      <c r="AU1466" s="25">
        <v>54</v>
      </c>
      <c r="AV1466" s="62">
        <f t="shared" si="578"/>
        <v>331</v>
      </c>
      <c r="AW1466" s="63">
        <f t="shared" si="579"/>
        <v>314.45</v>
      </c>
      <c r="AX1466" s="114">
        <v>6</v>
      </c>
      <c r="AY1466" s="114">
        <v>20</v>
      </c>
      <c r="AZ1466" s="114">
        <v>8</v>
      </c>
      <c r="BA1466" s="114">
        <v>1</v>
      </c>
      <c r="BB1466" s="81">
        <f t="shared" si="580"/>
        <v>35</v>
      </c>
      <c r="BC1466" s="80">
        <f t="shared" si="581"/>
        <v>279.45</v>
      </c>
      <c r="BD1466" s="36">
        <f t="shared" si="582"/>
        <v>131.3415</v>
      </c>
      <c r="BE1466" s="80">
        <f t="shared" si="583"/>
        <v>145.31399999999999</v>
      </c>
    </row>
    <row r="1467" spans="1:57" ht="18" thickBot="1">
      <c r="A1467" s="217">
        <v>41939</v>
      </c>
      <c r="B1467" s="201" t="str">
        <f t="shared" si="566"/>
        <v>10:30:00</v>
      </c>
      <c r="C1467" s="27" t="s">
        <v>45</v>
      </c>
      <c r="D1467" s="44">
        <v>1065</v>
      </c>
      <c r="E1467" s="44">
        <v>470</v>
      </c>
      <c r="F1467" s="44">
        <v>621</v>
      </c>
      <c r="G1467" s="44">
        <v>52</v>
      </c>
      <c r="H1467" s="44"/>
      <c r="I1467" s="44">
        <v>20</v>
      </c>
      <c r="J1467" s="48">
        <f t="shared" si="567"/>
        <v>2156</v>
      </c>
      <c r="K1467" s="48">
        <f t="shared" si="568"/>
        <v>72</v>
      </c>
      <c r="L1467" s="44">
        <v>640</v>
      </c>
      <c r="M1467" s="19">
        <v>409</v>
      </c>
      <c r="N1467" s="19"/>
      <c r="O1467" s="19">
        <v>21</v>
      </c>
      <c r="P1467" s="45">
        <v>14</v>
      </c>
      <c r="Q1467" s="49"/>
      <c r="R1467" s="48">
        <f t="shared" si="569"/>
        <v>1049</v>
      </c>
      <c r="S1467" s="48">
        <f t="shared" si="570"/>
        <v>35</v>
      </c>
      <c r="T1467" s="50">
        <f t="shared" si="584"/>
        <v>107</v>
      </c>
      <c r="U1467" s="51">
        <v>4.32</v>
      </c>
      <c r="V1467" s="52">
        <v>4</v>
      </c>
      <c r="W1467" s="53">
        <v>8.1</v>
      </c>
      <c r="X1467" s="53"/>
      <c r="Y1467" s="53"/>
      <c r="Z1467" s="53"/>
      <c r="AA1467" s="53"/>
      <c r="AB1467" s="53"/>
      <c r="AC1467" s="67">
        <f t="shared" si="571"/>
        <v>0</v>
      </c>
      <c r="AD1467" s="51"/>
      <c r="AE1467" s="20">
        <f t="shared" si="572"/>
        <v>0</v>
      </c>
      <c r="AF1467" s="85">
        <f t="shared" si="586"/>
        <v>123.41999999999999</v>
      </c>
      <c r="AG1467" s="21">
        <f t="shared" si="585"/>
        <v>123.41999999999999</v>
      </c>
      <c r="AH1467" s="82">
        <v>136</v>
      </c>
      <c r="AI1467" s="51"/>
      <c r="AJ1467" s="22">
        <f t="shared" si="573"/>
        <v>123.41999999999999</v>
      </c>
      <c r="AK1467" s="23">
        <f t="shared" si="574"/>
        <v>7.9215000000000089</v>
      </c>
      <c r="AL1467" s="54"/>
      <c r="AM1467" s="24">
        <f t="shared" si="575"/>
        <v>0</v>
      </c>
      <c r="AN1467" s="25">
        <f t="shared" si="576"/>
        <v>131.3415</v>
      </c>
      <c r="AO1467" s="26">
        <f t="shared" si="577"/>
        <v>131.3415</v>
      </c>
      <c r="AP1467" s="79"/>
      <c r="AQ1467" s="24">
        <v>60</v>
      </c>
      <c r="AR1467" s="25">
        <v>200</v>
      </c>
      <c r="AS1467" s="25">
        <v>0</v>
      </c>
      <c r="AT1467" s="25">
        <v>17</v>
      </c>
      <c r="AU1467" s="25">
        <v>54</v>
      </c>
      <c r="AV1467" s="62">
        <f t="shared" si="578"/>
        <v>331</v>
      </c>
      <c r="AW1467" s="63">
        <f t="shared" si="579"/>
        <v>314.45</v>
      </c>
      <c r="AX1467" s="114">
        <v>6</v>
      </c>
      <c r="AY1467" s="114">
        <v>20</v>
      </c>
      <c r="AZ1467" s="114">
        <v>8</v>
      </c>
      <c r="BA1467" s="114">
        <v>1</v>
      </c>
      <c r="BB1467" s="81">
        <f t="shared" si="580"/>
        <v>35</v>
      </c>
      <c r="BC1467" s="80">
        <f t="shared" si="581"/>
        <v>279.45</v>
      </c>
      <c r="BD1467" s="36">
        <f t="shared" si="582"/>
        <v>131.3415</v>
      </c>
      <c r="BE1467" s="80">
        <f t="shared" si="583"/>
        <v>145.31399999999999</v>
      </c>
    </row>
    <row r="1468" spans="1:57" ht="18" thickBot="1">
      <c r="A1468" s="217">
        <v>41939</v>
      </c>
      <c r="B1468" s="201" t="str">
        <f t="shared" si="566"/>
        <v>11:00:00</v>
      </c>
      <c r="C1468" s="27" t="s">
        <v>17</v>
      </c>
      <c r="D1468" s="44">
        <v>1056</v>
      </c>
      <c r="E1468" s="44">
        <v>470</v>
      </c>
      <c r="F1468" s="44">
        <v>622</v>
      </c>
      <c r="G1468" s="44">
        <v>53</v>
      </c>
      <c r="H1468" s="44"/>
      <c r="I1468" s="44">
        <v>20</v>
      </c>
      <c r="J1468" s="48">
        <f t="shared" si="567"/>
        <v>2148</v>
      </c>
      <c r="K1468" s="48">
        <f t="shared" si="568"/>
        <v>73</v>
      </c>
      <c r="L1468" s="44">
        <v>655</v>
      </c>
      <c r="M1468" s="19">
        <v>411</v>
      </c>
      <c r="N1468" s="19"/>
      <c r="O1468" s="19">
        <v>22</v>
      </c>
      <c r="P1468" s="45">
        <v>14</v>
      </c>
      <c r="Q1468" s="49"/>
      <c r="R1468" s="48">
        <f t="shared" si="569"/>
        <v>1066</v>
      </c>
      <c r="S1468" s="48">
        <f t="shared" si="570"/>
        <v>36</v>
      </c>
      <c r="T1468" s="50">
        <f t="shared" si="584"/>
        <v>109</v>
      </c>
      <c r="U1468" s="51">
        <v>4.3099999999999996</v>
      </c>
      <c r="V1468" s="52">
        <v>4</v>
      </c>
      <c r="W1468" s="53">
        <v>8.4</v>
      </c>
      <c r="X1468" s="53"/>
      <c r="Y1468" s="53"/>
      <c r="Z1468" s="53"/>
      <c r="AA1468" s="53"/>
      <c r="AB1468" s="53"/>
      <c r="AC1468" s="67">
        <f t="shared" si="571"/>
        <v>0</v>
      </c>
      <c r="AD1468" s="51"/>
      <c r="AE1468" s="20">
        <f t="shared" si="572"/>
        <v>0</v>
      </c>
      <c r="AF1468" s="85">
        <f t="shared" si="586"/>
        <v>125.71000000000001</v>
      </c>
      <c r="AG1468" s="21">
        <f t="shared" si="585"/>
        <v>125.71000000000001</v>
      </c>
      <c r="AH1468" s="82">
        <v>137</v>
      </c>
      <c r="AI1468" s="51"/>
      <c r="AJ1468" s="22">
        <f t="shared" si="573"/>
        <v>125.71000000000001</v>
      </c>
      <c r="AK1468" s="23">
        <f t="shared" si="574"/>
        <v>5.6314999999999884</v>
      </c>
      <c r="AL1468" s="54"/>
      <c r="AM1468" s="24">
        <f t="shared" si="575"/>
        <v>0</v>
      </c>
      <c r="AN1468" s="25">
        <f t="shared" si="576"/>
        <v>131.3415</v>
      </c>
      <c r="AO1468" s="26">
        <f t="shared" si="577"/>
        <v>131.3415</v>
      </c>
      <c r="AP1468" s="79"/>
      <c r="AQ1468" s="24">
        <v>60</v>
      </c>
      <c r="AR1468" s="25">
        <v>200</v>
      </c>
      <c r="AS1468" s="25">
        <v>0</v>
      </c>
      <c r="AT1468" s="25">
        <v>17</v>
      </c>
      <c r="AU1468" s="25">
        <v>54</v>
      </c>
      <c r="AV1468" s="62">
        <f t="shared" si="578"/>
        <v>331</v>
      </c>
      <c r="AW1468" s="63">
        <f t="shared" si="579"/>
        <v>314.45</v>
      </c>
      <c r="AX1468" s="114">
        <v>6</v>
      </c>
      <c r="AY1468" s="114">
        <v>20</v>
      </c>
      <c r="AZ1468" s="114">
        <v>8</v>
      </c>
      <c r="BA1468" s="114">
        <v>1</v>
      </c>
      <c r="BB1468" s="81">
        <f t="shared" si="580"/>
        <v>35</v>
      </c>
      <c r="BC1468" s="80">
        <f t="shared" si="581"/>
        <v>279.45</v>
      </c>
      <c r="BD1468" s="36">
        <f t="shared" si="582"/>
        <v>131.3415</v>
      </c>
      <c r="BE1468" s="80">
        <f t="shared" si="583"/>
        <v>145.31399999999999</v>
      </c>
    </row>
    <row r="1469" spans="1:57" ht="18" thickBot="1">
      <c r="A1469" s="217">
        <v>41939</v>
      </c>
      <c r="B1469" s="201" t="str">
        <f t="shared" si="566"/>
        <v>11:30:00</v>
      </c>
      <c r="C1469" s="27" t="s">
        <v>46</v>
      </c>
      <c r="D1469" s="44">
        <v>1086</v>
      </c>
      <c r="E1469" s="44">
        <v>475</v>
      </c>
      <c r="F1469" s="44">
        <v>629</v>
      </c>
      <c r="G1469" s="44">
        <v>53</v>
      </c>
      <c r="H1469" s="44"/>
      <c r="I1469" s="44">
        <v>20</v>
      </c>
      <c r="J1469" s="48">
        <f t="shared" si="567"/>
        <v>2190</v>
      </c>
      <c r="K1469" s="48">
        <f t="shared" si="568"/>
        <v>73</v>
      </c>
      <c r="L1469" s="44">
        <v>660</v>
      </c>
      <c r="M1469" s="19">
        <v>425</v>
      </c>
      <c r="N1469" s="19"/>
      <c r="O1469" s="19">
        <v>22</v>
      </c>
      <c r="P1469" s="45">
        <v>15</v>
      </c>
      <c r="Q1469" s="49"/>
      <c r="R1469" s="48">
        <f t="shared" si="569"/>
        <v>1085</v>
      </c>
      <c r="S1469" s="48">
        <f t="shared" si="570"/>
        <v>37</v>
      </c>
      <c r="T1469" s="50">
        <f t="shared" si="584"/>
        <v>110</v>
      </c>
      <c r="U1469" s="51">
        <v>4.3099999999999996</v>
      </c>
      <c r="V1469" s="52">
        <v>4</v>
      </c>
      <c r="W1469" s="53">
        <v>8.14</v>
      </c>
      <c r="X1469" s="53"/>
      <c r="Y1469" s="53"/>
      <c r="Z1469" s="53"/>
      <c r="AA1469" s="53"/>
      <c r="AB1469" s="53"/>
      <c r="AC1469" s="67">
        <f t="shared" si="571"/>
        <v>0</v>
      </c>
      <c r="AD1469" s="51"/>
      <c r="AE1469" s="20">
        <f t="shared" si="572"/>
        <v>0</v>
      </c>
      <c r="AF1469" s="85">
        <f t="shared" si="586"/>
        <v>126.45</v>
      </c>
      <c r="AG1469" s="21">
        <f t="shared" si="585"/>
        <v>126.45</v>
      </c>
      <c r="AH1469" s="82">
        <v>138</v>
      </c>
      <c r="AI1469" s="51"/>
      <c r="AJ1469" s="22">
        <f t="shared" si="573"/>
        <v>126.45</v>
      </c>
      <c r="AK1469" s="23">
        <f t="shared" si="574"/>
        <v>4.8914999999999935</v>
      </c>
      <c r="AL1469" s="54"/>
      <c r="AM1469" s="24">
        <f t="shared" si="575"/>
        <v>0</v>
      </c>
      <c r="AN1469" s="25">
        <f t="shared" si="576"/>
        <v>131.3415</v>
      </c>
      <c r="AO1469" s="26">
        <f t="shared" si="577"/>
        <v>131.3415</v>
      </c>
      <c r="AP1469" s="79"/>
      <c r="AQ1469" s="24">
        <v>60</v>
      </c>
      <c r="AR1469" s="25">
        <v>200</v>
      </c>
      <c r="AS1469" s="25">
        <v>0</v>
      </c>
      <c r="AT1469" s="25">
        <v>17</v>
      </c>
      <c r="AU1469" s="25">
        <v>54</v>
      </c>
      <c r="AV1469" s="62">
        <f t="shared" si="578"/>
        <v>331</v>
      </c>
      <c r="AW1469" s="63">
        <f t="shared" si="579"/>
        <v>314.45</v>
      </c>
      <c r="AX1469" s="114">
        <v>6</v>
      </c>
      <c r="AY1469" s="114">
        <v>20</v>
      </c>
      <c r="AZ1469" s="114">
        <v>8</v>
      </c>
      <c r="BA1469" s="114">
        <v>1</v>
      </c>
      <c r="BB1469" s="81">
        <f t="shared" si="580"/>
        <v>35</v>
      </c>
      <c r="BC1469" s="80">
        <f t="shared" si="581"/>
        <v>279.45</v>
      </c>
      <c r="BD1469" s="36">
        <f t="shared" si="582"/>
        <v>131.3415</v>
      </c>
      <c r="BE1469" s="80">
        <f t="shared" si="583"/>
        <v>145.31399999999999</v>
      </c>
    </row>
    <row r="1470" spans="1:57" ht="18" thickBot="1">
      <c r="A1470" s="217">
        <v>41939</v>
      </c>
      <c r="B1470" s="201" t="str">
        <f t="shared" si="566"/>
        <v>12:00:00</v>
      </c>
      <c r="C1470" s="27" t="s">
        <v>18</v>
      </c>
      <c r="D1470" s="44">
        <v>1081</v>
      </c>
      <c r="E1470" s="44">
        <v>469</v>
      </c>
      <c r="F1470" s="61">
        <v>613</v>
      </c>
      <c r="G1470" s="44">
        <v>53</v>
      </c>
      <c r="H1470" s="44"/>
      <c r="I1470" s="44">
        <v>20</v>
      </c>
      <c r="J1470" s="48">
        <f t="shared" si="567"/>
        <v>2163</v>
      </c>
      <c r="K1470" s="48">
        <f t="shared" si="568"/>
        <v>73</v>
      </c>
      <c r="L1470" s="44">
        <v>651</v>
      </c>
      <c r="M1470" s="19">
        <v>433</v>
      </c>
      <c r="N1470" s="19"/>
      <c r="O1470" s="19">
        <v>22</v>
      </c>
      <c r="P1470" s="45">
        <v>15</v>
      </c>
      <c r="Q1470" s="49"/>
      <c r="R1470" s="48">
        <f t="shared" si="569"/>
        <v>1084</v>
      </c>
      <c r="S1470" s="48">
        <f t="shared" si="570"/>
        <v>37</v>
      </c>
      <c r="T1470" s="50">
        <f t="shared" si="584"/>
        <v>110</v>
      </c>
      <c r="U1470" s="51">
        <v>4.2</v>
      </c>
      <c r="V1470" s="52">
        <v>4</v>
      </c>
      <c r="W1470" s="53">
        <v>8.1</v>
      </c>
      <c r="X1470" s="53"/>
      <c r="Y1470" s="53"/>
      <c r="Z1470" s="53"/>
      <c r="AA1470" s="53"/>
      <c r="AB1470" s="53"/>
      <c r="AC1470" s="67">
        <f t="shared" si="571"/>
        <v>0</v>
      </c>
      <c r="AD1470" s="51"/>
      <c r="AE1470" s="20">
        <f t="shared" si="572"/>
        <v>0</v>
      </c>
      <c r="AF1470" s="85">
        <f t="shared" si="586"/>
        <v>126.3</v>
      </c>
      <c r="AG1470" s="21">
        <f t="shared" si="585"/>
        <v>126.3</v>
      </c>
      <c r="AH1470" s="82">
        <v>139</v>
      </c>
      <c r="AI1470" s="51"/>
      <c r="AJ1470" s="22">
        <f t="shared" si="573"/>
        <v>126.3</v>
      </c>
      <c r="AK1470" s="23">
        <f t="shared" si="574"/>
        <v>5.0414999999999992</v>
      </c>
      <c r="AL1470" s="54"/>
      <c r="AM1470" s="24">
        <f t="shared" si="575"/>
        <v>0</v>
      </c>
      <c r="AN1470" s="25">
        <f t="shared" si="576"/>
        <v>131.3415</v>
      </c>
      <c r="AO1470" s="26">
        <f t="shared" si="577"/>
        <v>131.3415</v>
      </c>
      <c r="AP1470" s="79"/>
      <c r="AQ1470" s="24">
        <v>60</v>
      </c>
      <c r="AR1470" s="25">
        <v>200</v>
      </c>
      <c r="AS1470" s="25">
        <v>0</v>
      </c>
      <c r="AT1470" s="25">
        <v>17</v>
      </c>
      <c r="AU1470" s="25">
        <v>54</v>
      </c>
      <c r="AV1470" s="62">
        <f t="shared" si="578"/>
        <v>331</v>
      </c>
      <c r="AW1470" s="63">
        <f t="shared" si="579"/>
        <v>314.45</v>
      </c>
      <c r="AX1470" s="114">
        <v>6</v>
      </c>
      <c r="AY1470" s="114">
        <v>20</v>
      </c>
      <c r="AZ1470" s="114">
        <v>8</v>
      </c>
      <c r="BA1470" s="114">
        <v>1</v>
      </c>
      <c r="BB1470" s="81">
        <f t="shared" si="580"/>
        <v>35</v>
      </c>
      <c r="BC1470" s="80">
        <f t="shared" si="581"/>
        <v>279.45</v>
      </c>
      <c r="BD1470" s="36">
        <f t="shared" si="582"/>
        <v>131.3415</v>
      </c>
      <c r="BE1470" s="80">
        <f t="shared" si="583"/>
        <v>145.31399999999999</v>
      </c>
    </row>
    <row r="1471" spans="1:57" ht="18" thickBot="1">
      <c r="A1471" s="217">
        <v>41939</v>
      </c>
      <c r="B1471" s="201" t="str">
        <f t="shared" si="566"/>
        <v>12:30:00</v>
      </c>
      <c r="C1471" s="27" t="s">
        <v>47</v>
      </c>
      <c r="D1471" s="44">
        <v>1044</v>
      </c>
      <c r="E1471" s="44">
        <v>447</v>
      </c>
      <c r="F1471" s="61">
        <v>608</v>
      </c>
      <c r="G1471" s="44">
        <v>51</v>
      </c>
      <c r="H1471" s="44"/>
      <c r="I1471" s="44">
        <v>20</v>
      </c>
      <c r="J1471" s="48">
        <f t="shared" si="567"/>
        <v>2099</v>
      </c>
      <c r="K1471" s="48">
        <f t="shared" si="568"/>
        <v>71</v>
      </c>
      <c r="L1471" s="44">
        <v>640</v>
      </c>
      <c r="M1471" s="19">
        <v>434</v>
      </c>
      <c r="N1471" s="19"/>
      <c r="O1471" s="19">
        <v>21</v>
      </c>
      <c r="P1471" s="45">
        <v>15</v>
      </c>
      <c r="Q1471" s="49"/>
      <c r="R1471" s="48">
        <f t="shared" si="569"/>
        <v>1074</v>
      </c>
      <c r="S1471" s="48">
        <f t="shared" si="570"/>
        <v>36</v>
      </c>
      <c r="T1471" s="50">
        <f t="shared" si="584"/>
        <v>107</v>
      </c>
      <c r="U1471" s="51">
        <v>4.2</v>
      </c>
      <c r="V1471" s="52">
        <v>4</v>
      </c>
      <c r="W1471" s="53">
        <v>8.1</v>
      </c>
      <c r="X1471" s="53"/>
      <c r="Y1471" s="53"/>
      <c r="Z1471" s="53"/>
      <c r="AA1471" s="53"/>
      <c r="AB1471" s="53"/>
      <c r="AC1471" s="67">
        <f t="shared" si="571"/>
        <v>0</v>
      </c>
      <c r="AD1471" s="51"/>
      <c r="AE1471" s="20">
        <f t="shared" si="572"/>
        <v>0</v>
      </c>
      <c r="AF1471" s="85">
        <f t="shared" si="586"/>
        <v>123.3</v>
      </c>
      <c r="AG1471" s="21">
        <f t="shared" si="585"/>
        <v>123.3</v>
      </c>
      <c r="AH1471" s="82">
        <v>140</v>
      </c>
      <c r="AI1471" s="51"/>
      <c r="AJ1471" s="22">
        <f t="shared" si="573"/>
        <v>123.3</v>
      </c>
      <c r="AK1471" s="23">
        <f t="shared" si="574"/>
        <v>8.0414999999999992</v>
      </c>
      <c r="AL1471" s="54"/>
      <c r="AM1471" s="24">
        <f t="shared" si="575"/>
        <v>0</v>
      </c>
      <c r="AN1471" s="25">
        <f t="shared" si="576"/>
        <v>131.3415</v>
      </c>
      <c r="AO1471" s="26">
        <f t="shared" si="577"/>
        <v>131.3415</v>
      </c>
      <c r="AP1471" s="79"/>
      <c r="AQ1471" s="24">
        <v>60</v>
      </c>
      <c r="AR1471" s="25">
        <v>200</v>
      </c>
      <c r="AS1471" s="25">
        <v>0</v>
      </c>
      <c r="AT1471" s="25">
        <v>17</v>
      </c>
      <c r="AU1471" s="25">
        <v>54</v>
      </c>
      <c r="AV1471" s="62">
        <f t="shared" si="578"/>
        <v>331</v>
      </c>
      <c r="AW1471" s="63">
        <f t="shared" si="579"/>
        <v>314.45</v>
      </c>
      <c r="AX1471" s="114">
        <v>6</v>
      </c>
      <c r="AY1471" s="114">
        <v>20</v>
      </c>
      <c r="AZ1471" s="114">
        <v>8</v>
      </c>
      <c r="BA1471" s="114">
        <v>1</v>
      </c>
      <c r="BB1471" s="81">
        <f t="shared" si="580"/>
        <v>35</v>
      </c>
      <c r="BC1471" s="80">
        <f t="shared" si="581"/>
        <v>279.45</v>
      </c>
      <c r="BD1471" s="36">
        <f t="shared" si="582"/>
        <v>131.3415</v>
      </c>
      <c r="BE1471" s="80">
        <f t="shared" si="583"/>
        <v>145.31399999999999</v>
      </c>
    </row>
    <row r="1472" spans="1:57" ht="18" thickBot="1">
      <c r="A1472" s="217">
        <v>41939</v>
      </c>
      <c r="B1472" s="201" t="str">
        <f t="shared" si="566"/>
        <v>13:00:00</v>
      </c>
      <c r="C1472" s="27" t="s">
        <v>19</v>
      </c>
      <c r="D1472" s="44">
        <v>1020</v>
      </c>
      <c r="E1472" s="44">
        <v>437</v>
      </c>
      <c r="F1472" s="61">
        <v>594</v>
      </c>
      <c r="G1472" s="44">
        <v>50</v>
      </c>
      <c r="H1472" s="44"/>
      <c r="I1472" s="44">
        <v>20</v>
      </c>
      <c r="J1472" s="48">
        <f t="shared" si="567"/>
        <v>2051</v>
      </c>
      <c r="K1472" s="48">
        <f t="shared" si="568"/>
        <v>70</v>
      </c>
      <c r="L1472" s="44">
        <v>646</v>
      </c>
      <c r="M1472" s="19">
        <v>426</v>
      </c>
      <c r="N1472" s="19"/>
      <c r="O1472" s="19">
        <v>21</v>
      </c>
      <c r="P1472" s="45">
        <v>15</v>
      </c>
      <c r="Q1472" s="49"/>
      <c r="R1472" s="48">
        <f t="shared" si="569"/>
        <v>1072</v>
      </c>
      <c r="S1472" s="48">
        <f t="shared" si="570"/>
        <v>36</v>
      </c>
      <c r="T1472" s="50">
        <f t="shared" si="584"/>
        <v>106</v>
      </c>
      <c r="U1472" s="51">
        <v>4.08</v>
      </c>
      <c r="V1472" s="52">
        <v>3.8</v>
      </c>
      <c r="W1472" s="53">
        <v>8.1</v>
      </c>
      <c r="X1472" s="53"/>
      <c r="Y1472" s="53"/>
      <c r="Z1472" s="53"/>
      <c r="AA1472" s="53"/>
      <c r="AB1472" s="53"/>
      <c r="AC1472" s="67">
        <f t="shared" si="571"/>
        <v>0</v>
      </c>
      <c r="AD1472" s="51"/>
      <c r="AE1472" s="20">
        <f t="shared" si="572"/>
        <v>0</v>
      </c>
      <c r="AF1472" s="85">
        <f t="shared" si="586"/>
        <v>121.97999999999999</v>
      </c>
      <c r="AG1472" s="21">
        <f t="shared" si="585"/>
        <v>121.97999999999999</v>
      </c>
      <c r="AH1472" s="82">
        <v>141</v>
      </c>
      <c r="AI1472" s="51"/>
      <c r="AJ1472" s="22">
        <f t="shared" si="573"/>
        <v>121.97999999999999</v>
      </c>
      <c r="AK1472" s="23">
        <f t="shared" si="574"/>
        <v>11.147500000000008</v>
      </c>
      <c r="AL1472" s="54"/>
      <c r="AM1472" s="24">
        <f t="shared" si="575"/>
        <v>0</v>
      </c>
      <c r="AN1472" s="25">
        <f t="shared" si="576"/>
        <v>133.1275</v>
      </c>
      <c r="AO1472" s="26">
        <f t="shared" si="577"/>
        <v>133.1275</v>
      </c>
      <c r="AP1472" s="79"/>
      <c r="AQ1472" s="24">
        <v>65</v>
      </c>
      <c r="AR1472" s="25">
        <v>200</v>
      </c>
      <c r="AS1472" s="25">
        <v>0</v>
      </c>
      <c r="AT1472" s="25">
        <v>16</v>
      </c>
      <c r="AU1472" s="25">
        <v>54</v>
      </c>
      <c r="AV1472" s="62">
        <f t="shared" si="578"/>
        <v>335</v>
      </c>
      <c r="AW1472" s="63">
        <f t="shared" si="579"/>
        <v>318.25</v>
      </c>
      <c r="AX1472" s="114">
        <v>6</v>
      </c>
      <c r="AY1472" s="114">
        <v>20</v>
      </c>
      <c r="AZ1472" s="114">
        <v>8</v>
      </c>
      <c r="BA1472" s="114">
        <v>1</v>
      </c>
      <c r="BB1472" s="81">
        <f t="shared" si="580"/>
        <v>35</v>
      </c>
      <c r="BC1472" s="80">
        <f t="shared" si="581"/>
        <v>283.25</v>
      </c>
      <c r="BD1472" s="36">
        <f t="shared" si="582"/>
        <v>133.1275</v>
      </c>
      <c r="BE1472" s="80">
        <f t="shared" si="583"/>
        <v>147.29</v>
      </c>
    </row>
    <row r="1473" spans="1:57" ht="18" thickBot="1">
      <c r="A1473" s="217">
        <v>41939</v>
      </c>
      <c r="B1473" s="201" t="str">
        <f t="shared" si="566"/>
        <v>13:30:00</v>
      </c>
      <c r="C1473" s="27" t="s">
        <v>48</v>
      </c>
      <c r="D1473" s="44">
        <v>1005</v>
      </c>
      <c r="E1473" s="44">
        <v>431</v>
      </c>
      <c r="F1473" s="61">
        <v>597</v>
      </c>
      <c r="G1473" s="44">
        <v>50</v>
      </c>
      <c r="H1473" s="44"/>
      <c r="I1473" s="44">
        <v>20</v>
      </c>
      <c r="J1473" s="48">
        <f t="shared" si="567"/>
        <v>2033</v>
      </c>
      <c r="K1473" s="48">
        <f t="shared" si="568"/>
        <v>70</v>
      </c>
      <c r="L1473" s="44">
        <v>644</v>
      </c>
      <c r="M1473" s="19">
        <v>424</v>
      </c>
      <c r="N1473" s="19"/>
      <c r="O1473" s="19">
        <v>21</v>
      </c>
      <c r="P1473" s="45">
        <v>15</v>
      </c>
      <c r="Q1473" s="49"/>
      <c r="R1473" s="48">
        <f t="shared" si="569"/>
        <v>1068</v>
      </c>
      <c r="S1473" s="48">
        <f t="shared" si="570"/>
        <v>36</v>
      </c>
      <c r="T1473" s="50">
        <f t="shared" si="584"/>
        <v>106</v>
      </c>
      <c r="U1473" s="51">
        <v>4.08</v>
      </c>
      <c r="V1473" s="52">
        <v>3.8</v>
      </c>
      <c r="W1473" s="53">
        <v>8.1</v>
      </c>
      <c r="X1473" s="53"/>
      <c r="Y1473" s="53"/>
      <c r="Z1473" s="53"/>
      <c r="AA1473" s="53"/>
      <c r="AB1473" s="53"/>
      <c r="AC1473" s="67">
        <f t="shared" si="571"/>
        <v>0</v>
      </c>
      <c r="AD1473" s="51"/>
      <c r="AE1473" s="20">
        <f t="shared" si="572"/>
        <v>0</v>
      </c>
      <c r="AF1473" s="85">
        <f t="shared" si="586"/>
        <v>121.97999999999999</v>
      </c>
      <c r="AG1473" s="21">
        <f t="shared" si="585"/>
        <v>121.97999999999999</v>
      </c>
      <c r="AH1473" s="82">
        <v>142</v>
      </c>
      <c r="AI1473" s="51"/>
      <c r="AJ1473" s="22">
        <f t="shared" si="573"/>
        <v>121.97999999999999</v>
      </c>
      <c r="AK1473" s="23">
        <f t="shared" si="574"/>
        <v>11.147500000000008</v>
      </c>
      <c r="AL1473" s="54"/>
      <c r="AM1473" s="24">
        <f t="shared" si="575"/>
        <v>0</v>
      </c>
      <c r="AN1473" s="25">
        <f t="shared" si="576"/>
        <v>133.1275</v>
      </c>
      <c r="AO1473" s="26">
        <f t="shared" si="577"/>
        <v>133.1275</v>
      </c>
      <c r="AP1473" s="79"/>
      <c r="AQ1473" s="24">
        <v>65</v>
      </c>
      <c r="AR1473" s="25">
        <v>200</v>
      </c>
      <c r="AS1473" s="25">
        <v>0</v>
      </c>
      <c r="AT1473" s="25">
        <v>16</v>
      </c>
      <c r="AU1473" s="25">
        <v>54</v>
      </c>
      <c r="AV1473" s="62">
        <f t="shared" si="578"/>
        <v>335</v>
      </c>
      <c r="AW1473" s="63">
        <f t="shared" si="579"/>
        <v>318.25</v>
      </c>
      <c r="AX1473" s="114">
        <v>6</v>
      </c>
      <c r="AY1473" s="114">
        <v>20</v>
      </c>
      <c r="AZ1473" s="114">
        <v>8</v>
      </c>
      <c r="BA1473" s="114">
        <v>1</v>
      </c>
      <c r="BB1473" s="81">
        <f t="shared" si="580"/>
        <v>35</v>
      </c>
      <c r="BC1473" s="80">
        <f t="shared" si="581"/>
        <v>283.25</v>
      </c>
      <c r="BD1473" s="36">
        <f t="shared" si="582"/>
        <v>133.1275</v>
      </c>
      <c r="BE1473" s="80">
        <f t="shared" si="583"/>
        <v>147.29</v>
      </c>
    </row>
    <row r="1474" spans="1:57" ht="18" thickBot="1">
      <c r="A1474" s="217">
        <v>41939</v>
      </c>
      <c r="B1474" s="201" t="str">
        <f t="shared" si="566"/>
        <v>14:00:00</v>
      </c>
      <c r="C1474" s="27" t="s">
        <v>20</v>
      </c>
      <c r="D1474" s="44">
        <v>1004</v>
      </c>
      <c r="E1474" s="44">
        <v>434</v>
      </c>
      <c r="F1474" s="61">
        <v>449</v>
      </c>
      <c r="G1474" s="44">
        <v>50</v>
      </c>
      <c r="H1474" s="44"/>
      <c r="I1474" s="35">
        <v>14</v>
      </c>
      <c r="J1474" s="48">
        <f t="shared" si="567"/>
        <v>1887</v>
      </c>
      <c r="K1474" s="48">
        <f t="shared" si="568"/>
        <v>64</v>
      </c>
      <c r="L1474" s="44">
        <v>638</v>
      </c>
      <c r="M1474" s="19">
        <v>415</v>
      </c>
      <c r="N1474" s="19"/>
      <c r="O1474" s="19">
        <v>22</v>
      </c>
      <c r="P1474" s="45">
        <v>14</v>
      </c>
      <c r="Q1474" s="49"/>
      <c r="R1474" s="48">
        <f t="shared" si="569"/>
        <v>1053</v>
      </c>
      <c r="S1474" s="48">
        <f t="shared" si="570"/>
        <v>36</v>
      </c>
      <c r="T1474" s="50">
        <f t="shared" si="584"/>
        <v>100</v>
      </c>
      <c r="U1474" s="51">
        <v>3.96</v>
      </c>
      <c r="V1474" s="52">
        <v>4</v>
      </c>
      <c r="W1474" s="53">
        <v>7.9</v>
      </c>
      <c r="X1474" s="53"/>
      <c r="Y1474" s="53"/>
      <c r="Z1474" s="53"/>
      <c r="AA1474" s="53"/>
      <c r="AB1474" s="53"/>
      <c r="AC1474" s="67">
        <f t="shared" si="571"/>
        <v>0</v>
      </c>
      <c r="AD1474" s="51"/>
      <c r="AE1474" s="20">
        <f t="shared" si="572"/>
        <v>0</v>
      </c>
      <c r="AF1474" s="85">
        <f t="shared" si="586"/>
        <v>115.86</v>
      </c>
      <c r="AG1474" s="21">
        <f t="shared" si="585"/>
        <v>115.86</v>
      </c>
      <c r="AH1474" s="82">
        <v>143</v>
      </c>
      <c r="AI1474" s="51"/>
      <c r="AJ1474" s="22">
        <f t="shared" si="573"/>
        <v>115.86</v>
      </c>
      <c r="AK1474" s="23">
        <f t="shared" si="574"/>
        <v>17.267499999999998</v>
      </c>
      <c r="AL1474" s="54"/>
      <c r="AM1474" s="24">
        <f t="shared" si="575"/>
        <v>0</v>
      </c>
      <c r="AN1474" s="25">
        <f t="shared" si="576"/>
        <v>133.1275</v>
      </c>
      <c r="AO1474" s="26">
        <f t="shared" si="577"/>
        <v>133.1275</v>
      </c>
      <c r="AP1474" s="79"/>
      <c r="AQ1474" s="24">
        <v>65</v>
      </c>
      <c r="AR1474" s="25">
        <v>200</v>
      </c>
      <c r="AS1474" s="25">
        <v>0</v>
      </c>
      <c r="AT1474" s="25">
        <v>16</v>
      </c>
      <c r="AU1474" s="25">
        <v>54</v>
      </c>
      <c r="AV1474" s="62">
        <f t="shared" si="578"/>
        <v>335</v>
      </c>
      <c r="AW1474" s="63">
        <f t="shared" si="579"/>
        <v>318.25</v>
      </c>
      <c r="AX1474" s="114">
        <v>6</v>
      </c>
      <c r="AY1474" s="114">
        <v>20</v>
      </c>
      <c r="AZ1474" s="114">
        <v>8</v>
      </c>
      <c r="BA1474" s="114">
        <v>1</v>
      </c>
      <c r="BB1474" s="81">
        <f t="shared" si="580"/>
        <v>35</v>
      </c>
      <c r="BC1474" s="80">
        <f t="shared" si="581"/>
        <v>283.25</v>
      </c>
      <c r="BD1474" s="36">
        <f t="shared" si="582"/>
        <v>133.1275</v>
      </c>
      <c r="BE1474" s="80">
        <f t="shared" si="583"/>
        <v>147.29</v>
      </c>
    </row>
    <row r="1475" spans="1:57" ht="18" thickBot="1">
      <c r="A1475" s="217">
        <v>41939</v>
      </c>
      <c r="B1475" s="201" t="str">
        <f t="shared" ref="B1475:B1538" si="587">LEFT(C1475,2) &amp; ":" &amp; RIGHT(C1475,2) &amp; ":00"</f>
        <v>14:30:00</v>
      </c>
      <c r="C1475" s="27" t="s">
        <v>33</v>
      </c>
      <c r="D1475" s="44">
        <v>1030</v>
      </c>
      <c r="E1475" s="44">
        <v>460</v>
      </c>
      <c r="F1475" s="61">
        <v>543</v>
      </c>
      <c r="G1475" s="44">
        <v>52</v>
      </c>
      <c r="H1475" s="44"/>
      <c r="I1475" s="35">
        <v>18</v>
      </c>
      <c r="J1475" s="48">
        <f t="shared" si="567"/>
        <v>2033</v>
      </c>
      <c r="K1475" s="48">
        <f t="shared" si="568"/>
        <v>70</v>
      </c>
      <c r="L1475" s="44">
        <v>662</v>
      </c>
      <c r="M1475" s="19">
        <v>425</v>
      </c>
      <c r="N1475" s="19"/>
      <c r="O1475" s="19">
        <v>22</v>
      </c>
      <c r="P1475" s="45">
        <v>15</v>
      </c>
      <c r="Q1475" s="49"/>
      <c r="R1475" s="48">
        <f t="shared" si="569"/>
        <v>1087</v>
      </c>
      <c r="S1475" s="48">
        <f t="shared" si="570"/>
        <v>37</v>
      </c>
      <c r="T1475" s="50">
        <f t="shared" si="584"/>
        <v>107</v>
      </c>
      <c r="U1475" s="51">
        <v>3.96</v>
      </c>
      <c r="V1475" s="52">
        <v>4.5</v>
      </c>
      <c r="W1475" s="53">
        <v>7.9</v>
      </c>
      <c r="X1475" s="53"/>
      <c r="Y1475" s="53"/>
      <c r="Z1475" s="53"/>
      <c r="AA1475" s="53"/>
      <c r="AB1475" s="53"/>
      <c r="AC1475" s="67">
        <f t="shared" si="571"/>
        <v>0</v>
      </c>
      <c r="AD1475" s="51"/>
      <c r="AE1475" s="20">
        <f t="shared" si="572"/>
        <v>0</v>
      </c>
      <c r="AF1475" s="85">
        <f t="shared" si="586"/>
        <v>123.36</v>
      </c>
      <c r="AG1475" s="21">
        <f t="shared" si="585"/>
        <v>123.36</v>
      </c>
      <c r="AH1475" s="82">
        <v>144</v>
      </c>
      <c r="AI1475" s="51"/>
      <c r="AJ1475" s="22">
        <f t="shared" si="573"/>
        <v>123.36</v>
      </c>
      <c r="AK1475" s="23">
        <f t="shared" si="574"/>
        <v>9.7674999999999983</v>
      </c>
      <c r="AL1475" s="54"/>
      <c r="AM1475" s="24">
        <f t="shared" si="575"/>
        <v>0</v>
      </c>
      <c r="AN1475" s="25">
        <f t="shared" si="576"/>
        <v>133.1275</v>
      </c>
      <c r="AO1475" s="26">
        <f t="shared" si="577"/>
        <v>133.1275</v>
      </c>
      <c r="AP1475" s="79"/>
      <c r="AQ1475" s="24">
        <v>65</v>
      </c>
      <c r="AR1475" s="25">
        <v>200</v>
      </c>
      <c r="AS1475" s="25">
        <v>0</v>
      </c>
      <c r="AT1475" s="25">
        <v>16</v>
      </c>
      <c r="AU1475" s="25">
        <v>54</v>
      </c>
      <c r="AV1475" s="62">
        <f t="shared" si="578"/>
        <v>335</v>
      </c>
      <c r="AW1475" s="63">
        <f t="shared" si="579"/>
        <v>318.25</v>
      </c>
      <c r="AX1475" s="114">
        <v>6</v>
      </c>
      <c r="AY1475" s="114">
        <v>20</v>
      </c>
      <c r="AZ1475" s="114">
        <v>8</v>
      </c>
      <c r="BA1475" s="114">
        <v>1</v>
      </c>
      <c r="BB1475" s="81">
        <f t="shared" si="580"/>
        <v>35</v>
      </c>
      <c r="BC1475" s="80">
        <f t="shared" si="581"/>
        <v>283.25</v>
      </c>
      <c r="BD1475" s="36">
        <f t="shared" si="582"/>
        <v>133.1275</v>
      </c>
      <c r="BE1475" s="80">
        <f t="shared" si="583"/>
        <v>147.29</v>
      </c>
    </row>
    <row r="1476" spans="1:57" ht="18" thickBot="1">
      <c r="A1476" s="217">
        <v>41939</v>
      </c>
      <c r="B1476" s="201" t="str">
        <f t="shared" si="587"/>
        <v>15:00:00</v>
      </c>
      <c r="C1476" s="27" t="s">
        <v>21</v>
      </c>
      <c r="D1476" s="44">
        <v>1123</v>
      </c>
      <c r="E1476" s="44">
        <v>493</v>
      </c>
      <c r="F1476" s="61">
        <v>625</v>
      </c>
      <c r="G1476" s="44">
        <v>56</v>
      </c>
      <c r="H1476" s="44"/>
      <c r="I1476" s="35">
        <v>20</v>
      </c>
      <c r="J1476" s="48">
        <f t="shared" si="567"/>
        <v>2241</v>
      </c>
      <c r="K1476" s="48">
        <f t="shared" si="568"/>
        <v>76</v>
      </c>
      <c r="L1476" s="44">
        <v>674</v>
      </c>
      <c r="M1476" s="19">
        <v>441</v>
      </c>
      <c r="N1476" s="19"/>
      <c r="O1476" s="19">
        <v>22</v>
      </c>
      <c r="P1476" s="45">
        <v>15</v>
      </c>
      <c r="Q1476" s="49"/>
      <c r="R1476" s="48">
        <f t="shared" si="569"/>
        <v>1115</v>
      </c>
      <c r="S1476" s="48">
        <f t="shared" si="570"/>
        <v>37</v>
      </c>
      <c r="T1476" s="50">
        <f t="shared" si="584"/>
        <v>113</v>
      </c>
      <c r="U1476" s="51">
        <v>4.1100000000000003</v>
      </c>
      <c r="V1476" s="52">
        <v>4.5</v>
      </c>
      <c r="W1476" s="53">
        <v>7.2</v>
      </c>
      <c r="X1476" s="53"/>
      <c r="Y1476" s="53"/>
      <c r="Z1476" s="53"/>
      <c r="AA1476" s="53"/>
      <c r="AB1476" s="53"/>
      <c r="AC1476" s="67">
        <f t="shared" si="571"/>
        <v>0</v>
      </c>
      <c r="AD1476" s="51"/>
      <c r="AE1476" s="20">
        <f t="shared" si="572"/>
        <v>0</v>
      </c>
      <c r="AF1476" s="85">
        <f t="shared" si="586"/>
        <v>128.81</v>
      </c>
      <c r="AG1476" s="21">
        <f t="shared" si="585"/>
        <v>128.81</v>
      </c>
      <c r="AH1476" s="82">
        <v>145</v>
      </c>
      <c r="AI1476" s="51"/>
      <c r="AJ1476" s="22">
        <f t="shared" si="573"/>
        <v>128.81</v>
      </c>
      <c r="AK1476" s="23">
        <f t="shared" si="574"/>
        <v>4.3174999999999955</v>
      </c>
      <c r="AL1476" s="54"/>
      <c r="AM1476" s="24">
        <f t="shared" si="575"/>
        <v>0</v>
      </c>
      <c r="AN1476" s="25">
        <f t="shared" si="576"/>
        <v>133.1275</v>
      </c>
      <c r="AO1476" s="26">
        <f t="shared" si="577"/>
        <v>133.1275</v>
      </c>
      <c r="AP1476" s="79"/>
      <c r="AQ1476" s="24">
        <v>65</v>
      </c>
      <c r="AR1476" s="25">
        <v>200</v>
      </c>
      <c r="AS1476" s="25">
        <v>0</v>
      </c>
      <c r="AT1476" s="25">
        <v>16</v>
      </c>
      <c r="AU1476" s="25">
        <v>54</v>
      </c>
      <c r="AV1476" s="62">
        <f t="shared" si="578"/>
        <v>335</v>
      </c>
      <c r="AW1476" s="63">
        <f t="shared" si="579"/>
        <v>318.25</v>
      </c>
      <c r="AX1476" s="114">
        <v>6</v>
      </c>
      <c r="AY1476" s="114">
        <v>20</v>
      </c>
      <c r="AZ1476" s="114">
        <v>8</v>
      </c>
      <c r="BA1476" s="114">
        <v>1</v>
      </c>
      <c r="BB1476" s="81">
        <f t="shared" si="580"/>
        <v>35</v>
      </c>
      <c r="BC1476" s="80">
        <f t="shared" si="581"/>
        <v>283.25</v>
      </c>
      <c r="BD1476" s="36">
        <f t="shared" si="582"/>
        <v>133.1275</v>
      </c>
      <c r="BE1476" s="80">
        <f t="shared" si="583"/>
        <v>147.29</v>
      </c>
    </row>
    <row r="1477" spans="1:57" ht="18" thickBot="1">
      <c r="A1477" s="217">
        <v>41939</v>
      </c>
      <c r="B1477" s="201" t="str">
        <f t="shared" si="587"/>
        <v>15:30:00</v>
      </c>
      <c r="C1477" s="27" t="s">
        <v>34</v>
      </c>
      <c r="D1477" s="44">
        <v>948</v>
      </c>
      <c r="E1477" s="44">
        <v>478</v>
      </c>
      <c r="F1477" s="61">
        <v>639</v>
      </c>
      <c r="G1477" s="44">
        <v>50</v>
      </c>
      <c r="H1477" s="44"/>
      <c r="I1477" s="35">
        <v>21</v>
      </c>
      <c r="J1477" s="48">
        <f t="shared" si="567"/>
        <v>2065</v>
      </c>
      <c r="K1477" s="48">
        <f t="shared" si="568"/>
        <v>71</v>
      </c>
      <c r="L1477" s="44">
        <v>667</v>
      </c>
      <c r="M1477" s="19">
        <v>445</v>
      </c>
      <c r="N1477" s="19"/>
      <c r="O1477" s="19">
        <v>22</v>
      </c>
      <c r="P1477" s="45">
        <v>15</v>
      </c>
      <c r="Q1477" s="49"/>
      <c r="R1477" s="48">
        <f t="shared" si="569"/>
        <v>1112</v>
      </c>
      <c r="S1477" s="48">
        <f t="shared" si="570"/>
        <v>37</v>
      </c>
      <c r="T1477" s="50">
        <f t="shared" si="584"/>
        <v>108</v>
      </c>
      <c r="U1477" s="51">
        <v>4.1100000000000003</v>
      </c>
      <c r="V1477" s="52">
        <v>4.5</v>
      </c>
      <c r="W1477" s="53">
        <v>7.2</v>
      </c>
      <c r="X1477" s="53"/>
      <c r="Y1477" s="53"/>
      <c r="Z1477" s="53"/>
      <c r="AA1477" s="53"/>
      <c r="AB1477" s="53"/>
      <c r="AC1477" s="67">
        <f t="shared" si="571"/>
        <v>0</v>
      </c>
      <c r="AD1477" s="51"/>
      <c r="AE1477" s="20">
        <f t="shared" si="572"/>
        <v>0</v>
      </c>
      <c r="AF1477" s="85">
        <f t="shared" si="586"/>
        <v>123.81</v>
      </c>
      <c r="AG1477" s="21">
        <f t="shared" si="585"/>
        <v>123.81</v>
      </c>
      <c r="AH1477" s="82">
        <v>146</v>
      </c>
      <c r="AI1477" s="51"/>
      <c r="AJ1477" s="22">
        <f t="shared" si="573"/>
        <v>123.81</v>
      </c>
      <c r="AK1477" s="23">
        <f t="shared" si="574"/>
        <v>9.3174999999999955</v>
      </c>
      <c r="AL1477" s="54"/>
      <c r="AM1477" s="24">
        <f t="shared" si="575"/>
        <v>0</v>
      </c>
      <c r="AN1477" s="25">
        <f t="shared" si="576"/>
        <v>133.1275</v>
      </c>
      <c r="AO1477" s="26">
        <f t="shared" si="577"/>
        <v>133.1275</v>
      </c>
      <c r="AP1477" s="79"/>
      <c r="AQ1477" s="24">
        <v>65</v>
      </c>
      <c r="AR1477" s="25">
        <v>200</v>
      </c>
      <c r="AS1477" s="25">
        <v>0</v>
      </c>
      <c r="AT1477" s="25">
        <v>16</v>
      </c>
      <c r="AU1477" s="25">
        <v>54</v>
      </c>
      <c r="AV1477" s="62">
        <f t="shared" si="578"/>
        <v>335</v>
      </c>
      <c r="AW1477" s="63">
        <f t="shared" si="579"/>
        <v>318.25</v>
      </c>
      <c r="AX1477" s="114">
        <v>6</v>
      </c>
      <c r="AY1477" s="114">
        <v>20</v>
      </c>
      <c r="AZ1477" s="114">
        <v>8</v>
      </c>
      <c r="BA1477" s="114">
        <v>1</v>
      </c>
      <c r="BB1477" s="81">
        <f t="shared" si="580"/>
        <v>35</v>
      </c>
      <c r="BC1477" s="80">
        <f t="shared" si="581"/>
        <v>283.25</v>
      </c>
      <c r="BD1477" s="36">
        <f t="shared" si="582"/>
        <v>133.1275</v>
      </c>
      <c r="BE1477" s="80">
        <f t="shared" si="583"/>
        <v>147.29</v>
      </c>
    </row>
    <row r="1478" spans="1:57" ht="18" thickBot="1">
      <c r="A1478" s="217">
        <v>41939</v>
      </c>
      <c r="B1478" s="201" t="str">
        <f t="shared" si="587"/>
        <v>16:00:00</v>
      </c>
      <c r="C1478" s="27" t="s">
        <v>22</v>
      </c>
      <c r="D1478" s="44">
        <v>1095</v>
      </c>
      <c r="E1478" s="44">
        <v>473</v>
      </c>
      <c r="F1478" s="61">
        <v>647</v>
      </c>
      <c r="G1478" s="44">
        <v>55</v>
      </c>
      <c r="H1478" s="44"/>
      <c r="I1478" s="35">
        <v>21</v>
      </c>
      <c r="J1478" s="48">
        <f t="shared" si="567"/>
        <v>2215</v>
      </c>
      <c r="K1478" s="48">
        <f t="shared" si="568"/>
        <v>76</v>
      </c>
      <c r="L1478" s="44">
        <v>675</v>
      </c>
      <c r="M1478" s="19">
        <v>439</v>
      </c>
      <c r="N1478" s="19"/>
      <c r="O1478" s="19">
        <v>21</v>
      </c>
      <c r="P1478" s="45">
        <v>15</v>
      </c>
      <c r="Q1478" s="49"/>
      <c r="R1478" s="48">
        <f t="shared" si="569"/>
        <v>1114</v>
      </c>
      <c r="S1478" s="48">
        <f t="shared" si="570"/>
        <v>36</v>
      </c>
      <c r="T1478" s="50">
        <f t="shared" si="584"/>
        <v>112</v>
      </c>
      <c r="U1478" s="51">
        <v>4.18</v>
      </c>
      <c r="V1478" s="52">
        <v>4.5</v>
      </c>
      <c r="W1478" s="53">
        <v>8.1999999999999993</v>
      </c>
      <c r="X1478" s="53"/>
      <c r="Y1478" s="53"/>
      <c r="Z1478" s="53"/>
      <c r="AA1478" s="53"/>
      <c r="AB1478" s="53"/>
      <c r="AC1478" s="67">
        <f t="shared" si="571"/>
        <v>0</v>
      </c>
      <c r="AD1478" s="51"/>
      <c r="AE1478" s="20">
        <f t="shared" si="572"/>
        <v>0</v>
      </c>
      <c r="AF1478" s="85">
        <f t="shared" si="586"/>
        <v>128.88</v>
      </c>
      <c r="AG1478" s="21">
        <f t="shared" si="585"/>
        <v>128.88</v>
      </c>
      <c r="AH1478" s="82">
        <v>147</v>
      </c>
      <c r="AI1478" s="51"/>
      <c r="AJ1478" s="22">
        <f t="shared" si="573"/>
        <v>128.88</v>
      </c>
      <c r="AK1478" s="23">
        <f t="shared" si="574"/>
        <v>4.2475000000000023</v>
      </c>
      <c r="AL1478" s="54"/>
      <c r="AM1478" s="24">
        <f t="shared" si="575"/>
        <v>0</v>
      </c>
      <c r="AN1478" s="25">
        <f t="shared" si="576"/>
        <v>133.1275</v>
      </c>
      <c r="AO1478" s="26">
        <f t="shared" si="577"/>
        <v>133.1275</v>
      </c>
      <c r="AP1478" s="79"/>
      <c r="AQ1478" s="24">
        <v>65</v>
      </c>
      <c r="AR1478" s="25">
        <v>200</v>
      </c>
      <c r="AS1478" s="25">
        <v>0</v>
      </c>
      <c r="AT1478" s="25">
        <v>16</v>
      </c>
      <c r="AU1478" s="25">
        <v>54</v>
      </c>
      <c r="AV1478" s="62">
        <f t="shared" si="578"/>
        <v>335</v>
      </c>
      <c r="AW1478" s="63">
        <f t="shared" si="579"/>
        <v>318.25</v>
      </c>
      <c r="AX1478" s="114">
        <v>6</v>
      </c>
      <c r="AY1478" s="114">
        <v>20</v>
      </c>
      <c r="AZ1478" s="114">
        <v>8</v>
      </c>
      <c r="BA1478" s="114">
        <v>1</v>
      </c>
      <c r="BB1478" s="81">
        <f t="shared" si="580"/>
        <v>35</v>
      </c>
      <c r="BC1478" s="80">
        <f t="shared" si="581"/>
        <v>283.25</v>
      </c>
      <c r="BD1478" s="36">
        <f t="shared" si="582"/>
        <v>133.1275</v>
      </c>
      <c r="BE1478" s="80">
        <f t="shared" si="583"/>
        <v>147.29</v>
      </c>
    </row>
    <row r="1479" spans="1:57" ht="18" thickBot="1">
      <c r="A1479" s="217">
        <v>41939</v>
      </c>
      <c r="B1479" s="201" t="str">
        <f t="shared" si="587"/>
        <v>16:30:00</v>
      </c>
      <c r="C1479" s="27" t="s">
        <v>49</v>
      </c>
      <c r="D1479" s="44">
        <v>1067</v>
      </c>
      <c r="E1479" s="44">
        <v>466</v>
      </c>
      <c r="F1479" s="44">
        <v>640</v>
      </c>
      <c r="G1479" s="44">
        <v>54</v>
      </c>
      <c r="H1479" s="44"/>
      <c r="I1479" s="35">
        <v>21</v>
      </c>
      <c r="J1479" s="48">
        <f t="shared" si="567"/>
        <v>2173</v>
      </c>
      <c r="K1479" s="48">
        <f t="shared" si="568"/>
        <v>75</v>
      </c>
      <c r="L1479" s="44">
        <v>640</v>
      </c>
      <c r="M1479" s="19">
        <v>416</v>
      </c>
      <c r="N1479" s="19"/>
      <c r="O1479" s="19">
        <v>21</v>
      </c>
      <c r="P1479" s="45">
        <v>14</v>
      </c>
      <c r="Q1479" s="49"/>
      <c r="R1479" s="48">
        <f t="shared" si="569"/>
        <v>1056</v>
      </c>
      <c r="S1479" s="48">
        <f t="shared" si="570"/>
        <v>35</v>
      </c>
      <c r="T1479" s="50">
        <f t="shared" si="584"/>
        <v>110</v>
      </c>
      <c r="U1479" s="51">
        <v>4.18</v>
      </c>
      <c r="V1479" s="52">
        <v>4.5</v>
      </c>
      <c r="W1479" s="53">
        <v>8.1999999999999993</v>
      </c>
      <c r="X1479" s="53"/>
      <c r="Y1479" s="53"/>
      <c r="Z1479" s="53"/>
      <c r="AA1479" s="53"/>
      <c r="AB1479" s="53"/>
      <c r="AC1479" s="67">
        <f t="shared" si="571"/>
        <v>0</v>
      </c>
      <c r="AD1479" s="51"/>
      <c r="AE1479" s="20">
        <f t="shared" si="572"/>
        <v>0</v>
      </c>
      <c r="AF1479" s="85">
        <f t="shared" si="586"/>
        <v>126.88000000000001</v>
      </c>
      <c r="AG1479" s="21">
        <f t="shared" si="585"/>
        <v>126.88000000000001</v>
      </c>
      <c r="AH1479" s="82">
        <v>148</v>
      </c>
      <c r="AI1479" s="51"/>
      <c r="AJ1479" s="22">
        <f t="shared" si="573"/>
        <v>126.88000000000001</v>
      </c>
      <c r="AK1479" s="23">
        <f t="shared" si="574"/>
        <v>6.2474999999999881</v>
      </c>
      <c r="AL1479" s="54"/>
      <c r="AM1479" s="24">
        <f t="shared" si="575"/>
        <v>0</v>
      </c>
      <c r="AN1479" s="25">
        <f t="shared" si="576"/>
        <v>133.1275</v>
      </c>
      <c r="AO1479" s="26">
        <f t="shared" si="577"/>
        <v>133.1275</v>
      </c>
      <c r="AP1479" s="79"/>
      <c r="AQ1479" s="24">
        <v>65</v>
      </c>
      <c r="AR1479" s="25">
        <v>200</v>
      </c>
      <c r="AS1479" s="25">
        <v>0</v>
      </c>
      <c r="AT1479" s="25">
        <v>16</v>
      </c>
      <c r="AU1479" s="25">
        <v>54</v>
      </c>
      <c r="AV1479" s="62">
        <f t="shared" si="578"/>
        <v>335</v>
      </c>
      <c r="AW1479" s="63">
        <f t="shared" si="579"/>
        <v>318.25</v>
      </c>
      <c r="AX1479" s="114">
        <v>6</v>
      </c>
      <c r="AY1479" s="114">
        <v>20</v>
      </c>
      <c r="AZ1479" s="114">
        <v>8</v>
      </c>
      <c r="BA1479" s="114">
        <v>1</v>
      </c>
      <c r="BB1479" s="81">
        <f t="shared" si="580"/>
        <v>35</v>
      </c>
      <c r="BC1479" s="80">
        <f t="shared" si="581"/>
        <v>283.25</v>
      </c>
      <c r="BD1479" s="36">
        <f t="shared" si="582"/>
        <v>133.1275</v>
      </c>
      <c r="BE1479" s="80">
        <f t="shared" si="583"/>
        <v>147.29</v>
      </c>
    </row>
    <row r="1480" spans="1:57" ht="18" thickBot="1">
      <c r="A1480" s="217">
        <v>41939</v>
      </c>
      <c r="B1480" s="201" t="str">
        <f t="shared" si="587"/>
        <v>17:00:00</v>
      </c>
      <c r="C1480" s="27" t="s">
        <v>23</v>
      </c>
      <c r="D1480" s="44">
        <v>1049</v>
      </c>
      <c r="E1480" s="44">
        <v>446</v>
      </c>
      <c r="F1480" s="44">
        <v>643</v>
      </c>
      <c r="G1480" s="44">
        <v>52</v>
      </c>
      <c r="H1480" s="44"/>
      <c r="I1480" s="35">
        <v>21</v>
      </c>
      <c r="J1480" s="48">
        <f t="shared" si="567"/>
        <v>2138</v>
      </c>
      <c r="K1480" s="48">
        <f t="shared" si="568"/>
        <v>73</v>
      </c>
      <c r="L1480" s="44">
        <v>640</v>
      </c>
      <c r="M1480" s="19">
        <v>417</v>
      </c>
      <c r="N1480" s="19"/>
      <c r="O1480" s="19">
        <v>21</v>
      </c>
      <c r="P1480" s="45">
        <v>14</v>
      </c>
      <c r="Q1480" s="49"/>
      <c r="R1480" s="48">
        <f t="shared" si="569"/>
        <v>1057</v>
      </c>
      <c r="S1480" s="48">
        <f t="shared" si="570"/>
        <v>35</v>
      </c>
      <c r="T1480" s="50">
        <f t="shared" si="584"/>
        <v>108</v>
      </c>
      <c r="U1480" s="51">
        <v>4.2</v>
      </c>
      <c r="V1480" s="52">
        <v>4.5</v>
      </c>
      <c r="W1480" s="53">
        <v>8.4</v>
      </c>
      <c r="X1480" s="53"/>
      <c r="Y1480" s="53"/>
      <c r="Z1480" s="53"/>
      <c r="AA1480" s="53"/>
      <c r="AB1480" s="53"/>
      <c r="AC1480" s="67">
        <f t="shared" si="571"/>
        <v>0</v>
      </c>
      <c r="AD1480" s="51"/>
      <c r="AE1480" s="20">
        <f t="shared" si="572"/>
        <v>0</v>
      </c>
      <c r="AF1480" s="85">
        <f t="shared" si="586"/>
        <v>125.10000000000001</v>
      </c>
      <c r="AG1480" s="21">
        <f t="shared" si="585"/>
        <v>125.10000000000001</v>
      </c>
      <c r="AH1480" s="82">
        <v>149</v>
      </c>
      <c r="AI1480" s="51"/>
      <c r="AJ1480" s="22">
        <f t="shared" si="573"/>
        <v>125.10000000000001</v>
      </c>
      <c r="AK1480" s="23">
        <f t="shared" si="574"/>
        <v>8.0274999999999892</v>
      </c>
      <c r="AL1480" s="54"/>
      <c r="AM1480" s="24">
        <f t="shared" si="575"/>
        <v>0</v>
      </c>
      <c r="AN1480" s="25">
        <f t="shared" si="576"/>
        <v>133.1275</v>
      </c>
      <c r="AO1480" s="26">
        <f t="shared" si="577"/>
        <v>133.1275</v>
      </c>
      <c r="AP1480" s="79"/>
      <c r="AQ1480" s="24">
        <v>65</v>
      </c>
      <c r="AR1480" s="25">
        <v>200</v>
      </c>
      <c r="AS1480" s="25">
        <v>0</v>
      </c>
      <c r="AT1480" s="25">
        <v>16</v>
      </c>
      <c r="AU1480" s="25">
        <v>54</v>
      </c>
      <c r="AV1480" s="62">
        <f>SUM(AQ1480:AU1480)</f>
        <v>335</v>
      </c>
      <c r="AW1480" s="63">
        <f t="shared" si="579"/>
        <v>318.25</v>
      </c>
      <c r="AX1480" s="114">
        <v>6</v>
      </c>
      <c r="AY1480" s="114">
        <v>20</v>
      </c>
      <c r="AZ1480" s="114">
        <v>8</v>
      </c>
      <c r="BA1480" s="114">
        <v>1</v>
      </c>
      <c r="BB1480" s="81">
        <f t="shared" si="580"/>
        <v>35</v>
      </c>
      <c r="BC1480" s="80">
        <f t="shared" si="581"/>
        <v>283.25</v>
      </c>
      <c r="BD1480" s="36">
        <f t="shared" si="582"/>
        <v>133.1275</v>
      </c>
      <c r="BE1480" s="80">
        <f t="shared" si="583"/>
        <v>147.29</v>
      </c>
    </row>
    <row r="1481" spans="1:57" ht="18" thickBot="1">
      <c r="A1481" s="217">
        <v>41939</v>
      </c>
      <c r="B1481" s="201" t="str">
        <f t="shared" si="587"/>
        <v>17:30:00</v>
      </c>
      <c r="C1481" s="27" t="s">
        <v>50</v>
      </c>
      <c r="D1481" s="44">
        <v>1020</v>
      </c>
      <c r="E1481" s="44">
        <v>434</v>
      </c>
      <c r="F1481" s="44">
        <v>634</v>
      </c>
      <c r="G1481" s="44">
        <v>51</v>
      </c>
      <c r="H1481" s="44"/>
      <c r="I1481" s="35">
        <v>21</v>
      </c>
      <c r="J1481" s="48">
        <f t="shared" si="567"/>
        <v>2088</v>
      </c>
      <c r="K1481" s="48">
        <f t="shared" si="568"/>
        <v>72</v>
      </c>
      <c r="L1481" s="44">
        <v>649</v>
      </c>
      <c r="M1481" s="19">
        <v>410</v>
      </c>
      <c r="N1481" s="19"/>
      <c r="O1481" s="19">
        <v>21</v>
      </c>
      <c r="P1481" s="45">
        <v>14</v>
      </c>
      <c r="Q1481" s="49"/>
      <c r="R1481" s="48">
        <f t="shared" si="569"/>
        <v>1059</v>
      </c>
      <c r="S1481" s="48">
        <f t="shared" si="570"/>
        <v>35</v>
      </c>
      <c r="T1481" s="50">
        <f t="shared" si="584"/>
        <v>107</v>
      </c>
      <c r="U1481" s="51">
        <v>4.2</v>
      </c>
      <c r="V1481" s="52">
        <v>4.8</v>
      </c>
      <c r="W1481" s="53">
        <v>8.4</v>
      </c>
      <c r="X1481" s="53"/>
      <c r="Y1481" s="53"/>
      <c r="Z1481" s="53"/>
      <c r="AA1481" s="53"/>
      <c r="AB1481" s="53"/>
      <c r="AC1481" s="67">
        <f t="shared" si="571"/>
        <v>0</v>
      </c>
      <c r="AD1481" s="51"/>
      <c r="AE1481" s="20">
        <f t="shared" si="572"/>
        <v>0</v>
      </c>
      <c r="AF1481" s="85">
        <f t="shared" si="586"/>
        <v>124.4</v>
      </c>
      <c r="AG1481" s="21">
        <f t="shared" si="585"/>
        <v>124.4</v>
      </c>
      <c r="AH1481" s="82">
        <v>150</v>
      </c>
      <c r="AI1481" s="51"/>
      <c r="AJ1481" s="22">
        <f t="shared" si="573"/>
        <v>124.4</v>
      </c>
      <c r="AK1481" s="23">
        <f t="shared" si="574"/>
        <v>8.727499999999992</v>
      </c>
      <c r="AL1481" s="54"/>
      <c r="AM1481" s="24">
        <f t="shared" si="575"/>
        <v>0</v>
      </c>
      <c r="AN1481" s="25">
        <f t="shared" si="576"/>
        <v>133.1275</v>
      </c>
      <c r="AO1481" s="26">
        <f t="shared" si="577"/>
        <v>133.1275</v>
      </c>
      <c r="AP1481" s="79"/>
      <c r="AQ1481" s="24">
        <v>65</v>
      </c>
      <c r="AR1481" s="25">
        <v>200</v>
      </c>
      <c r="AS1481" s="25">
        <v>0</v>
      </c>
      <c r="AT1481" s="25">
        <v>16</v>
      </c>
      <c r="AU1481" s="25">
        <v>54</v>
      </c>
      <c r="AV1481" s="62">
        <f>SUM(AQ1481:AU1481)</f>
        <v>335</v>
      </c>
      <c r="AW1481" s="63">
        <f t="shared" si="579"/>
        <v>318.25</v>
      </c>
      <c r="AX1481" s="114">
        <v>6</v>
      </c>
      <c r="AY1481" s="114">
        <v>20</v>
      </c>
      <c r="AZ1481" s="114">
        <v>8</v>
      </c>
      <c r="BA1481" s="114">
        <v>1</v>
      </c>
      <c r="BB1481" s="81">
        <f t="shared" si="580"/>
        <v>35</v>
      </c>
      <c r="BC1481" s="80">
        <f t="shared" si="581"/>
        <v>283.25</v>
      </c>
      <c r="BD1481" s="36">
        <f t="shared" si="582"/>
        <v>133.1275</v>
      </c>
      <c r="BE1481" s="80">
        <f t="shared" si="583"/>
        <v>147.29</v>
      </c>
    </row>
    <row r="1482" spans="1:57" ht="18" thickBot="1">
      <c r="A1482" s="217">
        <v>41939</v>
      </c>
      <c r="B1482" s="201" t="str">
        <f t="shared" si="587"/>
        <v>18:00:00</v>
      </c>
      <c r="C1482" s="27" t="s">
        <v>24</v>
      </c>
      <c r="D1482" s="44">
        <v>1078</v>
      </c>
      <c r="E1482" s="44">
        <v>475</v>
      </c>
      <c r="F1482" s="44">
        <v>740</v>
      </c>
      <c r="G1482" s="44">
        <v>53</v>
      </c>
      <c r="H1482" s="44"/>
      <c r="I1482" s="35">
        <v>24</v>
      </c>
      <c r="J1482" s="48">
        <f t="shared" si="567"/>
        <v>2293</v>
      </c>
      <c r="K1482" s="48">
        <f t="shared" si="568"/>
        <v>77</v>
      </c>
      <c r="L1482" s="44">
        <v>740</v>
      </c>
      <c r="M1482" s="19">
        <v>398</v>
      </c>
      <c r="N1482" s="19"/>
      <c r="O1482" s="19">
        <v>24</v>
      </c>
      <c r="P1482" s="45">
        <v>14</v>
      </c>
      <c r="Q1482" s="49"/>
      <c r="R1482" s="48">
        <f t="shared" si="569"/>
        <v>1138</v>
      </c>
      <c r="S1482" s="48">
        <f t="shared" si="570"/>
        <v>38</v>
      </c>
      <c r="T1482" s="50">
        <f t="shared" si="584"/>
        <v>115</v>
      </c>
      <c r="U1482" s="51">
        <v>5.01</v>
      </c>
      <c r="V1482" s="52">
        <v>7</v>
      </c>
      <c r="W1482" s="53">
        <v>10.8</v>
      </c>
      <c r="X1482" s="53"/>
      <c r="Y1482" s="53"/>
      <c r="Z1482" s="53"/>
      <c r="AA1482" s="53"/>
      <c r="AB1482" s="53"/>
      <c r="AC1482" s="67">
        <f t="shared" si="571"/>
        <v>0</v>
      </c>
      <c r="AD1482" s="51"/>
      <c r="AE1482" s="20">
        <f t="shared" si="572"/>
        <v>0</v>
      </c>
      <c r="AF1482" s="85">
        <f t="shared" si="586"/>
        <v>137.81</v>
      </c>
      <c r="AG1482" s="21">
        <f t="shared" si="585"/>
        <v>137.81</v>
      </c>
      <c r="AH1482" s="82">
        <v>151</v>
      </c>
      <c r="AI1482" s="51"/>
      <c r="AJ1482" s="22">
        <f t="shared" si="573"/>
        <v>137.81</v>
      </c>
      <c r="AK1482" s="23">
        <f t="shared" si="574"/>
        <v>-2.0035000000000025</v>
      </c>
      <c r="AL1482" s="54"/>
      <c r="AM1482" s="24">
        <f t="shared" si="575"/>
        <v>0</v>
      </c>
      <c r="AN1482" s="25">
        <f t="shared" si="576"/>
        <v>135.8065</v>
      </c>
      <c r="AO1482" s="26">
        <f t="shared" si="577"/>
        <v>135.8065</v>
      </c>
      <c r="AP1482" s="79"/>
      <c r="AQ1482" s="24">
        <v>70</v>
      </c>
      <c r="AR1482" s="25">
        <v>200</v>
      </c>
      <c r="AS1482" s="25">
        <v>0</v>
      </c>
      <c r="AT1482" s="25">
        <v>17</v>
      </c>
      <c r="AU1482" s="25">
        <v>54</v>
      </c>
      <c r="AV1482" s="62">
        <f>SUM(AQ1482:AU1482)</f>
        <v>341</v>
      </c>
      <c r="AW1482" s="63">
        <f t="shared" si="579"/>
        <v>323.95</v>
      </c>
      <c r="AX1482" s="114">
        <v>6</v>
      </c>
      <c r="AY1482" s="114">
        <v>20</v>
      </c>
      <c r="AZ1482" s="114">
        <v>8</v>
      </c>
      <c r="BA1482" s="114">
        <v>1</v>
      </c>
      <c r="BB1482" s="81">
        <f t="shared" si="580"/>
        <v>35</v>
      </c>
      <c r="BC1482" s="80">
        <f t="shared" si="581"/>
        <v>288.95</v>
      </c>
      <c r="BD1482" s="36">
        <f t="shared" si="582"/>
        <v>135.8065</v>
      </c>
      <c r="BE1482" s="80">
        <f t="shared" si="583"/>
        <v>150.25399999999999</v>
      </c>
    </row>
    <row r="1483" spans="1:57" ht="18" thickBot="1">
      <c r="A1483" s="217">
        <v>41939</v>
      </c>
      <c r="B1483" s="201" t="str">
        <f t="shared" si="587"/>
        <v>18:15:00</v>
      </c>
      <c r="C1483" s="27" t="s">
        <v>35</v>
      </c>
      <c r="D1483" s="44">
        <v>1078</v>
      </c>
      <c r="E1483" s="44">
        <v>475</v>
      </c>
      <c r="F1483" s="44">
        <v>740</v>
      </c>
      <c r="G1483" s="44">
        <v>53</v>
      </c>
      <c r="H1483" s="44"/>
      <c r="I1483" s="35">
        <v>24</v>
      </c>
      <c r="J1483" s="48">
        <f>D1483+E1483+F1483</f>
        <v>2293</v>
      </c>
      <c r="K1483" s="48">
        <f>G1483+H1483+I1483</f>
        <v>77</v>
      </c>
      <c r="L1483" s="44">
        <v>740</v>
      </c>
      <c r="M1483" s="19">
        <v>398</v>
      </c>
      <c r="N1483" s="19"/>
      <c r="O1483" s="19">
        <v>24</v>
      </c>
      <c r="P1483" s="45">
        <v>14</v>
      </c>
      <c r="Q1483" s="49"/>
      <c r="R1483" s="48">
        <f t="shared" si="569"/>
        <v>1138</v>
      </c>
      <c r="S1483" s="48">
        <f t="shared" si="570"/>
        <v>38</v>
      </c>
      <c r="T1483" s="50">
        <f t="shared" si="584"/>
        <v>115</v>
      </c>
      <c r="U1483" s="51">
        <v>5.01</v>
      </c>
      <c r="V1483" s="52">
        <v>7</v>
      </c>
      <c r="W1483" s="53">
        <v>10.8</v>
      </c>
      <c r="X1483" s="53"/>
      <c r="Y1483" s="53"/>
      <c r="Z1483" s="53"/>
      <c r="AA1483" s="53"/>
      <c r="AB1483" s="53"/>
      <c r="AC1483" s="67">
        <f t="shared" si="571"/>
        <v>0</v>
      </c>
      <c r="AD1483" s="51"/>
      <c r="AE1483" s="20">
        <f t="shared" si="572"/>
        <v>0</v>
      </c>
      <c r="AF1483" s="85">
        <f t="shared" si="586"/>
        <v>137.81</v>
      </c>
      <c r="AG1483" s="21">
        <f t="shared" si="585"/>
        <v>137.81</v>
      </c>
      <c r="AH1483" s="82">
        <v>152</v>
      </c>
      <c r="AI1483" s="51"/>
      <c r="AJ1483" s="22">
        <f t="shared" si="573"/>
        <v>137.81</v>
      </c>
      <c r="AK1483" s="23">
        <f t="shared" si="574"/>
        <v>-2.0035000000000025</v>
      </c>
      <c r="AL1483" s="54"/>
      <c r="AM1483" s="24">
        <f t="shared" si="575"/>
        <v>0</v>
      </c>
      <c r="AN1483" s="25">
        <f t="shared" si="576"/>
        <v>135.8065</v>
      </c>
      <c r="AO1483" s="26">
        <f t="shared" si="577"/>
        <v>135.8065</v>
      </c>
      <c r="AP1483" s="79"/>
      <c r="AQ1483" s="24">
        <v>70</v>
      </c>
      <c r="AR1483" s="25">
        <v>200</v>
      </c>
      <c r="AS1483" s="25">
        <v>0</v>
      </c>
      <c r="AT1483" s="25">
        <v>17</v>
      </c>
      <c r="AU1483" s="25">
        <v>54</v>
      </c>
      <c r="AV1483" s="62">
        <f>SUM(AQ1483:AU1483)</f>
        <v>341</v>
      </c>
      <c r="AW1483" s="63">
        <f t="shared" si="579"/>
        <v>323.95</v>
      </c>
      <c r="AX1483" s="114">
        <v>6</v>
      </c>
      <c r="AY1483" s="114">
        <v>20</v>
      </c>
      <c r="AZ1483" s="114">
        <v>8</v>
      </c>
      <c r="BA1483" s="114">
        <v>1</v>
      </c>
      <c r="BB1483" s="81">
        <f t="shared" si="580"/>
        <v>35</v>
      </c>
      <c r="BC1483" s="80">
        <f t="shared" si="581"/>
        <v>288.95</v>
      </c>
      <c r="BD1483" s="36">
        <f t="shared" si="582"/>
        <v>135.8065</v>
      </c>
      <c r="BE1483" s="80">
        <f t="shared" si="583"/>
        <v>150.25399999999999</v>
      </c>
    </row>
    <row r="1484" spans="1:57" ht="18" thickBot="1">
      <c r="A1484" s="217">
        <v>41939</v>
      </c>
      <c r="B1484" s="201" t="str">
        <f t="shared" si="587"/>
        <v>18:30:00</v>
      </c>
      <c r="C1484" s="27" t="s">
        <v>36</v>
      </c>
      <c r="D1484" s="44">
        <v>1122</v>
      </c>
      <c r="E1484" s="44">
        <v>508</v>
      </c>
      <c r="F1484" s="44">
        <v>810</v>
      </c>
      <c r="G1484" s="44">
        <v>56</v>
      </c>
      <c r="H1484" s="44"/>
      <c r="I1484" s="35">
        <v>26</v>
      </c>
      <c r="J1484" s="48">
        <f>D1484+E1484+F1484</f>
        <v>2440</v>
      </c>
      <c r="K1484" s="48">
        <f t="shared" si="568"/>
        <v>82</v>
      </c>
      <c r="L1484" s="44">
        <v>770</v>
      </c>
      <c r="M1484" s="19">
        <v>392</v>
      </c>
      <c r="N1484" s="19"/>
      <c r="O1484" s="19">
        <v>25</v>
      </c>
      <c r="P1484" s="45">
        <v>14</v>
      </c>
      <c r="Q1484" s="49"/>
      <c r="R1484" s="48">
        <f t="shared" si="569"/>
        <v>1162</v>
      </c>
      <c r="S1484" s="48">
        <f t="shared" si="570"/>
        <v>39</v>
      </c>
      <c r="T1484" s="50">
        <f t="shared" si="584"/>
        <v>121</v>
      </c>
      <c r="U1484" s="51">
        <v>5.01</v>
      </c>
      <c r="V1484" s="52">
        <v>8</v>
      </c>
      <c r="W1484" s="53">
        <v>10.8</v>
      </c>
      <c r="X1484" s="53"/>
      <c r="Y1484" s="53"/>
      <c r="Z1484" s="53"/>
      <c r="AA1484" s="53"/>
      <c r="AB1484" s="53"/>
      <c r="AC1484" s="67">
        <f t="shared" si="571"/>
        <v>0</v>
      </c>
      <c r="AD1484" s="51"/>
      <c r="AE1484" s="20">
        <f t="shared" si="572"/>
        <v>0</v>
      </c>
      <c r="AF1484" s="85">
        <f t="shared" si="586"/>
        <v>144.81</v>
      </c>
      <c r="AG1484" s="21">
        <f t="shared" si="585"/>
        <v>144.81</v>
      </c>
      <c r="AH1484" s="82">
        <v>153</v>
      </c>
      <c r="AI1484" s="51"/>
      <c r="AJ1484" s="22">
        <f t="shared" si="573"/>
        <v>144.81</v>
      </c>
      <c r="AK1484" s="23">
        <f t="shared" si="574"/>
        <v>-9.0035000000000025</v>
      </c>
      <c r="AL1484" s="54"/>
      <c r="AM1484" s="24">
        <f t="shared" si="575"/>
        <v>0</v>
      </c>
      <c r="AN1484" s="25">
        <f t="shared" si="576"/>
        <v>135.8065</v>
      </c>
      <c r="AO1484" s="26">
        <f t="shared" si="577"/>
        <v>135.8065</v>
      </c>
      <c r="AP1484" s="79"/>
      <c r="AQ1484" s="24">
        <v>70</v>
      </c>
      <c r="AR1484" s="25">
        <v>200</v>
      </c>
      <c r="AS1484" s="25">
        <v>0</v>
      </c>
      <c r="AT1484" s="25">
        <v>17</v>
      </c>
      <c r="AU1484" s="25">
        <v>54</v>
      </c>
      <c r="AV1484" s="62">
        <f>SUM(AQ1484:AU1484)</f>
        <v>341</v>
      </c>
      <c r="AW1484" s="63">
        <f t="shared" si="579"/>
        <v>323.95</v>
      </c>
      <c r="AX1484" s="114">
        <v>6</v>
      </c>
      <c r="AY1484" s="114">
        <v>20</v>
      </c>
      <c r="AZ1484" s="114">
        <v>8</v>
      </c>
      <c r="BA1484" s="114">
        <v>1</v>
      </c>
      <c r="BB1484" s="81">
        <f t="shared" si="580"/>
        <v>35</v>
      </c>
      <c r="BC1484" s="80">
        <f t="shared" si="581"/>
        <v>288.95</v>
      </c>
      <c r="BD1484" s="36">
        <f t="shared" si="582"/>
        <v>135.8065</v>
      </c>
      <c r="BE1484" s="80">
        <f t="shared" si="583"/>
        <v>150.25399999999999</v>
      </c>
    </row>
    <row r="1485" spans="1:57" ht="18" thickBot="1">
      <c r="A1485" s="217">
        <v>41939</v>
      </c>
      <c r="B1485" s="201" t="str">
        <f t="shared" si="587"/>
        <v>18:45:00</v>
      </c>
      <c r="C1485" s="27" t="s">
        <v>51</v>
      </c>
      <c r="D1485" s="44">
        <v>1122</v>
      </c>
      <c r="E1485" s="44">
        <v>508</v>
      </c>
      <c r="F1485" s="44">
        <v>810</v>
      </c>
      <c r="G1485" s="44">
        <v>56</v>
      </c>
      <c r="H1485" s="44"/>
      <c r="I1485" s="35">
        <v>26</v>
      </c>
      <c r="J1485" s="48">
        <f>D1485+E1485+F1485</f>
        <v>2440</v>
      </c>
      <c r="K1485" s="48">
        <f>G1485+H1485+I1485</f>
        <v>82</v>
      </c>
      <c r="L1485" s="44">
        <v>770</v>
      </c>
      <c r="M1485" s="19">
        <v>392</v>
      </c>
      <c r="N1485" s="19"/>
      <c r="O1485" s="19">
        <v>25</v>
      </c>
      <c r="P1485" s="45">
        <v>14</v>
      </c>
      <c r="Q1485" s="49"/>
      <c r="R1485" s="48">
        <f t="shared" si="569"/>
        <v>1162</v>
      </c>
      <c r="S1485" s="48">
        <f t="shared" si="570"/>
        <v>39</v>
      </c>
      <c r="T1485" s="50">
        <f t="shared" si="584"/>
        <v>121</v>
      </c>
      <c r="U1485" s="51">
        <v>5.01</v>
      </c>
      <c r="V1485" s="52">
        <v>8</v>
      </c>
      <c r="W1485" s="53">
        <v>10.8</v>
      </c>
      <c r="X1485" s="53"/>
      <c r="Y1485" s="53"/>
      <c r="Z1485" s="53"/>
      <c r="AA1485" s="53"/>
      <c r="AB1485" s="53"/>
      <c r="AC1485" s="67">
        <f t="shared" si="571"/>
        <v>0</v>
      </c>
      <c r="AD1485" s="51"/>
      <c r="AE1485" s="20">
        <f t="shared" si="572"/>
        <v>0</v>
      </c>
      <c r="AF1485" s="85">
        <f t="shared" si="586"/>
        <v>144.81</v>
      </c>
      <c r="AG1485" s="21">
        <f t="shared" si="585"/>
        <v>144.81</v>
      </c>
      <c r="AH1485" s="82">
        <v>154</v>
      </c>
      <c r="AI1485" s="51"/>
      <c r="AJ1485" s="22">
        <f t="shared" si="573"/>
        <v>144.81</v>
      </c>
      <c r="AK1485" s="23">
        <f t="shared" si="574"/>
        <v>-9.0035000000000025</v>
      </c>
      <c r="AL1485" s="54"/>
      <c r="AM1485" s="24">
        <f t="shared" si="575"/>
        <v>0</v>
      </c>
      <c r="AN1485" s="25">
        <f t="shared" si="576"/>
        <v>135.8065</v>
      </c>
      <c r="AO1485" s="26">
        <f t="shared" si="577"/>
        <v>135.8065</v>
      </c>
      <c r="AP1485" s="79"/>
      <c r="AQ1485" s="24">
        <v>70</v>
      </c>
      <c r="AR1485" s="25">
        <v>200</v>
      </c>
      <c r="AS1485" s="25">
        <v>0</v>
      </c>
      <c r="AT1485" s="25">
        <v>17</v>
      </c>
      <c r="AU1485" s="25">
        <v>54</v>
      </c>
      <c r="AV1485" s="62">
        <f t="shared" si="578"/>
        <v>341</v>
      </c>
      <c r="AW1485" s="63">
        <f t="shared" si="579"/>
        <v>323.95</v>
      </c>
      <c r="AX1485" s="114">
        <v>6</v>
      </c>
      <c r="AY1485" s="114">
        <v>20</v>
      </c>
      <c r="AZ1485" s="114">
        <v>8</v>
      </c>
      <c r="BA1485" s="114">
        <v>1</v>
      </c>
      <c r="BB1485" s="81">
        <f t="shared" si="580"/>
        <v>35</v>
      </c>
      <c r="BC1485" s="80">
        <f t="shared" si="581"/>
        <v>288.95</v>
      </c>
      <c r="BD1485" s="36">
        <f t="shared" si="582"/>
        <v>135.8065</v>
      </c>
      <c r="BE1485" s="80">
        <f t="shared" si="583"/>
        <v>150.25399999999999</v>
      </c>
    </row>
    <row r="1486" spans="1:57" ht="18" thickBot="1">
      <c r="A1486" s="217">
        <v>41939</v>
      </c>
      <c r="B1486" s="201" t="str">
        <f t="shared" si="587"/>
        <v>19:00:00</v>
      </c>
      <c r="C1486" s="27" t="s">
        <v>25</v>
      </c>
      <c r="D1486" s="44">
        <v>1093</v>
      </c>
      <c r="E1486" s="44">
        <v>497</v>
      </c>
      <c r="F1486" s="44">
        <v>804</v>
      </c>
      <c r="G1486" s="44">
        <v>55</v>
      </c>
      <c r="H1486" s="44"/>
      <c r="I1486" s="35">
        <v>26</v>
      </c>
      <c r="J1486" s="48">
        <f t="shared" si="567"/>
        <v>2394</v>
      </c>
      <c r="K1486" s="48">
        <f t="shared" si="568"/>
        <v>81</v>
      </c>
      <c r="L1486" s="44">
        <v>774</v>
      </c>
      <c r="M1486" s="19">
        <v>396</v>
      </c>
      <c r="N1486" s="19"/>
      <c r="O1486" s="19">
        <v>25</v>
      </c>
      <c r="P1486" s="45">
        <v>14</v>
      </c>
      <c r="Q1486" s="49"/>
      <c r="R1486" s="48">
        <f t="shared" si="569"/>
        <v>1170</v>
      </c>
      <c r="S1486" s="48">
        <f t="shared" si="570"/>
        <v>39</v>
      </c>
      <c r="T1486" s="50">
        <f t="shared" si="584"/>
        <v>120</v>
      </c>
      <c r="U1486" s="51">
        <v>6.66</v>
      </c>
      <c r="V1486" s="52">
        <v>8.5</v>
      </c>
      <c r="W1486" s="53">
        <v>11.9</v>
      </c>
      <c r="X1486" s="53"/>
      <c r="Y1486" s="53"/>
      <c r="Z1486" s="53"/>
      <c r="AA1486" s="53"/>
      <c r="AB1486" s="53"/>
      <c r="AC1486" s="67">
        <f t="shared" si="571"/>
        <v>0</v>
      </c>
      <c r="AD1486" s="51"/>
      <c r="AE1486" s="20">
        <f t="shared" si="572"/>
        <v>0</v>
      </c>
      <c r="AF1486" s="85">
        <f t="shared" si="586"/>
        <v>147.06</v>
      </c>
      <c r="AG1486" s="21">
        <f t="shared" si="585"/>
        <v>147.06</v>
      </c>
      <c r="AH1486" s="82">
        <v>155</v>
      </c>
      <c r="AI1486" s="51"/>
      <c r="AJ1486" s="22">
        <f t="shared" si="573"/>
        <v>147.06</v>
      </c>
      <c r="AK1486" s="23">
        <f t="shared" si="574"/>
        <v>-11.253500000000003</v>
      </c>
      <c r="AL1486" s="54"/>
      <c r="AM1486" s="24">
        <f t="shared" si="575"/>
        <v>0</v>
      </c>
      <c r="AN1486" s="25">
        <f t="shared" si="576"/>
        <v>135.8065</v>
      </c>
      <c r="AO1486" s="26">
        <f t="shared" si="577"/>
        <v>135.8065</v>
      </c>
      <c r="AP1486" s="79"/>
      <c r="AQ1486" s="24">
        <v>70</v>
      </c>
      <c r="AR1486" s="25">
        <v>200</v>
      </c>
      <c r="AS1486" s="25">
        <v>0</v>
      </c>
      <c r="AT1486" s="25">
        <v>17</v>
      </c>
      <c r="AU1486" s="25">
        <v>54</v>
      </c>
      <c r="AV1486" s="62">
        <f t="shared" si="578"/>
        <v>341</v>
      </c>
      <c r="AW1486" s="63">
        <f t="shared" si="579"/>
        <v>323.95</v>
      </c>
      <c r="AX1486" s="114">
        <v>6</v>
      </c>
      <c r="AY1486" s="114">
        <v>20</v>
      </c>
      <c r="AZ1486" s="114">
        <v>8</v>
      </c>
      <c r="BA1486" s="114">
        <v>1</v>
      </c>
      <c r="BB1486" s="81">
        <f t="shared" si="580"/>
        <v>35</v>
      </c>
      <c r="BC1486" s="80">
        <f t="shared" si="581"/>
        <v>288.95</v>
      </c>
      <c r="BD1486" s="36">
        <f t="shared" si="582"/>
        <v>135.8065</v>
      </c>
      <c r="BE1486" s="80">
        <f t="shared" si="583"/>
        <v>150.25399999999999</v>
      </c>
    </row>
    <row r="1487" spans="1:57" ht="18" thickBot="1">
      <c r="A1487" s="217">
        <v>41939</v>
      </c>
      <c r="B1487" s="201" t="str">
        <f t="shared" si="587"/>
        <v>19:15:00</v>
      </c>
      <c r="C1487" s="27" t="s">
        <v>52</v>
      </c>
      <c r="D1487" s="44">
        <v>1093</v>
      </c>
      <c r="E1487" s="44">
        <v>497</v>
      </c>
      <c r="F1487" s="44">
        <v>804</v>
      </c>
      <c r="G1487" s="44">
        <v>55</v>
      </c>
      <c r="H1487" s="44"/>
      <c r="I1487" s="35">
        <v>26</v>
      </c>
      <c r="J1487" s="48">
        <f>D1487+E1487+F1487</f>
        <v>2394</v>
      </c>
      <c r="K1487" s="48">
        <f>G1487+H1487+I1487</f>
        <v>81</v>
      </c>
      <c r="L1487" s="44">
        <v>774</v>
      </c>
      <c r="M1487" s="19">
        <v>396</v>
      </c>
      <c r="N1487" s="19"/>
      <c r="O1487" s="19">
        <v>25</v>
      </c>
      <c r="P1487" s="45">
        <v>14</v>
      </c>
      <c r="Q1487" s="49"/>
      <c r="R1487" s="48">
        <f t="shared" si="569"/>
        <v>1170</v>
      </c>
      <c r="S1487" s="48">
        <f t="shared" si="570"/>
        <v>39</v>
      </c>
      <c r="T1487" s="50">
        <f t="shared" si="584"/>
        <v>120</v>
      </c>
      <c r="U1487" s="51">
        <v>6.66</v>
      </c>
      <c r="V1487" s="52">
        <v>8.5</v>
      </c>
      <c r="W1487" s="53">
        <v>11.9</v>
      </c>
      <c r="X1487" s="53"/>
      <c r="Y1487" s="53"/>
      <c r="Z1487" s="53"/>
      <c r="AA1487" s="53"/>
      <c r="AB1487" s="53"/>
      <c r="AC1487" s="67">
        <f t="shared" si="571"/>
        <v>0</v>
      </c>
      <c r="AD1487" s="51"/>
      <c r="AE1487" s="20">
        <f t="shared" si="572"/>
        <v>0</v>
      </c>
      <c r="AF1487" s="85">
        <f t="shared" si="586"/>
        <v>147.06</v>
      </c>
      <c r="AG1487" s="21">
        <f t="shared" si="585"/>
        <v>147.06</v>
      </c>
      <c r="AH1487" s="82">
        <v>156</v>
      </c>
      <c r="AI1487" s="51"/>
      <c r="AJ1487" s="22">
        <f t="shared" si="573"/>
        <v>147.06</v>
      </c>
      <c r="AK1487" s="23">
        <f t="shared" si="574"/>
        <v>-11.253500000000003</v>
      </c>
      <c r="AL1487" s="54"/>
      <c r="AM1487" s="24">
        <f t="shared" si="575"/>
        <v>0</v>
      </c>
      <c r="AN1487" s="25">
        <f t="shared" si="576"/>
        <v>135.8065</v>
      </c>
      <c r="AO1487" s="26">
        <f t="shared" si="577"/>
        <v>135.8065</v>
      </c>
      <c r="AP1487" s="79"/>
      <c r="AQ1487" s="24">
        <v>70</v>
      </c>
      <c r="AR1487" s="25">
        <v>200</v>
      </c>
      <c r="AS1487" s="25">
        <v>0</v>
      </c>
      <c r="AT1487" s="25">
        <v>17</v>
      </c>
      <c r="AU1487" s="25">
        <v>54</v>
      </c>
      <c r="AV1487" s="62">
        <f t="shared" si="578"/>
        <v>341</v>
      </c>
      <c r="AW1487" s="63">
        <f t="shared" si="579"/>
        <v>323.95</v>
      </c>
      <c r="AX1487" s="114">
        <v>6</v>
      </c>
      <c r="AY1487" s="114">
        <v>20</v>
      </c>
      <c r="AZ1487" s="114">
        <v>8</v>
      </c>
      <c r="BA1487" s="114">
        <v>1</v>
      </c>
      <c r="BB1487" s="81">
        <f t="shared" si="580"/>
        <v>35</v>
      </c>
      <c r="BC1487" s="80">
        <f t="shared" si="581"/>
        <v>288.95</v>
      </c>
      <c r="BD1487" s="36">
        <f t="shared" si="582"/>
        <v>135.8065</v>
      </c>
      <c r="BE1487" s="80">
        <f t="shared" si="583"/>
        <v>150.25399999999999</v>
      </c>
    </row>
    <row r="1488" spans="1:57" ht="18" thickBot="1">
      <c r="A1488" s="217">
        <v>41939</v>
      </c>
      <c r="B1488" s="201" t="str">
        <f t="shared" si="587"/>
        <v>19:30:00</v>
      </c>
      <c r="C1488" s="27" t="s">
        <v>37</v>
      </c>
      <c r="D1488" s="44">
        <v>1098</v>
      </c>
      <c r="E1488" s="44">
        <v>503</v>
      </c>
      <c r="F1488" s="44">
        <v>806</v>
      </c>
      <c r="G1488" s="44">
        <v>55</v>
      </c>
      <c r="H1488" s="44"/>
      <c r="I1488" s="35">
        <v>26</v>
      </c>
      <c r="J1488" s="48">
        <f t="shared" si="567"/>
        <v>2407</v>
      </c>
      <c r="K1488" s="48">
        <f t="shared" si="568"/>
        <v>81</v>
      </c>
      <c r="L1488" s="44">
        <v>782</v>
      </c>
      <c r="M1488" s="19">
        <v>392</v>
      </c>
      <c r="N1488" s="19"/>
      <c r="O1488" s="19">
        <v>25</v>
      </c>
      <c r="P1488" s="45">
        <v>14</v>
      </c>
      <c r="Q1488" s="49"/>
      <c r="R1488" s="48">
        <f t="shared" si="569"/>
        <v>1174</v>
      </c>
      <c r="S1488" s="48">
        <f t="shared" si="570"/>
        <v>39</v>
      </c>
      <c r="T1488" s="50">
        <f t="shared" si="584"/>
        <v>120</v>
      </c>
      <c r="U1488" s="51">
        <v>6.66</v>
      </c>
      <c r="V1488" s="52">
        <v>8.5</v>
      </c>
      <c r="W1488" s="53">
        <v>11.9</v>
      </c>
      <c r="X1488" s="53"/>
      <c r="Y1488" s="53"/>
      <c r="Z1488" s="53"/>
      <c r="AA1488" s="53"/>
      <c r="AB1488" s="53"/>
      <c r="AC1488" s="67">
        <f t="shared" si="571"/>
        <v>0</v>
      </c>
      <c r="AD1488" s="51"/>
      <c r="AE1488" s="20">
        <f t="shared" si="572"/>
        <v>0</v>
      </c>
      <c r="AF1488" s="85">
        <f t="shared" si="586"/>
        <v>147.06</v>
      </c>
      <c r="AG1488" s="21">
        <f t="shared" si="585"/>
        <v>147.06</v>
      </c>
      <c r="AH1488" s="82">
        <v>157</v>
      </c>
      <c r="AI1488" s="51"/>
      <c r="AJ1488" s="22">
        <f t="shared" si="573"/>
        <v>147.06</v>
      </c>
      <c r="AK1488" s="23">
        <f t="shared" si="574"/>
        <v>-11.253500000000003</v>
      </c>
      <c r="AL1488" s="54"/>
      <c r="AM1488" s="24">
        <f t="shared" si="575"/>
        <v>0</v>
      </c>
      <c r="AN1488" s="25">
        <f t="shared" si="576"/>
        <v>135.8065</v>
      </c>
      <c r="AO1488" s="26">
        <f t="shared" si="577"/>
        <v>135.8065</v>
      </c>
      <c r="AP1488" s="79"/>
      <c r="AQ1488" s="24">
        <v>70</v>
      </c>
      <c r="AR1488" s="25">
        <v>200</v>
      </c>
      <c r="AS1488" s="25">
        <v>0</v>
      </c>
      <c r="AT1488" s="25">
        <v>17</v>
      </c>
      <c r="AU1488" s="25">
        <v>54</v>
      </c>
      <c r="AV1488" s="62">
        <f t="shared" si="578"/>
        <v>341</v>
      </c>
      <c r="AW1488" s="63">
        <f t="shared" si="579"/>
        <v>323.95</v>
      </c>
      <c r="AX1488" s="114">
        <v>6</v>
      </c>
      <c r="AY1488" s="114">
        <v>20</v>
      </c>
      <c r="AZ1488" s="114">
        <v>8</v>
      </c>
      <c r="BA1488" s="114">
        <v>1</v>
      </c>
      <c r="BB1488" s="81">
        <f t="shared" si="580"/>
        <v>35</v>
      </c>
      <c r="BC1488" s="80">
        <f t="shared" si="581"/>
        <v>288.95</v>
      </c>
      <c r="BD1488" s="36">
        <f t="shared" si="582"/>
        <v>135.8065</v>
      </c>
      <c r="BE1488" s="80">
        <f t="shared" si="583"/>
        <v>150.25399999999999</v>
      </c>
    </row>
    <row r="1489" spans="1:57" ht="18" thickBot="1">
      <c r="A1489" s="217">
        <v>41939</v>
      </c>
      <c r="B1489" s="201" t="str">
        <f t="shared" si="587"/>
        <v>19:45:00</v>
      </c>
      <c r="C1489" s="27" t="s">
        <v>53</v>
      </c>
      <c r="D1489" s="44">
        <v>1098</v>
      </c>
      <c r="E1489" s="44">
        <v>503</v>
      </c>
      <c r="F1489" s="44">
        <v>806</v>
      </c>
      <c r="G1489" s="44">
        <v>55</v>
      </c>
      <c r="H1489" s="44"/>
      <c r="I1489" s="35">
        <v>26</v>
      </c>
      <c r="J1489" s="48">
        <f>D1489+E1489+F1489</f>
        <v>2407</v>
      </c>
      <c r="K1489" s="48">
        <f>G1489+H1489+I1489</f>
        <v>81</v>
      </c>
      <c r="L1489" s="44">
        <v>782</v>
      </c>
      <c r="M1489" s="19">
        <v>392</v>
      </c>
      <c r="N1489" s="19"/>
      <c r="O1489" s="19">
        <v>25</v>
      </c>
      <c r="P1489" s="45">
        <v>14</v>
      </c>
      <c r="Q1489" s="49"/>
      <c r="R1489" s="48">
        <f t="shared" si="569"/>
        <v>1174</v>
      </c>
      <c r="S1489" s="48">
        <f t="shared" si="570"/>
        <v>39</v>
      </c>
      <c r="T1489" s="50">
        <f t="shared" si="584"/>
        <v>120</v>
      </c>
      <c r="U1489" s="51">
        <v>6.66</v>
      </c>
      <c r="V1489" s="52">
        <v>8.5</v>
      </c>
      <c r="W1489" s="53">
        <v>11.9</v>
      </c>
      <c r="X1489" s="53"/>
      <c r="Y1489" s="53"/>
      <c r="Z1489" s="53"/>
      <c r="AA1489" s="53"/>
      <c r="AB1489" s="53"/>
      <c r="AC1489" s="67">
        <f t="shared" si="571"/>
        <v>0</v>
      </c>
      <c r="AD1489" s="51"/>
      <c r="AE1489" s="20">
        <f t="shared" si="572"/>
        <v>0</v>
      </c>
      <c r="AF1489" s="85">
        <f t="shared" si="586"/>
        <v>147.06</v>
      </c>
      <c r="AG1489" s="21">
        <f t="shared" si="585"/>
        <v>147.06</v>
      </c>
      <c r="AH1489" s="82">
        <v>158</v>
      </c>
      <c r="AI1489" s="51"/>
      <c r="AJ1489" s="22">
        <f t="shared" si="573"/>
        <v>147.06</v>
      </c>
      <c r="AK1489" s="23">
        <f t="shared" si="574"/>
        <v>-11.253500000000003</v>
      </c>
      <c r="AL1489" s="54"/>
      <c r="AM1489" s="24">
        <f t="shared" si="575"/>
        <v>0</v>
      </c>
      <c r="AN1489" s="25">
        <f t="shared" si="576"/>
        <v>135.8065</v>
      </c>
      <c r="AO1489" s="26">
        <f t="shared" si="577"/>
        <v>135.8065</v>
      </c>
      <c r="AP1489" s="79"/>
      <c r="AQ1489" s="24">
        <v>70</v>
      </c>
      <c r="AR1489" s="25">
        <v>200</v>
      </c>
      <c r="AS1489" s="25">
        <v>0</v>
      </c>
      <c r="AT1489" s="25">
        <v>17</v>
      </c>
      <c r="AU1489" s="25">
        <v>54</v>
      </c>
      <c r="AV1489" s="62">
        <f t="shared" si="578"/>
        <v>341</v>
      </c>
      <c r="AW1489" s="63">
        <f t="shared" si="579"/>
        <v>323.95</v>
      </c>
      <c r="AX1489" s="114">
        <v>6</v>
      </c>
      <c r="AY1489" s="114">
        <v>20</v>
      </c>
      <c r="AZ1489" s="114">
        <v>8</v>
      </c>
      <c r="BA1489" s="114">
        <v>1</v>
      </c>
      <c r="BB1489" s="81">
        <f t="shared" si="580"/>
        <v>35</v>
      </c>
      <c r="BC1489" s="80">
        <f t="shared" si="581"/>
        <v>288.95</v>
      </c>
      <c r="BD1489" s="36">
        <f t="shared" si="582"/>
        <v>135.8065</v>
      </c>
      <c r="BE1489" s="80">
        <f t="shared" si="583"/>
        <v>150.25399999999999</v>
      </c>
    </row>
    <row r="1490" spans="1:57" ht="18" thickBot="1">
      <c r="A1490" s="217">
        <v>41939</v>
      </c>
      <c r="B1490" s="201" t="str">
        <f t="shared" si="587"/>
        <v>20:00:00</v>
      </c>
      <c r="C1490" s="27" t="s">
        <v>26</v>
      </c>
      <c r="D1490" s="44">
        <v>1099</v>
      </c>
      <c r="E1490" s="44">
        <v>493</v>
      </c>
      <c r="F1490" s="44">
        <v>811</v>
      </c>
      <c r="G1490" s="44">
        <v>56</v>
      </c>
      <c r="H1490" s="44"/>
      <c r="I1490" s="35">
        <v>26</v>
      </c>
      <c r="J1490" s="48">
        <f>D1490+E1490+F1490</f>
        <v>2403</v>
      </c>
      <c r="K1490" s="48">
        <f t="shared" si="568"/>
        <v>82</v>
      </c>
      <c r="L1490" s="44">
        <v>796</v>
      </c>
      <c r="M1490" s="19">
        <v>398</v>
      </c>
      <c r="N1490" s="19"/>
      <c r="O1490" s="19">
        <v>27</v>
      </c>
      <c r="P1490" s="45">
        <v>14</v>
      </c>
      <c r="Q1490" s="49"/>
      <c r="R1490" s="48">
        <f t="shared" si="569"/>
        <v>1194</v>
      </c>
      <c r="S1490" s="48">
        <f t="shared" si="570"/>
        <v>41</v>
      </c>
      <c r="T1490" s="50">
        <f t="shared" si="584"/>
        <v>123</v>
      </c>
      <c r="U1490" s="51">
        <v>6.66</v>
      </c>
      <c r="V1490" s="52">
        <v>8.5</v>
      </c>
      <c r="W1490" s="53">
        <v>11.8</v>
      </c>
      <c r="X1490" s="53"/>
      <c r="Y1490" s="53"/>
      <c r="Z1490" s="53"/>
      <c r="AA1490" s="53"/>
      <c r="AB1490" s="53"/>
      <c r="AC1490" s="67">
        <f t="shared" si="571"/>
        <v>0</v>
      </c>
      <c r="AD1490" s="51">
        <v>15</v>
      </c>
      <c r="AE1490" s="20">
        <f t="shared" si="572"/>
        <v>15</v>
      </c>
      <c r="AF1490" s="85">
        <f t="shared" si="586"/>
        <v>149.96</v>
      </c>
      <c r="AG1490" s="21">
        <f t="shared" si="585"/>
        <v>134.96</v>
      </c>
      <c r="AH1490" s="82">
        <v>159</v>
      </c>
      <c r="AI1490" s="51"/>
      <c r="AJ1490" s="22">
        <f t="shared" si="573"/>
        <v>149.96</v>
      </c>
      <c r="AK1490" s="23">
        <f t="shared" si="574"/>
        <v>0.84649999999999181</v>
      </c>
      <c r="AL1490" s="54"/>
      <c r="AM1490" s="24">
        <f t="shared" si="575"/>
        <v>15</v>
      </c>
      <c r="AN1490" s="25">
        <f t="shared" si="576"/>
        <v>135.8065</v>
      </c>
      <c r="AO1490" s="26">
        <f t="shared" si="577"/>
        <v>150.8065</v>
      </c>
      <c r="AP1490" s="79"/>
      <c r="AQ1490" s="24">
        <v>70</v>
      </c>
      <c r="AR1490" s="25">
        <v>200</v>
      </c>
      <c r="AS1490" s="25">
        <v>0</v>
      </c>
      <c r="AT1490" s="25">
        <v>17</v>
      </c>
      <c r="AU1490" s="25">
        <v>54</v>
      </c>
      <c r="AV1490" s="62">
        <f t="shared" si="578"/>
        <v>341</v>
      </c>
      <c r="AW1490" s="63">
        <f t="shared" si="579"/>
        <v>323.95</v>
      </c>
      <c r="AX1490" s="114">
        <v>6</v>
      </c>
      <c r="AY1490" s="114">
        <v>20</v>
      </c>
      <c r="AZ1490" s="114">
        <v>8</v>
      </c>
      <c r="BA1490" s="114">
        <v>1</v>
      </c>
      <c r="BB1490" s="81">
        <f t="shared" si="580"/>
        <v>35</v>
      </c>
      <c r="BC1490" s="80">
        <f t="shared" si="581"/>
        <v>288.95</v>
      </c>
      <c r="BD1490" s="36">
        <f t="shared" si="582"/>
        <v>135.8065</v>
      </c>
      <c r="BE1490" s="80">
        <f t="shared" si="583"/>
        <v>150.25399999999999</v>
      </c>
    </row>
    <row r="1491" spans="1:57" ht="18" thickBot="1">
      <c r="A1491" s="217">
        <v>41939</v>
      </c>
      <c r="B1491" s="201" t="str">
        <f t="shared" si="587"/>
        <v>20:15:00</v>
      </c>
      <c r="C1491" s="27" t="s">
        <v>54</v>
      </c>
      <c r="D1491" s="44">
        <v>1099</v>
      </c>
      <c r="E1491" s="44">
        <v>493</v>
      </c>
      <c r="F1491" s="44">
        <v>811</v>
      </c>
      <c r="G1491" s="44">
        <v>56</v>
      </c>
      <c r="H1491" s="44"/>
      <c r="I1491" s="35">
        <v>26</v>
      </c>
      <c r="J1491" s="48">
        <f>D1491+E1491+F1491</f>
        <v>2403</v>
      </c>
      <c r="K1491" s="48">
        <f>G1491+H1491+I1491</f>
        <v>82</v>
      </c>
      <c r="L1491" s="44">
        <v>796</v>
      </c>
      <c r="M1491" s="19">
        <v>398</v>
      </c>
      <c r="N1491" s="19"/>
      <c r="O1491" s="19">
        <v>27</v>
      </c>
      <c r="P1491" s="45">
        <v>14</v>
      </c>
      <c r="Q1491" s="49"/>
      <c r="R1491" s="48">
        <f t="shared" si="569"/>
        <v>1194</v>
      </c>
      <c r="S1491" s="48">
        <f t="shared" si="570"/>
        <v>41</v>
      </c>
      <c r="T1491" s="50">
        <f t="shared" si="584"/>
        <v>123</v>
      </c>
      <c r="U1491" s="51">
        <v>6.66</v>
      </c>
      <c r="V1491" s="52">
        <v>8.5</v>
      </c>
      <c r="W1491" s="53">
        <v>11.8</v>
      </c>
      <c r="X1491" s="53"/>
      <c r="Y1491" s="53"/>
      <c r="Z1491" s="53"/>
      <c r="AA1491" s="53"/>
      <c r="AB1491" s="53"/>
      <c r="AC1491" s="67">
        <f t="shared" si="571"/>
        <v>0</v>
      </c>
      <c r="AD1491" s="51">
        <v>15</v>
      </c>
      <c r="AE1491" s="20">
        <f t="shared" si="572"/>
        <v>15</v>
      </c>
      <c r="AF1491" s="85">
        <f t="shared" si="586"/>
        <v>149.96</v>
      </c>
      <c r="AG1491" s="21">
        <f t="shared" si="585"/>
        <v>134.96</v>
      </c>
      <c r="AH1491" s="82">
        <v>160</v>
      </c>
      <c r="AI1491" s="51"/>
      <c r="AJ1491" s="22">
        <f t="shared" si="573"/>
        <v>149.96</v>
      </c>
      <c r="AK1491" s="23">
        <f t="shared" si="574"/>
        <v>0.84649999999999181</v>
      </c>
      <c r="AL1491" s="54"/>
      <c r="AM1491" s="24">
        <f t="shared" si="575"/>
        <v>15</v>
      </c>
      <c r="AN1491" s="25">
        <f t="shared" si="576"/>
        <v>135.8065</v>
      </c>
      <c r="AO1491" s="26">
        <f t="shared" si="577"/>
        <v>150.8065</v>
      </c>
      <c r="AP1491" s="79"/>
      <c r="AQ1491" s="24">
        <v>70</v>
      </c>
      <c r="AR1491" s="25">
        <v>200</v>
      </c>
      <c r="AS1491" s="25">
        <v>0</v>
      </c>
      <c r="AT1491" s="25">
        <v>17</v>
      </c>
      <c r="AU1491" s="25">
        <v>54</v>
      </c>
      <c r="AV1491" s="62">
        <f t="shared" si="578"/>
        <v>341</v>
      </c>
      <c r="AW1491" s="63">
        <f t="shared" si="579"/>
        <v>323.95</v>
      </c>
      <c r="AX1491" s="114">
        <v>6</v>
      </c>
      <c r="AY1491" s="114">
        <v>20</v>
      </c>
      <c r="AZ1491" s="114">
        <v>8</v>
      </c>
      <c r="BA1491" s="114">
        <v>1</v>
      </c>
      <c r="BB1491" s="81">
        <f t="shared" si="580"/>
        <v>35</v>
      </c>
      <c r="BC1491" s="80">
        <f t="shared" si="581"/>
        <v>288.95</v>
      </c>
      <c r="BD1491" s="36">
        <f t="shared" si="582"/>
        <v>135.8065</v>
      </c>
      <c r="BE1491" s="80">
        <f t="shared" si="583"/>
        <v>150.25399999999999</v>
      </c>
    </row>
    <row r="1492" spans="1:57" ht="18" thickBot="1">
      <c r="A1492" s="217">
        <v>41939</v>
      </c>
      <c r="B1492" s="201" t="str">
        <f t="shared" si="587"/>
        <v>20:30:00</v>
      </c>
      <c r="C1492" s="27" t="s">
        <v>55</v>
      </c>
      <c r="D1492" s="44">
        <v>1066</v>
      </c>
      <c r="E1492" s="44">
        <v>490</v>
      </c>
      <c r="F1492" s="44">
        <v>803</v>
      </c>
      <c r="G1492" s="44">
        <v>55</v>
      </c>
      <c r="H1492" s="44"/>
      <c r="I1492" s="35">
        <v>26</v>
      </c>
      <c r="J1492" s="48">
        <f t="shared" si="567"/>
        <v>2359</v>
      </c>
      <c r="K1492" s="48">
        <f t="shared" si="568"/>
        <v>81</v>
      </c>
      <c r="L1492" s="44">
        <v>790</v>
      </c>
      <c r="M1492" s="19">
        <v>394</v>
      </c>
      <c r="N1492" s="19"/>
      <c r="O1492" s="19">
        <v>27</v>
      </c>
      <c r="P1492" s="45">
        <v>14</v>
      </c>
      <c r="Q1492" s="49"/>
      <c r="R1492" s="48">
        <f t="shared" si="569"/>
        <v>1184</v>
      </c>
      <c r="S1492" s="48">
        <f t="shared" si="570"/>
        <v>41</v>
      </c>
      <c r="T1492" s="50">
        <f t="shared" si="584"/>
        <v>122</v>
      </c>
      <c r="U1492" s="51">
        <v>6.66</v>
      </c>
      <c r="V1492" s="52">
        <v>7.2</v>
      </c>
      <c r="W1492" s="53">
        <v>11.8</v>
      </c>
      <c r="X1492" s="53"/>
      <c r="Y1492" s="53"/>
      <c r="Z1492" s="53"/>
      <c r="AA1492" s="53"/>
      <c r="AB1492" s="53"/>
      <c r="AC1492" s="67">
        <f t="shared" si="571"/>
        <v>0</v>
      </c>
      <c r="AD1492" s="51">
        <v>15</v>
      </c>
      <c r="AE1492" s="20">
        <f t="shared" si="572"/>
        <v>15</v>
      </c>
      <c r="AF1492" s="85">
        <f t="shared" si="586"/>
        <v>147.66</v>
      </c>
      <c r="AG1492" s="21">
        <f t="shared" si="585"/>
        <v>132.66</v>
      </c>
      <c r="AH1492" s="82">
        <v>161</v>
      </c>
      <c r="AI1492" s="51"/>
      <c r="AJ1492" s="22">
        <f t="shared" si="573"/>
        <v>147.66</v>
      </c>
      <c r="AK1492" s="23">
        <f t="shared" si="574"/>
        <v>3.1465000000000032</v>
      </c>
      <c r="AL1492" s="54"/>
      <c r="AM1492" s="24">
        <f t="shared" si="575"/>
        <v>15</v>
      </c>
      <c r="AN1492" s="25">
        <f t="shared" si="576"/>
        <v>135.8065</v>
      </c>
      <c r="AO1492" s="26">
        <f t="shared" si="577"/>
        <v>150.8065</v>
      </c>
      <c r="AP1492" s="79"/>
      <c r="AQ1492" s="24">
        <v>70</v>
      </c>
      <c r="AR1492" s="25">
        <v>200</v>
      </c>
      <c r="AS1492" s="25">
        <v>0</v>
      </c>
      <c r="AT1492" s="25">
        <v>17</v>
      </c>
      <c r="AU1492" s="25">
        <v>54</v>
      </c>
      <c r="AV1492" s="62">
        <f t="shared" si="578"/>
        <v>341</v>
      </c>
      <c r="AW1492" s="63">
        <f t="shared" si="579"/>
        <v>323.95</v>
      </c>
      <c r="AX1492" s="114">
        <v>6</v>
      </c>
      <c r="AY1492" s="114">
        <v>20</v>
      </c>
      <c r="AZ1492" s="114">
        <v>8</v>
      </c>
      <c r="BA1492" s="114">
        <v>1</v>
      </c>
      <c r="BB1492" s="81">
        <f t="shared" si="580"/>
        <v>35</v>
      </c>
      <c r="BC1492" s="80">
        <f t="shared" si="581"/>
        <v>288.95</v>
      </c>
      <c r="BD1492" s="36">
        <f t="shared" si="582"/>
        <v>135.8065</v>
      </c>
      <c r="BE1492" s="80">
        <f t="shared" si="583"/>
        <v>150.25399999999999</v>
      </c>
    </row>
    <row r="1493" spans="1:57" ht="18" thickBot="1">
      <c r="A1493" s="217">
        <v>41939</v>
      </c>
      <c r="B1493" s="201" t="str">
        <f t="shared" si="587"/>
        <v>20:45:00</v>
      </c>
      <c r="C1493" s="27" t="s">
        <v>56</v>
      </c>
      <c r="D1493" s="44">
        <v>1066</v>
      </c>
      <c r="E1493" s="44">
        <v>490</v>
      </c>
      <c r="F1493" s="44">
        <v>803</v>
      </c>
      <c r="G1493" s="44">
        <v>55</v>
      </c>
      <c r="H1493" s="44"/>
      <c r="I1493" s="35">
        <v>26</v>
      </c>
      <c r="J1493" s="48">
        <f t="shared" si="567"/>
        <v>2359</v>
      </c>
      <c r="K1493" s="48">
        <f t="shared" si="568"/>
        <v>81</v>
      </c>
      <c r="L1493" s="44">
        <v>790</v>
      </c>
      <c r="M1493" s="19">
        <v>394</v>
      </c>
      <c r="N1493" s="19"/>
      <c r="O1493" s="19">
        <v>27</v>
      </c>
      <c r="P1493" s="45">
        <v>14</v>
      </c>
      <c r="Q1493" s="49"/>
      <c r="R1493" s="48">
        <f t="shared" si="569"/>
        <v>1184</v>
      </c>
      <c r="S1493" s="48">
        <f t="shared" si="570"/>
        <v>41</v>
      </c>
      <c r="T1493" s="50">
        <f t="shared" si="584"/>
        <v>122</v>
      </c>
      <c r="U1493" s="51">
        <v>6.66</v>
      </c>
      <c r="V1493" s="52">
        <v>7.2</v>
      </c>
      <c r="W1493" s="53">
        <v>11.8</v>
      </c>
      <c r="X1493" s="53"/>
      <c r="Y1493" s="53"/>
      <c r="Z1493" s="53"/>
      <c r="AA1493" s="53"/>
      <c r="AB1493" s="53"/>
      <c r="AC1493" s="67">
        <f t="shared" si="571"/>
        <v>0</v>
      </c>
      <c r="AD1493" s="51">
        <v>15</v>
      </c>
      <c r="AE1493" s="20">
        <f t="shared" si="572"/>
        <v>15</v>
      </c>
      <c r="AF1493" s="85">
        <f t="shared" si="586"/>
        <v>147.66</v>
      </c>
      <c r="AG1493" s="21">
        <f t="shared" si="585"/>
        <v>132.66</v>
      </c>
      <c r="AH1493" s="82">
        <v>162</v>
      </c>
      <c r="AI1493" s="51"/>
      <c r="AJ1493" s="22">
        <f t="shared" si="573"/>
        <v>147.66</v>
      </c>
      <c r="AK1493" s="23">
        <f t="shared" si="574"/>
        <v>3.1465000000000032</v>
      </c>
      <c r="AL1493" s="54"/>
      <c r="AM1493" s="24">
        <f t="shared" si="575"/>
        <v>15</v>
      </c>
      <c r="AN1493" s="25">
        <f t="shared" si="576"/>
        <v>135.8065</v>
      </c>
      <c r="AO1493" s="26">
        <f t="shared" si="577"/>
        <v>150.8065</v>
      </c>
      <c r="AP1493" s="79"/>
      <c r="AQ1493" s="24">
        <v>70</v>
      </c>
      <c r="AR1493" s="25">
        <v>200</v>
      </c>
      <c r="AS1493" s="25">
        <v>0</v>
      </c>
      <c r="AT1493" s="25">
        <v>17</v>
      </c>
      <c r="AU1493" s="25">
        <v>54</v>
      </c>
      <c r="AV1493" s="62">
        <f t="shared" si="578"/>
        <v>341</v>
      </c>
      <c r="AW1493" s="63">
        <f t="shared" si="579"/>
        <v>323.95</v>
      </c>
      <c r="AX1493" s="114">
        <v>6</v>
      </c>
      <c r="AY1493" s="114">
        <v>20</v>
      </c>
      <c r="AZ1493" s="114">
        <v>8</v>
      </c>
      <c r="BA1493" s="114">
        <v>1</v>
      </c>
      <c r="BB1493" s="81">
        <f t="shared" si="580"/>
        <v>35</v>
      </c>
      <c r="BC1493" s="80">
        <f t="shared" si="581"/>
        <v>288.95</v>
      </c>
      <c r="BD1493" s="36">
        <f t="shared" si="582"/>
        <v>135.8065</v>
      </c>
      <c r="BE1493" s="80">
        <f t="shared" si="583"/>
        <v>150.25399999999999</v>
      </c>
    </row>
    <row r="1494" spans="1:57" ht="18" thickBot="1">
      <c r="A1494" s="217">
        <v>41939</v>
      </c>
      <c r="B1494" s="201" t="str">
        <f t="shared" si="587"/>
        <v>21:00:00</v>
      </c>
      <c r="C1494" s="27" t="s">
        <v>27</v>
      </c>
      <c r="D1494" s="44">
        <v>1071</v>
      </c>
      <c r="E1494" s="44">
        <v>475</v>
      </c>
      <c r="F1494" s="44">
        <v>789</v>
      </c>
      <c r="G1494" s="44">
        <v>55</v>
      </c>
      <c r="H1494" s="44"/>
      <c r="I1494" s="35">
        <v>26</v>
      </c>
      <c r="J1494" s="48">
        <f t="shared" si="567"/>
        <v>2335</v>
      </c>
      <c r="K1494" s="48">
        <f t="shared" si="568"/>
        <v>81</v>
      </c>
      <c r="L1494" s="44">
        <v>787</v>
      </c>
      <c r="M1494" s="19">
        <v>390</v>
      </c>
      <c r="N1494" s="19"/>
      <c r="O1494" s="19">
        <v>26</v>
      </c>
      <c r="P1494" s="45">
        <v>14</v>
      </c>
      <c r="Q1494" s="49"/>
      <c r="R1494" s="48">
        <f t="shared" si="569"/>
        <v>1177</v>
      </c>
      <c r="S1494" s="48">
        <f t="shared" si="570"/>
        <v>40</v>
      </c>
      <c r="T1494" s="50">
        <f t="shared" si="584"/>
        <v>121</v>
      </c>
      <c r="U1494" s="51">
        <v>6.66</v>
      </c>
      <c r="V1494" s="52">
        <v>7.2</v>
      </c>
      <c r="W1494" s="53">
        <v>11.3</v>
      </c>
      <c r="X1494" s="53"/>
      <c r="Y1494" s="53"/>
      <c r="Z1494" s="53"/>
      <c r="AA1494" s="53"/>
      <c r="AB1494" s="53"/>
      <c r="AC1494" s="67">
        <f t="shared" si="571"/>
        <v>0</v>
      </c>
      <c r="AD1494" s="51">
        <v>15</v>
      </c>
      <c r="AE1494" s="20">
        <f t="shared" si="572"/>
        <v>15</v>
      </c>
      <c r="AF1494" s="85">
        <f t="shared" si="586"/>
        <v>146.16</v>
      </c>
      <c r="AG1494" s="21">
        <f t="shared" si="585"/>
        <v>131.16</v>
      </c>
      <c r="AH1494" s="82">
        <v>163</v>
      </c>
      <c r="AI1494" s="51"/>
      <c r="AJ1494" s="22">
        <f t="shared" si="573"/>
        <v>146.16</v>
      </c>
      <c r="AK1494" s="23">
        <f t="shared" si="574"/>
        <v>4.6465000000000032</v>
      </c>
      <c r="AL1494" s="54"/>
      <c r="AM1494" s="24">
        <f t="shared" si="575"/>
        <v>15</v>
      </c>
      <c r="AN1494" s="25">
        <f t="shared" si="576"/>
        <v>135.8065</v>
      </c>
      <c r="AO1494" s="26">
        <f t="shared" si="577"/>
        <v>150.8065</v>
      </c>
      <c r="AP1494" s="79"/>
      <c r="AQ1494" s="24">
        <v>70</v>
      </c>
      <c r="AR1494" s="25">
        <v>200</v>
      </c>
      <c r="AS1494" s="25">
        <v>0</v>
      </c>
      <c r="AT1494" s="25">
        <v>17</v>
      </c>
      <c r="AU1494" s="25">
        <v>54</v>
      </c>
      <c r="AV1494" s="62">
        <f t="shared" si="578"/>
        <v>341</v>
      </c>
      <c r="AW1494" s="63">
        <f t="shared" si="579"/>
        <v>323.95</v>
      </c>
      <c r="AX1494" s="114">
        <v>6</v>
      </c>
      <c r="AY1494" s="114">
        <v>20</v>
      </c>
      <c r="AZ1494" s="114">
        <v>8</v>
      </c>
      <c r="BA1494" s="114">
        <v>1</v>
      </c>
      <c r="BB1494" s="81">
        <f t="shared" si="580"/>
        <v>35</v>
      </c>
      <c r="BC1494" s="80">
        <f t="shared" si="581"/>
        <v>288.95</v>
      </c>
      <c r="BD1494" s="36">
        <f t="shared" si="582"/>
        <v>135.8065</v>
      </c>
      <c r="BE1494" s="80">
        <f t="shared" si="583"/>
        <v>150.25399999999999</v>
      </c>
    </row>
    <row r="1495" spans="1:57" ht="18" thickBot="1">
      <c r="A1495" s="217">
        <v>41939</v>
      </c>
      <c r="B1495" s="201" t="str">
        <f t="shared" si="587"/>
        <v>21:15:00</v>
      </c>
      <c r="C1495" s="27" t="s">
        <v>57</v>
      </c>
      <c r="D1495" s="44">
        <v>1071</v>
      </c>
      <c r="E1495" s="44">
        <v>475</v>
      </c>
      <c r="F1495" s="44">
        <v>789</v>
      </c>
      <c r="G1495" s="44">
        <v>55</v>
      </c>
      <c r="H1495" s="44"/>
      <c r="I1495" s="35">
        <v>26</v>
      </c>
      <c r="J1495" s="48">
        <f t="shared" si="567"/>
        <v>2335</v>
      </c>
      <c r="K1495" s="48">
        <f t="shared" si="568"/>
        <v>81</v>
      </c>
      <c r="L1495" s="44">
        <v>787</v>
      </c>
      <c r="M1495" s="19">
        <v>390</v>
      </c>
      <c r="N1495" s="19"/>
      <c r="O1495" s="19">
        <v>26</v>
      </c>
      <c r="P1495" s="45">
        <v>14</v>
      </c>
      <c r="Q1495" s="49"/>
      <c r="R1495" s="48">
        <f t="shared" si="569"/>
        <v>1177</v>
      </c>
      <c r="S1495" s="48">
        <f t="shared" si="570"/>
        <v>40</v>
      </c>
      <c r="T1495" s="50">
        <f t="shared" si="584"/>
        <v>121</v>
      </c>
      <c r="U1495" s="51">
        <v>6.66</v>
      </c>
      <c r="V1495" s="52">
        <v>7.2</v>
      </c>
      <c r="W1495" s="53">
        <v>11.3</v>
      </c>
      <c r="X1495" s="53"/>
      <c r="Y1495" s="53"/>
      <c r="Z1495" s="53"/>
      <c r="AA1495" s="53"/>
      <c r="AB1495" s="53"/>
      <c r="AC1495" s="67">
        <f t="shared" si="571"/>
        <v>0</v>
      </c>
      <c r="AD1495" s="51">
        <v>15</v>
      </c>
      <c r="AE1495" s="20">
        <f t="shared" si="572"/>
        <v>15</v>
      </c>
      <c r="AF1495" s="85">
        <f t="shared" si="586"/>
        <v>146.16</v>
      </c>
      <c r="AG1495" s="21">
        <f t="shared" si="585"/>
        <v>131.16</v>
      </c>
      <c r="AH1495" s="82">
        <v>164</v>
      </c>
      <c r="AI1495" s="51"/>
      <c r="AJ1495" s="22">
        <f t="shared" si="573"/>
        <v>146.16</v>
      </c>
      <c r="AK1495" s="23">
        <f t="shared" si="574"/>
        <v>4.6465000000000032</v>
      </c>
      <c r="AL1495" s="54"/>
      <c r="AM1495" s="24">
        <f t="shared" si="575"/>
        <v>15</v>
      </c>
      <c r="AN1495" s="25">
        <f t="shared" si="576"/>
        <v>135.8065</v>
      </c>
      <c r="AO1495" s="26">
        <f t="shared" si="577"/>
        <v>150.8065</v>
      </c>
      <c r="AP1495" s="79"/>
      <c r="AQ1495" s="24">
        <v>70</v>
      </c>
      <c r="AR1495" s="25">
        <v>200</v>
      </c>
      <c r="AS1495" s="25">
        <v>0</v>
      </c>
      <c r="AT1495" s="25">
        <v>17</v>
      </c>
      <c r="AU1495" s="25">
        <v>54</v>
      </c>
      <c r="AV1495" s="62">
        <f t="shared" si="578"/>
        <v>341</v>
      </c>
      <c r="AW1495" s="63">
        <f t="shared" si="579"/>
        <v>323.95</v>
      </c>
      <c r="AX1495" s="114">
        <v>6</v>
      </c>
      <c r="AY1495" s="114">
        <v>20</v>
      </c>
      <c r="AZ1495" s="114">
        <v>8</v>
      </c>
      <c r="BA1495" s="114">
        <v>1</v>
      </c>
      <c r="BB1495" s="81">
        <f t="shared" si="580"/>
        <v>35</v>
      </c>
      <c r="BC1495" s="80">
        <f t="shared" si="581"/>
        <v>288.95</v>
      </c>
      <c r="BD1495" s="36">
        <f t="shared" si="582"/>
        <v>135.8065</v>
      </c>
      <c r="BE1495" s="80">
        <f t="shared" si="583"/>
        <v>150.25399999999999</v>
      </c>
    </row>
    <row r="1496" spans="1:57" ht="18" thickBot="1">
      <c r="A1496" s="217">
        <v>41939</v>
      </c>
      <c r="B1496" s="201" t="str">
        <f t="shared" si="587"/>
        <v>21:30:00</v>
      </c>
      <c r="C1496" s="27" t="s">
        <v>58</v>
      </c>
      <c r="D1496" s="44">
        <v>1020</v>
      </c>
      <c r="E1496" s="44">
        <v>448</v>
      </c>
      <c r="F1496" s="44">
        <v>750</v>
      </c>
      <c r="G1496" s="44">
        <v>52</v>
      </c>
      <c r="H1496" s="44"/>
      <c r="I1496" s="35">
        <v>25</v>
      </c>
      <c r="J1496" s="48">
        <f t="shared" si="567"/>
        <v>2218</v>
      </c>
      <c r="K1496" s="48">
        <f t="shared" si="568"/>
        <v>77</v>
      </c>
      <c r="L1496" s="44">
        <v>762</v>
      </c>
      <c r="M1496" s="19">
        <v>385</v>
      </c>
      <c r="N1496" s="19"/>
      <c r="O1496" s="19">
        <v>23</v>
      </c>
      <c r="P1496" s="45">
        <v>14</v>
      </c>
      <c r="Q1496" s="49"/>
      <c r="R1496" s="48">
        <f t="shared" si="569"/>
        <v>1147</v>
      </c>
      <c r="S1496" s="48">
        <f t="shared" si="570"/>
        <v>37</v>
      </c>
      <c r="T1496" s="50">
        <f t="shared" si="584"/>
        <v>114</v>
      </c>
      <c r="U1496" s="51">
        <v>6.66</v>
      </c>
      <c r="V1496" s="52">
        <v>6</v>
      </c>
      <c r="W1496" s="53">
        <v>11.3</v>
      </c>
      <c r="X1496" s="53"/>
      <c r="Y1496" s="53"/>
      <c r="Z1496" s="53"/>
      <c r="AA1496" s="53"/>
      <c r="AB1496" s="53"/>
      <c r="AC1496" s="67">
        <f t="shared" si="571"/>
        <v>0</v>
      </c>
      <c r="AD1496" s="51">
        <v>15</v>
      </c>
      <c r="AE1496" s="20">
        <f t="shared" si="572"/>
        <v>15</v>
      </c>
      <c r="AF1496" s="85">
        <f t="shared" si="586"/>
        <v>137.96</v>
      </c>
      <c r="AG1496" s="21">
        <f t="shared" si="585"/>
        <v>122.96000000000001</v>
      </c>
      <c r="AH1496" s="82">
        <v>165</v>
      </c>
      <c r="AI1496" s="51"/>
      <c r="AJ1496" s="22">
        <f t="shared" si="573"/>
        <v>137.96</v>
      </c>
      <c r="AK1496" s="23">
        <f t="shared" si="574"/>
        <v>12.846499999999992</v>
      </c>
      <c r="AL1496" s="54"/>
      <c r="AM1496" s="24">
        <f t="shared" si="575"/>
        <v>15</v>
      </c>
      <c r="AN1496" s="25">
        <f t="shared" si="576"/>
        <v>135.8065</v>
      </c>
      <c r="AO1496" s="26">
        <f t="shared" si="577"/>
        <v>150.8065</v>
      </c>
      <c r="AP1496" s="79"/>
      <c r="AQ1496" s="24">
        <v>70</v>
      </c>
      <c r="AR1496" s="25">
        <v>200</v>
      </c>
      <c r="AS1496" s="25">
        <v>0</v>
      </c>
      <c r="AT1496" s="25">
        <v>17</v>
      </c>
      <c r="AU1496" s="25">
        <v>54</v>
      </c>
      <c r="AV1496" s="62">
        <f t="shared" si="578"/>
        <v>341</v>
      </c>
      <c r="AW1496" s="63">
        <f t="shared" si="579"/>
        <v>323.95</v>
      </c>
      <c r="AX1496" s="114">
        <v>6</v>
      </c>
      <c r="AY1496" s="114">
        <v>20</v>
      </c>
      <c r="AZ1496" s="114">
        <v>8</v>
      </c>
      <c r="BA1496" s="114">
        <v>1</v>
      </c>
      <c r="BB1496" s="81">
        <f t="shared" si="580"/>
        <v>35</v>
      </c>
      <c r="BC1496" s="80">
        <f t="shared" si="581"/>
        <v>288.95</v>
      </c>
      <c r="BD1496" s="36">
        <f t="shared" si="582"/>
        <v>135.8065</v>
      </c>
      <c r="BE1496" s="80">
        <f t="shared" si="583"/>
        <v>150.25399999999999</v>
      </c>
    </row>
    <row r="1497" spans="1:57" ht="18" thickBot="1">
      <c r="A1497" s="217">
        <v>41939</v>
      </c>
      <c r="B1497" s="201" t="str">
        <f t="shared" si="587"/>
        <v>21:45:00</v>
      </c>
      <c r="C1497" s="27" t="s">
        <v>59</v>
      </c>
      <c r="D1497" s="44">
        <v>1020</v>
      </c>
      <c r="E1497" s="44">
        <v>448</v>
      </c>
      <c r="F1497" s="44">
        <v>750</v>
      </c>
      <c r="G1497" s="44">
        <v>52</v>
      </c>
      <c r="H1497" s="44"/>
      <c r="I1497" s="35">
        <v>25</v>
      </c>
      <c r="J1497" s="48">
        <f t="shared" si="567"/>
        <v>2218</v>
      </c>
      <c r="K1497" s="48">
        <f t="shared" si="568"/>
        <v>77</v>
      </c>
      <c r="L1497" s="44">
        <v>762</v>
      </c>
      <c r="M1497" s="19">
        <v>385</v>
      </c>
      <c r="N1497" s="19"/>
      <c r="O1497" s="19">
        <v>23</v>
      </c>
      <c r="P1497" s="45">
        <v>14</v>
      </c>
      <c r="Q1497" s="49"/>
      <c r="R1497" s="48">
        <f t="shared" si="569"/>
        <v>1147</v>
      </c>
      <c r="S1497" s="48">
        <f t="shared" si="570"/>
        <v>37</v>
      </c>
      <c r="T1497" s="50">
        <f t="shared" si="584"/>
        <v>114</v>
      </c>
      <c r="U1497" s="51">
        <v>6.66</v>
      </c>
      <c r="V1497" s="52">
        <v>6</v>
      </c>
      <c r="W1497" s="53">
        <v>11.3</v>
      </c>
      <c r="X1497" s="53"/>
      <c r="Y1497" s="53"/>
      <c r="Z1497" s="53"/>
      <c r="AA1497" s="53"/>
      <c r="AB1497" s="53"/>
      <c r="AC1497" s="67">
        <f t="shared" si="571"/>
        <v>0</v>
      </c>
      <c r="AD1497" s="51">
        <v>15</v>
      </c>
      <c r="AE1497" s="20">
        <f t="shared" si="572"/>
        <v>15</v>
      </c>
      <c r="AF1497" s="85">
        <f t="shared" si="586"/>
        <v>137.96</v>
      </c>
      <c r="AG1497" s="21">
        <f t="shared" si="585"/>
        <v>122.96000000000001</v>
      </c>
      <c r="AH1497" s="82">
        <v>166</v>
      </c>
      <c r="AI1497" s="51"/>
      <c r="AJ1497" s="22">
        <f t="shared" si="573"/>
        <v>137.96</v>
      </c>
      <c r="AK1497" s="23">
        <f t="shared" si="574"/>
        <v>12.846499999999992</v>
      </c>
      <c r="AL1497" s="54"/>
      <c r="AM1497" s="24">
        <f t="shared" si="575"/>
        <v>15</v>
      </c>
      <c r="AN1497" s="25">
        <f t="shared" si="576"/>
        <v>135.8065</v>
      </c>
      <c r="AO1497" s="26">
        <f t="shared" si="577"/>
        <v>150.8065</v>
      </c>
      <c r="AP1497" s="79"/>
      <c r="AQ1497" s="24">
        <v>70</v>
      </c>
      <c r="AR1497" s="25">
        <v>200</v>
      </c>
      <c r="AS1497" s="25">
        <v>0</v>
      </c>
      <c r="AT1497" s="25">
        <v>17</v>
      </c>
      <c r="AU1497" s="25">
        <v>54</v>
      </c>
      <c r="AV1497" s="62">
        <f t="shared" si="578"/>
        <v>341</v>
      </c>
      <c r="AW1497" s="63">
        <f t="shared" si="579"/>
        <v>323.95</v>
      </c>
      <c r="AX1497" s="114">
        <v>6</v>
      </c>
      <c r="AY1497" s="114">
        <v>20</v>
      </c>
      <c r="AZ1497" s="114">
        <v>8</v>
      </c>
      <c r="BA1497" s="114">
        <v>1</v>
      </c>
      <c r="BB1497" s="81">
        <f t="shared" si="580"/>
        <v>35</v>
      </c>
      <c r="BC1497" s="80">
        <f t="shared" si="581"/>
        <v>288.95</v>
      </c>
      <c r="BD1497" s="36">
        <f t="shared" si="582"/>
        <v>135.8065</v>
      </c>
      <c r="BE1497" s="80">
        <f t="shared" si="583"/>
        <v>150.25399999999999</v>
      </c>
    </row>
    <row r="1498" spans="1:57" ht="18" thickBot="1">
      <c r="A1498" s="217">
        <v>41939</v>
      </c>
      <c r="B1498" s="201" t="str">
        <f t="shared" si="587"/>
        <v>22:00:00</v>
      </c>
      <c r="C1498" s="27" t="s">
        <v>28</v>
      </c>
      <c r="D1498" s="44">
        <v>958</v>
      </c>
      <c r="E1498" s="44">
        <v>432</v>
      </c>
      <c r="F1498" s="44">
        <v>714</v>
      </c>
      <c r="G1498" s="44">
        <v>49</v>
      </c>
      <c r="H1498" s="44"/>
      <c r="I1498" s="35">
        <v>24</v>
      </c>
      <c r="J1498" s="48">
        <f t="shared" si="567"/>
        <v>2104</v>
      </c>
      <c r="K1498" s="48">
        <f t="shared" si="568"/>
        <v>73</v>
      </c>
      <c r="L1498" s="44">
        <v>738</v>
      </c>
      <c r="M1498" s="19">
        <v>370</v>
      </c>
      <c r="N1498" s="19"/>
      <c r="O1498" s="19">
        <v>24</v>
      </c>
      <c r="P1498" s="45">
        <v>13</v>
      </c>
      <c r="Q1498" s="49"/>
      <c r="R1498" s="48">
        <f t="shared" si="569"/>
        <v>1108</v>
      </c>
      <c r="S1498" s="48">
        <f t="shared" si="570"/>
        <v>37</v>
      </c>
      <c r="T1498" s="50">
        <f t="shared" si="584"/>
        <v>110</v>
      </c>
      <c r="U1498" s="51">
        <v>5.6</v>
      </c>
      <c r="V1498" s="52">
        <v>6</v>
      </c>
      <c r="W1498" s="53">
        <v>10.4</v>
      </c>
      <c r="X1498" s="53"/>
      <c r="Y1498" s="53"/>
      <c r="Z1498" s="53"/>
      <c r="AA1498" s="53"/>
      <c r="AB1498" s="53"/>
      <c r="AC1498" s="67">
        <f t="shared" si="571"/>
        <v>0</v>
      </c>
      <c r="AD1498" s="51">
        <v>15</v>
      </c>
      <c r="AE1498" s="20">
        <f t="shared" si="572"/>
        <v>15</v>
      </c>
      <c r="AF1498" s="85">
        <f t="shared" si="586"/>
        <v>132</v>
      </c>
      <c r="AG1498" s="21">
        <f t="shared" si="585"/>
        <v>117</v>
      </c>
      <c r="AH1498" s="82">
        <v>167</v>
      </c>
      <c r="AI1498" s="51"/>
      <c r="AJ1498" s="22">
        <f t="shared" si="573"/>
        <v>132</v>
      </c>
      <c r="AK1498" s="23">
        <f t="shared" si="574"/>
        <v>18.8065</v>
      </c>
      <c r="AL1498" s="54"/>
      <c r="AM1498" s="24">
        <f t="shared" si="575"/>
        <v>15</v>
      </c>
      <c r="AN1498" s="25">
        <f t="shared" si="576"/>
        <v>135.8065</v>
      </c>
      <c r="AO1498" s="26">
        <f t="shared" si="577"/>
        <v>150.8065</v>
      </c>
      <c r="AP1498" s="79"/>
      <c r="AQ1498" s="24">
        <v>70</v>
      </c>
      <c r="AR1498" s="25">
        <v>200</v>
      </c>
      <c r="AS1498" s="25">
        <v>0</v>
      </c>
      <c r="AT1498" s="25">
        <v>17</v>
      </c>
      <c r="AU1498" s="25">
        <v>54</v>
      </c>
      <c r="AV1498" s="62">
        <f>SUM(AQ1498:AU1498)</f>
        <v>341</v>
      </c>
      <c r="AW1498" s="63">
        <f t="shared" si="579"/>
        <v>323.95</v>
      </c>
      <c r="AX1498" s="114">
        <v>6</v>
      </c>
      <c r="AY1498" s="114">
        <v>20</v>
      </c>
      <c r="AZ1498" s="114">
        <v>8</v>
      </c>
      <c r="BA1498" s="114">
        <v>1</v>
      </c>
      <c r="BB1498" s="81">
        <f t="shared" si="580"/>
        <v>35</v>
      </c>
      <c r="BC1498" s="80">
        <f t="shared" si="581"/>
        <v>288.95</v>
      </c>
      <c r="BD1498" s="36">
        <f t="shared" si="582"/>
        <v>135.8065</v>
      </c>
      <c r="BE1498" s="80">
        <f t="shared" si="583"/>
        <v>150.25399999999999</v>
      </c>
    </row>
    <row r="1499" spans="1:57" ht="18" thickBot="1">
      <c r="A1499" s="217">
        <v>41939</v>
      </c>
      <c r="B1499" s="201" t="str">
        <f t="shared" si="587"/>
        <v>22:30:00</v>
      </c>
      <c r="C1499" s="215" t="s">
        <v>60</v>
      </c>
      <c r="D1499" s="44">
        <v>909</v>
      </c>
      <c r="E1499" s="44">
        <v>409</v>
      </c>
      <c r="F1499" s="44">
        <v>684</v>
      </c>
      <c r="G1499" s="44">
        <v>46</v>
      </c>
      <c r="H1499" s="44"/>
      <c r="I1499" s="35">
        <v>22</v>
      </c>
      <c r="J1499" s="48">
        <f t="shared" si="567"/>
        <v>2002</v>
      </c>
      <c r="K1499" s="48">
        <f t="shared" si="568"/>
        <v>68</v>
      </c>
      <c r="L1499" s="44">
        <v>702</v>
      </c>
      <c r="M1499" s="19">
        <v>367</v>
      </c>
      <c r="N1499" s="19"/>
      <c r="O1499" s="19">
        <v>23</v>
      </c>
      <c r="P1499" s="45">
        <v>13</v>
      </c>
      <c r="Q1499" s="49"/>
      <c r="R1499" s="48">
        <f t="shared" si="569"/>
        <v>1069</v>
      </c>
      <c r="S1499" s="48">
        <f t="shared" si="570"/>
        <v>36</v>
      </c>
      <c r="T1499" s="50">
        <f t="shared" si="584"/>
        <v>104</v>
      </c>
      <c r="U1499" s="51">
        <v>5.6</v>
      </c>
      <c r="V1499" s="52">
        <v>5</v>
      </c>
      <c r="W1499" s="53">
        <v>10.4</v>
      </c>
      <c r="X1499" s="53"/>
      <c r="Y1499" s="53"/>
      <c r="Z1499" s="53"/>
      <c r="AA1499" s="53"/>
      <c r="AB1499" s="53"/>
      <c r="AC1499" s="67">
        <f t="shared" si="571"/>
        <v>0</v>
      </c>
      <c r="AD1499" s="51"/>
      <c r="AE1499" s="20">
        <f t="shared" si="572"/>
        <v>0</v>
      </c>
      <c r="AF1499" s="85">
        <f t="shared" si="586"/>
        <v>125</v>
      </c>
      <c r="AG1499" s="21">
        <f t="shared" si="585"/>
        <v>125</v>
      </c>
      <c r="AH1499" s="82">
        <v>168</v>
      </c>
      <c r="AI1499" s="51"/>
      <c r="AJ1499" s="22">
        <f t="shared" si="573"/>
        <v>125</v>
      </c>
      <c r="AK1499" s="23">
        <f t="shared" si="574"/>
        <v>10.8065</v>
      </c>
      <c r="AL1499" s="54"/>
      <c r="AM1499" s="24">
        <f t="shared" si="575"/>
        <v>0</v>
      </c>
      <c r="AN1499" s="25">
        <f t="shared" si="576"/>
        <v>135.8065</v>
      </c>
      <c r="AO1499" s="26">
        <f t="shared" si="577"/>
        <v>135.8065</v>
      </c>
      <c r="AP1499" s="79"/>
      <c r="AQ1499" s="24">
        <v>70</v>
      </c>
      <c r="AR1499" s="25">
        <v>200</v>
      </c>
      <c r="AS1499" s="25">
        <v>0</v>
      </c>
      <c r="AT1499" s="25">
        <v>17</v>
      </c>
      <c r="AU1499" s="25">
        <v>54</v>
      </c>
      <c r="AV1499" s="62">
        <f>SUM(AQ1499:AU1499)</f>
        <v>341</v>
      </c>
      <c r="AW1499" s="63">
        <f t="shared" si="579"/>
        <v>323.95</v>
      </c>
      <c r="AX1499" s="114">
        <v>6</v>
      </c>
      <c r="AY1499" s="114">
        <v>20</v>
      </c>
      <c r="AZ1499" s="114">
        <v>8</v>
      </c>
      <c r="BA1499" s="114">
        <v>1</v>
      </c>
      <c r="BB1499" s="81">
        <f t="shared" si="580"/>
        <v>35</v>
      </c>
      <c r="BC1499" s="80">
        <f t="shared" si="581"/>
        <v>288.95</v>
      </c>
      <c r="BD1499" s="36">
        <f t="shared" si="582"/>
        <v>135.8065</v>
      </c>
      <c r="BE1499" s="80">
        <f t="shared" si="583"/>
        <v>150.25399999999999</v>
      </c>
    </row>
    <row r="1500" spans="1:57" ht="18" thickBot="1">
      <c r="A1500" s="217">
        <v>41939</v>
      </c>
      <c r="B1500" s="201" t="str">
        <f t="shared" si="587"/>
        <v>23:00:00</v>
      </c>
      <c r="C1500" s="215" t="s">
        <v>29</v>
      </c>
      <c r="D1500" s="44">
        <v>876</v>
      </c>
      <c r="E1500" s="44">
        <v>390</v>
      </c>
      <c r="F1500" s="44">
        <v>636</v>
      </c>
      <c r="G1500" s="44">
        <v>44</v>
      </c>
      <c r="H1500" s="44"/>
      <c r="I1500" s="35">
        <v>21</v>
      </c>
      <c r="J1500" s="48">
        <f t="shared" si="567"/>
        <v>1902</v>
      </c>
      <c r="K1500" s="48">
        <f t="shared" si="568"/>
        <v>65</v>
      </c>
      <c r="L1500" s="44">
        <v>683</v>
      </c>
      <c r="M1500" s="19">
        <v>357</v>
      </c>
      <c r="N1500" s="19"/>
      <c r="O1500" s="19">
        <v>23</v>
      </c>
      <c r="P1500" s="45">
        <v>13</v>
      </c>
      <c r="Q1500" s="49"/>
      <c r="R1500" s="48">
        <f t="shared" si="569"/>
        <v>1040</v>
      </c>
      <c r="S1500" s="48">
        <f t="shared" si="570"/>
        <v>36</v>
      </c>
      <c r="T1500" s="50">
        <f t="shared" si="584"/>
        <v>101</v>
      </c>
      <c r="U1500" s="51">
        <v>4.92</v>
      </c>
      <c r="V1500" s="52">
        <v>5</v>
      </c>
      <c r="W1500" s="53">
        <v>9</v>
      </c>
      <c r="X1500" s="53"/>
      <c r="Y1500" s="53"/>
      <c r="Z1500" s="53"/>
      <c r="AA1500" s="53"/>
      <c r="AB1500" s="53"/>
      <c r="AC1500" s="67">
        <f t="shared" si="571"/>
        <v>0</v>
      </c>
      <c r="AD1500" s="51"/>
      <c r="AE1500" s="20">
        <f t="shared" si="572"/>
        <v>0</v>
      </c>
      <c r="AF1500" s="85">
        <f t="shared" si="586"/>
        <v>119.92</v>
      </c>
      <c r="AG1500" s="21">
        <f t="shared" si="585"/>
        <v>119.92</v>
      </c>
      <c r="AH1500" s="82">
        <v>169</v>
      </c>
      <c r="AI1500" s="51"/>
      <c r="AJ1500" s="22">
        <f t="shared" si="573"/>
        <v>119.92</v>
      </c>
      <c r="AK1500" s="23">
        <f t="shared" si="574"/>
        <v>15.886499999999998</v>
      </c>
      <c r="AL1500" s="54"/>
      <c r="AM1500" s="24">
        <f t="shared" si="575"/>
        <v>0</v>
      </c>
      <c r="AN1500" s="25">
        <f t="shared" si="576"/>
        <v>135.8065</v>
      </c>
      <c r="AO1500" s="26">
        <f t="shared" si="577"/>
        <v>135.8065</v>
      </c>
      <c r="AP1500" s="79"/>
      <c r="AQ1500" s="24">
        <v>70</v>
      </c>
      <c r="AR1500" s="25">
        <v>200</v>
      </c>
      <c r="AS1500" s="25">
        <v>0</v>
      </c>
      <c r="AT1500" s="25">
        <v>17</v>
      </c>
      <c r="AU1500" s="25">
        <v>54</v>
      </c>
      <c r="AV1500" s="62">
        <f>SUM(AQ1500:AU1500)</f>
        <v>341</v>
      </c>
      <c r="AW1500" s="63">
        <f t="shared" si="579"/>
        <v>323.95</v>
      </c>
      <c r="AX1500" s="114">
        <v>6</v>
      </c>
      <c r="AY1500" s="114">
        <v>20</v>
      </c>
      <c r="AZ1500" s="114">
        <v>8</v>
      </c>
      <c r="BA1500" s="114">
        <v>1</v>
      </c>
      <c r="BB1500" s="81">
        <f t="shared" si="580"/>
        <v>35</v>
      </c>
      <c r="BC1500" s="80">
        <f t="shared" si="581"/>
        <v>288.95</v>
      </c>
      <c r="BD1500" s="36">
        <f t="shared" si="582"/>
        <v>135.8065</v>
      </c>
      <c r="BE1500" s="80">
        <f t="shared" si="583"/>
        <v>150.25399999999999</v>
      </c>
    </row>
    <row r="1501" spans="1:57" ht="18" thickBot="1">
      <c r="A1501" s="217">
        <v>41939</v>
      </c>
      <c r="B1501" s="201" t="str">
        <f t="shared" si="587"/>
        <v>23:30:00</v>
      </c>
      <c r="C1501" s="32" t="s">
        <v>61</v>
      </c>
      <c r="D1501" s="44">
        <v>849</v>
      </c>
      <c r="E1501" s="44">
        <v>363</v>
      </c>
      <c r="F1501" s="44">
        <v>614</v>
      </c>
      <c r="G1501" s="44">
        <v>43</v>
      </c>
      <c r="H1501" s="44"/>
      <c r="I1501" s="35">
        <v>20</v>
      </c>
      <c r="J1501" s="48">
        <f t="shared" si="567"/>
        <v>1826</v>
      </c>
      <c r="K1501" s="48">
        <f t="shared" si="568"/>
        <v>63</v>
      </c>
      <c r="L1501" s="44">
        <v>670</v>
      </c>
      <c r="M1501" s="19">
        <v>355</v>
      </c>
      <c r="N1501" s="19"/>
      <c r="O1501" s="19">
        <v>24</v>
      </c>
      <c r="P1501" s="45">
        <v>13</v>
      </c>
      <c r="Q1501" s="49"/>
      <c r="R1501" s="48">
        <f t="shared" si="569"/>
        <v>1025</v>
      </c>
      <c r="S1501" s="48">
        <f t="shared" si="570"/>
        <v>37</v>
      </c>
      <c r="T1501" s="50">
        <f t="shared" si="584"/>
        <v>100</v>
      </c>
      <c r="U1501" s="51">
        <v>4.92</v>
      </c>
      <c r="V1501" s="52">
        <v>5</v>
      </c>
      <c r="W1501" s="53">
        <v>9</v>
      </c>
      <c r="X1501" s="53"/>
      <c r="Y1501" s="53"/>
      <c r="Z1501" s="53"/>
      <c r="AA1501" s="53"/>
      <c r="AB1501" s="53"/>
      <c r="AC1501" s="67">
        <f t="shared" si="571"/>
        <v>0</v>
      </c>
      <c r="AD1501" s="51"/>
      <c r="AE1501" s="20">
        <f t="shared" si="572"/>
        <v>0</v>
      </c>
      <c r="AF1501" s="85">
        <f t="shared" si="586"/>
        <v>118.92</v>
      </c>
      <c r="AG1501" s="21">
        <f t="shared" si="585"/>
        <v>118.92</v>
      </c>
      <c r="AH1501" s="82">
        <v>170</v>
      </c>
      <c r="AI1501" s="51"/>
      <c r="AJ1501" s="22">
        <f t="shared" si="573"/>
        <v>118.92</v>
      </c>
      <c r="AK1501" s="23">
        <f t="shared" si="574"/>
        <v>16.886499999999998</v>
      </c>
      <c r="AL1501" s="54"/>
      <c r="AM1501" s="24">
        <f t="shared" si="575"/>
        <v>0</v>
      </c>
      <c r="AN1501" s="25">
        <f t="shared" si="576"/>
        <v>135.8065</v>
      </c>
      <c r="AO1501" s="26">
        <f t="shared" si="577"/>
        <v>135.8065</v>
      </c>
      <c r="AP1501" s="79"/>
      <c r="AQ1501" s="24">
        <v>70</v>
      </c>
      <c r="AR1501" s="25">
        <v>200</v>
      </c>
      <c r="AS1501" s="25">
        <v>0</v>
      </c>
      <c r="AT1501" s="25">
        <v>17</v>
      </c>
      <c r="AU1501" s="25">
        <v>54</v>
      </c>
      <c r="AV1501" s="62">
        <f>SUM(AQ1501:AU1501)</f>
        <v>341</v>
      </c>
      <c r="AW1501" s="63">
        <f t="shared" si="579"/>
        <v>323.95</v>
      </c>
      <c r="AX1501" s="114">
        <v>6</v>
      </c>
      <c r="AY1501" s="114">
        <v>20</v>
      </c>
      <c r="AZ1501" s="114">
        <v>8</v>
      </c>
      <c r="BA1501" s="114">
        <v>1</v>
      </c>
      <c r="BB1501" s="81">
        <f t="shared" si="580"/>
        <v>35</v>
      </c>
      <c r="BC1501" s="80">
        <f t="shared" si="581"/>
        <v>288.95</v>
      </c>
      <c r="BD1501" s="36">
        <f t="shared" si="582"/>
        <v>135.8065</v>
      </c>
      <c r="BE1501" s="80">
        <f t="shared" si="583"/>
        <v>150.25399999999999</v>
      </c>
    </row>
    <row r="1502" spans="1:57" ht="17.399999999999999">
      <c r="A1502" s="217">
        <v>41940</v>
      </c>
      <c r="B1502" s="201" t="str">
        <f t="shared" si="587"/>
        <v>00:00:00</v>
      </c>
      <c r="C1502" s="18" t="s">
        <v>85</v>
      </c>
      <c r="D1502" s="44">
        <v>825</v>
      </c>
      <c r="E1502" s="44">
        <v>359</v>
      </c>
      <c r="F1502" s="45">
        <v>597</v>
      </c>
      <c r="G1502" s="45">
        <v>40</v>
      </c>
      <c r="H1502" s="46"/>
      <c r="I1502" s="47">
        <v>19</v>
      </c>
      <c r="J1502" s="48">
        <f t="shared" si="567"/>
        <v>1781</v>
      </c>
      <c r="K1502" s="48">
        <f t="shared" si="568"/>
        <v>59</v>
      </c>
      <c r="L1502" s="44">
        <v>656</v>
      </c>
      <c r="M1502" s="19">
        <v>352</v>
      </c>
      <c r="N1502" s="19"/>
      <c r="O1502" s="19">
        <v>23</v>
      </c>
      <c r="P1502" s="45">
        <v>13</v>
      </c>
      <c r="Q1502" s="49"/>
      <c r="R1502" s="48">
        <f>SUM(L1502+M1502+N1502)</f>
        <v>1008</v>
      </c>
      <c r="S1502" s="48">
        <f t="shared" si="570"/>
        <v>36</v>
      </c>
      <c r="T1502" s="50">
        <f>SUM(K1502+S1502)</f>
        <v>95</v>
      </c>
      <c r="U1502" s="51">
        <v>4.5599999999999996</v>
      </c>
      <c r="V1502" s="44">
        <v>5</v>
      </c>
      <c r="W1502" s="53">
        <v>7.8</v>
      </c>
      <c r="X1502" s="53"/>
      <c r="Y1502" s="53"/>
      <c r="Z1502" s="53"/>
      <c r="AA1502" s="53"/>
      <c r="AB1502" s="53"/>
      <c r="AC1502" s="67">
        <f>SUM(X1502:AB1502)</f>
        <v>0</v>
      </c>
      <c r="AD1502" s="51"/>
      <c r="AE1502" s="20">
        <f>AC1502+AD1502</f>
        <v>0</v>
      </c>
      <c r="AF1502" s="85">
        <f>T1502+U1502+V1502+W1502+X1502+V1501+Z1502+AA1502+AB1502</f>
        <v>117.36</v>
      </c>
      <c r="AG1502" s="21">
        <f>+AF1502-AM1502</f>
        <v>117.36</v>
      </c>
      <c r="AH1502" s="82"/>
      <c r="AI1502" s="51"/>
      <c r="AJ1502" s="22">
        <f t="shared" si="573"/>
        <v>117.36</v>
      </c>
      <c r="AK1502" s="23">
        <f t="shared" si="574"/>
        <v>18.4465</v>
      </c>
      <c r="AL1502" s="54"/>
      <c r="AM1502" s="24">
        <f t="shared" si="575"/>
        <v>0</v>
      </c>
      <c r="AN1502" s="25">
        <f>BD1502</f>
        <v>135.8065</v>
      </c>
      <c r="AO1502" s="26">
        <f>AM1502+AN1502</f>
        <v>135.8065</v>
      </c>
      <c r="AP1502" s="79"/>
      <c r="AQ1502" s="24">
        <v>70</v>
      </c>
      <c r="AR1502" s="25">
        <v>200</v>
      </c>
      <c r="AS1502" s="25">
        <v>0</v>
      </c>
      <c r="AT1502" s="25">
        <v>17</v>
      </c>
      <c r="AU1502" s="25">
        <v>54</v>
      </c>
      <c r="AV1502" s="62">
        <f>SUM(AQ1502:AU1502)</f>
        <v>341</v>
      </c>
      <c r="AW1502" s="63">
        <f>AV1502*0.95</f>
        <v>323.95</v>
      </c>
      <c r="AX1502" s="114">
        <v>6</v>
      </c>
      <c r="AY1502" s="114">
        <v>20</v>
      </c>
      <c r="AZ1502" s="114">
        <v>8</v>
      </c>
      <c r="BA1502" s="114">
        <v>1</v>
      </c>
      <c r="BB1502" s="81">
        <f>SUM(AX1502:BA1502)</f>
        <v>35</v>
      </c>
      <c r="BC1502" s="80">
        <f>AW1502-BB1502</f>
        <v>288.95</v>
      </c>
      <c r="BD1502" s="36">
        <f t="shared" si="582"/>
        <v>135.8065</v>
      </c>
      <c r="BE1502" s="80">
        <f>BC1502*0.52</f>
        <v>150.25399999999999</v>
      </c>
    </row>
    <row r="1503" spans="1:57" ht="17.399999999999999">
      <c r="A1503" s="217">
        <v>41940</v>
      </c>
      <c r="B1503" s="201" t="str">
        <f t="shared" si="587"/>
        <v>00:30:00</v>
      </c>
      <c r="C1503" s="27" t="s">
        <v>38</v>
      </c>
      <c r="D1503" s="44">
        <v>770</v>
      </c>
      <c r="E1503" s="44">
        <v>336</v>
      </c>
      <c r="F1503" s="44">
        <v>578</v>
      </c>
      <c r="G1503" s="44">
        <v>39</v>
      </c>
      <c r="H1503" s="44"/>
      <c r="I1503" s="35">
        <v>19</v>
      </c>
      <c r="J1503" s="55">
        <f t="shared" si="567"/>
        <v>1684</v>
      </c>
      <c r="K1503" s="55">
        <f t="shared" si="568"/>
        <v>58</v>
      </c>
      <c r="L1503" s="35">
        <v>647</v>
      </c>
      <c r="M1503" s="19">
        <v>350</v>
      </c>
      <c r="N1503" s="19"/>
      <c r="O1503" s="19">
        <v>21</v>
      </c>
      <c r="P1503" s="45">
        <v>12</v>
      </c>
      <c r="Q1503" s="56"/>
      <c r="R1503" s="55">
        <f>SUM(L1503+M1503+N1503)</f>
        <v>997</v>
      </c>
      <c r="S1503" s="55">
        <f t="shared" si="570"/>
        <v>33</v>
      </c>
      <c r="T1503" s="57">
        <f>SUM(K1503+S1503)</f>
        <v>91</v>
      </c>
      <c r="U1503" s="51">
        <v>4.5599999999999996</v>
      </c>
      <c r="V1503" s="44">
        <v>5</v>
      </c>
      <c r="W1503" s="53">
        <v>7.8</v>
      </c>
      <c r="X1503" s="44"/>
      <c r="Y1503" s="53"/>
      <c r="Z1503" s="53"/>
      <c r="AA1503" s="44"/>
      <c r="AB1503" s="44"/>
      <c r="AC1503" s="68">
        <f t="shared" ref="AC1503:AC1557" si="588">SUM(X1503:AB1503)</f>
        <v>0</v>
      </c>
      <c r="AD1503" s="33"/>
      <c r="AE1503" s="20">
        <f t="shared" ref="AE1503:AE1557" si="589">AC1503+AD1503</f>
        <v>0</v>
      </c>
      <c r="AF1503" s="85">
        <f>T1503+U1503+V1503+W1503+X1503+V1502+Z1503+AA1503+AB1503</f>
        <v>113.36</v>
      </c>
      <c r="AG1503" s="21">
        <f>+AF1503-AM1503</f>
        <v>113.36</v>
      </c>
      <c r="AH1503" s="82"/>
      <c r="AI1503" s="78"/>
      <c r="AJ1503" s="22">
        <f t="shared" si="573"/>
        <v>113.36</v>
      </c>
      <c r="AK1503" s="23">
        <f t="shared" si="574"/>
        <v>22.4465</v>
      </c>
      <c r="AL1503" s="54"/>
      <c r="AM1503" s="24">
        <f t="shared" si="575"/>
        <v>0</v>
      </c>
      <c r="AN1503" s="25">
        <f t="shared" ref="AN1503:AN1557" si="590">BD1503</f>
        <v>135.8065</v>
      </c>
      <c r="AO1503" s="28">
        <f t="shared" ref="AO1503:AO1557" si="591">AM1503+AN1503</f>
        <v>135.8065</v>
      </c>
      <c r="AP1503" s="79"/>
      <c r="AQ1503" s="24">
        <v>70</v>
      </c>
      <c r="AR1503" s="25">
        <v>200</v>
      </c>
      <c r="AS1503" s="25">
        <v>0</v>
      </c>
      <c r="AT1503" s="25">
        <v>17</v>
      </c>
      <c r="AU1503" s="25">
        <v>54</v>
      </c>
      <c r="AV1503" s="62">
        <f t="shared" ref="AV1503:AV1538" si="592">SUM(AQ1503:AU1503)</f>
        <v>341</v>
      </c>
      <c r="AW1503" s="64">
        <f t="shared" ref="AW1503:AW1557" si="593">AV1503*0.95</f>
        <v>323.95</v>
      </c>
      <c r="AX1503" s="114">
        <v>6</v>
      </c>
      <c r="AY1503" s="114">
        <v>20</v>
      </c>
      <c r="AZ1503" s="114">
        <v>8</v>
      </c>
      <c r="BA1503" s="114">
        <v>1</v>
      </c>
      <c r="BB1503" s="81">
        <f t="shared" ref="BB1503:BB1557" si="594">SUM(AX1503:BA1503)</f>
        <v>35</v>
      </c>
      <c r="BC1503" s="80">
        <f t="shared" ref="BC1503:BC1557" si="595">AW1503-BB1503</f>
        <v>288.95</v>
      </c>
      <c r="BD1503" s="36">
        <f t="shared" si="582"/>
        <v>135.8065</v>
      </c>
      <c r="BE1503" s="80">
        <f t="shared" ref="BE1503:BE1557" si="596">BC1503*0.52</f>
        <v>150.25399999999999</v>
      </c>
    </row>
    <row r="1504" spans="1:57" ht="17.399999999999999">
      <c r="A1504" s="217">
        <v>41940</v>
      </c>
      <c r="B1504" s="201" t="str">
        <f t="shared" si="587"/>
        <v>01:00:00</v>
      </c>
      <c r="C1504" s="18" t="s">
        <v>7</v>
      </c>
      <c r="D1504" s="44">
        <v>756</v>
      </c>
      <c r="E1504" s="45">
        <v>327</v>
      </c>
      <c r="F1504" s="45">
        <v>566</v>
      </c>
      <c r="G1504" s="44">
        <v>38</v>
      </c>
      <c r="H1504" s="44"/>
      <c r="I1504" s="35">
        <v>18</v>
      </c>
      <c r="J1504" s="55">
        <f t="shared" si="567"/>
        <v>1649</v>
      </c>
      <c r="K1504" s="55">
        <f t="shared" si="568"/>
        <v>56</v>
      </c>
      <c r="L1504" s="35">
        <v>643</v>
      </c>
      <c r="M1504" s="19">
        <v>347</v>
      </c>
      <c r="N1504" s="19"/>
      <c r="O1504" s="19">
        <v>21</v>
      </c>
      <c r="P1504" s="45">
        <v>12</v>
      </c>
      <c r="Q1504" s="56"/>
      <c r="R1504" s="55">
        <f t="shared" ref="R1504:R1557" si="597">SUM(L1504+M1504+N1504)</f>
        <v>990</v>
      </c>
      <c r="S1504" s="55">
        <f t="shared" si="570"/>
        <v>33</v>
      </c>
      <c r="T1504" s="57">
        <f t="shared" ref="T1504:T1557" si="598">SUM(K1504+S1504)</f>
        <v>89</v>
      </c>
      <c r="U1504" s="51">
        <v>4.32</v>
      </c>
      <c r="V1504" s="44">
        <v>5</v>
      </c>
      <c r="W1504" s="44">
        <v>7.5</v>
      </c>
      <c r="X1504" s="44"/>
      <c r="Y1504" s="53"/>
      <c r="Z1504" s="44"/>
      <c r="AA1504" s="44"/>
      <c r="AB1504" s="44"/>
      <c r="AC1504" s="68">
        <f t="shared" si="588"/>
        <v>0</v>
      </c>
      <c r="AD1504" s="33"/>
      <c r="AE1504" s="20">
        <f t="shared" si="589"/>
        <v>0</v>
      </c>
      <c r="AF1504" s="85">
        <f>T1504+U1504+V1504+W1504+X1504+V1503+Z1504+AA1504+AB1504</f>
        <v>110.82</v>
      </c>
      <c r="AG1504" s="21">
        <f>+AF1504-AM1504</f>
        <v>110.82</v>
      </c>
      <c r="AH1504" s="82"/>
      <c r="AI1504" s="78"/>
      <c r="AJ1504" s="22">
        <f t="shared" si="573"/>
        <v>110.82</v>
      </c>
      <c r="AK1504" s="23">
        <f t="shared" si="574"/>
        <v>24.986500000000007</v>
      </c>
      <c r="AL1504" s="58"/>
      <c r="AM1504" s="24">
        <f t="shared" si="575"/>
        <v>0</v>
      </c>
      <c r="AN1504" s="25">
        <f t="shared" si="590"/>
        <v>135.8065</v>
      </c>
      <c r="AO1504" s="28">
        <f t="shared" si="591"/>
        <v>135.8065</v>
      </c>
      <c r="AP1504" s="79"/>
      <c r="AQ1504" s="24">
        <v>70</v>
      </c>
      <c r="AR1504" s="25">
        <v>200</v>
      </c>
      <c r="AS1504" s="25">
        <v>0</v>
      </c>
      <c r="AT1504" s="25">
        <v>17</v>
      </c>
      <c r="AU1504" s="25">
        <v>54</v>
      </c>
      <c r="AV1504" s="62">
        <f t="shared" si="592"/>
        <v>341</v>
      </c>
      <c r="AW1504" s="64">
        <f t="shared" si="593"/>
        <v>323.95</v>
      </c>
      <c r="AX1504" s="114">
        <v>6</v>
      </c>
      <c r="AY1504" s="114">
        <v>20</v>
      </c>
      <c r="AZ1504" s="114">
        <v>8</v>
      </c>
      <c r="BA1504" s="114">
        <v>1</v>
      </c>
      <c r="BB1504" s="81">
        <f t="shared" si="594"/>
        <v>35</v>
      </c>
      <c r="BC1504" s="80">
        <f t="shared" si="595"/>
        <v>288.95</v>
      </c>
      <c r="BD1504" s="36">
        <f t="shared" si="582"/>
        <v>135.8065</v>
      </c>
      <c r="BE1504" s="80">
        <f t="shared" si="596"/>
        <v>150.25399999999999</v>
      </c>
    </row>
    <row r="1505" spans="1:57" ht="17.399999999999999">
      <c r="A1505" s="217">
        <v>41940</v>
      </c>
      <c r="B1505" s="201" t="str">
        <f t="shared" si="587"/>
        <v>01:30:00</v>
      </c>
      <c r="C1505" s="18" t="s">
        <v>39</v>
      </c>
      <c r="D1505" s="44">
        <v>741</v>
      </c>
      <c r="E1505" s="44">
        <v>324</v>
      </c>
      <c r="F1505" s="44">
        <v>557</v>
      </c>
      <c r="G1505" s="44">
        <v>38</v>
      </c>
      <c r="H1505" s="44"/>
      <c r="I1505" s="35">
        <v>18</v>
      </c>
      <c r="J1505" s="55">
        <f t="shared" si="567"/>
        <v>1622</v>
      </c>
      <c r="K1505" s="55">
        <f t="shared" si="568"/>
        <v>56</v>
      </c>
      <c r="L1505" s="35">
        <v>640</v>
      </c>
      <c r="M1505" s="19">
        <v>345</v>
      </c>
      <c r="N1505" s="19"/>
      <c r="O1505" s="19">
        <v>21</v>
      </c>
      <c r="P1505" s="45">
        <v>12</v>
      </c>
      <c r="Q1505" s="56"/>
      <c r="R1505" s="55">
        <f t="shared" si="597"/>
        <v>985</v>
      </c>
      <c r="S1505" s="55">
        <f t="shared" si="570"/>
        <v>33</v>
      </c>
      <c r="T1505" s="57">
        <f t="shared" si="598"/>
        <v>89</v>
      </c>
      <c r="U1505" s="51">
        <v>4.32</v>
      </c>
      <c r="V1505" s="44">
        <v>4.5</v>
      </c>
      <c r="W1505" s="44">
        <v>7.5</v>
      </c>
      <c r="X1505" s="44"/>
      <c r="Y1505" s="53"/>
      <c r="Z1505" s="44"/>
      <c r="AA1505" s="44"/>
      <c r="AB1505" s="44"/>
      <c r="AC1505" s="68">
        <f t="shared" si="588"/>
        <v>0</v>
      </c>
      <c r="AD1505" s="33"/>
      <c r="AE1505" s="20">
        <f t="shared" si="589"/>
        <v>0</v>
      </c>
      <c r="AF1505" s="85">
        <f>T1505+U1505+V1505+W1505+X1505+V1504+Z1505+AA1505+AB1505</f>
        <v>110.32</v>
      </c>
      <c r="AG1505" s="21">
        <f>+AF1505-AM1505</f>
        <v>110.32</v>
      </c>
      <c r="AH1505" s="82"/>
      <c r="AI1505" s="78"/>
      <c r="AJ1505" s="22">
        <f t="shared" si="573"/>
        <v>110.32</v>
      </c>
      <c r="AK1505" s="23">
        <f t="shared" si="574"/>
        <v>25.486500000000007</v>
      </c>
      <c r="AL1505" s="58"/>
      <c r="AM1505" s="24">
        <f t="shared" si="575"/>
        <v>0</v>
      </c>
      <c r="AN1505" s="25">
        <f t="shared" si="590"/>
        <v>135.8065</v>
      </c>
      <c r="AO1505" s="28">
        <f t="shared" si="591"/>
        <v>135.8065</v>
      </c>
      <c r="AP1505" s="79"/>
      <c r="AQ1505" s="24">
        <v>70</v>
      </c>
      <c r="AR1505" s="25">
        <v>200</v>
      </c>
      <c r="AS1505" s="25">
        <v>0</v>
      </c>
      <c r="AT1505" s="25">
        <v>17</v>
      </c>
      <c r="AU1505" s="25">
        <v>54</v>
      </c>
      <c r="AV1505" s="62">
        <f t="shared" si="592"/>
        <v>341</v>
      </c>
      <c r="AW1505" s="64">
        <f t="shared" si="593"/>
        <v>323.95</v>
      </c>
      <c r="AX1505" s="114">
        <v>6</v>
      </c>
      <c r="AY1505" s="114">
        <v>20</v>
      </c>
      <c r="AZ1505" s="114">
        <v>8</v>
      </c>
      <c r="BA1505" s="114">
        <v>1</v>
      </c>
      <c r="BB1505" s="81">
        <f t="shared" si="594"/>
        <v>35</v>
      </c>
      <c r="BC1505" s="80">
        <f t="shared" si="595"/>
        <v>288.95</v>
      </c>
      <c r="BD1505" s="36">
        <f t="shared" si="582"/>
        <v>135.8065</v>
      </c>
      <c r="BE1505" s="80">
        <f t="shared" si="596"/>
        <v>150.25399999999999</v>
      </c>
    </row>
    <row r="1506" spans="1:57" ht="17.399999999999999">
      <c r="A1506" s="217">
        <v>41940</v>
      </c>
      <c r="B1506" s="201" t="str">
        <f t="shared" si="587"/>
        <v>02:00:00</v>
      </c>
      <c r="C1506" s="27" t="s">
        <v>8</v>
      </c>
      <c r="D1506" s="44">
        <v>740</v>
      </c>
      <c r="E1506" s="44">
        <v>324</v>
      </c>
      <c r="F1506" s="44">
        <v>552</v>
      </c>
      <c r="G1506" s="44">
        <v>38</v>
      </c>
      <c r="H1506" s="44"/>
      <c r="I1506" s="35">
        <v>18</v>
      </c>
      <c r="J1506" s="55">
        <f t="shared" si="567"/>
        <v>1616</v>
      </c>
      <c r="K1506" s="55">
        <f t="shared" si="568"/>
        <v>56</v>
      </c>
      <c r="L1506" s="35">
        <v>637</v>
      </c>
      <c r="M1506" s="19">
        <v>343</v>
      </c>
      <c r="N1506" s="19"/>
      <c r="O1506" s="19">
        <v>21</v>
      </c>
      <c r="P1506" s="45">
        <v>12</v>
      </c>
      <c r="Q1506" s="56"/>
      <c r="R1506" s="55">
        <f t="shared" si="597"/>
        <v>980</v>
      </c>
      <c r="S1506" s="55">
        <f t="shared" si="570"/>
        <v>33</v>
      </c>
      <c r="T1506" s="57">
        <f t="shared" si="598"/>
        <v>89</v>
      </c>
      <c r="U1506" s="19">
        <v>4.2</v>
      </c>
      <c r="V1506" s="44">
        <v>4.5</v>
      </c>
      <c r="W1506" s="44">
        <v>7.4</v>
      </c>
      <c r="X1506" s="44"/>
      <c r="Y1506" s="53"/>
      <c r="Z1506" s="44"/>
      <c r="AA1506" s="44"/>
      <c r="AB1506" s="44"/>
      <c r="AC1506" s="68">
        <f t="shared" si="588"/>
        <v>0</v>
      </c>
      <c r="AD1506" s="33"/>
      <c r="AE1506" s="20">
        <f t="shared" si="589"/>
        <v>0</v>
      </c>
      <c r="AF1506" s="85">
        <f>T1506+U1506+V1506+W1506+X1506+V1505+Z1506+AA1506+AB1506</f>
        <v>109.60000000000001</v>
      </c>
      <c r="AG1506" s="21">
        <f t="shared" ref="AG1506:AG1557" si="599">+AF1506-AM1506</f>
        <v>109.60000000000001</v>
      </c>
      <c r="AH1506" s="82"/>
      <c r="AI1506" s="78"/>
      <c r="AJ1506" s="22">
        <f t="shared" si="573"/>
        <v>109.60000000000001</v>
      </c>
      <c r="AK1506" s="23">
        <f t="shared" si="574"/>
        <v>26.206499999999991</v>
      </c>
      <c r="AL1506" s="58"/>
      <c r="AM1506" s="24">
        <f t="shared" si="575"/>
        <v>0</v>
      </c>
      <c r="AN1506" s="25">
        <f t="shared" si="590"/>
        <v>135.8065</v>
      </c>
      <c r="AO1506" s="28">
        <f t="shared" si="591"/>
        <v>135.8065</v>
      </c>
      <c r="AP1506" s="79"/>
      <c r="AQ1506" s="24">
        <v>70</v>
      </c>
      <c r="AR1506" s="25">
        <v>200</v>
      </c>
      <c r="AS1506" s="25">
        <v>0</v>
      </c>
      <c r="AT1506" s="25">
        <v>17</v>
      </c>
      <c r="AU1506" s="25">
        <v>54</v>
      </c>
      <c r="AV1506" s="62">
        <f t="shared" si="592"/>
        <v>341</v>
      </c>
      <c r="AW1506" s="64">
        <f t="shared" si="593"/>
        <v>323.95</v>
      </c>
      <c r="AX1506" s="114">
        <v>6</v>
      </c>
      <c r="AY1506" s="114">
        <v>20</v>
      </c>
      <c r="AZ1506" s="114">
        <v>8</v>
      </c>
      <c r="BA1506" s="114">
        <v>1</v>
      </c>
      <c r="BB1506" s="81">
        <f t="shared" si="594"/>
        <v>35</v>
      </c>
      <c r="BC1506" s="80">
        <f t="shared" si="595"/>
        <v>288.95</v>
      </c>
      <c r="BD1506" s="36">
        <f t="shared" si="582"/>
        <v>135.8065</v>
      </c>
      <c r="BE1506" s="80">
        <f t="shared" si="596"/>
        <v>150.25399999999999</v>
      </c>
    </row>
    <row r="1507" spans="1:57" ht="17.399999999999999">
      <c r="A1507" s="217">
        <v>41940</v>
      </c>
      <c r="B1507" s="201" t="str">
        <f t="shared" si="587"/>
        <v>02:30:00</v>
      </c>
      <c r="C1507" s="27" t="s">
        <v>40</v>
      </c>
      <c r="D1507" s="44">
        <v>731</v>
      </c>
      <c r="E1507" s="44">
        <v>318</v>
      </c>
      <c r="F1507" s="44">
        <v>547</v>
      </c>
      <c r="G1507" s="44">
        <v>37</v>
      </c>
      <c r="H1507" s="44"/>
      <c r="I1507" s="35">
        <v>18</v>
      </c>
      <c r="J1507" s="55">
        <f t="shared" si="567"/>
        <v>1596</v>
      </c>
      <c r="K1507" s="55">
        <f t="shared" si="568"/>
        <v>55</v>
      </c>
      <c r="L1507" s="35">
        <v>630</v>
      </c>
      <c r="M1507" s="19">
        <v>340</v>
      </c>
      <c r="N1507" s="19"/>
      <c r="O1507" s="19">
        <v>21</v>
      </c>
      <c r="P1507" s="45">
        <v>12</v>
      </c>
      <c r="Q1507" s="56"/>
      <c r="R1507" s="55">
        <f t="shared" si="597"/>
        <v>970</v>
      </c>
      <c r="S1507" s="55">
        <f t="shared" si="570"/>
        <v>33</v>
      </c>
      <c r="T1507" s="57">
        <f t="shared" si="598"/>
        <v>88</v>
      </c>
      <c r="U1507" s="19">
        <v>4.2</v>
      </c>
      <c r="V1507" s="44">
        <v>4.5</v>
      </c>
      <c r="W1507" s="44">
        <v>7.4</v>
      </c>
      <c r="X1507" s="44"/>
      <c r="Y1507" s="44"/>
      <c r="Z1507" s="44"/>
      <c r="AA1507" s="44"/>
      <c r="AB1507" s="44"/>
      <c r="AC1507" s="68">
        <f t="shared" si="588"/>
        <v>0</v>
      </c>
      <c r="AD1507" s="33"/>
      <c r="AE1507" s="20">
        <f t="shared" si="589"/>
        <v>0</v>
      </c>
      <c r="AF1507" s="85">
        <f t="shared" ref="AF1507:AF1530" si="600">T1507+U1507+V1507+W1507+X1507+Y1507+Z1507+AA1507+AB1507</f>
        <v>104.10000000000001</v>
      </c>
      <c r="AG1507" s="21">
        <f t="shared" si="599"/>
        <v>104.10000000000001</v>
      </c>
      <c r="AH1507" s="82"/>
      <c r="AI1507" s="78"/>
      <c r="AJ1507" s="22">
        <f t="shared" si="573"/>
        <v>104.10000000000001</v>
      </c>
      <c r="AK1507" s="23">
        <f t="shared" si="574"/>
        <v>31.706499999999991</v>
      </c>
      <c r="AL1507" s="58"/>
      <c r="AM1507" s="24">
        <f t="shared" si="575"/>
        <v>0</v>
      </c>
      <c r="AN1507" s="25">
        <f t="shared" si="590"/>
        <v>135.8065</v>
      </c>
      <c r="AO1507" s="28">
        <f t="shared" si="591"/>
        <v>135.8065</v>
      </c>
      <c r="AP1507" s="79"/>
      <c r="AQ1507" s="24">
        <v>70</v>
      </c>
      <c r="AR1507" s="25">
        <v>200</v>
      </c>
      <c r="AS1507" s="25">
        <v>0</v>
      </c>
      <c r="AT1507" s="25">
        <v>17</v>
      </c>
      <c r="AU1507" s="25">
        <v>54</v>
      </c>
      <c r="AV1507" s="62">
        <f t="shared" si="592"/>
        <v>341</v>
      </c>
      <c r="AW1507" s="64">
        <f t="shared" si="593"/>
        <v>323.95</v>
      </c>
      <c r="AX1507" s="114">
        <v>6</v>
      </c>
      <c r="AY1507" s="114">
        <v>20</v>
      </c>
      <c r="AZ1507" s="114">
        <v>8</v>
      </c>
      <c r="BA1507" s="114">
        <v>1</v>
      </c>
      <c r="BB1507" s="81">
        <f t="shared" si="594"/>
        <v>35</v>
      </c>
      <c r="BC1507" s="80">
        <f t="shared" si="595"/>
        <v>288.95</v>
      </c>
      <c r="BD1507" s="36">
        <f t="shared" si="582"/>
        <v>135.8065</v>
      </c>
      <c r="BE1507" s="80">
        <f t="shared" si="596"/>
        <v>150.25399999999999</v>
      </c>
    </row>
    <row r="1508" spans="1:57" ht="17.399999999999999">
      <c r="A1508" s="217">
        <v>41940</v>
      </c>
      <c r="B1508" s="201" t="str">
        <f t="shared" si="587"/>
        <v>03:00:00</v>
      </c>
      <c r="C1508" s="27" t="s">
        <v>9</v>
      </c>
      <c r="D1508" s="44">
        <v>728</v>
      </c>
      <c r="E1508" s="44">
        <v>315</v>
      </c>
      <c r="F1508" s="44">
        <v>537</v>
      </c>
      <c r="G1508" s="44">
        <v>37</v>
      </c>
      <c r="H1508" s="44"/>
      <c r="I1508" s="35">
        <v>18</v>
      </c>
      <c r="J1508" s="55">
        <f t="shared" si="567"/>
        <v>1580</v>
      </c>
      <c r="K1508" s="55">
        <f t="shared" si="568"/>
        <v>55</v>
      </c>
      <c r="L1508" s="35">
        <v>620</v>
      </c>
      <c r="M1508" s="19">
        <v>337</v>
      </c>
      <c r="N1508" s="19"/>
      <c r="O1508" s="19">
        <v>21</v>
      </c>
      <c r="P1508" s="45">
        <v>12</v>
      </c>
      <c r="Q1508" s="56"/>
      <c r="R1508" s="55">
        <f t="shared" si="597"/>
        <v>957</v>
      </c>
      <c r="S1508" s="55">
        <f t="shared" si="570"/>
        <v>33</v>
      </c>
      <c r="T1508" s="57">
        <f t="shared" si="598"/>
        <v>88</v>
      </c>
      <c r="U1508" s="19">
        <v>4.2</v>
      </c>
      <c r="V1508" s="44">
        <v>4</v>
      </c>
      <c r="W1508" s="44">
        <v>7.4</v>
      </c>
      <c r="X1508" s="44"/>
      <c r="Y1508" s="44"/>
      <c r="Z1508" s="44"/>
      <c r="AA1508" s="44"/>
      <c r="AB1508" s="44"/>
      <c r="AC1508" s="68">
        <f t="shared" si="588"/>
        <v>0</v>
      </c>
      <c r="AD1508" s="33"/>
      <c r="AE1508" s="20">
        <f t="shared" si="589"/>
        <v>0</v>
      </c>
      <c r="AF1508" s="85">
        <f t="shared" si="600"/>
        <v>103.60000000000001</v>
      </c>
      <c r="AG1508" s="21">
        <f t="shared" si="599"/>
        <v>103.60000000000001</v>
      </c>
      <c r="AH1508" s="82"/>
      <c r="AI1508" s="78"/>
      <c r="AJ1508" s="22">
        <f t="shared" si="573"/>
        <v>103.60000000000001</v>
      </c>
      <c r="AK1508" s="23">
        <f t="shared" si="574"/>
        <v>32.206499999999991</v>
      </c>
      <c r="AL1508" s="58"/>
      <c r="AM1508" s="24">
        <f t="shared" si="575"/>
        <v>0</v>
      </c>
      <c r="AN1508" s="25">
        <f t="shared" si="590"/>
        <v>135.8065</v>
      </c>
      <c r="AO1508" s="28">
        <f t="shared" si="591"/>
        <v>135.8065</v>
      </c>
      <c r="AP1508" s="79"/>
      <c r="AQ1508" s="24">
        <v>70</v>
      </c>
      <c r="AR1508" s="25">
        <v>200</v>
      </c>
      <c r="AS1508" s="25">
        <v>0</v>
      </c>
      <c r="AT1508" s="25">
        <v>17</v>
      </c>
      <c r="AU1508" s="25">
        <v>54</v>
      </c>
      <c r="AV1508" s="62">
        <f t="shared" si="592"/>
        <v>341</v>
      </c>
      <c r="AW1508" s="64">
        <f t="shared" si="593"/>
        <v>323.95</v>
      </c>
      <c r="AX1508" s="114">
        <v>6</v>
      </c>
      <c r="AY1508" s="114">
        <v>20</v>
      </c>
      <c r="AZ1508" s="114">
        <v>8</v>
      </c>
      <c r="BA1508" s="114">
        <v>1</v>
      </c>
      <c r="BB1508" s="81">
        <f t="shared" si="594"/>
        <v>35</v>
      </c>
      <c r="BC1508" s="80">
        <f t="shared" si="595"/>
        <v>288.95</v>
      </c>
      <c r="BD1508" s="36">
        <f t="shared" si="582"/>
        <v>135.8065</v>
      </c>
      <c r="BE1508" s="80">
        <f t="shared" si="596"/>
        <v>150.25399999999999</v>
      </c>
    </row>
    <row r="1509" spans="1:57" ht="17.399999999999999">
      <c r="A1509" s="217">
        <v>41940</v>
      </c>
      <c r="B1509" s="201" t="str">
        <f t="shared" si="587"/>
        <v>03:30:00</v>
      </c>
      <c r="C1509" s="27" t="s">
        <v>41</v>
      </c>
      <c r="D1509" s="44">
        <v>718</v>
      </c>
      <c r="E1509" s="44">
        <v>317</v>
      </c>
      <c r="F1509" s="44">
        <v>541</v>
      </c>
      <c r="G1509" s="44">
        <v>37</v>
      </c>
      <c r="H1509" s="44"/>
      <c r="I1509" s="35">
        <v>18</v>
      </c>
      <c r="J1509" s="55">
        <f t="shared" si="567"/>
        <v>1576</v>
      </c>
      <c r="K1509" s="55">
        <f t="shared" si="568"/>
        <v>55</v>
      </c>
      <c r="L1509" s="35">
        <v>590</v>
      </c>
      <c r="M1509" s="19">
        <v>335</v>
      </c>
      <c r="N1509" s="19"/>
      <c r="O1509" s="19">
        <v>20</v>
      </c>
      <c r="P1509" s="45">
        <v>12</v>
      </c>
      <c r="Q1509" s="56"/>
      <c r="R1509" s="55">
        <f t="shared" si="597"/>
        <v>925</v>
      </c>
      <c r="S1509" s="55">
        <f t="shared" si="570"/>
        <v>32</v>
      </c>
      <c r="T1509" s="57">
        <f t="shared" si="598"/>
        <v>87</v>
      </c>
      <c r="U1509" s="19">
        <v>4.2</v>
      </c>
      <c r="V1509" s="44">
        <v>4</v>
      </c>
      <c r="W1509" s="44">
        <v>7.4</v>
      </c>
      <c r="X1509" s="44"/>
      <c r="Y1509" s="44"/>
      <c r="Z1509" s="44"/>
      <c r="AA1509" s="44"/>
      <c r="AB1509" s="44"/>
      <c r="AC1509" s="68">
        <f t="shared" si="588"/>
        <v>0</v>
      </c>
      <c r="AD1509" s="33"/>
      <c r="AE1509" s="20">
        <f t="shared" si="589"/>
        <v>0</v>
      </c>
      <c r="AF1509" s="85">
        <f t="shared" si="600"/>
        <v>102.60000000000001</v>
      </c>
      <c r="AG1509" s="21">
        <f t="shared" si="599"/>
        <v>102.60000000000001</v>
      </c>
      <c r="AH1509" s="82"/>
      <c r="AI1509" s="78"/>
      <c r="AJ1509" s="22">
        <f t="shared" si="573"/>
        <v>102.60000000000001</v>
      </c>
      <c r="AK1509" s="23">
        <f t="shared" si="574"/>
        <v>33.206499999999991</v>
      </c>
      <c r="AL1509" s="58"/>
      <c r="AM1509" s="24">
        <f t="shared" si="575"/>
        <v>0</v>
      </c>
      <c r="AN1509" s="25">
        <f t="shared" si="590"/>
        <v>135.8065</v>
      </c>
      <c r="AO1509" s="28">
        <f t="shared" si="591"/>
        <v>135.8065</v>
      </c>
      <c r="AP1509" s="79"/>
      <c r="AQ1509" s="24">
        <v>70</v>
      </c>
      <c r="AR1509" s="25">
        <v>200</v>
      </c>
      <c r="AS1509" s="25">
        <v>0</v>
      </c>
      <c r="AT1509" s="25">
        <v>17</v>
      </c>
      <c r="AU1509" s="25">
        <v>54</v>
      </c>
      <c r="AV1509" s="62">
        <f t="shared" si="592"/>
        <v>341</v>
      </c>
      <c r="AW1509" s="64">
        <f t="shared" si="593"/>
        <v>323.95</v>
      </c>
      <c r="AX1509" s="114">
        <v>6</v>
      </c>
      <c r="AY1509" s="114">
        <v>20</v>
      </c>
      <c r="AZ1509" s="114">
        <v>8</v>
      </c>
      <c r="BA1509" s="114">
        <v>1</v>
      </c>
      <c r="BB1509" s="81">
        <f t="shared" si="594"/>
        <v>35</v>
      </c>
      <c r="BC1509" s="80">
        <f t="shared" si="595"/>
        <v>288.95</v>
      </c>
      <c r="BD1509" s="36">
        <f t="shared" si="582"/>
        <v>135.8065</v>
      </c>
      <c r="BE1509" s="80">
        <f t="shared" si="596"/>
        <v>150.25399999999999</v>
      </c>
    </row>
    <row r="1510" spans="1:57" ht="17.399999999999999">
      <c r="A1510" s="217">
        <v>41940</v>
      </c>
      <c r="B1510" s="201" t="str">
        <f t="shared" si="587"/>
        <v>04:00:00</v>
      </c>
      <c r="C1510" s="27" t="s">
        <v>10</v>
      </c>
      <c r="D1510" s="44">
        <v>726</v>
      </c>
      <c r="E1510" s="44">
        <v>310</v>
      </c>
      <c r="F1510" s="44">
        <v>532</v>
      </c>
      <c r="G1510" s="44">
        <v>36</v>
      </c>
      <c r="H1510" s="44"/>
      <c r="I1510" s="35">
        <v>18</v>
      </c>
      <c r="J1510" s="55">
        <f t="shared" si="567"/>
        <v>1568</v>
      </c>
      <c r="K1510" s="55">
        <f t="shared" si="568"/>
        <v>54</v>
      </c>
      <c r="L1510" s="35">
        <v>582</v>
      </c>
      <c r="M1510" s="19">
        <v>333</v>
      </c>
      <c r="N1510" s="19"/>
      <c r="O1510" s="19">
        <v>19</v>
      </c>
      <c r="P1510" s="45">
        <v>12</v>
      </c>
      <c r="Q1510" s="56"/>
      <c r="R1510" s="55">
        <f t="shared" si="597"/>
        <v>915</v>
      </c>
      <c r="S1510" s="55">
        <f t="shared" si="570"/>
        <v>31</v>
      </c>
      <c r="T1510" s="57">
        <f t="shared" si="598"/>
        <v>85</v>
      </c>
      <c r="U1510" s="19">
        <v>4.2</v>
      </c>
      <c r="V1510" s="44">
        <v>4</v>
      </c>
      <c r="W1510" s="44">
        <v>7.4</v>
      </c>
      <c r="X1510" s="44"/>
      <c r="Y1510" s="44"/>
      <c r="Z1510" s="44"/>
      <c r="AA1510" s="44"/>
      <c r="AB1510" s="44"/>
      <c r="AC1510" s="68">
        <f t="shared" si="588"/>
        <v>0</v>
      </c>
      <c r="AD1510" s="33"/>
      <c r="AE1510" s="20">
        <f t="shared" si="589"/>
        <v>0</v>
      </c>
      <c r="AF1510" s="85">
        <f t="shared" si="600"/>
        <v>100.60000000000001</v>
      </c>
      <c r="AG1510" s="21">
        <f t="shared" si="599"/>
        <v>100.60000000000001</v>
      </c>
      <c r="AH1510" s="82"/>
      <c r="AI1510" s="78"/>
      <c r="AJ1510" s="22">
        <f t="shared" si="573"/>
        <v>100.60000000000001</v>
      </c>
      <c r="AK1510" s="23">
        <f t="shared" si="574"/>
        <v>35.206499999999991</v>
      </c>
      <c r="AL1510" s="58"/>
      <c r="AM1510" s="24">
        <f t="shared" si="575"/>
        <v>0</v>
      </c>
      <c r="AN1510" s="25">
        <f t="shared" si="590"/>
        <v>135.8065</v>
      </c>
      <c r="AO1510" s="28">
        <f t="shared" si="591"/>
        <v>135.8065</v>
      </c>
      <c r="AP1510" s="79"/>
      <c r="AQ1510" s="24">
        <v>70</v>
      </c>
      <c r="AR1510" s="25">
        <v>200</v>
      </c>
      <c r="AS1510" s="25">
        <v>0</v>
      </c>
      <c r="AT1510" s="25">
        <v>17</v>
      </c>
      <c r="AU1510" s="25">
        <v>54</v>
      </c>
      <c r="AV1510" s="62">
        <f t="shared" si="592"/>
        <v>341</v>
      </c>
      <c r="AW1510" s="64">
        <f t="shared" si="593"/>
        <v>323.95</v>
      </c>
      <c r="AX1510" s="114">
        <v>6</v>
      </c>
      <c r="AY1510" s="114">
        <v>20</v>
      </c>
      <c r="AZ1510" s="114">
        <v>8</v>
      </c>
      <c r="BA1510" s="114">
        <v>1</v>
      </c>
      <c r="BB1510" s="81">
        <f t="shared" si="594"/>
        <v>35</v>
      </c>
      <c r="BC1510" s="80">
        <f t="shared" si="595"/>
        <v>288.95</v>
      </c>
      <c r="BD1510" s="36">
        <f t="shared" si="582"/>
        <v>135.8065</v>
      </c>
      <c r="BE1510" s="80">
        <f t="shared" si="596"/>
        <v>150.25399999999999</v>
      </c>
    </row>
    <row r="1511" spans="1:57" ht="17.399999999999999">
      <c r="A1511" s="217">
        <v>41940</v>
      </c>
      <c r="B1511" s="201" t="str">
        <f t="shared" si="587"/>
        <v>04:30:00</v>
      </c>
      <c r="C1511" s="27" t="s">
        <v>42</v>
      </c>
      <c r="D1511" s="44">
        <v>717</v>
      </c>
      <c r="E1511" s="44">
        <v>312</v>
      </c>
      <c r="F1511" s="44">
        <v>532</v>
      </c>
      <c r="G1511" s="44">
        <v>36</v>
      </c>
      <c r="H1511" s="44"/>
      <c r="I1511" s="35">
        <v>18</v>
      </c>
      <c r="J1511" s="55">
        <f t="shared" ref="J1511:J1557" si="601">D1511+E1511+F1511</f>
        <v>1561</v>
      </c>
      <c r="K1511" s="55">
        <f t="shared" ref="K1511:K1574" si="602">G1511+H1511+I1511</f>
        <v>54</v>
      </c>
      <c r="L1511" s="35">
        <v>585</v>
      </c>
      <c r="M1511" s="19">
        <v>327</v>
      </c>
      <c r="N1511" s="19"/>
      <c r="O1511" s="19">
        <v>19</v>
      </c>
      <c r="P1511" s="45">
        <v>11</v>
      </c>
      <c r="Q1511" s="56"/>
      <c r="R1511" s="55">
        <f t="shared" si="597"/>
        <v>912</v>
      </c>
      <c r="S1511" s="55">
        <f>O1511+P1511+Q1511</f>
        <v>30</v>
      </c>
      <c r="T1511" s="57">
        <f t="shared" si="598"/>
        <v>84</v>
      </c>
      <c r="U1511" s="19">
        <v>4.2</v>
      </c>
      <c r="V1511" s="44">
        <v>4</v>
      </c>
      <c r="W1511" s="44">
        <v>7.4</v>
      </c>
      <c r="X1511" s="44"/>
      <c r="Y1511" s="44"/>
      <c r="Z1511" s="44"/>
      <c r="AA1511" s="44"/>
      <c r="AB1511" s="44"/>
      <c r="AC1511" s="68">
        <f t="shared" si="588"/>
        <v>0</v>
      </c>
      <c r="AD1511" s="33"/>
      <c r="AE1511" s="20">
        <f t="shared" si="589"/>
        <v>0</v>
      </c>
      <c r="AF1511" s="85">
        <f t="shared" si="600"/>
        <v>99.600000000000009</v>
      </c>
      <c r="AG1511" s="21">
        <f t="shared" si="599"/>
        <v>99.600000000000009</v>
      </c>
      <c r="AH1511" s="82"/>
      <c r="AI1511" s="78"/>
      <c r="AJ1511" s="22">
        <f t="shared" ref="AJ1511:AJ1574" si="603">AF1511+AI1511</f>
        <v>99.600000000000009</v>
      </c>
      <c r="AK1511" s="23">
        <f t="shared" ref="AK1511:AK1574" si="604">AO1511-AF1511</f>
        <v>36.206499999999991</v>
      </c>
      <c r="AL1511" s="58"/>
      <c r="AM1511" s="24">
        <f t="shared" ref="AM1511:AM1574" si="605">AE1511</f>
        <v>0</v>
      </c>
      <c r="AN1511" s="25">
        <f t="shared" si="590"/>
        <v>135.8065</v>
      </c>
      <c r="AO1511" s="28">
        <f t="shared" si="591"/>
        <v>135.8065</v>
      </c>
      <c r="AP1511" s="79"/>
      <c r="AQ1511" s="24">
        <v>70</v>
      </c>
      <c r="AR1511" s="25">
        <v>200</v>
      </c>
      <c r="AS1511" s="25">
        <v>0</v>
      </c>
      <c r="AT1511" s="25">
        <v>17</v>
      </c>
      <c r="AU1511" s="25">
        <v>54</v>
      </c>
      <c r="AV1511" s="62">
        <f t="shared" si="592"/>
        <v>341</v>
      </c>
      <c r="AW1511" s="64">
        <f t="shared" si="593"/>
        <v>323.95</v>
      </c>
      <c r="AX1511" s="114">
        <v>6</v>
      </c>
      <c r="AY1511" s="114">
        <v>20</v>
      </c>
      <c r="AZ1511" s="114">
        <v>8</v>
      </c>
      <c r="BA1511" s="114">
        <v>1</v>
      </c>
      <c r="BB1511" s="81">
        <f t="shared" si="594"/>
        <v>35</v>
      </c>
      <c r="BC1511" s="80">
        <f t="shared" si="595"/>
        <v>288.95</v>
      </c>
      <c r="BD1511" s="36">
        <f t="shared" ref="BD1511:BD1522" si="606">BC1511*0.47</f>
        <v>135.8065</v>
      </c>
      <c r="BE1511" s="80">
        <f t="shared" si="596"/>
        <v>150.25399999999999</v>
      </c>
    </row>
    <row r="1512" spans="1:57" ht="17.399999999999999">
      <c r="A1512" s="217">
        <v>41940</v>
      </c>
      <c r="B1512" s="201" t="str">
        <f t="shared" si="587"/>
        <v>05:00:00</v>
      </c>
      <c r="C1512" s="27" t="s">
        <v>11</v>
      </c>
      <c r="D1512" s="44">
        <v>719</v>
      </c>
      <c r="E1512" s="44">
        <v>308</v>
      </c>
      <c r="F1512" s="44">
        <v>548</v>
      </c>
      <c r="G1512" s="44">
        <v>36</v>
      </c>
      <c r="H1512" s="44"/>
      <c r="I1512" s="35">
        <v>18</v>
      </c>
      <c r="J1512" s="55">
        <f t="shared" si="601"/>
        <v>1575</v>
      </c>
      <c r="K1512" s="55">
        <f t="shared" si="602"/>
        <v>54</v>
      </c>
      <c r="L1512" s="35">
        <v>588</v>
      </c>
      <c r="M1512" s="19">
        <v>325</v>
      </c>
      <c r="N1512" s="19"/>
      <c r="O1512" s="19">
        <v>19</v>
      </c>
      <c r="P1512" s="45">
        <v>11</v>
      </c>
      <c r="Q1512" s="56"/>
      <c r="R1512" s="55">
        <f t="shared" si="597"/>
        <v>913</v>
      </c>
      <c r="S1512" s="55">
        <f t="shared" ref="S1512:S1527" si="607">O1512+P1512+Q1512</f>
        <v>30</v>
      </c>
      <c r="T1512" s="57">
        <f t="shared" si="598"/>
        <v>84</v>
      </c>
      <c r="U1512" s="51">
        <v>4.1399999999999997</v>
      </c>
      <c r="V1512" s="44">
        <v>4.5</v>
      </c>
      <c r="W1512" s="59">
        <v>7.9</v>
      </c>
      <c r="X1512" s="44"/>
      <c r="Y1512" s="44"/>
      <c r="Z1512" s="44"/>
      <c r="AA1512" s="44"/>
      <c r="AB1512" s="44"/>
      <c r="AC1512" s="68">
        <f t="shared" si="588"/>
        <v>0</v>
      </c>
      <c r="AD1512" s="33"/>
      <c r="AE1512" s="20">
        <f t="shared" si="589"/>
        <v>0</v>
      </c>
      <c r="AF1512" s="85">
        <f t="shared" si="600"/>
        <v>100.54</v>
      </c>
      <c r="AG1512" s="21">
        <f t="shared" si="599"/>
        <v>100.54</v>
      </c>
      <c r="AH1512" s="82"/>
      <c r="AI1512" s="78"/>
      <c r="AJ1512" s="22">
        <f t="shared" si="603"/>
        <v>100.54</v>
      </c>
      <c r="AK1512" s="23">
        <f t="shared" si="604"/>
        <v>35.266499999999994</v>
      </c>
      <c r="AL1512" s="58"/>
      <c r="AM1512" s="24">
        <f t="shared" si="605"/>
        <v>0</v>
      </c>
      <c r="AN1512" s="25">
        <f t="shared" si="590"/>
        <v>135.8065</v>
      </c>
      <c r="AO1512" s="28">
        <f t="shared" si="591"/>
        <v>135.8065</v>
      </c>
      <c r="AP1512" s="79"/>
      <c r="AQ1512" s="24">
        <v>70</v>
      </c>
      <c r="AR1512" s="25">
        <v>200</v>
      </c>
      <c r="AS1512" s="25">
        <v>0</v>
      </c>
      <c r="AT1512" s="25">
        <v>17</v>
      </c>
      <c r="AU1512" s="25">
        <v>54</v>
      </c>
      <c r="AV1512" s="62">
        <f t="shared" si="592"/>
        <v>341</v>
      </c>
      <c r="AW1512" s="64">
        <f t="shared" si="593"/>
        <v>323.95</v>
      </c>
      <c r="AX1512" s="114">
        <v>6</v>
      </c>
      <c r="AY1512" s="114">
        <v>20</v>
      </c>
      <c r="AZ1512" s="114">
        <v>8</v>
      </c>
      <c r="BA1512" s="114">
        <v>1</v>
      </c>
      <c r="BB1512" s="81">
        <f t="shared" si="594"/>
        <v>35</v>
      </c>
      <c r="BC1512" s="80">
        <f t="shared" si="595"/>
        <v>288.95</v>
      </c>
      <c r="BD1512" s="36">
        <f t="shared" si="606"/>
        <v>135.8065</v>
      </c>
      <c r="BE1512" s="80">
        <f t="shared" si="596"/>
        <v>150.25399999999999</v>
      </c>
    </row>
    <row r="1513" spans="1:57" ht="17.399999999999999">
      <c r="A1513" s="217">
        <v>41940</v>
      </c>
      <c r="B1513" s="201" t="str">
        <f t="shared" si="587"/>
        <v>05:30:00</v>
      </c>
      <c r="C1513" s="27" t="s">
        <v>43</v>
      </c>
      <c r="D1513" s="44">
        <v>744</v>
      </c>
      <c r="E1513" s="44">
        <v>311</v>
      </c>
      <c r="F1513" s="44">
        <v>562</v>
      </c>
      <c r="G1513" s="44">
        <v>37</v>
      </c>
      <c r="H1513" s="44"/>
      <c r="I1513" s="35">
        <v>18</v>
      </c>
      <c r="J1513" s="55">
        <f t="shared" si="601"/>
        <v>1617</v>
      </c>
      <c r="K1513" s="55">
        <f t="shared" si="602"/>
        <v>55</v>
      </c>
      <c r="L1513" s="35">
        <v>589</v>
      </c>
      <c r="M1513" s="19">
        <v>323</v>
      </c>
      <c r="N1513" s="19"/>
      <c r="O1513" s="19">
        <v>19</v>
      </c>
      <c r="P1513" s="45">
        <v>11</v>
      </c>
      <c r="Q1513" s="45"/>
      <c r="R1513" s="55">
        <f t="shared" si="597"/>
        <v>912</v>
      </c>
      <c r="S1513" s="55">
        <f>O1513+P1513+Q1513</f>
        <v>30</v>
      </c>
      <c r="T1513" s="57">
        <f t="shared" si="598"/>
        <v>85</v>
      </c>
      <c r="U1513" s="51">
        <v>4.1399999999999997</v>
      </c>
      <c r="V1513" s="59">
        <v>4.5</v>
      </c>
      <c r="W1513" s="59">
        <v>7.9</v>
      </c>
      <c r="X1513" s="44"/>
      <c r="Y1513" s="44"/>
      <c r="Z1513" s="44"/>
      <c r="AA1513" s="44"/>
      <c r="AB1513" s="44"/>
      <c r="AC1513" s="68">
        <f t="shared" si="588"/>
        <v>0</v>
      </c>
      <c r="AD1513" s="33"/>
      <c r="AE1513" s="20">
        <f t="shared" si="589"/>
        <v>0</v>
      </c>
      <c r="AF1513" s="85">
        <f t="shared" si="600"/>
        <v>101.54</v>
      </c>
      <c r="AG1513" s="21">
        <f t="shared" si="599"/>
        <v>101.54</v>
      </c>
      <c r="AH1513" s="82"/>
      <c r="AI1513" s="78"/>
      <c r="AJ1513" s="22">
        <f t="shared" si="603"/>
        <v>101.54</v>
      </c>
      <c r="AK1513" s="23">
        <f t="shared" si="604"/>
        <v>34.266499999999994</v>
      </c>
      <c r="AL1513" s="58"/>
      <c r="AM1513" s="24">
        <f t="shared" si="605"/>
        <v>0</v>
      </c>
      <c r="AN1513" s="25">
        <f t="shared" si="590"/>
        <v>135.8065</v>
      </c>
      <c r="AO1513" s="28">
        <f t="shared" si="591"/>
        <v>135.8065</v>
      </c>
      <c r="AP1513" s="79"/>
      <c r="AQ1513" s="24">
        <v>70</v>
      </c>
      <c r="AR1513" s="25">
        <v>200</v>
      </c>
      <c r="AS1513" s="25">
        <v>0</v>
      </c>
      <c r="AT1513" s="25">
        <v>17</v>
      </c>
      <c r="AU1513" s="25">
        <v>54</v>
      </c>
      <c r="AV1513" s="62">
        <f t="shared" si="592"/>
        <v>341</v>
      </c>
      <c r="AW1513" s="64">
        <f t="shared" si="593"/>
        <v>323.95</v>
      </c>
      <c r="AX1513" s="114">
        <v>6</v>
      </c>
      <c r="AY1513" s="114">
        <v>20</v>
      </c>
      <c r="AZ1513" s="114">
        <v>8</v>
      </c>
      <c r="BA1513" s="114">
        <v>1</v>
      </c>
      <c r="BB1513" s="81">
        <f t="shared" si="594"/>
        <v>35</v>
      </c>
      <c r="BC1513" s="80">
        <f t="shared" si="595"/>
        <v>288.95</v>
      </c>
      <c r="BD1513" s="36">
        <f t="shared" si="606"/>
        <v>135.8065</v>
      </c>
      <c r="BE1513" s="80">
        <f t="shared" si="596"/>
        <v>150.25399999999999</v>
      </c>
    </row>
    <row r="1514" spans="1:57" ht="17.399999999999999">
      <c r="A1514" s="217">
        <v>41940</v>
      </c>
      <c r="B1514" s="201" t="str">
        <f t="shared" si="587"/>
        <v>06:00:00</v>
      </c>
      <c r="C1514" s="27" t="s">
        <v>12</v>
      </c>
      <c r="D1514" s="44">
        <v>701</v>
      </c>
      <c r="E1514" s="44">
        <v>283</v>
      </c>
      <c r="F1514" s="44">
        <v>527</v>
      </c>
      <c r="G1514" s="44">
        <v>35</v>
      </c>
      <c r="H1514" s="44"/>
      <c r="I1514" s="35">
        <v>17</v>
      </c>
      <c r="J1514" s="55">
        <f t="shared" si="601"/>
        <v>1511</v>
      </c>
      <c r="K1514" s="55">
        <f t="shared" si="602"/>
        <v>52</v>
      </c>
      <c r="L1514" s="35">
        <v>521</v>
      </c>
      <c r="M1514" s="19">
        <v>310</v>
      </c>
      <c r="N1514" s="19"/>
      <c r="O1514" s="19">
        <v>17</v>
      </c>
      <c r="P1514" s="56">
        <v>11</v>
      </c>
      <c r="Q1514" s="45"/>
      <c r="R1514" s="55">
        <f t="shared" si="597"/>
        <v>831</v>
      </c>
      <c r="S1514" s="55">
        <f t="shared" si="607"/>
        <v>28</v>
      </c>
      <c r="T1514" s="57">
        <f t="shared" si="598"/>
        <v>80</v>
      </c>
      <c r="U1514" s="51">
        <v>4.03</v>
      </c>
      <c r="V1514" s="59">
        <v>3.5</v>
      </c>
      <c r="W1514" s="59">
        <v>7</v>
      </c>
      <c r="X1514" s="44"/>
      <c r="Y1514" s="44"/>
      <c r="Z1514" s="44"/>
      <c r="AA1514" s="44"/>
      <c r="AB1514" s="44"/>
      <c r="AC1514" s="68">
        <f t="shared" si="588"/>
        <v>0</v>
      </c>
      <c r="AD1514" s="33"/>
      <c r="AE1514" s="20">
        <f t="shared" si="589"/>
        <v>0</v>
      </c>
      <c r="AF1514" s="85">
        <f t="shared" si="600"/>
        <v>94.53</v>
      </c>
      <c r="AG1514" s="21">
        <f t="shared" si="599"/>
        <v>94.53</v>
      </c>
      <c r="AH1514" s="82"/>
      <c r="AI1514" s="78"/>
      <c r="AJ1514" s="22">
        <f t="shared" si="603"/>
        <v>94.53</v>
      </c>
      <c r="AK1514" s="23">
        <f t="shared" si="604"/>
        <v>41.276499999999999</v>
      </c>
      <c r="AL1514" s="58"/>
      <c r="AM1514" s="24">
        <f t="shared" si="605"/>
        <v>0</v>
      </c>
      <c r="AN1514" s="25">
        <f t="shared" si="590"/>
        <v>135.8065</v>
      </c>
      <c r="AO1514" s="28">
        <f t="shared" si="591"/>
        <v>135.8065</v>
      </c>
      <c r="AP1514" s="79"/>
      <c r="AQ1514" s="24">
        <v>70</v>
      </c>
      <c r="AR1514" s="25">
        <v>200</v>
      </c>
      <c r="AS1514" s="25">
        <v>0</v>
      </c>
      <c r="AT1514" s="25">
        <v>17</v>
      </c>
      <c r="AU1514" s="25">
        <v>54</v>
      </c>
      <c r="AV1514" s="62">
        <f t="shared" si="592"/>
        <v>341</v>
      </c>
      <c r="AW1514" s="64">
        <f t="shared" si="593"/>
        <v>323.95</v>
      </c>
      <c r="AX1514" s="114">
        <v>6</v>
      </c>
      <c r="AY1514" s="114">
        <v>20</v>
      </c>
      <c r="AZ1514" s="114">
        <v>8</v>
      </c>
      <c r="BA1514" s="114">
        <v>1</v>
      </c>
      <c r="BB1514" s="81">
        <f t="shared" si="594"/>
        <v>35</v>
      </c>
      <c r="BC1514" s="80">
        <f t="shared" si="595"/>
        <v>288.95</v>
      </c>
      <c r="BD1514" s="36">
        <f t="shared" si="606"/>
        <v>135.8065</v>
      </c>
      <c r="BE1514" s="80">
        <f t="shared" si="596"/>
        <v>150.25399999999999</v>
      </c>
    </row>
    <row r="1515" spans="1:57" ht="17.399999999999999">
      <c r="A1515" s="217">
        <v>41940</v>
      </c>
      <c r="B1515" s="201" t="str">
        <f t="shared" si="587"/>
        <v>06:30:00</v>
      </c>
      <c r="C1515" s="27" t="s">
        <v>44</v>
      </c>
      <c r="D1515" s="44">
        <v>719</v>
      </c>
      <c r="E1515" s="44">
        <v>283</v>
      </c>
      <c r="F1515" s="44">
        <v>518</v>
      </c>
      <c r="G1515" s="44">
        <v>35</v>
      </c>
      <c r="H1515" s="44"/>
      <c r="I1515" s="35">
        <v>17</v>
      </c>
      <c r="J1515" s="55">
        <f t="shared" si="601"/>
        <v>1520</v>
      </c>
      <c r="K1515" s="55">
        <f t="shared" si="602"/>
        <v>52</v>
      </c>
      <c r="L1515" s="35">
        <v>524</v>
      </c>
      <c r="M1515" s="19">
        <v>315</v>
      </c>
      <c r="N1515" s="19"/>
      <c r="O1515" s="56">
        <v>17</v>
      </c>
      <c r="P1515" s="56">
        <v>11</v>
      </c>
      <c r="Q1515" s="45"/>
      <c r="R1515" s="55">
        <f t="shared" si="597"/>
        <v>839</v>
      </c>
      <c r="S1515" s="55">
        <f t="shared" si="607"/>
        <v>28</v>
      </c>
      <c r="T1515" s="57">
        <f t="shared" si="598"/>
        <v>80</v>
      </c>
      <c r="U1515" s="51">
        <v>4.03</v>
      </c>
      <c r="V1515" s="44">
        <v>3.5</v>
      </c>
      <c r="W1515" s="59">
        <v>7</v>
      </c>
      <c r="X1515" s="44"/>
      <c r="Y1515" s="44"/>
      <c r="Z1515" s="44"/>
      <c r="AA1515" s="44"/>
      <c r="AB1515" s="44"/>
      <c r="AC1515" s="68">
        <f t="shared" si="588"/>
        <v>0</v>
      </c>
      <c r="AD1515" s="33"/>
      <c r="AE1515" s="20">
        <f t="shared" si="589"/>
        <v>0</v>
      </c>
      <c r="AF1515" s="85">
        <f t="shared" si="600"/>
        <v>94.53</v>
      </c>
      <c r="AG1515" s="21">
        <f t="shared" si="599"/>
        <v>94.53</v>
      </c>
      <c r="AH1515" s="82"/>
      <c r="AI1515" s="78"/>
      <c r="AJ1515" s="22">
        <f t="shared" si="603"/>
        <v>94.53</v>
      </c>
      <c r="AK1515" s="23">
        <f t="shared" si="604"/>
        <v>41.276499999999999</v>
      </c>
      <c r="AL1515" s="58"/>
      <c r="AM1515" s="24">
        <f t="shared" si="605"/>
        <v>0</v>
      </c>
      <c r="AN1515" s="25">
        <f t="shared" si="590"/>
        <v>135.8065</v>
      </c>
      <c r="AO1515" s="28">
        <f t="shared" si="591"/>
        <v>135.8065</v>
      </c>
      <c r="AP1515" s="79"/>
      <c r="AQ1515" s="24">
        <v>70</v>
      </c>
      <c r="AR1515" s="25">
        <v>200</v>
      </c>
      <c r="AS1515" s="25">
        <v>0</v>
      </c>
      <c r="AT1515" s="25">
        <v>17</v>
      </c>
      <c r="AU1515" s="25">
        <v>54</v>
      </c>
      <c r="AV1515" s="62">
        <f t="shared" si="592"/>
        <v>341</v>
      </c>
      <c r="AW1515" s="64">
        <f t="shared" si="593"/>
        <v>323.95</v>
      </c>
      <c r="AX1515" s="114">
        <v>6</v>
      </c>
      <c r="AY1515" s="114">
        <v>20</v>
      </c>
      <c r="AZ1515" s="114">
        <v>8</v>
      </c>
      <c r="BA1515" s="114">
        <v>1</v>
      </c>
      <c r="BB1515" s="81">
        <f t="shared" si="594"/>
        <v>35</v>
      </c>
      <c r="BC1515" s="80">
        <f t="shared" si="595"/>
        <v>288.95</v>
      </c>
      <c r="BD1515" s="36">
        <f t="shared" si="606"/>
        <v>135.8065</v>
      </c>
      <c r="BE1515" s="80">
        <f t="shared" si="596"/>
        <v>150.25399999999999</v>
      </c>
    </row>
    <row r="1516" spans="1:57" ht="17.399999999999999">
      <c r="A1516" s="217">
        <v>41940</v>
      </c>
      <c r="B1516" s="201" t="str">
        <f t="shared" si="587"/>
        <v>07:00:00</v>
      </c>
      <c r="C1516" s="214" t="s">
        <v>13</v>
      </c>
      <c r="D1516" s="44">
        <v>730</v>
      </c>
      <c r="E1516" s="44">
        <v>309</v>
      </c>
      <c r="F1516" s="44">
        <v>516</v>
      </c>
      <c r="G1516" s="44">
        <v>37</v>
      </c>
      <c r="H1516" s="44"/>
      <c r="I1516" s="35">
        <v>17</v>
      </c>
      <c r="J1516" s="55">
        <f t="shared" si="601"/>
        <v>1555</v>
      </c>
      <c r="K1516" s="55">
        <f t="shared" si="602"/>
        <v>54</v>
      </c>
      <c r="L1516" s="35">
        <v>525</v>
      </c>
      <c r="M1516" s="19">
        <v>330</v>
      </c>
      <c r="N1516" s="19"/>
      <c r="O1516" s="56">
        <v>17</v>
      </c>
      <c r="P1516" s="56">
        <v>12</v>
      </c>
      <c r="Q1516" s="45"/>
      <c r="R1516" s="55">
        <f t="shared" si="597"/>
        <v>855</v>
      </c>
      <c r="S1516" s="55">
        <f t="shared" si="607"/>
        <v>29</v>
      </c>
      <c r="T1516" s="57">
        <f t="shared" si="598"/>
        <v>83</v>
      </c>
      <c r="U1516" s="44">
        <v>3.6</v>
      </c>
      <c r="V1516" s="59">
        <v>3.5</v>
      </c>
      <c r="W1516" s="59">
        <v>6.1</v>
      </c>
      <c r="X1516" s="44"/>
      <c r="Y1516" s="44"/>
      <c r="Z1516" s="44"/>
      <c r="AA1516" s="44"/>
      <c r="AB1516" s="44"/>
      <c r="AC1516" s="68">
        <f t="shared" si="588"/>
        <v>0</v>
      </c>
      <c r="AD1516" s="33"/>
      <c r="AE1516" s="20">
        <f t="shared" si="589"/>
        <v>0</v>
      </c>
      <c r="AF1516" s="85">
        <f t="shared" si="600"/>
        <v>96.199999999999989</v>
      </c>
      <c r="AG1516" s="21">
        <f t="shared" si="599"/>
        <v>96.199999999999989</v>
      </c>
      <c r="AH1516" s="82"/>
      <c r="AI1516" s="78"/>
      <c r="AJ1516" s="22">
        <f t="shared" si="603"/>
        <v>96.199999999999989</v>
      </c>
      <c r="AK1516" s="23">
        <f t="shared" si="604"/>
        <v>39.159999999999997</v>
      </c>
      <c r="AL1516" s="58"/>
      <c r="AM1516" s="24">
        <f t="shared" si="605"/>
        <v>0</v>
      </c>
      <c r="AN1516" s="25">
        <f t="shared" si="590"/>
        <v>135.35999999999999</v>
      </c>
      <c r="AO1516" s="28">
        <f t="shared" si="591"/>
        <v>135.35999999999999</v>
      </c>
      <c r="AP1516" s="79"/>
      <c r="AQ1516" s="24">
        <v>75</v>
      </c>
      <c r="AR1516" s="25">
        <v>200</v>
      </c>
      <c r="AS1516" s="25">
        <v>0</v>
      </c>
      <c r="AT1516" s="25">
        <v>15</v>
      </c>
      <c r="AU1516" s="25">
        <v>50</v>
      </c>
      <c r="AV1516" s="62">
        <f t="shared" si="592"/>
        <v>340</v>
      </c>
      <c r="AW1516" s="64">
        <f t="shared" si="593"/>
        <v>323</v>
      </c>
      <c r="AX1516" s="114">
        <v>6</v>
      </c>
      <c r="AY1516" s="114">
        <v>20</v>
      </c>
      <c r="AZ1516" s="114">
        <v>8</v>
      </c>
      <c r="BA1516" s="114">
        <v>1</v>
      </c>
      <c r="BB1516" s="81">
        <f t="shared" si="594"/>
        <v>35</v>
      </c>
      <c r="BC1516" s="80">
        <f t="shared" si="595"/>
        <v>288</v>
      </c>
      <c r="BD1516" s="36">
        <f t="shared" si="606"/>
        <v>135.35999999999999</v>
      </c>
      <c r="BE1516" s="80">
        <f t="shared" si="596"/>
        <v>149.76</v>
      </c>
    </row>
    <row r="1517" spans="1:57" ht="17.399999999999999">
      <c r="A1517" s="217">
        <v>41940</v>
      </c>
      <c r="B1517" s="201" t="str">
        <f t="shared" si="587"/>
        <v>07:30:00</v>
      </c>
      <c r="C1517" s="27" t="s">
        <v>30</v>
      </c>
      <c r="D1517" s="44">
        <v>835</v>
      </c>
      <c r="E1517" s="44">
        <v>371</v>
      </c>
      <c r="F1517" s="44">
        <v>542</v>
      </c>
      <c r="G1517" s="44">
        <v>42</v>
      </c>
      <c r="H1517" s="44"/>
      <c r="I1517" s="35">
        <v>18</v>
      </c>
      <c r="J1517" s="55">
        <f t="shared" si="601"/>
        <v>1748</v>
      </c>
      <c r="K1517" s="55">
        <f t="shared" si="602"/>
        <v>60</v>
      </c>
      <c r="L1517" s="35">
        <v>560</v>
      </c>
      <c r="M1517" s="19">
        <v>389</v>
      </c>
      <c r="N1517" s="19"/>
      <c r="O1517" s="56">
        <v>19</v>
      </c>
      <c r="P1517" s="56">
        <v>14</v>
      </c>
      <c r="Q1517" s="45"/>
      <c r="R1517" s="55">
        <f t="shared" si="597"/>
        <v>949</v>
      </c>
      <c r="S1517" s="55">
        <f t="shared" si="607"/>
        <v>33</v>
      </c>
      <c r="T1517" s="57">
        <f t="shared" si="598"/>
        <v>93</v>
      </c>
      <c r="U1517" s="44">
        <v>3.6</v>
      </c>
      <c r="V1517" s="59">
        <v>3.5</v>
      </c>
      <c r="W1517" s="59">
        <v>6.1</v>
      </c>
      <c r="X1517" s="44"/>
      <c r="Y1517" s="44"/>
      <c r="Z1517" s="44"/>
      <c r="AA1517" s="44"/>
      <c r="AB1517" s="44"/>
      <c r="AC1517" s="68">
        <f t="shared" si="588"/>
        <v>0</v>
      </c>
      <c r="AD1517" s="33"/>
      <c r="AE1517" s="20">
        <f t="shared" si="589"/>
        <v>0</v>
      </c>
      <c r="AF1517" s="85">
        <f t="shared" si="600"/>
        <v>106.19999999999999</v>
      </c>
      <c r="AG1517" s="21">
        <f t="shared" si="599"/>
        <v>106.19999999999999</v>
      </c>
      <c r="AH1517" s="82"/>
      <c r="AI1517" s="78"/>
      <c r="AJ1517" s="22">
        <f t="shared" si="603"/>
        <v>106.19999999999999</v>
      </c>
      <c r="AK1517" s="23">
        <f t="shared" si="604"/>
        <v>29.159999999999997</v>
      </c>
      <c r="AL1517" s="58"/>
      <c r="AM1517" s="24">
        <f t="shared" si="605"/>
        <v>0</v>
      </c>
      <c r="AN1517" s="25">
        <f t="shared" si="590"/>
        <v>135.35999999999999</v>
      </c>
      <c r="AO1517" s="28">
        <f t="shared" si="591"/>
        <v>135.35999999999999</v>
      </c>
      <c r="AP1517" s="79"/>
      <c r="AQ1517" s="24">
        <v>75</v>
      </c>
      <c r="AR1517" s="25">
        <v>200</v>
      </c>
      <c r="AS1517" s="25">
        <v>0</v>
      </c>
      <c r="AT1517" s="25">
        <v>15</v>
      </c>
      <c r="AU1517" s="25">
        <v>50</v>
      </c>
      <c r="AV1517" s="62">
        <f t="shared" si="592"/>
        <v>340</v>
      </c>
      <c r="AW1517" s="64">
        <f t="shared" si="593"/>
        <v>323</v>
      </c>
      <c r="AX1517" s="114">
        <v>6</v>
      </c>
      <c r="AY1517" s="114">
        <v>20</v>
      </c>
      <c r="AZ1517" s="114">
        <v>8</v>
      </c>
      <c r="BA1517" s="114">
        <v>1</v>
      </c>
      <c r="BB1517" s="81">
        <f t="shared" si="594"/>
        <v>35</v>
      </c>
      <c r="BC1517" s="80">
        <f t="shared" si="595"/>
        <v>288</v>
      </c>
      <c r="BD1517" s="36">
        <f t="shared" si="606"/>
        <v>135.35999999999999</v>
      </c>
      <c r="BE1517" s="80">
        <f t="shared" si="596"/>
        <v>149.76</v>
      </c>
    </row>
    <row r="1518" spans="1:57" ht="17.399999999999999">
      <c r="A1518" s="217">
        <v>41940</v>
      </c>
      <c r="B1518" s="201" t="str">
        <f t="shared" si="587"/>
        <v>08:00:00</v>
      </c>
      <c r="C1518" s="27" t="s">
        <v>14</v>
      </c>
      <c r="D1518" s="44">
        <v>930</v>
      </c>
      <c r="E1518" s="44">
        <v>411</v>
      </c>
      <c r="F1518" s="44">
        <v>578</v>
      </c>
      <c r="G1518" s="44">
        <v>46</v>
      </c>
      <c r="H1518" s="44"/>
      <c r="I1518" s="35">
        <v>18</v>
      </c>
      <c r="J1518" s="55">
        <f t="shared" si="601"/>
        <v>1919</v>
      </c>
      <c r="K1518" s="55">
        <f t="shared" si="602"/>
        <v>64</v>
      </c>
      <c r="L1518" s="44">
        <v>590</v>
      </c>
      <c r="M1518" s="19">
        <v>434</v>
      </c>
      <c r="N1518" s="19"/>
      <c r="O1518" s="45">
        <v>19</v>
      </c>
      <c r="P1518" s="56">
        <v>15</v>
      </c>
      <c r="Q1518" s="45"/>
      <c r="R1518" s="55">
        <f t="shared" si="597"/>
        <v>1024</v>
      </c>
      <c r="S1518" s="55">
        <f t="shared" si="607"/>
        <v>34</v>
      </c>
      <c r="T1518" s="57">
        <f t="shared" si="598"/>
        <v>98</v>
      </c>
      <c r="U1518" s="44">
        <v>3.87</v>
      </c>
      <c r="V1518" s="59">
        <v>3.5</v>
      </c>
      <c r="W1518" s="59">
        <v>7.1</v>
      </c>
      <c r="X1518" s="60"/>
      <c r="Y1518" s="44"/>
      <c r="Z1518" s="44"/>
      <c r="AA1518" s="44"/>
      <c r="AB1518" s="44"/>
      <c r="AC1518" s="68">
        <f t="shared" si="588"/>
        <v>0</v>
      </c>
      <c r="AD1518" s="33"/>
      <c r="AE1518" s="20">
        <f t="shared" si="589"/>
        <v>0</v>
      </c>
      <c r="AF1518" s="85">
        <f t="shared" si="600"/>
        <v>112.47</v>
      </c>
      <c r="AG1518" s="21">
        <f t="shared" si="599"/>
        <v>112.47</v>
      </c>
      <c r="AH1518" s="82"/>
      <c r="AI1518" s="78"/>
      <c r="AJ1518" s="22">
        <f t="shared" si="603"/>
        <v>112.47</v>
      </c>
      <c r="AK1518" s="23">
        <f t="shared" si="604"/>
        <v>22.889999999999986</v>
      </c>
      <c r="AL1518" s="58"/>
      <c r="AM1518" s="24">
        <f t="shared" si="605"/>
        <v>0</v>
      </c>
      <c r="AN1518" s="25">
        <f t="shared" si="590"/>
        <v>135.35999999999999</v>
      </c>
      <c r="AO1518" s="28">
        <f t="shared" si="591"/>
        <v>135.35999999999999</v>
      </c>
      <c r="AP1518" s="79"/>
      <c r="AQ1518" s="24">
        <v>75</v>
      </c>
      <c r="AR1518" s="25">
        <v>200</v>
      </c>
      <c r="AS1518" s="25">
        <v>0</v>
      </c>
      <c r="AT1518" s="25">
        <v>15</v>
      </c>
      <c r="AU1518" s="25">
        <v>50</v>
      </c>
      <c r="AV1518" s="62">
        <f t="shared" si="592"/>
        <v>340</v>
      </c>
      <c r="AW1518" s="64">
        <f t="shared" si="593"/>
        <v>323</v>
      </c>
      <c r="AX1518" s="114">
        <v>6</v>
      </c>
      <c r="AY1518" s="114">
        <v>20</v>
      </c>
      <c r="AZ1518" s="114">
        <v>8</v>
      </c>
      <c r="BA1518" s="114">
        <v>1</v>
      </c>
      <c r="BB1518" s="81">
        <f t="shared" si="594"/>
        <v>35</v>
      </c>
      <c r="BC1518" s="80">
        <f t="shared" si="595"/>
        <v>288</v>
      </c>
      <c r="BD1518" s="36">
        <f t="shared" si="606"/>
        <v>135.35999999999999</v>
      </c>
      <c r="BE1518" s="80">
        <f t="shared" si="596"/>
        <v>149.76</v>
      </c>
    </row>
    <row r="1519" spans="1:57" ht="17.399999999999999">
      <c r="A1519" s="217">
        <v>41940</v>
      </c>
      <c r="B1519" s="201" t="str">
        <f t="shared" si="587"/>
        <v>08:30:00</v>
      </c>
      <c r="C1519" s="27" t="s">
        <v>31</v>
      </c>
      <c r="D1519" s="44">
        <v>995</v>
      </c>
      <c r="E1519" s="44">
        <v>438</v>
      </c>
      <c r="F1519" s="44">
        <v>614</v>
      </c>
      <c r="G1519" s="44">
        <v>49</v>
      </c>
      <c r="H1519" s="44"/>
      <c r="I1519" s="35">
        <v>19</v>
      </c>
      <c r="J1519" s="55">
        <f t="shared" si="601"/>
        <v>2047</v>
      </c>
      <c r="K1519" s="55">
        <f t="shared" si="602"/>
        <v>68</v>
      </c>
      <c r="L1519" s="44">
        <v>619</v>
      </c>
      <c r="M1519" s="19">
        <v>449</v>
      </c>
      <c r="N1519" s="19"/>
      <c r="O1519" s="45">
        <v>20</v>
      </c>
      <c r="P1519" s="56">
        <v>15</v>
      </c>
      <c r="Q1519" s="45"/>
      <c r="R1519" s="55">
        <f t="shared" si="597"/>
        <v>1068</v>
      </c>
      <c r="S1519" s="55">
        <f t="shared" si="607"/>
        <v>35</v>
      </c>
      <c r="T1519" s="57">
        <f t="shared" si="598"/>
        <v>103</v>
      </c>
      <c r="U1519" s="44">
        <v>3.87</v>
      </c>
      <c r="V1519" s="59">
        <v>3.5</v>
      </c>
      <c r="W1519" s="59">
        <v>7.1</v>
      </c>
      <c r="X1519" s="44"/>
      <c r="Y1519" s="44"/>
      <c r="Z1519" s="44"/>
      <c r="AA1519" s="44"/>
      <c r="AB1519" s="44"/>
      <c r="AC1519" s="68">
        <f t="shared" si="588"/>
        <v>0</v>
      </c>
      <c r="AD1519" s="33"/>
      <c r="AE1519" s="20">
        <f t="shared" si="589"/>
        <v>0</v>
      </c>
      <c r="AF1519" s="85">
        <f t="shared" si="600"/>
        <v>117.47</v>
      </c>
      <c r="AG1519" s="21">
        <f t="shared" si="599"/>
        <v>117.47</v>
      </c>
      <c r="AH1519" s="82"/>
      <c r="AI1519" s="78"/>
      <c r="AJ1519" s="22">
        <f t="shared" si="603"/>
        <v>117.47</v>
      </c>
      <c r="AK1519" s="23">
        <f t="shared" si="604"/>
        <v>17.889999999999986</v>
      </c>
      <c r="AL1519" s="58"/>
      <c r="AM1519" s="24">
        <f t="shared" si="605"/>
        <v>0</v>
      </c>
      <c r="AN1519" s="25">
        <f t="shared" si="590"/>
        <v>135.35999999999999</v>
      </c>
      <c r="AO1519" s="28">
        <f t="shared" si="591"/>
        <v>135.35999999999999</v>
      </c>
      <c r="AP1519" s="79"/>
      <c r="AQ1519" s="24">
        <v>75</v>
      </c>
      <c r="AR1519" s="25">
        <v>200</v>
      </c>
      <c r="AS1519" s="25">
        <v>0</v>
      </c>
      <c r="AT1519" s="25">
        <v>15</v>
      </c>
      <c r="AU1519" s="25">
        <v>50</v>
      </c>
      <c r="AV1519" s="62">
        <f t="shared" si="592"/>
        <v>340</v>
      </c>
      <c r="AW1519" s="64">
        <f t="shared" si="593"/>
        <v>323</v>
      </c>
      <c r="AX1519" s="114">
        <v>6</v>
      </c>
      <c r="AY1519" s="114">
        <v>20</v>
      </c>
      <c r="AZ1519" s="114">
        <v>8</v>
      </c>
      <c r="BA1519" s="114">
        <v>1</v>
      </c>
      <c r="BB1519" s="81">
        <f t="shared" si="594"/>
        <v>35</v>
      </c>
      <c r="BC1519" s="80">
        <f t="shared" si="595"/>
        <v>288</v>
      </c>
      <c r="BD1519" s="36">
        <f t="shared" si="606"/>
        <v>135.35999999999999</v>
      </c>
      <c r="BE1519" s="80">
        <f t="shared" si="596"/>
        <v>149.76</v>
      </c>
    </row>
    <row r="1520" spans="1:57" ht="17.399999999999999">
      <c r="A1520" s="217">
        <v>41940</v>
      </c>
      <c r="B1520" s="201" t="str">
        <f t="shared" si="587"/>
        <v>09:00:00</v>
      </c>
      <c r="C1520" s="27" t="s">
        <v>15</v>
      </c>
      <c r="D1520" s="44">
        <v>1033</v>
      </c>
      <c r="E1520" s="44">
        <v>447</v>
      </c>
      <c r="F1520" s="44">
        <v>615</v>
      </c>
      <c r="G1520" s="44">
        <v>51</v>
      </c>
      <c r="H1520" s="44"/>
      <c r="I1520" s="35">
        <v>20</v>
      </c>
      <c r="J1520" s="55">
        <f t="shared" si="601"/>
        <v>2095</v>
      </c>
      <c r="K1520" s="55">
        <f t="shared" si="602"/>
        <v>71</v>
      </c>
      <c r="L1520" s="44">
        <v>620</v>
      </c>
      <c r="M1520" s="19">
        <v>443</v>
      </c>
      <c r="N1520" s="19"/>
      <c r="O1520" s="45">
        <v>20</v>
      </c>
      <c r="P1520" s="56">
        <v>15</v>
      </c>
      <c r="Q1520" s="45"/>
      <c r="R1520" s="55">
        <f t="shared" si="597"/>
        <v>1063</v>
      </c>
      <c r="S1520" s="55">
        <f t="shared" si="607"/>
        <v>35</v>
      </c>
      <c r="T1520" s="57">
        <f t="shared" si="598"/>
        <v>106</v>
      </c>
      <c r="U1520" s="44">
        <v>4.08</v>
      </c>
      <c r="V1520" s="59">
        <v>3.5</v>
      </c>
      <c r="W1520" s="44">
        <v>7.6</v>
      </c>
      <c r="X1520" s="44"/>
      <c r="Y1520" s="44"/>
      <c r="Z1520" s="44"/>
      <c r="AA1520" s="44"/>
      <c r="AB1520" s="44"/>
      <c r="AC1520" s="68">
        <f t="shared" si="588"/>
        <v>0</v>
      </c>
      <c r="AD1520" s="33"/>
      <c r="AE1520" s="20">
        <f t="shared" si="589"/>
        <v>0</v>
      </c>
      <c r="AF1520" s="85">
        <f t="shared" si="600"/>
        <v>121.17999999999999</v>
      </c>
      <c r="AG1520" s="21">
        <f t="shared" si="599"/>
        <v>121.17999999999999</v>
      </c>
      <c r="AH1520" s="82"/>
      <c r="AI1520" s="78"/>
      <c r="AJ1520" s="22">
        <f t="shared" si="603"/>
        <v>121.17999999999999</v>
      </c>
      <c r="AK1520" s="23">
        <f t="shared" si="604"/>
        <v>14.179999999999993</v>
      </c>
      <c r="AL1520" s="58"/>
      <c r="AM1520" s="24">
        <f t="shared" si="605"/>
        <v>0</v>
      </c>
      <c r="AN1520" s="25">
        <f t="shared" si="590"/>
        <v>135.35999999999999</v>
      </c>
      <c r="AO1520" s="28">
        <f t="shared" si="591"/>
        <v>135.35999999999999</v>
      </c>
      <c r="AP1520" s="79"/>
      <c r="AQ1520" s="24">
        <v>75</v>
      </c>
      <c r="AR1520" s="25">
        <v>200</v>
      </c>
      <c r="AS1520" s="25">
        <v>0</v>
      </c>
      <c r="AT1520" s="25">
        <v>15</v>
      </c>
      <c r="AU1520" s="25">
        <v>50</v>
      </c>
      <c r="AV1520" s="62">
        <f t="shared" si="592"/>
        <v>340</v>
      </c>
      <c r="AW1520" s="64">
        <f t="shared" si="593"/>
        <v>323</v>
      </c>
      <c r="AX1520" s="114">
        <v>6</v>
      </c>
      <c r="AY1520" s="114">
        <v>20</v>
      </c>
      <c r="AZ1520" s="114">
        <v>8</v>
      </c>
      <c r="BA1520" s="114">
        <v>1</v>
      </c>
      <c r="BB1520" s="81">
        <f t="shared" si="594"/>
        <v>35</v>
      </c>
      <c r="BC1520" s="80">
        <f t="shared" si="595"/>
        <v>288</v>
      </c>
      <c r="BD1520" s="36">
        <f t="shared" si="606"/>
        <v>135.35999999999999</v>
      </c>
      <c r="BE1520" s="80">
        <f t="shared" si="596"/>
        <v>149.76</v>
      </c>
    </row>
    <row r="1521" spans="1:57" ht="17.399999999999999">
      <c r="A1521" s="217">
        <v>41940</v>
      </c>
      <c r="B1521" s="201" t="str">
        <f t="shared" si="587"/>
        <v>09:30:00</v>
      </c>
      <c r="C1521" s="27" t="s">
        <v>32</v>
      </c>
      <c r="D1521" s="44">
        <v>1029</v>
      </c>
      <c r="E1521" s="44">
        <v>456</v>
      </c>
      <c r="F1521" s="44">
        <v>610</v>
      </c>
      <c r="G1521" s="44">
        <v>51</v>
      </c>
      <c r="H1521" s="44"/>
      <c r="I1521" s="35">
        <v>19</v>
      </c>
      <c r="J1521" s="55">
        <f t="shared" si="601"/>
        <v>2095</v>
      </c>
      <c r="K1521" s="55">
        <f t="shared" si="602"/>
        <v>70</v>
      </c>
      <c r="L1521" s="44">
        <v>617</v>
      </c>
      <c r="M1521" s="19">
        <v>441</v>
      </c>
      <c r="N1521" s="19"/>
      <c r="O1521" s="45">
        <v>20</v>
      </c>
      <c r="P1521" s="56">
        <v>15</v>
      </c>
      <c r="Q1521" s="45"/>
      <c r="R1521" s="55">
        <f t="shared" si="597"/>
        <v>1058</v>
      </c>
      <c r="S1521" s="55">
        <f t="shared" si="607"/>
        <v>35</v>
      </c>
      <c r="T1521" s="57">
        <f t="shared" si="598"/>
        <v>105</v>
      </c>
      <c r="U1521" s="44">
        <v>4.08</v>
      </c>
      <c r="V1521" s="59">
        <v>3.5</v>
      </c>
      <c r="W1521" s="44">
        <v>7.6</v>
      </c>
      <c r="X1521" s="44"/>
      <c r="Y1521" s="44"/>
      <c r="Z1521" s="44"/>
      <c r="AA1521" s="44"/>
      <c r="AB1521" s="44"/>
      <c r="AC1521" s="68">
        <f t="shared" si="588"/>
        <v>0</v>
      </c>
      <c r="AD1521" s="33"/>
      <c r="AE1521" s="20">
        <f t="shared" si="589"/>
        <v>0</v>
      </c>
      <c r="AF1521" s="85">
        <f t="shared" si="600"/>
        <v>120.17999999999999</v>
      </c>
      <c r="AG1521" s="21">
        <f t="shared" si="599"/>
        <v>120.17999999999999</v>
      </c>
      <c r="AH1521" s="82"/>
      <c r="AI1521" s="78"/>
      <c r="AJ1521" s="22">
        <f t="shared" si="603"/>
        <v>120.17999999999999</v>
      </c>
      <c r="AK1521" s="23">
        <f t="shared" si="604"/>
        <v>15.179999999999993</v>
      </c>
      <c r="AL1521" s="58"/>
      <c r="AM1521" s="24">
        <f t="shared" si="605"/>
        <v>0</v>
      </c>
      <c r="AN1521" s="25">
        <f t="shared" si="590"/>
        <v>135.35999999999999</v>
      </c>
      <c r="AO1521" s="28">
        <f t="shared" si="591"/>
        <v>135.35999999999999</v>
      </c>
      <c r="AP1521" s="79"/>
      <c r="AQ1521" s="24">
        <v>75</v>
      </c>
      <c r="AR1521" s="25">
        <v>200</v>
      </c>
      <c r="AS1521" s="25">
        <v>0</v>
      </c>
      <c r="AT1521" s="25">
        <v>15</v>
      </c>
      <c r="AU1521" s="25">
        <v>50</v>
      </c>
      <c r="AV1521" s="62">
        <f t="shared" si="592"/>
        <v>340</v>
      </c>
      <c r="AW1521" s="64">
        <f t="shared" si="593"/>
        <v>323</v>
      </c>
      <c r="AX1521" s="114">
        <v>6</v>
      </c>
      <c r="AY1521" s="114">
        <v>20</v>
      </c>
      <c r="AZ1521" s="114">
        <v>8</v>
      </c>
      <c r="BA1521" s="114">
        <v>1</v>
      </c>
      <c r="BB1521" s="81">
        <f t="shared" si="594"/>
        <v>35</v>
      </c>
      <c r="BC1521" s="80">
        <f t="shared" si="595"/>
        <v>288</v>
      </c>
      <c r="BD1521" s="36">
        <f t="shared" si="606"/>
        <v>135.35999999999999</v>
      </c>
      <c r="BE1521" s="80">
        <f t="shared" si="596"/>
        <v>149.76</v>
      </c>
    </row>
    <row r="1522" spans="1:57" ht="17.399999999999999">
      <c r="A1522" s="217">
        <v>41940</v>
      </c>
      <c r="B1522" s="201" t="str">
        <f t="shared" si="587"/>
        <v>10:00:00</v>
      </c>
      <c r="C1522" s="27" t="s">
        <v>16</v>
      </c>
      <c r="D1522" s="44">
        <v>1059</v>
      </c>
      <c r="E1522" s="44">
        <v>460</v>
      </c>
      <c r="F1522" s="44">
        <v>602</v>
      </c>
      <c r="G1522" s="44">
        <v>52</v>
      </c>
      <c r="H1522" s="44"/>
      <c r="I1522" s="35">
        <v>20</v>
      </c>
      <c r="J1522" s="55">
        <f t="shared" si="601"/>
        <v>2121</v>
      </c>
      <c r="K1522" s="55">
        <f t="shared" si="602"/>
        <v>72</v>
      </c>
      <c r="L1522" s="44">
        <v>618</v>
      </c>
      <c r="M1522" s="19">
        <v>446</v>
      </c>
      <c r="N1522" s="19"/>
      <c r="O1522" s="45">
        <v>20</v>
      </c>
      <c r="P1522" s="56">
        <v>15</v>
      </c>
      <c r="Q1522" s="45"/>
      <c r="R1522" s="55">
        <f t="shared" si="597"/>
        <v>1064</v>
      </c>
      <c r="S1522" s="55">
        <f t="shared" si="607"/>
        <v>35</v>
      </c>
      <c r="T1522" s="57">
        <f t="shared" si="598"/>
        <v>107</v>
      </c>
      <c r="U1522" s="35">
        <v>4.2</v>
      </c>
      <c r="V1522" s="59">
        <v>3.5</v>
      </c>
      <c r="W1522" s="44">
        <v>8.4</v>
      </c>
      <c r="X1522" s="44"/>
      <c r="Y1522" s="44"/>
      <c r="Z1522" s="44"/>
      <c r="AA1522" s="44"/>
      <c r="AB1522" s="44"/>
      <c r="AC1522" s="68">
        <f t="shared" si="588"/>
        <v>0</v>
      </c>
      <c r="AD1522" s="33"/>
      <c r="AE1522" s="20">
        <f t="shared" si="589"/>
        <v>0</v>
      </c>
      <c r="AF1522" s="85">
        <f t="shared" si="600"/>
        <v>123.10000000000001</v>
      </c>
      <c r="AG1522" s="21">
        <f t="shared" si="599"/>
        <v>123.10000000000001</v>
      </c>
      <c r="AH1522" s="82"/>
      <c r="AI1522" s="78"/>
      <c r="AJ1522" s="22">
        <f t="shared" si="603"/>
        <v>123.10000000000001</v>
      </c>
      <c r="AK1522" s="23">
        <f t="shared" si="604"/>
        <v>12.259999999999977</v>
      </c>
      <c r="AL1522" s="58"/>
      <c r="AM1522" s="24">
        <f t="shared" si="605"/>
        <v>0</v>
      </c>
      <c r="AN1522" s="25">
        <f t="shared" si="590"/>
        <v>135.35999999999999</v>
      </c>
      <c r="AO1522" s="28">
        <f t="shared" si="591"/>
        <v>135.35999999999999</v>
      </c>
      <c r="AP1522" s="79"/>
      <c r="AQ1522" s="24">
        <v>75</v>
      </c>
      <c r="AR1522" s="25">
        <v>200</v>
      </c>
      <c r="AS1522" s="25">
        <v>0</v>
      </c>
      <c r="AT1522" s="25">
        <v>15</v>
      </c>
      <c r="AU1522" s="25">
        <v>50</v>
      </c>
      <c r="AV1522" s="62">
        <f t="shared" si="592"/>
        <v>340</v>
      </c>
      <c r="AW1522" s="64">
        <f t="shared" si="593"/>
        <v>323</v>
      </c>
      <c r="AX1522" s="114">
        <v>6</v>
      </c>
      <c r="AY1522" s="114">
        <v>20</v>
      </c>
      <c r="AZ1522" s="114">
        <v>8</v>
      </c>
      <c r="BA1522" s="114">
        <v>1</v>
      </c>
      <c r="BB1522" s="81">
        <f t="shared" si="594"/>
        <v>35</v>
      </c>
      <c r="BC1522" s="80">
        <f t="shared" si="595"/>
        <v>288</v>
      </c>
      <c r="BD1522" s="36">
        <f t="shared" si="606"/>
        <v>135.35999999999999</v>
      </c>
      <c r="BE1522" s="80">
        <f t="shared" si="596"/>
        <v>149.76</v>
      </c>
    </row>
    <row r="1523" spans="1:57" ht="17.399999999999999">
      <c r="A1523" s="217">
        <v>41940</v>
      </c>
      <c r="B1523" s="201" t="str">
        <f t="shared" si="587"/>
        <v>10:30:00</v>
      </c>
      <c r="C1523" s="27" t="s">
        <v>45</v>
      </c>
      <c r="D1523" s="44">
        <v>1050</v>
      </c>
      <c r="E1523" s="44">
        <v>473</v>
      </c>
      <c r="F1523" s="44">
        <v>609</v>
      </c>
      <c r="G1523" s="44">
        <v>52</v>
      </c>
      <c r="H1523" s="44"/>
      <c r="I1523" s="35">
        <v>20</v>
      </c>
      <c r="J1523" s="55">
        <f t="shared" si="601"/>
        <v>2132</v>
      </c>
      <c r="K1523" s="55">
        <f t="shared" si="602"/>
        <v>72</v>
      </c>
      <c r="L1523" s="44">
        <v>667</v>
      </c>
      <c r="M1523" s="19">
        <v>458</v>
      </c>
      <c r="N1523" s="19"/>
      <c r="O1523" s="45">
        <v>22</v>
      </c>
      <c r="P1523" s="56">
        <v>16</v>
      </c>
      <c r="Q1523" s="45"/>
      <c r="R1523" s="55">
        <f t="shared" si="597"/>
        <v>1125</v>
      </c>
      <c r="S1523" s="55">
        <f t="shared" si="607"/>
        <v>38</v>
      </c>
      <c r="T1523" s="57">
        <f t="shared" si="598"/>
        <v>110</v>
      </c>
      <c r="U1523" s="35">
        <v>4.2</v>
      </c>
      <c r="V1523" s="59">
        <v>3.5</v>
      </c>
      <c r="W1523" s="44">
        <v>8.4</v>
      </c>
      <c r="X1523" s="44"/>
      <c r="Y1523" s="44"/>
      <c r="Z1523" s="44"/>
      <c r="AA1523" s="44"/>
      <c r="AB1523" s="44"/>
      <c r="AC1523" s="68">
        <f t="shared" si="588"/>
        <v>0</v>
      </c>
      <c r="AD1523" s="33"/>
      <c r="AE1523" s="20">
        <f t="shared" si="589"/>
        <v>0</v>
      </c>
      <c r="AF1523" s="85">
        <f t="shared" si="600"/>
        <v>126.10000000000001</v>
      </c>
      <c r="AG1523" s="21">
        <f t="shared" si="599"/>
        <v>126.10000000000001</v>
      </c>
      <c r="AH1523" s="82"/>
      <c r="AI1523" s="78"/>
      <c r="AJ1523" s="22">
        <f t="shared" si="603"/>
        <v>126.10000000000001</v>
      </c>
      <c r="AK1523" s="23">
        <f t="shared" si="604"/>
        <v>9.2599999999999767</v>
      </c>
      <c r="AL1523" s="58"/>
      <c r="AM1523" s="24">
        <f t="shared" si="605"/>
        <v>0</v>
      </c>
      <c r="AN1523" s="25">
        <f t="shared" si="590"/>
        <v>135.35999999999999</v>
      </c>
      <c r="AO1523" s="28">
        <f t="shared" si="591"/>
        <v>135.35999999999999</v>
      </c>
      <c r="AP1523" s="79"/>
      <c r="AQ1523" s="24">
        <v>75</v>
      </c>
      <c r="AR1523" s="25">
        <v>200</v>
      </c>
      <c r="AS1523" s="25">
        <v>0</v>
      </c>
      <c r="AT1523" s="25">
        <v>15</v>
      </c>
      <c r="AU1523" s="25">
        <v>50</v>
      </c>
      <c r="AV1523" s="62">
        <f t="shared" si="592"/>
        <v>340</v>
      </c>
      <c r="AW1523" s="64">
        <f t="shared" si="593"/>
        <v>323</v>
      </c>
      <c r="AX1523" s="114">
        <v>6</v>
      </c>
      <c r="AY1523" s="114">
        <v>20</v>
      </c>
      <c r="AZ1523" s="114">
        <v>8</v>
      </c>
      <c r="BA1523" s="114">
        <v>1</v>
      </c>
      <c r="BB1523" s="81">
        <f t="shared" si="594"/>
        <v>35</v>
      </c>
      <c r="BC1523" s="80">
        <f t="shared" si="595"/>
        <v>288</v>
      </c>
      <c r="BD1523" s="36">
        <f>BC1523*0.47</f>
        <v>135.35999999999999</v>
      </c>
      <c r="BE1523" s="80">
        <f t="shared" si="596"/>
        <v>149.76</v>
      </c>
    </row>
    <row r="1524" spans="1:57" ht="17.399999999999999">
      <c r="A1524" s="217">
        <v>41940</v>
      </c>
      <c r="B1524" s="201" t="str">
        <f t="shared" si="587"/>
        <v>11:00:00</v>
      </c>
      <c r="C1524" s="27" t="s">
        <v>17</v>
      </c>
      <c r="D1524" s="44">
        <v>1052</v>
      </c>
      <c r="E1524" s="44">
        <v>467</v>
      </c>
      <c r="F1524" s="44">
        <v>621</v>
      </c>
      <c r="G1524" s="44">
        <v>52</v>
      </c>
      <c r="H1524" s="44"/>
      <c r="I1524" s="35">
        <v>20</v>
      </c>
      <c r="J1524" s="55">
        <f t="shared" si="601"/>
        <v>2140</v>
      </c>
      <c r="K1524" s="55">
        <f t="shared" si="602"/>
        <v>72</v>
      </c>
      <c r="L1524" s="44">
        <v>664</v>
      </c>
      <c r="M1524" s="19">
        <v>442</v>
      </c>
      <c r="N1524" s="19"/>
      <c r="O1524" s="45">
        <v>22</v>
      </c>
      <c r="P1524" s="56">
        <v>15</v>
      </c>
      <c r="Q1524" s="45"/>
      <c r="R1524" s="55">
        <f t="shared" si="597"/>
        <v>1106</v>
      </c>
      <c r="S1524" s="55">
        <f t="shared" si="607"/>
        <v>37</v>
      </c>
      <c r="T1524" s="57">
        <f t="shared" si="598"/>
        <v>109</v>
      </c>
      <c r="U1524" s="35">
        <v>4.1500000000000004</v>
      </c>
      <c r="V1524" s="59">
        <v>3.5</v>
      </c>
      <c r="W1524" s="44">
        <v>8.3000000000000007</v>
      </c>
      <c r="X1524" s="44"/>
      <c r="Y1524" s="44"/>
      <c r="Z1524" s="44"/>
      <c r="AA1524" s="44"/>
      <c r="AB1524" s="44"/>
      <c r="AC1524" s="68">
        <f t="shared" si="588"/>
        <v>0</v>
      </c>
      <c r="AD1524" s="33"/>
      <c r="AE1524" s="20">
        <f t="shared" si="589"/>
        <v>0</v>
      </c>
      <c r="AF1524" s="85">
        <f t="shared" si="600"/>
        <v>124.95</v>
      </c>
      <c r="AG1524" s="21">
        <f t="shared" si="599"/>
        <v>124.95</v>
      </c>
      <c r="AH1524" s="82"/>
      <c r="AI1524" s="78"/>
      <c r="AJ1524" s="22">
        <f t="shared" si="603"/>
        <v>124.95</v>
      </c>
      <c r="AK1524" s="23">
        <f t="shared" si="604"/>
        <v>10.409999999999982</v>
      </c>
      <c r="AL1524" s="58"/>
      <c r="AM1524" s="24">
        <f t="shared" si="605"/>
        <v>0</v>
      </c>
      <c r="AN1524" s="25">
        <f t="shared" si="590"/>
        <v>135.35999999999999</v>
      </c>
      <c r="AO1524" s="28">
        <f t="shared" si="591"/>
        <v>135.35999999999999</v>
      </c>
      <c r="AP1524" s="79"/>
      <c r="AQ1524" s="24">
        <v>75</v>
      </c>
      <c r="AR1524" s="25">
        <v>200</v>
      </c>
      <c r="AS1524" s="25">
        <v>0</v>
      </c>
      <c r="AT1524" s="25">
        <v>15</v>
      </c>
      <c r="AU1524" s="25">
        <v>50</v>
      </c>
      <c r="AV1524" s="62">
        <f>SUM(AQ1524:AU1524)</f>
        <v>340</v>
      </c>
      <c r="AW1524" s="64">
        <f>AV1524*0.95</f>
        <v>323</v>
      </c>
      <c r="AX1524" s="114">
        <v>6</v>
      </c>
      <c r="AY1524" s="114">
        <v>20</v>
      </c>
      <c r="AZ1524" s="114">
        <v>8</v>
      </c>
      <c r="BA1524" s="114">
        <v>1</v>
      </c>
      <c r="BB1524" s="81">
        <f t="shared" si="594"/>
        <v>35</v>
      </c>
      <c r="BC1524" s="80">
        <f t="shared" si="595"/>
        <v>288</v>
      </c>
      <c r="BD1524" s="36">
        <f t="shared" ref="BD1524:BD1574" si="608">BC1524*0.47</f>
        <v>135.35999999999999</v>
      </c>
      <c r="BE1524" s="80">
        <f t="shared" si="596"/>
        <v>149.76</v>
      </c>
    </row>
    <row r="1525" spans="1:57" ht="17.399999999999999">
      <c r="A1525" s="217">
        <v>41940</v>
      </c>
      <c r="B1525" s="201" t="str">
        <f t="shared" si="587"/>
        <v>11:30:00</v>
      </c>
      <c r="C1525" s="27" t="s">
        <v>46</v>
      </c>
      <c r="D1525" s="44">
        <v>1055</v>
      </c>
      <c r="E1525" s="44">
        <v>464</v>
      </c>
      <c r="F1525" s="44">
        <v>610</v>
      </c>
      <c r="G1525" s="44">
        <v>52</v>
      </c>
      <c r="H1525" s="44"/>
      <c r="I1525" s="35">
        <v>20</v>
      </c>
      <c r="J1525" s="55">
        <f t="shared" si="601"/>
        <v>2129</v>
      </c>
      <c r="K1525" s="55">
        <f t="shared" si="602"/>
        <v>72</v>
      </c>
      <c r="L1525" s="44">
        <v>656</v>
      </c>
      <c r="M1525" s="19">
        <v>468</v>
      </c>
      <c r="N1525" s="19"/>
      <c r="O1525" s="45">
        <v>21</v>
      </c>
      <c r="P1525" s="56">
        <v>16</v>
      </c>
      <c r="Q1525" s="45"/>
      <c r="R1525" s="55">
        <f t="shared" si="597"/>
        <v>1124</v>
      </c>
      <c r="S1525" s="55">
        <f t="shared" si="607"/>
        <v>37</v>
      </c>
      <c r="T1525" s="57">
        <f t="shared" si="598"/>
        <v>109</v>
      </c>
      <c r="U1525" s="35">
        <v>4.1500000000000004</v>
      </c>
      <c r="V1525" s="44">
        <v>4</v>
      </c>
      <c r="W1525" s="44">
        <v>8.3000000000000007</v>
      </c>
      <c r="X1525" s="44"/>
      <c r="Y1525" s="44"/>
      <c r="Z1525" s="44"/>
      <c r="AA1525" s="44"/>
      <c r="AB1525" s="44"/>
      <c r="AC1525" s="68">
        <f t="shared" si="588"/>
        <v>0</v>
      </c>
      <c r="AD1525" s="33"/>
      <c r="AE1525" s="20">
        <f t="shared" si="589"/>
        <v>0</v>
      </c>
      <c r="AF1525" s="85">
        <f t="shared" si="600"/>
        <v>125.45</v>
      </c>
      <c r="AG1525" s="21">
        <f t="shared" si="599"/>
        <v>125.45</v>
      </c>
      <c r="AH1525" s="82"/>
      <c r="AI1525" s="78"/>
      <c r="AJ1525" s="22">
        <f t="shared" si="603"/>
        <v>125.45</v>
      </c>
      <c r="AK1525" s="23">
        <f t="shared" si="604"/>
        <v>9.9099999999999824</v>
      </c>
      <c r="AL1525" s="58"/>
      <c r="AM1525" s="24">
        <f t="shared" si="605"/>
        <v>0</v>
      </c>
      <c r="AN1525" s="25">
        <f t="shared" si="590"/>
        <v>135.35999999999999</v>
      </c>
      <c r="AO1525" s="28">
        <f t="shared" si="591"/>
        <v>135.35999999999999</v>
      </c>
      <c r="AP1525" s="79"/>
      <c r="AQ1525" s="24">
        <v>75</v>
      </c>
      <c r="AR1525" s="25">
        <v>200</v>
      </c>
      <c r="AS1525" s="25">
        <v>0</v>
      </c>
      <c r="AT1525" s="25">
        <v>15</v>
      </c>
      <c r="AU1525" s="25">
        <v>50</v>
      </c>
      <c r="AV1525" s="62">
        <f>SUM(AQ1525:AU1525)</f>
        <v>340</v>
      </c>
      <c r="AW1525" s="64">
        <f>AV1525*0.95</f>
        <v>323</v>
      </c>
      <c r="AX1525" s="114">
        <v>6</v>
      </c>
      <c r="AY1525" s="114">
        <v>20</v>
      </c>
      <c r="AZ1525" s="114">
        <v>8</v>
      </c>
      <c r="BA1525" s="114">
        <v>1</v>
      </c>
      <c r="BB1525" s="81">
        <f t="shared" si="594"/>
        <v>35</v>
      </c>
      <c r="BC1525" s="80">
        <f t="shared" si="595"/>
        <v>288</v>
      </c>
      <c r="BD1525" s="36">
        <f t="shared" si="608"/>
        <v>135.35999999999999</v>
      </c>
      <c r="BE1525" s="80">
        <f t="shared" si="596"/>
        <v>149.76</v>
      </c>
    </row>
    <row r="1526" spans="1:57" ht="17.399999999999999">
      <c r="A1526" s="217">
        <v>41940</v>
      </c>
      <c r="B1526" s="201" t="str">
        <f t="shared" si="587"/>
        <v>12:00:00</v>
      </c>
      <c r="C1526" s="27" t="s">
        <v>18</v>
      </c>
      <c r="D1526" s="44">
        <v>1056</v>
      </c>
      <c r="E1526" s="44">
        <v>468</v>
      </c>
      <c r="F1526" s="61">
        <v>609</v>
      </c>
      <c r="G1526" s="44">
        <v>52</v>
      </c>
      <c r="H1526" s="44"/>
      <c r="I1526" s="35">
        <v>20</v>
      </c>
      <c r="J1526" s="55">
        <f t="shared" si="601"/>
        <v>2133</v>
      </c>
      <c r="K1526" s="55">
        <f t="shared" si="602"/>
        <v>72</v>
      </c>
      <c r="L1526" s="44">
        <v>653</v>
      </c>
      <c r="M1526" s="19">
        <v>452</v>
      </c>
      <c r="N1526" s="19"/>
      <c r="O1526" s="45">
        <v>21</v>
      </c>
      <c r="P1526" s="56">
        <v>16</v>
      </c>
      <c r="Q1526" s="56"/>
      <c r="R1526" s="55">
        <f t="shared" si="597"/>
        <v>1105</v>
      </c>
      <c r="S1526" s="55">
        <f t="shared" si="607"/>
        <v>37</v>
      </c>
      <c r="T1526" s="57">
        <f t="shared" si="598"/>
        <v>109</v>
      </c>
      <c r="U1526" s="35">
        <v>3.77</v>
      </c>
      <c r="V1526" s="44">
        <v>4</v>
      </c>
      <c r="W1526" s="44">
        <v>7.9</v>
      </c>
      <c r="X1526" s="44"/>
      <c r="Y1526" s="44"/>
      <c r="Z1526" s="44"/>
      <c r="AA1526" s="44"/>
      <c r="AB1526" s="44"/>
      <c r="AC1526" s="68">
        <f t="shared" si="588"/>
        <v>0</v>
      </c>
      <c r="AD1526" s="33"/>
      <c r="AE1526" s="20">
        <f t="shared" si="589"/>
        <v>0</v>
      </c>
      <c r="AF1526" s="85">
        <f t="shared" si="600"/>
        <v>124.67</v>
      </c>
      <c r="AG1526" s="21">
        <f t="shared" si="599"/>
        <v>124.67</v>
      </c>
      <c r="AH1526" s="82"/>
      <c r="AI1526" s="78"/>
      <c r="AJ1526" s="22">
        <f t="shared" si="603"/>
        <v>124.67</v>
      </c>
      <c r="AK1526" s="23">
        <f t="shared" si="604"/>
        <v>10.689999999999984</v>
      </c>
      <c r="AL1526" s="58"/>
      <c r="AM1526" s="24">
        <f t="shared" si="605"/>
        <v>0</v>
      </c>
      <c r="AN1526" s="25">
        <f t="shared" si="590"/>
        <v>135.35999999999999</v>
      </c>
      <c r="AO1526" s="28">
        <f t="shared" si="591"/>
        <v>135.35999999999999</v>
      </c>
      <c r="AP1526" s="79"/>
      <c r="AQ1526" s="24">
        <v>75</v>
      </c>
      <c r="AR1526" s="25">
        <v>200</v>
      </c>
      <c r="AS1526" s="25">
        <v>0</v>
      </c>
      <c r="AT1526" s="25">
        <v>15</v>
      </c>
      <c r="AU1526" s="25">
        <v>50</v>
      </c>
      <c r="AV1526" s="62">
        <f t="shared" si="592"/>
        <v>340</v>
      </c>
      <c r="AW1526" s="64">
        <f t="shared" si="593"/>
        <v>323</v>
      </c>
      <c r="AX1526" s="114">
        <v>6</v>
      </c>
      <c r="AY1526" s="114">
        <v>20</v>
      </c>
      <c r="AZ1526" s="114">
        <v>8</v>
      </c>
      <c r="BA1526" s="114">
        <v>1</v>
      </c>
      <c r="BB1526" s="81">
        <f t="shared" si="594"/>
        <v>35</v>
      </c>
      <c r="BC1526" s="80">
        <f t="shared" si="595"/>
        <v>288</v>
      </c>
      <c r="BD1526" s="36">
        <f t="shared" si="608"/>
        <v>135.35999999999999</v>
      </c>
      <c r="BE1526" s="80">
        <f t="shared" si="596"/>
        <v>149.76</v>
      </c>
    </row>
    <row r="1527" spans="1:57" ht="17.399999999999999">
      <c r="A1527" s="217">
        <v>41940</v>
      </c>
      <c r="B1527" s="201" t="str">
        <f t="shared" si="587"/>
        <v>12:30:00</v>
      </c>
      <c r="C1527" s="27" t="s">
        <v>47</v>
      </c>
      <c r="D1527" s="44">
        <v>1016</v>
      </c>
      <c r="E1527" s="44">
        <v>430</v>
      </c>
      <c r="F1527" s="61">
        <v>606</v>
      </c>
      <c r="G1527" s="44">
        <v>50</v>
      </c>
      <c r="H1527" s="44"/>
      <c r="I1527" s="35">
        <v>20</v>
      </c>
      <c r="J1527" s="55">
        <f t="shared" si="601"/>
        <v>2052</v>
      </c>
      <c r="K1527" s="55">
        <f t="shared" si="602"/>
        <v>70</v>
      </c>
      <c r="L1527" s="35">
        <v>649</v>
      </c>
      <c r="M1527" s="19">
        <v>309</v>
      </c>
      <c r="N1527" s="19"/>
      <c r="O1527" s="45">
        <v>21</v>
      </c>
      <c r="P1527" s="56">
        <v>11</v>
      </c>
      <c r="Q1527" s="56"/>
      <c r="R1527" s="55">
        <f t="shared" si="597"/>
        <v>958</v>
      </c>
      <c r="S1527" s="55">
        <f t="shared" si="607"/>
        <v>32</v>
      </c>
      <c r="T1527" s="57">
        <f t="shared" si="598"/>
        <v>102</v>
      </c>
      <c r="U1527" s="35">
        <v>3.77</v>
      </c>
      <c r="V1527" s="44">
        <v>4</v>
      </c>
      <c r="W1527" s="44">
        <v>7.9</v>
      </c>
      <c r="X1527" s="44"/>
      <c r="Y1527" s="44"/>
      <c r="Z1527" s="44"/>
      <c r="AA1527" s="44"/>
      <c r="AB1527" s="44"/>
      <c r="AC1527" s="68">
        <f t="shared" si="588"/>
        <v>0</v>
      </c>
      <c r="AD1527" s="33"/>
      <c r="AE1527" s="20">
        <f t="shared" si="589"/>
        <v>0</v>
      </c>
      <c r="AF1527" s="85">
        <f t="shared" si="600"/>
        <v>117.67</v>
      </c>
      <c r="AG1527" s="21">
        <f t="shared" si="599"/>
        <v>117.67</v>
      </c>
      <c r="AH1527" s="82"/>
      <c r="AI1527" s="78"/>
      <c r="AJ1527" s="22">
        <f t="shared" si="603"/>
        <v>117.67</v>
      </c>
      <c r="AK1527" s="23">
        <f t="shared" si="604"/>
        <v>17.689999999999984</v>
      </c>
      <c r="AL1527" s="58"/>
      <c r="AM1527" s="24">
        <f t="shared" si="605"/>
        <v>0</v>
      </c>
      <c r="AN1527" s="25">
        <f t="shared" si="590"/>
        <v>135.35999999999999</v>
      </c>
      <c r="AO1527" s="28">
        <f t="shared" si="591"/>
        <v>135.35999999999999</v>
      </c>
      <c r="AP1527" s="79"/>
      <c r="AQ1527" s="24">
        <v>75</v>
      </c>
      <c r="AR1527" s="25">
        <v>200</v>
      </c>
      <c r="AS1527" s="25">
        <v>0</v>
      </c>
      <c r="AT1527" s="25">
        <v>15</v>
      </c>
      <c r="AU1527" s="25">
        <v>50</v>
      </c>
      <c r="AV1527" s="62">
        <f t="shared" si="592"/>
        <v>340</v>
      </c>
      <c r="AW1527" s="64">
        <f t="shared" si="593"/>
        <v>323</v>
      </c>
      <c r="AX1527" s="114">
        <v>6</v>
      </c>
      <c r="AY1527" s="114">
        <v>20</v>
      </c>
      <c r="AZ1527" s="114">
        <v>8</v>
      </c>
      <c r="BA1527" s="114">
        <v>1</v>
      </c>
      <c r="BB1527" s="81">
        <f t="shared" si="594"/>
        <v>35</v>
      </c>
      <c r="BC1527" s="80">
        <f t="shared" si="595"/>
        <v>288</v>
      </c>
      <c r="BD1527" s="36">
        <f t="shared" si="608"/>
        <v>135.35999999999999</v>
      </c>
      <c r="BE1527" s="80">
        <f t="shared" si="596"/>
        <v>149.76</v>
      </c>
    </row>
    <row r="1528" spans="1:57" ht="17.399999999999999">
      <c r="A1528" s="217">
        <v>41940</v>
      </c>
      <c r="B1528" s="201" t="str">
        <f t="shared" si="587"/>
        <v>13:00:00</v>
      </c>
      <c r="C1528" s="27" t="s">
        <v>19</v>
      </c>
      <c r="D1528" s="44">
        <v>990</v>
      </c>
      <c r="E1528" s="44">
        <v>424</v>
      </c>
      <c r="F1528" s="61">
        <v>588</v>
      </c>
      <c r="G1528" s="44">
        <v>49</v>
      </c>
      <c r="H1528" s="44"/>
      <c r="I1528" s="35">
        <v>20</v>
      </c>
      <c r="J1528" s="55">
        <f t="shared" si="601"/>
        <v>2002</v>
      </c>
      <c r="K1528" s="55">
        <f t="shared" si="602"/>
        <v>69</v>
      </c>
      <c r="L1528" s="35">
        <v>658</v>
      </c>
      <c r="M1528" s="19">
        <v>332</v>
      </c>
      <c r="N1528" s="19"/>
      <c r="O1528" s="45">
        <v>21</v>
      </c>
      <c r="P1528" s="56">
        <v>12</v>
      </c>
      <c r="Q1528" s="56"/>
      <c r="R1528" s="55">
        <f t="shared" si="597"/>
        <v>990</v>
      </c>
      <c r="S1528" s="55">
        <f>O1528+P1528+Q1528</f>
        <v>33</v>
      </c>
      <c r="T1528" s="57">
        <f>SUM(K1528+S1528)</f>
        <v>102</v>
      </c>
      <c r="U1528" s="35">
        <v>3.84</v>
      </c>
      <c r="V1528" s="44">
        <v>4</v>
      </c>
      <c r="W1528" s="44">
        <v>8</v>
      </c>
      <c r="X1528" s="44"/>
      <c r="Y1528" s="44"/>
      <c r="Z1528" s="44"/>
      <c r="AA1528" s="44"/>
      <c r="AB1528" s="44"/>
      <c r="AC1528" s="68">
        <f t="shared" si="588"/>
        <v>0</v>
      </c>
      <c r="AD1528" s="33"/>
      <c r="AE1528" s="20">
        <f t="shared" si="589"/>
        <v>0</v>
      </c>
      <c r="AF1528" s="85">
        <f t="shared" si="600"/>
        <v>117.84</v>
      </c>
      <c r="AG1528" s="21">
        <f t="shared" si="599"/>
        <v>117.84</v>
      </c>
      <c r="AH1528" s="82"/>
      <c r="AI1528" s="78"/>
      <c r="AJ1528" s="22">
        <f t="shared" si="603"/>
        <v>117.84</v>
      </c>
      <c r="AK1528" s="23">
        <f t="shared" si="604"/>
        <v>17.519999999999982</v>
      </c>
      <c r="AL1528" s="58"/>
      <c r="AM1528" s="24">
        <f t="shared" si="605"/>
        <v>0</v>
      </c>
      <c r="AN1528" s="25">
        <f t="shared" si="590"/>
        <v>135.35999999999999</v>
      </c>
      <c r="AO1528" s="28">
        <f t="shared" si="591"/>
        <v>135.35999999999999</v>
      </c>
      <c r="AP1528" s="79"/>
      <c r="AQ1528" s="24">
        <v>75</v>
      </c>
      <c r="AR1528" s="25">
        <v>200</v>
      </c>
      <c r="AS1528" s="25">
        <v>0</v>
      </c>
      <c r="AT1528" s="25">
        <v>15</v>
      </c>
      <c r="AU1528" s="25">
        <v>50</v>
      </c>
      <c r="AV1528" s="62">
        <f t="shared" si="592"/>
        <v>340</v>
      </c>
      <c r="AW1528" s="64">
        <f t="shared" si="593"/>
        <v>323</v>
      </c>
      <c r="AX1528" s="114">
        <v>6</v>
      </c>
      <c r="AY1528" s="114">
        <v>20</v>
      </c>
      <c r="AZ1528" s="114">
        <v>8</v>
      </c>
      <c r="BA1528" s="114">
        <v>1</v>
      </c>
      <c r="BB1528" s="81">
        <f t="shared" si="594"/>
        <v>35</v>
      </c>
      <c r="BC1528" s="80">
        <f t="shared" si="595"/>
        <v>288</v>
      </c>
      <c r="BD1528" s="36">
        <f t="shared" si="608"/>
        <v>135.35999999999999</v>
      </c>
      <c r="BE1528" s="80">
        <f t="shared" si="596"/>
        <v>149.76</v>
      </c>
    </row>
    <row r="1529" spans="1:57" ht="17.399999999999999">
      <c r="A1529" s="217">
        <v>41940</v>
      </c>
      <c r="B1529" s="201" t="str">
        <f t="shared" si="587"/>
        <v>13:30:00</v>
      </c>
      <c r="C1529" s="27" t="s">
        <v>48</v>
      </c>
      <c r="D1529" s="44">
        <v>999</v>
      </c>
      <c r="E1529" s="44">
        <v>421</v>
      </c>
      <c r="F1529" s="61">
        <v>596</v>
      </c>
      <c r="G1529" s="44">
        <v>49</v>
      </c>
      <c r="H1529" s="44"/>
      <c r="I1529" s="35">
        <v>20</v>
      </c>
      <c r="J1529" s="55">
        <f t="shared" si="601"/>
        <v>2016</v>
      </c>
      <c r="K1529" s="55">
        <f t="shared" si="602"/>
        <v>69</v>
      </c>
      <c r="L1529" s="35">
        <v>652</v>
      </c>
      <c r="M1529" s="19">
        <v>437</v>
      </c>
      <c r="N1529" s="19"/>
      <c r="O1529" s="45">
        <v>21</v>
      </c>
      <c r="P1529" s="56">
        <v>15</v>
      </c>
      <c r="Q1529" s="56"/>
      <c r="R1529" s="55">
        <f t="shared" si="597"/>
        <v>1089</v>
      </c>
      <c r="S1529" s="55">
        <f>O1529+P1529+Q1529</f>
        <v>36</v>
      </c>
      <c r="T1529" s="57">
        <f>SUM(K1529+S1529)</f>
        <v>105</v>
      </c>
      <c r="U1529" s="35">
        <v>3.84</v>
      </c>
      <c r="V1529" s="44">
        <v>4</v>
      </c>
      <c r="W1529" s="44">
        <v>8</v>
      </c>
      <c r="X1529" s="44"/>
      <c r="Y1529" s="44"/>
      <c r="Z1529" s="44"/>
      <c r="AA1529" s="44"/>
      <c r="AB1529" s="44"/>
      <c r="AC1529" s="68">
        <f t="shared" si="588"/>
        <v>0</v>
      </c>
      <c r="AD1529" s="33"/>
      <c r="AE1529" s="20">
        <f t="shared" si="589"/>
        <v>0</v>
      </c>
      <c r="AF1529" s="85">
        <f t="shared" si="600"/>
        <v>120.84</v>
      </c>
      <c r="AG1529" s="21">
        <f t="shared" si="599"/>
        <v>120.84</v>
      </c>
      <c r="AH1529" s="82"/>
      <c r="AI1529" s="78"/>
      <c r="AJ1529" s="22">
        <f t="shared" si="603"/>
        <v>120.84</v>
      </c>
      <c r="AK1529" s="23">
        <f t="shared" si="604"/>
        <v>14.519999999999982</v>
      </c>
      <c r="AL1529" s="58"/>
      <c r="AM1529" s="24">
        <f t="shared" si="605"/>
        <v>0</v>
      </c>
      <c r="AN1529" s="25">
        <f t="shared" si="590"/>
        <v>135.35999999999999</v>
      </c>
      <c r="AO1529" s="28">
        <f t="shared" si="591"/>
        <v>135.35999999999999</v>
      </c>
      <c r="AP1529" s="79"/>
      <c r="AQ1529" s="24">
        <v>75</v>
      </c>
      <c r="AR1529" s="25">
        <v>200</v>
      </c>
      <c r="AS1529" s="25">
        <v>0</v>
      </c>
      <c r="AT1529" s="25">
        <v>15</v>
      </c>
      <c r="AU1529" s="25">
        <v>50</v>
      </c>
      <c r="AV1529" s="62">
        <f t="shared" si="592"/>
        <v>340</v>
      </c>
      <c r="AW1529" s="64">
        <f t="shared" si="593"/>
        <v>323</v>
      </c>
      <c r="AX1529" s="114">
        <v>6</v>
      </c>
      <c r="AY1529" s="114">
        <v>20</v>
      </c>
      <c r="AZ1529" s="114">
        <v>8</v>
      </c>
      <c r="BA1529" s="114">
        <v>1</v>
      </c>
      <c r="BB1529" s="81">
        <f t="shared" si="594"/>
        <v>35</v>
      </c>
      <c r="BC1529" s="80">
        <f t="shared" si="595"/>
        <v>288</v>
      </c>
      <c r="BD1529" s="36">
        <f t="shared" si="608"/>
        <v>135.35999999999999</v>
      </c>
      <c r="BE1529" s="80">
        <f t="shared" si="596"/>
        <v>149.76</v>
      </c>
    </row>
    <row r="1530" spans="1:57" ht="17.399999999999999">
      <c r="A1530" s="217">
        <v>41940</v>
      </c>
      <c r="B1530" s="201" t="str">
        <f t="shared" si="587"/>
        <v>14:00:00</v>
      </c>
      <c r="C1530" s="27" t="s">
        <v>20</v>
      </c>
      <c r="D1530" s="44">
        <v>1017</v>
      </c>
      <c r="E1530" s="44">
        <v>424</v>
      </c>
      <c r="F1530" s="61">
        <v>591</v>
      </c>
      <c r="G1530" s="44">
        <v>49</v>
      </c>
      <c r="H1530" s="44"/>
      <c r="I1530" s="35">
        <v>19</v>
      </c>
      <c r="J1530" s="55">
        <f t="shared" si="601"/>
        <v>2032</v>
      </c>
      <c r="K1530" s="55">
        <f t="shared" si="602"/>
        <v>68</v>
      </c>
      <c r="L1530" s="35">
        <v>659</v>
      </c>
      <c r="M1530" s="19">
        <v>435</v>
      </c>
      <c r="N1530" s="19"/>
      <c r="O1530" s="45">
        <v>21</v>
      </c>
      <c r="P1530" s="56">
        <v>15</v>
      </c>
      <c r="R1530" s="55">
        <f t="shared" si="597"/>
        <v>1094</v>
      </c>
      <c r="S1530" s="55">
        <f>O1530+P1530+Q1531</f>
        <v>36</v>
      </c>
      <c r="T1530" s="57">
        <f t="shared" si="598"/>
        <v>104</v>
      </c>
      <c r="U1530" s="35">
        <v>3.96</v>
      </c>
      <c r="V1530" s="44">
        <v>4</v>
      </c>
      <c r="W1530" s="44">
        <v>7.8</v>
      </c>
      <c r="X1530" s="44"/>
      <c r="Y1530" s="44"/>
      <c r="Z1530" s="44"/>
      <c r="AA1530" s="44"/>
      <c r="AB1530" s="44"/>
      <c r="AC1530" s="68">
        <f t="shared" si="588"/>
        <v>0</v>
      </c>
      <c r="AD1530" s="33"/>
      <c r="AE1530" s="20">
        <f>AC1530+AD1530</f>
        <v>0</v>
      </c>
      <c r="AF1530" s="85">
        <f t="shared" si="600"/>
        <v>119.75999999999999</v>
      </c>
      <c r="AG1530" s="21">
        <f t="shared" si="599"/>
        <v>119.75999999999999</v>
      </c>
      <c r="AH1530" s="82"/>
      <c r="AI1530" s="78"/>
      <c r="AJ1530" s="22">
        <f t="shared" si="603"/>
        <v>119.75999999999999</v>
      </c>
      <c r="AK1530" s="23">
        <f t="shared" si="604"/>
        <v>15.599999999999994</v>
      </c>
      <c r="AL1530" s="58"/>
      <c r="AM1530" s="24">
        <f t="shared" si="605"/>
        <v>0</v>
      </c>
      <c r="AN1530" s="25">
        <f t="shared" si="590"/>
        <v>135.35999999999999</v>
      </c>
      <c r="AO1530" s="28">
        <f t="shared" si="591"/>
        <v>135.35999999999999</v>
      </c>
      <c r="AP1530" s="79"/>
      <c r="AQ1530" s="24">
        <v>75</v>
      </c>
      <c r="AR1530" s="25">
        <v>200</v>
      </c>
      <c r="AS1530" s="25">
        <v>0</v>
      </c>
      <c r="AT1530" s="25">
        <v>15</v>
      </c>
      <c r="AU1530" s="25">
        <v>50</v>
      </c>
      <c r="AV1530" s="62">
        <f t="shared" si="592"/>
        <v>340</v>
      </c>
      <c r="AW1530" s="64">
        <f t="shared" si="593"/>
        <v>323</v>
      </c>
      <c r="AX1530" s="114">
        <v>6</v>
      </c>
      <c r="AY1530" s="114">
        <v>20</v>
      </c>
      <c r="AZ1530" s="114">
        <v>8</v>
      </c>
      <c r="BA1530" s="114">
        <v>1</v>
      </c>
      <c r="BB1530" s="81">
        <f t="shared" si="594"/>
        <v>35</v>
      </c>
      <c r="BC1530" s="80">
        <f t="shared" si="595"/>
        <v>288</v>
      </c>
      <c r="BD1530" s="36">
        <f t="shared" si="608"/>
        <v>135.35999999999999</v>
      </c>
      <c r="BE1530" s="80">
        <f t="shared" si="596"/>
        <v>149.76</v>
      </c>
    </row>
    <row r="1531" spans="1:57" ht="17.399999999999999">
      <c r="A1531" s="217">
        <v>41940</v>
      </c>
      <c r="B1531" s="201" t="str">
        <f t="shared" si="587"/>
        <v>14:30:00</v>
      </c>
      <c r="C1531" s="27" t="s">
        <v>33</v>
      </c>
      <c r="D1531" s="44">
        <v>1062</v>
      </c>
      <c r="E1531" s="44">
        <v>448</v>
      </c>
      <c r="F1531" s="61">
        <v>606</v>
      </c>
      <c r="G1531" s="44">
        <v>52</v>
      </c>
      <c r="H1531" s="44"/>
      <c r="I1531" s="35">
        <v>20</v>
      </c>
      <c r="J1531" s="55">
        <f t="shared" si="601"/>
        <v>2116</v>
      </c>
      <c r="K1531" s="55">
        <f t="shared" si="602"/>
        <v>72</v>
      </c>
      <c r="L1531" s="35">
        <v>674</v>
      </c>
      <c r="M1531" s="19">
        <v>451</v>
      </c>
      <c r="N1531" s="19"/>
      <c r="O1531" s="45">
        <v>22</v>
      </c>
      <c r="P1531" s="56">
        <v>16</v>
      </c>
      <c r="Q1531" s="56"/>
      <c r="R1531" s="55">
        <f t="shared" si="597"/>
        <v>1125</v>
      </c>
      <c r="S1531" s="55">
        <f>O1531+P1531+Q1532</f>
        <v>38</v>
      </c>
      <c r="T1531" s="57">
        <f t="shared" si="598"/>
        <v>110</v>
      </c>
      <c r="U1531" s="35">
        <v>3.96</v>
      </c>
      <c r="V1531" s="44">
        <v>3.8</v>
      </c>
      <c r="W1531" s="44">
        <v>7.8</v>
      </c>
      <c r="X1531" s="44"/>
      <c r="Y1531" s="44"/>
      <c r="Z1531" s="44"/>
      <c r="AA1531" s="44"/>
      <c r="AB1531" s="44"/>
      <c r="AC1531" s="68">
        <f t="shared" si="588"/>
        <v>0</v>
      </c>
      <c r="AD1531" s="33"/>
      <c r="AE1531" s="20">
        <f t="shared" si="589"/>
        <v>0</v>
      </c>
      <c r="AF1531" s="85">
        <f>T1531+U1531+V1531+W1531+X1531+Y1531+Z1531+AA1531+AB1531</f>
        <v>125.55999999999999</v>
      </c>
      <c r="AG1531" s="21">
        <f t="shared" si="599"/>
        <v>125.55999999999999</v>
      </c>
      <c r="AH1531" s="82"/>
      <c r="AI1531" s="78"/>
      <c r="AJ1531" s="22">
        <f t="shared" si="603"/>
        <v>125.55999999999999</v>
      </c>
      <c r="AK1531" s="23">
        <f t="shared" si="604"/>
        <v>9.7999999999999972</v>
      </c>
      <c r="AL1531" s="58"/>
      <c r="AM1531" s="24">
        <f t="shared" si="605"/>
        <v>0</v>
      </c>
      <c r="AN1531" s="25">
        <f t="shared" si="590"/>
        <v>135.35999999999999</v>
      </c>
      <c r="AO1531" s="28">
        <f t="shared" si="591"/>
        <v>135.35999999999999</v>
      </c>
      <c r="AP1531" s="79"/>
      <c r="AQ1531" s="24">
        <v>75</v>
      </c>
      <c r="AR1531" s="25">
        <v>200</v>
      </c>
      <c r="AS1531" s="25">
        <v>0</v>
      </c>
      <c r="AT1531" s="25">
        <v>15</v>
      </c>
      <c r="AU1531" s="25">
        <v>50</v>
      </c>
      <c r="AV1531" s="62">
        <f t="shared" si="592"/>
        <v>340</v>
      </c>
      <c r="AW1531" s="64">
        <f t="shared" si="593"/>
        <v>323</v>
      </c>
      <c r="AX1531" s="114">
        <v>6</v>
      </c>
      <c r="AY1531" s="114">
        <v>20</v>
      </c>
      <c r="AZ1531" s="114">
        <v>8</v>
      </c>
      <c r="BA1531" s="114">
        <v>1</v>
      </c>
      <c r="BB1531" s="81">
        <f t="shared" si="594"/>
        <v>35</v>
      </c>
      <c r="BC1531" s="80">
        <f t="shared" si="595"/>
        <v>288</v>
      </c>
      <c r="BD1531" s="36">
        <f t="shared" si="608"/>
        <v>135.35999999999999</v>
      </c>
      <c r="BE1531" s="80">
        <f t="shared" si="596"/>
        <v>149.76</v>
      </c>
    </row>
    <row r="1532" spans="1:57" ht="17.399999999999999">
      <c r="A1532" s="217">
        <v>41940</v>
      </c>
      <c r="B1532" s="201" t="str">
        <f t="shared" si="587"/>
        <v>15:00:00</v>
      </c>
      <c r="C1532" s="27" t="s">
        <v>21</v>
      </c>
      <c r="D1532" s="44">
        <v>1118</v>
      </c>
      <c r="E1532" s="44">
        <v>473</v>
      </c>
      <c r="F1532" s="61">
        <v>627</v>
      </c>
      <c r="G1532" s="44">
        <v>53</v>
      </c>
      <c r="H1532" s="44"/>
      <c r="I1532" s="35">
        <v>20</v>
      </c>
      <c r="J1532" s="55">
        <f t="shared" si="601"/>
        <v>2218</v>
      </c>
      <c r="K1532" s="55">
        <f t="shared" si="602"/>
        <v>73</v>
      </c>
      <c r="L1532" s="35">
        <v>698</v>
      </c>
      <c r="M1532" s="19">
        <v>464</v>
      </c>
      <c r="N1532" s="19"/>
      <c r="O1532" s="45">
        <v>23</v>
      </c>
      <c r="P1532" s="56">
        <v>16</v>
      </c>
      <c r="Q1532" s="56"/>
      <c r="R1532" s="55">
        <f t="shared" si="597"/>
        <v>1162</v>
      </c>
      <c r="S1532" s="55">
        <f>O1532+P1532+Q1533</f>
        <v>39</v>
      </c>
      <c r="T1532" s="57">
        <f t="shared" si="598"/>
        <v>112</v>
      </c>
      <c r="U1532" s="35">
        <v>3.96</v>
      </c>
      <c r="V1532" s="44">
        <v>5</v>
      </c>
      <c r="W1532" s="44">
        <v>8.1</v>
      </c>
      <c r="X1532" s="44"/>
      <c r="Y1532" s="44"/>
      <c r="Z1532" s="44"/>
      <c r="AA1532" s="44"/>
      <c r="AB1532" s="44"/>
      <c r="AC1532" s="68">
        <f t="shared" si="588"/>
        <v>0</v>
      </c>
      <c r="AD1532" s="33"/>
      <c r="AE1532" s="20">
        <f t="shared" si="589"/>
        <v>0</v>
      </c>
      <c r="AF1532" s="85">
        <f t="shared" ref="AF1532:AF1557" si="609">T1532+U1532+V1532+W1532+X1532+Y1532+Z1532+AA1532+AB1532</f>
        <v>129.06</v>
      </c>
      <c r="AG1532" s="21">
        <f t="shared" si="599"/>
        <v>129.06</v>
      </c>
      <c r="AH1532" s="82"/>
      <c r="AI1532" s="78"/>
      <c r="AJ1532" s="22">
        <f t="shared" si="603"/>
        <v>129.06</v>
      </c>
      <c r="AK1532" s="23">
        <f t="shared" si="604"/>
        <v>-4.8625000000000114</v>
      </c>
      <c r="AL1532" s="58"/>
      <c r="AM1532" s="24">
        <f t="shared" si="605"/>
        <v>0</v>
      </c>
      <c r="AN1532" s="25">
        <f t="shared" si="590"/>
        <v>124.19749999999999</v>
      </c>
      <c r="AO1532" s="28">
        <f t="shared" si="591"/>
        <v>124.19749999999999</v>
      </c>
      <c r="AP1532" s="79"/>
      <c r="AQ1532" s="24">
        <v>50</v>
      </c>
      <c r="AR1532" s="25">
        <v>200</v>
      </c>
      <c r="AS1532" s="25">
        <v>0</v>
      </c>
      <c r="AT1532" s="25">
        <v>15</v>
      </c>
      <c r="AU1532" s="25">
        <v>50</v>
      </c>
      <c r="AV1532" s="62">
        <f t="shared" si="592"/>
        <v>315</v>
      </c>
      <c r="AW1532" s="64">
        <f t="shared" si="593"/>
        <v>299.25</v>
      </c>
      <c r="AX1532" s="114">
        <v>6</v>
      </c>
      <c r="AY1532" s="114">
        <v>20</v>
      </c>
      <c r="AZ1532" s="114">
        <v>8</v>
      </c>
      <c r="BA1532" s="114">
        <v>1</v>
      </c>
      <c r="BB1532" s="81">
        <f t="shared" si="594"/>
        <v>35</v>
      </c>
      <c r="BC1532" s="80">
        <f t="shared" si="595"/>
        <v>264.25</v>
      </c>
      <c r="BD1532" s="36">
        <f t="shared" si="608"/>
        <v>124.19749999999999</v>
      </c>
      <c r="BE1532" s="80">
        <f t="shared" si="596"/>
        <v>137.41</v>
      </c>
    </row>
    <row r="1533" spans="1:57" ht="17.399999999999999">
      <c r="A1533" s="217">
        <v>41940</v>
      </c>
      <c r="B1533" s="201" t="str">
        <f t="shared" si="587"/>
        <v>15:30:00</v>
      </c>
      <c r="C1533" s="27" t="s">
        <v>34</v>
      </c>
      <c r="D1533" s="44">
        <v>1098</v>
      </c>
      <c r="E1533" s="44">
        <v>472</v>
      </c>
      <c r="F1533" s="61">
        <v>633</v>
      </c>
      <c r="G1533" s="44">
        <v>54</v>
      </c>
      <c r="H1533" s="44"/>
      <c r="I1533" s="35">
        <v>20</v>
      </c>
      <c r="J1533" s="55">
        <f t="shared" si="601"/>
        <v>2203</v>
      </c>
      <c r="K1533" s="55">
        <f t="shared" si="602"/>
        <v>74</v>
      </c>
      <c r="L1533" s="35">
        <v>693</v>
      </c>
      <c r="M1533" s="19">
        <v>454</v>
      </c>
      <c r="N1533" s="19"/>
      <c r="O1533" s="45">
        <v>23</v>
      </c>
      <c r="P1533" s="56">
        <v>16</v>
      </c>
      <c r="Q1533" s="56"/>
      <c r="R1533" s="55">
        <f t="shared" si="597"/>
        <v>1147</v>
      </c>
      <c r="S1533" s="55">
        <f t="shared" ref="S1533:S1557" si="610">O1533+P1533+Q1534</f>
        <v>39</v>
      </c>
      <c r="T1533" s="57">
        <f t="shared" si="598"/>
        <v>113</v>
      </c>
      <c r="U1533" s="35">
        <v>3.96</v>
      </c>
      <c r="V1533" s="44">
        <v>5</v>
      </c>
      <c r="W1533" s="44">
        <v>8.1</v>
      </c>
      <c r="X1533" s="44"/>
      <c r="Y1533" s="44"/>
      <c r="Z1533" s="44"/>
      <c r="AA1533" s="44"/>
      <c r="AB1533" s="44"/>
      <c r="AC1533" s="68">
        <f t="shared" si="588"/>
        <v>0</v>
      </c>
      <c r="AD1533" s="33"/>
      <c r="AE1533" s="20">
        <f t="shared" si="589"/>
        <v>0</v>
      </c>
      <c r="AF1533" s="85">
        <f t="shared" si="609"/>
        <v>130.06</v>
      </c>
      <c r="AG1533" s="21">
        <f t="shared" si="599"/>
        <v>130.06</v>
      </c>
      <c r="AH1533" s="82"/>
      <c r="AI1533" s="78"/>
      <c r="AJ1533" s="22">
        <f t="shared" si="603"/>
        <v>130.06</v>
      </c>
      <c r="AK1533" s="23">
        <f t="shared" si="604"/>
        <v>-5.8625000000000114</v>
      </c>
      <c r="AL1533" s="58"/>
      <c r="AM1533" s="24">
        <f t="shared" si="605"/>
        <v>0</v>
      </c>
      <c r="AN1533" s="25">
        <f t="shared" si="590"/>
        <v>124.19749999999999</v>
      </c>
      <c r="AO1533" s="28">
        <f t="shared" si="591"/>
        <v>124.19749999999999</v>
      </c>
      <c r="AP1533" s="79"/>
      <c r="AQ1533" s="24">
        <v>50</v>
      </c>
      <c r="AR1533" s="25">
        <v>200</v>
      </c>
      <c r="AS1533" s="25">
        <v>0</v>
      </c>
      <c r="AT1533" s="25">
        <v>15</v>
      </c>
      <c r="AU1533" s="25">
        <v>50</v>
      </c>
      <c r="AV1533" s="62">
        <f t="shared" si="592"/>
        <v>315</v>
      </c>
      <c r="AW1533" s="64">
        <f t="shared" si="593"/>
        <v>299.25</v>
      </c>
      <c r="AX1533" s="114">
        <v>6</v>
      </c>
      <c r="AY1533" s="114">
        <v>20</v>
      </c>
      <c r="AZ1533" s="114">
        <v>8</v>
      </c>
      <c r="BA1533" s="114">
        <v>1</v>
      </c>
      <c r="BB1533" s="81">
        <f t="shared" si="594"/>
        <v>35</v>
      </c>
      <c r="BC1533" s="80">
        <f t="shared" si="595"/>
        <v>264.25</v>
      </c>
      <c r="BD1533" s="36">
        <f t="shared" si="608"/>
        <v>124.19749999999999</v>
      </c>
      <c r="BE1533" s="80">
        <f t="shared" si="596"/>
        <v>137.41</v>
      </c>
    </row>
    <row r="1534" spans="1:57" ht="17.399999999999999">
      <c r="A1534" s="217">
        <v>41940</v>
      </c>
      <c r="B1534" s="201" t="str">
        <f t="shared" si="587"/>
        <v>16:00:00</v>
      </c>
      <c r="C1534" s="27" t="s">
        <v>22</v>
      </c>
      <c r="D1534" s="44">
        <v>1102</v>
      </c>
      <c r="E1534" s="44">
        <v>472</v>
      </c>
      <c r="F1534" s="61">
        <v>630</v>
      </c>
      <c r="G1534" s="44">
        <v>55</v>
      </c>
      <c r="H1534" s="44"/>
      <c r="I1534" s="35">
        <v>20</v>
      </c>
      <c r="J1534" s="55">
        <f>D1534+E1534+F1534</f>
        <v>2204</v>
      </c>
      <c r="K1534" s="55">
        <f>G1534+H1534+I1534</f>
        <v>75</v>
      </c>
      <c r="L1534" s="35">
        <v>690</v>
      </c>
      <c r="M1534" s="19">
        <v>432</v>
      </c>
      <c r="N1534" s="19"/>
      <c r="O1534" s="45">
        <v>23</v>
      </c>
      <c r="P1534" s="56">
        <v>15</v>
      </c>
      <c r="Q1534" s="56"/>
      <c r="R1534" s="55">
        <f t="shared" si="597"/>
        <v>1122</v>
      </c>
      <c r="S1534" s="55">
        <f t="shared" si="610"/>
        <v>38</v>
      </c>
      <c r="T1534" s="57">
        <f t="shared" si="598"/>
        <v>113</v>
      </c>
      <c r="U1534" s="35">
        <v>4.1500000000000004</v>
      </c>
      <c r="V1534" s="44">
        <v>5</v>
      </c>
      <c r="W1534" s="44">
        <v>8.6999999999999993</v>
      </c>
      <c r="X1534" s="44"/>
      <c r="Y1534" s="44"/>
      <c r="Z1534" s="44"/>
      <c r="AA1534" s="44"/>
      <c r="AB1534" s="44"/>
      <c r="AC1534" s="68">
        <f t="shared" si="588"/>
        <v>0</v>
      </c>
      <c r="AD1534" s="33">
        <v>15</v>
      </c>
      <c r="AE1534" s="20">
        <f t="shared" si="589"/>
        <v>15</v>
      </c>
      <c r="AF1534" s="85">
        <f t="shared" si="609"/>
        <v>130.85</v>
      </c>
      <c r="AG1534" s="21">
        <f t="shared" si="599"/>
        <v>115.85</v>
      </c>
      <c r="AH1534" s="82">
        <v>110</v>
      </c>
      <c r="AI1534" s="78"/>
      <c r="AJ1534" s="22">
        <f t="shared" si="603"/>
        <v>130.85</v>
      </c>
      <c r="AK1534" s="23">
        <f t="shared" si="604"/>
        <v>8.3474999999999966</v>
      </c>
      <c r="AL1534" s="58"/>
      <c r="AM1534" s="24">
        <f t="shared" si="605"/>
        <v>15</v>
      </c>
      <c r="AN1534" s="25">
        <f t="shared" si="590"/>
        <v>124.19749999999999</v>
      </c>
      <c r="AO1534" s="28">
        <f t="shared" si="591"/>
        <v>139.19749999999999</v>
      </c>
      <c r="AP1534" s="79"/>
      <c r="AQ1534" s="24">
        <v>50</v>
      </c>
      <c r="AR1534" s="25">
        <v>200</v>
      </c>
      <c r="AS1534" s="25">
        <v>0</v>
      </c>
      <c r="AT1534" s="25">
        <v>15</v>
      </c>
      <c r="AU1534" s="25">
        <v>50</v>
      </c>
      <c r="AV1534" s="62">
        <f t="shared" si="592"/>
        <v>315</v>
      </c>
      <c r="AW1534" s="64">
        <f t="shared" si="593"/>
        <v>299.25</v>
      </c>
      <c r="AX1534" s="114">
        <v>6</v>
      </c>
      <c r="AY1534" s="114">
        <v>20</v>
      </c>
      <c r="AZ1534" s="114">
        <v>8</v>
      </c>
      <c r="BA1534" s="114">
        <v>1</v>
      </c>
      <c r="BB1534" s="81">
        <f t="shared" si="594"/>
        <v>35</v>
      </c>
      <c r="BC1534" s="80">
        <f t="shared" si="595"/>
        <v>264.25</v>
      </c>
      <c r="BD1534" s="36">
        <f t="shared" si="608"/>
        <v>124.19749999999999</v>
      </c>
      <c r="BE1534" s="80">
        <f t="shared" si="596"/>
        <v>137.41</v>
      </c>
    </row>
    <row r="1535" spans="1:57" ht="17.399999999999999">
      <c r="A1535" s="217">
        <v>41940</v>
      </c>
      <c r="B1535" s="201" t="str">
        <f t="shared" si="587"/>
        <v>16:30:00</v>
      </c>
      <c r="C1535" s="27" t="s">
        <v>49</v>
      </c>
      <c r="D1535" s="44">
        <v>1068</v>
      </c>
      <c r="E1535" s="44">
        <v>460</v>
      </c>
      <c r="F1535" s="44">
        <v>587</v>
      </c>
      <c r="G1535" s="44">
        <v>54</v>
      </c>
      <c r="H1535" s="44"/>
      <c r="I1535" s="35">
        <v>20</v>
      </c>
      <c r="J1535" s="55">
        <f t="shared" si="601"/>
        <v>2115</v>
      </c>
      <c r="K1535" s="55">
        <f t="shared" si="602"/>
        <v>74</v>
      </c>
      <c r="L1535" s="35">
        <v>660</v>
      </c>
      <c r="M1535" s="19">
        <v>423</v>
      </c>
      <c r="N1535" s="19"/>
      <c r="O1535" s="45">
        <v>22</v>
      </c>
      <c r="P1535" s="56">
        <v>15</v>
      </c>
      <c r="Q1535" s="56"/>
      <c r="R1535" s="55">
        <f t="shared" si="597"/>
        <v>1083</v>
      </c>
      <c r="S1535" s="55">
        <f t="shared" si="610"/>
        <v>37</v>
      </c>
      <c r="T1535" s="57">
        <f t="shared" si="598"/>
        <v>111</v>
      </c>
      <c r="U1535" s="35">
        <v>4.1500000000000004</v>
      </c>
      <c r="V1535" s="44">
        <v>5</v>
      </c>
      <c r="W1535" s="44">
        <v>8.6999999999999993</v>
      </c>
      <c r="X1535" s="44"/>
      <c r="Y1535" s="44"/>
      <c r="Z1535" s="44"/>
      <c r="AA1535" s="44"/>
      <c r="AB1535" s="44"/>
      <c r="AC1535" s="68">
        <f t="shared" si="588"/>
        <v>0</v>
      </c>
      <c r="AD1535" s="33">
        <v>15</v>
      </c>
      <c r="AE1535" s="20">
        <f t="shared" si="589"/>
        <v>15</v>
      </c>
      <c r="AF1535" s="85">
        <f t="shared" si="609"/>
        <v>128.85</v>
      </c>
      <c r="AG1535" s="21">
        <f t="shared" si="599"/>
        <v>113.85</v>
      </c>
      <c r="AH1535" s="82">
        <v>110</v>
      </c>
      <c r="AI1535" s="78"/>
      <c r="AJ1535" s="22">
        <f t="shared" si="603"/>
        <v>128.85</v>
      </c>
      <c r="AK1535" s="23">
        <f t="shared" si="604"/>
        <v>10.347499999999997</v>
      </c>
      <c r="AL1535" s="58"/>
      <c r="AM1535" s="24">
        <f t="shared" si="605"/>
        <v>15</v>
      </c>
      <c r="AN1535" s="25">
        <f t="shared" si="590"/>
        <v>124.19749999999999</v>
      </c>
      <c r="AO1535" s="28">
        <f t="shared" si="591"/>
        <v>139.19749999999999</v>
      </c>
      <c r="AP1535" s="79"/>
      <c r="AQ1535" s="24">
        <v>50</v>
      </c>
      <c r="AR1535" s="25">
        <v>200</v>
      </c>
      <c r="AS1535" s="25">
        <v>0</v>
      </c>
      <c r="AT1535" s="25">
        <v>15</v>
      </c>
      <c r="AU1535" s="25">
        <v>50</v>
      </c>
      <c r="AV1535" s="62">
        <f t="shared" si="592"/>
        <v>315</v>
      </c>
      <c r="AW1535" s="64">
        <f t="shared" si="593"/>
        <v>299.25</v>
      </c>
      <c r="AX1535" s="114">
        <v>6</v>
      </c>
      <c r="AY1535" s="114">
        <v>20</v>
      </c>
      <c r="AZ1535" s="114">
        <v>8</v>
      </c>
      <c r="BA1535" s="114">
        <v>1</v>
      </c>
      <c r="BB1535" s="81">
        <f t="shared" si="594"/>
        <v>35</v>
      </c>
      <c r="BC1535" s="80">
        <f t="shared" si="595"/>
        <v>264.25</v>
      </c>
      <c r="BD1535" s="36">
        <f t="shared" si="608"/>
        <v>124.19749999999999</v>
      </c>
      <c r="BE1535" s="80">
        <f t="shared" si="596"/>
        <v>137.41</v>
      </c>
    </row>
    <row r="1536" spans="1:57" ht="17.399999999999999">
      <c r="A1536" s="217">
        <v>41940</v>
      </c>
      <c r="B1536" s="201" t="str">
        <f t="shared" si="587"/>
        <v>17:00:00</v>
      </c>
      <c r="C1536" s="27" t="s">
        <v>23</v>
      </c>
      <c r="D1536" s="44">
        <v>1058</v>
      </c>
      <c r="E1536" s="44">
        <v>458</v>
      </c>
      <c r="F1536" s="44">
        <v>602</v>
      </c>
      <c r="G1536" s="44">
        <v>53</v>
      </c>
      <c r="H1536" s="44"/>
      <c r="I1536" s="35">
        <v>19</v>
      </c>
      <c r="J1536" s="55">
        <f t="shared" si="601"/>
        <v>2118</v>
      </c>
      <c r="K1536" s="55">
        <f t="shared" si="602"/>
        <v>72</v>
      </c>
      <c r="L1536" s="35">
        <v>651</v>
      </c>
      <c r="M1536" s="19">
        <v>425</v>
      </c>
      <c r="N1536" s="19"/>
      <c r="O1536" s="45">
        <v>21</v>
      </c>
      <c r="P1536" s="56">
        <v>15</v>
      </c>
      <c r="Q1536" s="56"/>
      <c r="R1536" s="55">
        <f t="shared" si="597"/>
        <v>1076</v>
      </c>
      <c r="S1536" s="55">
        <f t="shared" si="610"/>
        <v>36</v>
      </c>
      <c r="T1536" s="57">
        <f t="shared" si="598"/>
        <v>108</v>
      </c>
      <c r="U1536" s="35">
        <v>4.08</v>
      </c>
      <c r="V1536" s="44">
        <v>5</v>
      </c>
      <c r="W1536" s="44">
        <v>8.6999999999999993</v>
      </c>
      <c r="X1536" s="44"/>
      <c r="Y1536" s="44"/>
      <c r="Z1536" s="44"/>
      <c r="AA1536" s="44"/>
      <c r="AB1536" s="44"/>
      <c r="AC1536" s="68">
        <f t="shared" si="588"/>
        <v>0</v>
      </c>
      <c r="AD1536" s="33">
        <v>15</v>
      </c>
      <c r="AE1536" s="20">
        <f t="shared" si="589"/>
        <v>15</v>
      </c>
      <c r="AF1536" s="85">
        <f t="shared" si="609"/>
        <v>125.78</v>
      </c>
      <c r="AG1536" s="21">
        <f t="shared" si="599"/>
        <v>110.78</v>
      </c>
      <c r="AH1536" s="82">
        <v>100</v>
      </c>
      <c r="AI1536" s="78"/>
      <c r="AJ1536" s="22">
        <f t="shared" si="603"/>
        <v>125.78</v>
      </c>
      <c r="AK1536" s="23">
        <f t="shared" si="604"/>
        <v>13.41749999999999</v>
      </c>
      <c r="AL1536" s="58"/>
      <c r="AM1536" s="24">
        <f t="shared" si="605"/>
        <v>15</v>
      </c>
      <c r="AN1536" s="25">
        <f t="shared" si="590"/>
        <v>124.19749999999999</v>
      </c>
      <c r="AO1536" s="28">
        <f t="shared" si="591"/>
        <v>139.19749999999999</v>
      </c>
      <c r="AP1536" s="79"/>
      <c r="AQ1536" s="24">
        <v>50</v>
      </c>
      <c r="AR1536" s="25">
        <v>200</v>
      </c>
      <c r="AS1536" s="25">
        <v>0</v>
      </c>
      <c r="AT1536" s="25">
        <v>15</v>
      </c>
      <c r="AU1536" s="25">
        <v>50</v>
      </c>
      <c r="AV1536" s="62">
        <f t="shared" si="592"/>
        <v>315</v>
      </c>
      <c r="AW1536" s="64">
        <f t="shared" si="593"/>
        <v>299.25</v>
      </c>
      <c r="AX1536" s="114">
        <v>6</v>
      </c>
      <c r="AY1536" s="114">
        <v>20</v>
      </c>
      <c r="AZ1536" s="114">
        <v>8</v>
      </c>
      <c r="BA1536" s="114">
        <v>1</v>
      </c>
      <c r="BB1536" s="81">
        <f t="shared" si="594"/>
        <v>35</v>
      </c>
      <c r="BC1536" s="80">
        <f t="shared" si="595"/>
        <v>264.25</v>
      </c>
      <c r="BD1536" s="36">
        <f t="shared" si="608"/>
        <v>124.19749999999999</v>
      </c>
      <c r="BE1536" s="80">
        <f t="shared" si="596"/>
        <v>137.41</v>
      </c>
    </row>
    <row r="1537" spans="1:57" ht="17.399999999999999">
      <c r="A1537" s="217">
        <v>41940</v>
      </c>
      <c r="B1537" s="201" t="str">
        <f t="shared" si="587"/>
        <v>17:30:00</v>
      </c>
      <c r="C1537" s="27" t="s">
        <v>50</v>
      </c>
      <c r="D1537" s="44">
        <v>1056</v>
      </c>
      <c r="E1537" s="44">
        <v>447</v>
      </c>
      <c r="F1537" s="44">
        <v>573</v>
      </c>
      <c r="G1537" s="44">
        <v>53</v>
      </c>
      <c r="H1537" s="44"/>
      <c r="I1537" s="35">
        <v>19</v>
      </c>
      <c r="J1537" s="55">
        <f t="shared" si="601"/>
        <v>2076</v>
      </c>
      <c r="K1537" s="55">
        <f t="shared" si="602"/>
        <v>72</v>
      </c>
      <c r="L1537" s="35">
        <v>683</v>
      </c>
      <c r="M1537" s="19">
        <v>409</v>
      </c>
      <c r="N1537" s="19"/>
      <c r="O1537" s="56">
        <v>24</v>
      </c>
      <c r="P1537" s="56">
        <v>15</v>
      </c>
      <c r="Q1537" s="56"/>
      <c r="R1537" s="55">
        <f t="shared" si="597"/>
        <v>1092</v>
      </c>
      <c r="S1537" s="55">
        <f t="shared" si="610"/>
        <v>39</v>
      </c>
      <c r="T1537" s="57">
        <f t="shared" si="598"/>
        <v>111</v>
      </c>
      <c r="U1537" s="35">
        <v>4.08</v>
      </c>
      <c r="V1537" s="44">
        <v>5</v>
      </c>
      <c r="W1537" s="44">
        <v>8.6999999999999993</v>
      </c>
      <c r="X1537" s="44"/>
      <c r="Y1537" s="44"/>
      <c r="Z1537" s="44"/>
      <c r="AA1537" s="44"/>
      <c r="AB1537" s="44"/>
      <c r="AC1537" s="68">
        <f t="shared" si="588"/>
        <v>0</v>
      </c>
      <c r="AD1537" s="33">
        <v>15</v>
      </c>
      <c r="AE1537" s="20">
        <f t="shared" si="589"/>
        <v>15</v>
      </c>
      <c r="AF1537" s="85">
        <f t="shared" si="609"/>
        <v>128.78</v>
      </c>
      <c r="AG1537" s="83">
        <f t="shared" si="599"/>
        <v>98.78</v>
      </c>
      <c r="AH1537" s="82">
        <v>100</v>
      </c>
      <c r="AI1537" s="78"/>
      <c r="AJ1537" s="22">
        <f t="shared" si="603"/>
        <v>128.78</v>
      </c>
      <c r="AK1537" s="23">
        <f t="shared" si="604"/>
        <v>27.203499999999991</v>
      </c>
      <c r="AL1537" s="58"/>
      <c r="AM1537" s="24">
        <v>30</v>
      </c>
      <c r="AN1537" s="25">
        <f t="shared" si="590"/>
        <v>125.98349999999999</v>
      </c>
      <c r="AO1537" s="28">
        <f t="shared" si="591"/>
        <v>155.98349999999999</v>
      </c>
      <c r="AP1537" s="79"/>
      <c r="AQ1537" s="24">
        <v>50</v>
      </c>
      <c r="AR1537" s="25">
        <v>200</v>
      </c>
      <c r="AS1537" s="25">
        <v>0</v>
      </c>
      <c r="AT1537" s="25">
        <v>15</v>
      </c>
      <c r="AU1537" s="25">
        <v>54</v>
      </c>
      <c r="AV1537" s="62">
        <f t="shared" si="592"/>
        <v>319</v>
      </c>
      <c r="AW1537" s="64">
        <f t="shared" si="593"/>
        <v>303.05</v>
      </c>
      <c r="AX1537" s="114">
        <v>6</v>
      </c>
      <c r="AY1537" s="114">
        <v>20</v>
      </c>
      <c r="AZ1537" s="114">
        <v>8</v>
      </c>
      <c r="BA1537" s="114">
        <v>1</v>
      </c>
      <c r="BB1537" s="81">
        <f t="shared" si="594"/>
        <v>35</v>
      </c>
      <c r="BC1537" s="80">
        <f t="shared" si="595"/>
        <v>268.05</v>
      </c>
      <c r="BD1537" s="36">
        <f t="shared" si="608"/>
        <v>125.98349999999999</v>
      </c>
      <c r="BE1537" s="80">
        <f t="shared" si="596"/>
        <v>139.38600000000002</v>
      </c>
    </row>
    <row r="1538" spans="1:57" ht="17.399999999999999">
      <c r="A1538" s="217">
        <v>41940</v>
      </c>
      <c r="B1538" s="201" t="str">
        <f t="shared" si="587"/>
        <v>18:00:00</v>
      </c>
      <c r="C1538" s="27" t="s">
        <v>24</v>
      </c>
      <c r="D1538" s="44">
        <v>1099</v>
      </c>
      <c r="E1538" s="44">
        <v>488</v>
      </c>
      <c r="F1538" s="44">
        <v>747</v>
      </c>
      <c r="G1538" s="44">
        <v>54</v>
      </c>
      <c r="H1538" s="44"/>
      <c r="I1538" s="35">
        <v>23</v>
      </c>
      <c r="J1538" s="55">
        <f t="shared" si="601"/>
        <v>2334</v>
      </c>
      <c r="K1538" s="55">
        <f t="shared" si="602"/>
        <v>77</v>
      </c>
      <c r="L1538" s="35">
        <v>745</v>
      </c>
      <c r="M1538" s="19">
        <v>423</v>
      </c>
      <c r="N1538" s="19"/>
      <c r="O1538" s="56">
        <v>23</v>
      </c>
      <c r="P1538" s="56">
        <v>14</v>
      </c>
      <c r="Q1538" s="56"/>
      <c r="R1538" s="55">
        <f t="shared" si="597"/>
        <v>1168</v>
      </c>
      <c r="S1538" s="55">
        <f t="shared" si="610"/>
        <v>37</v>
      </c>
      <c r="T1538" s="57">
        <f t="shared" si="598"/>
        <v>114</v>
      </c>
      <c r="U1538" s="35">
        <v>4.88</v>
      </c>
      <c r="V1538" s="44">
        <v>6.5</v>
      </c>
      <c r="W1538" s="56">
        <v>11.6</v>
      </c>
      <c r="X1538" s="44"/>
      <c r="Y1538" s="44"/>
      <c r="Z1538" s="44"/>
      <c r="AA1538" s="44"/>
      <c r="AB1538" s="44"/>
      <c r="AC1538" s="68">
        <f t="shared" si="588"/>
        <v>0</v>
      </c>
      <c r="AD1538" s="33">
        <v>15</v>
      </c>
      <c r="AE1538" s="20">
        <f t="shared" si="589"/>
        <v>15</v>
      </c>
      <c r="AF1538" s="85">
        <f t="shared" si="609"/>
        <v>136.97999999999999</v>
      </c>
      <c r="AG1538" s="83">
        <f t="shared" si="599"/>
        <v>121.97999999999999</v>
      </c>
      <c r="AH1538" s="84">
        <v>96</v>
      </c>
      <c r="AI1538" s="78"/>
      <c r="AJ1538" s="22">
        <f t="shared" si="603"/>
        <v>136.97999999999999</v>
      </c>
      <c r="AK1538" s="23">
        <f t="shared" si="604"/>
        <v>8.4685000000000059</v>
      </c>
      <c r="AL1538" s="58"/>
      <c r="AM1538" s="24">
        <f t="shared" si="605"/>
        <v>15</v>
      </c>
      <c r="AN1538" s="25">
        <f t="shared" si="590"/>
        <v>130.4485</v>
      </c>
      <c r="AO1538" s="28">
        <f t="shared" si="591"/>
        <v>145.4485</v>
      </c>
      <c r="AP1538" s="79"/>
      <c r="AQ1538" s="24">
        <v>60</v>
      </c>
      <c r="AR1538" s="25">
        <v>200</v>
      </c>
      <c r="AS1538" s="25">
        <v>0</v>
      </c>
      <c r="AT1538" s="25">
        <v>15</v>
      </c>
      <c r="AU1538" s="25">
        <v>54</v>
      </c>
      <c r="AV1538" s="62">
        <f t="shared" si="592"/>
        <v>329</v>
      </c>
      <c r="AW1538" s="64">
        <f t="shared" si="593"/>
        <v>312.55</v>
      </c>
      <c r="AX1538" s="114">
        <v>6</v>
      </c>
      <c r="AY1538" s="114">
        <v>20</v>
      </c>
      <c r="AZ1538" s="114">
        <v>8</v>
      </c>
      <c r="BA1538" s="114">
        <v>1</v>
      </c>
      <c r="BB1538" s="81">
        <f t="shared" si="594"/>
        <v>35</v>
      </c>
      <c r="BC1538" s="80">
        <f t="shared" si="595"/>
        <v>277.55</v>
      </c>
      <c r="BD1538" s="36">
        <f t="shared" si="608"/>
        <v>130.4485</v>
      </c>
      <c r="BE1538" s="80">
        <f t="shared" si="596"/>
        <v>144.32600000000002</v>
      </c>
    </row>
    <row r="1539" spans="1:57" ht="17.399999999999999">
      <c r="A1539" s="217">
        <v>41940</v>
      </c>
      <c r="B1539" s="201" t="str">
        <f t="shared" ref="B1539:B1602" si="611">LEFT(C1539,2) &amp; ":" &amp; RIGHT(C1539,2) &amp; ":00"</f>
        <v>18:15:00</v>
      </c>
      <c r="C1539" s="27" t="s">
        <v>35</v>
      </c>
      <c r="D1539" s="44">
        <v>1099</v>
      </c>
      <c r="E1539" s="44">
        <v>488</v>
      </c>
      <c r="F1539" s="44">
        <v>747</v>
      </c>
      <c r="G1539" s="44">
        <v>54</v>
      </c>
      <c r="H1539" s="44"/>
      <c r="I1539" s="35">
        <v>23</v>
      </c>
      <c r="J1539" s="55">
        <f t="shared" si="601"/>
        <v>2334</v>
      </c>
      <c r="K1539" s="55">
        <f t="shared" si="602"/>
        <v>77</v>
      </c>
      <c r="L1539" s="35">
        <v>745</v>
      </c>
      <c r="M1539" s="19">
        <v>423</v>
      </c>
      <c r="N1539" s="19"/>
      <c r="O1539" s="56">
        <v>23</v>
      </c>
      <c r="P1539" s="56">
        <v>14</v>
      </c>
      <c r="Q1539" s="56"/>
      <c r="R1539" s="55">
        <f t="shared" si="597"/>
        <v>1168</v>
      </c>
      <c r="S1539" s="55">
        <f t="shared" si="610"/>
        <v>37</v>
      </c>
      <c r="T1539" s="57">
        <f t="shared" si="598"/>
        <v>114</v>
      </c>
      <c r="U1539" s="35">
        <v>4.88</v>
      </c>
      <c r="V1539" s="44">
        <v>6.5</v>
      </c>
      <c r="W1539" s="56">
        <v>11.6</v>
      </c>
      <c r="X1539" s="44"/>
      <c r="Y1539" s="44"/>
      <c r="Z1539" s="44"/>
      <c r="AA1539" s="44"/>
      <c r="AB1539" s="44"/>
      <c r="AC1539" s="68">
        <f t="shared" si="588"/>
        <v>0</v>
      </c>
      <c r="AD1539" s="33">
        <v>15</v>
      </c>
      <c r="AE1539" s="20">
        <f t="shared" si="589"/>
        <v>15</v>
      </c>
      <c r="AF1539" s="85">
        <f t="shared" si="609"/>
        <v>136.97999999999999</v>
      </c>
      <c r="AG1539" s="83">
        <f t="shared" si="599"/>
        <v>121.97999999999999</v>
      </c>
      <c r="AH1539" s="84">
        <v>103</v>
      </c>
      <c r="AI1539" s="78"/>
      <c r="AJ1539" s="22">
        <f t="shared" si="603"/>
        <v>136.97999999999999</v>
      </c>
      <c r="AK1539" s="23">
        <f t="shared" si="604"/>
        <v>8.4685000000000059</v>
      </c>
      <c r="AL1539" s="58"/>
      <c r="AM1539" s="24">
        <f t="shared" si="605"/>
        <v>15</v>
      </c>
      <c r="AN1539" s="25">
        <f t="shared" si="590"/>
        <v>130.4485</v>
      </c>
      <c r="AO1539" s="28">
        <f t="shared" si="591"/>
        <v>145.4485</v>
      </c>
      <c r="AP1539" s="79"/>
      <c r="AQ1539" s="24">
        <v>60</v>
      </c>
      <c r="AR1539" s="25">
        <v>200</v>
      </c>
      <c r="AS1539" s="25">
        <v>0</v>
      </c>
      <c r="AT1539" s="25">
        <v>15</v>
      </c>
      <c r="AU1539" s="25">
        <v>54</v>
      </c>
      <c r="AV1539" s="62">
        <f t="shared" ref="AV1539:AV1557" si="612">SUM(AQ1539:AU1539)</f>
        <v>329</v>
      </c>
      <c r="AW1539" s="64">
        <f t="shared" si="593"/>
        <v>312.55</v>
      </c>
      <c r="AX1539" s="114">
        <v>6</v>
      </c>
      <c r="AY1539" s="114">
        <v>20</v>
      </c>
      <c r="AZ1539" s="114">
        <v>8</v>
      </c>
      <c r="BA1539" s="114">
        <v>1</v>
      </c>
      <c r="BB1539" s="81">
        <f t="shared" si="594"/>
        <v>35</v>
      </c>
      <c r="BC1539" s="80">
        <f t="shared" si="595"/>
        <v>277.55</v>
      </c>
      <c r="BD1539" s="36">
        <f t="shared" si="608"/>
        <v>130.4485</v>
      </c>
      <c r="BE1539" s="80">
        <f t="shared" si="596"/>
        <v>144.32600000000002</v>
      </c>
    </row>
    <row r="1540" spans="1:57" ht="17.399999999999999">
      <c r="A1540" s="217">
        <v>41940</v>
      </c>
      <c r="B1540" s="201" t="str">
        <f t="shared" si="611"/>
        <v>18:30:00</v>
      </c>
      <c r="C1540" s="27" t="s">
        <v>36</v>
      </c>
      <c r="D1540" s="44">
        <v>1145</v>
      </c>
      <c r="E1540" s="44">
        <v>503</v>
      </c>
      <c r="F1540" s="44">
        <v>801</v>
      </c>
      <c r="G1540" s="44">
        <v>57</v>
      </c>
      <c r="H1540" s="44"/>
      <c r="I1540" s="35">
        <v>26</v>
      </c>
      <c r="J1540" s="55">
        <f t="shared" si="601"/>
        <v>2449</v>
      </c>
      <c r="K1540" s="55">
        <f t="shared" si="602"/>
        <v>83</v>
      </c>
      <c r="L1540" s="35">
        <v>780</v>
      </c>
      <c r="M1540" s="19">
        <v>416</v>
      </c>
      <c r="N1540" s="19"/>
      <c r="O1540" s="19">
        <v>25</v>
      </c>
      <c r="P1540" s="45">
        <v>14</v>
      </c>
      <c r="Q1540" s="56"/>
      <c r="R1540" s="55">
        <f t="shared" si="597"/>
        <v>1196</v>
      </c>
      <c r="S1540" s="55">
        <f t="shared" si="610"/>
        <v>39</v>
      </c>
      <c r="T1540" s="57">
        <f t="shared" si="598"/>
        <v>122</v>
      </c>
      <c r="U1540" s="35">
        <v>4.88</v>
      </c>
      <c r="V1540" s="35">
        <v>8</v>
      </c>
      <c r="W1540" s="56">
        <v>11.6</v>
      </c>
      <c r="X1540" s="44"/>
      <c r="Y1540" s="44"/>
      <c r="Z1540" s="44"/>
      <c r="AA1540" s="44"/>
      <c r="AB1540" s="44"/>
      <c r="AC1540" s="68">
        <f t="shared" si="588"/>
        <v>0</v>
      </c>
      <c r="AD1540" s="33">
        <v>15</v>
      </c>
      <c r="AE1540" s="20">
        <f t="shared" si="589"/>
        <v>15</v>
      </c>
      <c r="AF1540" s="85">
        <f t="shared" si="609"/>
        <v>146.47999999999999</v>
      </c>
      <c r="AG1540" s="83">
        <f t="shared" si="599"/>
        <v>131.47999999999999</v>
      </c>
      <c r="AH1540" s="84">
        <v>103</v>
      </c>
      <c r="AI1540" s="78"/>
      <c r="AJ1540" s="22">
        <f t="shared" si="603"/>
        <v>146.47999999999999</v>
      </c>
      <c r="AK1540" s="23">
        <f t="shared" si="604"/>
        <v>-1.0314999999999941</v>
      </c>
      <c r="AL1540" s="58"/>
      <c r="AM1540" s="24">
        <f t="shared" si="605"/>
        <v>15</v>
      </c>
      <c r="AN1540" s="25">
        <f t="shared" si="590"/>
        <v>130.4485</v>
      </c>
      <c r="AO1540" s="28">
        <f t="shared" si="591"/>
        <v>145.4485</v>
      </c>
      <c r="AP1540" s="79"/>
      <c r="AQ1540" s="24">
        <v>60</v>
      </c>
      <c r="AR1540" s="25">
        <v>200</v>
      </c>
      <c r="AS1540" s="25">
        <v>0</v>
      </c>
      <c r="AT1540" s="25">
        <v>15</v>
      </c>
      <c r="AU1540" s="25">
        <v>54</v>
      </c>
      <c r="AV1540" s="62">
        <f t="shared" si="612"/>
        <v>329</v>
      </c>
      <c r="AW1540" s="64">
        <f t="shared" si="593"/>
        <v>312.55</v>
      </c>
      <c r="AX1540" s="114">
        <v>6</v>
      </c>
      <c r="AY1540" s="114">
        <v>20</v>
      </c>
      <c r="AZ1540" s="114">
        <v>8</v>
      </c>
      <c r="BA1540" s="114">
        <v>1</v>
      </c>
      <c r="BB1540" s="81">
        <f t="shared" si="594"/>
        <v>35</v>
      </c>
      <c r="BC1540" s="80">
        <f t="shared" si="595"/>
        <v>277.55</v>
      </c>
      <c r="BD1540" s="36">
        <f t="shared" si="608"/>
        <v>130.4485</v>
      </c>
      <c r="BE1540" s="80">
        <f t="shared" si="596"/>
        <v>144.32600000000002</v>
      </c>
    </row>
    <row r="1541" spans="1:57" ht="17.399999999999999">
      <c r="A1541" s="217">
        <v>41940</v>
      </c>
      <c r="B1541" s="201" t="str">
        <f t="shared" si="611"/>
        <v>18:45:00</v>
      </c>
      <c r="C1541" s="27" t="s">
        <v>51</v>
      </c>
      <c r="D1541" s="44">
        <v>1145</v>
      </c>
      <c r="E1541" s="44">
        <v>503</v>
      </c>
      <c r="F1541" s="44">
        <v>801</v>
      </c>
      <c r="G1541" s="44">
        <v>57</v>
      </c>
      <c r="H1541" s="44"/>
      <c r="I1541" s="35">
        <v>26</v>
      </c>
      <c r="J1541" s="55">
        <f t="shared" si="601"/>
        <v>2449</v>
      </c>
      <c r="K1541" s="55">
        <f t="shared" si="602"/>
        <v>83</v>
      </c>
      <c r="L1541" s="35">
        <v>780</v>
      </c>
      <c r="M1541" s="19">
        <v>416</v>
      </c>
      <c r="N1541" s="19"/>
      <c r="O1541" s="19">
        <v>25</v>
      </c>
      <c r="P1541" s="45">
        <v>14</v>
      </c>
      <c r="Q1541" s="56"/>
      <c r="R1541" s="55">
        <f t="shared" si="597"/>
        <v>1196</v>
      </c>
      <c r="S1541" s="55">
        <f t="shared" si="610"/>
        <v>39</v>
      </c>
      <c r="T1541" s="57">
        <f t="shared" si="598"/>
        <v>122</v>
      </c>
      <c r="U1541" s="35">
        <v>4.88</v>
      </c>
      <c r="V1541" s="35">
        <v>8</v>
      </c>
      <c r="W1541" s="56">
        <v>11.6</v>
      </c>
      <c r="X1541" s="44"/>
      <c r="Y1541" s="44"/>
      <c r="Z1541" s="44"/>
      <c r="AA1541" s="44"/>
      <c r="AB1541" s="44"/>
      <c r="AC1541" s="68">
        <f t="shared" si="588"/>
        <v>0</v>
      </c>
      <c r="AD1541" s="33">
        <v>15</v>
      </c>
      <c r="AE1541" s="20">
        <f t="shared" si="589"/>
        <v>15</v>
      </c>
      <c r="AF1541" s="85">
        <f t="shared" si="609"/>
        <v>146.47999999999999</v>
      </c>
      <c r="AG1541" s="83">
        <f t="shared" si="599"/>
        <v>131.47999999999999</v>
      </c>
      <c r="AH1541" s="84">
        <v>103</v>
      </c>
      <c r="AI1541" s="78"/>
      <c r="AJ1541" s="22">
        <f t="shared" si="603"/>
        <v>146.47999999999999</v>
      </c>
      <c r="AK1541" s="23">
        <f t="shared" si="604"/>
        <v>-1.0314999999999941</v>
      </c>
      <c r="AL1541" s="58"/>
      <c r="AM1541" s="24">
        <f t="shared" si="605"/>
        <v>15</v>
      </c>
      <c r="AN1541" s="25">
        <f t="shared" si="590"/>
        <v>130.4485</v>
      </c>
      <c r="AO1541" s="28">
        <f t="shared" si="591"/>
        <v>145.4485</v>
      </c>
      <c r="AP1541" s="79"/>
      <c r="AQ1541" s="24">
        <v>60</v>
      </c>
      <c r="AR1541" s="25">
        <v>200</v>
      </c>
      <c r="AS1541" s="25">
        <v>0</v>
      </c>
      <c r="AT1541" s="25">
        <v>15</v>
      </c>
      <c r="AU1541" s="25">
        <v>54</v>
      </c>
      <c r="AV1541" s="62">
        <f t="shared" si="612"/>
        <v>329</v>
      </c>
      <c r="AW1541" s="64">
        <f t="shared" si="593"/>
        <v>312.55</v>
      </c>
      <c r="AX1541" s="114">
        <v>6</v>
      </c>
      <c r="AY1541" s="114">
        <v>20</v>
      </c>
      <c r="AZ1541" s="114">
        <v>8</v>
      </c>
      <c r="BA1541" s="114">
        <v>1</v>
      </c>
      <c r="BB1541" s="81">
        <f t="shared" si="594"/>
        <v>35</v>
      </c>
      <c r="BC1541" s="80">
        <f t="shared" si="595"/>
        <v>277.55</v>
      </c>
      <c r="BD1541" s="36">
        <f t="shared" si="608"/>
        <v>130.4485</v>
      </c>
      <c r="BE1541" s="80">
        <f t="shared" si="596"/>
        <v>144.32600000000002</v>
      </c>
    </row>
    <row r="1542" spans="1:57" ht="17.399999999999999">
      <c r="A1542" s="217">
        <v>41940</v>
      </c>
      <c r="B1542" s="201" t="str">
        <f t="shared" si="611"/>
        <v>19:00:00</v>
      </c>
      <c r="C1542" s="27" t="s">
        <v>25</v>
      </c>
      <c r="D1542" s="44">
        <v>1095</v>
      </c>
      <c r="E1542" s="44">
        <v>497</v>
      </c>
      <c r="F1542" s="44">
        <v>808</v>
      </c>
      <c r="G1542" s="44">
        <v>55</v>
      </c>
      <c r="H1542" s="44"/>
      <c r="I1542" s="35">
        <v>26</v>
      </c>
      <c r="J1542" s="55">
        <f t="shared" si="601"/>
        <v>2400</v>
      </c>
      <c r="K1542" s="55">
        <f t="shared" si="602"/>
        <v>81</v>
      </c>
      <c r="L1542" s="35">
        <v>737</v>
      </c>
      <c r="M1542" s="19">
        <v>411</v>
      </c>
      <c r="N1542" s="19"/>
      <c r="O1542" s="19">
        <v>24</v>
      </c>
      <c r="P1542" s="45">
        <v>14</v>
      </c>
      <c r="Q1542" s="56"/>
      <c r="R1542" s="55">
        <f t="shared" si="597"/>
        <v>1148</v>
      </c>
      <c r="S1542" s="55">
        <f t="shared" si="610"/>
        <v>38</v>
      </c>
      <c r="T1542" s="57">
        <f t="shared" si="598"/>
        <v>119</v>
      </c>
      <c r="U1542" s="35">
        <v>6</v>
      </c>
      <c r="V1542" s="35">
        <v>8</v>
      </c>
      <c r="W1542" s="44">
        <v>11.6</v>
      </c>
      <c r="X1542" s="44"/>
      <c r="Y1542" s="44"/>
      <c r="Z1542" s="44"/>
      <c r="AA1542" s="44"/>
      <c r="AB1542" s="44"/>
      <c r="AC1542" s="68">
        <f t="shared" si="588"/>
        <v>0</v>
      </c>
      <c r="AD1542" s="33">
        <v>15</v>
      </c>
      <c r="AE1542" s="20">
        <f t="shared" si="589"/>
        <v>15</v>
      </c>
      <c r="AF1542" s="85">
        <f t="shared" si="609"/>
        <v>144.6</v>
      </c>
      <c r="AG1542" s="83">
        <f t="shared" si="599"/>
        <v>129.6</v>
      </c>
      <c r="AH1542" s="84">
        <v>103</v>
      </c>
      <c r="AI1542" s="78"/>
      <c r="AJ1542" s="22">
        <f t="shared" si="603"/>
        <v>144.6</v>
      </c>
      <c r="AK1542" s="23">
        <f t="shared" si="604"/>
        <v>0.84850000000000136</v>
      </c>
      <c r="AL1542" s="58"/>
      <c r="AM1542" s="24">
        <f t="shared" si="605"/>
        <v>15</v>
      </c>
      <c r="AN1542" s="25">
        <f t="shared" si="590"/>
        <v>130.4485</v>
      </c>
      <c r="AO1542" s="28">
        <f t="shared" si="591"/>
        <v>145.4485</v>
      </c>
      <c r="AP1542" s="79"/>
      <c r="AQ1542" s="24">
        <v>60</v>
      </c>
      <c r="AR1542" s="25">
        <v>200</v>
      </c>
      <c r="AS1542" s="25">
        <v>0</v>
      </c>
      <c r="AT1542" s="25">
        <v>15</v>
      </c>
      <c r="AU1542" s="25">
        <v>54</v>
      </c>
      <c r="AV1542" s="62">
        <f t="shared" si="612"/>
        <v>329</v>
      </c>
      <c r="AW1542" s="64">
        <f t="shared" si="593"/>
        <v>312.55</v>
      </c>
      <c r="AX1542" s="114">
        <v>6</v>
      </c>
      <c r="AY1542" s="114">
        <v>20</v>
      </c>
      <c r="AZ1542" s="114">
        <v>8</v>
      </c>
      <c r="BA1542" s="114">
        <v>1</v>
      </c>
      <c r="BB1542" s="81">
        <f t="shared" si="594"/>
        <v>35</v>
      </c>
      <c r="BC1542" s="80">
        <f t="shared" si="595"/>
        <v>277.55</v>
      </c>
      <c r="BD1542" s="36">
        <f t="shared" si="608"/>
        <v>130.4485</v>
      </c>
      <c r="BE1542" s="80">
        <f t="shared" si="596"/>
        <v>144.32600000000002</v>
      </c>
    </row>
    <row r="1543" spans="1:57" ht="17.399999999999999">
      <c r="A1543" s="217">
        <v>41940</v>
      </c>
      <c r="B1543" s="201" t="str">
        <f t="shared" si="611"/>
        <v>19:15:00</v>
      </c>
      <c r="C1543" s="27" t="s">
        <v>52</v>
      </c>
      <c r="D1543" s="44">
        <v>1095</v>
      </c>
      <c r="E1543" s="44">
        <v>497</v>
      </c>
      <c r="F1543" s="44">
        <v>808</v>
      </c>
      <c r="G1543" s="44">
        <v>55</v>
      </c>
      <c r="H1543" s="44"/>
      <c r="I1543" s="35">
        <v>26</v>
      </c>
      <c r="J1543" s="55">
        <f t="shared" si="601"/>
        <v>2400</v>
      </c>
      <c r="K1543" s="55">
        <f t="shared" si="602"/>
        <v>81</v>
      </c>
      <c r="L1543" s="35">
        <v>737</v>
      </c>
      <c r="M1543" s="19">
        <v>411</v>
      </c>
      <c r="N1543" s="19"/>
      <c r="O1543" s="19">
        <v>24</v>
      </c>
      <c r="P1543" s="45">
        <v>14</v>
      </c>
      <c r="Q1543" s="56"/>
      <c r="R1543" s="55">
        <f t="shared" si="597"/>
        <v>1148</v>
      </c>
      <c r="S1543" s="55">
        <f t="shared" si="610"/>
        <v>38</v>
      </c>
      <c r="T1543" s="57">
        <f t="shared" si="598"/>
        <v>119</v>
      </c>
      <c r="U1543" s="35">
        <v>6</v>
      </c>
      <c r="V1543" s="35">
        <v>8</v>
      </c>
      <c r="W1543" s="44">
        <v>11.6</v>
      </c>
      <c r="X1543" s="44"/>
      <c r="Y1543" s="44"/>
      <c r="Z1543" s="44"/>
      <c r="AA1543" s="44"/>
      <c r="AB1543" s="44"/>
      <c r="AC1543" s="68">
        <f t="shared" si="588"/>
        <v>0</v>
      </c>
      <c r="AD1543" s="33">
        <v>15</v>
      </c>
      <c r="AE1543" s="20">
        <f t="shared" si="589"/>
        <v>15</v>
      </c>
      <c r="AF1543" s="85">
        <f t="shared" si="609"/>
        <v>144.6</v>
      </c>
      <c r="AG1543" s="83">
        <f t="shared" si="599"/>
        <v>129.6</v>
      </c>
      <c r="AH1543" s="84">
        <v>103</v>
      </c>
      <c r="AI1543" s="78"/>
      <c r="AJ1543" s="22">
        <f t="shared" si="603"/>
        <v>144.6</v>
      </c>
      <c r="AK1543" s="23">
        <f t="shared" si="604"/>
        <v>0.84850000000000136</v>
      </c>
      <c r="AL1543" s="58"/>
      <c r="AM1543" s="24">
        <f t="shared" si="605"/>
        <v>15</v>
      </c>
      <c r="AN1543" s="25">
        <f t="shared" si="590"/>
        <v>130.4485</v>
      </c>
      <c r="AO1543" s="28">
        <f t="shared" si="591"/>
        <v>145.4485</v>
      </c>
      <c r="AP1543" s="79"/>
      <c r="AQ1543" s="24">
        <v>60</v>
      </c>
      <c r="AR1543" s="25">
        <v>200</v>
      </c>
      <c r="AS1543" s="25">
        <v>0</v>
      </c>
      <c r="AT1543" s="25">
        <v>15</v>
      </c>
      <c r="AU1543" s="25">
        <v>54</v>
      </c>
      <c r="AV1543" s="62">
        <f t="shared" si="612"/>
        <v>329</v>
      </c>
      <c r="AW1543" s="64">
        <f t="shared" si="593"/>
        <v>312.55</v>
      </c>
      <c r="AX1543" s="114">
        <v>6</v>
      </c>
      <c r="AY1543" s="114">
        <v>20</v>
      </c>
      <c r="AZ1543" s="114">
        <v>8</v>
      </c>
      <c r="BA1543" s="114">
        <v>1</v>
      </c>
      <c r="BB1543" s="81">
        <f t="shared" si="594"/>
        <v>35</v>
      </c>
      <c r="BC1543" s="80">
        <f t="shared" si="595"/>
        <v>277.55</v>
      </c>
      <c r="BD1543" s="36">
        <f t="shared" si="608"/>
        <v>130.4485</v>
      </c>
      <c r="BE1543" s="80">
        <f t="shared" si="596"/>
        <v>144.32600000000002</v>
      </c>
    </row>
    <row r="1544" spans="1:57" ht="17.399999999999999">
      <c r="A1544" s="217">
        <v>41940</v>
      </c>
      <c r="B1544" s="201" t="str">
        <f t="shared" si="611"/>
        <v>19:30:00</v>
      </c>
      <c r="C1544" s="27" t="s">
        <v>37</v>
      </c>
      <c r="D1544" s="44">
        <v>1112</v>
      </c>
      <c r="E1544" s="44">
        <v>502</v>
      </c>
      <c r="F1544" s="44">
        <v>809</v>
      </c>
      <c r="G1544" s="44">
        <v>55</v>
      </c>
      <c r="H1544" s="44"/>
      <c r="I1544" s="35">
        <v>26</v>
      </c>
      <c r="J1544" s="55">
        <f t="shared" si="601"/>
        <v>2423</v>
      </c>
      <c r="K1544" s="55">
        <f t="shared" si="602"/>
        <v>81</v>
      </c>
      <c r="L1544" s="35">
        <v>811</v>
      </c>
      <c r="M1544" s="19">
        <v>414</v>
      </c>
      <c r="N1544" s="19"/>
      <c r="O1544" s="19">
        <v>27</v>
      </c>
      <c r="P1544" s="45">
        <v>14</v>
      </c>
      <c r="Q1544" s="56"/>
      <c r="R1544" s="55">
        <f t="shared" si="597"/>
        <v>1225</v>
      </c>
      <c r="S1544" s="55">
        <f t="shared" si="610"/>
        <v>41</v>
      </c>
      <c r="T1544" s="57">
        <f t="shared" si="598"/>
        <v>122</v>
      </c>
      <c r="U1544" s="35">
        <v>6</v>
      </c>
      <c r="V1544" s="35">
        <v>7</v>
      </c>
      <c r="W1544" s="44">
        <v>11.6</v>
      </c>
      <c r="X1544" s="44"/>
      <c r="Y1544" s="44"/>
      <c r="Z1544" s="44"/>
      <c r="AA1544" s="44"/>
      <c r="AB1544" s="44"/>
      <c r="AC1544" s="68">
        <f t="shared" si="588"/>
        <v>0</v>
      </c>
      <c r="AD1544" s="33">
        <v>15</v>
      </c>
      <c r="AE1544" s="20">
        <f t="shared" si="589"/>
        <v>15</v>
      </c>
      <c r="AF1544" s="85">
        <f t="shared" si="609"/>
        <v>146.6</v>
      </c>
      <c r="AG1544" s="83">
        <f t="shared" si="599"/>
        <v>131.6</v>
      </c>
      <c r="AH1544" s="84">
        <v>103</v>
      </c>
      <c r="AI1544" s="78"/>
      <c r="AJ1544" s="22">
        <f t="shared" si="603"/>
        <v>146.6</v>
      </c>
      <c r="AK1544" s="23">
        <f t="shared" si="604"/>
        <v>-1.1514999999999986</v>
      </c>
      <c r="AL1544" s="58"/>
      <c r="AM1544" s="24">
        <f t="shared" si="605"/>
        <v>15</v>
      </c>
      <c r="AN1544" s="25">
        <f t="shared" si="590"/>
        <v>130.4485</v>
      </c>
      <c r="AO1544" s="28">
        <f t="shared" si="591"/>
        <v>145.4485</v>
      </c>
      <c r="AP1544" s="79"/>
      <c r="AQ1544" s="24">
        <v>60</v>
      </c>
      <c r="AR1544" s="25">
        <v>200</v>
      </c>
      <c r="AS1544" s="25">
        <v>0</v>
      </c>
      <c r="AT1544" s="25">
        <v>15</v>
      </c>
      <c r="AU1544" s="25">
        <v>54</v>
      </c>
      <c r="AV1544" s="62">
        <f t="shared" si="612"/>
        <v>329</v>
      </c>
      <c r="AW1544" s="64">
        <f t="shared" si="593"/>
        <v>312.55</v>
      </c>
      <c r="AX1544" s="114">
        <v>6</v>
      </c>
      <c r="AY1544" s="114">
        <v>20</v>
      </c>
      <c r="AZ1544" s="114">
        <v>8</v>
      </c>
      <c r="BA1544" s="114">
        <v>1</v>
      </c>
      <c r="BB1544" s="81">
        <f t="shared" si="594"/>
        <v>35</v>
      </c>
      <c r="BC1544" s="80">
        <f t="shared" si="595"/>
        <v>277.55</v>
      </c>
      <c r="BD1544" s="36">
        <f t="shared" si="608"/>
        <v>130.4485</v>
      </c>
      <c r="BE1544" s="80">
        <f t="shared" si="596"/>
        <v>144.32600000000002</v>
      </c>
    </row>
    <row r="1545" spans="1:57" ht="17.399999999999999">
      <c r="A1545" s="217">
        <v>41940</v>
      </c>
      <c r="B1545" s="201" t="str">
        <f t="shared" si="611"/>
        <v>19:45:00</v>
      </c>
      <c r="C1545" s="27" t="s">
        <v>53</v>
      </c>
      <c r="D1545" s="44">
        <v>1112</v>
      </c>
      <c r="E1545" s="44">
        <v>502</v>
      </c>
      <c r="F1545" s="44">
        <v>809</v>
      </c>
      <c r="G1545" s="44">
        <v>55</v>
      </c>
      <c r="H1545" s="44"/>
      <c r="I1545" s="35">
        <v>26</v>
      </c>
      <c r="J1545" s="55">
        <f t="shared" si="601"/>
        <v>2423</v>
      </c>
      <c r="K1545" s="55">
        <f t="shared" si="602"/>
        <v>81</v>
      </c>
      <c r="L1545" s="35">
        <v>811</v>
      </c>
      <c r="M1545" s="19">
        <v>414</v>
      </c>
      <c r="N1545" s="19"/>
      <c r="O1545" s="19">
        <v>27</v>
      </c>
      <c r="P1545" s="45">
        <v>14</v>
      </c>
      <c r="Q1545" s="56"/>
      <c r="R1545" s="55">
        <f t="shared" si="597"/>
        <v>1225</v>
      </c>
      <c r="S1545" s="55">
        <f t="shared" si="610"/>
        <v>41</v>
      </c>
      <c r="T1545" s="57">
        <f t="shared" si="598"/>
        <v>122</v>
      </c>
      <c r="U1545" s="35">
        <v>6</v>
      </c>
      <c r="V1545" s="35">
        <v>7</v>
      </c>
      <c r="W1545" s="44">
        <v>11.6</v>
      </c>
      <c r="X1545" s="44"/>
      <c r="Y1545" s="44"/>
      <c r="Z1545" s="44"/>
      <c r="AA1545" s="44"/>
      <c r="AB1545" s="44"/>
      <c r="AC1545" s="68">
        <f t="shared" si="588"/>
        <v>0</v>
      </c>
      <c r="AD1545" s="33">
        <v>15</v>
      </c>
      <c r="AE1545" s="20">
        <f t="shared" si="589"/>
        <v>15</v>
      </c>
      <c r="AF1545" s="85">
        <f t="shared" si="609"/>
        <v>146.6</v>
      </c>
      <c r="AG1545" s="83">
        <f t="shared" si="599"/>
        <v>131.6</v>
      </c>
      <c r="AH1545" s="84">
        <v>103</v>
      </c>
      <c r="AI1545" s="78"/>
      <c r="AJ1545" s="22">
        <f t="shared" si="603"/>
        <v>146.6</v>
      </c>
      <c r="AK1545" s="23">
        <f t="shared" si="604"/>
        <v>-1.1514999999999986</v>
      </c>
      <c r="AL1545" s="58"/>
      <c r="AM1545" s="24">
        <f t="shared" si="605"/>
        <v>15</v>
      </c>
      <c r="AN1545" s="25">
        <f t="shared" si="590"/>
        <v>130.4485</v>
      </c>
      <c r="AO1545" s="28">
        <f t="shared" si="591"/>
        <v>145.4485</v>
      </c>
      <c r="AP1545" s="79"/>
      <c r="AQ1545" s="24">
        <v>60</v>
      </c>
      <c r="AR1545" s="25">
        <v>200</v>
      </c>
      <c r="AS1545" s="25">
        <v>0</v>
      </c>
      <c r="AT1545" s="25">
        <v>15</v>
      </c>
      <c r="AU1545" s="25">
        <v>54</v>
      </c>
      <c r="AV1545" s="62">
        <f t="shared" si="612"/>
        <v>329</v>
      </c>
      <c r="AW1545" s="64">
        <f t="shared" si="593"/>
        <v>312.55</v>
      </c>
      <c r="AX1545" s="114">
        <v>6</v>
      </c>
      <c r="AY1545" s="114">
        <v>20</v>
      </c>
      <c r="AZ1545" s="114">
        <v>8</v>
      </c>
      <c r="BA1545" s="114">
        <v>1</v>
      </c>
      <c r="BB1545" s="81">
        <f t="shared" si="594"/>
        <v>35</v>
      </c>
      <c r="BC1545" s="80">
        <f t="shared" si="595"/>
        <v>277.55</v>
      </c>
      <c r="BD1545" s="36">
        <f t="shared" si="608"/>
        <v>130.4485</v>
      </c>
      <c r="BE1545" s="80">
        <f t="shared" si="596"/>
        <v>144.32600000000002</v>
      </c>
    </row>
    <row r="1546" spans="1:57" ht="17.399999999999999">
      <c r="A1546" s="217">
        <v>41940</v>
      </c>
      <c r="B1546" s="201" t="str">
        <f t="shared" si="611"/>
        <v>20:00:00</v>
      </c>
      <c r="C1546" s="27" t="s">
        <v>26</v>
      </c>
      <c r="D1546" s="44">
        <v>1092</v>
      </c>
      <c r="E1546" s="44">
        <v>488</v>
      </c>
      <c r="F1546" s="44">
        <v>819</v>
      </c>
      <c r="G1546" s="44">
        <v>54</v>
      </c>
      <c r="H1546" s="44"/>
      <c r="I1546" s="35">
        <v>27</v>
      </c>
      <c r="J1546" s="55">
        <f>D1546+E1546+F1546</f>
        <v>2399</v>
      </c>
      <c r="K1546" s="55">
        <f>G1546+H1546+I1546</f>
        <v>81</v>
      </c>
      <c r="L1546" s="35">
        <v>832</v>
      </c>
      <c r="M1546" s="19">
        <v>417</v>
      </c>
      <c r="N1546" s="19"/>
      <c r="O1546" s="19">
        <v>27</v>
      </c>
      <c r="P1546" s="45">
        <v>14</v>
      </c>
      <c r="Q1546" s="56"/>
      <c r="R1546" s="55">
        <f>SUM(L1546+M1546+N1546)</f>
        <v>1249</v>
      </c>
      <c r="S1546" s="55">
        <f t="shared" si="610"/>
        <v>41</v>
      </c>
      <c r="T1546" s="57">
        <f t="shared" si="598"/>
        <v>122</v>
      </c>
      <c r="U1546" s="44">
        <v>6.24</v>
      </c>
      <c r="V1546" s="35">
        <v>7</v>
      </c>
      <c r="W1546" s="44">
        <v>11.5</v>
      </c>
      <c r="X1546" s="44"/>
      <c r="Y1546" s="44"/>
      <c r="Z1546" s="44"/>
      <c r="AA1546" s="44"/>
      <c r="AB1546" s="44"/>
      <c r="AC1546" s="68">
        <f t="shared" si="588"/>
        <v>0</v>
      </c>
      <c r="AD1546" s="33">
        <v>15</v>
      </c>
      <c r="AE1546" s="20">
        <f t="shared" si="589"/>
        <v>15</v>
      </c>
      <c r="AF1546" s="85">
        <f>T1546+U1546+V1546+W1547+X1546+Y1546+Z1546+AA1546+AB1546</f>
        <v>146.74</v>
      </c>
      <c r="AG1546" s="83">
        <f t="shared" si="599"/>
        <v>131.74</v>
      </c>
      <c r="AH1546" s="84">
        <v>103</v>
      </c>
      <c r="AI1546" s="78"/>
      <c r="AJ1546" s="22">
        <f t="shared" si="603"/>
        <v>146.74</v>
      </c>
      <c r="AK1546" s="23">
        <f t="shared" si="604"/>
        <v>-1.2915000000000134</v>
      </c>
      <c r="AL1546" s="58"/>
      <c r="AM1546" s="24">
        <f t="shared" si="605"/>
        <v>15</v>
      </c>
      <c r="AN1546" s="25">
        <f t="shared" si="590"/>
        <v>130.4485</v>
      </c>
      <c r="AO1546" s="28">
        <f t="shared" si="591"/>
        <v>145.4485</v>
      </c>
      <c r="AP1546" s="79"/>
      <c r="AQ1546" s="24">
        <v>60</v>
      </c>
      <c r="AR1546" s="25">
        <v>200</v>
      </c>
      <c r="AS1546" s="25">
        <v>0</v>
      </c>
      <c r="AT1546" s="25">
        <v>15</v>
      </c>
      <c r="AU1546" s="25">
        <v>54</v>
      </c>
      <c r="AV1546" s="62">
        <f t="shared" si="612"/>
        <v>329</v>
      </c>
      <c r="AW1546" s="64">
        <f t="shared" si="593"/>
        <v>312.55</v>
      </c>
      <c r="AX1546" s="114">
        <v>6</v>
      </c>
      <c r="AY1546" s="114">
        <v>20</v>
      </c>
      <c r="AZ1546" s="114">
        <v>8</v>
      </c>
      <c r="BA1546" s="114">
        <v>1</v>
      </c>
      <c r="BB1546" s="81">
        <f t="shared" si="594"/>
        <v>35</v>
      </c>
      <c r="BC1546" s="80">
        <f t="shared" si="595"/>
        <v>277.55</v>
      </c>
      <c r="BD1546" s="36">
        <f t="shared" si="608"/>
        <v>130.4485</v>
      </c>
      <c r="BE1546" s="80">
        <f t="shared" si="596"/>
        <v>144.32600000000002</v>
      </c>
    </row>
    <row r="1547" spans="1:57" ht="17.399999999999999">
      <c r="A1547" s="217">
        <v>41940</v>
      </c>
      <c r="B1547" s="201" t="str">
        <f t="shared" si="611"/>
        <v>20:15:00</v>
      </c>
      <c r="C1547" s="27" t="s">
        <v>54</v>
      </c>
      <c r="D1547" s="44">
        <v>1092</v>
      </c>
      <c r="E1547" s="44">
        <v>488</v>
      </c>
      <c r="F1547" s="44">
        <v>819</v>
      </c>
      <c r="G1547" s="44">
        <v>54</v>
      </c>
      <c r="H1547" s="44"/>
      <c r="I1547" s="35">
        <v>27</v>
      </c>
      <c r="J1547" s="55">
        <f>D1547+E1547+F1547</f>
        <v>2399</v>
      </c>
      <c r="K1547" s="55">
        <f>G1547+H1547+I1547</f>
        <v>81</v>
      </c>
      <c r="L1547" s="35">
        <v>832</v>
      </c>
      <c r="M1547" s="19">
        <v>417</v>
      </c>
      <c r="N1547" s="19"/>
      <c r="O1547" s="19">
        <v>27</v>
      </c>
      <c r="P1547" s="45">
        <v>14</v>
      </c>
      <c r="Q1547" s="56"/>
      <c r="R1547" s="55">
        <f>SUM(L1547+M1547+N1547)</f>
        <v>1249</v>
      </c>
      <c r="S1547" s="55">
        <f t="shared" si="610"/>
        <v>41</v>
      </c>
      <c r="T1547" s="57">
        <f t="shared" si="598"/>
        <v>122</v>
      </c>
      <c r="U1547" s="44">
        <v>6.24</v>
      </c>
      <c r="V1547" s="35">
        <v>7</v>
      </c>
      <c r="W1547" s="44">
        <v>11.5</v>
      </c>
      <c r="X1547" s="44"/>
      <c r="Y1547" s="44"/>
      <c r="Z1547" s="44"/>
      <c r="AA1547" s="44"/>
      <c r="AB1547" s="44"/>
      <c r="AC1547" s="68">
        <f t="shared" si="588"/>
        <v>0</v>
      </c>
      <c r="AD1547" s="33">
        <v>15</v>
      </c>
      <c r="AE1547" s="20">
        <f t="shared" si="589"/>
        <v>15</v>
      </c>
      <c r="AF1547" s="85">
        <f>T1547+U1547+V1547+W1548+X1547+Y1547+Z1547+AA1547+AB1547</f>
        <v>146.74</v>
      </c>
      <c r="AG1547" s="83">
        <f t="shared" si="599"/>
        <v>131.74</v>
      </c>
      <c r="AH1547" s="84">
        <v>103</v>
      </c>
      <c r="AI1547" s="78"/>
      <c r="AJ1547" s="22">
        <f t="shared" si="603"/>
        <v>146.74</v>
      </c>
      <c r="AK1547" s="23">
        <f t="shared" si="604"/>
        <v>-1.2915000000000134</v>
      </c>
      <c r="AL1547" s="58"/>
      <c r="AM1547" s="24">
        <f t="shared" si="605"/>
        <v>15</v>
      </c>
      <c r="AN1547" s="25">
        <f t="shared" si="590"/>
        <v>130.4485</v>
      </c>
      <c r="AO1547" s="28">
        <f t="shared" si="591"/>
        <v>145.4485</v>
      </c>
      <c r="AP1547" s="79"/>
      <c r="AQ1547" s="24">
        <v>60</v>
      </c>
      <c r="AR1547" s="25">
        <v>200</v>
      </c>
      <c r="AS1547" s="25">
        <v>0</v>
      </c>
      <c r="AT1547" s="25">
        <v>15</v>
      </c>
      <c r="AU1547" s="25">
        <v>54</v>
      </c>
      <c r="AV1547" s="62">
        <f t="shared" si="612"/>
        <v>329</v>
      </c>
      <c r="AW1547" s="64">
        <f t="shared" si="593"/>
        <v>312.55</v>
      </c>
      <c r="AX1547" s="114">
        <v>6</v>
      </c>
      <c r="AY1547" s="114">
        <v>20</v>
      </c>
      <c r="AZ1547" s="114">
        <v>8</v>
      </c>
      <c r="BA1547" s="114">
        <v>1</v>
      </c>
      <c r="BB1547" s="81">
        <f t="shared" si="594"/>
        <v>35</v>
      </c>
      <c r="BC1547" s="80">
        <f t="shared" si="595"/>
        <v>277.55</v>
      </c>
      <c r="BD1547" s="36">
        <f t="shared" si="608"/>
        <v>130.4485</v>
      </c>
      <c r="BE1547" s="80">
        <f t="shared" si="596"/>
        <v>144.32600000000002</v>
      </c>
    </row>
    <row r="1548" spans="1:57" ht="17.399999999999999">
      <c r="A1548" s="217">
        <v>41940</v>
      </c>
      <c r="B1548" s="201" t="str">
        <f t="shared" si="611"/>
        <v>20:30:00</v>
      </c>
      <c r="C1548" s="27" t="s">
        <v>55</v>
      </c>
      <c r="D1548" s="44">
        <v>1073</v>
      </c>
      <c r="E1548" s="44">
        <v>491</v>
      </c>
      <c r="F1548" s="44">
        <v>827</v>
      </c>
      <c r="G1548" s="44">
        <v>54</v>
      </c>
      <c r="H1548" s="44"/>
      <c r="I1548" s="35">
        <v>28</v>
      </c>
      <c r="J1548" s="55">
        <f>D1548+E1548+F1548</f>
        <v>2391</v>
      </c>
      <c r="K1548" s="55">
        <f>G1548+H1548+I1548</f>
        <v>82</v>
      </c>
      <c r="L1548" s="44">
        <v>802</v>
      </c>
      <c r="M1548" s="19">
        <v>412</v>
      </c>
      <c r="N1548" s="19"/>
      <c r="O1548" s="56">
        <v>26</v>
      </c>
      <c r="P1548" s="56">
        <v>14</v>
      </c>
      <c r="Q1548" s="56"/>
      <c r="R1548" s="55">
        <f>SUM(L1548+M1548+N1548)</f>
        <v>1214</v>
      </c>
      <c r="S1548" s="55">
        <f t="shared" si="610"/>
        <v>40</v>
      </c>
      <c r="T1548" s="57">
        <f>SUM(K1548+S1548)</f>
        <v>122</v>
      </c>
      <c r="U1548" s="44">
        <v>6.24</v>
      </c>
      <c r="V1548" s="35">
        <v>7</v>
      </c>
      <c r="W1548" s="44">
        <v>11.5</v>
      </c>
      <c r="X1548" s="44"/>
      <c r="Y1548" s="44"/>
      <c r="Z1548" s="44"/>
      <c r="AA1548" s="44"/>
      <c r="AB1548" s="44"/>
      <c r="AC1548" s="68">
        <f t="shared" si="588"/>
        <v>0</v>
      </c>
      <c r="AD1548" s="33">
        <v>15</v>
      </c>
      <c r="AE1548" s="20">
        <f t="shared" si="589"/>
        <v>15</v>
      </c>
      <c r="AF1548" s="85">
        <f>T1548+U1548+V1548+X1548+Y1548+Z1548+AA1548+AB1548</f>
        <v>135.24</v>
      </c>
      <c r="AG1548" s="83">
        <f t="shared" si="599"/>
        <v>120.24000000000001</v>
      </c>
      <c r="AH1548" s="84">
        <v>101</v>
      </c>
      <c r="AI1548" s="78"/>
      <c r="AJ1548" s="22">
        <f t="shared" si="603"/>
        <v>135.24</v>
      </c>
      <c r="AK1548" s="23">
        <f t="shared" si="604"/>
        <v>10.208499999999987</v>
      </c>
      <c r="AL1548" s="58"/>
      <c r="AM1548" s="24">
        <f t="shared" si="605"/>
        <v>15</v>
      </c>
      <c r="AN1548" s="25">
        <f t="shared" si="590"/>
        <v>130.4485</v>
      </c>
      <c r="AO1548" s="28">
        <f t="shared" si="591"/>
        <v>145.4485</v>
      </c>
      <c r="AP1548" s="79"/>
      <c r="AQ1548" s="24">
        <v>60</v>
      </c>
      <c r="AR1548" s="25">
        <v>200</v>
      </c>
      <c r="AS1548" s="25">
        <v>0</v>
      </c>
      <c r="AT1548" s="25">
        <v>15</v>
      </c>
      <c r="AU1548" s="25">
        <v>54</v>
      </c>
      <c r="AV1548" s="62">
        <f t="shared" si="612"/>
        <v>329</v>
      </c>
      <c r="AW1548" s="64">
        <f t="shared" si="593"/>
        <v>312.55</v>
      </c>
      <c r="AX1548" s="114">
        <v>6</v>
      </c>
      <c r="AY1548" s="114">
        <v>20</v>
      </c>
      <c r="AZ1548" s="114">
        <v>8</v>
      </c>
      <c r="BA1548" s="114">
        <v>1</v>
      </c>
      <c r="BB1548" s="81">
        <f t="shared" si="594"/>
        <v>35</v>
      </c>
      <c r="BC1548" s="80">
        <f t="shared" si="595"/>
        <v>277.55</v>
      </c>
      <c r="BD1548" s="36">
        <f t="shared" si="608"/>
        <v>130.4485</v>
      </c>
      <c r="BE1548" s="80">
        <f t="shared" si="596"/>
        <v>144.32600000000002</v>
      </c>
    </row>
    <row r="1549" spans="1:57" ht="17.399999999999999">
      <c r="A1549" s="217">
        <v>41940</v>
      </c>
      <c r="B1549" s="201" t="str">
        <f t="shared" si="611"/>
        <v>20:45:00</v>
      </c>
      <c r="C1549" s="27" t="s">
        <v>56</v>
      </c>
      <c r="D1549" s="44">
        <v>1073</v>
      </c>
      <c r="E1549" s="44">
        <v>491</v>
      </c>
      <c r="F1549" s="44">
        <v>827</v>
      </c>
      <c r="G1549" s="44">
        <v>54</v>
      </c>
      <c r="H1549" s="44"/>
      <c r="I1549" s="35">
        <v>28</v>
      </c>
      <c r="J1549" s="55">
        <f>D1549+E1549+F1549</f>
        <v>2391</v>
      </c>
      <c r="K1549" s="55">
        <f>G1549+H1549+I1549</f>
        <v>82</v>
      </c>
      <c r="L1549" s="44">
        <v>802</v>
      </c>
      <c r="M1549" s="19">
        <v>412</v>
      </c>
      <c r="N1549" s="19"/>
      <c r="O1549" s="56">
        <v>26</v>
      </c>
      <c r="P1549" s="56">
        <v>14</v>
      </c>
      <c r="Q1549" s="56"/>
      <c r="R1549" s="55">
        <f t="shared" si="597"/>
        <v>1214</v>
      </c>
      <c r="S1549" s="55">
        <f t="shared" si="610"/>
        <v>40</v>
      </c>
      <c r="T1549" s="57">
        <f t="shared" si="598"/>
        <v>122</v>
      </c>
      <c r="U1549" s="44">
        <v>6.24</v>
      </c>
      <c r="V1549" s="35">
        <v>7</v>
      </c>
      <c r="W1549" s="44">
        <v>11.5</v>
      </c>
      <c r="X1549" s="44"/>
      <c r="Y1549" s="44"/>
      <c r="Z1549" s="44"/>
      <c r="AA1549" s="44"/>
      <c r="AB1549" s="44"/>
      <c r="AC1549" s="68">
        <f t="shared" si="588"/>
        <v>0</v>
      </c>
      <c r="AD1549" s="33">
        <v>15</v>
      </c>
      <c r="AE1549" s="20">
        <f t="shared" si="589"/>
        <v>15</v>
      </c>
      <c r="AF1549" s="85">
        <f t="shared" si="609"/>
        <v>146.74</v>
      </c>
      <c r="AG1549" s="83">
        <f t="shared" si="599"/>
        <v>131.74</v>
      </c>
      <c r="AH1549" s="84">
        <v>101</v>
      </c>
      <c r="AI1549" s="78"/>
      <c r="AJ1549" s="22">
        <f t="shared" si="603"/>
        <v>146.74</v>
      </c>
      <c r="AK1549" s="23">
        <f t="shared" si="604"/>
        <v>-1.2915000000000134</v>
      </c>
      <c r="AL1549" s="58"/>
      <c r="AM1549" s="24">
        <f t="shared" si="605"/>
        <v>15</v>
      </c>
      <c r="AN1549" s="25">
        <f t="shared" si="590"/>
        <v>130.4485</v>
      </c>
      <c r="AO1549" s="28">
        <f t="shared" si="591"/>
        <v>145.4485</v>
      </c>
      <c r="AP1549" s="79"/>
      <c r="AQ1549" s="24">
        <v>60</v>
      </c>
      <c r="AR1549" s="25">
        <v>200</v>
      </c>
      <c r="AS1549" s="25">
        <v>0</v>
      </c>
      <c r="AT1549" s="25">
        <v>15</v>
      </c>
      <c r="AU1549" s="25">
        <v>54</v>
      </c>
      <c r="AV1549" s="62">
        <f t="shared" si="612"/>
        <v>329</v>
      </c>
      <c r="AW1549" s="64">
        <f t="shared" si="593"/>
        <v>312.55</v>
      </c>
      <c r="AX1549" s="114">
        <v>6</v>
      </c>
      <c r="AY1549" s="114">
        <v>20</v>
      </c>
      <c r="AZ1549" s="114">
        <v>8</v>
      </c>
      <c r="BA1549" s="114">
        <v>1</v>
      </c>
      <c r="BB1549" s="81">
        <f t="shared" si="594"/>
        <v>35</v>
      </c>
      <c r="BC1549" s="80">
        <f t="shared" si="595"/>
        <v>277.55</v>
      </c>
      <c r="BD1549" s="36">
        <f t="shared" si="608"/>
        <v>130.4485</v>
      </c>
      <c r="BE1549" s="80">
        <f t="shared" si="596"/>
        <v>144.32600000000002</v>
      </c>
    </row>
    <row r="1550" spans="1:57" ht="17.399999999999999">
      <c r="A1550" s="217">
        <v>41940</v>
      </c>
      <c r="B1550" s="201" t="str">
        <f t="shared" si="611"/>
        <v>21:00:00</v>
      </c>
      <c r="C1550" s="27" t="s">
        <v>27</v>
      </c>
      <c r="D1550" s="44">
        <v>1064</v>
      </c>
      <c r="E1550" s="44">
        <v>483</v>
      </c>
      <c r="F1550" s="44">
        <v>801</v>
      </c>
      <c r="G1550" s="44">
        <v>54</v>
      </c>
      <c r="H1550" s="44"/>
      <c r="I1550" s="35">
        <v>27</v>
      </c>
      <c r="J1550" s="55">
        <f t="shared" si="601"/>
        <v>2348</v>
      </c>
      <c r="K1550" s="55">
        <f t="shared" si="602"/>
        <v>81</v>
      </c>
      <c r="L1550" s="44">
        <v>805</v>
      </c>
      <c r="M1550" s="19">
        <v>401</v>
      </c>
      <c r="N1550" s="19"/>
      <c r="O1550" s="56">
        <v>26</v>
      </c>
      <c r="P1550" s="56">
        <v>14</v>
      </c>
      <c r="Q1550" s="56"/>
      <c r="R1550" s="55">
        <f t="shared" si="597"/>
        <v>1206</v>
      </c>
      <c r="S1550" s="55">
        <f t="shared" si="610"/>
        <v>40</v>
      </c>
      <c r="T1550" s="57">
        <f t="shared" si="598"/>
        <v>121</v>
      </c>
      <c r="U1550" s="44">
        <v>6.22</v>
      </c>
      <c r="V1550" s="35">
        <v>7.2</v>
      </c>
      <c r="W1550" s="44">
        <v>11.2</v>
      </c>
      <c r="X1550" s="44"/>
      <c r="Y1550" s="44"/>
      <c r="Z1550" s="44"/>
      <c r="AA1550" s="44"/>
      <c r="AB1550" s="44"/>
      <c r="AC1550" s="68">
        <f t="shared" si="588"/>
        <v>0</v>
      </c>
      <c r="AD1550" s="33">
        <v>15</v>
      </c>
      <c r="AE1550" s="20">
        <f t="shared" si="589"/>
        <v>15</v>
      </c>
      <c r="AF1550" s="85">
        <f>T1550+U1550+V1550+W1553+X1550+Y1550+Z1550+AA1550+AB1550</f>
        <v>145.61999999999998</v>
      </c>
      <c r="AG1550" s="83">
        <f t="shared" si="599"/>
        <v>130.61999999999998</v>
      </c>
      <c r="AH1550" s="84">
        <v>101</v>
      </c>
      <c r="AI1550" s="78"/>
      <c r="AJ1550" s="22">
        <f t="shared" si="603"/>
        <v>145.61999999999998</v>
      </c>
      <c r="AK1550" s="23">
        <f t="shared" si="604"/>
        <v>-0.17149999999998045</v>
      </c>
      <c r="AL1550" s="58"/>
      <c r="AM1550" s="24">
        <f t="shared" si="605"/>
        <v>15</v>
      </c>
      <c r="AN1550" s="25">
        <f t="shared" si="590"/>
        <v>130.4485</v>
      </c>
      <c r="AO1550" s="28">
        <f t="shared" si="591"/>
        <v>145.4485</v>
      </c>
      <c r="AP1550" s="79"/>
      <c r="AQ1550" s="24">
        <v>60</v>
      </c>
      <c r="AR1550" s="25">
        <v>200</v>
      </c>
      <c r="AS1550" s="25">
        <v>0</v>
      </c>
      <c r="AT1550" s="25">
        <v>15</v>
      </c>
      <c r="AU1550" s="25">
        <v>54</v>
      </c>
      <c r="AV1550" s="62">
        <f t="shared" si="612"/>
        <v>329</v>
      </c>
      <c r="AW1550" s="64">
        <f t="shared" si="593"/>
        <v>312.55</v>
      </c>
      <c r="AX1550" s="114">
        <v>6</v>
      </c>
      <c r="AY1550" s="114">
        <v>20</v>
      </c>
      <c r="AZ1550" s="114">
        <v>8</v>
      </c>
      <c r="BA1550" s="114">
        <v>1</v>
      </c>
      <c r="BB1550" s="81">
        <f t="shared" si="594"/>
        <v>35</v>
      </c>
      <c r="BC1550" s="80">
        <f t="shared" si="595"/>
        <v>277.55</v>
      </c>
      <c r="BD1550" s="36">
        <f t="shared" si="608"/>
        <v>130.4485</v>
      </c>
      <c r="BE1550" s="80">
        <f t="shared" si="596"/>
        <v>144.32600000000002</v>
      </c>
    </row>
    <row r="1551" spans="1:57" ht="17.399999999999999">
      <c r="A1551" s="217">
        <v>41940</v>
      </c>
      <c r="B1551" s="201" t="str">
        <f t="shared" si="611"/>
        <v>21:15:00</v>
      </c>
      <c r="C1551" s="27" t="s">
        <v>57</v>
      </c>
      <c r="D1551" s="44">
        <v>1064</v>
      </c>
      <c r="E1551" s="44">
        <v>483</v>
      </c>
      <c r="F1551" s="44">
        <v>801</v>
      </c>
      <c r="G1551" s="44">
        <v>54</v>
      </c>
      <c r="H1551" s="44"/>
      <c r="I1551" s="35">
        <v>27</v>
      </c>
      <c r="J1551" s="55">
        <f t="shared" si="601"/>
        <v>2348</v>
      </c>
      <c r="K1551" s="55">
        <f t="shared" si="602"/>
        <v>81</v>
      </c>
      <c r="L1551" s="44">
        <v>805</v>
      </c>
      <c r="M1551" s="19">
        <v>401</v>
      </c>
      <c r="N1551" s="19"/>
      <c r="O1551" s="56">
        <v>26</v>
      </c>
      <c r="P1551" s="56">
        <v>14</v>
      </c>
      <c r="Q1551" s="56"/>
      <c r="R1551" s="55">
        <f t="shared" si="597"/>
        <v>1206</v>
      </c>
      <c r="S1551" s="55">
        <f t="shared" si="610"/>
        <v>40</v>
      </c>
      <c r="T1551" s="57">
        <f t="shared" si="598"/>
        <v>121</v>
      </c>
      <c r="U1551" s="44">
        <v>6.22</v>
      </c>
      <c r="V1551" s="35">
        <v>7.2</v>
      </c>
      <c r="W1551" s="44">
        <v>11.2</v>
      </c>
      <c r="X1551" s="44"/>
      <c r="Y1551" s="44"/>
      <c r="Z1551" s="44"/>
      <c r="AA1551" s="44"/>
      <c r="AB1551" s="44"/>
      <c r="AC1551" s="68">
        <f t="shared" si="588"/>
        <v>0</v>
      </c>
      <c r="AD1551" s="33">
        <v>15</v>
      </c>
      <c r="AE1551" s="20">
        <f t="shared" si="589"/>
        <v>15</v>
      </c>
      <c r="AF1551" s="85">
        <f t="shared" si="609"/>
        <v>145.61999999999998</v>
      </c>
      <c r="AG1551" s="83">
        <f t="shared" si="599"/>
        <v>130.61999999999998</v>
      </c>
      <c r="AH1551" s="84">
        <v>101</v>
      </c>
      <c r="AI1551" s="78"/>
      <c r="AJ1551" s="22">
        <f t="shared" si="603"/>
        <v>145.61999999999998</v>
      </c>
      <c r="AK1551" s="23">
        <f t="shared" si="604"/>
        <v>-0.17149999999998045</v>
      </c>
      <c r="AL1551" s="58"/>
      <c r="AM1551" s="24">
        <f t="shared" si="605"/>
        <v>15</v>
      </c>
      <c r="AN1551" s="25">
        <f t="shared" si="590"/>
        <v>130.4485</v>
      </c>
      <c r="AO1551" s="28">
        <f t="shared" si="591"/>
        <v>145.4485</v>
      </c>
      <c r="AP1551" s="79"/>
      <c r="AQ1551" s="24">
        <v>60</v>
      </c>
      <c r="AR1551" s="25">
        <v>200</v>
      </c>
      <c r="AS1551" s="25">
        <v>0</v>
      </c>
      <c r="AT1551" s="25">
        <v>15</v>
      </c>
      <c r="AU1551" s="25">
        <v>54</v>
      </c>
      <c r="AV1551" s="62">
        <f t="shared" si="612"/>
        <v>329</v>
      </c>
      <c r="AW1551" s="64">
        <f t="shared" si="593"/>
        <v>312.55</v>
      </c>
      <c r="AX1551" s="114">
        <v>6</v>
      </c>
      <c r="AY1551" s="114">
        <v>20</v>
      </c>
      <c r="AZ1551" s="114">
        <v>8</v>
      </c>
      <c r="BA1551" s="114">
        <v>1</v>
      </c>
      <c r="BB1551" s="81">
        <f t="shared" si="594"/>
        <v>35</v>
      </c>
      <c r="BC1551" s="80">
        <f t="shared" si="595"/>
        <v>277.55</v>
      </c>
      <c r="BD1551" s="36">
        <f t="shared" si="608"/>
        <v>130.4485</v>
      </c>
      <c r="BE1551" s="80">
        <f t="shared" si="596"/>
        <v>144.32600000000002</v>
      </c>
    </row>
    <row r="1552" spans="1:57" ht="17.399999999999999">
      <c r="A1552" s="217">
        <v>41940</v>
      </c>
      <c r="B1552" s="201" t="str">
        <f t="shared" si="611"/>
        <v>21:30:00</v>
      </c>
      <c r="C1552" s="27" t="s">
        <v>58</v>
      </c>
      <c r="D1552" s="44">
        <v>1009</v>
      </c>
      <c r="E1552" s="44">
        <v>467</v>
      </c>
      <c r="F1552" s="44">
        <v>761</v>
      </c>
      <c r="G1552" s="44">
        <v>52</v>
      </c>
      <c r="H1552" s="44"/>
      <c r="I1552" s="35">
        <v>26</v>
      </c>
      <c r="J1552" s="55">
        <f t="shared" si="601"/>
        <v>2237</v>
      </c>
      <c r="K1552" s="55">
        <f t="shared" si="602"/>
        <v>78</v>
      </c>
      <c r="L1552" s="44">
        <v>760</v>
      </c>
      <c r="M1552" s="19">
        <v>393</v>
      </c>
      <c r="N1552" s="19"/>
      <c r="O1552" s="56">
        <v>25</v>
      </c>
      <c r="P1552" s="56">
        <v>14</v>
      </c>
      <c r="Q1552" s="56"/>
      <c r="R1552" s="55">
        <f t="shared" si="597"/>
        <v>1153</v>
      </c>
      <c r="S1552" s="55">
        <f t="shared" si="610"/>
        <v>39</v>
      </c>
      <c r="T1552" s="57">
        <f t="shared" si="598"/>
        <v>117</v>
      </c>
      <c r="U1552" s="44">
        <v>6.22</v>
      </c>
      <c r="V1552" s="35">
        <v>7.2</v>
      </c>
      <c r="W1552" s="44">
        <v>11.2</v>
      </c>
      <c r="X1552" s="44"/>
      <c r="Y1552" s="44"/>
      <c r="Z1552" s="44"/>
      <c r="AA1552" s="44"/>
      <c r="AB1552" s="44"/>
      <c r="AC1552" s="68">
        <f t="shared" si="588"/>
        <v>0</v>
      </c>
      <c r="AD1552" s="33">
        <v>15</v>
      </c>
      <c r="AE1552" s="20">
        <f t="shared" si="589"/>
        <v>15</v>
      </c>
      <c r="AF1552" s="85">
        <f t="shared" si="609"/>
        <v>141.61999999999998</v>
      </c>
      <c r="AG1552" s="83">
        <f t="shared" si="599"/>
        <v>126.61999999999998</v>
      </c>
      <c r="AH1552" s="84">
        <v>101</v>
      </c>
      <c r="AI1552" s="78"/>
      <c r="AJ1552" s="22">
        <f t="shared" si="603"/>
        <v>141.61999999999998</v>
      </c>
      <c r="AK1552" s="23">
        <f t="shared" si="604"/>
        <v>3.8285000000000196</v>
      </c>
      <c r="AL1552" s="58"/>
      <c r="AM1552" s="24">
        <f t="shared" si="605"/>
        <v>15</v>
      </c>
      <c r="AN1552" s="25">
        <f t="shared" si="590"/>
        <v>130.4485</v>
      </c>
      <c r="AO1552" s="28">
        <f t="shared" si="591"/>
        <v>145.4485</v>
      </c>
      <c r="AP1552" s="79"/>
      <c r="AQ1552" s="24">
        <v>60</v>
      </c>
      <c r="AR1552" s="25">
        <v>200</v>
      </c>
      <c r="AS1552" s="25">
        <v>0</v>
      </c>
      <c r="AT1552" s="25">
        <v>15</v>
      </c>
      <c r="AU1552" s="25">
        <v>54</v>
      </c>
      <c r="AV1552" s="62">
        <f t="shared" si="612"/>
        <v>329</v>
      </c>
      <c r="AW1552" s="64">
        <f t="shared" si="593"/>
        <v>312.55</v>
      </c>
      <c r="AX1552" s="114">
        <v>6</v>
      </c>
      <c r="AY1552" s="114">
        <v>20</v>
      </c>
      <c r="AZ1552" s="114">
        <v>8</v>
      </c>
      <c r="BA1552" s="114">
        <v>1</v>
      </c>
      <c r="BB1552" s="81">
        <f t="shared" si="594"/>
        <v>35</v>
      </c>
      <c r="BC1552" s="80">
        <f t="shared" si="595"/>
        <v>277.55</v>
      </c>
      <c r="BD1552" s="36">
        <f t="shared" si="608"/>
        <v>130.4485</v>
      </c>
      <c r="BE1552" s="80">
        <f t="shared" si="596"/>
        <v>144.32600000000002</v>
      </c>
    </row>
    <row r="1553" spans="1:57" ht="17.399999999999999">
      <c r="A1553" s="217">
        <v>41940</v>
      </c>
      <c r="B1553" s="201" t="str">
        <f t="shared" si="611"/>
        <v>21:45:00</v>
      </c>
      <c r="C1553" s="27" t="s">
        <v>59</v>
      </c>
      <c r="D1553" s="44">
        <v>1009</v>
      </c>
      <c r="E1553" s="44">
        <v>467</v>
      </c>
      <c r="F1553" s="44">
        <v>761</v>
      </c>
      <c r="G1553" s="44">
        <v>52</v>
      </c>
      <c r="H1553" s="44"/>
      <c r="I1553" s="35">
        <v>26</v>
      </c>
      <c r="J1553" s="55">
        <f t="shared" si="601"/>
        <v>2237</v>
      </c>
      <c r="K1553" s="55">
        <f t="shared" si="602"/>
        <v>78</v>
      </c>
      <c r="L1553" s="44">
        <v>760</v>
      </c>
      <c r="M1553" s="19">
        <v>393</v>
      </c>
      <c r="N1553" s="19"/>
      <c r="O1553" s="56">
        <v>25</v>
      </c>
      <c r="P1553" s="56">
        <v>14</v>
      </c>
      <c r="Q1553" s="56"/>
      <c r="R1553" s="55">
        <f t="shared" si="597"/>
        <v>1153</v>
      </c>
      <c r="S1553" s="55">
        <f t="shared" si="610"/>
        <v>39</v>
      </c>
      <c r="T1553" s="57">
        <f t="shared" si="598"/>
        <v>117</v>
      </c>
      <c r="U1553" s="44">
        <v>6.22</v>
      </c>
      <c r="V1553" s="35">
        <v>7.2</v>
      </c>
      <c r="W1553" s="44">
        <v>11.2</v>
      </c>
      <c r="X1553" s="44"/>
      <c r="Y1553" s="44"/>
      <c r="Z1553" s="44"/>
      <c r="AA1553" s="44"/>
      <c r="AB1553" s="44"/>
      <c r="AC1553" s="68">
        <f t="shared" si="588"/>
        <v>0</v>
      </c>
      <c r="AD1553" s="33">
        <v>15</v>
      </c>
      <c r="AE1553" s="20">
        <f t="shared" si="589"/>
        <v>15</v>
      </c>
      <c r="AF1553" s="85">
        <f t="shared" si="609"/>
        <v>141.61999999999998</v>
      </c>
      <c r="AG1553" s="83">
        <f t="shared" si="599"/>
        <v>126.61999999999998</v>
      </c>
      <c r="AH1553" s="84"/>
      <c r="AI1553" s="78"/>
      <c r="AJ1553" s="22">
        <f t="shared" si="603"/>
        <v>141.61999999999998</v>
      </c>
      <c r="AK1553" s="23">
        <f t="shared" si="604"/>
        <v>3.8285000000000196</v>
      </c>
      <c r="AL1553" s="58"/>
      <c r="AM1553" s="24">
        <f t="shared" si="605"/>
        <v>15</v>
      </c>
      <c r="AN1553" s="25">
        <f t="shared" si="590"/>
        <v>130.4485</v>
      </c>
      <c r="AO1553" s="28">
        <f t="shared" si="591"/>
        <v>145.4485</v>
      </c>
      <c r="AP1553" s="79"/>
      <c r="AQ1553" s="24">
        <v>60</v>
      </c>
      <c r="AR1553" s="25">
        <v>200</v>
      </c>
      <c r="AS1553" s="25">
        <v>0</v>
      </c>
      <c r="AT1553" s="25">
        <v>15</v>
      </c>
      <c r="AU1553" s="25">
        <v>54</v>
      </c>
      <c r="AV1553" s="62">
        <f t="shared" si="612"/>
        <v>329</v>
      </c>
      <c r="AW1553" s="64">
        <f t="shared" si="593"/>
        <v>312.55</v>
      </c>
      <c r="AX1553" s="114">
        <v>6</v>
      </c>
      <c r="AY1553" s="114">
        <v>20</v>
      </c>
      <c r="AZ1553" s="114">
        <v>8</v>
      </c>
      <c r="BA1553" s="114">
        <v>1</v>
      </c>
      <c r="BB1553" s="81">
        <f t="shared" si="594"/>
        <v>35</v>
      </c>
      <c r="BC1553" s="80">
        <f t="shared" si="595"/>
        <v>277.55</v>
      </c>
      <c r="BD1553" s="36">
        <f t="shared" si="608"/>
        <v>130.4485</v>
      </c>
      <c r="BE1553" s="80">
        <f t="shared" si="596"/>
        <v>144.32600000000002</v>
      </c>
    </row>
    <row r="1554" spans="1:57" ht="17.399999999999999">
      <c r="A1554" s="217">
        <v>41940</v>
      </c>
      <c r="B1554" s="201" t="str">
        <f t="shared" si="611"/>
        <v>22:00:00</v>
      </c>
      <c r="C1554" s="27" t="s">
        <v>28</v>
      </c>
      <c r="D1554" s="44">
        <v>989</v>
      </c>
      <c r="E1554" s="44">
        <v>449</v>
      </c>
      <c r="F1554" s="44">
        <v>749</v>
      </c>
      <c r="G1554" s="44">
        <v>48</v>
      </c>
      <c r="H1554" s="44"/>
      <c r="I1554" s="35">
        <v>24</v>
      </c>
      <c r="J1554" s="55">
        <f t="shared" si="601"/>
        <v>2187</v>
      </c>
      <c r="K1554" s="55">
        <f t="shared" si="602"/>
        <v>72</v>
      </c>
      <c r="L1554" s="44">
        <v>730</v>
      </c>
      <c r="M1554" s="19">
        <v>379</v>
      </c>
      <c r="N1554" s="19"/>
      <c r="O1554" s="56">
        <v>24</v>
      </c>
      <c r="P1554" s="56">
        <v>13</v>
      </c>
      <c r="Q1554" s="56"/>
      <c r="R1554" s="55">
        <f t="shared" si="597"/>
        <v>1109</v>
      </c>
      <c r="S1554" s="55">
        <f t="shared" si="610"/>
        <v>37</v>
      </c>
      <c r="T1554" s="57">
        <f t="shared" si="598"/>
        <v>109</v>
      </c>
      <c r="U1554" s="35">
        <v>5.61</v>
      </c>
      <c r="V1554" s="35">
        <v>6.5</v>
      </c>
      <c r="W1554" s="44">
        <v>10.6</v>
      </c>
      <c r="X1554" s="44"/>
      <c r="Y1554" s="44"/>
      <c r="Z1554" s="44"/>
      <c r="AA1554" s="44"/>
      <c r="AB1554" s="44"/>
      <c r="AC1554" s="68">
        <f t="shared" si="588"/>
        <v>0</v>
      </c>
      <c r="AD1554" s="33">
        <v>15</v>
      </c>
      <c r="AE1554" s="20">
        <f t="shared" si="589"/>
        <v>15</v>
      </c>
      <c r="AF1554" s="85">
        <f>T1554+U1555+V1554+W1554+X1554+Y1554+Z1554+AA1554+AB1554</f>
        <v>131.71</v>
      </c>
      <c r="AG1554" s="83">
        <f t="shared" si="599"/>
        <v>116.71000000000001</v>
      </c>
      <c r="AH1554" s="84"/>
      <c r="AI1554" s="78"/>
      <c r="AJ1554" s="22">
        <f t="shared" si="603"/>
        <v>131.71</v>
      </c>
      <c r="AK1554" s="23">
        <f t="shared" si="604"/>
        <v>13.738499999999988</v>
      </c>
      <c r="AL1554" s="58"/>
      <c r="AM1554" s="24">
        <f t="shared" si="605"/>
        <v>15</v>
      </c>
      <c r="AN1554" s="25">
        <f t="shared" si="590"/>
        <v>130.4485</v>
      </c>
      <c r="AO1554" s="28">
        <f t="shared" si="591"/>
        <v>145.4485</v>
      </c>
      <c r="AP1554" s="79"/>
      <c r="AQ1554" s="24">
        <v>60</v>
      </c>
      <c r="AR1554" s="25">
        <v>200</v>
      </c>
      <c r="AS1554" s="25">
        <v>0</v>
      </c>
      <c r="AT1554" s="25">
        <v>15</v>
      </c>
      <c r="AU1554" s="25">
        <v>54</v>
      </c>
      <c r="AV1554" s="62">
        <f t="shared" si="612"/>
        <v>329</v>
      </c>
      <c r="AW1554" s="64">
        <f t="shared" si="593"/>
        <v>312.55</v>
      </c>
      <c r="AX1554" s="114">
        <v>6</v>
      </c>
      <c r="AY1554" s="114">
        <v>20</v>
      </c>
      <c r="AZ1554" s="114">
        <v>8</v>
      </c>
      <c r="BA1554" s="114">
        <v>1</v>
      </c>
      <c r="BB1554" s="81">
        <f t="shared" si="594"/>
        <v>35</v>
      </c>
      <c r="BC1554" s="80">
        <f t="shared" si="595"/>
        <v>277.55</v>
      </c>
      <c r="BD1554" s="36">
        <f t="shared" si="608"/>
        <v>130.4485</v>
      </c>
      <c r="BE1554" s="80">
        <f t="shared" si="596"/>
        <v>144.32600000000002</v>
      </c>
    </row>
    <row r="1555" spans="1:57" ht="17.399999999999999">
      <c r="A1555" s="217">
        <v>41940</v>
      </c>
      <c r="B1555" s="201" t="str">
        <f t="shared" si="611"/>
        <v>22:30:00</v>
      </c>
      <c r="C1555" s="215" t="s">
        <v>60</v>
      </c>
      <c r="D1555" s="44">
        <v>936</v>
      </c>
      <c r="E1555" s="44">
        <v>423</v>
      </c>
      <c r="F1555" s="44">
        <v>718</v>
      </c>
      <c r="G1555" s="44">
        <v>44</v>
      </c>
      <c r="H1555" s="44"/>
      <c r="I1555" s="35">
        <v>23</v>
      </c>
      <c r="J1555" s="55">
        <f t="shared" si="601"/>
        <v>2077</v>
      </c>
      <c r="K1555" s="55">
        <f t="shared" si="602"/>
        <v>67</v>
      </c>
      <c r="L1555" s="44">
        <v>735</v>
      </c>
      <c r="M1555" s="19">
        <v>367</v>
      </c>
      <c r="N1555" s="19"/>
      <c r="O1555" s="56">
        <v>24</v>
      </c>
      <c r="P1555" s="56">
        <v>13</v>
      </c>
      <c r="Q1555" s="56"/>
      <c r="R1555" s="55">
        <f t="shared" si="597"/>
        <v>1102</v>
      </c>
      <c r="S1555" s="55">
        <f t="shared" si="610"/>
        <v>37</v>
      </c>
      <c r="T1555" s="57">
        <f t="shared" si="598"/>
        <v>104</v>
      </c>
      <c r="U1555" s="35">
        <v>5.61</v>
      </c>
      <c r="V1555" s="35">
        <v>6.5</v>
      </c>
      <c r="W1555" s="44">
        <v>10.6</v>
      </c>
      <c r="X1555" s="44"/>
      <c r="Y1555" s="44"/>
      <c r="Z1555" s="44"/>
      <c r="AA1555" s="44"/>
      <c r="AB1555" s="44"/>
      <c r="AC1555" s="68">
        <f t="shared" si="588"/>
        <v>0</v>
      </c>
      <c r="AD1555" s="33"/>
      <c r="AE1555" s="20">
        <f t="shared" si="589"/>
        <v>0</v>
      </c>
      <c r="AF1555" s="85">
        <f>T1555+U1556+V1555+W1555+X1555+Y1555+Z1555+AA1555+AB1555</f>
        <v>126.02</v>
      </c>
      <c r="AG1555" s="83">
        <f t="shared" si="599"/>
        <v>126.02</v>
      </c>
      <c r="AH1555" s="84"/>
      <c r="AI1555" s="78"/>
      <c r="AJ1555" s="22">
        <f t="shared" si="603"/>
        <v>126.02</v>
      </c>
      <c r="AK1555" s="23">
        <f t="shared" si="604"/>
        <v>4.4284999999999997</v>
      </c>
      <c r="AL1555" s="58"/>
      <c r="AM1555" s="24">
        <f t="shared" si="605"/>
        <v>0</v>
      </c>
      <c r="AN1555" s="25">
        <f t="shared" si="590"/>
        <v>130.4485</v>
      </c>
      <c r="AO1555" s="28">
        <f t="shared" si="591"/>
        <v>130.4485</v>
      </c>
      <c r="AP1555" s="79"/>
      <c r="AQ1555" s="24">
        <v>60</v>
      </c>
      <c r="AR1555" s="25">
        <v>200</v>
      </c>
      <c r="AS1555" s="25">
        <v>0</v>
      </c>
      <c r="AT1555" s="25">
        <v>15</v>
      </c>
      <c r="AU1555" s="25">
        <v>54</v>
      </c>
      <c r="AV1555" s="62">
        <f t="shared" si="612"/>
        <v>329</v>
      </c>
      <c r="AW1555" s="64">
        <f t="shared" si="593"/>
        <v>312.55</v>
      </c>
      <c r="AX1555" s="114">
        <v>6</v>
      </c>
      <c r="AY1555" s="114">
        <v>20</v>
      </c>
      <c r="AZ1555" s="114">
        <v>8</v>
      </c>
      <c r="BA1555" s="114">
        <v>1</v>
      </c>
      <c r="BB1555" s="81">
        <f t="shared" si="594"/>
        <v>35</v>
      </c>
      <c r="BC1555" s="80">
        <f t="shared" si="595"/>
        <v>277.55</v>
      </c>
      <c r="BD1555" s="36">
        <f t="shared" si="608"/>
        <v>130.4485</v>
      </c>
      <c r="BE1555" s="80">
        <f t="shared" si="596"/>
        <v>144.32600000000002</v>
      </c>
    </row>
    <row r="1556" spans="1:57" ht="17.399999999999999">
      <c r="A1556" s="217">
        <v>41940</v>
      </c>
      <c r="B1556" s="201" t="str">
        <f t="shared" si="611"/>
        <v>23:00:00</v>
      </c>
      <c r="C1556" s="215" t="s">
        <v>29</v>
      </c>
      <c r="D1556" s="44">
        <v>911</v>
      </c>
      <c r="E1556" s="44">
        <v>370</v>
      </c>
      <c r="F1556" s="44">
        <v>654</v>
      </c>
      <c r="G1556" s="44">
        <v>46</v>
      </c>
      <c r="H1556" s="44"/>
      <c r="I1556" s="35">
        <v>22</v>
      </c>
      <c r="J1556" s="55">
        <f t="shared" si="601"/>
        <v>1935</v>
      </c>
      <c r="K1556" s="55">
        <f t="shared" si="602"/>
        <v>68</v>
      </c>
      <c r="L1556" s="44">
        <v>709</v>
      </c>
      <c r="M1556" s="19">
        <v>357</v>
      </c>
      <c r="N1556" s="19"/>
      <c r="O1556" s="45">
        <v>23</v>
      </c>
      <c r="P1556" s="56">
        <v>13</v>
      </c>
      <c r="Q1556" s="56"/>
      <c r="R1556" s="55">
        <f t="shared" si="597"/>
        <v>1066</v>
      </c>
      <c r="S1556" s="55">
        <f t="shared" si="610"/>
        <v>36</v>
      </c>
      <c r="T1556" s="57">
        <f t="shared" si="598"/>
        <v>104</v>
      </c>
      <c r="U1556" s="35">
        <v>4.92</v>
      </c>
      <c r="V1556" s="35">
        <v>6</v>
      </c>
      <c r="W1556" s="44">
        <v>9.3000000000000007</v>
      </c>
      <c r="X1556" s="44"/>
      <c r="Y1556" s="44"/>
      <c r="Z1556" s="44"/>
      <c r="AA1556" s="44"/>
      <c r="AB1556" s="44"/>
      <c r="AC1556" s="68">
        <f t="shared" si="588"/>
        <v>0</v>
      </c>
      <c r="AD1556" s="33"/>
      <c r="AE1556" s="20">
        <f t="shared" si="589"/>
        <v>0</v>
      </c>
      <c r="AF1556" s="85">
        <f>T1556+U1557+V1556+W1556+X1556+Y1556+Z1556+AA1556+AB1556</f>
        <v>124.22</v>
      </c>
      <c r="AG1556" s="83">
        <f t="shared" si="599"/>
        <v>124.22</v>
      </c>
      <c r="AH1556" s="84"/>
      <c r="AI1556" s="78"/>
      <c r="AJ1556" s="22">
        <f t="shared" si="603"/>
        <v>124.22</v>
      </c>
      <c r="AK1556" s="23">
        <f t="shared" si="604"/>
        <v>6.2284999999999968</v>
      </c>
      <c r="AL1556" s="58"/>
      <c r="AM1556" s="24">
        <f t="shared" si="605"/>
        <v>0</v>
      </c>
      <c r="AN1556" s="25">
        <f t="shared" si="590"/>
        <v>130.4485</v>
      </c>
      <c r="AO1556" s="28">
        <f t="shared" si="591"/>
        <v>130.4485</v>
      </c>
      <c r="AP1556" s="79"/>
      <c r="AQ1556" s="24">
        <v>60</v>
      </c>
      <c r="AR1556" s="25">
        <v>200</v>
      </c>
      <c r="AS1556" s="25">
        <v>0</v>
      </c>
      <c r="AT1556" s="25">
        <v>15</v>
      </c>
      <c r="AU1556" s="25">
        <v>54</v>
      </c>
      <c r="AV1556" s="62">
        <f t="shared" si="612"/>
        <v>329</v>
      </c>
      <c r="AW1556" s="64">
        <f t="shared" si="593"/>
        <v>312.55</v>
      </c>
      <c r="AX1556" s="114">
        <v>6</v>
      </c>
      <c r="AY1556" s="114">
        <v>20</v>
      </c>
      <c r="AZ1556" s="114">
        <v>8</v>
      </c>
      <c r="BA1556" s="114">
        <v>1</v>
      </c>
      <c r="BB1556" s="81">
        <f t="shared" si="594"/>
        <v>35</v>
      </c>
      <c r="BC1556" s="80">
        <f t="shared" si="595"/>
        <v>277.55</v>
      </c>
      <c r="BD1556" s="36">
        <f t="shared" si="608"/>
        <v>130.4485</v>
      </c>
      <c r="BE1556" s="80">
        <f t="shared" si="596"/>
        <v>144.32600000000002</v>
      </c>
    </row>
    <row r="1557" spans="1:57" ht="18" thickBot="1">
      <c r="A1557" s="217">
        <v>41940</v>
      </c>
      <c r="B1557" s="201" t="str">
        <f t="shared" si="611"/>
        <v>23:30:00</v>
      </c>
      <c r="C1557" s="32" t="s">
        <v>61</v>
      </c>
      <c r="D1557" s="44">
        <v>874</v>
      </c>
      <c r="E1557" s="44">
        <v>377</v>
      </c>
      <c r="F1557" s="44">
        <v>640</v>
      </c>
      <c r="G1557" s="44">
        <v>45</v>
      </c>
      <c r="H1557" s="44"/>
      <c r="I1557" s="35">
        <v>21</v>
      </c>
      <c r="J1557" s="55">
        <f t="shared" si="601"/>
        <v>1891</v>
      </c>
      <c r="K1557" s="55">
        <f t="shared" si="602"/>
        <v>66</v>
      </c>
      <c r="L1557" s="44">
        <v>690</v>
      </c>
      <c r="M1557" s="19">
        <v>355</v>
      </c>
      <c r="N1557" s="19"/>
      <c r="O1557" s="45">
        <v>23</v>
      </c>
      <c r="P1557" s="56">
        <v>13</v>
      </c>
      <c r="Q1557" s="56"/>
      <c r="R1557" s="55">
        <f t="shared" si="597"/>
        <v>1045</v>
      </c>
      <c r="S1557" s="55">
        <f t="shared" si="610"/>
        <v>36</v>
      </c>
      <c r="T1557" s="57">
        <f t="shared" si="598"/>
        <v>102</v>
      </c>
      <c r="U1557" s="35">
        <v>4.92</v>
      </c>
      <c r="V1557" s="44">
        <v>6</v>
      </c>
      <c r="W1557" s="44">
        <v>9.3000000000000007</v>
      </c>
      <c r="X1557" s="44"/>
      <c r="Y1557" s="44"/>
      <c r="Z1557" s="44"/>
      <c r="AA1557" s="44"/>
      <c r="AB1557" s="44"/>
      <c r="AC1557" s="68">
        <f t="shared" si="588"/>
        <v>0</v>
      </c>
      <c r="AD1557" s="33"/>
      <c r="AE1557" s="20">
        <f t="shared" si="589"/>
        <v>0</v>
      </c>
      <c r="AF1557" s="85">
        <f t="shared" si="609"/>
        <v>122.22</v>
      </c>
      <c r="AG1557" s="83">
        <f t="shared" si="599"/>
        <v>122.22</v>
      </c>
      <c r="AH1557" s="84"/>
      <c r="AI1557" s="78"/>
      <c r="AJ1557" s="22">
        <f t="shared" si="603"/>
        <v>122.22</v>
      </c>
      <c r="AK1557" s="23">
        <f t="shared" si="604"/>
        <v>8.2284999999999968</v>
      </c>
      <c r="AL1557" s="58"/>
      <c r="AM1557" s="24">
        <f t="shared" si="605"/>
        <v>0</v>
      </c>
      <c r="AN1557" s="25">
        <f t="shared" si="590"/>
        <v>130.4485</v>
      </c>
      <c r="AO1557" s="28">
        <f t="shared" si="591"/>
        <v>130.4485</v>
      </c>
      <c r="AP1557" s="79"/>
      <c r="AQ1557" s="24">
        <v>60</v>
      </c>
      <c r="AR1557" s="25">
        <v>200</v>
      </c>
      <c r="AS1557" s="25">
        <v>0</v>
      </c>
      <c r="AT1557" s="25">
        <v>15</v>
      </c>
      <c r="AU1557" s="25">
        <v>54</v>
      </c>
      <c r="AV1557" s="62">
        <f t="shared" si="612"/>
        <v>329</v>
      </c>
      <c r="AW1557" s="64">
        <f t="shared" si="593"/>
        <v>312.55</v>
      </c>
      <c r="AX1557" s="114">
        <v>6</v>
      </c>
      <c r="AY1557" s="114">
        <v>20</v>
      </c>
      <c r="AZ1557" s="114">
        <v>8</v>
      </c>
      <c r="BA1557" s="114">
        <v>1</v>
      </c>
      <c r="BB1557" s="81">
        <f t="shared" si="594"/>
        <v>35</v>
      </c>
      <c r="BC1557" s="80">
        <f t="shared" si="595"/>
        <v>277.55</v>
      </c>
      <c r="BD1557" s="36">
        <f t="shared" si="608"/>
        <v>130.4485</v>
      </c>
      <c r="BE1557" s="80">
        <f t="shared" si="596"/>
        <v>144.32600000000002</v>
      </c>
    </row>
    <row r="1558" spans="1:57" ht="17.399999999999999">
      <c r="A1558" s="217">
        <v>41941</v>
      </c>
      <c r="B1558" s="201" t="str">
        <f t="shared" si="611"/>
        <v>00:00:00</v>
      </c>
      <c r="C1558" s="18" t="s">
        <v>85</v>
      </c>
      <c r="D1558" s="44">
        <v>856</v>
      </c>
      <c r="E1558" s="44">
        <v>361</v>
      </c>
      <c r="F1558" s="45">
        <v>629</v>
      </c>
      <c r="G1558" s="45">
        <v>44</v>
      </c>
      <c r="H1558" s="46"/>
      <c r="I1558" s="47">
        <v>20</v>
      </c>
      <c r="J1558" s="48">
        <f>H1559+E1558+F1558</f>
        <v>990</v>
      </c>
      <c r="K1558" s="48">
        <f t="shared" si="602"/>
        <v>64</v>
      </c>
      <c r="L1558" s="44">
        <v>648</v>
      </c>
      <c r="M1558" s="19">
        <v>353</v>
      </c>
      <c r="N1558" s="19"/>
      <c r="O1558" s="19">
        <v>21</v>
      </c>
      <c r="P1558" s="45">
        <v>13</v>
      </c>
      <c r="Q1558" s="49"/>
      <c r="R1558" s="48">
        <f>SUM(L1558+M1558+N1558)</f>
        <v>1001</v>
      </c>
      <c r="S1558" s="48">
        <f t="shared" ref="S1558:S1613" si="613">O1558+P1558+Q1558</f>
        <v>34</v>
      </c>
      <c r="T1558" s="50">
        <f>SUM(K1558+S1558)</f>
        <v>98</v>
      </c>
      <c r="U1558" s="51">
        <v>4.5599999999999996</v>
      </c>
      <c r="V1558" s="44">
        <v>5.5</v>
      </c>
      <c r="W1558" s="53">
        <v>8.6999999999999993</v>
      </c>
      <c r="X1558" s="53"/>
      <c r="Y1558" s="53"/>
      <c r="Z1558" s="53"/>
      <c r="AA1558" s="53"/>
      <c r="AB1558" s="53"/>
      <c r="AC1558" s="67">
        <f>SUM(X1558:AB1558)</f>
        <v>0</v>
      </c>
      <c r="AD1558" s="51"/>
      <c r="AE1558" s="20">
        <f>AC1558+AD1558</f>
        <v>0</v>
      </c>
      <c r="AF1558" s="85">
        <f>T1558+U1558+V1558+W1558+X1558+V1557+Z1558+AA1558+AB1558</f>
        <v>122.76</v>
      </c>
      <c r="AG1558" s="21">
        <f>+AF1558-AM1558</f>
        <v>122.76</v>
      </c>
      <c r="AH1558" s="82"/>
      <c r="AI1558" s="51"/>
      <c r="AJ1558" s="22">
        <f t="shared" si="603"/>
        <v>122.76</v>
      </c>
      <c r="AK1558" s="23">
        <f t="shared" si="604"/>
        <v>-5.2600000000000051</v>
      </c>
      <c r="AL1558" s="54"/>
      <c r="AM1558" s="24">
        <f t="shared" si="605"/>
        <v>0</v>
      </c>
      <c r="AN1558" s="25">
        <f>BD1558</f>
        <v>117.5</v>
      </c>
      <c r="AO1558" s="26">
        <f>AM1558+AN1558</f>
        <v>117.5</v>
      </c>
      <c r="AP1558" s="79"/>
      <c r="AQ1558" s="24">
        <v>60</v>
      </c>
      <c r="AR1558" s="25">
        <v>200</v>
      </c>
      <c r="AS1558" s="25">
        <v>0</v>
      </c>
      <c r="AT1558" s="25">
        <v>40</v>
      </c>
      <c r="AU1558" s="25">
        <v>0</v>
      </c>
      <c r="AV1558" s="62">
        <f>SUM(AQ1558:AU1558)</f>
        <v>300</v>
      </c>
      <c r="AW1558" s="63">
        <f>AV1558*0.95</f>
        <v>285</v>
      </c>
      <c r="AX1558" s="114">
        <v>6</v>
      </c>
      <c r="AY1558" s="114">
        <v>20</v>
      </c>
      <c r="AZ1558" s="114">
        <v>8</v>
      </c>
      <c r="BA1558" s="114">
        <v>1</v>
      </c>
      <c r="BB1558" s="81">
        <f>SUM(AX1558:BA1558)</f>
        <v>35</v>
      </c>
      <c r="BC1558" s="80">
        <f>AW1558-BB1558</f>
        <v>250</v>
      </c>
      <c r="BD1558" s="36">
        <f t="shared" si="608"/>
        <v>117.5</v>
      </c>
      <c r="BE1558" s="80">
        <f>BC1558*0.52</f>
        <v>130</v>
      </c>
    </row>
    <row r="1559" spans="1:57" ht="17.399999999999999">
      <c r="A1559" s="217">
        <v>41941</v>
      </c>
      <c r="B1559" s="201" t="str">
        <f t="shared" si="611"/>
        <v>00:30:00</v>
      </c>
      <c r="C1559" s="27" t="s">
        <v>38</v>
      </c>
      <c r="D1559" s="44">
        <v>782</v>
      </c>
      <c r="E1559" s="44">
        <v>336</v>
      </c>
      <c r="F1559" s="44">
        <v>584</v>
      </c>
      <c r="G1559" s="44">
        <v>39</v>
      </c>
      <c r="H1559" s="44"/>
      <c r="I1559" s="35">
        <v>19</v>
      </c>
      <c r="J1559" s="55">
        <f t="shared" ref="J1559:J1613" si="614">D1559+E1559+F1559</f>
        <v>1702</v>
      </c>
      <c r="K1559" s="48">
        <f t="shared" si="602"/>
        <v>58</v>
      </c>
      <c r="L1559" s="35">
        <v>649</v>
      </c>
      <c r="M1559" s="19">
        <v>346</v>
      </c>
      <c r="N1559" s="19"/>
      <c r="O1559" s="19">
        <v>21</v>
      </c>
      <c r="P1559" s="45">
        <v>12</v>
      </c>
      <c r="Q1559" s="56"/>
      <c r="R1559" s="55">
        <f>SUM(L1559+M1559+N1559)</f>
        <v>995</v>
      </c>
      <c r="S1559" s="55">
        <f t="shared" si="613"/>
        <v>33</v>
      </c>
      <c r="T1559" s="50">
        <f>SUM(K1559+S1559)</f>
        <v>91</v>
      </c>
      <c r="U1559" s="51">
        <v>4.5599999999999996</v>
      </c>
      <c r="V1559" s="44">
        <v>5.5</v>
      </c>
      <c r="W1559" s="53">
        <v>8.6999999999999993</v>
      </c>
      <c r="X1559" s="44"/>
      <c r="Y1559" s="137"/>
      <c r="Z1559" s="53"/>
      <c r="AA1559" s="44"/>
      <c r="AB1559" s="44"/>
      <c r="AC1559" s="68">
        <f t="shared" ref="AC1559:AC1613" si="615">SUM(X1559:AB1559)</f>
        <v>0</v>
      </c>
      <c r="AD1559" s="33"/>
      <c r="AE1559" s="20">
        <f t="shared" ref="AE1559:AE1613" si="616">AC1559+AD1559</f>
        <v>0</v>
      </c>
      <c r="AF1559" s="85">
        <f>T1559+U1559+V1559+W1559+X1559+V1558+Z1559+AA1559+AB1559</f>
        <v>115.26</v>
      </c>
      <c r="AG1559" s="21">
        <f>+AF1559-AM1559</f>
        <v>115.26</v>
      </c>
      <c r="AH1559" s="82"/>
      <c r="AI1559" s="78"/>
      <c r="AJ1559" s="22">
        <f t="shared" si="603"/>
        <v>115.26</v>
      </c>
      <c r="AK1559" s="23">
        <f t="shared" si="604"/>
        <v>2.2399999999999949</v>
      </c>
      <c r="AL1559" s="54"/>
      <c r="AM1559" s="24">
        <f t="shared" si="605"/>
        <v>0</v>
      </c>
      <c r="AN1559" s="25">
        <f t="shared" ref="AN1559:AN1622" si="617">BD1559</f>
        <v>117.5</v>
      </c>
      <c r="AO1559" s="28">
        <f t="shared" ref="AO1559:AO1613" si="618">AM1559+AN1559</f>
        <v>117.5</v>
      </c>
      <c r="AP1559" s="79"/>
      <c r="AQ1559" s="24">
        <v>60</v>
      </c>
      <c r="AR1559" s="25">
        <v>200</v>
      </c>
      <c r="AS1559" s="25">
        <v>0</v>
      </c>
      <c r="AT1559" s="25">
        <v>40</v>
      </c>
      <c r="AU1559" s="25">
        <v>0</v>
      </c>
      <c r="AV1559" s="62">
        <f t="shared" ref="AV1559:AV1593" si="619">SUM(AQ1559:AU1559)</f>
        <v>300</v>
      </c>
      <c r="AW1559" s="64">
        <f t="shared" ref="AW1559:AW1613" si="620">AV1559*0.95</f>
        <v>285</v>
      </c>
      <c r="AX1559" s="114">
        <v>6</v>
      </c>
      <c r="AY1559" s="114">
        <v>20</v>
      </c>
      <c r="AZ1559" s="114">
        <v>8</v>
      </c>
      <c r="BA1559" s="114">
        <v>1</v>
      </c>
      <c r="BB1559" s="81">
        <f t="shared" ref="BB1559:BB1613" si="621">SUM(AX1559:BA1559)</f>
        <v>35</v>
      </c>
      <c r="BC1559" s="80">
        <f t="shared" ref="BC1559:BC1613" si="622">AW1559-BB1559</f>
        <v>250</v>
      </c>
      <c r="BD1559" s="36">
        <f t="shared" si="608"/>
        <v>117.5</v>
      </c>
      <c r="BE1559" s="80">
        <f t="shared" ref="BE1559:BE1613" si="623">BC1559*0.52</f>
        <v>130</v>
      </c>
    </row>
    <row r="1560" spans="1:57" ht="17.399999999999999">
      <c r="A1560" s="217">
        <v>41941</v>
      </c>
      <c r="B1560" s="201" t="str">
        <f t="shared" si="611"/>
        <v>01:00:00</v>
      </c>
      <c r="C1560" s="18" t="s">
        <v>7</v>
      </c>
      <c r="D1560" s="44">
        <v>781</v>
      </c>
      <c r="E1560" s="45">
        <v>332</v>
      </c>
      <c r="F1560" s="45">
        <v>575</v>
      </c>
      <c r="G1560" s="44">
        <v>39</v>
      </c>
      <c r="H1560" s="44"/>
      <c r="I1560" s="35">
        <v>19</v>
      </c>
      <c r="J1560" s="55">
        <f t="shared" si="614"/>
        <v>1688</v>
      </c>
      <c r="K1560" s="48">
        <f t="shared" si="602"/>
        <v>58</v>
      </c>
      <c r="L1560" s="35">
        <v>646</v>
      </c>
      <c r="M1560" s="19">
        <v>343</v>
      </c>
      <c r="N1560" s="19"/>
      <c r="O1560" s="19">
        <v>21</v>
      </c>
      <c r="P1560" s="45">
        <v>12</v>
      </c>
      <c r="Q1560" s="56"/>
      <c r="R1560" s="55">
        <f t="shared" ref="R1560:R1613" si="624">SUM(L1560+M1560+N1560)</f>
        <v>989</v>
      </c>
      <c r="S1560" s="55">
        <f>O1560+P1563+Q1560</f>
        <v>33</v>
      </c>
      <c r="T1560" s="57">
        <f t="shared" ref="T1560:T1613" si="625">SUM(K1560+S1560)</f>
        <v>91</v>
      </c>
      <c r="U1560" s="51">
        <v>4.32</v>
      </c>
      <c r="V1560" s="44">
        <v>5.5</v>
      </c>
      <c r="W1560" s="53">
        <v>8.3000000000000007</v>
      </c>
      <c r="X1560" s="44"/>
      <c r="Y1560" s="137"/>
      <c r="Z1560" s="44"/>
      <c r="AA1560" s="44"/>
      <c r="AB1560" s="44"/>
      <c r="AC1560" s="68">
        <f t="shared" si="615"/>
        <v>0</v>
      </c>
      <c r="AD1560" s="33"/>
      <c r="AE1560" s="20">
        <f t="shared" si="616"/>
        <v>0</v>
      </c>
      <c r="AF1560" s="85">
        <f>T1560+U1560+V1560+W1560+X1560+V1559+Z1560+AA1560+AB1560</f>
        <v>114.61999999999999</v>
      </c>
      <c r="AG1560" s="21">
        <f>+AF1560-AM1560</f>
        <v>114.61999999999999</v>
      </c>
      <c r="AH1560" s="82"/>
      <c r="AI1560" s="78"/>
      <c r="AJ1560" s="22">
        <f t="shared" si="603"/>
        <v>114.61999999999999</v>
      </c>
      <c r="AK1560" s="23">
        <f t="shared" si="604"/>
        <v>2.8800000000000097</v>
      </c>
      <c r="AL1560" s="58"/>
      <c r="AM1560" s="24">
        <f t="shared" si="605"/>
        <v>0</v>
      </c>
      <c r="AN1560" s="25">
        <f t="shared" si="617"/>
        <v>117.5</v>
      </c>
      <c r="AO1560" s="28">
        <f t="shared" si="618"/>
        <v>117.5</v>
      </c>
      <c r="AP1560" s="79"/>
      <c r="AQ1560" s="24">
        <v>60</v>
      </c>
      <c r="AR1560" s="25">
        <v>200</v>
      </c>
      <c r="AS1560" s="25">
        <v>0</v>
      </c>
      <c r="AT1560" s="25">
        <v>40</v>
      </c>
      <c r="AU1560" s="25">
        <v>0</v>
      </c>
      <c r="AV1560" s="62">
        <f t="shared" si="619"/>
        <v>300</v>
      </c>
      <c r="AW1560" s="64">
        <f t="shared" si="620"/>
        <v>285</v>
      </c>
      <c r="AX1560" s="114">
        <v>6</v>
      </c>
      <c r="AY1560" s="114">
        <v>20</v>
      </c>
      <c r="AZ1560" s="114">
        <v>8</v>
      </c>
      <c r="BA1560" s="114">
        <v>1</v>
      </c>
      <c r="BB1560" s="81">
        <f t="shared" si="621"/>
        <v>35</v>
      </c>
      <c r="BC1560" s="80">
        <f t="shared" si="622"/>
        <v>250</v>
      </c>
      <c r="BD1560" s="36">
        <f t="shared" si="608"/>
        <v>117.5</v>
      </c>
      <c r="BE1560" s="80">
        <f t="shared" si="623"/>
        <v>130</v>
      </c>
    </row>
    <row r="1561" spans="1:57" ht="17.399999999999999">
      <c r="A1561" s="217">
        <v>41941</v>
      </c>
      <c r="B1561" s="201" t="str">
        <f t="shared" si="611"/>
        <v>01:30:00</v>
      </c>
      <c r="C1561" s="18" t="s">
        <v>39</v>
      </c>
      <c r="D1561" s="44">
        <v>760</v>
      </c>
      <c r="E1561" s="44">
        <v>327</v>
      </c>
      <c r="F1561" s="44">
        <v>567</v>
      </c>
      <c r="G1561" s="44">
        <v>38</v>
      </c>
      <c r="H1561" s="44"/>
      <c r="I1561" s="35">
        <v>18</v>
      </c>
      <c r="J1561" s="55">
        <f t="shared" si="614"/>
        <v>1654</v>
      </c>
      <c r="K1561" s="55">
        <f t="shared" si="602"/>
        <v>56</v>
      </c>
      <c r="L1561" s="35">
        <v>624</v>
      </c>
      <c r="M1561" s="19">
        <v>340</v>
      </c>
      <c r="N1561" s="19"/>
      <c r="O1561" s="19">
        <v>21</v>
      </c>
      <c r="P1561" s="45">
        <v>12</v>
      </c>
      <c r="Q1561" s="56"/>
      <c r="R1561" s="55">
        <f t="shared" si="624"/>
        <v>964</v>
      </c>
      <c r="S1561" s="55">
        <f>O1561+P1564+Q1561</f>
        <v>33</v>
      </c>
      <c r="T1561" s="57">
        <f t="shared" si="625"/>
        <v>89</v>
      </c>
      <c r="U1561" s="51">
        <v>4.32</v>
      </c>
      <c r="V1561" s="44">
        <v>5.5</v>
      </c>
      <c r="W1561" s="53">
        <v>8.3000000000000007</v>
      </c>
      <c r="X1561" s="44"/>
      <c r="Y1561" s="137"/>
      <c r="Z1561" s="44"/>
      <c r="AA1561" s="44"/>
      <c r="AB1561" s="44"/>
      <c r="AC1561" s="68">
        <f t="shared" si="615"/>
        <v>0</v>
      </c>
      <c r="AD1561" s="33"/>
      <c r="AE1561" s="20">
        <f t="shared" si="616"/>
        <v>0</v>
      </c>
      <c r="AF1561" s="85">
        <f>T1561+U1561+V1561+W1561+X1561+V1560+Z1561+AA1561+AB1561</f>
        <v>112.61999999999999</v>
      </c>
      <c r="AG1561" s="21">
        <f>+AF1561-AM1561</f>
        <v>112.61999999999999</v>
      </c>
      <c r="AH1561" s="82"/>
      <c r="AI1561" s="78"/>
      <c r="AJ1561" s="22">
        <f t="shared" si="603"/>
        <v>112.61999999999999</v>
      </c>
      <c r="AK1561" s="23">
        <f t="shared" si="604"/>
        <v>4.8800000000000097</v>
      </c>
      <c r="AL1561" s="58"/>
      <c r="AM1561" s="24">
        <f t="shared" si="605"/>
        <v>0</v>
      </c>
      <c r="AN1561" s="25">
        <f t="shared" si="617"/>
        <v>117.5</v>
      </c>
      <c r="AO1561" s="28">
        <f t="shared" si="618"/>
        <v>117.5</v>
      </c>
      <c r="AP1561" s="79"/>
      <c r="AQ1561" s="24">
        <v>60</v>
      </c>
      <c r="AR1561" s="25">
        <v>200</v>
      </c>
      <c r="AS1561" s="25">
        <v>0</v>
      </c>
      <c r="AT1561" s="25">
        <v>40</v>
      </c>
      <c r="AU1561" s="25">
        <v>0</v>
      </c>
      <c r="AV1561" s="62">
        <f t="shared" si="619"/>
        <v>300</v>
      </c>
      <c r="AW1561" s="64">
        <f t="shared" si="620"/>
        <v>285</v>
      </c>
      <c r="AX1561" s="114">
        <v>6</v>
      </c>
      <c r="AY1561" s="114">
        <v>20</v>
      </c>
      <c r="AZ1561" s="114">
        <v>8</v>
      </c>
      <c r="BA1561" s="114">
        <v>1</v>
      </c>
      <c r="BB1561" s="81">
        <f t="shared" si="621"/>
        <v>35</v>
      </c>
      <c r="BC1561" s="80">
        <f t="shared" si="622"/>
        <v>250</v>
      </c>
      <c r="BD1561" s="36">
        <f t="shared" si="608"/>
        <v>117.5</v>
      </c>
      <c r="BE1561" s="80">
        <f t="shared" si="623"/>
        <v>130</v>
      </c>
    </row>
    <row r="1562" spans="1:57" ht="17.399999999999999">
      <c r="A1562" s="217">
        <v>41941</v>
      </c>
      <c r="B1562" s="201" t="str">
        <f t="shared" si="611"/>
        <v>02:00:00</v>
      </c>
      <c r="C1562" s="27" t="s">
        <v>8</v>
      </c>
      <c r="D1562" s="44">
        <v>743</v>
      </c>
      <c r="E1562" s="44">
        <v>324</v>
      </c>
      <c r="F1562" s="44">
        <v>558</v>
      </c>
      <c r="G1562" s="44">
        <v>38</v>
      </c>
      <c r="H1562" s="44"/>
      <c r="I1562" s="35">
        <v>18</v>
      </c>
      <c r="J1562" s="55">
        <f t="shared" si="614"/>
        <v>1625</v>
      </c>
      <c r="K1562" s="55">
        <f t="shared" si="602"/>
        <v>56</v>
      </c>
      <c r="L1562" s="35">
        <v>603</v>
      </c>
      <c r="M1562" s="19">
        <v>342</v>
      </c>
      <c r="N1562" s="19"/>
      <c r="O1562" s="19">
        <v>20</v>
      </c>
      <c r="P1562" s="45">
        <v>12</v>
      </c>
      <c r="Q1562" s="56"/>
      <c r="R1562" s="55">
        <f t="shared" si="624"/>
        <v>945</v>
      </c>
      <c r="S1562" s="55">
        <f t="shared" ref="S1562:S1567" si="626">O1562+P1566+Q1562</f>
        <v>32</v>
      </c>
      <c r="T1562" s="57">
        <f t="shared" si="625"/>
        <v>88</v>
      </c>
      <c r="U1562" s="44">
        <v>4.32</v>
      </c>
      <c r="V1562" s="52">
        <v>4.5</v>
      </c>
      <c r="W1562" s="44">
        <v>8</v>
      </c>
      <c r="X1562" s="44"/>
      <c r="Y1562" s="137"/>
      <c r="Z1562" s="44"/>
      <c r="AA1562" s="44"/>
      <c r="AB1562" s="44"/>
      <c r="AC1562" s="68">
        <f t="shared" si="615"/>
        <v>0</v>
      </c>
      <c r="AD1562" s="33"/>
      <c r="AE1562" s="20">
        <f t="shared" si="616"/>
        <v>0</v>
      </c>
      <c r="AF1562" s="85">
        <f>T1562+U1562+V1562+W1562+X1562+V1561+Z1562+AA1562+AB1562</f>
        <v>110.32</v>
      </c>
      <c r="AG1562" s="21">
        <f t="shared" ref="AG1562:AG1613" si="627">+AF1562-AM1562</f>
        <v>110.32</v>
      </c>
      <c r="AH1562" s="82"/>
      <c r="AI1562" s="78"/>
      <c r="AJ1562" s="22">
        <f t="shared" si="603"/>
        <v>110.32</v>
      </c>
      <c r="AK1562" s="23">
        <f t="shared" si="604"/>
        <v>7.1800000000000068</v>
      </c>
      <c r="AL1562" s="58"/>
      <c r="AM1562" s="24">
        <f t="shared" si="605"/>
        <v>0</v>
      </c>
      <c r="AN1562" s="25">
        <f t="shared" si="617"/>
        <v>117.5</v>
      </c>
      <c r="AO1562" s="28">
        <f t="shared" si="618"/>
        <v>117.5</v>
      </c>
      <c r="AP1562" s="79"/>
      <c r="AQ1562" s="24">
        <v>60</v>
      </c>
      <c r="AR1562" s="25">
        <v>200</v>
      </c>
      <c r="AS1562" s="25">
        <v>0</v>
      </c>
      <c r="AT1562" s="25">
        <v>40</v>
      </c>
      <c r="AU1562" s="25">
        <v>0</v>
      </c>
      <c r="AV1562" s="62">
        <f t="shared" si="619"/>
        <v>300</v>
      </c>
      <c r="AW1562" s="64">
        <f t="shared" si="620"/>
        <v>285</v>
      </c>
      <c r="AX1562" s="114">
        <v>6</v>
      </c>
      <c r="AY1562" s="114">
        <v>20</v>
      </c>
      <c r="AZ1562" s="114">
        <v>8</v>
      </c>
      <c r="BA1562" s="114">
        <v>1</v>
      </c>
      <c r="BB1562" s="81">
        <f t="shared" si="621"/>
        <v>35</v>
      </c>
      <c r="BC1562" s="80">
        <f t="shared" si="622"/>
        <v>250</v>
      </c>
      <c r="BD1562" s="36">
        <f t="shared" si="608"/>
        <v>117.5</v>
      </c>
      <c r="BE1562" s="80">
        <f t="shared" si="623"/>
        <v>130</v>
      </c>
    </row>
    <row r="1563" spans="1:57" ht="17.399999999999999">
      <c r="A1563" s="217">
        <v>41941</v>
      </c>
      <c r="B1563" s="201" t="str">
        <f t="shared" si="611"/>
        <v>02:30:00</v>
      </c>
      <c r="C1563" s="27" t="s">
        <v>40</v>
      </c>
      <c r="D1563" s="44">
        <v>729</v>
      </c>
      <c r="E1563" s="44">
        <v>319</v>
      </c>
      <c r="F1563" s="44">
        <v>556</v>
      </c>
      <c r="G1563" s="44">
        <v>37</v>
      </c>
      <c r="H1563" s="44"/>
      <c r="I1563" s="35">
        <v>18</v>
      </c>
      <c r="J1563" s="55">
        <f t="shared" si="614"/>
        <v>1604</v>
      </c>
      <c r="K1563" s="55">
        <f t="shared" si="602"/>
        <v>55</v>
      </c>
      <c r="L1563" s="35">
        <v>581</v>
      </c>
      <c r="M1563" s="19">
        <v>344</v>
      </c>
      <c r="N1563" s="19"/>
      <c r="O1563" s="19">
        <v>19</v>
      </c>
      <c r="P1563" s="45">
        <v>12</v>
      </c>
      <c r="Q1563" s="56"/>
      <c r="R1563" s="55">
        <f t="shared" si="624"/>
        <v>925</v>
      </c>
      <c r="S1563" s="55">
        <f t="shared" si="626"/>
        <v>31</v>
      </c>
      <c r="T1563" s="57">
        <f t="shared" si="625"/>
        <v>86</v>
      </c>
      <c r="U1563" s="44">
        <v>4.32</v>
      </c>
      <c r="V1563" s="52">
        <v>4.5</v>
      </c>
      <c r="W1563" s="44">
        <v>8</v>
      </c>
      <c r="X1563" s="44"/>
      <c r="Y1563" s="44"/>
      <c r="Z1563" s="44"/>
      <c r="AA1563" s="44"/>
      <c r="AB1563" s="44"/>
      <c r="AC1563" s="68">
        <f t="shared" si="615"/>
        <v>0</v>
      </c>
      <c r="AD1563" s="33"/>
      <c r="AE1563" s="20">
        <f t="shared" si="616"/>
        <v>0</v>
      </c>
      <c r="AF1563" s="85">
        <f t="shared" ref="AF1563:AF1586" si="628">T1563+U1563+V1563+W1563+X1563+Y1563+Z1563+AA1563+AB1563</f>
        <v>102.82</v>
      </c>
      <c r="AG1563" s="21">
        <f t="shared" si="627"/>
        <v>102.82</v>
      </c>
      <c r="AH1563" s="82"/>
      <c r="AI1563" s="78"/>
      <c r="AJ1563" s="22">
        <f t="shared" si="603"/>
        <v>102.82</v>
      </c>
      <c r="AK1563" s="23">
        <f t="shared" si="604"/>
        <v>14.680000000000007</v>
      </c>
      <c r="AL1563" s="58"/>
      <c r="AM1563" s="24">
        <f t="shared" si="605"/>
        <v>0</v>
      </c>
      <c r="AN1563" s="25">
        <f t="shared" si="617"/>
        <v>117.5</v>
      </c>
      <c r="AO1563" s="28">
        <f t="shared" si="618"/>
        <v>117.5</v>
      </c>
      <c r="AP1563" s="79"/>
      <c r="AQ1563" s="24">
        <v>60</v>
      </c>
      <c r="AR1563" s="25">
        <v>200</v>
      </c>
      <c r="AS1563" s="25">
        <v>0</v>
      </c>
      <c r="AT1563" s="25">
        <v>40</v>
      </c>
      <c r="AU1563" s="25">
        <v>0</v>
      </c>
      <c r="AV1563" s="62">
        <f t="shared" si="619"/>
        <v>300</v>
      </c>
      <c r="AW1563" s="64">
        <f t="shared" si="620"/>
        <v>285</v>
      </c>
      <c r="AX1563" s="114">
        <v>6</v>
      </c>
      <c r="AY1563" s="114">
        <v>20</v>
      </c>
      <c r="AZ1563" s="114">
        <v>8</v>
      </c>
      <c r="BA1563" s="114">
        <v>1</v>
      </c>
      <c r="BB1563" s="81">
        <f t="shared" si="621"/>
        <v>35</v>
      </c>
      <c r="BC1563" s="80">
        <f t="shared" si="622"/>
        <v>250</v>
      </c>
      <c r="BD1563" s="36">
        <f t="shared" si="608"/>
        <v>117.5</v>
      </c>
      <c r="BE1563" s="80">
        <f t="shared" si="623"/>
        <v>130</v>
      </c>
    </row>
    <row r="1564" spans="1:57" ht="17.399999999999999">
      <c r="A1564" s="217">
        <v>41941</v>
      </c>
      <c r="B1564" s="201" t="str">
        <f t="shared" si="611"/>
        <v>03:00:00</v>
      </c>
      <c r="C1564" s="27" t="s">
        <v>9</v>
      </c>
      <c r="D1564" s="44">
        <v>717</v>
      </c>
      <c r="E1564" s="44">
        <v>314</v>
      </c>
      <c r="F1564" s="44">
        <v>551</v>
      </c>
      <c r="G1564" s="44">
        <v>36</v>
      </c>
      <c r="H1564" s="44"/>
      <c r="I1564" s="35">
        <v>18</v>
      </c>
      <c r="J1564" s="55">
        <f t="shared" si="614"/>
        <v>1582</v>
      </c>
      <c r="K1564" s="55">
        <f t="shared" si="602"/>
        <v>54</v>
      </c>
      <c r="L1564" s="35">
        <v>560</v>
      </c>
      <c r="M1564" s="19">
        <v>340</v>
      </c>
      <c r="N1564" s="19"/>
      <c r="O1564" s="19">
        <v>18</v>
      </c>
      <c r="P1564" s="45">
        <v>12</v>
      </c>
      <c r="Q1564" s="56"/>
      <c r="R1564" s="55">
        <f t="shared" si="624"/>
        <v>900</v>
      </c>
      <c r="S1564" s="55">
        <f t="shared" si="626"/>
        <v>30</v>
      </c>
      <c r="T1564" s="57">
        <f t="shared" si="625"/>
        <v>84</v>
      </c>
      <c r="U1564" s="44">
        <v>4.13</v>
      </c>
      <c r="V1564" s="52">
        <v>4.5</v>
      </c>
      <c r="W1564" s="44">
        <v>8</v>
      </c>
      <c r="X1564" s="44"/>
      <c r="Y1564" s="44"/>
      <c r="Z1564" s="44"/>
      <c r="AA1564" s="44"/>
      <c r="AB1564" s="44"/>
      <c r="AC1564" s="68">
        <f t="shared" si="615"/>
        <v>0</v>
      </c>
      <c r="AD1564" s="33"/>
      <c r="AE1564" s="20">
        <f t="shared" si="616"/>
        <v>0</v>
      </c>
      <c r="AF1564" s="85">
        <f t="shared" si="628"/>
        <v>100.63</v>
      </c>
      <c r="AG1564" s="21">
        <f t="shared" si="627"/>
        <v>100.63</v>
      </c>
      <c r="AH1564" s="82"/>
      <c r="AI1564" s="78"/>
      <c r="AJ1564" s="22">
        <f t="shared" si="603"/>
        <v>100.63</v>
      </c>
      <c r="AK1564" s="23">
        <f t="shared" si="604"/>
        <v>16.870000000000005</v>
      </c>
      <c r="AL1564" s="58"/>
      <c r="AM1564" s="24">
        <f t="shared" si="605"/>
        <v>0</v>
      </c>
      <c r="AN1564" s="25">
        <f t="shared" si="617"/>
        <v>117.5</v>
      </c>
      <c r="AO1564" s="28">
        <f t="shared" si="618"/>
        <v>117.5</v>
      </c>
      <c r="AP1564" s="79"/>
      <c r="AQ1564" s="24">
        <v>60</v>
      </c>
      <c r="AR1564" s="25">
        <v>200</v>
      </c>
      <c r="AS1564" s="25">
        <v>0</v>
      </c>
      <c r="AT1564" s="25">
        <v>40</v>
      </c>
      <c r="AU1564" s="25">
        <v>0</v>
      </c>
      <c r="AV1564" s="62">
        <f t="shared" si="619"/>
        <v>300</v>
      </c>
      <c r="AW1564" s="64">
        <f t="shared" si="620"/>
        <v>285</v>
      </c>
      <c r="AX1564" s="114">
        <v>6</v>
      </c>
      <c r="AY1564" s="114">
        <v>20</v>
      </c>
      <c r="AZ1564" s="114">
        <v>8</v>
      </c>
      <c r="BA1564" s="114">
        <v>1</v>
      </c>
      <c r="BB1564" s="81">
        <f t="shared" si="621"/>
        <v>35</v>
      </c>
      <c r="BC1564" s="80">
        <f t="shared" si="622"/>
        <v>250</v>
      </c>
      <c r="BD1564" s="36">
        <f t="shared" si="608"/>
        <v>117.5</v>
      </c>
      <c r="BE1564" s="80">
        <f t="shared" si="623"/>
        <v>130</v>
      </c>
    </row>
    <row r="1565" spans="1:57" ht="17.399999999999999">
      <c r="A1565" s="217">
        <v>41941</v>
      </c>
      <c r="B1565" s="201" t="str">
        <f t="shared" si="611"/>
        <v>03:30:00</v>
      </c>
      <c r="C1565" s="27" t="s">
        <v>41</v>
      </c>
      <c r="D1565" s="44">
        <v>712</v>
      </c>
      <c r="E1565" s="44">
        <v>313</v>
      </c>
      <c r="F1565" s="44">
        <v>547</v>
      </c>
      <c r="G1565" s="44">
        <v>36</v>
      </c>
      <c r="H1565" s="44"/>
      <c r="I1565" s="35">
        <v>18</v>
      </c>
      <c r="J1565" s="55">
        <f t="shared" si="614"/>
        <v>1572</v>
      </c>
      <c r="K1565" s="55">
        <f t="shared" si="602"/>
        <v>54</v>
      </c>
      <c r="L1565" s="35">
        <v>565</v>
      </c>
      <c r="M1565" s="19">
        <v>341</v>
      </c>
      <c r="N1565" s="19"/>
      <c r="O1565" s="19">
        <v>19</v>
      </c>
      <c r="P1565" s="45">
        <v>12</v>
      </c>
      <c r="Q1565" s="56"/>
      <c r="R1565" s="55">
        <f t="shared" si="624"/>
        <v>906</v>
      </c>
      <c r="S1565" s="55">
        <f t="shared" si="626"/>
        <v>31</v>
      </c>
      <c r="T1565" s="57">
        <f t="shared" si="625"/>
        <v>85</v>
      </c>
      <c r="U1565" s="44">
        <v>4.13</v>
      </c>
      <c r="V1565" s="52">
        <v>4.2</v>
      </c>
      <c r="W1565" s="44">
        <v>8</v>
      </c>
      <c r="X1565" s="44"/>
      <c r="Y1565" s="44"/>
      <c r="Z1565" s="44"/>
      <c r="AA1565" s="44"/>
      <c r="AB1565" s="44"/>
      <c r="AC1565" s="68">
        <f t="shared" si="615"/>
        <v>0</v>
      </c>
      <c r="AD1565" s="33"/>
      <c r="AE1565" s="20">
        <f t="shared" si="616"/>
        <v>0</v>
      </c>
      <c r="AF1565" s="85">
        <f t="shared" si="628"/>
        <v>101.33</v>
      </c>
      <c r="AG1565" s="21">
        <f t="shared" si="627"/>
        <v>101.33</v>
      </c>
      <c r="AH1565" s="82"/>
      <c r="AI1565" s="78"/>
      <c r="AJ1565" s="22">
        <f t="shared" si="603"/>
        <v>101.33</v>
      </c>
      <c r="AK1565" s="23">
        <f t="shared" si="604"/>
        <v>16.170000000000002</v>
      </c>
      <c r="AL1565" s="58"/>
      <c r="AM1565" s="24">
        <f t="shared" si="605"/>
        <v>0</v>
      </c>
      <c r="AN1565" s="25">
        <f t="shared" si="617"/>
        <v>117.5</v>
      </c>
      <c r="AO1565" s="28">
        <f t="shared" si="618"/>
        <v>117.5</v>
      </c>
      <c r="AP1565" s="79"/>
      <c r="AQ1565" s="24">
        <v>60</v>
      </c>
      <c r="AR1565" s="25">
        <v>200</v>
      </c>
      <c r="AS1565" s="25">
        <v>0</v>
      </c>
      <c r="AT1565" s="25">
        <v>40</v>
      </c>
      <c r="AU1565" s="25">
        <v>0</v>
      </c>
      <c r="AV1565" s="62">
        <f t="shared" si="619"/>
        <v>300</v>
      </c>
      <c r="AW1565" s="64">
        <f t="shared" si="620"/>
        <v>285</v>
      </c>
      <c r="AX1565" s="114">
        <v>6</v>
      </c>
      <c r="AY1565" s="114">
        <v>20</v>
      </c>
      <c r="AZ1565" s="114">
        <v>8</v>
      </c>
      <c r="BA1565" s="114">
        <v>1</v>
      </c>
      <c r="BB1565" s="81">
        <f t="shared" si="621"/>
        <v>35</v>
      </c>
      <c r="BC1565" s="80">
        <f t="shared" si="622"/>
        <v>250</v>
      </c>
      <c r="BD1565" s="36">
        <f t="shared" si="608"/>
        <v>117.5</v>
      </c>
      <c r="BE1565" s="80">
        <f t="shared" si="623"/>
        <v>130</v>
      </c>
    </row>
    <row r="1566" spans="1:57" ht="17.399999999999999">
      <c r="A1566" s="217">
        <v>41941</v>
      </c>
      <c r="B1566" s="201" t="str">
        <f t="shared" si="611"/>
        <v>04:00:00</v>
      </c>
      <c r="C1566" s="27" t="s">
        <v>10</v>
      </c>
      <c r="D1566" s="44">
        <v>705</v>
      </c>
      <c r="E1566" s="44">
        <v>311</v>
      </c>
      <c r="F1566" s="44">
        <v>540</v>
      </c>
      <c r="G1566" s="44">
        <v>36</v>
      </c>
      <c r="H1566" s="44"/>
      <c r="I1566" s="35">
        <v>18</v>
      </c>
      <c r="J1566" s="55">
        <f t="shared" si="614"/>
        <v>1556</v>
      </c>
      <c r="K1566" s="55">
        <f t="shared" si="602"/>
        <v>54</v>
      </c>
      <c r="L1566" s="35">
        <v>570</v>
      </c>
      <c r="M1566" s="19">
        <v>342</v>
      </c>
      <c r="N1566" s="19"/>
      <c r="O1566" s="19">
        <v>19</v>
      </c>
      <c r="P1566" s="45">
        <v>12</v>
      </c>
      <c r="Q1566" s="56"/>
      <c r="R1566" s="55">
        <f t="shared" si="624"/>
        <v>912</v>
      </c>
      <c r="S1566" s="55">
        <f t="shared" si="626"/>
        <v>31</v>
      </c>
      <c r="T1566" s="57">
        <f t="shared" si="625"/>
        <v>85</v>
      </c>
      <c r="U1566" s="44">
        <v>4.08</v>
      </c>
      <c r="V1566" s="52">
        <v>4.2</v>
      </c>
      <c r="W1566" s="44">
        <v>7.9</v>
      </c>
      <c r="X1566" s="44"/>
      <c r="Y1566" s="44"/>
      <c r="Z1566" s="44"/>
      <c r="AA1566" s="44"/>
      <c r="AB1566" s="44"/>
      <c r="AC1566" s="68">
        <f t="shared" si="615"/>
        <v>0</v>
      </c>
      <c r="AD1566" s="33"/>
      <c r="AE1566" s="20">
        <f t="shared" si="616"/>
        <v>0</v>
      </c>
      <c r="AF1566" s="85">
        <f t="shared" si="628"/>
        <v>101.18</v>
      </c>
      <c r="AG1566" s="21">
        <f t="shared" si="627"/>
        <v>101.18</v>
      </c>
      <c r="AH1566" s="82"/>
      <c r="AI1566" s="78"/>
      <c r="AJ1566" s="22">
        <f t="shared" si="603"/>
        <v>101.18</v>
      </c>
      <c r="AK1566" s="23">
        <f t="shared" si="604"/>
        <v>16.319999999999993</v>
      </c>
      <c r="AL1566" s="58"/>
      <c r="AM1566" s="24">
        <f t="shared" si="605"/>
        <v>0</v>
      </c>
      <c r="AN1566" s="25">
        <f t="shared" si="617"/>
        <v>117.5</v>
      </c>
      <c r="AO1566" s="28">
        <f t="shared" si="618"/>
        <v>117.5</v>
      </c>
      <c r="AP1566" s="79"/>
      <c r="AQ1566" s="24">
        <v>60</v>
      </c>
      <c r="AR1566" s="25">
        <v>200</v>
      </c>
      <c r="AS1566" s="25">
        <v>0</v>
      </c>
      <c r="AT1566" s="25">
        <v>40</v>
      </c>
      <c r="AU1566" s="25">
        <v>0</v>
      </c>
      <c r="AV1566" s="62">
        <f t="shared" si="619"/>
        <v>300</v>
      </c>
      <c r="AW1566" s="64">
        <f t="shared" si="620"/>
        <v>285</v>
      </c>
      <c r="AX1566" s="114">
        <v>6</v>
      </c>
      <c r="AY1566" s="114">
        <v>20</v>
      </c>
      <c r="AZ1566" s="114">
        <v>8</v>
      </c>
      <c r="BA1566" s="114">
        <v>1</v>
      </c>
      <c r="BB1566" s="81">
        <f t="shared" si="621"/>
        <v>35</v>
      </c>
      <c r="BC1566" s="80">
        <f t="shared" si="622"/>
        <v>250</v>
      </c>
      <c r="BD1566" s="36">
        <f t="shared" si="608"/>
        <v>117.5</v>
      </c>
      <c r="BE1566" s="80">
        <f t="shared" si="623"/>
        <v>130</v>
      </c>
    </row>
    <row r="1567" spans="1:57" ht="17.399999999999999">
      <c r="A1567" s="217">
        <v>41941</v>
      </c>
      <c r="B1567" s="201" t="str">
        <f t="shared" si="611"/>
        <v>04:30:00</v>
      </c>
      <c r="C1567" s="27" t="s">
        <v>42</v>
      </c>
      <c r="D1567" s="44">
        <v>727</v>
      </c>
      <c r="E1567" s="44">
        <v>311</v>
      </c>
      <c r="F1567" s="44">
        <v>547</v>
      </c>
      <c r="G1567" s="44">
        <v>37</v>
      </c>
      <c r="H1567" s="44"/>
      <c r="I1567" s="35">
        <v>18</v>
      </c>
      <c r="J1567" s="55">
        <f t="shared" si="614"/>
        <v>1585</v>
      </c>
      <c r="K1567" s="55">
        <f t="shared" si="602"/>
        <v>55</v>
      </c>
      <c r="L1567" s="35">
        <v>574</v>
      </c>
      <c r="M1567" s="19">
        <v>343</v>
      </c>
      <c r="N1567" s="19"/>
      <c r="O1567" s="19">
        <v>19</v>
      </c>
      <c r="P1567" s="45">
        <v>12</v>
      </c>
      <c r="Q1567" s="56"/>
      <c r="R1567" s="55">
        <f t="shared" si="624"/>
        <v>917</v>
      </c>
      <c r="S1567" s="55">
        <f t="shared" si="626"/>
        <v>31</v>
      </c>
      <c r="T1567" s="57">
        <f t="shared" si="625"/>
        <v>86</v>
      </c>
      <c r="U1567" s="44">
        <v>4.08</v>
      </c>
      <c r="V1567" s="52">
        <v>4.2</v>
      </c>
      <c r="W1567" s="44">
        <v>7.9</v>
      </c>
      <c r="X1567" s="44"/>
      <c r="Y1567" s="44"/>
      <c r="Z1567" s="44"/>
      <c r="AA1567" s="44"/>
      <c r="AB1567" s="44"/>
      <c r="AC1567" s="68">
        <f t="shared" si="615"/>
        <v>0</v>
      </c>
      <c r="AD1567" s="33"/>
      <c r="AE1567" s="20">
        <f t="shared" si="616"/>
        <v>0</v>
      </c>
      <c r="AF1567" s="85">
        <f t="shared" si="628"/>
        <v>102.18</v>
      </c>
      <c r="AG1567" s="21">
        <f t="shared" si="627"/>
        <v>102.18</v>
      </c>
      <c r="AH1567" s="82"/>
      <c r="AI1567" s="78"/>
      <c r="AJ1567" s="22">
        <f t="shared" si="603"/>
        <v>102.18</v>
      </c>
      <c r="AK1567" s="23">
        <f t="shared" si="604"/>
        <v>15.319999999999993</v>
      </c>
      <c r="AL1567" s="58"/>
      <c r="AM1567" s="24">
        <f t="shared" si="605"/>
        <v>0</v>
      </c>
      <c r="AN1567" s="25">
        <f t="shared" si="617"/>
        <v>117.5</v>
      </c>
      <c r="AO1567" s="28">
        <f t="shared" si="618"/>
        <v>117.5</v>
      </c>
      <c r="AP1567" s="79"/>
      <c r="AQ1567" s="24">
        <v>60</v>
      </c>
      <c r="AR1567" s="25">
        <v>200</v>
      </c>
      <c r="AS1567" s="25">
        <v>0</v>
      </c>
      <c r="AT1567" s="25">
        <v>40</v>
      </c>
      <c r="AU1567" s="25">
        <v>0</v>
      </c>
      <c r="AV1567" s="62">
        <f t="shared" si="619"/>
        <v>300</v>
      </c>
      <c r="AW1567" s="64">
        <f t="shared" si="620"/>
        <v>285</v>
      </c>
      <c r="AX1567" s="114">
        <v>6</v>
      </c>
      <c r="AY1567" s="114">
        <v>20</v>
      </c>
      <c r="AZ1567" s="114">
        <v>8</v>
      </c>
      <c r="BA1567" s="114">
        <v>1</v>
      </c>
      <c r="BB1567" s="81">
        <f t="shared" si="621"/>
        <v>35</v>
      </c>
      <c r="BC1567" s="80">
        <f t="shared" si="622"/>
        <v>250</v>
      </c>
      <c r="BD1567" s="36">
        <f t="shared" si="608"/>
        <v>117.5</v>
      </c>
      <c r="BE1567" s="80">
        <f t="shared" si="623"/>
        <v>130</v>
      </c>
    </row>
    <row r="1568" spans="1:57" ht="17.399999999999999">
      <c r="A1568" s="217">
        <v>41941</v>
      </c>
      <c r="B1568" s="201" t="str">
        <f t="shared" si="611"/>
        <v>05:00:00</v>
      </c>
      <c r="C1568" s="27" t="s">
        <v>11</v>
      </c>
      <c r="D1568" s="44">
        <v>743</v>
      </c>
      <c r="E1568" s="44">
        <v>313</v>
      </c>
      <c r="F1568" s="44">
        <v>555</v>
      </c>
      <c r="G1568" s="44">
        <v>37</v>
      </c>
      <c r="H1568" s="44"/>
      <c r="I1568" s="35">
        <v>18</v>
      </c>
      <c r="J1568" s="55">
        <f t="shared" si="614"/>
        <v>1611</v>
      </c>
      <c r="K1568" s="55">
        <f t="shared" si="602"/>
        <v>55</v>
      </c>
      <c r="L1568" s="35">
        <v>577</v>
      </c>
      <c r="M1568" s="19">
        <v>344</v>
      </c>
      <c r="N1568" s="19"/>
      <c r="O1568" s="19">
        <v>19</v>
      </c>
      <c r="P1568" s="45">
        <v>12</v>
      </c>
      <c r="Q1568" s="56"/>
      <c r="R1568" s="55">
        <f t="shared" si="624"/>
        <v>921</v>
      </c>
      <c r="S1568" s="55">
        <f t="shared" si="613"/>
        <v>31</v>
      </c>
      <c r="T1568" s="57">
        <f t="shared" si="625"/>
        <v>86</v>
      </c>
      <c r="U1568" s="44">
        <v>4.22</v>
      </c>
      <c r="V1568" s="35">
        <v>4.5</v>
      </c>
      <c r="W1568" s="59">
        <v>8.6</v>
      </c>
      <c r="X1568" s="44"/>
      <c r="Y1568" s="44"/>
      <c r="Z1568" s="44"/>
      <c r="AA1568" s="44"/>
      <c r="AB1568" s="44"/>
      <c r="AC1568" s="68">
        <f t="shared" si="615"/>
        <v>0</v>
      </c>
      <c r="AD1568" s="33"/>
      <c r="AE1568" s="20">
        <f t="shared" si="616"/>
        <v>0</v>
      </c>
      <c r="AF1568" s="85">
        <f t="shared" si="628"/>
        <v>103.32</v>
      </c>
      <c r="AG1568" s="21">
        <f t="shared" si="627"/>
        <v>103.32</v>
      </c>
      <c r="AH1568" s="82"/>
      <c r="AI1568" s="78"/>
      <c r="AJ1568" s="22">
        <f t="shared" si="603"/>
        <v>103.32</v>
      </c>
      <c r="AK1568" s="23">
        <f t="shared" si="604"/>
        <v>14.180000000000007</v>
      </c>
      <c r="AL1568" s="58"/>
      <c r="AM1568" s="24">
        <f t="shared" si="605"/>
        <v>0</v>
      </c>
      <c r="AN1568" s="25">
        <f t="shared" si="617"/>
        <v>117.5</v>
      </c>
      <c r="AO1568" s="28">
        <f t="shared" si="618"/>
        <v>117.5</v>
      </c>
      <c r="AP1568" s="79"/>
      <c r="AQ1568" s="24">
        <v>60</v>
      </c>
      <c r="AR1568" s="25">
        <v>200</v>
      </c>
      <c r="AS1568" s="25">
        <v>0</v>
      </c>
      <c r="AT1568" s="25">
        <v>40</v>
      </c>
      <c r="AU1568" s="25">
        <v>0</v>
      </c>
      <c r="AV1568" s="62">
        <f t="shared" si="619"/>
        <v>300</v>
      </c>
      <c r="AW1568" s="64">
        <f t="shared" si="620"/>
        <v>285</v>
      </c>
      <c r="AX1568" s="114">
        <v>6</v>
      </c>
      <c r="AY1568" s="114">
        <v>20</v>
      </c>
      <c r="AZ1568" s="114">
        <v>8</v>
      </c>
      <c r="BA1568" s="114">
        <v>1</v>
      </c>
      <c r="BB1568" s="81">
        <f t="shared" si="621"/>
        <v>35</v>
      </c>
      <c r="BC1568" s="80">
        <f t="shared" si="622"/>
        <v>250</v>
      </c>
      <c r="BD1568" s="36">
        <f t="shared" si="608"/>
        <v>117.5</v>
      </c>
      <c r="BE1568" s="80">
        <f t="shared" si="623"/>
        <v>130</v>
      </c>
    </row>
    <row r="1569" spans="1:57" ht="17.399999999999999">
      <c r="A1569" s="217">
        <v>41941</v>
      </c>
      <c r="B1569" s="201" t="str">
        <f t="shared" si="611"/>
        <v>05:30:00</v>
      </c>
      <c r="C1569" s="27" t="s">
        <v>43</v>
      </c>
      <c r="D1569" s="44">
        <v>757</v>
      </c>
      <c r="E1569" s="44">
        <v>316</v>
      </c>
      <c r="F1569" s="44">
        <v>575</v>
      </c>
      <c r="G1569" s="44">
        <v>38</v>
      </c>
      <c r="H1569" s="44"/>
      <c r="I1569" s="35">
        <v>18</v>
      </c>
      <c r="J1569" s="55">
        <f t="shared" si="614"/>
        <v>1648</v>
      </c>
      <c r="K1569" s="55">
        <f t="shared" si="602"/>
        <v>56</v>
      </c>
      <c r="L1569" s="35">
        <v>575</v>
      </c>
      <c r="M1569" s="19">
        <v>340</v>
      </c>
      <c r="N1569" s="19"/>
      <c r="O1569" s="19">
        <v>19</v>
      </c>
      <c r="P1569" s="56">
        <v>12</v>
      </c>
      <c r="Q1569" s="45"/>
      <c r="R1569" s="55">
        <f t="shared" si="624"/>
        <v>915</v>
      </c>
      <c r="S1569" s="55">
        <f t="shared" si="613"/>
        <v>31</v>
      </c>
      <c r="T1569" s="57">
        <f t="shared" si="625"/>
        <v>87</v>
      </c>
      <c r="U1569" s="44">
        <v>4.22</v>
      </c>
      <c r="V1569" s="35">
        <v>5</v>
      </c>
      <c r="W1569" s="59">
        <v>8.6</v>
      </c>
      <c r="X1569" s="44"/>
      <c r="Y1569" s="44"/>
      <c r="Z1569" s="44"/>
      <c r="AA1569" s="44"/>
      <c r="AB1569" s="44"/>
      <c r="AC1569" s="68">
        <f t="shared" si="615"/>
        <v>0</v>
      </c>
      <c r="AD1569" s="33"/>
      <c r="AE1569" s="20">
        <f t="shared" si="616"/>
        <v>0</v>
      </c>
      <c r="AF1569" s="85">
        <f t="shared" si="628"/>
        <v>104.82</v>
      </c>
      <c r="AG1569" s="21">
        <f t="shared" si="627"/>
        <v>104.82</v>
      </c>
      <c r="AH1569" s="82"/>
      <c r="AI1569" s="78"/>
      <c r="AJ1569" s="22">
        <f t="shared" si="603"/>
        <v>104.82</v>
      </c>
      <c r="AK1569" s="23">
        <f t="shared" si="604"/>
        <v>12.680000000000007</v>
      </c>
      <c r="AL1569" s="58"/>
      <c r="AM1569" s="24">
        <f t="shared" si="605"/>
        <v>0</v>
      </c>
      <c r="AN1569" s="25">
        <f t="shared" si="617"/>
        <v>117.5</v>
      </c>
      <c r="AO1569" s="28">
        <f t="shared" si="618"/>
        <v>117.5</v>
      </c>
      <c r="AP1569" s="79"/>
      <c r="AQ1569" s="24">
        <v>60</v>
      </c>
      <c r="AR1569" s="25">
        <v>200</v>
      </c>
      <c r="AS1569" s="25">
        <v>0</v>
      </c>
      <c r="AT1569" s="25">
        <v>40</v>
      </c>
      <c r="AU1569" s="25">
        <v>0</v>
      </c>
      <c r="AV1569" s="62">
        <f t="shared" si="619"/>
        <v>300</v>
      </c>
      <c r="AW1569" s="64">
        <f t="shared" si="620"/>
        <v>285</v>
      </c>
      <c r="AX1569" s="114">
        <v>6</v>
      </c>
      <c r="AY1569" s="114">
        <v>20</v>
      </c>
      <c r="AZ1569" s="114">
        <v>8</v>
      </c>
      <c r="BA1569" s="114">
        <v>1</v>
      </c>
      <c r="BB1569" s="81">
        <f t="shared" si="621"/>
        <v>35</v>
      </c>
      <c r="BC1569" s="80">
        <f t="shared" si="622"/>
        <v>250</v>
      </c>
      <c r="BD1569" s="36">
        <f t="shared" si="608"/>
        <v>117.5</v>
      </c>
      <c r="BE1569" s="80">
        <f t="shared" si="623"/>
        <v>130</v>
      </c>
    </row>
    <row r="1570" spans="1:57" ht="17.399999999999999">
      <c r="A1570" s="217">
        <v>41941</v>
      </c>
      <c r="B1570" s="201" t="str">
        <f t="shared" si="611"/>
        <v>06:00:00</v>
      </c>
      <c r="C1570" s="27" t="s">
        <v>12</v>
      </c>
      <c r="D1570" s="44">
        <v>715</v>
      </c>
      <c r="E1570" s="44">
        <v>288</v>
      </c>
      <c r="F1570" s="44">
        <v>530</v>
      </c>
      <c r="G1570" s="44">
        <v>37</v>
      </c>
      <c r="H1570" s="44"/>
      <c r="I1570" s="35">
        <v>17</v>
      </c>
      <c r="J1570" s="55">
        <f t="shared" si="614"/>
        <v>1533</v>
      </c>
      <c r="K1570" s="55">
        <f t="shared" si="602"/>
        <v>54</v>
      </c>
      <c r="L1570" s="35">
        <v>534</v>
      </c>
      <c r="M1570" s="19">
        <v>330</v>
      </c>
      <c r="N1570" s="19"/>
      <c r="O1570" s="19">
        <v>18</v>
      </c>
      <c r="P1570" s="56">
        <v>12</v>
      </c>
      <c r="Q1570" s="45"/>
      <c r="R1570" s="55">
        <f t="shared" si="624"/>
        <v>864</v>
      </c>
      <c r="S1570" s="55">
        <f t="shared" si="613"/>
        <v>30</v>
      </c>
      <c r="T1570" s="57">
        <f t="shared" si="625"/>
        <v>84</v>
      </c>
      <c r="U1570" s="44">
        <v>4.5</v>
      </c>
      <c r="V1570" s="44">
        <v>4</v>
      </c>
      <c r="W1570" s="59">
        <v>7.6</v>
      </c>
      <c r="X1570" s="44"/>
      <c r="Y1570" s="44"/>
      <c r="Z1570" s="44"/>
      <c r="AA1570" s="44"/>
      <c r="AB1570" s="44"/>
      <c r="AC1570" s="68">
        <f t="shared" si="615"/>
        <v>0</v>
      </c>
      <c r="AD1570" s="33"/>
      <c r="AE1570" s="20">
        <f t="shared" si="616"/>
        <v>0</v>
      </c>
      <c r="AF1570" s="85">
        <f t="shared" si="628"/>
        <v>100.1</v>
      </c>
      <c r="AG1570" s="21">
        <f t="shared" si="627"/>
        <v>100.1</v>
      </c>
      <c r="AH1570" s="82"/>
      <c r="AI1570" s="78"/>
      <c r="AJ1570" s="22">
        <f t="shared" si="603"/>
        <v>100.1</v>
      </c>
      <c r="AK1570" s="23">
        <f t="shared" si="604"/>
        <v>37.492500000000007</v>
      </c>
      <c r="AL1570" s="58"/>
      <c r="AM1570" s="24">
        <f t="shared" si="605"/>
        <v>0</v>
      </c>
      <c r="AN1570" s="25">
        <f t="shared" si="617"/>
        <v>137.5925</v>
      </c>
      <c r="AO1570" s="28">
        <f t="shared" si="618"/>
        <v>137.5925</v>
      </c>
      <c r="AP1570" s="79"/>
      <c r="AQ1570" s="24">
        <v>80</v>
      </c>
      <c r="AR1570" s="25">
        <v>200</v>
      </c>
      <c r="AS1570" s="25">
        <v>0</v>
      </c>
      <c r="AT1570" s="25">
        <v>15</v>
      </c>
      <c r="AU1570" s="25">
        <v>50</v>
      </c>
      <c r="AV1570" s="62">
        <f t="shared" si="619"/>
        <v>345</v>
      </c>
      <c r="AW1570" s="64">
        <f t="shared" si="620"/>
        <v>327.75</v>
      </c>
      <c r="AX1570" s="114">
        <v>6</v>
      </c>
      <c r="AY1570" s="114">
        <v>20</v>
      </c>
      <c r="AZ1570" s="114">
        <v>8</v>
      </c>
      <c r="BA1570" s="114">
        <v>1</v>
      </c>
      <c r="BB1570" s="81">
        <f t="shared" si="621"/>
        <v>35</v>
      </c>
      <c r="BC1570" s="80">
        <f t="shared" si="622"/>
        <v>292.75</v>
      </c>
      <c r="BD1570" s="36">
        <f t="shared" si="608"/>
        <v>137.5925</v>
      </c>
      <c r="BE1570" s="80">
        <f t="shared" si="623"/>
        <v>152.23000000000002</v>
      </c>
    </row>
    <row r="1571" spans="1:57" ht="17.399999999999999">
      <c r="A1571" s="217">
        <v>41941</v>
      </c>
      <c r="B1571" s="201" t="str">
        <f t="shared" si="611"/>
        <v>06:30:00</v>
      </c>
      <c r="C1571" s="27" t="s">
        <v>44</v>
      </c>
      <c r="D1571" s="44">
        <v>715</v>
      </c>
      <c r="E1571" s="44">
        <v>280</v>
      </c>
      <c r="F1571" s="44">
        <v>528</v>
      </c>
      <c r="G1571" s="44">
        <v>35</v>
      </c>
      <c r="H1571" s="44"/>
      <c r="I1571" s="35">
        <v>17</v>
      </c>
      <c r="J1571" s="55">
        <f t="shared" si="614"/>
        <v>1523</v>
      </c>
      <c r="K1571" s="55">
        <f t="shared" si="602"/>
        <v>52</v>
      </c>
      <c r="L1571" s="35">
        <v>539</v>
      </c>
      <c r="M1571" s="19">
        <v>342</v>
      </c>
      <c r="N1571" s="19"/>
      <c r="O1571" s="19">
        <v>18</v>
      </c>
      <c r="P1571" s="56">
        <v>12</v>
      </c>
      <c r="Q1571" s="45"/>
      <c r="R1571" s="55">
        <f t="shared" si="624"/>
        <v>881</v>
      </c>
      <c r="S1571" s="55">
        <f t="shared" si="613"/>
        <v>30</v>
      </c>
      <c r="T1571" s="57">
        <f t="shared" si="625"/>
        <v>82</v>
      </c>
      <c r="U1571" s="44">
        <v>4.5</v>
      </c>
      <c r="V1571" s="44">
        <v>3.5</v>
      </c>
      <c r="W1571" s="59">
        <v>7.6</v>
      </c>
      <c r="X1571" s="44"/>
      <c r="Y1571" s="44"/>
      <c r="Z1571" s="44"/>
      <c r="AA1571" s="44"/>
      <c r="AB1571" s="44"/>
      <c r="AC1571" s="68">
        <f t="shared" si="615"/>
        <v>0</v>
      </c>
      <c r="AD1571" s="33"/>
      <c r="AE1571" s="20">
        <f t="shared" si="616"/>
        <v>0</v>
      </c>
      <c r="AF1571" s="85">
        <f t="shared" si="628"/>
        <v>97.6</v>
      </c>
      <c r="AG1571" s="21">
        <f t="shared" si="627"/>
        <v>97.6</v>
      </c>
      <c r="AH1571" s="82"/>
      <c r="AI1571" s="78"/>
      <c r="AJ1571" s="22">
        <f t="shared" si="603"/>
        <v>97.6</v>
      </c>
      <c r="AK1571" s="23">
        <f t="shared" si="604"/>
        <v>10.969999999999999</v>
      </c>
      <c r="AL1571" s="58"/>
      <c r="AM1571" s="24">
        <f t="shared" si="605"/>
        <v>0</v>
      </c>
      <c r="AN1571" s="25">
        <f t="shared" si="617"/>
        <v>108.57</v>
      </c>
      <c r="AO1571" s="28">
        <f t="shared" si="618"/>
        <v>108.57</v>
      </c>
      <c r="AP1571" s="79"/>
      <c r="AQ1571" s="24">
        <v>60</v>
      </c>
      <c r="AR1571" s="25">
        <v>200</v>
      </c>
      <c r="AS1571" s="25">
        <v>0</v>
      </c>
      <c r="AT1571" s="25">
        <v>20</v>
      </c>
      <c r="AU1571" s="25">
        <v>0</v>
      </c>
      <c r="AV1571" s="62">
        <f t="shared" si="619"/>
        <v>280</v>
      </c>
      <c r="AW1571" s="64">
        <f t="shared" si="620"/>
        <v>266</v>
      </c>
      <c r="AX1571" s="114">
        <v>6</v>
      </c>
      <c r="AY1571" s="114">
        <v>20</v>
      </c>
      <c r="AZ1571" s="114">
        <v>8</v>
      </c>
      <c r="BA1571" s="114">
        <v>1</v>
      </c>
      <c r="BB1571" s="81">
        <f t="shared" si="621"/>
        <v>35</v>
      </c>
      <c r="BC1571" s="80">
        <f t="shared" si="622"/>
        <v>231</v>
      </c>
      <c r="BD1571" s="36">
        <f t="shared" si="608"/>
        <v>108.57</v>
      </c>
      <c r="BE1571" s="80">
        <f t="shared" si="623"/>
        <v>120.12</v>
      </c>
    </row>
    <row r="1572" spans="1:57" ht="17.399999999999999">
      <c r="A1572" s="217">
        <v>41941</v>
      </c>
      <c r="B1572" s="201" t="str">
        <f t="shared" si="611"/>
        <v>07:00:00</v>
      </c>
      <c r="C1572" s="214" t="s">
        <v>13</v>
      </c>
      <c r="D1572" s="44">
        <v>752</v>
      </c>
      <c r="E1572" s="44">
        <v>315</v>
      </c>
      <c r="F1572" s="44">
        <v>510</v>
      </c>
      <c r="G1572" s="44">
        <v>37</v>
      </c>
      <c r="H1572" s="44"/>
      <c r="I1572" s="35">
        <v>16</v>
      </c>
      <c r="J1572" s="55">
        <f t="shared" si="614"/>
        <v>1577</v>
      </c>
      <c r="K1572" s="55">
        <f t="shared" si="602"/>
        <v>53</v>
      </c>
      <c r="L1572" s="35">
        <v>531</v>
      </c>
      <c r="M1572" s="19">
        <v>356</v>
      </c>
      <c r="N1572" s="19"/>
      <c r="O1572" s="19">
        <v>18</v>
      </c>
      <c r="P1572" s="56">
        <v>13</v>
      </c>
      <c r="Q1572" s="45"/>
      <c r="R1572" s="55">
        <f t="shared" si="624"/>
        <v>887</v>
      </c>
      <c r="S1572" s="55">
        <f t="shared" si="613"/>
        <v>31</v>
      </c>
      <c r="T1572" s="57">
        <f t="shared" si="625"/>
        <v>84</v>
      </c>
      <c r="U1572" s="44">
        <v>3.8</v>
      </c>
      <c r="V1572" s="44">
        <v>3.5</v>
      </c>
      <c r="W1572" s="59">
        <v>6.5</v>
      </c>
      <c r="X1572" s="44"/>
      <c r="Y1572" s="44"/>
      <c r="Z1572" s="44"/>
      <c r="AA1572" s="44"/>
      <c r="AB1572" s="44"/>
      <c r="AC1572" s="68">
        <f t="shared" si="615"/>
        <v>0</v>
      </c>
      <c r="AD1572" s="33"/>
      <c r="AE1572" s="20">
        <f t="shared" si="616"/>
        <v>0</v>
      </c>
      <c r="AF1572" s="85">
        <f t="shared" si="628"/>
        <v>97.8</v>
      </c>
      <c r="AG1572" s="21">
        <f t="shared" si="627"/>
        <v>97.8</v>
      </c>
      <c r="AH1572" s="82"/>
      <c r="AI1572" s="78"/>
      <c r="AJ1572" s="22">
        <f t="shared" si="603"/>
        <v>97.8</v>
      </c>
      <c r="AK1572" s="23">
        <f t="shared" si="604"/>
        <v>19.253500000000003</v>
      </c>
      <c r="AL1572" s="58"/>
      <c r="AM1572" s="24">
        <f t="shared" si="605"/>
        <v>0</v>
      </c>
      <c r="AN1572" s="25">
        <f t="shared" si="617"/>
        <v>117.0535</v>
      </c>
      <c r="AO1572" s="28">
        <f t="shared" si="618"/>
        <v>117.0535</v>
      </c>
      <c r="AP1572" s="79"/>
      <c r="AQ1572" s="24">
        <v>80</v>
      </c>
      <c r="AR1572" s="25">
        <v>200</v>
      </c>
      <c r="AS1572" s="25">
        <v>0</v>
      </c>
      <c r="AT1572" s="25">
        <v>15</v>
      </c>
      <c r="AU1572" s="25">
        <v>4</v>
      </c>
      <c r="AV1572" s="62">
        <f t="shared" si="619"/>
        <v>299</v>
      </c>
      <c r="AW1572" s="64">
        <f t="shared" si="620"/>
        <v>284.05</v>
      </c>
      <c r="AX1572" s="114">
        <v>6</v>
      </c>
      <c r="AY1572" s="114">
        <v>20</v>
      </c>
      <c r="AZ1572" s="114">
        <v>8</v>
      </c>
      <c r="BA1572" s="114">
        <v>1</v>
      </c>
      <c r="BB1572" s="81">
        <f t="shared" si="621"/>
        <v>35</v>
      </c>
      <c r="BC1572" s="80">
        <f t="shared" si="622"/>
        <v>249.05</v>
      </c>
      <c r="BD1572" s="36">
        <f t="shared" si="608"/>
        <v>117.0535</v>
      </c>
      <c r="BE1572" s="80">
        <f t="shared" si="623"/>
        <v>129.506</v>
      </c>
    </row>
    <row r="1573" spans="1:57" ht="17.399999999999999">
      <c r="A1573" s="217">
        <v>41941</v>
      </c>
      <c r="B1573" s="201" t="str">
        <f t="shared" si="611"/>
        <v>07:30:00</v>
      </c>
      <c r="C1573" s="27" t="s">
        <v>30</v>
      </c>
      <c r="D1573" s="44">
        <v>833</v>
      </c>
      <c r="E1573" s="44">
        <v>355</v>
      </c>
      <c r="F1573" s="44">
        <v>526</v>
      </c>
      <c r="G1573" s="44">
        <v>41</v>
      </c>
      <c r="H1573" s="44"/>
      <c r="I1573" s="35">
        <v>17</v>
      </c>
      <c r="J1573" s="55">
        <f t="shared" si="614"/>
        <v>1714</v>
      </c>
      <c r="K1573" s="55">
        <f t="shared" si="602"/>
        <v>58</v>
      </c>
      <c r="L1573" s="35">
        <v>556</v>
      </c>
      <c r="M1573" s="19">
        <v>378</v>
      </c>
      <c r="N1573" s="19"/>
      <c r="O1573" s="56">
        <v>18</v>
      </c>
      <c r="P1573" s="56">
        <v>13</v>
      </c>
      <c r="Q1573" s="45"/>
      <c r="R1573" s="55">
        <f t="shared" si="624"/>
        <v>934</v>
      </c>
      <c r="S1573" s="55">
        <f t="shared" si="613"/>
        <v>31</v>
      </c>
      <c r="T1573" s="57">
        <f>SUM(K1573+S1573)</f>
        <v>89</v>
      </c>
      <c r="U1573" s="44">
        <v>3.8</v>
      </c>
      <c r="V1573" s="44">
        <v>3.5</v>
      </c>
      <c r="W1573" s="59">
        <v>6.5</v>
      </c>
      <c r="X1573" s="44"/>
      <c r="Y1573" s="44"/>
      <c r="Z1573" s="44"/>
      <c r="AA1573" s="44"/>
      <c r="AB1573" s="44"/>
      <c r="AC1573" s="68">
        <f t="shared" si="615"/>
        <v>0</v>
      </c>
      <c r="AD1573" s="33"/>
      <c r="AE1573" s="20">
        <f t="shared" si="616"/>
        <v>0</v>
      </c>
      <c r="AF1573" s="85">
        <f t="shared" si="628"/>
        <v>102.8</v>
      </c>
      <c r="AG1573" s="21">
        <f t="shared" si="627"/>
        <v>102.8</v>
      </c>
      <c r="AH1573" s="82"/>
      <c r="AI1573" s="78"/>
      <c r="AJ1573" s="22">
        <f t="shared" si="603"/>
        <v>102.8</v>
      </c>
      <c r="AK1573" s="23">
        <f t="shared" si="604"/>
        <v>14.253500000000003</v>
      </c>
      <c r="AL1573" s="58"/>
      <c r="AM1573" s="24">
        <f t="shared" si="605"/>
        <v>0</v>
      </c>
      <c r="AN1573" s="25">
        <f t="shared" si="617"/>
        <v>117.0535</v>
      </c>
      <c r="AO1573" s="28">
        <f t="shared" si="618"/>
        <v>117.0535</v>
      </c>
      <c r="AP1573" s="79"/>
      <c r="AQ1573" s="24">
        <v>80</v>
      </c>
      <c r="AR1573" s="25">
        <v>200</v>
      </c>
      <c r="AS1573" s="25">
        <v>0</v>
      </c>
      <c r="AT1573" s="25">
        <v>15</v>
      </c>
      <c r="AU1573" s="25">
        <v>4</v>
      </c>
      <c r="AV1573" s="62">
        <f t="shared" si="619"/>
        <v>299</v>
      </c>
      <c r="AW1573" s="64">
        <f t="shared" si="620"/>
        <v>284.05</v>
      </c>
      <c r="AX1573" s="114">
        <v>6</v>
      </c>
      <c r="AY1573" s="114">
        <v>20</v>
      </c>
      <c r="AZ1573" s="114">
        <v>8</v>
      </c>
      <c r="BA1573" s="114">
        <v>1</v>
      </c>
      <c r="BB1573" s="81">
        <f t="shared" si="621"/>
        <v>35</v>
      </c>
      <c r="BC1573" s="80">
        <f t="shared" si="622"/>
        <v>249.05</v>
      </c>
      <c r="BD1573" s="36">
        <f t="shared" si="608"/>
        <v>117.0535</v>
      </c>
      <c r="BE1573" s="80">
        <f t="shared" si="623"/>
        <v>129.506</v>
      </c>
    </row>
    <row r="1574" spans="1:57" ht="17.399999999999999">
      <c r="A1574" s="217">
        <v>41941</v>
      </c>
      <c r="B1574" s="201" t="str">
        <f t="shared" si="611"/>
        <v>08:00:00</v>
      </c>
      <c r="C1574" s="27" t="s">
        <v>14</v>
      </c>
      <c r="D1574" s="44">
        <v>942</v>
      </c>
      <c r="E1574" s="44">
        <v>370</v>
      </c>
      <c r="F1574" s="44">
        <v>564</v>
      </c>
      <c r="G1574" s="44">
        <v>46</v>
      </c>
      <c r="H1574" s="44"/>
      <c r="I1574" s="35">
        <v>18</v>
      </c>
      <c r="J1574" s="55">
        <f t="shared" si="614"/>
        <v>1876</v>
      </c>
      <c r="K1574" s="55">
        <f t="shared" si="602"/>
        <v>64</v>
      </c>
      <c r="L1574" s="44">
        <v>580</v>
      </c>
      <c r="M1574" s="19">
        <v>427</v>
      </c>
      <c r="N1574" s="19"/>
      <c r="O1574" s="45">
        <v>19</v>
      </c>
      <c r="P1574" s="56">
        <v>15</v>
      </c>
      <c r="Q1574" s="45"/>
      <c r="R1574" s="55">
        <f t="shared" si="624"/>
        <v>1007</v>
      </c>
      <c r="S1574" s="55">
        <f t="shared" si="613"/>
        <v>34</v>
      </c>
      <c r="T1574" s="57">
        <f t="shared" si="625"/>
        <v>98</v>
      </c>
      <c r="U1574" s="44">
        <v>4</v>
      </c>
      <c r="V1574" s="44">
        <v>3.2</v>
      </c>
      <c r="W1574" s="59">
        <v>7.3</v>
      </c>
      <c r="X1574" s="60"/>
      <c r="Y1574" s="44"/>
      <c r="Z1574" s="44"/>
      <c r="AA1574" s="44"/>
      <c r="AB1574" s="44"/>
      <c r="AC1574" s="68">
        <f t="shared" si="615"/>
        <v>0</v>
      </c>
      <c r="AD1574" s="33"/>
      <c r="AE1574" s="20">
        <f t="shared" ref="AE1574:AE1581" si="629">AC1574+AD1573</f>
        <v>0</v>
      </c>
      <c r="AF1574" s="85">
        <f t="shared" si="628"/>
        <v>112.5</v>
      </c>
      <c r="AG1574" s="21">
        <f t="shared" si="627"/>
        <v>112.5</v>
      </c>
      <c r="AH1574" s="82"/>
      <c r="AI1574" s="78"/>
      <c r="AJ1574" s="22">
        <f t="shared" si="603"/>
        <v>112.5</v>
      </c>
      <c r="AK1574" s="23">
        <f t="shared" si="604"/>
        <v>4.5534999999999997</v>
      </c>
      <c r="AL1574" s="58"/>
      <c r="AM1574" s="24">
        <f t="shared" si="605"/>
        <v>0</v>
      </c>
      <c r="AN1574" s="25">
        <f t="shared" si="617"/>
        <v>117.0535</v>
      </c>
      <c r="AO1574" s="28">
        <f t="shared" si="618"/>
        <v>117.0535</v>
      </c>
      <c r="AP1574" s="79"/>
      <c r="AQ1574" s="24">
        <v>80</v>
      </c>
      <c r="AR1574" s="25">
        <v>200</v>
      </c>
      <c r="AS1574" s="25">
        <v>0</v>
      </c>
      <c r="AT1574" s="25">
        <v>15</v>
      </c>
      <c r="AU1574" s="25">
        <v>4</v>
      </c>
      <c r="AV1574" s="62">
        <f t="shared" si="619"/>
        <v>299</v>
      </c>
      <c r="AW1574" s="64">
        <f t="shared" si="620"/>
        <v>284.05</v>
      </c>
      <c r="AX1574" s="114">
        <v>6</v>
      </c>
      <c r="AY1574" s="114">
        <v>20</v>
      </c>
      <c r="AZ1574" s="114">
        <v>8</v>
      </c>
      <c r="BA1574" s="114">
        <v>1</v>
      </c>
      <c r="BB1574" s="81">
        <f t="shared" si="621"/>
        <v>35</v>
      </c>
      <c r="BC1574" s="80">
        <f t="shared" si="622"/>
        <v>249.05</v>
      </c>
      <c r="BD1574" s="36">
        <f t="shared" si="608"/>
        <v>117.0535</v>
      </c>
      <c r="BE1574" s="80">
        <f t="shared" si="623"/>
        <v>129.506</v>
      </c>
    </row>
    <row r="1575" spans="1:57" ht="17.399999999999999">
      <c r="A1575" s="217">
        <v>41941</v>
      </c>
      <c r="B1575" s="201" t="str">
        <f t="shared" si="611"/>
        <v>08:30:00</v>
      </c>
      <c r="C1575" s="27" t="s">
        <v>31</v>
      </c>
      <c r="D1575" s="44">
        <v>997</v>
      </c>
      <c r="E1575" s="44">
        <v>435</v>
      </c>
      <c r="F1575" s="44">
        <v>596</v>
      </c>
      <c r="G1575" s="44">
        <v>49</v>
      </c>
      <c r="H1575" s="44"/>
      <c r="I1575" s="35">
        <v>19</v>
      </c>
      <c r="J1575" s="55">
        <f t="shared" si="614"/>
        <v>2028</v>
      </c>
      <c r="K1575" s="55">
        <f t="shared" ref="K1575:K1613" si="630">G1575+H1575+I1575</f>
        <v>68</v>
      </c>
      <c r="L1575" s="44">
        <v>610</v>
      </c>
      <c r="M1575" s="19">
        <v>464</v>
      </c>
      <c r="N1575" s="19"/>
      <c r="O1575" s="45">
        <v>20</v>
      </c>
      <c r="P1575" s="56">
        <v>16</v>
      </c>
      <c r="Q1575" s="45"/>
      <c r="R1575" s="55">
        <f t="shared" si="624"/>
        <v>1074</v>
      </c>
      <c r="S1575" s="55">
        <f t="shared" si="613"/>
        <v>36</v>
      </c>
      <c r="T1575" s="57">
        <f t="shared" si="625"/>
        <v>104</v>
      </c>
      <c r="U1575" s="44">
        <v>4</v>
      </c>
      <c r="V1575" s="44">
        <v>3.2</v>
      </c>
      <c r="W1575" s="59">
        <v>7.3</v>
      </c>
      <c r="X1575" s="137"/>
      <c r="Y1575" s="44"/>
      <c r="Z1575" s="44"/>
      <c r="AA1575" s="44"/>
      <c r="AB1575" s="44"/>
      <c r="AC1575" s="68">
        <f t="shared" si="615"/>
        <v>0</v>
      </c>
      <c r="AD1575" s="33"/>
      <c r="AE1575" s="20">
        <f t="shared" si="629"/>
        <v>0</v>
      </c>
      <c r="AF1575" s="85">
        <f>T1575+U1575+V1575+W1575+X1576+Y1575+Z1575+AA1575+AB1575</f>
        <v>118.5</v>
      </c>
      <c r="AG1575" s="21">
        <f t="shared" si="627"/>
        <v>118.5</v>
      </c>
      <c r="AH1575" s="82"/>
      <c r="AI1575" s="78"/>
      <c r="AJ1575" s="22">
        <f t="shared" ref="AJ1575:AJ1638" si="631">AF1575+AI1575</f>
        <v>118.5</v>
      </c>
      <c r="AK1575" s="23">
        <f t="shared" ref="AK1575:AK1638" si="632">AO1575-AF1575</f>
        <v>-1.4465000000000003</v>
      </c>
      <c r="AL1575" s="58"/>
      <c r="AM1575" s="24">
        <f t="shared" ref="AM1575:AM1613" si="633">AE1575</f>
        <v>0</v>
      </c>
      <c r="AN1575" s="25">
        <f t="shared" si="617"/>
        <v>117.0535</v>
      </c>
      <c r="AO1575" s="28">
        <f t="shared" si="618"/>
        <v>117.0535</v>
      </c>
      <c r="AP1575" s="79"/>
      <c r="AQ1575" s="24">
        <v>80</v>
      </c>
      <c r="AR1575" s="25">
        <v>200</v>
      </c>
      <c r="AS1575" s="25">
        <v>0</v>
      </c>
      <c r="AT1575" s="25">
        <v>15</v>
      </c>
      <c r="AU1575" s="25">
        <v>4</v>
      </c>
      <c r="AV1575" s="62">
        <f t="shared" si="619"/>
        <v>299</v>
      </c>
      <c r="AW1575" s="64">
        <f t="shared" si="620"/>
        <v>284.05</v>
      </c>
      <c r="AX1575" s="114">
        <v>6</v>
      </c>
      <c r="AY1575" s="114">
        <v>20</v>
      </c>
      <c r="AZ1575" s="114">
        <v>8</v>
      </c>
      <c r="BA1575" s="114">
        <v>1</v>
      </c>
      <c r="BB1575" s="81">
        <f t="shared" si="621"/>
        <v>35</v>
      </c>
      <c r="BC1575" s="80">
        <f t="shared" si="622"/>
        <v>249.05</v>
      </c>
      <c r="BD1575" s="36">
        <f>BC1575*0.47</f>
        <v>117.0535</v>
      </c>
      <c r="BE1575" s="80">
        <f t="shared" si="623"/>
        <v>129.506</v>
      </c>
    </row>
    <row r="1576" spans="1:57" ht="17.399999999999999">
      <c r="A1576" s="217">
        <v>41941</v>
      </c>
      <c r="B1576" s="201" t="str">
        <f t="shared" si="611"/>
        <v>09:00:00</v>
      </c>
      <c r="C1576" s="27" t="s">
        <v>15</v>
      </c>
      <c r="D1576" s="44">
        <v>1038</v>
      </c>
      <c r="E1576" s="44">
        <v>451</v>
      </c>
      <c r="F1576" s="44">
        <v>615</v>
      </c>
      <c r="G1576" s="44">
        <v>51</v>
      </c>
      <c r="H1576" s="44"/>
      <c r="I1576" s="35">
        <v>19</v>
      </c>
      <c r="J1576" s="55">
        <f t="shared" si="614"/>
        <v>2104</v>
      </c>
      <c r="K1576" s="55">
        <f t="shared" si="630"/>
        <v>70</v>
      </c>
      <c r="L1576" s="44">
        <v>613</v>
      </c>
      <c r="M1576" s="19">
        <v>468</v>
      </c>
      <c r="N1576" s="19"/>
      <c r="O1576" s="45">
        <v>20</v>
      </c>
      <c r="P1576" s="56">
        <v>16</v>
      </c>
      <c r="Q1576" s="45"/>
      <c r="R1576" s="55">
        <f t="shared" si="624"/>
        <v>1081</v>
      </c>
      <c r="S1576" s="55">
        <f t="shared" si="613"/>
        <v>36</v>
      </c>
      <c r="T1576" s="57">
        <f t="shared" si="625"/>
        <v>106</v>
      </c>
      <c r="U1576" s="101">
        <v>4.3</v>
      </c>
      <c r="V1576" s="44">
        <v>3.5</v>
      </c>
      <c r="W1576" s="44">
        <v>7.7</v>
      </c>
      <c r="X1576" s="44"/>
      <c r="Y1576" s="44"/>
      <c r="Z1576" s="44"/>
      <c r="AA1576" s="44"/>
      <c r="AB1576" s="44"/>
      <c r="AC1576" s="68">
        <f>SUM(X1576:AB1576)</f>
        <v>0</v>
      </c>
      <c r="AD1576" s="33"/>
      <c r="AE1576" s="20">
        <f t="shared" si="629"/>
        <v>0</v>
      </c>
      <c r="AF1576" s="85">
        <f>T1576+U1576+V1576+W1576+X1577+Y1576+Z1576+AA1576+AB1576</f>
        <v>121.5</v>
      </c>
      <c r="AG1576" s="21">
        <f>+AF1576-AM1576</f>
        <v>121.5</v>
      </c>
      <c r="AH1576" s="82"/>
      <c r="AI1576" s="78"/>
      <c r="AJ1576" s="22">
        <f t="shared" si="631"/>
        <v>121.5</v>
      </c>
      <c r="AK1576" s="23">
        <f t="shared" si="632"/>
        <v>-4.4465000000000003</v>
      </c>
      <c r="AL1576" s="58"/>
      <c r="AM1576" s="24">
        <f t="shared" si="633"/>
        <v>0</v>
      </c>
      <c r="AN1576" s="25">
        <f t="shared" si="617"/>
        <v>117.0535</v>
      </c>
      <c r="AO1576" s="28">
        <f t="shared" si="618"/>
        <v>117.0535</v>
      </c>
      <c r="AP1576" s="79"/>
      <c r="AQ1576" s="24">
        <v>80</v>
      </c>
      <c r="AR1576" s="25">
        <v>200</v>
      </c>
      <c r="AS1576" s="25">
        <v>0</v>
      </c>
      <c r="AT1576" s="25">
        <v>15</v>
      </c>
      <c r="AU1576" s="25">
        <v>4</v>
      </c>
      <c r="AV1576" s="62">
        <f t="shared" si="619"/>
        <v>299</v>
      </c>
      <c r="AW1576" s="64">
        <f t="shared" si="620"/>
        <v>284.05</v>
      </c>
      <c r="AX1576" s="114">
        <v>6</v>
      </c>
      <c r="AY1576" s="114">
        <v>20</v>
      </c>
      <c r="AZ1576" s="114">
        <v>8</v>
      </c>
      <c r="BA1576" s="114">
        <v>1</v>
      </c>
      <c r="BB1576" s="81">
        <f t="shared" si="621"/>
        <v>35</v>
      </c>
      <c r="BC1576" s="80">
        <f t="shared" si="622"/>
        <v>249.05</v>
      </c>
      <c r="BD1576" s="36">
        <f t="shared" ref="BD1576:BD1638" si="634">BC1576*0.47</f>
        <v>117.0535</v>
      </c>
      <c r="BE1576" s="80">
        <f t="shared" si="623"/>
        <v>129.506</v>
      </c>
    </row>
    <row r="1577" spans="1:57" ht="17.399999999999999">
      <c r="A1577" s="217">
        <v>41941</v>
      </c>
      <c r="B1577" s="201" t="str">
        <f t="shared" si="611"/>
        <v>09:30:00</v>
      </c>
      <c r="C1577" s="27" t="s">
        <v>32</v>
      </c>
      <c r="D1577" s="44">
        <v>1046</v>
      </c>
      <c r="E1577" s="44">
        <v>452</v>
      </c>
      <c r="F1577" s="44">
        <v>626</v>
      </c>
      <c r="G1577" s="44">
        <v>52</v>
      </c>
      <c r="H1577" s="44"/>
      <c r="I1577" s="35">
        <v>20</v>
      </c>
      <c r="J1577" s="55">
        <f t="shared" si="614"/>
        <v>2124</v>
      </c>
      <c r="K1577" s="55">
        <f t="shared" si="630"/>
        <v>72</v>
      </c>
      <c r="L1577" s="44">
        <v>621</v>
      </c>
      <c r="M1577" s="19">
        <v>453</v>
      </c>
      <c r="N1577" s="19"/>
      <c r="O1577" s="45">
        <v>20</v>
      </c>
      <c r="P1577" s="56">
        <v>16</v>
      </c>
      <c r="Q1577" s="45"/>
      <c r="R1577" s="55">
        <f t="shared" si="624"/>
        <v>1074</v>
      </c>
      <c r="S1577" s="55">
        <f t="shared" si="613"/>
        <v>36</v>
      </c>
      <c r="T1577" s="57">
        <f t="shared" si="625"/>
        <v>108</v>
      </c>
      <c r="U1577" s="101">
        <v>4.3</v>
      </c>
      <c r="V1577" s="44">
        <v>3.2</v>
      </c>
      <c r="W1577" s="44">
        <v>7.7</v>
      </c>
      <c r="X1577" s="44"/>
      <c r="Y1577" s="44"/>
      <c r="Z1577" s="44"/>
      <c r="AA1577" s="44"/>
      <c r="AB1577" s="44"/>
      <c r="AC1577" s="68">
        <f t="shared" si="615"/>
        <v>0</v>
      </c>
      <c r="AD1577" s="33"/>
      <c r="AE1577" s="20">
        <f t="shared" si="629"/>
        <v>0</v>
      </c>
      <c r="AF1577" s="85">
        <f t="shared" si="628"/>
        <v>123.2</v>
      </c>
      <c r="AG1577" s="21">
        <f t="shared" si="627"/>
        <v>123.2</v>
      </c>
      <c r="AH1577" s="82"/>
      <c r="AI1577" s="78"/>
      <c r="AJ1577" s="22">
        <f t="shared" si="631"/>
        <v>123.2</v>
      </c>
      <c r="AK1577" s="23">
        <f t="shared" si="632"/>
        <v>-6.1465000000000032</v>
      </c>
      <c r="AL1577" s="58"/>
      <c r="AM1577" s="24">
        <f t="shared" si="633"/>
        <v>0</v>
      </c>
      <c r="AN1577" s="25">
        <f t="shared" si="617"/>
        <v>117.0535</v>
      </c>
      <c r="AO1577" s="28">
        <f t="shared" si="618"/>
        <v>117.0535</v>
      </c>
      <c r="AP1577" s="79"/>
      <c r="AQ1577" s="24">
        <v>80</v>
      </c>
      <c r="AR1577" s="25">
        <v>200</v>
      </c>
      <c r="AS1577" s="25">
        <v>0</v>
      </c>
      <c r="AT1577" s="25">
        <v>15</v>
      </c>
      <c r="AU1577" s="25">
        <v>4</v>
      </c>
      <c r="AV1577" s="62">
        <f t="shared" si="619"/>
        <v>299</v>
      </c>
      <c r="AW1577" s="64">
        <f t="shared" si="620"/>
        <v>284.05</v>
      </c>
      <c r="AX1577" s="114">
        <v>6</v>
      </c>
      <c r="AY1577" s="114">
        <v>20</v>
      </c>
      <c r="AZ1577" s="114">
        <v>8</v>
      </c>
      <c r="BA1577" s="114">
        <v>1</v>
      </c>
      <c r="BB1577" s="81">
        <f t="shared" si="621"/>
        <v>35</v>
      </c>
      <c r="BC1577" s="80">
        <f t="shared" si="622"/>
        <v>249.05</v>
      </c>
      <c r="BD1577" s="36">
        <f t="shared" si="634"/>
        <v>117.0535</v>
      </c>
      <c r="BE1577" s="80">
        <f t="shared" si="623"/>
        <v>129.506</v>
      </c>
    </row>
    <row r="1578" spans="1:57" ht="17.399999999999999">
      <c r="A1578" s="217">
        <v>41941</v>
      </c>
      <c r="B1578" s="201" t="str">
        <f t="shared" si="611"/>
        <v>10:00:00</v>
      </c>
      <c r="C1578" s="27" t="s">
        <v>16</v>
      </c>
      <c r="D1578" s="44">
        <v>1134</v>
      </c>
      <c r="E1578" s="44">
        <v>348</v>
      </c>
      <c r="F1578" s="44">
        <v>619</v>
      </c>
      <c r="G1578" s="44">
        <v>51</v>
      </c>
      <c r="H1578" s="44"/>
      <c r="I1578" s="35">
        <v>20</v>
      </c>
      <c r="J1578" s="55">
        <f t="shared" si="614"/>
        <v>2101</v>
      </c>
      <c r="K1578" s="55">
        <f t="shared" si="630"/>
        <v>71</v>
      </c>
      <c r="L1578" s="44">
        <v>626</v>
      </c>
      <c r="M1578" s="19">
        <v>471</v>
      </c>
      <c r="N1578" s="19"/>
      <c r="O1578" s="45">
        <v>21</v>
      </c>
      <c r="P1578" s="56">
        <v>17</v>
      </c>
      <c r="Q1578" s="45"/>
      <c r="R1578" s="55">
        <f t="shared" si="624"/>
        <v>1097</v>
      </c>
      <c r="S1578" s="55">
        <f t="shared" si="613"/>
        <v>38</v>
      </c>
      <c r="T1578" s="57">
        <f t="shared" si="625"/>
        <v>109</v>
      </c>
      <c r="U1578" s="101">
        <v>3.3</v>
      </c>
      <c r="V1578" s="44">
        <v>3.2</v>
      </c>
      <c r="W1578" s="44">
        <v>8.3000000000000007</v>
      </c>
      <c r="X1578" s="44"/>
      <c r="Y1578" s="44"/>
      <c r="Z1578" s="44"/>
      <c r="AA1578" s="44"/>
      <c r="AB1578" s="44"/>
      <c r="AC1578" s="68">
        <f t="shared" si="615"/>
        <v>0</v>
      </c>
      <c r="AD1578" s="33"/>
      <c r="AE1578" s="20">
        <f t="shared" si="629"/>
        <v>0</v>
      </c>
      <c r="AF1578" s="85">
        <f t="shared" si="628"/>
        <v>123.8</v>
      </c>
      <c r="AG1578" s="21">
        <f t="shared" si="627"/>
        <v>123.8</v>
      </c>
      <c r="AH1578" s="82"/>
      <c r="AI1578" s="78"/>
      <c r="AJ1578" s="22">
        <f t="shared" si="631"/>
        <v>123.8</v>
      </c>
      <c r="AK1578" s="23">
        <f t="shared" si="632"/>
        <v>-6.7464999999999975</v>
      </c>
      <c r="AL1578" s="58"/>
      <c r="AM1578" s="24">
        <f t="shared" si="633"/>
        <v>0</v>
      </c>
      <c r="AN1578" s="25">
        <f t="shared" si="617"/>
        <v>117.0535</v>
      </c>
      <c r="AO1578" s="28">
        <f t="shared" si="618"/>
        <v>117.0535</v>
      </c>
      <c r="AP1578" s="79"/>
      <c r="AQ1578" s="24">
        <v>80</v>
      </c>
      <c r="AR1578" s="25">
        <v>200</v>
      </c>
      <c r="AS1578" s="25">
        <v>0</v>
      </c>
      <c r="AT1578" s="25">
        <v>15</v>
      </c>
      <c r="AU1578" s="25">
        <v>4</v>
      </c>
      <c r="AV1578" s="62">
        <f t="shared" si="619"/>
        <v>299</v>
      </c>
      <c r="AW1578" s="64">
        <f t="shared" si="620"/>
        <v>284.05</v>
      </c>
      <c r="AX1578" s="114">
        <v>6</v>
      </c>
      <c r="AY1578" s="114">
        <v>20</v>
      </c>
      <c r="AZ1578" s="114">
        <v>8</v>
      </c>
      <c r="BA1578" s="114">
        <v>1</v>
      </c>
      <c r="BB1578" s="81">
        <f t="shared" si="621"/>
        <v>35</v>
      </c>
      <c r="BC1578" s="80">
        <f t="shared" si="622"/>
        <v>249.05</v>
      </c>
      <c r="BD1578" s="36">
        <f t="shared" si="634"/>
        <v>117.0535</v>
      </c>
      <c r="BE1578" s="80">
        <f t="shared" si="623"/>
        <v>129.506</v>
      </c>
    </row>
    <row r="1579" spans="1:57" ht="17.399999999999999">
      <c r="A1579" s="217">
        <v>41941</v>
      </c>
      <c r="B1579" s="201" t="str">
        <f t="shared" si="611"/>
        <v>10:30:00</v>
      </c>
      <c r="C1579" s="27" t="s">
        <v>45</v>
      </c>
      <c r="D1579" s="44">
        <v>1174</v>
      </c>
      <c r="E1579" s="44">
        <v>333</v>
      </c>
      <c r="F1579" s="44">
        <v>632</v>
      </c>
      <c r="G1579" s="44">
        <v>52</v>
      </c>
      <c r="H1579" s="44"/>
      <c r="I1579" s="35">
        <v>20</v>
      </c>
      <c r="J1579" s="55">
        <f t="shared" si="614"/>
        <v>2139</v>
      </c>
      <c r="K1579" s="55">
        <f t="shared" si="630"/>
        <v>72</v>
      </c>
      <c r="L1579" s="44">
        <v>621</v>
      </c>
      <c r="M1579" s="19">
        <v>110</v>
      </c>
      <c r="N1579" s="19"/>
      <c r="O1579" s="45">
        <v>21</v>
      </c>
      <c r="P1579" s="56">
        <v>5</v>
      </c>
      <c r="Q1579" s="45"/>
      <c r="R1579" s="55">
        <f t="shared" si="624"/>
        <v>731</v>
      </c>
      <c r="S1579" s="55">
        <f t="shared" si="613"/>
        <v>26</v>
      </c>
      <c r="T1579" s="57">
        <f t="shared" si="625"/>
        <v>98</v>
      </c>
      <c r="U1579" s="101">
        <v>3.3</v>
      </c>
      <c r="V1579" s="44">
        <v>3.5</v>
      </c>
      <c r="W1579" s="44">
        <v>8.3000000000000007</v>
      </c>
      <c r="X1579" s="44"/>
      <c r="Y1579" s="44"/>
      <c r="Z1579" s="44"/>
      <c r="AA1579" s="44"/>
      <c r="AB1579" s="44"/>
      <c r="AC1579" s="68">
        <f t="shared" si="615"/>
        <v>0</v>
      </c>
      <c r="AD1579" s="33"/>
      <c r="AE1579" s="20">
        <f t="shared" si="629"/>
        <v>0</v>
      </c>
      <c r="AF1579" s="85">
        <f t="shared" si="628"/>
        <v>113.1</v>
      </c>
      <c r="AG1579" s="21">
        <f t="shared" si="627"/>
        <v>113.1</v>
      </c>
      <c r="AH1579" s="82"/>
      <c r="AI1579" s="78"/>
      <c r="AJ1579" s="22">
        <f t="shared" si="631"/>
        <v>113.1</v>
      </c>
      <c r="AK1579" s="23">
        <f t="shared" si="632"/>
        <v>3.9535000000000053</v>
      </c>
      <c r="AL1579" s="58"/>
      <c r="AM1579" s="24">
        <f t="shared" si="633"/>
        <v>0</v>
      </c>
      <c r="AN1579" s="25">
        <f t="shared" si="617"/>
        <v>117.0535</v>
      </c>
      <c r="AO1579" s="28">
        <f t="shared" si="618"/>
        <v>117.0535</v>
      </c>
      <c r="AP1579" s="79"/>
      <c r="AQ1579" s="24">
        <v>80</v>
      </c>
      <c r="AR1579" s="25">
        <v>200</v>
      </c>
      <c r="AS1579" s="25">
        <v>0</v>
      </c>
      <c r="AT1579" s="25">
        <v>15</v>
      </c>
      <c r="AU1579" s="25">
        <v>4</v>
      </c>
      <c r="AV1579" s="62">
        <f t="shared" si="619"/>
        <v>299</v>
      </c>
      <c r="AW1579" s="64">
        <f t="shared" si="620"/>
        <v>284.05</v>
      </c>
      <c r="AX1579" s="114">
        <v>6</v>
      </c>
      <c r="AY1579" s="114">
        <v>20</v>
      </c>
      <c r="AZ1579" s="114">
        <v>8</v>
      </c>
      <c r="BA1579" s="114">
        <v>1</v>
      </c>
      <c r="BB1579" s="81">
        <f t="shared" si="621"/>
        <v>35</v>
      </c>
      <c r="BC1579" s="80">
        <f t="shared" si="622"/>
        <v>249.05</v>
      </c>
      <c r="BD1579" s="36">
        <f t="shared" si="634"/>
        <v>117.0535</v>
      </c>
      <c r="BE1579" s="80">
        <f t="shared" si="623"/>
        <v>129.506</v>
      </c>
    </row>
    <row r="1580" spans="1:57" ht="17.399999999999999">
      <c r="A1580" s="217">
        <v>41941</v>
      </c>
      <c r="B1580" s="201" t="str">
        <f t="shared" si="611"/>
        <v>11:00:00</v>
      </c>
      <c r="C1580" s="27" t="s">
        <v>17</v>
      </c>
      <c r="D1580" s="44">
        <v>540</v>
      </c>
      <c r="E1580" s="44">
        <v>483</v>
      </c>
      <c r="F1580" s="44">
        <v>630</v>
      </c>
      <c r="G1580" s="44">
        <v>37</v>
      </c>
      <c r="H1580" s="44"/>
      <c r="I1580" s="35">
        <v>20</v>
      </c>
      <c r="J1580" s="55">
        <f>D1580+E1580+F1580</f>
        <v>1653</v>
      </c>
      <c r="K1580" s="55">
        <f>G1580+H1580+I1580</f>
        <v>57</v>
      </c>
      <c r="L1580" s="44">
        <v>620</v>
      </c>
      <c r="M1580" s="19">
        <v>373</v>
      </c>
      <c r="N1580" s="19"/>
      <c r="O1580" s="45">
        <v>20</v>
      </c>
      <c r="P1580" s="56">
        <v>13</v>
      </c>
      <c r="Q1580" s="45"/>
      <c r="R1580" s="55">
        <f t="shared" si="624"/>
        <v>993</v>
      </c>
      <c r="S1580" s="55">
        <f t="shared" si="613"/>
        <v>33</v>
      </c>
      <c r="T1580" s="57">
        <f t="shared" si="625"/>
        <v>90</v>
      </c>
      <c r="U1580" s="101">
        <v>3.4</v>
      </c>
      <c r="V1580" s="44">
        <v>3.5</v>
      </c>
      <c r="W1580" s="44">
        <v>8.4</v>
      </c>
      <c r="X1580" s="44"/>
      <c r="Y1580" s="44"/>
      <c r="Z1580" s="44"/>
      <c r="AA1580" s="44"/>
      <c r="AB1580" s="44"/>
      <c r="AC1580" s="68">
        <f t="shared" si="615"/>
        <v>0</v>
      </c>
      <c r="AD1580" s="33"/>
      <c r="AE1580" s="20">
        <f t="shared" si="629"/>
        <v>0</v>
      </c>
      <c r="AF1580" s="85">
        <f t="shared" si="628"/>
        <v>105.30000000000001</v>
      </c>
      <c r="AG1580" s="21">
        <f t="shared" si="627"/>
        <v>105.30000000000001</v>
      </c>
      <c r="AH1580" s="82"/>
      <c r="AI1580" s="78"/>
      <c r="AJ1580" s="22">
        <f t="shared" si="631"/>
        <v>105.30000000000001</v>
      </c>
      <c r="AK1580" s="23">
        <f t="shared" si="632"/>
        <v>11.753499999999988</v>
      </c>
      <c r="AL1580" s="58"/>
      <c r="AM1580" s="24">
        <f t="shared" si="633"/>
        <v>0</v>
      </c>
      <c r="AN1580" s="25">
        <f t="shared" si="617"/>
        <v>117.0535</v>
      </c>
      <c r="AO1580" s="28">
        <f t="shared" si="618"/>
        <v>117.0535</v>
      </c>
      <c r="AP1580" s="79"/>
      <c r="AQ1580" s="24">
        <v>80</v>
      </c>
      <c r="AR1580" s="25">
        <v>200</v>
      </c>
      <c r="AS1580" s="25">
        <v>0</v>
      </c>
      <c r="AT1580" s="25">
        <v>15</v>
      </c>
      <c r="AU1580" s="25">
        <v>4</v>
      </c>
      <c r="AV1580" s="62">
        <f t="shared" si="619"/>
        <v>299</v>
      </c>
      <c r="AW1580" s="64">
        <f t="shared" si="620"/>
        <v>284.05</v>
      </c>
      <c r="AX1580" s="114">
        <v>6</v>
      </c>
      <c r="AY1580" s="114">
        <v>20</v>
      </c>
      <c r="AZ1580" s="114">
        <v>8</v>
      </c>
      <c r="BA1580" s="114">
        <v>1</v>
      </c>
      <c r="BB1580" s="81">
        <f t="shared" si="621"/>
        <v>35</v>
      </c>
      <c r="BC1580" s="80">
        <f t="shared" si="622"/>
        <v>249.05</v>
      </c>
      <c r="BD1580" s="36">
        <f t="shared" si="634"/>
        <v>117.0535</v>
      </c>
      <c r="BE1580" s="80">
        <f t="shared" si="623"/>
        <v>129.506</v>
      </c>
    </row>
    <row r="1581" spans="1:57" ht="17.399999999999999">
      <c r="A1581" s="217">
        <v>41941</v>
      </c>
      <c r="B1581" s="201" t="str">
        <f t="shared" si="611"/>
        <v>11:30:00</v>
      </c>
      <c r="C1581" s="27" t="s">
        <v>46</v>
      </c>
      <c r="D1581" s="44">
        <v>902</v>
      </c>
      <c r="E1581" s="44">
        <v>500</v>
      </c>
      <c r="F1581" s="44">
        <v>620</v>
      </c>
      <c r="G1581" s="44">
        <v>49</v>
      </c>
      <c r="H1581" s="44"/>
      <c r="I1581" s="35">
        <v>20</v>
      </c>
      <c r="J1581" s="55">
        <f t="shared" si="614"/>
        <v>2022</v>
      </c>
      <c r="K1581" s="55">
        <f t="shared" si="630"/>
        <v>69</v>
      </c>
      <c r="L1581" s="44">
        <v>618</v>
      </c>
      <c r="M1581" s="19">
        <v>410</v>
      </c>
      <c r="N1581" s="19"/>
      <c r="O1581" s="45">
        <v>20</v>
      </c>
      <c r="P1581" s="56">
        <v>15</v>
      </c>
      <c r="Q1581" s="45"/>
      <c r="R1581" s="55">
        <f t="shared" si="624"/>
        <v>1028</v>
      </c>
      <c r="S1581" s="55">
        <f t="shared" si="613"/>
        <v>35</v>
      </c>
      <c r="T1581" s="57">
        <f t="shared" si="625"/>
        <v>104</v>
      </c>
      <c r="U1581" s="101">
        <v>3.4</v>
      </c>
      <c r="V1581" s="44">
        <v>3.5</v>
      </c>
      <c r="W1581" s="44">
        <v>8.4</v>
      </c>
      <c r="X1581" s="44"/>
      <c r="Y1581" s="44"/>
      <c r="Z1581" s="44"/>
      <c r="AB1581" s="44"/>
      <c r="AC1581" s="68">
        <f t="shared" si="615"/>
        <v>0</v>
      </c>
      <c r="AD1581" s="33"/>
      <c r="AE1581" s="20">
        <f t="shared" si="629"/>
        <v>0</v>
      </c>
      <c r="AF1581" s="85">
        <f>T1581+U1581+V1581+W1581+X1581+Y1581+Z1581+AA1580+AB1581</f>
        <v>119.30000000000001</v>
      </c>
      <c r="AG1581" s="21">
        <f t="shared" si="627"/>
        <v>119.30000000000001</v>
      </c>
      <c r="AH1581" s="82"/>
      <c r="AI1581" s="78"/>
      <c r="AJ1581" s="22">
        <f t="shared" si="631"/>
        <v>119.30000000000001</v>
      </c>
      <c r="AK1581" s="23">
        <f t="shared" si="632"/>
        <v>-2.2465000000000117</v>
      </c>
      <c r="AL1581" s="58"/>
      <c r="AM1581" s="24">
        <f t="shared" si="633"/>
        <v>0</v>
      </c>
      <c r="AN1581" s="25">
        <f t="shared" si="617"/>
        <v>117.0535</v>
      </c>
      <c r="AO1581" s="28">
        <f t="shared" si="618"/>
        <v>117.0535</v>
      </c>
      <c r="AP1581" s="79"/>
      <c r="AQ1581" s="24">
        <v>80</v>
      </c>
      <c r="AR1581" s="25">
        <v>200</v>
      </c>
      <c r="AS1581" s="25">
        <v>0</v>
      </c>
      <c r="AT1581" s="25">
        <v>15</v>
      </c>
      <c r="AU1581" s="25">
        <v>4</v>
      </c>
      <c r="AV1581" s="62">
        <f t="shared" si="619"/>
        <v>299</v>
      </c>
      <c r="AW1581" s="64">
        <f t="shared" si="620"/>
        <v>284.05</v>
      </c>
      <c r="AX1581" s="114">
        <v>6</v>
      </c>
      <c r="AY1581" s="114">
        <v>20</v>
      </c>
      <c r="AZ1581" s="114">
        <v>8</v>
      </c>
      <c r="BA1581" s="114">
        <v>1</v>
      </c>
      <c r="BB1581" s="81">
        <f t="shared" si="621"/>
        <v>35</v>
      </c>
      <c r="BC1581" s="80">
        <f t="shared" si="622"/>
        <v>249.05</v>
      </c>
      <c r="BD1581" s="36">
        <f t="shared" si="634"/>
        <v>117.0535</v>
      </c>
      <c r="BE1581" s="80">
        <f t="shared" si="623"/>
        <v>129.506</v>
      </c>
    </row>
    <row r="1582" spans="1:57" ht="17.399999999999999">
      <c r="A1582" s="217">
        <v>41941</v>
      </c>
      <c r="B1582" s="201" t="str">
        <f t="shared" si="611"/>
        <v>12:00:00</v>
      </c>
      <c r="C1582" s="27" t="s">
        <v>18</v>
      </c>
      <c r="D1582" s="44">
        <v>780</v>
      </c>
      <c r="E1582" s="44">
        <v>483</v>
      </c>
      <c r="F1582" s="61">
        <v>620</v>
      </c>
      <c r="G1582" s="44">
        <v>51</v>
      </c>
      <c r="H1582" s="44"/>
      <c r="I1582" s="35">
        <v>20</v>
      </c>
      <c r="J1582" s="55">
        <f t="shared" si="614"/>
        <v>1883</v>
      </c>
      <c r="K1582" s="55">
        <f t="shared" si="630"/>
        <v>71</v>
      </c>
      <c r="L1582" s="44">
        <v>669</v>
      </c>
      <c r="M1582" s="19">
        <v>427</v>
      </c>
      <c r="N1582" s="19"/>
      <c r="O1582" s="45">
        <v>22</v>
      </c>
      <c r="P1582" s="56">
        <v>15</v>
      </c>
      <c r="Q1582" s="56"/>
      <c r="R1582" s="55">
        <f t="shared" si="624"/>
        <v>1096</v>
      </c>
      <c r="S1582" s="55">
        <f t="shared" si="613"/>
        <v>37</v>
      </c>
      <c r="T1582" s="57">
        <f t="shared" si="625"/>
        <v>108</v>
      </c>
      <c r="U1582" s="101">
        <v>3.3</v>
      </c>
      <c r="V1582" s="44">
        <v>3.5</v>
      </c>
      <c r="W1582" s="44">
        <v>8</v>
      </c>
      <c r="X1582" s="44"/>
      <c r="Y1582" s="44"/>
      <c r="Z1582" s="44"/>
      <c r="AA1582" s="44"/>
      <c r="AB1582" s="44"/>
      <c r="AC1582" s="68">
        <f t="shared" si="615"/>
        <v>0</v>
      </c>
      <c r="AD1582" s="33"/>
      <c r="AE1582" s="20">
        <f>AC1582+AD1582</f>
        <v>0</v>
      </c>
      <c r="AF1582" s="85">
        <f t="shared" si="628"/>
        <v>122.8</v>
      </c>
      <c r="AG1582" s="21">
        <f t="shared" si="627"/>
        <v>122.8</v>
      </c>
      <c r="AH1582" s="82"/>
      <c r="AI1582" s="78"/>
      <c r="AJ1582" s="22">
        <f t="shared" si="631"/>
        <v>122.8</v>
      </c>
      <c r="AK1582" s="23">
        <f t="shared" si="632"/>
        <v>-5.7464999999999975</v>
      </c>
      <c r="AL1582" s="58"/>
      <c r="AM1582" s="24">
        <f t="shared" si="633"/>
        <v>0</v>
      </c>
      <c r="AN1582" s="25">
        <f t="shared" si="617"/>
        <v>117.0535</v>
      </c>
      <c r="AO1582" s="28">
        <f t="shared" si="618"/>
        <v>117.0535</v>
      </c>
      <c r="AP1582" s="79"/>
      <c r="AQ1582" s="24">
        <v>80</v>
      </c>
      <c r="AR1582" s="25">
        <v>200</v>
      </c>
      <c r="AS1582" s="25">
        <v>0</v>
      </c>
      <c r="AT1582" s="25">
        <v>15</v>
      </c>
      <c r="AU1582" s="25">
        <v>4</v>
      </c>
      <c r="AV1582" s="62">
        <f t="shared" si="619"/>
        <v>299</v>
      </c>
      <c r="AW1582" s="64">
        <f t="shared" si="620"/>
        <v>284.05</v>
      </c>
      <c r="AX1582" s="114">
        <v>6</v>
      </c>
      <c r="AY1582" s="114">
        <v>20</v>
      </c>
      <c r="AZ1582" s="114">
        <v>8</v>
      </c>
      <c r="BA1582" s="114">
        <v>1</v>
      </c>
      <c r="BB1582" s="81">
        <f t="shared" si="621"/>
        <v>35</v>
      </c>
      <c r="BC1582" s="80">
        <f t="shared" si="622"/>
        <v>249.05</v>
      </c>
      <c r="BD1582" s="36">
        <f t="shared" si="634"/>
        <v>117.0535</v>
      </c>
      <c r="BE1582" s="80">
        <f t="shared" si="623"/>
        <v>129.506</v>
      </c>
    </row>
    <row r="1583" spans="1:57" ht="17.399999999999999">
      <c r="A1583" s="217">
        <v>41941</v>
      </c>
      <c r="B1583" s="201" t="str">
        <f t="shared" si="611"/>
        <v>12:30:00</v>
      </c>
      <c r="C1583" s="27" t="s">
        <v>47</v>
      </c>
      <c r="D1583" s="44">
        <v>971</v>
      </c>
      <c r="E1583" s="44">
        <v>464</v>
      </c>
      <c r="F1583" s="61">
        <v>600</v>
      </c>
      <c r="G1583" s="44">
        <v>50</v>
      </c>
      <c r="H1583" s="44"/>
      <c r="I1583" s="35">
        <v>20</v>
      </c>
      <c r="J1583" s="55">
        <f t="shared" si="614"/>
        <v>2035</v>
      </c>
      <c r="K1583" s="55">
        <f t="shared" si="630"/>
        <v>70</v>
      </c>
      <c r="L1583" s="35">
        <v>713</v>
      </c>
      <c r="M1583" s="19">
        <v>409</v>
      </c>
      <c r="N1583" s="19"/>
      <c r="O1583" s="45">
        <v>24</v>
      </c>
      <c r="P1583" s="56">
        <v>15</v>
      </c>
      <c r="Q1583" s="56"/>
      <c r="R1583" s="55">
        <f t="shared" si="624"/>
        <v>1122</v>
      </c>
      <c r="S1583" s="55">
        <f t="shared" si="613"/>
        <v>39</v>
      </c>
      <c r="T1583" s="57">
        <f t="shared" si="625"/>
        <v>109</v>
      </c>
      <c r="U1583" s="101">
        <v>3.3</v>
      </c>
      <c r="V1583" s="44">
        <v>3.5</v>
      </c>
      <c r="W1583" s="44">
        <v>8</v>
      </c>
      <c r="X1583" s="44"/>
      <c r="Y1583" s="44"/>
      <c r="Z1583" s="44"/>
      <c r="AA1583" s="44"/>
      <c r="AB1583" s="44"/>
      <c r="AC1583" s="68">
        <f t="shared" si="615"/>
        <v>0</v>
      </c>
      <c r="AD1583" s="33"/>
      <c r="AE1583" s="20">
        <f>AC1583+AD1583</f>
        <v>0</v>
      </c>
      <c r="AF1583" s="85">
        <f t="shared" si="628"/>
        <v>123.8</v>
      </c>
      <c r="AG1583" s="21">
        <f t="shared" si="627"/>
        <v>123.8</v>
      </c>
      <c r="AH1583" s="82"/>
      <c r="AI1583" s="78"/>
      <c r="AJ1583" s="22">
        <f t="shared" si="631"/>
        <v>123.8</v>
      </c>
      <c r="AK1583" s="23">
        <f t="shared" si="632"/>
        <v>-6.7464999999999975</v>
      </c>
      <c r="AL1583" s="58"/>
      <c r="AM1583" s="24">
        <f t="shared" si="633"/>
        <v>0</v>
      </c>
      <c r="AN1583" s="25">
        <f t="shared" si="617"/>
        <v>117.0535</v>
      </c>
      <c r="AO1583" s="28">
        <f t="shared" si="618"/>
        <v>117.0535</v>
      </c>
      <c r="AP1583" s="79"/>
      <c r="AQ1583" s="24">
        <v>80</v>
      </c>
      <c r="AR1583" s="25">
        <v>200</v>
      </c>
      <c r="AS1583" s="25">
        <v>0</v>
      </c>
      <c r="AT1583" s="25">
        <v>15</v>
      </c>
      <c r="AU1583" s="25">
        <v>4</v>
      </c>
      <c r="AV1583" s="62">
        <f t="shared" si="619"/>
        <v>299</v>
      </c>
      <c r="AW1583" s="64">
        <f t="shared" si="620"/>
        <v>284.05</v>
      </c>
      <c r="AX1583" s="114">
        <v>6</v>
      </c>
      <c r="AY1583" s="114">
        <v>20</v>
      </c>
      <c r="AZ1583" s="114">
        <v>8</v>
      </c>
      <c r="BA1583" s="114">
        <v>1</v>
      </c>
      <c r="BB1583" s="81">
        <f t="shared" si="621"/>
        <v>35</v>
      </c>
      <c r="BC1583" s="80">
        <f t="shared" si="622"/>
        <v>249.05</v>
      </c>
      <c r="BD1583" s="36">
        <f t="shared" si="634"/>
        <v>117.0535</v>
      </c>
      <c r="BE1583" s="80">
        <f t="shared" si="623"/>
        <v>129.506</v>
      </c>
    </row>
    <row r="1584" spans="1:57" ht="17.399999999999999">
      <c r="A1584" s="217">
        <v>41941</v>
      </c>
      <c r="B1584" s="201" t="str">
        <f t="shared" si="611"/>
        <v>13:00:00</v>
      </c>
      <c r="C1584" s="27" t="s">
        <v>19</v>
      </c>
      <c r="D1584" s="44">
        <v>941</v>
      </c>
      <c r="E1584" s="44">
        <v>457</v>
      </c>
      <c r="F1584" s="61">
        <v>590</v>
      </c>
      <c r="G1584" s="44">
        <v>49</v>
      </c>
      <c r="H1584" s="44"/>
      <c r="I1584" s="35">
        <v>19</v>
      </c>
      <c r="J1584" s="55">
        <f t="shared" si="614"/>
        <v>1988</v>
      </c>
      <c r="K1584" s="55">
        <f t="shared" si="630"/>
        <v>68</v>
      </c>
      <c r="L1584" s="35">
        <v>729</v>
      </c>
      <c r="M1584" s="19">
        <v>419</v>
      </c>
      <c r="N1584" s="19"/>
      <c r="O1584" s="45">
        <v>24</v>
      </c>
      <c r="P1584" s="56">
        <v>15</v>
      </c>
      <c r="Q1584" s="56"/>
      <c r="R1584" s="55">
        <f t="shared" si="624"/>
        <v>1148</v>
      </c>
      <c r="S1584" s="55">
        <f t="shared" si="613"/>
        <v>39</v>
      </c>
      <c r="T1584" s="57">
        <f t="shared" si="625"/>
        <v>107</v>
      </c>
      <c r="U1584" s="101">
        <v>3.2</v>
      </c>
      <c r="V1584" s="44">
        <v>3</v>
      </c>
      <c r="W1584" s="44">
        <v>7.7</v>
      </c>
      <c r="X1584" s="44"/>
      <c r="Y1584" s="44"/>
      <c r="Z1584" s="44"/>
      <c r="AA1584" s="44"/>
      <c r="AB1584" s="44"/>
      <c r="AC1584" s="68">
        <f t="shared" si="615"/>
        <v>0</v>
      </c>
      <c r="AD1584" s="33"/>
      <c r="AE1584" s="20">
        <f t="shared" si="616"/>
        <v>0</v>
      </c>
      <c r="AF1584" s="85">
        <f t="shared" si="628"/>
        <v>120.9</v>
      </c>
      <c r="AG1584" s="21">
        <f t="shared" si="627"/>
        <v>120.9</v>
      </c>
      <c r="AH1584" s="82"/>
      <c r="AI1584" s="78"/>
      <c r="AJ1584" s="22">
        <f t="shared" si="631"/>
        <v>120.9</v>
      </c>
      <c r="AK1584" s="23">
        <f t="shared" si="632"/>
        <v>-3.846500000000006</v>
      </c>
      <c r="AL1584" s="58"/>
      <c r="AM1584" s="24">
        <f t="shared" si="633"/>
        <v>0</v>
      </c>
      <c r="AN1584" s="25">
        <f t="shared" si="617"/>
        <v>117.0535</v>
      </c>
      <c r="AO1584" s="28">
        <f t="shared" si="618"/>
        <v>117.0535</v>
      </c>
      <c r="AP1584" s="79"/>
      <c r="AQ1584" s="24">
        <v>80</v>
      </c>
      <c r="AR1584" s="25">
        <v>200</v>
      </c>
      <c r="AS1584" s="25">
        <v>0</v>
      </c>
      <c r="AT1584" s="25">
        <v>15</v>
      </c>
      <c r="AU1584" s="25">
        <v>4</v>
      </c>
      <c r="AV1584" s="62">
        <f t="shared" si="619"/>
        <v>299</v>
      </c>
      <c r="AW1584" s="64">
        <f t="shared" si="620"/>
        <v>284.05</v>
      </c>
      <c r="AX1584" s="114">
        <v>6</v>
      </c>
      <c r="AY1584" s="114">
        <v>20</v>
      </c>
      <c r="AZ1584" s="114">
        <v>8</v>
      </c>
      <c r="BA1584" s="114">
        <v>1</v>
      </c>
      <c r="BB1584" s="81">
        <f t="shared" si="621"/>
        <v>35</v>
      </c>
      <c r="BC1584" s="80">
        <f t="shared" si="622"/>
        <v>249.05</v>
      </c>
      <c r="BD1584" s="36">
        <f t="shared" si="634"/>
        <v>117.0535</v>
      </c>
      <c r="BE1584" s="80">
        <f t="shared" si="623"/>
        <v>129.506</v>
      </c>
    </row>
    <row r="1585" spans="1:57" ht="17.399999999999999">
      <c r="A1585" s="217">
        <v>41941</v>
      </c>
      <c r="B1585" s="201" t="str">
        <f t="shared" si="611"/>
        <v>13:30:00</v>
      </c>
      <c r="C1585" s="27" t="s">
        <v>48</v>
      </c>
      <c r="D1585" s="44">
        <v>972</v>
      </c>
      <c r="E1585" s="44">
        <v>415</v>
      </c>
      <c r="F1585" s="61">
        <v>592</v>
      </c>
      <c r="G1585" s="44">
        <v>49</v>
      </c>
      <c r="H1585" s="44"/>
      <c r="I1585" s="35">
        <v>19</v>
      </c>
      <c r="J1585" s="55">
        <f t="shared" si="614"/>
        <v>1979</v>
      </c>
      <c r="K1585" s="55">
        <f t="shared" si="630"/>
        <v>68</v>
      </c>
      <c r="L1585" s="35">
        <v>713</v>
      </c>
      <c r="M1585" s="19">
        <v>414</v>
      </c>
      <c r="N1585" s="19"/>
      <c r="O1585" s="45">
        <v>24</v>
      </c>
      <c r="P1585" s="56">
        <v>15</v>
      </c>
      <c r="Q1585" s="56"/>
      <c r="R1585" s="55">
        <f t="shared" si="624"/>
        <v>1127</v>
      </c>
      <c r="S1585" s="55">
        <f t="shared" si="613"/>
        <v>39</v>
      </c>
      <c r="T1585" s="57">
        <f t="shared" si="625"/>
        <v>107</v>
      </c>
      <c r="U1585" s="101">
        <v>3.2</v>
      </c>
      <c r="V1585" s="44">
        <v>3</v>
      </c>
      <c r="W1585" s="44">
        <v>7.7</v>
      </c>
      <c r="X1585" s="44"/>
      <c r="Y1585" s="44"/>
      <c r="Z1585" s="44"/>
      <c r="AA1585" s="44"/>
      <c r="AB1585" s="44"/>
      <c r="AC1585" s="68">
        <f t="shared" si="615"/>
        <v>0</v>
      </c>
      <c r="AD1585" s="33"/>
      <c r="AE1585" s="20">
        <f t="shared" si="616"/>
        <v>0</v>
      </c>
      <c r="AF1585" s="85">
        <f t="shared" si="628"/>
        <v>120.9</v>
      </c>
      <c r="AG1585" s="21">
        <f t="shared" si="627"/>
        <v>120.9</v>
      </c>
      <c r="AH1585" s="82"/>
      <c r="AI1585" s="78"/>
      <c r="AJ1585" s="22">
        <f t="shared" si="631"/>
        <v>120.9</v>
      </c>
      <c r="AK1585" s="23">
        <f t="shared" si="632"/>
        <v>-3.846500000000006</v>
      </c>
      <c r="AL1585" s="58"/>
      <c r="AM1585" s="24">
        <f t="shared" si="633"/>
        <v>0</v>
      </c>
      <c r="AN1585" s="25">
        <f t="shared" si="617"/>
        <v>117.0535</v>
      </c>
      <c r="AO1585" s="28">
        <f t="shared" si="618"/>
        <v>117.0535</v>
      </c>
      <c r="AP1585" s="79"/>
      <c r="AQ1585" s="24">
        <v>80</v>
      </c>
      <c r="AR1585" s="25">
        <v>200</v>
      </c>
      <c r="AS1585" s="25">
        <v>0</v>
      </c>
      <c r="AT1585" s="25">
        <v>15</v>
      </c>
      <c r="AU1585" s="25">
        <v>4</v>
      </c>
      <c r="AV1585" s="62">
        <f t="shared" si="619"/>
        <v>299</v>
      </c>
      <c r="AW1585" s="64">
        <f t="shared" si="620"/>
        <v>284.05</v>
      </c>
      <c r="AX1585" s="114">
        <v>6</v>
      </c>
      <c r="AY1585" s="114">
        <v>20</v>
      </c>
      <c r="AZ1585" s="114">
        <v>8</v>
      </c>
      <c r="BA1585" s="114">
        <v>1</v>
      </c>
      <c r="BB1585" s="81">
        <f t="shared" si="621"/>
        <v>35</v>
      </c>
      <c r="BC1585" s="80">
        <f t="shared" si="622"/>
        <v>249.05</v>
      </c>
      <c r="BD1585" s="36">
        <f t="shared" si="634"/>
        <v>117.0535</v>
      </c>
      <c r="BE1585" s="80">
        <f t="shared" si="623"/>
        <v>129.506</v>
      </c>
    </row>
    <row r="1586" spans="1:57" ht="17.399999999999999">
      <c r="A1586" s="217">
        <v>41941</v>
      </c>
      <c r="B1586" s="201" t="str">
        <f t="shared" si="611"/>
        <v>14:00:00</v>
      </c>
      <c r="C1586" s="27" t="s">
        <v>20</v>
      </c>
      <c r="D1586" s="44">
        <v>985</v>
      </c>
      <c r="E1586" s="44">
        <v>430</v>
      </c>
      <c r="F1586" s="61">
        <v>616</v>
      </c>
      <c r="G1586" s="44">
        <v>49</v>
      </c>
      <c r="H1586" s="44"/>
      <c r="I1586" s="35">
        <v>20</v>
      </c>
      <c r="J1586" s="55">
        <f t="shared" si="614"/>
        <v>2031</v>
      </c>
      <c r="K1586" s="55">
        <f t="shared" si="630"/>
        <v>69</v>
      </c>
      <c r="L1586" s="35">
        <v>710</v>
      </c>
      <c r="M1586" s="19">
        <v>422</v>
      </c>
      <c r="N1586" s="19"/>
      <c r="O1586" s="45">
        <v>24</v>
      </c>
      <c r="P1586" s="56">
        <v>15</v>
      </c>
      <c r="Q1586" s="56"/>
      <c r="R1586" s="55">
        <f t="shared" si="624"/>
        <v>1132</v>
      </c>
      <c r="S1586" s="55">
        <f t="shared" si="613"/>
        <v>39</v>
      </c>
      <c r="T1586" s="57">
        <f t="shared" si="625"/>
        <v>108</v>
      </c>
      <c r="U1586" s="101">
        <v>3.8</v>
      </c>
      <c r="V1586" s="44">
        <v>3.5</v>
      </c>
      <c r="W1586" s="44">
        <v>7.4</v>
      </c>
      <c r="X1586" s="44"/>
      <c r="Y1586" s="44"/>
      <c r="Z1586" s="44"/>
      <c r="AA1586" s="44"/>
      <c r="AB1586" s="44"/>
      <c r="AC1586" s="68">
        <f t="shared" si="615"/>
        <v>0</v>
      </c>
      <c r="AD1586" s="33"/>
      <c r="AE1586" s="20">
        <f t="shared" si="616"/>
        <v>0</v>
      </c>
      <c r="AF1586" s="85">
        <f t="shared" si="628"/>
        <v>122.7</v>
      </c>
      <c r="AG1586" s="21">
        <f t="shared" si="627"/>
        <v>122.7</v>
      </c>
      <c r="AH1586" s="82"/>
      <c r="AI1586" s="78"/>
      <c r="AJ1586" s="22">
        <f t="shared" si="631"/>
        <v>122.7</v>
      </c>
      <c r="AK1586" s="23">
        <f t="shared" si="632"/>
        <v>-5.6465000000000032</v>
      </c>
      <c r="AL1586" s="58"/>
      <c r="AM1586" s="24">
        <f t="shared" si="633"/>
        <v>0</v>
      </c>
      <c r="AN1586" s="25">
        <f t="shared" si="617"/>
        <v>117.0535</v>
      </c>
      <c r="AO1586" s="28">
        <f t="shared" si="618"/>
        <v>117.0535</v>
      </c>
      <c r="AP1586" s="79"/>
      <c r="AQ1586" s="24">
        <v>80</v>
      </c>
      <c r="AR1586" s="25">
        <v>200</v>
      </c>
      <c r="AS1586" s="25">
        <v>0</v>
      </c>
      <c r="AT1586" s="25">
        <v>15</v>
      </c>
      <c r="AU1586" s="25">
        <v>4</v>
      </c>
      <c r="AV1586" s="62">
        <f t="shared" si="619"/>
        <v>299</v>
      </c>
      <c r="AW1586" s="64">
        <f t="shared" si="620"/>
        <v>284.05</v>
      </c>
      <c r="AX1586" s="114">
        <v>6</v>
      </c>
      <c r="AY1586" s="114">
        <v>20</v>
      </c>
      <c r="AZ1586" s="114">
        <v>8</v>
      </c>
      <c r="BA1586" s="114">
        <v>1</v>
      </c>
      <c r="BB1586" s="81">
        <f t="shared" si="621"/>
        <v>35</v>
      </c>
      <c r="BC1586" s="80">
        <f t="shared" si="622"/>
        <v>249.05</v>
      </c>
      <c r="BD1586" s="36">
        <f t="shared" si="634"/>
        <v>117.0535</v>
      </c>
      <c r="BE1586" s="80">
        <f t="shared" si="623"/>
        <v>129.506</v>
      </c>
    </row>
    <row r="1587" spans="1:57" ht="17.399999999999999">
      <c r="A1587" s="217">
        <v>41941</v>
      </c>
      <c r="B1587" s="201" t="str">
        <f t="shared" si="611"/>
        <v>14:30:00</v>
      </c>
      <c r="C1587" s="27" t="s">
        <v>33</v>
      </c>
      <c r="D1587" s="44">
        <v>1041</v>
      </c>
      <c r="E1587" s="44">
        <v>0</v>
      </c>
      <c r="F1587" s="61">
        <v>0</v>
      </c>
      <c r="G1587" s="44">
        <v>37</v>
      </c>
      <c r="H1587" s="44"/>
      <c r="I1587" s="35">
        <v>0</v>
      </c>
      <c r="J1587" s="55">
        <f t="shared" si="614"/>
        <v>1041</v>
      </c>
      <c r="K1587" s="55">
        <f t="shared" si="630"/>
        <v>37</v>
      </c>
      <c r="L1587" s="35">
        <v>710</v>
      </c>
      <c r="M1587" s="19">
        <v>415</v>
      </c>
      <c r="N1587" s="19"/>
      <c r="O1587" s="45">
        <v>0</v>
      </c>
      <c r="P1587" s="56">
        <v>15</v>
      </c>
      <c r="Q1587" s="56"/>
      <c r="R1587" s="55">
        <f t="shared" si="624"/>
        <v>1125</v>
      </c>
      <c r="S1587" s="55">
        <f t="shared" si="613"/>
        <v>15</v>
      </c>
      <c r="T1587" s="57">
        <f t="shared" si="625"/>
        <v>52</v>
      </c>
      <c r="U1587" s="101">
        <v>3.8</v>
      </c>
      <c r="V1587" s="44">
        <v>3.5</v>
      </c>
      <c r="W1587" s="44">
        <v>7.4</v>
      </c>
      <c r="X1587" s="44"/>
      <c r="Y1587" s="44"/>
      <c r="Z1587" s="44"/>
      <c r="AA1587" s="44"/>
      <c r="AB1587" s="44"/>
      <c r="AC1587" s="68">
        <f t="shared" si="615"/>
        <v>0</v>
      </c>
      <c r="AD1587" s="33"/>
      <c r="AE1587" s="20">
        <f t="shared" si="616"/>
        <v>0</v>
      </c>
      <c r="AF1587" s="85">
        <f>T1587+U1587+V1587+W1587+X1587+Y1587+Z1587+AA1587+AB1587</f>
        <v>66.7</v>
      </c>
      <c r="AG1587" s="21">
        <f t="shared" si="627"/>
        <v>66.7</v>
      </c>
      <c r="AH1587" s="82"/>
      <c r="AI1587" s="78"/>
      <c r="AJ1587" s="22">
        <f t="shared" si="631"/>
        <v>66.7</v>
      </c>
      <c r="AK1587" s="23">
        <f t="shared" si="632"/>
        <v>50.353499999999997</v>
      </c>
      <c r="AL1587" s="58"/>
      <c r="AM1587" s="24">
        <f t="shared" si="633"/>
        <v>0</v>
      </c>
      <c r="AN1587" s="25">
        <f t="shared" si="617"/>
        <v>117.0535</v>
      </c>
      <c r="AO1587" s="28">
        <f t="shared" si="618"/>
        <v>117.0535</v>
      </c>
      <c r="AP1587" s="79"/>
      <c r="AQ1587" s="24">
        <v>80</v>
      </c>
      <c r="AR1587" s="25">
        <v>200</v>
      </c>
      <c r="AS1587" s="25">
        <v>0</v>
      </c>
      <c r="AT1587" s="25">
        <v>15</v>
      </c>
      <c r="AU1587" s="25">
        <v>4</v>
      </c>
      <c r="AV1587" s="62">
        <f t="shared" si="619"/>
        <v>299</v>
      </c>
      <c r="AW1587" s="64">
        <f t="shared" si="620"/>
        <v>284.05</v>
      </c>
      <c r="AX1587" s="114">
        <v>6</v>
      </c>
      <c r="AY1587" s="114">
        <v>20</v>
      </c>
      <c r="AZ1587" s="114">
        <v>8</v>
      </c>
      <c r="BA1587" s="114">
        <v>1</v>
      </c>
      <c r="BB1587" s="81">
        <f t="shared" si="621"/>
        <v>35</v>
      </c>
      <c r="BC1587" s="80">
        <f t="shared" si="622"/>
        <v>249.05</v>
      </c>
      <c r="BD1587" s="36">
        <f t="shared" si="634"/>
        <v>117.0535</v>
      </c>
      <c r="BE1587" s="80">
        <f t="shared" si="623"/>
        <v>129.506</v>
      </c>
    </row>
    <row r="1588" spans="1:57" ht="17.399999999999999">
      <c r="A1588" s="217">
        <v>41941</v>
      </c>
      <c r="B1588" s="201" t="str">
        <f t="shared" si="611"/>
        <v>15:00:00</v>
      </c>
      <c r="C1588" s="27" t="s">
        <v>21</v>
      </c>
      <c r="D1588" s="44">
        <v>1080</v>
      </c>
      <c r="E1588" s="44">
        <v>0</v>
      </c>
      <c r="F1588" s="61">
        <v>479</v>
      </c>
      <c r="G1588" s="44">
        <v>38</v>
      </c>
      <c r="H1588" s="44"/>
      <c r="I1588" s="35">
        <v>16</v>
      </c>
      <c r="J1588" s="55">
        <f t="shared" si="614"/>
        <v>1559</v>
      </c>
      <c r="K1588" s="55">
        <f t="shared" si="630"/>
        <v>54</v>
      </c>
      <c r="L1588" s="35">
        <v>477</v>
      </c>
      <c r="M1588" s="19">
        <v>422</v>
      </c>
      <c r="N1588" s="19"/>
      <c r="O1588" s="45">
        <v>19</v>
      </c>
      <c r="P1588" s="56">
        <v>15</v>
      </c>
      <c r="Q1588" s="56"/>
      <c r="R1588" s="55">
        <f t="shared" si="624"/>
        <v>899</v>
      </c>
      <c r="S1588" s="55">
        <f t="shared" si="613"/>
        <v>34</v>
      </c>
      <c r="T1588" s="57">
        <f t="shared" si="625"/>
        <v>88</v>
      </c>
      <c r="U1588" s="101">
        <v>4.4000000000000004</v>
      </c>
      <c r="V1588" s="44">
        <v>3.5</v>
      </c>
      <c r="W1588" s="44">
        <v>7.8</v>
      </c>
      <c r="X1588" s="44"/>
      <c r="Y1588" s="44"/>
      <c r="Z1588" s="44"/>
      <c r="AA1588" s="44"/>
      <c r="AB1588" s="44"/>
      <c r="AC1588" s="68">
        <f t="shared" si="615"/>
        <v>0</v>
      </c>
      <c r="AD1588" s="33"/>
      <c r="AE1588" s="20">
        <f t="shared" si="616"/>
        <v>0</v>
      </c>
      <c r="AF1588" s="85">
        <f t="shared" ref="AF1588:AF1613" si="635">T1588+U1588+V1588+W1588+X1588+Y1588+Z1588+AA1588+AB1588</f>
        <v>103.7</v>
      </c>
      <c r="AG1588" s="21">
        <f t="shared" si="627"/>
        <v>103.7</v>
      </c>
      <c r="AH1588" s="82"/>
      <c r="AI1588" s="78"/>
      <c r="AJ1588" s="22">
        <f t="shared" si="631"/>
        <v>103.7</v>
      </c>
      <c r="AK1588" s="23">
        <f t="shared" si="632"/>
        <v>13.353499999999997</v>
      </c>
      <c r="AL1588" s="58"/>
      <c r="AM1588" s="24">
        <f t="shared" si="633"/>
        <v>0</v>
      </c>
      <c r="AN1588" s="25">
        <f t="shared" si="617"/>
        <v>117.0535</v>
      </c>
      <c r="AO1588" s="28">
        <f t="shared" si="618"/>
        <v>117.0535</v>
      </c>
      <c r="AP1588" s="79"/>
      <c r="AQ1588" s="24">
        <v>80</v>
      </c>
      <c r="AR1588" s="25">
        <v>200</v>
      </c>
      <c r="AS1588" s="25">
        <v>0</v>
      </c>
      <c r="AT1588" s="25">
        <v>15</v>
      </c>
      <c r="AU1588" s="25">
        <v>4</v>
      </c>
      <c r="AV1588" s="62">
        <f t="shared" si="619"/>
        <v>299</v>
      </c>
      <c r="AW1588" s="64">
        <f t="shared" si="620"/>
        <v>284.05</v>
      </c>
      <c r="AX1588" s="114">
        <v>6</v>
      </c>
      <c r="AY1588" s="114">
        <v>20</v>
      </c>
      <c r="AZ1588" s="114">
        <v>8</v>
      </c>
      <c r="BA1588" s="114">
        <v>1</v>
      </c>
      <c r="BB1588" s="81">
        <f t="shared" si="621"/>
        <v>35</v>
      </c>
      <c r="BC1588" s="80">
        <f t="shared" si="622"/>
        <v>249.05</v>
      </c>
      <c r="BD1588" s="36">
        <f t="shared" si="634"/>
        <v>117.0535</v>
      </c>
      <c r="BE1588" s="80">
        <f t="shared" si="623"/>
        <v>129.506</v>
      </c>
    </row>
    <row r="1589" spans="1:57" ht="17.399999999999999">
      <c r="A1589" s="217">
        <v>41941</v>
      </c>
      <c r="B1589" s="201" t="str">
        <f t="shared" si="611"/>
        <v>15:30:00</v>
      </c>
      <c r="C1589" s="27" t="s">
        <v>34</v>
      </c>
      <c r="D1589" s="44">
        <v>983</v>
      </c>
      <c r="E1589" s="44">
        <v>106</v>
      </c>
      <c r="F1589" s="61">
        <v>570</v>
      </c>
      <c r="G1589" s="44">
        <v>53</v>
      </c>
      <c r="H1589" s="44"/>
      <c r="I1589" s="35">
        <v>20</v>
      </c>
      <c r="J1589" s="55">
        <f t="shared" si="614"/>
        <v>1659</v>
      </c>
      <c r="K1589" s="55">
        <f t="shared" si="630"/>
        <v>73</v>
      </c>
      <c r="L1589" s="35">
        <v>697</v>
      </c>
      <c r="M1589" s="19">
        <v>426</v>
      </c>
      <c r="N1589" s="19"/>
      <c r="O1589" s="45">
        <v>24</v>
      </c>
      <c r="P1589" s="56">
        <v>15</v>
      </c>
      <c r="Q1589" s="56"/>
      <c r="R1589" s="55">
        <f t="shared" si="624"/>
        <v>1123</v>
      </c>
      <c r="S1589" s="55">
        <f t="shared" si="613"/>
        <v>39</v>
      </c>
      <c r="T1589" s="57">
        <f t="shared" si="625"/>
        <v>112</v>
      </c>
      <c r="U1589" s="101">
        <v>4.4000000000000004</v>
      </c>
      <c r="V1589" s="44">
        <v>5</v>
      </c>
      <c r="W1589" s="44">
        <v>7.8</v>
      </c>
      <c r="X1589" s="44"/>
      <c r="Y1589" s="44"/>
      <c r="Z1589" s="44"/>
      <c r="AA1589" s="44"/>
      <c r="AB1589" s="44"/>
      <c r="AC1589" s="68">
        <f t="shared" si="615"/>
        <v>0</v>
      </c>
      <c r="AD1589" s="33"/>
      <c r="AE1589" s="20">
        <f t="shared" si="616"/>
        <v>0</v>
      </c>
      <c r="AF1589" s="85">
        <f t="shared" si="635"/>
        <v>129.20000000000002</v>
      </c>
      <c r="AG1589" s="21">
        <f t="shared" si="627"/>
        <v>129.20000000000002</v>
      </c>
      <c r="AH1589" s="82"/>
      <c r="AI1589" s="78"/>
      <c r="AJ1589" s="22">
        <f t="shared" si="631"/>
        <v>129.20000000000002</v>
      </c>
      <c r="AK1589" s="23">
        <f t="shared" si="632"/>
        <v>-12.146500000000017</v>
      </c>
      <c r="AL1589" s="58"/>
      <c r="AM1589" s="24">
        <f t="shared" si="633"/>
        <v>0</v>
      </c>
      <c r="AN1589" s="25">
        <f t="shared" si="617"/>
        <v>117.0535</v>
      </c>
      <c r="AO1589" s="28">
        <f t="shared" si="618"/>
        <v>117.0535</v>
      </c>
      <c r="AP1589" s="79"/>
      <c r="AQ1589" s="24">
        <v>80</v>
      </c>
      <c r="AR1589" s="25">
        <v>200</v>
      </c>
      <c r="AS1589" s="25">
        <v>0</v>
      </c>
      <c r="AT1589" s="25">
        <v>15</v>
      </c>
      <c r="AU1589" s="25">
        <v>4</v>
      </c>
      <c r="AV1589" s="62">
        <f t="shared" si="619"/>
        <v>299</v>
      </c>
      <c r="AW1589" s="64">
        <f t="shared" si="620"/>
        <v>284.05</v>
      </c>
      <c r="AX1589" s="114">
        <v>6</v>
      </c>
      <c r="AY1589" s="114">
        <v>20</v>
      </c>
      <c r="AZ1589" s="114">
        <v>8</v>
      </c>
      <c r="BA1589" s="114">
        <v>1</v>
      </c>
      <c r="BB1589" s="81">
        <f t="shared" si="621"/>
        <v>35</v>
      </c>
      <c r="BC1589" s="80">
        <f t="shared" si="622"/>
        <v>249.05</v>
      </c>
      <c r="BD1589" s="36">
        <f t="shared" si="634"/>
        <v>117.0535</v>
      </c>
      <c r="BE1589" s="80">
        <f t="shared" si="623"/>
        <v>129.506</v>
      </c>
    </row>
    <row r="1590" spans="1:57" ht="17.399999999999999">
      <c r="A1590" s="217">
        <v>41941</v>
      </c>
      <c r="B1590" s="201" t="str">
        <f t="shared" si="611"/>
        <v>16:00:00</v>
      </c>
      <c r="C1590" s="27" t="s">
        <v>22</v>
      </c>
      <c r="D1590" s="44">
        <v>1083</v>
      </c>
      <c r="E1590" s="44">
        <v>168</v>
      </c>
      <c r="F1590" s="61">
        <v>644</v>
      </c>
      <c r="G1590" s="44">
        <v>44</v>
      </c>
      <c r="H1590" s="44"/>
      <c r="I1590" s="35">
        <v>20</v>
      </c>
      <c r="J1590" s="55">
        <f t="shared" si="614"/>
        <v>1895</v>
      </c>
      <c r="K1590" s="55">
        <f>G1590+H1590+I1590</f>
        <v>64</v>
      </c>
      <c r="L1590" s="35">
        <v>711</v>
      </c>
      <c r="M1590" s="19">
        <v>422</v>
      </c>
      <c r="N1590" s="19"/>
      <c r="O1590" s="45">
        <v>24</v>
      </c>
      <c r="P1590" s="56">
        <v>15</v>
      </c>
      <c r="Q1590" s="56"/>
      <c r="R1590" s="55">
        <f t="shared" si="624"/>
        <v>1133</v>
      </c>
      <c r="S1590" s="55">
        <f t="shared" si="613"/>
        <v>39</v>
      </c>
      <c r="T1590" s="57">
        <f t="shared" si="625"/>
        <v>103</v>
      </c>
      <c r="U1590" s="101">
        <v>4.4000000000000004</v>
      </c>
      <c r="V1590" s="44">
        <v>5.5</v>
      </c>
      <c r="W1590" s="44">
        <v>9</v>
      </c>
      <c r="X1590" s="44"/>
      <c r="Y1590" s="44"/>
      <c r="Z1590" s="44"/>
      <c r="AA1590" s="44"/>
      <c r="AB1590" s="44"/>
      <c r="AC1590" s="68">
        <f t="shared" si="615"/>
        <v>0</v>
      </c>
      <c r="AD1590" s="33"/>
      <c r="AE1590" s="20">
        <f t="shared" si="616"/>
        <v>0</v>
      </c>
      <c r="AF1590" s="85">
        <f t="shared" si="635"/>
        <v>121.9</v>
      </c>
      <c r="AG1590" s="21">
        <f t="shared" si="627"/>
        <v>121.9</v>
      </c>
      <c r="AH1590" s="82"/>
      <c r="AI1590" s="78"/>
      <c r="AJ1590" s="22">
        <f t="shared" si="631"/>
        <v>121.9</v>
      </c>
      <c r="AK1590" s="23">
        <f t="shared" si="632"/>
        <v>-4.846500000000006</v>
      </c>
      <c r="AL1590" s="58"/>
      <c r="AM1590" s="24">
        <f t="shared" si="633"/>
        <v>0</v>
      </c>
      <c r="AN1590" s="25">
        <f t="shared" si="617"/>
        <v>117.0535</v>
      </c>
      <c r="AO1590" s="28">
        <f t="shared" si="618"/>
        <v>117.0535</v>
      </c>
      <c r="AP1590" s="79"/>
      <c r="AQ1590" s="24">
        <v>80</v>
      </c>
      <c r="AR1590" s="25">
        <v>200</v>
      </c>
      <c r="AS1590" s="25">
        <v>0</v>
      </c>
      <c r="AT1590" s="25">
        <v>15</v>
      </c>
      <c r="AU1590" s="25">
        <v>4</v>
      </c>
      <c r="AV1590" s="62">
        <f t="shared" si="619"/>
        <v>299</v>
      </c>
      <c r="AW1590" s="64">
        <f t="shared" si="620"/>
        <v>284.05</v>
      </c>
      <c r="AX1590" s="114">
        <v>6</v>
      </c>
      <c r="AY1590" s="114">
        <v>20</v>
      </c>
      <c r="AZ1590" s="114">
        <v>8</v>
      </c>
      <c r="BA1590" s="114">
        <v>1</v>
      </c>
      <c r="BB1590" s="81">
        <f t="shared" si="621"/>
        <v>35</v>
      </c>
      <c r="BC1590" s="80">
        <f t="shared" si="622"/>
        <v>249.05</v>
      </c>
      <c r="BD1590" s="36">
        <f t="shared" si="634"/>
        <v>117.0535</v>
      </c>
      <c r="BE1590" s="80">
        <f t="shared" si="623"/>
        <v>129.506</v>
      </c>
    </row>
    <row r="1591" spans="1:57" ht="17.399999999999999">
      <c r="A1591" s="217">
        <v>41941</v>
      </c>
      <c r="B1591" s="201" t="str">
        <f t="shared" si="611"/>
        <v>16:30:00</v>
      </c>
      <c r="C1591" s="27" t="s">
        <v>49</v>
      </c>
      <c r="D1591" s="44">
        <v>1080</v>
      </c>
      <c r="E1591" s="44">
        <v>349</v>
      </c>
      <c r="F1591" s="44">
        <v>655</v>
      </c>
      <c r="G1591" s="44">
        <v>50</v>
      </c>
      <c r="H1591" s="44"/>
      <c r="I1591" s="35">
        <v>21</v>
      </c>
      <c r="J1591" s="55">
        <f t="shared" si="614"/>
        <v>2084</v>
      </c>
      <c r="K1591" s="55">
        <f t="shared" si="630"/>
        <v>71</v>
      </c>
      <c r="L1591" s="35">
        <v>702</v>
      </c>
      <c r="M1591" s="19">
        <v>399</v>
      </c>
      <c r="N1591" s="19"/>
      <c r="O1591" s="45">
        <v>23</v>
      </c>
      <c r="P1591" s="56">
        <v>14</v>
      </c>
      <c r="Q1591" s="56"/>
      <c r="R1591" s="55">
        <f t="shared" si="624"/>
        <v>1101</v>
      </c>
      <c r="S1591" s="55">
        <f t="shared" si="613"/>
        <v>37</v>
      </c>
      <c r="T1591" s="57">
        <f t="shared" si="625"/>
        <v>108</v>
      </c>
      <c r="U1591" s="101">
        <v>4.4000000000000004</v>
      </c>
      <c r="V1591" s="44">
        <v>5.5</v>
      </c>
      <c r="W1591" s="44">
        <v>9</v>
      </c>
      <c r="X1591" s="44"/>
      <c r="Y1591" s="44"/>
      <c r="Z1591" s="44"/>
      <c r="AA1591" s="44"/>
      <c r="AB1591" s="44"/>
      <c r="AC1591" s="68">
        <f t="shared" si="615"/>
        <v>0</v>
      </c>
      <c r="AD1591" s="33"/>
      <c r="AE1591" s="20">
        <f t="shared" si="616"/>
        <v>0</v>
      </c>
      <c r="AF1591" s="85">
        <f t="shared" si="635"/>
        <v>126.9</v>
      </c>
      <c r="AG1591" s="21">
        <f t="shared" si="627"/>
        <v>126.9</v>
      </c>
      <c r="AH1591" s="82"/>
      <c r="AI1591" s="78"/>
      <c r="AJ1591" s="22">
        <f t="shared" si="631"/>
        <v>126.9</v>
      </c>
      <c r="AK1591" s="23">
        <f t="shared" si="632"/>
        <v>-9.846500000000006</v>
      </c>
      <c r="AL1591" s="58"/>
      <c r="AM1591" s="24">
        <f t="shared" si="633"/>
        <v>0</v>
      </c>
      <c r="AN1591" s="25">
        <f t="shared" si="617"/>
        <v>117.0535</v>
      </c>
      <c r="AO1591" s="28">
        <f t="shared" si="618"/>
        <v>117.0535</v>
      </c>
      <c r="AP1591" s="79"/>
      <c r="AQ1591" s="24">
        <v>80</v>
      </c>
      <c r="AR1591" s="25">
        <v>200</v>
      </c>
      <c r="AS1591" s="25">
        <v>0</v>
      </c>
      <c r="AT1591" s="25">
        <v>15</v>
      </c>
      <c r="AU1591" s="25">
        <v>4</v>
      </c>
      <c r="AV1591" s="62">
        <f t="shared" si="619"/>
        <v>299</v>
      </c>
      <c r="AW1591" s="64">
        <f t="shared" si="620"/>
        <v>284.05</v>
      </c>
      <c r="AX1591" s="114">
        <v>6</v>
      </c>
      <c r="AY1591" s="114">
        <v>20</v>
      </c>
      <c r="AZ1591" s="114">
        <v>8</v>
      </c>
      <c r="BA1591" s="114">
        <v>1</v>
      </c>
      <c r="BB1591" s="81">
        <f t="shared" si="621"/>
        <v>35</v>
      </c>
      <c r="BC1591" s="80">
        <f t="shared" si="622"/>
        <v>249.05</v>
      </c>
      <c r="BD1591" s="36">
        <f t="shared" si="634"/>
        <v>117.0535</v>
      </c>
      <c r="BE1591" s="80">
        <f t="shared" si="623"/>
        <v>129.506</v>
      </c>
    </row>
    <row r="1592" spans="1:57" ht="17.399999999999999">
      <c r="A1592" s="217">
        <v>41941</v>
      </c>
      <c r="B1592" s="201" t="str">
        <f t="shared" si="611"/>
        <v>17:00:00</v>
      </c>
      <c r="C1592" s="27" t="s">
        <v>23</v>
      </c>
      <c r="D1592" s="44">
        <v>1055</v>
      </c>
      <c r="E1592" s="44">
        <v>342</v>
      </c>
      <c r="F1592" s="44">
        <v>664</v>
      </c>
      <c r="G1592" s="44">
        <v>50</v>
      </c>
      <c r="H1592" s="44"/>
      <c r="I1592" s="35">
        <v>21</v>
      </c>
      <c r="J1592" s="55">
        <f t="shared" si="614"/>
        <v>2061</v>
      </c>
      <c r="K1592" s="55">
        <f t="shared" si="630"/>
        <v>71</v>
      </c>
      <c r="L1592" s="35">
        <v>692</v>
      </c>
      <c r="M1592" s="19">
        <v>384</v>
      </c>
      <c r="N1592" s="19"/>
      <c r="O1592" s="45">
        <v>23</v>
      </c>
      <c r="P1592" s="56">
        <v>13</v>
      </c>
      <c r="Q1592" s="56"/>
      <c r="R1592" s="55">
        <f t="shared" si="624"/>
        <v>1076</v>
      </c>
      <c r="S1592" s="55">
        <f t="shared" si="613"/>
        <v>36</v>
      </c>
      <c r="T1592" s="57">
        <f t="shared" si="625"/>
        <v>107</v>
      </c>
      <c r="U1592" s="101">
        <v>4.4000000000000004</v>
      </c>
      <c r="V1592" s="44">
        <v>5.5</v>
      </c>
      <c r="W1592" s="44">
        <v>8.6</v>
      </c>
      <c r="X1592" s="44"/>
      <c r="Y1592" s="44"/>
      <c r="Z1592" s="44"/>
      <c r="AA1592" s="44"/>
      <c r="AB1592" s="44"/>
      <c r="AC1592" s="68">
        <f t="shared" si="615"/>
        <v>0</v>
      </c>
      <c r="AD1592" s="33"/>
      <c r="AE1592" s="20">
        <f t="shared" si="616"/>
        <v>0</v>
      </c>
      <c r="AF1592" s="85">
        <f t="shared" si="635"/>
        <v>125.5</v>
      </c>
      <c r="AG1592" s="21">
        <f t="shared" si="627"/>
        <v>125.5</v>
      </c>
      <c r="AH1592" s="82">
        <v>122</v>
      </c>
      <c r="AI1592" s="78"/>
      <c r="AJ1592" s="22">
        <f t="shared" si="631"/>
        <v>125.5</v>
      </c>
      <c r="AK1592" s="23">
        <f t="shared" si="632"/>
        <v>-8.4465000000000003</v>
      </c>
      <c r="AL1592" s="58"/>
      <c r="AM1592" s="24">
        <f t="shared" si="633"/>
        <v>0</v>
      </c>
      <c r="AN1592" s="25">
        <f t="shared" si="617"/>
        <v>117.0535</v>
      </c>
      <c r="AO1592" s="28">
        <f t="shared" si="618"/>
        <v>117.0535</v>
      </c>
      <c r="AP1592" s="79"/>
      <c r="AQ1592" s="24">
        <v>80</v>
      </c>
      <c r="AR1592" s="25">
        <v>200</v>
      </c>
      <c r="AS1592" s="25">
        <v>0</v>
      </c>
      <c r="AT1592" s="25">
        <v>15</v>
      </c>
      <c r="AU1592" s="25">
        <v>4</v>
      </c>
      <c r="AV1592" s="62">
        <f t="shared" si="619"/>
        <v>299</v>
      </c>
      <c r="AW1592" s="64">
        <f t="shared" si="620"/>
        <v>284.05</v>
      </c>
      <c r="AX1592" s="114">
        <v>6</v>
      </c>
      <c r="AY1592" s="114">
        <v>20</v>
      </c>
      <c r="AZ1592" s="114">
        <v>8</v>
      </c>
      <c r="BA1592" s="114">
        <v>1</v>
      </c>
      <c r="BB1592" s="81">
        <f t="shared" si="621"/>
        <v>35</v>
      </c>
      <c r="BC1592" s="80">
        <f t="shared" si="622"/>
        <v>249.05</v>
      </c>
      <c r="BD1592" s="36">
        <f t="shared" si="634"/>
        <v>117.0535</v>
      </c>
      <c r="BE1592" s="80">
        <f t="shared" si="623"/>
        <v>129.506</v>
      </c>
    </row>
    <row r="1593" spans="1:57" ht="17.399999999999999">
      <c r="A1593" s="217">
        <v>41941</v>
      </c>
      <c r="B1593" s="201" t="str">
        <f t="shared" si="611"/>
        <v>17:30:00</v>
      </c>
      <c r="C1593" s="27" t="s">
        <v>50</v>
      </c>
      <c r="D1593" s="44">
        <v>1065</v>
      </c>
      <c r="E1593" s="44">
        <v>335</v>
      </c>
      <c r="F1593" s="44">
        <v>662</v>
      </c>
      <c r="G1593" s="44">
        <v>49</v>
      </c>
      <c r="H1593" s="44"/>
      <c r="I1593" s="35">
        <v>21</v>
      </c>
      <c r="J1593" s="55">
        <f t="shared" si="614"/>
        <v>2062</v>
      </c>
      <c r="K1593" s="55">
        <f t="shared" si="630"/>
        <v>70</v>
      </c>
      <c r="L1593" s="35">
        <v>712</v>
      </c>
      <c r="M1593" s="19">
        <v>389</v>
      </c>
      <c r="N1593" s="19"/>
      <c r="O1593" s="45">
        <v>23</v>
      </c>
      <c r="P1593" s="56">
        <v>14</v>
      </c>
      <c r="Q1593" s="56"/>
      <c r="R1593" s="55">
        <f t="shared" si="624"/>
        <v>1101</v>
      </c>
      <c r="S1593" s="55">
        <f t="shared" si="613"/>
        <v>37</v>
      </c>
      <c r="T1593" s="57">
        <f t="shared" si="625"/>
        <v>107</v>
      </c>
      <c r="U1593" s="101">
        <v>4.4000000000000004</v>
      </c>
      <c r="V1593" s="44">
        <v>5.5</v>
      </c>
      <c r="W1593" s="44">
        <v>8.6</v>
      </c>
      <c r="X1593" s="44"/>
      <c r="Y1593" s="44"/>
      <c r="Z1593" s="44"/>
      <c r="AA1593" s="44"/>
      <c r="AB1593" s="44"/>
      <c r="AC1593" s="68">
        <f t="shared" si="615"/>
        <v>0</v>
      </c>
      <c r="AD1593" s="33"/>
      <c r="AE1593" s="20">
        <f t="shared" si="616"/>
        <v>0</v>
      </c>
      <c r="AF1593" s="85">
        <f t="shared" si="635"/>
        <v>125.5</v>
      </c>
      <c r="AG1593" s="83">
        <f t="shared" si="627"/>
        <v>125.5</v>
      </c>
      <c r="AH1593" s="84">
        <v>131</v>
      </c>
      <c r="AI1593" s="78"/>
      <c r="AJ1593" s="22">
        <f t="shared" si="631"/>
        <v>125.5</v>
      </c>
      <c r="AK1593" s="23">
        <f t="shared" si="632"/>
        <v>-8.4465000000000003</v>
      </c>
      <c r="AL1593" s="58"/>
      <c r="AM1593" s="24">
        <f t="shared" si="633"/>
        <v>0</v>
      </c>
      <c r="AN1593" s="25">
        <f t="shared" si="617"/>
        <v>117.0535</v>
      </c>
      <c r="AO1593" s="28">
        <f t="shared" si="618"/>
        <v>117.0535</v>
      </c>
      <c r="AP1593" s="79"/>
      <c r="AQ1593" s="24">
        <v>80</v>
      </c>
      <c r="AR1593" s="25">
        <v>200</v>
      </c>
      <c r="AS1593" s="25">
        <v>0</v>
      </c>
      <c r="AT1593" s="25">
        <v>15</v>
      </c>
      <c r="AU1593" s="25">
        <v>4</v>
      </c>
      <c r="AV1593" s="62">
        <f t="shared" si="619"/>
        <v>299</v>
      </c>
      <c r="AW1593" s="64">
        <f t="shared" si="620"/>
        <v>284.05</v>
      </c>
      <c r="AX1593" s="114">
        <v>6</v>
      </c>
      <c r="AY1593" s="114">
        <v>20</v>
      </c>
      <c r="AZ1593" s="114">
        <v>8</v>
      </c>
      <c r="BA1593" s="114">
        <v>1</v>
      </c>
      <c r="BB1593" s="81">
        <f t="shared" si="621"/>
        <v>35</v>
      </c>
      <c r="BC1593" s="80">
        <f t="shared" si="622"/>
        <v>249.05</v>
      </c>
      <c r="BD1593" s="36">
        <f t="shared" si="634"/>
        <v>117.0535</v>
      </c>
      <c r="BE1593" s="80">
        <f t="shared" si="623"/>
        <v>129.506</v>
      </c>
    </row>
    <row r="1594" spans="1:57" ht="17.399999999999999">
      <c r="A1594" s="217">
        <v>41941</v>
      </c>
      <c r="B1594" s="201" t="str">
        <f t="shared" si="611"/>
        <v>18:00:00</v>
      </c>
      <c r="C1594" s="27" t="s">
        <v>24</v>
      </c>
      <c r="D1594" s="44">
        <v>703</v>
      </c>
      <c r="E1594" s="44">
        <v>383</v>
      </c>
      <c r="F1594" s="44">
        <v>786</v>
      </c>
      <c r="G1594" s="44">
        <v>40</v>
      </c>
      <c r="H1594" s="44"/>
      <c r="I1594" s="35">
        <v>25</v>
      </c>
      <c r="J1594" s="55">
        <f t="shared" si="614"/>
        <v>1872</v>
      </c>
      <c r="K1594" s="55">
        <f t="shared" si="630"/>
        <v>65</v>
      </c>
      <c r="L1594" s="35">
        <v>804</v>
      </c>
      <c r="M1594" s="19">
        <v>366</v>
      </c>
      <c r="N1594" s="19"/>
      <c r="O1594" s="56">
        <v>26</v>
      </c>
      <c r="P1594" s="56">
        <v>14</v>
      </c>
      <c r="Q1594" s="56"/>
      <c r="R1594" s="55">
        <f>SUM(L1594+M1594+N1594)</f>
        <v>1170</v>
      </c>
      <c r="S1594" s="55">
        <f>O1594+P1594+Q1594</f>
        <v>40</v>
      </c>
      <c r="T1594" s="57">
        <f t="shared" si="625"/>
        <v>105</v>
      </c>
      <c r="U1594" s="101">
        <v>5.24</v>
      </c>
      <c r="V1594" s="35">
        <v>8.5</v>
      </c>
      <c r="W1594" s="44">
        <v>11.3</v>
      </c>
      <c r="X1594" s="44"/>
      <c r="Y1594" s="44"/>
      <c r="Z1594" s="44"/>
      <c r="AA1594" s="44"/>
      <c r="AB1594" s="44"/>
      <c r="AC1594" s="68">
        <f t="shared" si="615"/>
        <v>0</v>
      </c>
      <c r="AD1594" s="33"/>
      <c r="AE1594" s="20">
        <f t="shared" si="616"/>
        <v>0</v>
      </c>
      <c r="AF1594" s="85">
        <f t="shared" si="635"/>
        <v>130.04</v>
      </c>
      <c r="AG1594" s="83">
        <f t="shared" si="627"/>
        <v>130.04</v>
      </c>
      <c r="AH1594" s="84">
        <v>131</v>
      </c>
      <c r="AI1594" s="78"/>
      <c r="AJ1594" s="22">
        <f t="shared" si="631"/>
        <v>130.04</v>
      </c>
      <c r="AK1594" s="23">
        <f t="shared" si="632"/>
        <v>-12.986499999999992</v>
      </c>
      <c r="AL1594" s="58"/>
      <c r="AM1594" s="24">
        <f t="shared" si="633"/>
        <v>0</v>
      </c>
      <c r="AN1594" s="25">
        <f t="shared" si="617"/>
        <v>117.0535</v>
      </c>
      <c r="AO1594" s="28">
        <f t="shared" si="618"/>
        <v>117.0535</v>
      </c>
      <c r="AP1594" s="79"/>
      <c r="AQ1594" s="24">
        <v>80</v>
      </c>
      <c r="AR1594" s="25">
        <v>200</v>
      </c>
      <c r="AS1594" s="25">
        <v>0</v>
      </c>
      <c r="AT1594" s="25">
        <v>15</v>
      </c>
      <c r="AU1594" s="25">
        <v>4</v>
      </c>
      <c r="AV1594" s="62">
        <f>SUM(AQ1594:AU1594)</f>
        <v>299</v>
      </c>
      <c r="AW1594" s="64">
        <f t="shared" si="620"/>
        <v>284.05</v>
      </c>
      <c r="AX1594" s="114">
        <v>6</v>
      </c>
      <c r="AY1594" s="114">
        <v>20</v>
      </c>
      <c r="AZ1594" s="114">
        <v>8</v>
      </c>
      <c r="BA1594" s="114">
        <v>1</v>
      </c>
      <c r="BB1594" s="81">
        <f t="shared" si="621"/>
        <v>35</v>
      </c>
      <c r="BC1594" s="80">
        <f t="shared" si="622"/>
        <v>249.05</v>
      </c>
      <c r="BD1594" s="36">
        <f t="shared" si="634"/>
        <v>117.0535</v>
      </c>
      <c r="BE1594" s="80">
        <f t="shared" si="623"/>
        <v>129.506</v>
      </c>
    </row>
    <row r="1595" spans="1:57" ht="17.399999999999999">
      <c r="A1595" s="217">
        <v>41941</v>
      </c>
      <c r="B1595" s="201" t="str">
        <f t="shared" si="611"/>
        <v>18:01:00</v>
      </c>
      <c r="C1595" s="27" t="s">
        <v>171</v>
      </c>
      <c r="D1595" s="44">
        <v>703</v>
      </c>
      <c r="E1595" s="44">
        <v>383</v>
      </c>
      <c r="F1595" s="44">
        <v>786</v>
      </c>
      <c r="G1595" s="44">
        <v>40</v>
      </c>
      <c r="H1595" s="44"/>
      <c r="I1595" s="35">
        <v>25</v>
      </c>
      <c r="J1595" s="55">
        <f t="shared" si="614"/>
        <v>1872</v>
      </c>
      <c r="K1595" s="55">
        <f t="shared" si="630"/>
        <v>65</v>
      </c>
      <c r="L1595" s="35">
        <v>804</v>
      </c>
      <c r="M1595" s="19">
        <v>366</v>
      </c>
      <c r="N1595" s="19"/>
      <c r="O1595" s="56">
        <v>26</v>
      </c>
      <c r="P1595" s="56">
        <v>14</v>
      </c>
      <c r="Q1595" s="56"/>
      <c r="R1595" s="55">
        <f t="shared" si="624"/>
        <v>1170</v>
      </c>
      <c r="S1595" s="55">
        <f t="shared" si="613"/>
        <v>40</v>
      </c>
      <c r="T1595" s="57">
        <f t="shared" si="625"/>
        <v>105</v>
      </c>
      <c r="U1595" s="101">
        <v>5.24</v>
      </c>
      <c r="V1595" s="35">
        <v>8.5</v>
      </c>
      <c r="W1595" s="44">
        <v>11.3</v>
      </c>
      <c r="X1595" s="44"/>
      <c r="Y1595" s="44"/>
      <c r="Z1595" s="44"/>
      <c r="AA1595" s="44"/>
      <c r="AB1595" s="44"/>
      <c r="AC1595" s="68">
        <f t="shared" si="615"/>
        <v>0</v>
      </c>
      <c r="AD1595" s="33"/>
      <c r="AE1595" s="20">
        <f t="shared" si="616"/>
        <v>0</v>
      </c>
      <c r="AF1595" s="85">
        <f t="shared" si="635"/>
        <v>130.04</v>
      </c>
      <c r="AG1595" s="83">
        <f t="shared" si="627"/>
        <v>130.04</v>
      </c>
      <c r="AH1595" s="84">
        <v>131</v>
      </c>
      <c r="AI1595" s="78"/>
      <c r="AJ1595" s="22">
        <f t="shared" si="631"/>
        <v>130.04</v>
      </c>
      <c r="AK1595" s="23">
        <f t="shared" si="632"/>
        <v>-12.986499999999992</v>
      </c>
      <c r="AL1595" s="58"/>
      <c r="AM1595" s="24">
        <f t="shared" si="633"/>
        <v>0</v>
      </c>
      <c r="AN1595" s="25">
        <f t="shared" si="617"/>
        <v>117.0535</v>
      </c>
      <c r="AO1595" s="28">
        <f t="shared" si="618"/>
        <v>117.0535</v>
      </c>
      <c r="AP1595" s="79"/>
      <c r="AQ1595" s="24">
        <v>80</v>
      </c>
      <c r="AR1595" s="25">
        <v>200</v>
      </c>
      <c r="AS1595" s="25">
        <v>0</v>
      </c>
      <c r="AT1595" s="25">
        <v>15</v>
      </c>
      <c r="AU1595" s="25">
        <v>4</v>
      </c>
      <c r="AV1595" s="62">
        <f>SUM(AQ1595:AU1595)</f>
        <v>299</v>
      </c>
      <c r="AW1595" s="64">
        <f t="shared" si="620"/>
        <v>284.05</v>
      </c>
      <c r="AX1595" s="114">
        <v>6</v>
      </c>
      <c r="AY1595" s="114">
        <v>20</v>
      </c>
      <c r="AZ1595" s="114">
        <v>8</v>
      </c>
      <c r="BA1595" s="114">
        <v>1</v>
      </c>
      <c r="BB1595" s="81">
        <f t="shared" si="621"/>
        <v>35</v>
      </c>
      <c r="BC1595" s="80">
        <f t="shared" si="622"/>
        <v>249.05</v>
      </c>
      <c r="BD1595" s="36">
        <f t="shared" si="634"/>
        <v>117.0535</v>
      </c>
      <c r="BE1595" s="80">
        <f t="shared" si="623"/>
        <v>129.506</v>
      </c>
    </row>
    <row r="1596" spans="1:57" ht="17.399999999999999">
      <c r="A1596" s="217">
        <v>41941</v>
      </c>
      <c r="B1596" s="201" t="str">
        <f t="shared" si="611"/>
        <v>18:30:00</v>
      </c>
      <c r="C1596" s="27" t="s">
        <v>36</v>
      </c>
      <c r="D1596" s="44">
        <v>1000</v>
      </c>
      <c r="E1596" s="44">
        <v>390</v>
      </c>
      <c r="F1596" s="44">
        <v>824</v>
      </c>
      <c r="G1596" s="44">
        <v>47</v>
      </c>
      <c r="H1596" s="44"/>
      <c r="I1596" s="35">
        <v>20</v>
      </c>
      <c r="J1596" s="55">
        <f t="shared" si="614"/>
        <v>2214</v>
      </c>
      <c r="K1596" s="55">
        <f t="shared" si="630"/>
        <v>67</v>
      </c>
      <c r="L1596" s="35">
        <v>848</v>
      </c>
      <c r="M1596" s="19">
        <v>477</v>
      </c>
      <c r="N1596" s="19"/>
      <c r="O1596" s="56">
        <v>18</v>
      </c>
      <c r="P1596" s="56">
        <v>17</v>
      </c>
      <c r="Q1596" s="56"/>
      <c r="R1596" s="55">
        <f t="shared" si="624"/>
        <v>1325</v>
      </c>
      <c r="S1596" s="55">
        <f t="shared" si="613"/>
        <v>35</v>
      </c>
      <c r="T1596" s="57">
        <f t="shared" si="625"/>
        <v>102</v>
      </c>
      <c r="U1596" s="101">
        <v>5.24</v>
      </c>
      <c r="V1596" s="35">
        <v>8.5</v>
      </c>
      <c r="W1596" s="44">
        <v>11.3</v>
      </c>
      <c r="X1596" s="44"/>
      <c r="Y1596" s="44"/>
      <c r="Z1596" s="44"/>
      <c r="AA1596" s="44"/>
      <c r="AB1596" s="44"/>
      <c r="AC1596" s="68">
        <f t="shared" si="615"/>
        <v>0</v>
      </c>
      <c r="AD1596" s="33"/>
      <c r="AE1596" s="20">
        <f t="shared" si="616"/>
        <v>0</v>
      </c>
      <c r="AF1596" s="85">
        <f t="shared" si="635"/>
        <v>127.03999999999999</v>
      </c>
      <c r="AG1596" s="83">
        <f t="shared" si="627"/>
        <v>127.03999999999999</v>
      </c>
      <c r="AH1596" s="84">
        <v>132</v>
      </c>
      <c r="AI1596" s="78"/>
      <c r="AJ1596" s="22">
        <f t="shared" si="631"/>
        <v>127.03999999999999</v>
      </c>
      <c r="AK1596" s="23">
        <f t="shared" si="632"/>
        <v>-9.9864999999999924</v>
      </c>
      <c r="AL1596" s="58"/>
      <c r="AM1596" s="24">
        <f t="shared" si="633"/>
        <v>0</v>
      </c>
      <c r="AN1596" s="25">
        <f t="shared" si="617"/>
        <v>117.0535</v>
      </c>
      <c r="AO1596" s="28">
        <f t="shared" si="618"/>
        <v>117.0535</v>
      </c>
      <c r="AP1596" s="79"/>
      <c r="AQ1596" s="24">
        <v>80</v>
      </c>
      <c r="AR1596" s="25">
        <v>200</v>
      </c>
      <c r="AS1596" s="25">
        <v>0</v>
      </c>
      <c r="AT1596" s="25">
        <v>15</v>
      </c>
      <c r="AU1596" s="25">
        <v>4</v>
      </c>
      <c r="AV1596" s="62">
        <f>SUM(AQ1596:AU1596)</f>
        <v>299</v>
      </c>
      <c r="AW1596" s="64">
        <f t="shared" si="620"/>
        <v>284.05</v>
      </c>
      <c r="AX1596" s="114">
        <v>6</v>
      </c>
      <c r="AY1596" s="114">
        <v>20</v>
      </c>
      <c r="AZ1596" s="114">
        <v>8</v>
      </c>
      <c r="BA1596" s="114">
        <v>1</v>
      </c>
      <c r="BB1596" s="81">
        <f>SUM(AX1596:BA1596)</f>
        <v>35</v>
      </c>
      <c r="BC1596" s="80">
        <f t="shared" si="622"/>
        <v>249.05</v>
      </c>
      <c r="BD1596" s="36">
        <f t="shared" si="634"/>
        <v>117.0535</v>
      </c>
      <c r="BE1596" s="80">
        <f t="shared" si="623"/>
        <v>129.506</v>
      </c>
    </row>
    <row r="1597" spans="1:57" ht="17.399999999999999">
      <c r="A1597" s="217">
        <v>41941</v>
      </c>
      <c r="B1597" s="201" t="str">
        <f t="shared" si="611"/>
        <v>18:45:00</v>
      </c>
      <c r="C1597" s="27" t="s">
        <v>51</v>
      </c>
      <c r="D1597" s="44">
        <v>1000</v>
      </c>
      <c r="E1597" s="44">
        <v>390</v>
      </c>
      <c r="F1597" s="44">
        <v>824</v>
      </c>
      <c r="G1597" s="44">
        <v>47</v>
      </c>
      <c r="H1597" s="44"/>
      <c r="I1597" s="35">
        <v>20</v>
      </c>
      <c r="J1597" s="55">
        <f t="shared" si="614"/>
        <v>2214</v>
      </c>
      <c r="K1597" s="55">
        <f t="shared" si="630"/>
        <v>67</v>
      </c>
      <c r="L1597" s="35">
        <v>848</v>
      </c>
      <c r="M1597" s="19">
        <v>477</v>
      </c>
      <c r="N1597" s="19"/>
      <c r="O1597" s="56">
        <v>18</v>
      </c>
      <c r="P1597" s="56">
        <v>17</v>
      </c>
      <c r="Q1597" s="56"/>
      <c r="R1597" s="55">
        <f t="shared" si="624"/>
        <v>1325</v>
      </c>
      <c r="S1597" s="55">
        <f t="shared" si="613"/>
        <v>35</v>
      </c>
      <c r="T1597" s="57">
        <f t="shared" si="625"/>
        <v>102</v>
      </c>
      <c r="U1597" s="101">
        <v>5.24</v>
      </c>
      <c r="V1597" s="35">
        <v>8.5</v>
      </c>
      <c r="W1597" s="44">
        <v>11.3</v>
      </c>
      <c r="X1597" s="44"/>
      <c r="Y1597" s="44"/>
      <c r="Z1597" s="44"/>
      <c r="AA1597" s="44"/>
      <c r="AB1597" s="44"/>
      <c r="AC1597" s="68">
        <f t="shared" si="615"/>
        <v>0</v>
      </c>
      <c r="AD1597" s="35"/>
      <c r="AE1597" s="20">
        <f t="shared" si="616"/>
        <v>0</v>
      </c>
      <c r="AF1597" s="85">
        <f t="shared" si="635"/>
        <v>127.03999999999999</v>
      </c>
      <c r="AG1597" s="83">
        <f t="shared" si="627"/>
        <v>127.03999999999999</v>
      </c>
      <c r="AH1597" s="84">
        <v>132</v>
      </c>
      <c r="AI1597" s="78"/>
      <c r="AJ1597" s="22">
        <f t="shared" si="631"/>
        <v>127.03999999999999</v>
      </c>
      <c r="AK1597" s="23">
        <f t="shared" si="632"/>
        <v>-9.9864999999999924</v>
      </c>
      <c r="AL1597" s="58"/>
      <c r="AM1597" s="24">
        <f t="shared" si="633"/>
        <v>0</v>
      </c>
      <c r="AN1597" s="25">
        <f t="shared" si="617"/>
        <v>117.0535</v>
      </c>
      <c r="AO1597" s="28">
        <f t="shared" si="618"/>
        <v>117.0535</v>
      </c>
      <c r="AP1597" s="79"/>
      <c r="AQ1597" s="24">
        <v>80</v>
      </c>
      <c r="AR1597" s="25">
        <v>200</v>
      </c>
      <c r="AS1597" s="25">
        <v>0</v>
      </c>
      <c r="AT1597" s="25">
        <v>15</v>
      </c>
      <c r="AU1597" s="25">
        <v>4</v>
      </c>
      <c r="AV1597" s="62">
        <f>SUM(AQ1597:AU1597)</f>
        <v>299</v>
      </c>
      <c r="AW1597" s="64">
        <f t="shared" si="620"/>
        <v>284.05</v>
      </c>
      <c r="AX1597" s="114">
        <v>6</v>
      </c>
      <c r="AY1597" s="114">
        <v>20</v>
      </c>
      <c r="AZ1597" s="114">
        <v>8</v>
      </c>
      <c r="BA1597" s="114">
        <v>1</v>
      </c>
      <c r="BB1597" s="81">
        <f t="shared" si="621"/>
        <v>35</v>
      </c>
      <c r="BC1597" s="80">
        <f t="shared" si="622"/>
        <v>249.05</v>
      </c>
      <c r="BD1597" s="36">
        <f t="shared" si="634"/>
        <v>117.0535</v>
      </c>
      <c r="BE1597" s="80">
        <f t="shared" si="623"/>
        <v>129.506</v>
      </c>
    </row>
    <row r="1598" spans="1:57" ht="17.399999999999999">
      <c r="A1598" s="217">
        <v>41941</v>
      </c>
      <c r="B1598" s="201" t="str">
        <f t="shared" si="611"/>
        <v>19:00:00</v>
      </c>
      <c r="C1598" s="27" t="s">
        <v>25</v>
      </c>
      <c r="D1598" s="44">
        <v>1023</v>
      </c>
      <c r="E1598" s="44">
        <v>383</v>
      </c>
      <c r="F1598" s="44">
        <v>820</v>
      </c>
      <c r="G1598" s="44">
        <v>48</v>
      </c>
      <c r="H1598" s="44"/>
      <c r="I1598" s="35">
        <v>20</v>
      </c>
      <c r="J1598" s="55">
        <f t="shared" si="614"/>
        <v>2226</v>
      </c>
      <c r="K1598" s="55">
        <f t="shared" si="630"/>
        <v>68</v>
      </c>
      <c r="L1598" s="35">
        <v>809</v>
      </c>
      <c r="M1598" s="19">
        <v>462</v>
      </c>
      <c r="N1598" s="19"/>
      <c r="O1598" s="56">
        <v>26</v>
      </c>
      <c r="P1598" s="56">
        <v>16</v>
      </c>
      <c r="Q1598" s="56"/>
      <c r="R1598" s="55">
        <f t="shared" si="624"/>
        <v>1271</v>
      </c>
      <c r="S1598" s="55">
        <f t="shared" si="613"/>
        <v>42</v>
      </c>
      <c r="T1598" s="57">
        <f t="shared" si="625"/>
        <v>110</v>
      </c>
      <c r="U1598" s="101">
        <v>6.24</v>
      </c>
      <c r="V1598" s="35">
        <v>8</v>
      </c>
      <c r="W1598" s="59">
        <v>11.8</v>
      </c>
      <c r="X1598" s="44"/>
      <c r="Y1598" s="44"/>
      <c r="Z1598" s="44"/>
      <c r="AA1598" s="44"/>
      <c r="AB1598" s="44"/>
      <c r="AC1598" s="68">
        <f t="shared" si="615"/>
        <v>0</v>
      </c>
      <c r="AD1598" s="35">
        <v>15</v>
      </c>
      <c r="AE1598" s="20">
        <f t="shared" si="616"/>
        <v>15</v>
      </c>
      <c r="AF1598" s="85">
        <f t="shared" si="635"/>
        <v>136.04</v>
      </c>
      <c r="AG1598" s="83">
        <f t="shared" si="627"/>
        <v>121.03999999999999</v>
      </c>
      <c r="AH1598" s="84"/>
      <c r="AI1598" s="78"/>
      <c r="AJ1598" s="22">
        <f t="shared" si="631"/>
        <v>136.04</v>
      </c>
      <c r="AK1598" s="23">
        <f t="shared" si="632"/>
        <v>-3.9865000000000066</v>
      </c>
      <c r="AL1598" s="58"/>
      <c r="AM1598" s="24">
        <f t="shared" si="633"/>
        <v>15</v>
      </c>
      <c r="AN1598" s="25">
        <f t="shared" si="617"/>
        <v>117.0535</v>
      </c>
      <c r="AO1598" s="28">
        <f t="shared" si="618"/>
        <v>132.05349999999999</v>
      </c>
      <c r="AP1598" s="79"/>
      <c r="AQ1598" s="24">
        <v>80</v>
      </c>
      <c r="AR1598" s="25">
        <v>200</v>
      </c>
      <c r="AS1598" s="25">
        <v>0</v>
      </c>
      <c r="AT1598" s="25">
        <v>15</v>
      </c>
      <c r="AU1598" s="25">
        <v>4</v>
      </c>
      <c r="AV1598" s="62">
        <f t="shared" ref="AV1598:AV1613" si="636">SUM(AQ1598:AU1598)</f>
        <v>299</v>
      </c>
      <c r="AW1598" s="64">
        <f t="shared" si="620"/>
        <v>284.05</v>
      </c>
      <c r="AX1598" s="114">
        <v>6</v>
      </c>
      <c r="AY1598" s="114">
        <v>20</v>
      </c>
      <c r="AZ1598" s="114">
        <v>8</v>
      </c>
      <c r="BA1598" s="114">
        <v>1</v>
      </c>
      <c r="BB1598" s="81">
        <f>SUM(AX1598:BA1598)</f>
        <v>35</v>
      </c>
      <c r="BC1598" s="80">
        <f t="shared" si="622"/>
        <v>249.05</v>
      </c>
      <c r="BD1598" s="36">
        <f t="shared" si="634"/>
        <v>117.0535</v>
      </c>
      <c r="BE1598" s="80">
        <f t="shared" si="623"/>
        <v>129.506</v>
      </c>
    </row>
    <row r="1599" spans="1:57" ht="17.399999999999999">
      <c r="A1599" s="217">
        <v>41941</v>
      </c>
      <c r="B1599" s="201" t="str">
        <f t="shared" si="611"/>
        <v>19:15:00</v>
      </c>
      <c r="C1599" s="27" t="s">
        <v>52</v>
      </c>
      <c r="D1599" s="44">
        <v>1023</v>
      </c>
      <c r="E1599" s="44">
        <v>383</v>
      </c>
      <c r="F1599" s="44">
        <v>820</v>
      </c>
      <c r="G1599" s="44">
        <v>48</v>
      </c>
      <c r="H1599" s="44"/>
      <c r="I1599" s="35">
        <v>20</v>
      </c>
      <c r="J1599" s="55">
        <f t="shared" si="614"/>
        <v>2226</v>
      </c>
      <c r="K1599" s="55">
        <f t="shared" si="630"/>
        <v>68</v>
      </c>
      <c r="L1599" s="35">
        <v>809</v>
      </c>
      <c r="M1599" s="19">
        <v>462</v>
      </c>
      <c r="N1599" s="19"/>
      <c r="O1599" s="56">
        <v>26</v>
      </c>
      <c r="P1599" s="56">
        <v>16</v>
      </c>
      <c r="Q1599" s="56"/>
      <c r="R1599" s="55">
        <f t="shared" si="624"/>
        <v>1271</v>
      </c>
      <c r="S1599" s="55">
        <f>O1599+P1599+Q1599</f>
        <v>42</v>
      </c>
      <c r="T1599" s="57">
        <f t="shared" si="625"/>
        <v>110</v>
      </c>
      <c r="U1599" s="101">
        <v>6.24</v>
      </c>
      <c r="V1599" s="35">
        <v>8</v>
      </c>
      <c r="W1599" s="59">
        <v>11.8</v>
      </c>
      <c r="X1599" s="44"/>
      <c r="Y1599" s="44"/>
      <c r="Z1599" s="44"/>
      <c r="AA1599" s="44"/>
      <c r="AB1599" s="44"/>
      <c r="AC1599" s="68">
        <f t="shared" si="615"/>
        <v>0</v>
      </c>
      <c r="AD1599" s="35">
        <v>15</v>
      </c>
      <c r="AE1599" s="20">
        <f t="shared" si="616"/>
        <v>15</v>
      </c>
      <c r="AF1599" s="85">
        <f>T1599+U1599+V1599+W1599+X1599+Y1599+Z1599+AA1599+AB1599</f>
        <v>136.04</v>
      </c>
      <c r="AG1599" s="83">
        <f t="shared" si="627"/>
        <v>121.03999999999999</v>
      </c>
      <c r="AH1599" s="84"/>
      <c r="AI1599" s="78"/>
      <c r="AJ1599" s="22">
        <f>AF1599+AI1599</f>
        <v>136.04</v>
      </c>
      <c r="AK1599" s="23">
        <f t="shared" si="632"/>
        <v>-3.9865000000000066</v>
      </c>
      <c r="AL1599" s="58"/>
      <c r="AM1599" s="24">
        <f t="shared" si="633"/>
        <v>15</v>
      </c>
      <c r="AN1599" s="25">
        <f t="shared" si="617"/>
        <v>117.0535</v>
      </c>
      <c r="AO1599" s="28">
        <f t="shared" si="618"/>
        <v>132.05349999999999</v>
      </c>
      <c r="AP1599" s="79"/>
      <c r="AQ1599" s="24">
        <v>80</v>
      </c>
      <c r="AR1599" s="25">
        <v>200</v>
      </c>
      <c r="AS1599" s="25">
        <v>0</v>
      </c>
      <c r="AT1599" s="25">
        <v>15</v>
      </c>
      <c r="AU1599" s="25">
        <v>4</v>
      </c>
      <c r="AV1599" s="62">
        <f t="shared" si="636"/>
        <v>299</v>
      </c>
      <c r="AW1599" s="64">
        <f t="shared" si="620"/>
        <v>284.05</v>
      </c>
      <c r="AX1599" s="114">
        <v>6</v>
      </c>
      <c r="AY1599" s="114">
        <v>20</v>
      </c>
      <c r="AZ1599" s="114">
        <v>8</v>
      </c>
      <c r="BA1599" s="114">
        <v>1</v>
      </c>
      <c r="BB1599" s="81">
        <f t="shared" si="621"/>
        <v>35</v>
      </c>
      <c r="BC1599" s="80">
        <f t="shared" si="622"/>
        <v>249.05</v>
      </c>
      <c r="BD1599" s="36">
        <f t="shared" si="634"/>
        <v>117.0535</v>
      </c>
      <c r="BE1599" s="80">
        <f t="shared" si="623"/>
        <v>129.506</v>
      </c>
    </row>
    <row r="1600" spans="1:57" ht="17.399999999999999">
      <c r="A1600" s="217">
        <v>41941</v>
      </c>
      <c r="B1600" s="201" t="str">
        <f t="shared" si="611"/>
        <v>19:30:00</v>
      </c>
      <c r="C1600" s="27" t="s">
        <v>37</v>
      </c>
      <c r="D1600" s="44">
        <v>990</v>
      </c>
      <c r="E1600" s="44">
        <v>452</v>
      </c>
      <c r="F1600" s="44">
        <v>814</v>
      </c>
      <c r="G1600" s="44">
        <v>47</v>
      </c>
      <c r="H1600" s="44"/>
      <c r="I1600" s="35">
        <v>20</v>
      </c>
      <c r="J1600" s="55">
        <f t="shared" si="614"/>
        <v>2256</v>
      </c>
      <c r="K1600" s="55">
        <f t="shared" si="630"/>
        <v>67</v>
      </c>
      <c r="L1600" s="35">
        <v>806</v>
      </c>
      <c r="M1600" s="19">
        <v>452</v>
      </c>
      <c r="N1600" s="19"/>
      <c r="O1600" s="56">
        <v>25</v>
      </c>
      <c r="P1600" s="56">
        <v>16</v>
      </c>
      <c r="Q1600" s="56"/>
      <c r="R1600" s="55">
        <f t="shared" si="624"/>
        <v>1258</v>
      </c>
      <c r="S1600" s="55">
        <f t="shared" si="613"/>
        <v>41</v>
      </c>
      <c r="T1600" s="57">
        <f t="shared" si="625"/>
        <v>108</v>
      </c>
      <c r="U1600" s="101">
        <v>6.24</v>
      </c>
      <c r="V1600" s="35">
        <v>8</v>
      </c>
      <c r="W1600" s="59">
        <v>11.8</v>
      </c>
      <c r="X1600" s="44"/>
      <c r="Y1600" s="44"/>
      <c r="Z1600" s="44"/>
      <c r="AA1600" s="44"/>
      <c r="AB1600" s="44"/>
      <c r="AC1600" s="68">
        <f t="shared" si="615"/>
        <v>0</v>
      </c>
      <c r="AD1600" s="35">
        <v>15</v>
      </c>
      <c r="AE1600" s="20">
        <f t="shared" si="616"/>
        <v>15</v>
      </c>
      <c r="AF1600" s="85">
        <f t="shared" si="635"/>
        <v>134.04</v>
      </c>
      <c r="AG1600" s="83">
        <f t="shared" si="627"/>
        <v>119.03999999999999</v>
      </c>
      <c r="AH1600" s="84"/>
      <c r="AI1600" s="78"/>
      <c r="AJ1600" s="22">
        <f t="shared" si="631"/>
        <v>134.04</v>
      </c>
      <c r="AK1600" s="23">
        <f t="shared" si="632"/>
        <v>-1.9865000000000066</v>
      </c>
      <c r="AL1600" s="58"/>
      <c r="AM1600" s="24">
        <f t="shared" si="633"/>
        <v>15</v>
      </c>
      <c r="AN1600" s="25">
        <f t="shared" si="617"/>
        <v>117.0535</v>
      </c>
      <c r="AO1600" s="28">
        <f t="shared" si="618"/>
        <v>132.05349999999999</v>
      </c>
      <c r="AP1600" s="79"/>
      <c r="AQ1600" s="24">
        <v>80</v>
      </c>
      <c r="AR1600" s="25">
        <v>200</v>
      </c>
      <c r="AS1600" s="25">
        <v>0</v>
      </c>
      <c r="AT1600" s="25">
        <v>15</v>
      </c>
      <c r="AU1600" s="25">
        <v>4</v>
      </c>
      <c r="AV1600" s="62">
        <f t="shared" si="636"/>
        <v>299</v>
      </c>
      <c r="AW1600" s="64">
        <f t="shared" si="620"/>
        <v>284.05</v>
      </c>
      <c r="AX1600" s="114">
        <v>6</v>
      </c>
      <c r="AY1600" s="114">
        <v>20</v>
      </c>
      <c r="AZ1600" s="114">
        <v>8</v>
      </c>
      <c r="BA1600" s="114">
        <v>1</v>
      </c>
      <c r="BB1600" s="81">
        <f t="shared" si="621"/>
        <v>35</v>
      </c>
      <c r="BC1600" s="80">
        <f t="shared" si="622"/>
        <v>249.05</v>
      </c>
      <c r="BD1600" s="36">
        <f t="shared" si="634"/>
        <v>117.0535</v>
      </c>
      <c r="BE1600" s="80">
        <f t="shared" si="623"/>
        <v>129.506</v>
      </c>
    </row>
    <row r="1601" spans="1:57" ht="17.399999999999999">
      <c r="A1601" s="217">
        <v>41941</v>
      </c>
      <c r="B1601" s="201" t="str">
        <f t="shared" si="611"/>
        <v>19:45:00</v>
      </c>
      <c r="C1601" s="27" t="s">
        <v>53</v>
      </c>
      <c r="D1601" s="44">
        <v>990</v>
      </c>
      <c r="E1601" s="44">
        <v>452</v>
      </c>
      <c r="F1601" s="44">
        <v>814</v>
      </c>
      <c r="G1601" s="44">
        <v>47</v>
      </c>
      <c r="H1601" s="44"/>
      <c r="I1601" s="35">
        <v>20</v>
      </c>
      <c r="J1601" s="55">
        <f t="shared" si="614"/>
        <v>2256</v>
      </c>
      <c r="K1601" s="55">
        <f t="shared" si="630"/>
        <v>67</v>
      </c>
      <c r="L1601" s="35">
        <v>806</v>
      </c>
      <c r="M1601" s="19">
        <v>452</v>
      </c>
      <c r="N1601" s="19"/>
      <c r="O1601" s="56">
        <v>25</v>
      </c>
      <c r="P1601" s="56">
        <v>16</v>
      </c>
      <c r="Q1601" s="56"/>
      <c r="R1601" s="55">
        <f t="shared" si="624"/>
        <v>1258</v>
      </c>
      <c r="S1601" s="55">
        <f t="shared" si="613"/>
        <v>41</v>
      </c>
      <c r="T1601" s="57">
        <f t="shared" si="625"/>
        <v>108</v>
      </c>
      <c r="U1601" s="101">
        <v>6.24</v>
      </c>
      <c r="V1601" s="35">
        <v>8</v>
      </c>
      <c r="W1601" s="59">
        <v>11.8</v>
      </c>
      <c r="X1601" s="44"/>
      <c r="Y1601" s="44"/>
      <c r="Z1601" s="44"/>
      <c r="AA1601" s="44"/>
      <c r="AB1601" s="44"/>
      <c r="AC1601" s="68">
        <f t="shared" si="615"/>
        <v>0</v>
      </c>
      <c r="AD1601" s="35">
        <v>15</v>
      </c>
      <c r="AE1601" s="20">
        <f t="shared" si="616"/>
        <v>15</v>
      </c>
      <c r="AF1601" s="85">
        <f t="shared" si="635"/>
        <v>134.04</v>
      </c>
      <c r="AG1601" s="83">
        <f t="shared" si="627"/>
        <v>119.03999999999999</v>
      </c>
      <c r="AH1601" s="84"/>
      <c r="AI1601" s="78"/>
      <c r="AJ1601" s="22">
        <f t="shared" si="631"/>
        <v>134.04</v>
      </c>
      <c r="AK1601" s="23">
        <f t="shared" si="632"/>
        <v>-1.9865000000000066</v>
      </c>
      <c r="AL1601" s="58"/>
      <c r="AM1601" s="24">
        <f t="shared" si="633"/>
        <v>15</v>
      </c>
      <c r="AN1601" s="25">
        <f t="shared" si="617"/>
        <v>117.0535</v>
      </c>
      <c r="AO1601" s="28">
        <f t="shared" si="618"/>
        <v>132.05349999999999</v>
      </c>
      <c r="AP1601" s="79"/>
      <c r="AQ1601" s="24">
        <v>80</v>
      </c>
      <c r="AR1601" s="25">
        <v>200</v>
      </c>
      <c r="AS1601" s="25">
        <v>0</v>
      </c>
      <c r="AT1601" s="25">
        <v>15</v>
      </c>
      <c r="AU1601" s="25">
        <v>4</v>
      </c>
      <c r="AV1601" s="62">
        <f t="shared" si="636"/>
        <v>299</v>
      </c>
      <c r="AW1601" s="64">
        <f t="shared" si="620"/>
        <v>284.05</v>
      </c>
      <c r="AX1601" s="114">
        <v>6</v>
      </c>
      <c r="AY1601" s="114">
        <v>20</v>
      </c>
      <c r="AZ1601" s="114">
        <v>8</v>
      </c>
      <c r="BA1601" s="114">
        <v>1</v>
      </c>
      <c r="BB1601" s="81">
        <f t="shared" si="621"/>
        <v>35</v>
      </c>
      <c r="BC1601" s="80">
        <f t="shared" si="622"/>
        <v>249.05</v>
      </c>
      <c r="BD1601" s="36">
        <f t="shared" si="634"/>
        <v>117.0535</v>
      </c>
      <c r="BE1601" s="80">
        <f t="shared" si="623"/>
        <v>129.506</v>
      </c>
    </row>
    <row r="1602" spans="1:57" ht="17.399999999999999">
      <c r="A1602" s="217">
        <v>41941</v>
      </c>
      <c r="B1602" s="201" t="str">
        <f t="shared" si="611"/>
        <v>20:00:00</v>
      </c>
      <c r="C1602" s="27" t="s">
        <v>26</v>
      </c>
      <c r="D1602" s="44">
        <v>993</v>
      </c>
      <c r="E1602" s="44">
        <v>450</v>
      </c>
      <c r="F1602" s="44">
        <v>811</v>
      </c>
      <c r="G1602" s="44">
        <v>50</v>
      </c>
      <c r="H1602" s="44"/>
      <c r="I1602" s="35">
        <v>27</v>
      </c>
      <c r="J1602" s="55">
        <f t="shared" si="614"/>
        <v>2254</v>
      </c>
      <c r="K1602" s="55">
        <f t="shared" si="630"/>
        <v>77</v>
      </c>
      <c r="L1602" s="44">
        <v>878</v>
      </c>
      <c r="M1602" s="44">
        <v>442</v>
      </c>
      <c r="N1602" s="19"/>
      <c r="O1602" s="44">
        <v>29</v>
      </c>
      <c r="P1602" s="44">
        <v>15</v>
      </c>
      <c r="Q1602" s="56"/>
      <c r="R1602" s="55">
        <f t="shared" si="624"/>
        <v>1320</v>
      </c>
      <c r="S1602" s="55">
        <f t="shared" si="613"/>
        <v>44</v>
      </c>
      <c r="T1602" s="57">
        <f t="shared" si="625"/>
        <v>121</v>
      </c>
      <c r="U1602" s="101">
        <v>6.24</v>
      </c>
      <c r="V1602" s="35">
        <v>8</v>
      </c>
      <c r="W1602" s="59">
        <v>11.7</v>
      </c>
      <c r="X1602" s="44"/>
      <c r="Y1602" s="44"/>
      <c r="Z1602" s="44"/>
      <c r="AA1602" s="44"/>
      <c r="AB1602" s="44"/>
      <c r="AC1602" s="68">
        <f t="shared" si="615"/>
        <v>0</v>
      </c>
      <c r="AD1602" s="35">
        <v>15</v>
      </c>
      <c r="AE1602" s="20">
        <f t="shared" si="616"/>
        <v>15</v>
      </c>
      <c r="AF1602" s="85">
        <f t="shared" si="635"/>
        <v>146.94</v>
      </c>
      <c r="AG1602" s="83">
        <f t="shared" si="627"/>
        <v>131.94</v>
      </c>
      <c r="AH1602" s="84"/>
      <c r="AI1602" s="78"/>
      <c r="AJ1602" s="22">
        <f t="shared" si="631"/>
        <v>146.94</v>
      </c>
      <c r="AK1602" s="23">
        <f t="shared" si="632"/>
        <v>-14.886500000000012</v>
      </c>
      <c r="AL1602" s="58"/>
      <c r="AM1602" s="24">
        <f t="shared" si="633"/>
        <v>15</v>
      </c>
      <c r="AN1602" s="25">
        <f t="shared" si="617"/>
        <v>117.0535</v>
      </c>
      <c r="AO1602" s="28">
        <f t="shared" si="618"/>
        <v>132.05349999999999</v>
      </c>
      <c r="AP1602" s="79"/>
      <c r="AQ1602" s="24">
        <v>80</v>
      </c>
      <c r="AR1602" s="25">
        <v>200</v>
      </c>
      <c r="AS1602" s="25">
        <v>0</v>
      </c>
      <c r="AT1602" s="25">
        <v>15</v>
      </c>
      <c r="AU1602" s="25">
        <v>4</v>
      </c>
      <c r="AV1602" s="62">
        <f t="shared" si="636"/>
        <v>299</v>
      </c>
      <c r="AW1602" s="64">
        <f t="shared" si="620"/>
        <v>284.05</v>
      </c>
      <c r="AX1602" s="114">
        <v>6</v>
      </c>
      <c r="AY1602" s="114">
        <v>20</v>
      </c>
      <c r="AZ1602" s="114">
        <v>8</v>
      </c>
      <c r="BA1602" s="114">
        <v>1</v>
      </c>
      <c r="BB1602" s="81">
        <f t="shared" si="621"/>
        <v>35</v>
      </c>
      <c r="BC1602" s="80">
        <f t="shared" si="622"/>
        <v>249.05</v>
      </c>
      <c r="BD1602" s="36">
        <f t="shared" si="634"/>
        <v>117.0535</v>
      </c>
      <c r="BE1602" s="80">
        <f t="shared" si="623"/>
        <v>129.506</v>
      </c>
    </row>
    <row r="1603" spans="1:57" ht="17.399999999999999">
      <c r="A1603" s="217">
        <v>41941</v>
      </c>
      <c r="B1603" s="201" t="str">
        <f t="shared" ref="B1603:B1666" si="637">LEFT(C1603,2) &amp; ":" &amp; RIGHT(C1603,2) &amp; ":00"</f>
        <v>20:15:00</v>
      </c>
      <c r="C1603" s="27" t="s">
        <v>54</v>
      </c>
      <c r="D1603" s="44">
        <v>993</v>
      </c>
      <c r="E1603" s="44">
        <v>450</v>
      </c>
      <c r="F1603" s="44">
        <v>811</v>
      </c>
      <c r="G1603" s="44">
        <v>50</v>
      </c>
      <c r="H1603" s="44"/>
      <c r="I1603" s="35">
        <v>27</v>
      </c>
      <c r="J1603" s="55">
        <f t="shared" si="614"/>
        <v>2254</v>
      </c>
      <c r="K1603" s="55">
        <f t="shared" si="630"/>
        <v>77</v>
      </c>
      <c r="L1603" s="44">
        <v>878</v>
      </c>
      <c r="M1603" s="44">
        <v>442</v>
      </c>
      <c r="N1603" s="19"/>
      <c r="O1603" s="44">
        <v>29</v>
      </c>
      <c r="P1603" s="44">
        <v>15</v>
      </c>
      <c r="Q1603" s="56"/>
      <c r="R1603" s="55">
        <f t="shared" si="624"/>
        <v>1320</v>
      </c>
      <c r="S1603" s="55">
        <f t="shared" si="613"/>
        <v>44</v>
      </c>
      <c r="T1603" s="57">
        <f t="shared" si="625"/>
        <v>121</v>
      </c>
      <c r="U1603" s="101">
        <v>6.24</v>
      </c>
      <c r="V1603" s="35">
        <v>8</v>
      </c>
      <c r="W1603" s="59">
        <v>11.7</v>
      </c>
      <c r="X1603" s="44"/>
      <c r="Y1603" s="44"/>
      <c r="Z1603" s="44"/>
      <c r="AA1603" s="44"/>
      <c r="AB1603" s="44"/>
      <c r="AC1603" s="68">
        <f t="shared" si="615"/>
        <v>0</v>
      </c>
      <c r="AD1603" s="35">
        <v>15</v>
      </c>
      <c r="AE1603" s="20">
        <f t="shared" si="616"/>
        <v>15</v>
      </c>
      <c r="AF1603" s="85">
        <f t="shared" si="635"/>
        <v>146.94</v>
      </c>
      <c r="AG1603" s="83">
        <f t="shared" si="627"/>
        <v>131.94</v>
      </c>
      <c r="AH1603" s="84"/>
      <c r="AI1603" s="78"/>
      <c r="AJ1603" s="22">
        <f t="shared" si="631"/>
        <v>146.94</v>
      </c>
      <c r="AK1603" s="23">
        <f t="shared" si="632"/>
        <v>-14.886500000000012</v>
      </c>
      <c r="AL1603" s="58"/>
      <c r="AM1603" s="24">
        <f t="shared" si="633"/>
        <v>15</v>
      </c>
      <c r="AN1603" s="25">
        <f t="shared" si="617"/>
        <v>117.0535</v>
      </c>
      <c r="AO1603" s="28">
        <f t="shared" si="618"/>
        <v>132.05349999999999</v>
      </c>
      <c r="AP1603" s="79"/>
      <c r="AQ1603" s="24">
        <v>80</v>
      </c>
      <c r="AR1603" s="25">
        <v>200</v>
      </c>
      <c r="AS1603" s="25">
        <v>0</v>
      </c>
      <c r="AT1603" s="25">
        <v>15</v>
      </c>
      <c r="AU1603" s="25">
        <v>4</v>
      </c>
      <c r="AV1603" s="62">
        <f t="shared" si="636"/>
        <v>299</v>
      </c>
      <c r="AW1603" s="64">
        <f t="shared" si="620"/>
        <v>284.05</v>
      </c>
      <c r="AX1603" s="114">
        <v>6</v>
      </c>
      <c r="AY1603" s="114">
        <v>20</v>
      </c>
      <c r="AZ1603" s="114">
        <v>8</v>
      </c>
      <c r="BA1603" s="114">
        <v>1</v>
      </c>
      <c r="BB1603" s="81">
        <f t="shared" si="621"/>
        <v>35</v>
      </c>
      <c r="BC1603" s="80">
        <f t="shared" si="622"/>
        <v>249.05</v>
      </c>
      <c r="BD1603" s="36">
        <f t="shared" si="634"/>
        <v>117.0535</v>
      </c>
      <c r="BE1603" s="80">
        <f t="shared" si="623"/>
        <v>129.506</v>
      </c>
    </row>
    <row r="1604" spans="1:57" ht="17.399999999999999">
      <c r="A1604" s="217">
        <v>41941</v>
      </c>
      <c r="B1604" s="201" t="str">
        <f t="shared" si="637"/>
        <v>20:30:00</v>
      </c>
      <c r="C1604" s="27" t="s">
        <v>55</v>
      </c>
      <c r="D1604" s="44">
        <v>995</v>
      </c>
      <c r="E1604" s="44">
        <v>448</v>
      </c>
      <c r="F1604" s="44">
        <v>809</v>
      </c>
      <c r="G1604" s="44">
        <v>50</v>
      </c>
      <c r="H1604" s="44"/>
      <c r="I1604" s="35">
        <v>27</v>
      </c>
      <c r="J1604" s="55">
        <f t="shared" si="614"/>
        <v>2252</v>
      </c>
      <c r="K1604" s="55">
        <f t="shared" si="630"/>
        <v>77</v>
      </c>
      <c r="L1604" s="44">
        <v>882</v>
      </c>
      <c r="M1604" s="19">
        <v>446</v>
      </c>
      <c r="N1604" s="19"/>
      <c r="O1604" s="56">
        <v>29</v>
      </c>
      <c r="P1604" s="56">
        <v>16</v>
      </c>
      <c r="Q1604" s="56"/>
      <c r="R1604" s="55">
        <f t="shared" si="624"/>
        <v>1328</v>
      </c>
      <c r="S1604" s="55">
        <f t="shared" si="613"/>
        <v>45</v>
      </c>
      <c r="T1604" s="57">
        <f t="shared" si="625"/>
        <v>122</v>
      </c>
      <c r="U1604" s="101">
        <v>6.24</v>
      </c>
      <c r="V1604" s="44">
        <v>7.5</v>
      </c>
      <c r="W1604" s="59">
        <v>11.7</v>
      </c>
      <c r="X1604" s="44"/>
      <c r="Y1604" s="44"/>
      <c r="Z1604" s="44"/>
      <c r="AA1604" s="44"/>
      <c r="AB1604" s="44"/>
      <c r="AC1604" s="68">
        <f t="shared" si="615"/>
        <v>0</v>
      </c>
      <c r="AD1604" s="35">
        <v>15</v>
      </c>
      <c r="AE1604" s="20">
        <f t="shared" si="616"/>
        <v>15</v>
      </c>
      <c r="AF1604" s="85">
        <f t="shared" si="635"/>
        <v>147.44</v>
      </c>
      <c r="AG1604" s="83">
        <f t="shared" si="627"/>
        <v>132.44</v>
      </c>
      <c r="AH1604" s="84"/>
      <c r="AI1604" s="78"/>
      <c r="AJ1604" s="22">
        <f t="shared" si="631"/>
        <v>147.44</v>
      </c>
      <c r="AK1604" s="23">
        <f t="shared" si="632"/>
        <v>-15.386500000000012</v>
      </c>
      <c r="AL1604" s="58"/>
      <c r="AM1604" s="24">
        <f t="shared" si="633"/>
        <v>15</v>
      </c>
      <c r="AN1604" s="25">
        <f t="shared" si="617"/>
        <v>117.0535</v>
      </c>
      <c r="AO1604" s="28">
        <f t="shared" si="618"/>
        <v>132.05349999999999</v>
      </c>
      <c r="AP1604" s="79"/>
      <c r="AQ1604" s="24">
        <v>80</v>
      </c>
      <c r="AR1604" s="25">
        <v>200</v>
      </c>
      <c r="AS1604" s="25">
        <v>0</v>
      </c>
      <c r="AT1604" s="25">
        <v>15</v>
      </c>
      <c r="AU1604" s="25">
        <v>4</v>
      </c>
      <c r="AV1604" s="62">
        <f t="shared" si="636"/>
        <v>299</v>
      </c>
      <c r="AW1604" s="64">
        <f t="shared" si="620"/>
        <v>284.05</v>
      </c>
      <c r="AX1604" s="114">
        <v>6</v>
      </c>
      <c r="AY1604" s="114">
        <v>20</v>
      </c>
      <c r="AZ1604" s="114">
        <v>8</v>
      </c>
      <c r="BA1604" s="114">
        <v>1</v>
      </c>
      <c r="BB1604" s="81">
        <f t="shared" si="621"/>
        <v>35</v>
      </c>
      <c r="BC1604" s="80">
        <f t="shared" si="622"/>
        <v>249.05</v>
      </c>
      <c r="BD1604" s="36">
        <f t="shared" si="634"/>
        <v>117.0535</v>
      </c>
      <c r="BE1604" s="80">
        <f t="shared" si="623"/>
        <v>129.506</v>
      </c>
    </row>
    <row r="1605" spans="1:57" ht="17.399999999999999">
      <c r="A1605" s="217">
        <v>41941</v>
      </c>
      <c r="B1605" s="201" t="str">
        <f t="shared" si="637"/>
        <v>20:45:00</v>
      </c>
      <c r="C1605" s="27" t="s">
        <v>56</v>
      </c>
      <c r="D1605" s="44">
        <v>995</v>
      </c>
      <c r="E1605" s="44">
        <v>448</v>
      </c>
      <c r="F1605" s="44">
        <v>809</v>
      </c>
      <c r="G1605" s="44">
        <v>50</v>
      </c>
      <c r="H1605" s="44"/>
      <c r="I1605" s="35">
        <v>27</v>
      </c>
      <c r="J1605" s="55">
        <f t="shared" si="614"/>
        <v>2252</v>
      </c>
      <c r="K1605" s="55">
        <f t="shared" si="630"/>
        <v>77</v>
      </c>
      <c r="L1605" s="44">
        <v>882</v>
      </c>
      <c r="M1605" s="19">
        <v>446</v>
      </c>
      <c r="N1605" s="19"/>
      <c r="O1605" s="56">
        <v>29</v>
      </c>
      <c r="P1605" s="56">
        <v>16</v>
      </c>
      <c r="Q1605" s="56"/>
      <c r="R1605" s="55">
        <f t="shared" si="624"/>
        <v>1328</v>
      </c>
      <c r="S1605" s="55">
        <f t="shared" si="613"/>
        <v>45</v>
      </c>
      <c r="T1605" s="57">
        <f t="shared" si="625"/>
        <v>122</v>
      </c>
      <c r="U1605" s="101">
        <v>6.24</v>
      </c>
      <c r="V1605" s="44">
        <v>7.5</v>
      </c>
      <c r="W1605" s="59">
        <v>11.7</v>
      </c>
      <c r="X1605" s="44"/>
      <c r="Y1605" s="44"/>
      <c r="Z1605" s="44"/>
      <c r="AA1605" s="44"/>
      <c r="AB1605" s="44"/>
      <c r="AC1605" s="68">
        <f t="shared" si="615"/>
        <v>0</v>
      </c>
      <c r="AD1605" s="35">
        <v>15</v>
      </c>
      <c r="AE1605" s="20">
        <f t="shared" si="616"/>
        <v>15</v>
      </c>
      <c r="AF1605" s="85">
        <f t="shared" si="635"/>
        <v>147.44</v>
      </c>
      <c r="AG1605" s="83">
        <f t="shared" si="627"/>
        <v>132.44</v>
      </c>
      <c r="AH1605" s="84"/>
      <c r="AI1605" s="78"/>
      <c r="AJ1605" s="22">
        <f t="shared" si="631"/>
        <v>147.44</v>
      </c>
      <c r="AK1605" s="23">
        <f t="shared" si="632"/>
        <v>-15.386500000000012</v>
      </c>
      <c r="AL1605" s="58"/>
      <c r="AM1605" s="24">
        <f t="shared" si="633"/>
        <v>15</v>
      </c>
      <c r="AN1605" s="25">
        <f t="shared" si="617"/>
        <v>117.0535</v>
      </c>
      <c r="AO1605" s="28">
        <f t="shared" si="618"/>
        <v>132.05349999999999</v>
      </c>
      <c r="AP1605" s="79"/>
      <c r="AQ1605" s="24">
        <v>80</v>
      </c>
      <c r="AR1605" s="25">
        <v>200</v>
      </c>
      <c r="AS1605" s="25">
        <v>0</v>
      </c>
      <c r="AT1605" s="25">
        <v>15</v>
      </c>
      <c r="AU1605" s="25">
        <v>4</v>
      </c>
      <c r="AV1605" s="62">
        <f t="shared" si="636"/>
        <v>299</v>
      </c>
      <c r="AW1605" s="64">
        <f t="shared" si="620"/>
        <v>284.05</v>
      </c>
      <c r="AX1605" s="114">
        <v>6</v>
      </c>
      <c r="AY1605" s="114">
        <v>20</v>
      </c>
      <c r="AZ1605" s="114">
        <v>8</v>
      </c>
      <c r="BA1605" s="114">
        <v>1</v>
      </c>
      <c r="BB1605" s="81">
        <f t="shared" si="621"/>
        <v>35</v>
      </c>
      <c r="BC1605" s="80">
        <f t="shared" si="622"/>
        <v>249.05</v>
      </c>
      <c r="BD1605" s="36">
        <f t="shared" si="634"/>
        <v>117.0535</v>
      </c>
      <c r="BE1605" s="80">
        <f t="shared" si="623"/>
        <v>129.506</v>
      </c>
    </row>
    <row r="1606" spans="1:57" ht="17.399999999999999">
      <c r="A1606" s="217">
        <v>41941</v>
      </c>
      <c r="B1606" s="201" t="str">
        <f t="shared" si="637"/>
        <v>21:00:00</v>
      </c>
      <c r="C1606" s="27" t="s">
        <v>27</v>
      </c>
      <c r="D1606" s="44">
        <v>996</v>
      </c>
      <c r="E1606" s="44">
        <v>416</v>
      </c>
      <c r="F1606" s="44">
        <v>796</v>
      </c>
      <c r="G1606" s="44">
        <v>50</v>
      </c>
      <c r="H1606" s="44"/>
      <c r="I1606" s="35">
        <v>27</v>
      </c>
      <c r="J1606" s="55">
        <f t="shared" si="614"/>
        <v>2208</v>
      </c>
      <c r="K1606" s="55">
        <f t="shared" si="630"/>
        <v>77</v>
      </c>
      <c r="L1606" s="44">
        <v>727</v>
      </c>
      <c r="M1606" s="19">
        <v>436</v>
      </c>
      <c r="N1606" s="19"/>
      <c r="O1606" s="56">
        <v>24</v>
      </c>
      <c r="P1606" s="56">
        <v>15</v>
      </c>
      <c r="Q1606" s="56"/>
      <c r="R1606" s="55">
        <f t="shared" si="624"/>
        <v>1163</v>
      </c>
      <c r="S1606" s="55">
        <f t="shared" si="613"/>
        <v>39</v>
      </c>
      <c r="T1606" s="57">
        <f t="shared" si="625"/>
        <v>116</v>
      </c>
      <c r="U1606" s="101">
        <v>6.12</v>
      </c>
      <c r="V1606" s="44">
        <v>7.5</v>
      </c>
      <c r="W1606" s="44">
        <v>11</v>
      </c>
      <c r="X1606" s="44"/>
      <c r="Y1606" s="44"/>
      <c r="Z1606" s="44"/>
      <c r="AA1606" s="44"/>
      <c r="AB1606" s="44"/>
      <c r="AC1606" s="68">
        <f t="shared" si="615"/>
        <v>0</v>
      </c>
      <c r="AD1606" s="35">
        <v>15</v>
      </c>
      <c r="AE1606" s="20">
        <f t="shared" si="616"/>
        <v>15</v>
      </c>
      <c r="AF1606" s="85">
        <f t="shared" si="635"/>
        <v>140.62</v>
      </c>
      <c r="AG1606" s="83">
        <f t="shared" si="627"/>
        <v>125.62</v>
      </c>
      <c r="AH1606" s="84"/>
      <c r="AI1606" s="78"/>
      <c r="AJ1606" s="22">
        <f t="shared" si="631"/>
        <v>140.62</v>
      </c>
      <c r="AK1606" s="23">
        <f t="shared" si="632"/>
        <v>-8.5665000000000191</v>
      </c>
      <c r="AL1606" s="58"/>
      <c r="AM1606" s="24">
        <f t="shared" si="633"/>
        <v>15</v>
      </c>
      <c r="AN1606" s="25">
        <f t="shared" si="617"/>
        <v>117.0535</v>
      </c>
      <c r="AO1606" s="28">
        <f t="shared" si="618"/>
        <v>132.05349999999999</v>
      </c>
      <c r="AP1606" s="79"/>
      <c r="AQ1606" s="24">
        <v>80</v>
      </c>
      <c r="AR1606" s="25">
        <v>200</v>
      </c>
      <c r="AS1606" s="25">
        <v>0</v>
      </c>
      <c r="AT1606" s="25">
        <v>15</v>
      </c>
      <c r="AU1606" s="25">
        <v>4</v>
      </c>
      <c r="AV1606" s="62">
        <f t="shared" si="636"/>
        <v>299</v>
      </c>
      <c r="AW1606" s="64">
        <f t="shared" si="620"/>
        <v>284.05</v>
      </c>
      <c r="AX1606" s="114">
        <v>6</v>
      </c>
      <c r="AY1606" s="114">
        <v>20</v>
      </c>
      <c r="AZ1606" s="114">
        <v>8</v>
      </c>
      <c r="BA1606" s="114">
        <v>1</v>
      </c>
      <c r="BB1606" s="81">
        <f t="shared" si="621"/>
        <v>35</v>
      </c>
      <c r="BC1606" s="80">
        <f t="shared" si="622"/>
        <v>249.05</v>
      </c>
      <c r="BD1606" s="36">
        <f t="shared" si="634"/>
        <v>117.0535</v>
      </c>
      <c r="BE1606" s="80">
        <f t="shared" si="623"/>
        <v>129.506</v>
      </c>
    </row>
    <row r="1607" spans="1:57" ht="17.399999999999999">
      <c r="A1607" s="217">
        <v>41941</v>
      </c>
      <c r="B1607" s="201" t="str">
        <f t="shared" si="637"/>
        <v>21:15:00</v>
      </c>
      <c r="C1607" s="27" t="s">
        <v>57</v>
      </c>
      <c r="D1607" s="44">
        <v>996</v>
      </c>
      <c r="E1607" s="44">
        <v>416</v>
      </c>
      <c r="F1607" s="44">
        <v>796</v>
      </c>
      <c r="G1607" s="44">
        <v>50</v>
      </c>
      <c r="H1607" s="44"/>
      <c r="I1607" s="35">
        <v>27</v>
      </c>
      <c r="J1607" s="55">
        <f t="shared" si="614"/>
        <v>2208</v>
      </c>
      <c r="K1607" s="55">
        <f t="shared" si="630"/>
        <v>77</v>
      </c>
      <c r="L1607" s="44">
        <v>727</v>
      </c>
      <c r="M1607" s="19">
        <v>436</v>
      </c>
      <c r="N1607" s="19"/>
      <c r="O1607" s="56">
        <v>24</v>
      </c>
      <c r="P1607" s="56">
        <v>15</v>
      </c>
      <c r="Q1607" s="56"/>
      <c r="R1607" s="55">
        <f t="shared" si="624"/>
        <v>1163</v>
      </c>
      <c r="S1607" s="55">
        <f t="shared" si="613"/>
        <v>39</v>
      </c>
      <c r="T1607" s="57">
        <f t="shared" si="625"/>
        <v>116</v>
      </c>
      <c r="U1607" s="101">
        <v>6.12</v>
      </c>
      <c r="V1607" s="44">
        <v>7.5</v>
      </c>
      <c r="W1607" s="44">
        <v>11</v>
      </c>
      <c r="X1607" s="44"/>
      <c r="Y1607" s="44"/>
      <c r="Z1607" s="44"/>
      <c r="AA1607" s="44"/>
      <c r="AB1607" s="44"/>
      <c r="AC1607" s="68">
        <f t="shared" si="615"/>
        <v>0</v>
      </c>
      <c r="AD1607" s="35">
        <v>15</v>
      </c>
      <c r="AE1607" s="20">
        <f t="shared" si="616"/>
        <v>15</v>
      </c>
      <c r="AF1607" s="85">
        <f t="shared" si="635"/>
        <v>140.62</v>
      </c>
      <c r="AG1607" s="83">
        <f t="shared" si="627"/>
        <v>125.62</v>
      </c>
      <c r="AH1607" s="84"/>
      <c r="AI1607" s="78"/>
      <c r="AJ1607" s="22">
        <f t="shared" si="631"/>
        <v>140.62</v>
      </c>
      <c r="AK1607" s="23">
        <f t="shared" si="632"/>
        <v>-8.5665000000000191</v>
      </c>
      <c r="AL1607" s="58"/>
      <c r="AM1607" s="24">
        <f t="shared" si="633"/>
        <v>15</v>
      </c>
      <c r="AN1607" s="25">
        <f t="shared" si="617"/>
        <v>117.0535</v>
      </c>
      <c r="AO1607" s="28">
        <f t="shared" si="618"/>
        <v>132.05349999999999</v>
      </c>
      <c r="AP1607" s="79"/>
      <c r="AQ1607" s="24">
        <v>80</v>
      </c>
      <c r="AR1607" s="25">
        <v>200</v>
      </c>
      <c r="AS1607" s="25">
        <v>0</v>
      </c>
      <c r="AT1607" s="25">
        <v>15</v>
      </c>
      <c r="AU1607" s="25">
        <v>4</v>
      </c>
      <c r="AV1607" s="62">
        <f t="shared" si="636"/>
        <v>299</v>
      </c>
      <c r="AW1607" s="64">
        <f t="shared" si="620"/>
        <v>284.05</v>
      </c>
      <c r="AX1607" s="114">
        <v>6</v>
      </c>
      <c r="AY1607" s="114">
        <v>20</v>
      </c>
      <c r="AZ1607" s="114">
        <v>8</v>
      </c>
      <c r="BA1607" s="114">
        <v>1</v>
      </c>
      <c r="BB1607" s="81">
        <f t="shared" si="621"/>
        <v>35</v>
      </c>
      <c r="BC1607" s="80">
        <f t="shared" si="622"/>
        <v>249.05</v>
      </c>
      <c r="BD1607" s="36">
        <f t="shared" si="634"/>
        <v>117.0535</v>
      </c>
      <c r="BE1607" s="80">
        <f t="shared" si="623"/>
        <v>129.506</v>
      </c>
    </row>
    <row r="1608" spans="1:57" ht="17.399999999999999">
      <c r="A1608" s="217">
        <v>41941</v>
      </c>
      <c r="B1608" s="201" t="str">
        <f t="shared" si="637"/>
        <v>21:30:00</v>
      </c>
      <c r="C1608" s="27" t="s">
        <v>58</v>
      </c>
      <c r="D1608" s="44">
        <v>948</v>
      </c>
      <c r="E1608" s="44">
        <v>412</v>
      </c>
      <c r="F1608" s="44">
        <v>769</v>
      </c>
      <c r="G1608" s="44">
        <v>47</v>
      </c>
      <c r="H1608" s="44"/>
      <c r="I1608" s="35">
        <v>27</v>
      </c>
      <c r="J1608" s="55">
        <f t="shared" si="614"/>
        <v>2129</v>
      </c>
      <c r="K1608" s="55">
        <f t="shared" si="630"/>
        <v>74</v>
      </c>
      <c r="L1608" s="44">
        <v>717</v>
      </c>
      <c r="M1608" s="19">
        <v>430</v>
      </c>
      <c r="N1608" s="19"/>
      <c r="O1608" s="56">
        <v>23</v>
      </c>
      <c r="P1608" s="56">
        <v>15</v>
      </c>
      <c r="Q1608" s="56"/>
      <c r="R1608" s="55">
        <f t="shared" si="624"/>
        <v>1147</v>
      </c>
      <c r="S1608" s="55">
        <f t="shared" si="613"/>
        <v>38</v>
      </c>
      <c r="T1608" s="57">
        <f t="shared" si="625"/>
        <v>112</v>
      </c>
      <c r="U1608" s="101">
        <v>6.12</v>
      </c>
      <c r="V1608" s="44">
        <v>7.5</v>
      </c>
      <c r="W1608" s="44">
        <v>11</v>
      </c>
      <c r="X1608" s="44"/>
      <c r="Y1608" s="44"/>
      <c r="Z1608" s="44"/>
      <c r="AA1608" s="44"/>
      <c r="AB1608" s="44"/>
      <c r="AC1608" s="68">
        <f t="shared" si="615"/>
        <v>0</v>
      </c>
      <c r="AD1608" s="35">
        <v>15</v>
      </c>
      <c r="AE1608" s="20">
        <f t="shared" si="616"/>
        <v>15</v>
      </c>
      <c r="AF1608" s="85">
        <f t="shared" si="635"/>
        <v>136.62</v>
      </c>
      <c r="AG1608" s="83">
        <f t="shared" si="627"/>
        <v>121.62</v>
      </c>
      <c r="AH1608" s="84"/>
      <c r="AI1608" s="78"/>
      <c r="AJ1608" s="22">
        <f t="shared" si="631"/>
        <v>136.62</v>
      </c>
      <c r="AK1608" s="23">
        <f t="shared" si="632"/>
        <v>-4.5665000000000191</v>
      </c>
      <c r="AL1608" s="58"/>
      <c r="AM1608" s="24">
        <f t="shared" si="633"/>
        <v>15</v>
      </c>
      <c r="AN1608" s="25">
        <f t="shared" si="617"/>
        <v>117.0535</v>
      </c>
      <c r="AO1608" s="28">
        <f t="shared" si="618"/>
        <v>132.05349999999999</v>
      </c>
      <c r="AP1608" s="79"/>
      <c r="AQ1608" s="24">
        <v>80</v>
      </c>
      <c r="AR1608" s="25">
        <v>200</v>
      </c>
      <c r="AS1608" s="25">
        <v>0</v>
      </c>
      <c r="AT1608" s="25">
        <v>15</v>
      </c>
      <c r="AU1608" s="25">
        <v>4</v>
      </c>
      <c r="AV1608" s="62">
        <f t="shared" si="636"/>
        <v>299</v>
      </c>
      <c r="AW1608" s="64">
        <f t="shared" si="620"/>
        <v>284.05</v>
      </c>
      <c r="AX1608" s="114">
        <v>6</v>
      </c>
      <c r="AY1608" s="114">
        <v>20</v>
      </c>
      <c r="AZ1608" s="114">
        <v>8</v>
      </c>
      <c r="BA1608" s="114">
        <v>1</v>
      </c>
      <c r="BB1608" s="81">
        <f t="shared" si="621"/>
        <v>35</v>
      </c>
      <c r="BC1608" s="80">
        <f t="shared" si="622"/>
        <v>249.05</v>
      </c>
      <c r="BD1608" s="36">
        <f t="shared" si="634"/>
        <v>117.0535</v>
      </c>
      <c r="BE1608" s="80">
        <f t="shared" si="623"/>
        <v>129.506</v>
      </c>
    </row>
    <row r="1609" spans="1:57" ht="17.399999999999999">
      <c r="A1609" s="217">
        <v>41941</v>
      </c>
      <c r="B1609" s="201" t="str">
        <f t="shared" si="637"/>
        <v>21:45:00</v>
      </c>
      <c r="C1609" s="27" t="s">
        <v>59</v>
      </c>
      <c r="D1609" s="44">
        <v>948</v>
      </c>
      <c r="E1609" s="44">
        <v>412</v>
      </c>
      <c r="F1609" s="44">
        <v>769</v>
      </c>
      <c r="G1609" s="44">
        <v>47</v>
      </c>
      <c r="H1609" s="44"/>
      <c r="I1609" s="35">
        <v>27</v>
      </c>
      <c r="J1609" s="55">
        <f t="shared" si="614"/>
        <v>2129</v>
      </c>
      <c r="K1609" s="55">
        <f t="shared" si="630"/>
        <v>74</v>
      </c>
      <c r="L1609" s="44">
        <v>717</v>
      </c>
      <c r="M1609" s="19">
        <v>430</v>
      </c>
      <c r="N1609" s="19"/>
      <c r="O1609" s="56">
        <v>23</v>
      </c>
      <c r="P1609" s="56">
        <v>15</v>
      </c>
      <c r="Q1609" s="56"/>
      <c r="R1609" s="55">
        <f t="shared" si="624"/>
        <v>1147</v>
      </c>
      <c r="S1609" s="55">
        <f t="shared" si="613"/>
        <v>38</v>
      </c>
      <c r="T1609" s="57">
        <f t="shared" si="625"/>
        <v>112</v>
      </c>
      <c r="U1609" s="101">
        <v>6.12</v>
      </c>
      <c r="V1609" s="44">
        <v>7.5</v>
      </c>
      <c r="W1609" s="44">
        <v>11</v>
      </c>
      <c r="X1609" s="44"/>
      <c r="Y1609" s="44"/>
      <c r="Z1609" s="44"/>
      <c r="AA1609" s="44"/>
      <c r="AB1609" s="44"/>
      <c r="AC1609" s="68">
        <f t="shared" si="615"/>
        <v>0</v>
      </c>
      <c r="AD1609" s="35">
        <v>15</v>
      </c>
      <c r="AE1609" s="20">
        <f t="shared" si="616"/>
        <v>15</v>
      </c>
      <c r="AF1609" s="85">
        <f t="shared" si="635"/>
        <v>136.62</v>
      </c>
      <c r="AG1609" s="83">
        <f t="shared" si="627"/>
        <v>121.62</v>
      </c>
      <c r="AH1609" s="84"/>
      <c r="AI1609" s="78"/>
      <c r="AJ1609" s="22">
        <f t="shared" si="631"/>
        <v>136.62</v>
      </c>
      <c r="AK1609" s="23">
        <f t="shared" si="632"/>
        <v>-4.5665000000000191</v>
      </c>
      <c r="AL1609" s="58"/>
      <c r="AM1609" s="24">
        <f t="shared" si="633"/>
        <v>15</v>
      </c>
      <c r="AN1609" s="25">
        <f t="shared" si="617"/>
        <v>117.0535</v>
      </c>
      <c r="AO1609" s="28">
        <f t="shared" si="618"/>
        <v>132.05349999999999</v>
      </c>
      <c r="AP1609" s="79"/>
      <c r="AQ1609" s="24">
        <v>80</v>
      </c>
      <c r="AR1609" s="25">
        <v>200</v>
      </c>
      <c r="AS1609" s="25">
        <v>0</v>
      </c>
      <c r="AT1609" s="25">
        <v>15</v>
      </c>
      <c r="AU1609" s="25">
        <v>4</v>
      </c>
      <c r="AV1609" s="62">
        <f t="shared" si="636"/>
        <v>299</v>
      </c>
      <c r="AW1609" s="64">
        <f t="shared" si="620"/>
        <v>284.05</v>
      </c>
      <c r="AX1609" s="114">
        <v>6</v>
      </c>
      <c r="AY1609" s="114">
        <v>20</v>
      </c>
      <c r="AZ1609" s="114">
        <v>8</v>
      </c>
      <c r="BA1609" s="114">
        <v>1</v>
      </c>
      <c r="BB1609" s="81">
        <f t="shared" si="621"/>
        <v>35</v>
      </c>
      <c r="BC1609" s="80">
        <f t="shared" si="622"/>
        <v>249.05</v>
      </c>
      <c r="BD1609" s="36">
        <f t="shared" si="634"/>
        <v>117.0535</v>
      </c>
      <c r="BE1609" s="80">
        <f t="shared" si="623"/>
        <v>129.506</v>
      </c>
    </row>
    <row r="1610" spans="1:57" ht="17.399999999999999">
      <c r="A1610" s="217">
        <v>41941</v>
      </c>
      <c r="B1610" s="201" t="str">
        <f t="shared" si="637"/>
        <v>22:00:00</v>
      </c>
      <c r="C1610" s="27" t="s">
        <v>28</v>
      </c>
      <c r="D1610" s="44">
        <v>927</v>
      </c>
      <c r="E1610" s="44">
        <v>403</v>
      </c>
      <c r="F1610" s="44">
        <v>733</v>
      </c>
      <c r="G1610" s="44">
        <v>46</v>
      </c>
      <c r="H1610" s="44"/>
      <c r="I1610" s="35">
        <v>25</v>
      </c>
      <c r="J1610" s="55">
        <f t="shared" si="614"/>
        <v>2063</v>
      </c>
      <c r="K1610" s="55">
        <f t="shared" si="630"/>
        <v>71</v>
      </c>
      <c r="L1610" s="44">
        <v>710</v>
      </c>
      <c r="M1610" s="19">
        <v>427</v>
      </c>
      <c r="N1610" s="19"/>
      <c r="O1610" s="56">
        <v>23</v>
      </c>
      <c r="P1610" s="56">
        <v>15</v>
      </c>
      <c r="Q1610" s="56"/>
      <c r="R1610" s="55">
        <f t="shared" si="624"/>
        <v>1137</v>
      </c>
      <c r="S1610" s="55">
        <f t="shared" si="613"/>
        <v>38</v>
      </c>
      <c r="T1610" s="57">
        <f t="shared" si="625"/>
        <v>109</v>
      </c>
      <c r="U1610" s="44">
        <v>5.53</v>
      </c>
      <c r="V1610" s="44">
        <v>7</v>
      </c>
      <c r="W1610" s="44">
        <v>9.5</v>
      </c>
      <c r="X1610" s="44"/>
      <c r="Y1610" s="44"/>
      <c r="Z1610" s="44"/>
      <c r="AA1610" s="44"/>
      <c r="AB1610" s="44"/>
      <c r="AC1610" s="68">
        <f t="shared" si="615"/>
        <v>0</v>
      </c>
      <c r="AD1610" s="35">
        <v>15</v>
      </c>
      <c r="AE1610" s="20">
        <f t="shared" si="616"/>
        <v>15</v>
      </c>
      <c r="AF1610" s="85">
        <f t="shared" si="635"/>
        <v>131.03</v>
      </c>
      <c r="AG1610" s="83">
        <f t="shared" si="627"/>
        <v>116.03</v>
      </c>
      <c r="AH1610" s="84"/>
      <c r="AI1610" s="78"/>
      <c r="AJ1610" s="22">
        <f t="shared" si="631"/>
        <v>131.03</v>
      </c>
      <c r="AK1610" s="23">
        <f t="shared" si="632"/>
        <v>1.0234999999999843</v>
      </c>
      <c r="AL1610" s="58"/>
      <c r="AM1610" s="24">
        <f t="shared" si="633"/>
        <v>15</v>
      </c>
      <c r="AN1610" s="25">
        <f t="shared" si="617"/>
        <v>117.0535</v>
      </c>
      <c r="AO1610" s="28">
        <f t="shared" si="618"/>
        <v>132.05349999999999</v>
      </c>
      <c r="AP1610" s="79"/>
      <c r="AQ1610" s="24">
        <v>80</v>
      </c>
      <c r="AR1610" s="25">
        <v>200</v>
      </c>
      <c r="AS1610" s="25">
        <v>0</v>
      </c>
      <c r="AT1610" s="25">
        <v>15</v>
      </c>
      <c r="AU1610" s="25">
        <v>4</v>
      </c>
      <c r="AV1610" s="62">
        <f t="shared" si="636"/>
        <v>299</v>
      </c>
      <c r="AW1610" s="64">
        <f t="shared" si="620"/>
        <v>284.05</v>
      </c>
      <c r="AX1610" s="114">
        <v>6</v>
      </c>
      <c r="AY1610" s="114">
        <v>20</v>
      </c>
      <c r="AZ1610" s="114">
        <v>8</v>
      </c>
      <c r="BA1610" s="114">
        <v>1</v>
      </c>
      <c r="BB1610" s="81">
        <f t="shared" si="621"/>
        <v>35</v>
      </c>
      <c r="BC1610" s="80">
        <f t="shared" si="622"/>
        <v>249.05</v>
      </c>
      <c r="BD1610" s="36">
        <f t="shared" si="634"/>
        <v>117.0535</v>
      </c>
      <c r="BE1610" s="80">
        <f t="shared" si="623"/>
        <v>129.506</v>
      </c>
    </row>
    <row r="1611" spans="1:57" ht="17.399999999999999">
      <c r="A1611" s="217">
        <v>41941</v>
      </c>
      <c r="B1611" s="201" t="str">
        <f t="shared" si="637"/>
        <v>22:30:00</v>
      </c>
      <c r="C1611" s="215" t="s">
        <v>60</v>
      </c>
      <c r="D1611" s="44">
        <v>880</v>
      </c>
      <c r="E1611" s="44">
        <v>325</v>
      </c>
      <c r="F1611" s="44">
        <v>700</v>
      </c>
      <c r="G1611" s="44">
        <v>44</v>
      </c>
      <c r="H1611" s="44"/>
      <c r="I1611" s="35">
        <v>24</v>
      </c>
      <c r="J1611" s="55">
        <f t="shared" si="614"/>
        <v>1905</v>
      </c>
      <c r="K1611" s="55">
        <f t="shared" si="630"/>
        <v>68</v>
      </c>
      <c r="L1611" s="44">
        <v>738</v>
      </c>
      <c r="M1611" s="19">
        <v>425</v>
      </c>
      <c r="N1611" s="19"/>
      <c r="O1611" s="45">
        <v>24</v>
      </c>
      <c r="P1611" s="56">
        <v>15</v>
      </c>
      <c r="Q1611" s="56"/>
      <c r="R1611" s="55">
        <f t="shared" si="624"/>
        <v>1163</v>
      </c>
      <c r="S1611" s="55">
        <f t="shared" si="613"/>
        <v>39</v>
      </c>
      <c r="T1611" s="57">
        <f t="shared" si="625"/>
        <v>107</v>
      </c>
      <c r="U1611" s="44">
        <v>5.53</v>
      </c>
      <c r="V1611" s="44">
        <v>7</v>
      </c>
      <c r="W1611" s="44">
        <v>9.5</v>
      </c>
      <c r="X1611" s="44"/>
      <c r="Y1611" s="44"/>
      <c r="Z1611" s="44"/>
      <c r="AA1611" s="44"/>
      <c r="AB1611" s="44"/>
      <c r="AC1611" s="68">
        <f t="shared" si="615"/>
        <v>0</v>
      </c>
      <c r="AD1611" s="35">
        <v>15</v>
      </c>
      <c r="AE1611" s="20">
        <f t="shared" si="616"/>
        <v>15</v>
      </c>
      <c r="AF1611" s="85">
        <f t="shared" si="635"/>
        <v>129.03</v>
      </c>
      <c r="AG1611" s="83">
        <f t="shared" si="627"/>
        <v>114.03</v>
      </c>
      <c r="AH1611" s="84"/>
      <c r="AI1611" s="78"/>
      <c r="AJ1611" s="22">
        <f t="shared" si="631"/>
        <v>129.03</v>
      </c>
      <c r="AK1611" s="23">
        <f t="shared" si="632"/>
        <v>3.0234999999999843</v>
      </c>
      <c r="AL1611" s="58"/>
      <c r="AM1611" s="24">
        <f t="shared" si="633"/>
        <v>15</v>
      </c>
      <c r="AN1611" s="25">
        <f t="shared" si="617"/>
        <v>117.0535</v>
      </c>
      <c r="AO1611" s="28">
        <f t="shared" si="618"/>
        <v>132.05349999999999</v>
      </c>
      <c r="AP1611" s="79"/>
      <c r="AQ1611" s="24">
        <v>80</v>
      </c>
      <c r="AR1611" s="25">
        <v>200</v>
      </c>
      <c r="AS1611" s="25">
        <v>0</v>
      </c>
      <c r="AT1611" s="25">
        <v>15</v>
      </c>
      <c r="AU1611" s="25">
        <v>4</v>
      </c>
      <c r="AV1611" s="62">
        <f t="shared" si="636"/>
        <v>299</v>
      </c>
      <c r="AW1611" s="64">
        <f t="shared" si="620"/>
        <v>284.05</v>
      </c>
      <c r="AX1611" s="114">
        <v>6</v>
      </c>
      <c r="AY1611" s="114">
        <v>20</v>
      </c>
      <c r="AZ1611" s="114">
        <v>8</v>
      </c>
      <c r="BA1611" s="114">
        <v>1</v>
      </c>
      <c r="BB1611" s="81">
        <f t="shared" si="621"/>
        <v>35</v>
      </c>
      <c r="BC1611" s="80">
        <f t="shared" si="622"/>
        <v>249.05</v>
      </c>
      <c r="BD1611" s="36">
        <f t="shared" si="634"/>
        <v>117.0535</v>
      </c>
      <c r="BE1611" s="80">
        <f t="shared" si="623"/>
        <v>129.506</v>
      </c>
    </row>
    <row r="1612" spans="1:57" ht="17.399999999999999">
      <c r="A1612" s="217">
        <v>41941</v>
      </c>
      <c r="B1612" s="201" t="str">
        <f t="shared" si="637"/>
        <v>23:00:00</v>
      </c>
      <c r="C1612" s="215" t="s">
        <v>29</v>
      </c>
      <c r="D1612" s="44">
        <v>844</v>
      </c>
      <c r="E1612" s="44">
        <v>361</v>
      </c>
      <c r="F1612" s="44">
        <v>677</v>
      </c>
      <c r="G1612" s="44">
        <v>42</v>
      </c>
      <c r="H1612" s="44"/>
      <c r="I1612" s="35">
        <v>23</v>
      </c>
      <c r="J1612" s="55">
        <f t="shared" si="614"/>
        <v>1882</v>
      </c>
      <c r="K1612" s="55">
        <f t="shared" si="630"/>
        <v>65</v>
      </c>
      <c r="L1612" s="44">
        <v>730</v>
      </c>
      <c r="M1612" s="19">
        <v>417</v>
      </c>
      <c r="N1612" s="19"/>
      <c r="O1612" s="45">
        <v>24</v>
      </c>
      <c r="P1612" s="56">
        <v>14</v>
      </c>
      <c r="Q1612" s="56"/>
      <c r="R1612" s="55">
        <f t="shared" si="624"/>
        <v>1147</v>
      </c>
      <c r="S1612" s="55">
        <f t="shared" si="613"/>
        <v>38</v>
      </c>
      <c r="T1612" s="57">
        <f t="shared" si="625"/>
        <v>103</v>
      </c>
      <c r="U1612" s="35">
        <v>5.03</v>
      </c>
      <c r="V1612" s="44">
        <v>7</v>
      </c>
      <c r="W1612" s="44">
        <v>9</v>
      </c>
      <c r="X1612" s="44"/>
      <c r="Y1612" s="44"/>
      <c r="Z1612" s="44"/>
      <c r="AA1612" s="44"/>
      <c r="AB1612" s="44"/>
      <c r="AC1612" s="68">
        <f t="shared" si="615"/>
        <v>0</v>
      </c>
      <c r="AD1612" s="35"/>
      <c r="AE1612" s="20">
        <f t="shared" si="616"/>
        <v>0</v>
      </c>
      <c r="AF1612" s="85">
        <f t="shared" si="635"/>
        <v>124.03</v>
      </c>
      <c r="AG1612" s="83">
        <f t="shared" si="627"/>
        <v>124.03</v>
      </c>
      <c r="AH1612" s="84"/>
      <c r="AI1612" s="78"/>
      <c r="AJ1612" s="22">
        <f t="shared" si="631"/>
        <v>124.03</v>
      </c>
      <c r="AK1612" s="23">
        <f t="shared" si="632"/>
        <v>-6.9765000000000015</v>
      </c>
      <c r="AL1612" s="58"/>
      <c r="AM1612" s="24">
        <f t="shared" si="633"/>
        <v>0</v>
      </c>
      <c r="AN1612" s="25">
        <f t="shared" si="617"/>
        <v>117.0535</v>
      </c>
      <c r="AO1612" s="28">
        <f t="shared" si="618"/>
        <v>117.0535</v>
      </c>
      <c r="AP1612" s="79"/>
      <c r="AQ1612" s="24">
        <v>80</v>
      </c>
      <c r="AR1612" s="25">
        <v>200</v>
      </c>
      <c r="AS1612" s="25">
        <v>0</v>
      </c>
      <c r="AT1612" s="25">
        <v>15</v>
      </c>
      <c r="AU1612" s="25">
        <v>4</v>
      </c>
      <c r="AV1612" s="62">
        <f t="shared" si="636"/>
        <v>299</v>
      </c>
      <c r="AW1612" s="64">
        <f t="shared" si="620"/>
        <v>284.05</v>
      </c>
      <c r="AX1612" s="114">
        <v>6</v>
      </c>
      <c r="AY1612" s="114">
        <v>20</v>
      </c>
      <c r="AZ1612" s="114">
        <v>8</v>
      </c>
      <c r="BA1612" s="114">
        <v>1</v>
      </c>
      <c r="BB1612" s="81">
        <f t="shared" si="621"/>
        <v>35</v>
      </c>
      <c r="BC1612" s="80">
        <f t="shared" si="622"/>
        <v>249.05</v>
      </c>
      <c r="BD1612" s="36">
        <f t="shared" si="634"/>
        <v>117.0535</v>
      </c>
      <c r="BE1612" s="80">
        <f t="shared" si="623"/>
        <v>129.506</v>
      </c>
    </row>
    <row r="1613" spans="1:57" ht="17.399999999999999">
      <c r="A1613" s="217">
        <v>41941</v>
      </c>
      <c r="B1613" s="201" t="str">
        <f t="shared" si="637"/>
        <v>23:30:00</v>
      </c>
      <c r="C1613" s="32" t="s">
        <v>61</v>
      </c>
      <c r="D1613" s="44">
        <v>815</v>
      </c>
      <c r="E1613" s="44">
        <v>340</v>
      </c>
      <c r="F1613" s="44">
        <v>635</v>
      </c>
      <c r="G1613" s="44">
        <v>40</v>
      </c>
      <c r="H1613" s="44"/>
      <c r="I1613" s="35">
        <v>22</v>
      </c>
      <c r="J1613" s="55">
        <f t="shared" si="614"/>
        <v>1790</v>
      </c>
      <c r="K1613" s="55">
        <f t="shared" si="630"/>
        <v>62</v>
      </c>
      <c r="L1613" s="44">
        <v>741</v>
      </c>
      <c r="M1613" s="19">
        <v>395</v>
      </c>
      <c r="N1613" s="19"/>
      <c r="O1613" s="45">
        <v>24</v>
      </c>
      <c r="P1613" s="56">
        <v>14</v>
      </c>
      <c r="Q1613" s="56"/>
      <c r="R1613" s="55">
        <f t="shared" si="624"/>
        <v>1136</v>
      </c>
      <c r="S1613" s="55">
        <f t="shared" si="613"/>
        <v>38</v>
      </c>
      <c r="T1613" s="57">
        <f t="shared" si="625"/>
        <v>100</v>
      </c>
      <c r="U1613" s="35">
        <v>5.03</v>
      </c>
      <c r="V1613" s="44">
        <v>6.5</v>
      </c>
      <c r="W1613" s="44">
        <v>9</v>
      </c>
      <c r="X1613" s="44"/>
      <c r="Y1613" s="44"/>
      <c r="Z1613" s="44"/>
      <c r="AA1613" s="44"/>
      <c r="AB1613" s="44"/>
      <c r="AC1613" s="68">
        <f t="shared" si="615"/>
        <v>0</v>
      </c>
      <c r="AD1613" s="35"/>
      <c r="AE1613" s="20">
        <f t="shared" si="616"/>
        <v>0</v>
      </c>
      <c r="AF1613" s="85">
        <f t="shared" si="635"/>
        <v>120.53</v>
      </c>
      <c r="AG1613" s="83">
        <f t="shared" si="627"/>
        <v>120.53</v>
      </c>
      <c r="AH1613" s="84"/>
      <c r="AI1613" s="78"/>
      <c r="AJ1613" s="22">
        <f t="shared" si="631"/>
        <v>120.53</v>
      </c>
      <c r="AK1613" s="23">
        <f t="shared" si="632"/>
        <v>-3.4765000000000015</v>
      </c>
      <c r="AL1613" s="58"/>
      <c r="AM1613" s="24">
        <f t="shared" si="633"/>
        <v>0</v>
      </c>
      <c r="AN1613" s="25">
        <f t="shared" si="617"/>
        <v>117.0535</v>
      </c>
      <c r="AO1613" s="28">
        <f t="shared" si="618"/>
        <v>117.0535</v>
      </c>
      <c r="AP1613" s="79"/>
      <c r="AQ1613" s="24">
        <v>80</v>
      </c>
      <c r="AR1613" s="25">
        <v>200</v>
      </c>
      <c r="AS1613" s="25">
        <v>0</v>
      </c>
      <c r="AT1613" s="25">
        <v>15</v>
      </c>
      <c r="AU1613" s="25">
        <v>4</v>
      </c>
      <c r="AV1613" s="62">
        <f t="shared" si="636"/>
        <v>299</v>
      </c>
      <c r="AW1613" s="64">
        <f t="shared" si="620"/>
        <v>284.05</v>
      </c>
      <c r="AX1613" s="114">
        <v>6</v>
      </c>
      <c r="AY1613" s="114">
        <v>20</v>
      </c>
      <c r="AZ1613" s="114">
        <v>8</v>
      </c>
      <c r="BA1613" s="114">
        <v>1</v>
      </c>
      <c r="BB1613" s="81">
        <f t="shared" si="621"/>
        <v>35</v>
      </c>
      <c r="BC1613" s="80">
        <f t="shared" si="622"/>
        <v>249.05</v>
      </c>
      <c r="BD1613" s="36">
        <f t="shared" si="634"/>
        <v>117.0535</v>
      </c>
      <c r="BE1613" s="80">
        <f t="shared" si="623"/>
        <v>129.506</v>
      </c>
    </row>
    <row r="1614" spans="1:57" ht="17.399999999999999">
      <c r="A1614" s="217">
        <v>41942</v>
      </c>
      <c r="B1614" s="201" t="str">
        <f t="shared" si="637"/>
        <v>00:00:00</v>
      </c>
      <c r="C1614" s="18" t="s">
        <v>85</v>
      </c>
      <c r="D1614" s="44">
        <v>771</v>
      </c>
      <c r="E1614" s="44">
        <v>327</v>
      </c>
      <c r="F1614" s="45">
        <v>606</v>
      </c>
      <c r="G1614" s="45">
        <v>38</v>
      </c>
      <c r="H1614" s="46"/>
      <c r="I1614" s="47">
        <v>20</v>
      </c>
      <c r="J1614" s="48">
        <f>D1614+E1614+F1614</f>
        <v>1704</v>
      </c>
      <c r="K1614" s="48">
        <f>G1614+H1614+I1614</f>
        <v>58</v>
      </c>
      <c r="L1614" s="44">
        <v>749</v>
      </c>
      <c r="M1614" s="19">
        <v>381</v>
      </c>
      <c r="N1614" s="19"/>
      <c r="O1614" s="19">
        <v>24</v>
      </c>
      <c r="P1614" s="45">
        <v>14</v>
      </c>
      <c r="Q1614" s="49"/>
      <c r="R1614" s="48">
        <f>SUM(L1614+M1614+N1614)</f>
        <v>1130</v>
      </c>
      <c r="S1614" s="48">
        <f>O1614+P1614+Q1614</f>
        <v>38</v>
      </c>
      <c r="T1614" s="50">
        <f>SUM(K1614+S1614)</f>
        <v>96</v>
      </c>
      <c r="U1614" s="51">
        <v>4.5599999999999996</v>
      </c>
      <c r="V1614" s="44">
        <v>6.5</v>
      </c>
      <c r="W1614" s="53">
        <v>8.1</v>
      </c>
      <c r="X1614" s="53"/>
      <c r="Y1614" s="53"/>
      <c r="Z1614" s="53"/>
      <c r="AA1614" s="53"/>
      <c r="AB1614" s="53"/>
      <c r="AC1614" s="67">
        <f>SUM(X1614:AB1614)</f>
        <v>0</v>
      </c>
      <c r="AD1614" s="133"/>
      <c r="AE1614" s="20">
        <f>AC1614+AD1614</f>
        <v>0</v>
      </c>
      <c r="AF1614" s="85">
        <f>T1614+U1614+V1614+W1614+X1614+V1613+Z1614+AA1614+AB1614</f>
        <v>121.66</v>
      </c>
      <c r="AG1614" s="21">
        <f>+AF1614-AM1614</f>
        <v>121.66</v>
      </c>
      <c r="AH1614" s="82"/>
      <c r="AI1614" s="51"/>
      <c r="AJ1614" s="22">
        <f t="shared" si="631"/>
        <v>121.66</v>
      </c>
      <c r="AK1614" s="23">
        <f t="shared" si="632"/>
        <v>-4.6064999999999969</v>
      </c>
      <c r="AL1614" s="54"/>
      <c r="AM1614" s="24">
        <f>AE1614</f>
        <v>0</v>
      </c>
      <c r="AN1614" s="25">
        <f t="shared" si="617"/>
        <v>117.0535</v>
      </c>
      <c r="AO1614" s="26">
        <f>AM1614+AN1614</f>
        <v>117.0535</v>
      </c>
      <c r="AP1614" s="79"/>
      <c r="AQ1614" s="24">
        <v>80</v>
      </c>
      <c r="AR1614" s="25">
        <v>200</v>
      </c>
      <c r="AS1614" s="25">
        <v>0</v>
      </c>
      <c r="AT1614" s="25">
        <v>15</v>
      </c>
      <c r="AU1614" s="25">
        <v>4</v>
      </c>
      <c r="AV1614" s="62">
        <f>SUM(AQ1614:AU1614)</f>
        <v>299</v>
      </c>
      <c r="AW1614" s="64">
        <f>AV1614*0.95</f>
        <v>284.05</v>
      </c>
      <c r="AX1614" s="114">
        <v>6</v>
      </c>
      <c r="AY1614" s="114">
        <v>20</v>
      </c>
      <c r="AZ1614" s="114">
        <v>8</v>
      </c>
      <c r="BA1614" s="114">
        <v>1</v>
      </c>
      <c r="BB1614" s="81">
        <f>SUM(AX1614:BA1614)</f>
        <v>35</v>
      </c>
      <c r="BC1614" s="80">
        <f>AW1614-BB1614</f>
        <v>249.05</v>
      </c>
      <c r="BD1614" s="36">
        <f t="shared" si="634"/>
        <v>117.0535</v>
      </c>
      <c r="BE1614" s="80">
        <f>BC1614*0.52</f>
        <v>129.506</v>
      </c>
    </row>
    <row r="1615" spans="1:57" ht="17.399999999999999">
      <c r="A1615" s="217">
        <v>41942</v>
      </c>
      <c r="B1615" s="201" t="str">
        <f t="shared" si="637"/>
        <v>00:30:00</v>
      </c>
      <c r="C1615" s="27" t="s">
        <v>38</v>
      </c>
      <c r="D1615" s="44">
        <v>735</v>
      </c>
      <c r="E1615" s="44">
        <v>320</v>
      </c>
      <c r="F1615" s="44">
        <v>595</v>
      </c>
      <c r="G1615" s="44">
        <v>36</v>
      </c>
      <c r="H1615" s="44"/>
      <c r="I1615" s="47">
        <v>20</v>
      </c>
      <c r="J1615" s="48">
        <f t="shared" ref="J1615:J1678" si="638">D1615+E1615+F1615</f>
        <v>1650</v>
      </c>
      <c r="K1615" s="48">
        <f t="shared" ref="K1615:K1678" si="639">G1615+H1615+I1615</f>
        <v>56</v>
      </c>
      <c r="L1615" s="44">
        <v>724</v>
      </c>
      <c r="M1615" s="19">
        <v>395</v>
      </c>
      <c r="N1615" s="19"/>
      <c r="O1615" s="19">
        <v>24</v>
      </c>
      <c r="P1615" s="45">
        <v>14</v>
      </c>
      <c r="Q1615" s="49"/>
      <c r="R1615" s="48">
        <f t="shared" ref="R1615:R1669" si="640">SUM(L1615+M1615+N1615)</f>
        <v>1119</v>
      </c>
      <c r="S1615" s="48">
        <f t="shared" ref="S1615:S1678" si="641">O1615+P1615+Q1615</f>
        <v>38</v>
      </c>
      <c r="T1615" s="50">
        <f t="shared" ref="T1615:T1669" si="642">SUM(K1615+S1615)</f>
        <v>94</v>
      </c>
      <c r="U1615" s="51">
        <v>4.5599999999999996</v>
      </c>
      <c r="V1615" s="44">
        <v>6</v>
      </c>
      <c r="W1615" s="53">
        <v>8.1</v>
      </c>
      <c r="X1615" s="53"/>
      <c r="Y1615" s="53"/>
      <c r="Z1615" s="53"/>
      <c r="AA1615" s="53"/>
      <c r="AB1615" s="53"/>
      <c r="AC1615" s="67">
        <f t="shared" ref="AC1615:AC1669" si="643">SUM(X1615:AB1615)</f>
        <v>0</v>
      </c>
      <c r="AD1615" s="133"/>
      <c r="AE1615" s="20">
        <f t="shared" ref="AE1615:AE1669" si="644">AC1615+AD1615</f>
        <v>0</v>
      </c>
      <c r="AF1615" s="85">
        <f t="shared" ref="AF1615:AF1663" si="645">T1615+U1615+V1615+W1615+X1615+V1614+Z1615+AA1615+AB1615</f>
        <v>119.16</v>
      </c>
      <c r="AG1615" s="21">
        <f t="shared" ref="AG1615:AG1669" si="646">+AF1615-AM1615</f>
        <v>119.16</v>
      </c>
      <c r="AH1615" s="82"/>
      <c r="AI1615" s="78"/>
      <c r="AJ1615" s="22">
        <f t="shared" si="631"/>
        <v>119.16</v>
      </c>
      <c r="AK1615" s="23">
        <f t="shared" si="632"/>
        <v>-2.1064999999999969</v>
      </c>
      <c r="AL1615" s="54"/>
      <c r="AM1615" s="24">
        <f t="shared" ref="AM1615:AM1678" si="647">AE1615</f>
        <v>0</v>
      </c>
      <c r="AN1615" s="25">
        <f t="shared" si="617"/>
        <v>117.0535</v>
      </c>
      <c r="AO1615" s="26">
        <f t="shared" ref="AO1615:AO1669" si="648">AM1615+AN1615</f>
        <v>117.0535</v>
      </c>
      <c r="AP1615" s="79"/>
      <c r="AQ1615" s="24">
        <v>80</v>
      </c>
      <c r="AR1615" s="25">
        <v>200</v>
      </c>
      <c r="AS1615" s="25">
        <v>0</v>
      </c>
      <c r="AT1615" s="25">
        <v>15</v>
      </c>
      <c r="AU1615" s="25">
        <v>4</v>
      </c>
      <c r="AV1615" s="62">
        <f t="shared" ref="AV1615:AV1622" si="649">SUM(AQ1615:AU1615)</f>
        <v>299</v>
      </c>
      <c r="AW1615" s="64">
        <f t="shared" ref="AW1615:AW1626" si="650">AV1615*0.95</f>
        <v>284.05</v>
      </c>
      <c r="AX1615" s="114">
        <v>6</v>
      </c>
      <c r="AY1615" s="114">
        <v>20</v>
      </c>
      <c r="AZ1615" s="114">
        <v>8</v>
      </c>
      <c r="BA1615" s="114">
        <v>1</v>
      </c>
      <c r="BB1615" s="81">
        <f t="shared" ref="BB1615:BB1669" si="651">SUM(AX1615:BA1615)</f>
        <v>35</v>
      </c>
      <c r="BC1615" s="80">
        <f t="shared" ref="BC1615:BC1669" si="652">AW1615-BB1615</f>
        <v>249.05</v>
      </c>
      <c r="BD1615" s="36">
        <f t="shared" si="634"/>
        <v>117.0535</v>
      </c>
      <c r="BE1615" s="80">
        <f t="shared" ref="BE1615:BE1669" si="653">BC1615*0.52</f>
        <v>129.506</v>
      </c>
    </row>
    <row r="1616" spans="1:57" ht="17.399999999999999">
      <c r="A1616" s="217">
        <v>41942</v>
      </c>
      <c r="B1616" s="201" t="str">
        <f t="shared" si="637"/>
        <v>01:00:00</v>
      </c>
      <c r="C1616" s="18" t="s">
        <v>7</v>
      </c>
      <c r="D1616" s="44">
        <v>722</v>
      </c>
      <c r="E1616" s="45">
        <v>293</v>
      </c>
      <c r="F1616" s="45">
        <v>575</v>
      </c>
      <c r="G1616" s="44">
        <v>35</v>
      </c>
      <c r="H1616" s="44"/>
      <c r="I1616" s="47">
        <v>19</v>
      </c>
      <c r="J1616" s="48">
        <f t="shared" si="638"/>
        <v>1590</v>
      </c>
      <c r="K1616" s="48">
        <f t="shared" si="639"/>
        <v>54</v>
      </c>
      <c r="L1616" s="44">
        <v>695</v>
      </c>
      <c r="M1616" s="19">
        <v>389</v>
      </c>
      <c r="N1616" s="19"/>
      <c r="O1616" s="19">
        <v>23</v>
      </c>
      <c r="P1616" s="45">
        <v>14</v>
      </c>
      <c r="Q1616" s="49"/>
      <c r="R1616" s="48">
        <f t="shared" si="640"/>
        <v>1084</v>
      </c>
      <c r="S1616" s="48">
        <f t="shared" si="641"/>
        <v>37</v>
      </c>
      <c r="T1616" s="50">
        <f t="shared" si="642"/>
        <v>91</v>
      </c>
      <c r="U1616" s="51">
        <v>4.49</v>
      </c>
      <c r="V1616" s="44">
        <v>6</v>
      </c>
      <c r="W1616" s="53">
        <v>7.5</v>
      </c>
      <c r="X1616" s="53"/>
      <c r="Y1616" s="53"/>
      <c r="Z1616" s="53"/>
      <c r="AA1616" s="53"/>
      <c r="AB1616" s="53"/>
      <c r="AC1616" s="67">
        <f t="shared" si="643"/>
        <v>0</v>
      </c>
      <c r="AD1616" s="133"/>
      <c r="AE1616" s="20">
        <f t="shared" si="644"/>
        <v>0</v>
      </c>
      <c r="AF1616" s="85">
        <f t="shared" si="645"/>
        <v>114.99</v>
      </c>
      <c r="AG1616" s="21">
        <f t="shared" si="646"/>
        <v>114.99</v>
      </c>
      <c r="AH1616" s="82"/>
      <c r="AI1616" s="78"/>
      <c r="AJ1616" s="22">
        <f t="shared" si="631"/>
        <v>114.99</v>
      </c>
      <c r="AK1616" s="23">
        <f t="shared" si="632"/>
        <v>2.0635000000000048</v>
      </c>
      <c r="AL1616" s="58"/>
      <c r="AM1616" s="24">
        <f t="shared" si="647"/>
        <v>0</v>
      </c>
      <c r="AN1616" s="25">
        <f t="shared" si="617"/>
        <v>117.0535</v>
      </c>
      <c r="AO1616" s="26">
        <f t="shared" si="648"/>
        <v>117.0535</v>
      </c>
      <c r="AP1616" s="79"/>
      <c r="AQ1616" s="24">
        <v>80</v>
      </c>
      <c r="AR1616" s="25">
        <v>200</v>
      </c>
      <c r="AS1616" s="25">
        <v>0</v>
      </c>
      <c r="AT1616" s="25">
        <v>15</v>
      </c>
      <c r="AU1616" s="25">
        <v>4</v>
      </c>
      <c r="AV1616" s="62">
        <f t="shared" si="649"/>
        <v>299</v>
      </c>
      <c r="AW1616" s="64">
        <f t="shared" si="650"/>
        <v>284.05</v>
      </c>
      <c r="AX1616" s="114">
        <v>6</v>
      </c>
      <c r="AY1616" s="114">
        <v>20</v>
      </c>
      <c r="AZ1616" s="114">
        <v>8</v>
      </c>
      <c r="BA1616" s="114">
        <v>1</v>
      </c>
      <c r="BB1616" s="81">
        <f t="shared" si="651"/>
        <v>35</v>
      </c>
      <c r="BC1616" s="80">
        <f t="shared" si="652"/>
        <v>249.05</v>
      </c>
      <c r="BD1616" s="36">
        <f t="shared" si="634"/>
        <v>117.0535</v>
      </c>
      <c r="BE1616" s="80">
        <f t="shared" si="653"/>
        <v>129.506</v>
      </c>
    </row>
    <row r="1617" spans="1:57" ht="17.399999999999999">
      <c r="A1617" s="217">
        <v>41942</v>
      </c>
      <c r="B1617" s="201" t="str">
        <f t="shared" si="637"/>
        <v>01:30:00</v>
      </c>
      <c r="C1617" s="18" t="s">
        <v>39</v>
      </c>
      <c r="D1617" s="44">
        <v>701</v>
      </c>
      <c r="E1617" s="44">
        <v>297</v>
      </c>
      <c r="F1617" s="44">
        <v>565</v>
      </c>
      <c r="G1617" s="44">
        <v>35</v>
      </c>
      <c r="H1617" s="44"/>
      <c r="I1617" s="47">
        <v>19</v>
      </c>
      <c r="J1617" s="48">
        <f t="shared" si="638"/>
        <v>1563</v>
      </c>
      <c r="K1617" s="48">
        <f t="shared" si="639"/>
        <v>54</v>
      </c>
      <c r="L1617" s="44">
        <v>680</v>
      </c>
      <c r="M1617" s="19">
        <v>384</v>
      </c>
      <c r="N1617" s="19"/>
      <c r="O1617" s="19">
        <v>22</v>
      </c>
      <c r="P1617" s="45">
        <v>14</v>
      </c>
      <c r="Q1617" s="49"/>
      <c r="R1617" s="48">
        <f t="shared" si="640"/>
        <v>1064</v>
      </c>
      <c r="S1617" s="48">
        <f t="shared" si="641"/>
        <v>36</v>
      </c>
      <c r="T1617" s="50">
        <f t="shared" si="642"/>
        <v>90</v>
      </c>
      <c r="U1617" s="51">
        <v>4.49</v>
      </c>
      <c r="V1617" s="44">
        <v>5.5</v>
      </c>
      <c r="W1617" s="53">
        <v>7.5</v>
      </c>
      <c r="X1617" s="53"/>
      <c r="Y1617" s="53"/>
      <c r="Z1617" s="53"/>
      <c r="AA1617" s="53"/>
      <c r="AB1617" s="53"/>
      <c r="AC1617" s="67">
        <f t="shared" si="643"/>
        <v>0</v>
      </c>
      <c r="AD1617" s="133"/>
      <c r="AE1617" s="20">
        <f t="shared" si="644"/>
        <v>0</v>
      </c>
      <c r="AF1617" s="85">
        <f t="shared" si="645"/>
        <v>113.49</v>
      </c>
      <c r="AG1617" s="21">
        <f t="shared" si="646"/>
        <v>113.49</v>
      </c>
      <c r="AH1617" s="82"/>
      <c r="AI1617" s="78"/>
      <c r="AJ1617" s="22">
        <f t="shared" si="631"/>
        <v>113.49</v>
      </c>
      <c r="AK1617" s="23">
        <f t="shared" si="632"/>
        <v>3.5635000000000048</v>
      </c>
      <c r="AL1617" s="58"/>
      <c r="AM1617" s="24">
        <f t="shared" si="647"/>
        <v>0</v>
      </c>
      <c r="AN1617" s="25">
        <f t="shared" si="617"/>
        <v>117.0535</v>
      </c>
      <c r="AO1617" s="26">
        <f t="shared" si="648"/>
        <v>117.0535</v>
      </c>
      <c r="AP1617" s="79"/>
      <c r="AQ1617" s="24">
        <v>80</v>
      </c>
      <c r="AR1617" s="25">
        <v>200</v>
      </c>
      <c r="AS1617" s="25">
        <v>0</v>
      </c>
      <c r="AT1617" s="25">
        <v>15</v>
      </c>
      <c r="AU1617" s="25">
        <v>4</v>
      </c>
      <c r="AV1617" s="62">
        <f>SUM(AQ1617:AU1617)</f>
        <v>299</v>
      </c>
      <c r="AW1617" s="64">
        <f t="shared" si="650"/>
        <v>284.05</v>
      </c>
      <c r="AX1617" s="114">
        <v>6</v>
      </c>
      <c r="AY1617" s="114">
        <v>20</v>
      </c>
      <c r="AZ1617" s="114">
        <v>8</v>
      </c>
      <c r="BA1617" s="114">
        <v>1</v>
      </c>
      <c r="BB1617" s="81">
        <f t="shared" si="651"/>
        <v>35</v>
      </c>
      <c r="BC1617" s="80">
        <f t="shared" si="652"/>
        <v>249.05</v>
      </c>
      <c r="BD1617" s="36">
        <f t="shared" si="634"/>
        <v>117.0535</v>
      </c>
      <c r="BE1617" s="80">
        <f t="shared" si="653"/>
        <v>129.506</v>
      </c>
    </row>
    <row r="1618" spans="1:57" ht="17.399999999999999">
      <c r="A1618" s="217">
        <v>41942</v>
      </c>
      <c r="B1618" s="201" t="str">
        <f t="shared" si="637"/>
        <v>02:00:00</v>
      </c>
      <c r="C1618" s="27" t="s">
        <v>8</v>
      </c>
      <c r="D1618" s="44">
        <v>689</v>
      </c>
      <c r="E1618" s="44">
        <v>291</v>
      </c>
      <c r="F1618" s="44">
        <v>565</v>
      </c>
      <c r="G1618" s="44">
        <v>34</v>
      </c>
      <c r="H1618" s="44"/>
      <c r="I1618" s="35">
        <v>18</v>
      </c>
      <c r="J1618" s="48">
        <f t="shared" si="638"/>
        <v>1545</v>
      </c>
      <c r="K1618" s="48">
        <f t="shared" si="639"/>
        <v>52</v>
      </c>
      <c r="L1618" s="44">
        <v>657</v>
      </c>
      <c r="M1618" s="19">
        <v>379</v>
      </c>
      <c r="N1618" s="19"/>
      <c r="O1618" s="19">
        <v>22</v>
      </c>
      <c r="P1618" s="45">
        <v>13</v>
      </c>
      <c r="Q1618" s="49"/>
      <c r="R1618" s="48">
        <f t="shared" si="640"/>
        <v>1036</v>
      </c>
      <c r="S1618" s="48">
        <f t="shared" si="641"/>
        <v>35</v>
      </c>
      <c r="T1618" s="50">
        <f t="shared" si="642"/>
        <v>87</v>
      </c>
      <c r="U1618" s="51">
        <v>4.32</v>
      </c>
      <c r="V1618" s="44">
        <v>5.5</v>
      </c>
      <c r="W1618" s="53">
        <v>7.5</v>
      </c>
      <c r="X1618" s="53"/>
      <c r="Y1618" s="53"/>
      <c r="Z1618" s="53"/>
      <c r="AA1618" s="53"/>
      <c r="AB1618" s="53"/>
      <c r="AC1618" s="67">
        <f t="shared" si="643"/>
        <v>0</v>
      </c>
      <c r="AD1618" s="133"/>
      <c r="AE1618" s="20">
        <f t="shared" si="644"/>
        <v>0</v>
      </c>
      <c r="AF1618" s="85">
        <f t="shared" si="645"/>
        <v>109.82</v>
      </c>
      <c r="AG1618" s="21">
        <f t="shared" si="646"/>
        <v>109.82</v>
      </c>
      <c r="AH1618" s="82"/>
      <c r="AI1618" s="78"/>
      <c r="AJ1618" s="22">
        <f t="shared" si="631"/>
        <v>109.82</v>
      </c>
      <c r="AK1618" s="23">
        <f t="shared" si="632"/>
        <v>7.2335000000000065</v>
      </c>
      <c r="AL1618" s="58"/>
      <c r="AM1618" s="24">
        <f t="shared" si="647"/>
        <v>0</v>
      </c>
      <c r="AN1618" s="25">
        <f t="shared" si="617"/>
        <v>117.0535</v>
      </c>
      <c r="AO1618" s="26">
        <f t="shared" si="648"/>
        <v>117.0535</v>
      </c>
      <c r="AP1618" s="79"/>
      <c r="AQ1618" s="24">
        <v>80</v>
      </c>
      <c r="AR1618" s="25">
        <v>200</v>
      </c>
      <c r="AS1618" s="25">
        <v>0</v>
      </c>
      <c r="AT1618" s="25">
        <v>15</v>
      </c>
      <c r="AU1618" s="25">
        <v>4</v>
      </c>
      <c r="AV1618" s="62">
        <f>SUM(AQ1618:AU1618)</f>
        <v>299</v>
      </c>
      <c r="AW1618" s="64">
        <f t="shared" si="650"/>
        <v>284.05</v>
      </c>
      <c r="AX1618" s="114">
        <v>6</v>
      </c>
      <c r="AY1618" s="114">
        <v>20</v>
      </c>
      <c r="AZ1618" s="114">
        <v>8</v>
      </c>
      <c r="BA1618" s="114">
        <v>1</v>
      </c>
      <c r="BB1618" s="81">
        <f t="shared" si="651"/>
        <v>35</v>
      </c>
      <c r="BC1618" s="80">
        <f t="shared" si="652"/>
        <v>249.05</v>
      </c>
      <c r="BD1618" s="36">
        <f t="shared" si="634"/>
        <v>117.0535</v>
      </c>
      <c r="BE1618" s="80">
        <f t="shared" si="653"/>
        <v>129.506</v>
      </c>
    </row>
    <row r="1619" spans="1:57" ht="17.399999999999999">
      <c r="A1619" s="217">
        <v>41942</v>
      </c>
      <c r="B1619" s="201" t="str">
        <f t="shared" si="637"/>
        <v>02:30:00</v>
      </c>
      <c r="C1619" s="27" t="s">
        <v>40</v>
      </c>
      <c r="D1619" s="44">
        <v>680</v>
      </c>
      <c r="E1619" s="44">
        <v>288</v>
      </c>
      <c r="F1619" s="44">
        <v>554</v>
      </c>
      <c r="G1619" s="44">
        <v>34</v>
      </c>
      <c r="H1619" s="44"/>
      <c r="I1619" s="35">
        <v>18</v>
      </c>
      <c r="J1619" s="48">
        <f t="shared" si="638"/>
        <v>1522</v>
      </c>
      <c r="K1619" s="48">
        <f t="shared" si="639"/>
        <v>52</v>
      </c>
      <c r="L1619" s="44">
        <v>650</v>
      </c>
      <c r="M1619" s="19">
        <v>376</v>
      </c>
      <c r="N1619" s="19"/>
      <c r="O1619" s="19">
        <v>22</v>
      </c>
      <c r="P1619" s="45">
        <v>13</v>
      </c>
      <c r="Q1619" s="49"/>
      <c r="R1619" s="48">
        <f t="shared" si="640"/>
        <v>1026</v>
      </c>
      <c r="S1619" s="48">
        <f t="shared" si="641"/>
        <v>35</v>
      </c>
      <c r="T1619" s="50">
        <f t="shared" si="642"/>
        <v>87</v>
      </c>
      <c r="U1619" s="51">
        <v>4.32</v>
      </c>
      <c r="V1619" s="44">
        <v>5.5</v>
      </c>
      <c r="W1619" s="53">
        <v>7.5</v>
      </c>
      <c r="X1619" s="53"/>
      <c r="Y1619" s="53"/>
      <c r="Z1619" s="53"/>
      <c r="AA1619" s="53"/>
      <c r="AB1619" s="53"/>
      <c r="AC1619" s="67">
        <f t="shared" si="643"/>
        <v>0</v>
      </c>
      <c r="AD1619" s="133"/>
      <c r="AE1619" s="20">
        <f t="shared" si="644"/>
        <v>0</v>
      </c>
      <c r="AF1619" s="85">
        <f t="shared" si="645"/>
        <v>109.82</v>
      </c>
      <c r="AG1619" s="21">
        <f t="shared" si="646"/>
        <v>109.82</v>
      </c>
      <c r="AH1619" s="82"/>
      <c r="AI1619" s="78"/>
      <c r="AJ1619" s="22">
        <f t="shared" si="631"/>
        <v>109.82</v>
      </c>
      <c r="AK1619" s="23">
        <f t="shared" si="632"/>
        <v>7.2335000000000065</v>
      </c>
      <c r="AL1619" s="58"/>
      <c r="AM1619" s="24">
        <f t="shared" si="647"/>
        <v>0</v>
      </c>
      <c r="AN1619" s="25">
        <f t="shared" si="617"/>
        <v>117.0535</v>
      </c>
      <c r="AO1619" s="26">
        <f t="shared" si="648"/>
        <v>117.0535</v>
      </c>
      <c r="AP1619" s="79"/>
      <c r="AQ1619" s="24">
        <v>80</v>
      </c>
      <c r="AR1619" s="25">
        <v>200</v>
      </c>
      <c r="AS1619" s="25">
        <v>0</v>
      </c>
      <c r="AT1619" s="25">
        <v>15</v>
      </c>
      <c r="AU1619" s="25">
        <v>4</v>
      </c>
      <c r="AV1619" s="62">
        <f t="shared" si="649"/>
        <v>299</v>
      </c>
      <c r="AW1619" s="64">
        <f t="shared" si="650"/>
        <v>284.05</v>
      </c>
      <c r="AX1619" s="114">
        <v>6</v>
      </c>
      <c r="AY1619" s="114">
        <v>20</v>
      </c>
      <c r="AZ1619" s="114">
        <v>8</v>
      </c>
      <c r="BA1619" s="114">
        <v>1</v>
      </c>
      <c r="BB1619" s="81">
        <f t="shared" si="651"/>
        <v>35</v>
      </c>
      <c r="BC1619" s="80">
        <f t="shared" si="652"/>
        <v>249.05</v>
      </c>
      <c r="BD1619" s="36">
        <f t="shared" si="634"/>
        <v>117.0535</v>
      </c>
      <c r="BE1619" s="80">
        <f t="shared" si="653"/>
        <v>129.506</v>
      </c>
    </row>
    <row r="1620" spans="1:57" ht="17.399999999999999">
      <c r="A1620" s="217">
        <v>41942</v>
      </c>
      <c r="B1620" s="201" t="str">
        <f t="shared" si="637"/>
        <v>03:00:00</v>
      </c>
      <c r="C1620" s="27" t="s">
        <v>9</v>
      </c>
      <c r="D1620" s="44">
        <v>668</v>
      </c>
      <c r="E1620" s="44">
        <v>286</v>
      </c>
      <c r="F1620" s="44">
        <v>545</v>
      </c>
      <c r="G1620" s="44">
        <v>34</v>
      </c>
      <c r="H1620" s="44"/>
      <c r="I1620" s="35">
        <v>18</v>
      </c>
      <c r="J1620" s="48">
        <f t="shared" si="638"/>
        <v>1499</v>
      </c>
      <c r="K1620" s="48">
        <f t="shared" si="639"/>
        <v>52</v>
      </c>
      <c r="L1620" s="44">
        <v>642</v>
      </c>
      <c r="M1620" s="19">
        <v>371</v>
      </c>
      <c r="N1620" s="19"/>
      <c r="O1620" s="19">
        <v>21</v>
      </c>
      <c r="P1620" s="45">
        <v>13</v>
      </c>
      <c r="Q1620" s="49"/>
      <c r="R1620" s="48">
        <f t="shared" si="640"/>
        <v>1013</v>
      </c>
      <c r="S1620" s="48">
        <f t="shared" si="641"/>
        <v>34</v>
      </c>
      <c r="T1620" s="50">
        <f t="shared" si="642"/>
        <v>86</v>
      </c>
      <c r="U1620" s="51">
        <v>4.26</v>
      </c>
      <c r="V1620" s="44">
        <v>5.5</v>
      </c>
      <c r="W1620" s="53">
        <v>7.5</v>
      </c>
      <c r="X1620" s="53"/>
      <c r="Y1620" s="53"/>
      <c r="Z1620" s="53"/>
      <c r="AA1620" s="53"/>
      <c r="AB1620" s="53"/>
      <c r="AC1620" s="67">
        <f t="shared" si="643"/>
        <v>0</v>
      </c>
      <c r="AD1620" s="133"/>
      <c r="AE1620" s="20">
        <f t="shared" si="644"/>
        <v>0</v>
      </c>
      <c r="AF1620" s="85">
        <f t="shared" si="645"/>
        <v>108.76</v>
      </c>
      <c r="AG1620" s="21">
        <f t="shared" si="646"/>
        <v>108.76</v>
      </c>
      <c r="AH1620" s="82"/>
      <c r="AI1620" s="78"/>
      <c r="AJ1620" s="22">
        <f t="shared" si="631"/>
        <v>108.76</v>
      </c>
      <c r="AK1620" s="23">
        <f t="shared" si="632"/>
        <v>8.2934999999999945</v>
      </c>
      <c r="AL1620" s="58"/>
      <c r="AM1620" s="24">
        <f t="shared" si="647"/>
        <v>0</v>
      </c>
      <c r="AN1620" s="25">
        <f t="shared" si="617"/>
        <v>117.0535</v>
      </c>
      <c r="AO1620" s="26">
        <f t="shared" si="648"/>
        <v>117.0535</v>
      </c>
      <c r="AP1620" s="79"/>
      <c r="AQ1620" s="24">
        <v>80</v>
      </c>
      <c r="AR1620" s="25">
        <v>200</v>
      </c>
      <c r="AS1620" s="25">
        <v>0</v>
      </c>
      <c r="AT1620" s="25">
        <v>15</v>
      </c>
      <c r="AU1620" s="25">
        <v>4</v>
      </c>
      <c r="AV1620" s="62">
        <f t="shared" si="649"/>
        <v>299</v>
      </c>
      <c r="AW1620" s="64">
        <f t="shared" si="650"/>
        <v>284.05</v>
      </c>
      <c r="AX1620" s="114">
        <v>6</v>
      </c>
      <c r="AY1620" s="114">
        <v>20</v>
      </c>
      <c r="AZ1620" s="114">
        <v>8</v>
      </c>
      <c r="BA1620" s="114">
        <v>1</v>
      </c>
      <c r="BB1620" s="81">
        <f t="shared" si="651"/>
        <v>35</v>
      </c>
      <c r="BC1620" s="80">
        <f t="shared" si="652"/>
        <v>249.05</v>
      </c>
      <c r="BD1620" s="36">
        <f t="shared" si="634"/>
        <v>117.0535</v>
      </c>
      <c r="BE1620" s="80">
        <f t="shared" si="653"/>
        <v>129.506</v>
      </c>
    </row>
    <row r="1621" spans="1:57" ht="17.399999999999999">
      <c r="A1621" s="217">
        <v>41942</v>
      </c>
      <c r="B1621" s="201" t="str">
        <f t="shared" si="637"/>
        <v>03:30:00</v>
      </c>
      <c r="C1621" s="27" t="s">
        <v>41</v>
      </c>
      <c r="D1621" s="44">
        <v>665</v>
      </c>
      <c r="E1621" s="44">
        <v>284</v>
      </c>
      <c r="F1621" s="44">
        <v>540</v>
      </c>
      <c r="G1621" s="44">
        <v>34</v>
      </c>
      <c r="H1621" s="44"/>
      <c r="I1621" s="35">
        <v>18</v>
      </c>
      <c r="J1621" s="48">
        <f t="shared" si="638"/>
        <v>1489</v>
      </c>
      <c r="K1621" s="48">
        <f t="shared" si="639"/>
        <v>52</v>
      </c>
      <c r="L1621" s="44">
        <v>650</v>
      </c>
      <c r="M1621" s="19">
        <v>365</v>
      </c>
      <c r="N1621" s="19"/>
      <c r="O1621" s="19">
        <v>22</v>
      </c>
      <c r="P1621" s="45">
        <v>13</v>
      </c>
      <c r="Q1621" s="49"/>
      <c r="R1621" s="48">
        <f t="shared" si="640"/>
        <v>1015</v>
      </c>
      <c r="S1621" s="48">
        <f t="shared" si="641"/>
        <v>35</v>
      </c>
      <c r="T1621" s="50">
        <f t="shared" si="642"/>
        <v>87</v>
      </c>
      <c r="U1621" s="51">
        <v>4.26</v>
      </c>
      <c r="V1621" s="44">
        <v>5</v>
      </c>
      <c r="W1621" s="53">
        <v>7.5</v>
      </c>
      <c r="X1621" s="53"/>
      <c r="Y1621" s="53"/>
      <c r="Z1621" s="53"/>
      <c r="AA1621" s="53"/>
      <c r="AB1621" s="53"/>
      <c r="AC1621" s="67">
        <f t="shared" si="643"/>
        <v>0</v>
      </c>
      <c r="AD1621" s="133"/>
      <c r="AE1621" s="20">
        <f t="shared" si="644"/>
        <v>0</v>
      </c>
      <c r="AF1621" s="85">
        <f t="shared" si="645"/>
        <v>109.26</v>
      </c>
      <c r="AG1621" s="21">
        <f t="shared" si="646"/>
        <v>109.26</v>
      </c>
      <c r="AH1621" s="82"/>
      <c r="AI1621" s="78"/>
      <c r="AJ1621" s="22">
        <f t="shared" si="631"/>
        <v>109.26</v>
      </c>
      <c r="AK1621" s="23">
        <f t="shared" si="632"/>
        <v>7.7934999999999945</v>
      </c>
      <c r="AL1621" s="58"/>
      <c r="AM1621" s="24">
        <f t="shared" si="647"/>
        <v>0</v>
      </c>
      <c r="AN1621" s="25">
        <f t="shared" si="617"/>
        <v>117.0535</v>
      </c>
      <c r="AO1621" s="26">
        <f t="shared" si="648"/>
        <v>117.0535</v>
      </c>
      <c r="AP1621" s="79"/>
      <c r="AQ1621" s="24">
        <v>80</v>
      </c>
      <c r="AR1621" s="25">
        <v>200</v>
      </c>
      <c r="AS1621" s="25">
        <v>0</v>
      </c>
      <c r="AT1621" s="25">
        <v>15</v>
      </c>
      <c r="AU1621" s="25">
        <v>4</v>
      </c>
      <c r="AV1621" s="62">
        <f t="shared" si="649"/>
        <v>299</v>
      </c>
      <c r="AW1621" s="64">
        <f t="shared" si="650"/>
        <v>284.05</v>
      </c>
      <c r="AX1621" s="114">
        <v>6</v>
      </c>
      <c r="AY1621" s="114">
        <v>20</v>
      </c>
      <c r="AZ1621" s="114">
        <v>8</v>
      </c>
      <c r="BA1621" s="114">
        <v>1</v>
      </c>
      <c r="BB1621" s="81">
        <f t="shared" si="651"/>
        <v>35</v>
      </c>
      <c r="BC1621" s="80">
        <f t="shared" si="652"/>
        <v>249.05</v>
      </c>
      <c r="BD1621" s="36">
        <f t="shared" si="634"/>
        <v>117.0535</v>
      </c>
      <c r="BE1621" s="80">
        <f t="shared" si="653"/>
        <v>129.506</v>
      </c>
    </row>
    <row r="1622" spans="1:57" ht="17.399999999999999">
      <c r="A1622" s="217">
        <v>41942</v>
      </c>
      <c r="B1622" s="201" t="str">
        <f t="shared" si="637"/>
        <v>04:00:00</v>
      </c>
      <c r="C1622" s="27" t="s">
        <v>10</v>
      </c>
      <c r="D1622" s="44">
        <v>670</v>
      </c>
      <c r="E1622" s="44">
        <v>286</v>
      </c>
      <c r="F1622" s="44">
        <v>545</v>
      </c>
      <c r="G1622" s="44">
        <v>33</v>
      </c>
      <c r="H1622" s="44"/>
      <c r="I1622" s="35">
        <v>18</v>
      </c>
      <c r="J1622" s="48">
        <f t="shared" si="638"/>
        <v>1501</v>
      </c>
      <c r="K1622" s="48">
        <f t="shared" si="639"/>
        <v>51</v>
      </c>
      <c r="L1622" s="44">
        <v>669</v>
      </c>
      <c r="M1622" s="19">
        <v>357</v>
      </c>
      <c r="N1622" s="19"/>
      <c r="O1622" s="19">
        <v>22</v>
      </c>
      <c r="P1622" s="45">
        <v>13</v>
      </c>
      <c r="Q1622" s="49"/>
      <c r="R1622" s="48">
        <f t="shared" si="640"/>
        <v>1026</v>
      </c>
      <c r="S1622" s="48">
        <f t="shared" si="641"/>
        <v>35</v>
      </c>
      <c r="T1622" s="50">
        <f t="shared" si="642"/>
        <v>86</v>
      </c>
      <c r="U1622" s="51">
        <v>4.2</v>
      </c>
      <c r="V1622" s="44">
        <v>5</v>
      </c>
      <c r="W1622" s="53">
        <v>7.6</v>
      </c>
      <c r="X1622" s="53"/>
      <c r="Y1622" s="53"/>
      <c r="Z1622" s="53"/>
      <c r="AA1622" s="53"/>
      <c r="AB1622" s="53"/>
      <c r="AC1622" s="67">
        <f t="shared" si="643"/>
        <v>0</v>
      </c>
      <c r="AD1622" s="133"/>
      <c r="AE1622" s="20">
        <f t="shared" si="644"/>
        <v>0</v>
      </c>
      <c r="AF1622" s="85">
        <f t="shared" si="645"/>
        <v>107.8</v>
      </c>
      <c r="AG1622" s="21">
        <f t="shared" si="646"/>
        <v>107.8</v>
      </c>
      <c r="AH1622" s="82"/>
      <c r="AI1622" s="78"/>
      <c r="AJ1622" s="22">
        <f t="shared" si="631"/>
        <v>107.8</v>
      </c>
      <c r="AK1622" s="23">
        <f t="shared" si="632"/>
        <v>9.2535000000000025</v>
      </c>
      <c r="AL1622" s="58"/>
      <c r="AM1622" s="24">
        <f t="shared" si="647"/>
        <v>0</v>
      </c>
      <c r="AN1622" s="25">
        <f t="shared" si="617"/>
        <v>117.0535</v>
      </c>
      <c r="AO1622" s="26">
        <f t="shared" si="648"/>
        <v>117.0535</v>
      </c>
      <c r="AP1622" s="79"/>
      <c r="AQ1622" s="24">
        <v>80</v>
      </c>
      <c r="AR1622" s="25">
        <v>200</v>
      </c>
      <c r="AS1622" s="25">
        <v>0</v>
      </c>
      <c r="AT1622" s="25">
        <v>15</v>
      </c>
      <c r="AU1622" s="25">
        <v>4</v>
      </c>
      <c r="AV1622" s="62">
        <f t="shared" si="649"/>
        <v>299</v>
      </c>
      <c r="AW1622" s="64">
        <f t="shared" si="650"/>
        <v>284.05</v>
      </c>
      <c r="AX1622" s="114">
        <v>6</v>
      </c>
      <c r="AY1622" s="114">
        <v>20</v>
      </c>
      <c r="AZ1622" s="114">
        <v>8</v>
      </c>
      <c r="BA1622" s="114">
        <v>1</v>
      </c>
      <c r="BB1622" s="81">
        <f t="shared" si="651"/>
        <v>35</v>
      </c>
      <c r="BC1622" s="80">
        <f t="shared" si="652"/>
        <v>249.05</v>
      </c>
      <c r="BD1622" s="36">
        <f t="shared" si="634"/>
        <v>117.0535</v>
      </c>
      <c r="BE1622" s="80">
        <f t="shared" si="653"/>
        <v>129.506</v>
      </c>
    </row>
    <row r="1623" spans="1:57" ht="17.399999999999999">
      <c r="A1623" s="217">
        <v>41942</v>
      </c>
      <c r="B1623" s="201" t="str">
        <f t="shared" si="637"/>
        <v>04:30:00</v>
      </c>
      <c r="C1623" s="27" t="s">
        <v>42</v>
      </c>
      <c r="D1623" s="44">
        <v>680</v>
      </c>
      <c r="E1623" s="44">
        <v>286</v>
      </c>
      <c r="F1623" s="44">
        <v>550</v>
      </c>
      <c r="G1623" s="44">
        <v>33</v>
      </c>
      <c r="H1623" s="44"/>
      <c r="I1623" s="35">
        <v>18</v>
      </c>
      <c r="J1623" s="48">
        <f t="shared" si="638"/>
        <v>1516</v>
      </c>
      <c r="K1623" s="48">
        <f t="shared" si="639"/>
        <v>51</v>
      </c>
      <c r="L1623" s="44">
        <v>664</v>
      </c>
      <c r="M1623" s="19">
        <v>362</v>
      </c>
      <c r="N1623" s="19"/>
      <c r="O1623" s="19">
        <v>22</v>
      </c>
      <c r="P1623" s="45">
        <v>13</v>
      </c>
      <c r="Q1623" s="49"/>
      <c r="R1623" s="48">
        <f t="shared" si="640"/>
        <v>1026</v>
      </c>
      <c r="S1623" s="48">
        <f t="shared" si="641"/>
        <v>35</v>
      </c>
      <c r="T1623" s="50">
        <f t="shared" si="642"/>
        <v>86</v>
      </c>
      <c r="U1623" s="51">
        <v>4.2</v>
      </c>
      <c r="V1623" s="44">
        <v>5</v>
      </c>
      <c r="W1623" s="53">
        <v>7.6</v>
      </c>
      <c r="X1623" s="53"/>
      <c r="Y1623" s="53"/>
      <c r="Z1623" s="53"/>
      <c r="AA1623" s="53"/>
      <c r="AB1623" s="53"/>
      <c r="AC1623" s="67">
        <f t="shared" si="643"/>
        <v>0</v>
      </c>
      <c r="AD1623" s="133"/>
      <c r="AE1623" s="20">
        <f t="shared" si="644"/>
        <v>0</v>
      </c>
      <c r="AF1623" s="85">
        <f t="shared" si="645"/>
        <v>107.8</v>
      </c>
      <c r="AG1623" s="21">
        <f t="shared" si="646"/>
        <v>107.8</v>
      </c>
      <c r="AH1623" s="82"/>
      <c r="AI1623" s="78"/>
      <c r="AJ1623" s="22">
        <f t="shared" si="631"/>
        <v>107.8</v>
      </c>
      <c r="AK1623" s="23">
        <f t="shared" si="632"/>
        <v>9.2535000000000025</v>
      </c>
      <c r="AL1623" s="58"/>
      <c r="AM1623" s="24">
        <f t="shared" si="647"/>
        <v>0</v>
      </c>
      <c r="AN1623" s="25">
        <f t="shared" ref="AN1623:AN1669" si="654">BD1623</f>
        <v>117.0535</v>
      </c>
      <c r="AO1623" s="26">
        <f t="shared" si="648"/>
        <v>117.0535</v>
      </c>
      <c r="AP1623" s="79"/>
      <c r="AQ1623" s="24">
        <v>80</v>
      </c>
      <c r="AR1623" s="25">
        <v>200</v>
      </c>
      <c r="AS1623" s="25">
        <v>0</v>
      </c>
      <c r="AT1623" s="25">
        <v>15</v>
      </c>
      <c r="AU1623" s="25">
        <v>4</v>
      </c>
      <c r="AV1623" s="62">
        <f>SUM(AQ1624:AU1624)</f>
        <v>299</v>
      </c>
      <c r="AW1623" s="64">
        <f t="shared" si="650"/>
        <v>284.05</v>
      </c>
      <c r="AX1623" s="114">
        <v>6</v>
      </c>
      <c r="AY1623" s="114">
        <v>20</v>
      </c>
      <c r="AZ1623" s="114">
        <v>8</v>
      </c>
      <c r="BA1623" s="114">
        <v>1</v>
      </c>
      <c r="BB1623" s="81">
        <f t="shared" si="651"/>
        <v>35</v>
      </c>
      <c r="BC1623" s="80">
        <f t="shared" si="652"/>
        <v>249.05</v>
      </c>
      <c r="BD1623" s="36">
        <f t="shared" si="634"/>
        <v>117.0535</v>
      </c>
      <c r="BE1623" s="80">
        <f t="shared" si="653"/>
        <v>129.506</v>
      </c>
    </row>
    <row r="1624" spans="1:57" ht="17.399999999999999">
      <c r="A1624" s="217">
        <v>41942</v>
      </c>
      <c r="B1624" s="201" t="str">
        <f t="shared" si="637"/>
        <v>05:00:00</v>
      </c>
      <c r="C1624" s="27" t="s">
        <v>11</v>
      </c>
      <c r="D1624" s="44">
        <v>684</v>
      </c>
      <c r="E1624" s="44">
        <v>287</v>
      </c>
      <c r="F1624" s="44">
        <v>557</v>
      </c>
      <c r="G1624" s="44">
        <v>33</v>
      </c>
      <c r="H1624" s="44"/>
      <c r="I1624" s="35">
        <v>18</v>
      </c>
      <c r="J1624" s="48">
        <f t="shared" si="638"/>
        <v>1528</v>
      </c>
      <c r="K1624" s="48">
        <f t="shared" si="639"/>
        <v>51</v>
      </c>
      <c r="L1624" s="44">
        <v>655</v>
      </c>
      <c r="M1624" s="19">
        <v>370</v>
      </c>
      <c r="N1624" s="19"/>
      <c r="O1624" s="19">
        <v>22</v>
      </c>
      <c r="P1624" s="45">
        <v>13</v>
      </c>
      <c r="Q1624" s="49"/>
      <c r="R1624" s="48">
        <f t="shared" si="640"/>
        <v>1025</v>
      </c>
      <c r="S1624" s="48">
        <f t="shared" si="641"/>
        <v>35</v>
      </c>
      <c r="T1624" s="50">
        <f t="shared" si="642"/>
        <v>86</v>
      </c>
      <c r="U1624" s="51">
        <v>4.2</v>
      </c>
      <c r="V1624" s="44">
        <v>5</v>
      </c>
      <c r="W1624" s="53">
        <v>8</v>
      </c>
      <c r="X1624" s="53"/>
      <c r="Y1624" s="53"/>
      <c r="Z1624" s="53"/>
      <c r="AA1624" s="53"/>
      <c r="AB1624" s="53"/>
      <c r="AC1624" s="67">
        <f t="shared" si="643"/>
        <v>0</v>
      </c>
      <c r="AD1624" s="133"/>
      <c r="AE1624" s="20">
        <f t="shared" si="644"/>
        <v>0</v>
      </c>
      <c r="AF1624" s="85">
        <f t="shared" si="645"/>
        <v>108.2</v>
      </c>
      <c r="AG1624" s="21">
        <f t="shared" si="646"/>
        <v>108.2</v>
      </c>
      <c r="AH1624" s="82"/>
      <c r="AI1624" s="78"/>
      <c r="AJ1624" s="22">
        <f t="shared" si="631"/>
        <v>108.2</v>
      </c>
      <c r="AK1624" s="23">
        <f t="shared" si="632"/>
        <v>8.8534999999999968</v>
      </c>
      <c r="AL1624" s="58"/>
      <c r="AM1624" s="24">
        <f t="shared" si="647"/>
        <v>0</v>
      </c>
      <c r="AN1624" s="25">
        <f t="shared" si="654"/>
        <v>117.0535</v>
      </c>
      <c r="AO1624" s="26">
        <f t="shared" si="648"/>
        <v>117.0535</v>
      </c>
      <c r="AP1624" s="79"/>
      <c r="AQ1624" s="24">
        <v>80</v>
      </c>
      <c r="AR1624" s="25">
        <v>200</v>
      </c>
      <c r="AS1624" s="25">
        <v>0</v>
      </c>
      <c r="AT1624" s="25">
        <v>15</v>
      </c>
      <c r="AU1624" s="25">
        <v>4</v>
      </c>
      <c r="AV1624" s="62">
        <f>SUM(AQ1625:AU1625)</f>
        <v>299</v>
      </c>
      <c r="AW1624" s="64">
        <f>AV1623*0.95</f>
        <v>284.05</v>
      </c>
      <c r="AX1624" s="114">
        <v>6</v>
      </c>
      <c r="AY1624" s="114">
        <v>20</v>
      </c>
      <c r="AZ1624" s="114">
        <v>8</v>
      </c>
      <c r="BA1624" s="114">
        <v>1</v>
      </c>
      <c r="BB1624" s="81">
        <f t="shared" si="651"/>
        <v>35</v>
      </c>
      <c r="BC1624" s="80">
        <f t="shared" si="652"/>
        <v>249.05</v>
      </c>
      <c r="BD1624" s="36">
        <f t="shared" si="634"/>
        <v>117.0535</v>
      </c>
      <c r="BE1624" s="80">
        <f t="shared" si="653"/>
        <v>129.506</v>
      </c>
    </row>
    <row r="1625" spans="1:57" ht="17.399999999999999">
      <c r="A1625" s="217">
        <v>41942</v>
      </c>
      <c r="B1625" s="201" t="str">
        <f t="shared" si="637"/>
        <v>05:30:00</v>
      </c>
      <c r="C1625" s="27" t="s">
        <v>43</v>
      </c>
      <c r="D1625" s="44">
        <v>687</v>
      </c>
      <c r="E1625" s="44">
        <v>289</v>
      </c>
      <c r="F1625" s="44">
        <v>568</v>
      </c>
      <c r="G1625" s="44">
        <v>34</v>
      </c>
      <c r="H1625" s="44"/>
      <c r="I1625" s="35">
        <v>18</v>
      </c>
      <c r="J1625" s="48">
        <f t="shared" si="638"/>
        <v>1544</v>
      </c>
      <c r="K1625" s="48">
        <f t="shared" si="639"/>
        <v>52</v>
      </c>
      <c r="L1625" s="44">
        <v>631</v>
      </c>
      <c r="M1625" s="19">
        <v>368</v>
      </c>
      <c r="N1625" s="19"/>
      <c r="O1625" s="19">
        <v>21</v>
      </c>
      <c r="P1625" s="45">
        <v>13</v>
      </c>
      <c r="Q1625" s="49"/>
      <c r="R1625" s="48">
        <f t="shared" si="640"/>
        <v>999</v>
      </c>
      <c r="S1625" s="48">
        <f t="shared" si="641"/>
        <v>34</v>
      </c>
      <c r="T1625" s="50">
        <f t="shared" si="642"/>
        <v>86</v>
      </c>
      <c r="U1625" s="51">
        <v>4.2</v>
      </c>
      <c r="V1625" s="44">
        <v>5</v>
      </c>
      <c r="W1625" s="53">
        <v>8</v>
      </c>
      <c r="X1625" s="53"/>
      <c r="Y1625" s="53"/>
      <c r="Z1625" s="53"/>
      <c r="AA1625" s="53"/>
      <c r="AB1625" s="53"/>
      <c r="AC1625" s="67">
        <f t="shared" si="643"/>
        <v>0</v>
      </c>
      <c r="AD1625" s="133"/>
      <c r="AE1625" s="20">
        <f t="shared" si="644"/>
        <v>0</v>
      </c>
      <c r="AF1625" s="85">
        <f t="shared" si="645"/>
        <v>108.2</v>
      </c>
      <c r="AG1625" s="21">
        <f t="shared" si="646"/>
        <v>108.2</v>
      </c>
      <c r="AH1625" s="82"/>
      <c r="AI1625" s="78"/>
      <c r="AJ1625" s="22">
        <f t="shared" si="631"/>
        <v>108.2</v>
      </c>
      <c r="AK1625" s="23">
        <f t="shared" si="632"/>
        <v>8.8534999999999968</v>
      </c>
      <c r="AL1625" s="58"/>
      <c r="AM1625" s="24">
        <f t="shared" si="647"/>
        <v>0</v>
      </c>
      <c r="AN1625" s="25">
        <f t="shared" si="654"/>
        <v>117.0535</v>
      </c>
      <c r="AO1625" s="26">
        <f t="shared" si="648"/>
        <v>117.0535</v>
      </c>
      <c r="AP1625" s="79"/>
      <c r="AQ1625" s="24">
        <v>80</v>
      </c>
      <c r="AR1625" s="25">
        <v>200</v>
      </c>
      <c r="AS1625" s="25">
        <v>0</v>
      </c>
      <c r="AT1625" s="25">
        <v>15</v>
      </c>
      <c r="AU1625" s="25">
        <v>4</v>
      </c>
      <c r="AV1625" s="62">
        <f t="shared" ref="AV1625:AV1651" si="655">SUM(AQ1625:AU1625)</f>
        <v>299</v>
      </c>
      <c r="AW1625" s="64">
        <f t="shared" si="650"/>
        <v>284.05</v>
      </c>
      <c r="AX1625" s="114">
        <v>6</v>
      </c>
      <c r="AY1625" s="114">
        <v>20</v>
      </c>
      <c r="AZ1625" s="114">
        <v>8</v>
      </c>
      <c r="BA1625" s="114">
        <v>1</v>
      </c>
      <c r="BB1625" s="81">
        <f t="shared" si="651"/>
        <v>35</v>
      </c>
      <c r="BC1625" s="80">
        <f t="shared" si="652"/>
        <v>249.05</v>
      </c>
      <c r="BD1625" s="36">
        <f t="shared" si="634"/>
        <v>117.0535</v>
      </c>
      <c r="BE1625" s="80">
        <f t="shared" si="653"/>
        <v>129.506</v>
      </c>
    </row>
    <row r="1626" spans="1:57" ht="17.399999999999999">
      <c r="A1626" s="217">
        <v>41942</v>
      </c>
      <c r="B1626" s="201" t="str">
        <f t="shared" si="637"/>
        <v>06:00:00</v>
      </c>
      <c r="C1626" s="27" t="s">
        <v>12</v>
      </c>
      <c r="D1626" s="44">
        <v>660</v>
      </c>
      <c r="E1626" s="44">
        <v>267</v>
      </c>
      <c r="F1626" s="44">
        <v>554</v>
      </c>
      <c r="G1626" s="44">
        <v>33</v>
      </c>
      <c r="H1626" s="44"/>
      <c r="I1626" s="35">
        <v>17</v>
      </c>
      <c r="J1626" s="48">
        <f t="shared" si="638"/>
        <v>1481</v>
      </c>
      <c r="K1626" s="48">
        <f t="shared" si="639"/>
        <v>50</v>
      </c>
      <c r="L1626" s="44">
        <v>597</v>
      </c>
      <c r="M1626" s="19">
        <v>363</v>
      </c>
      <c r="N1626" s="19"/>
      <c r="O1626" s="19">
        <v>19</v>
      </c>
      <c r="P1626" s="45">
        <v>13</v>
      </c>
      <c r="Q1626" s="49"/>
      <c r="R1626" s="48">
        <f t="shared" si="640"/>
        <v>960</v>
      </c>
      <c r="S1626" s="48">
        <f t="shared" si="641"/>
        <v>32</v>
      </c>
      <c r="T1626" s="50">
        <f t="shared" si="642"/>
        <v>82</v>
      </c>
      <c r="U1626" s="51">
        <v>3.67</v>
      </c>
      <c r="V1626" s="44">
        <v>3.5</v>
      </c>
      <c r="W1626" s="53">
        <v>7.7</v>
      </c>
      <c r="X1626" s="53"/>
      <c r="Y1626" s="53"/>
      <c r="Z1626" s="53"/>
      <c r="AA1626" s="53"/>
      <c r="AB1626" s="53"/>
      <c r="AC1626" s="67">
        <f t="shared" si="643"/>
        <v>0</v>
      </c>
      <c r="AD1626" s="133"/>
      <c r="AE1626" s="20">
        <f t="shared" si="644"/>
        <v>0</v>
      </c>
      <c r="AF1626" s="85">
        <f t="shared" si="645"/>
        <v>101.87</v>
      </c>
      <c r="AG1626" s="21">
        <f t="shared" si="646"/>
        <v>101.87</v>
      </c>
      <c r="AH1626" s="82"/>
      <c r="AI1626" s="78"/>
      <c r="AJ1626" s="22">
        <f t="shared" si="631"/>
        <v>101.87</v>
      </c>
      <c r="AK1626" s="23">
        <f t="shared" si="632"/>
        <v>15.183499999999995</v>
      </c>
      <c r="AL1626" s="58"/>
      <c r="AM1626" s="24">
        <f t="shared" si="647"/>
        <v>0</v>
      </c>
      <c r="AN1626" s="25">
        <f t="shared" si="654"/>
        <v>117.0535</v>
      </c>
      <c r="AO1626" s="26">
        <f t="shared" si="648"/>
        <v>117.0535</v>
      </c>
      <c r="AP1626" s="79"/>
      <c r="AQ1626" s="24">
        <v>80</v>
      </c>
      <c r="AR1626" s="25">
        <v>200</v>
      </c>
      <c r="AS1626" s="25">
        <v>0</v>
      </c>
      <c r="AT1626" s="25">
        <v>15</v>
      </c>
      <c r="AU1626" s="25">
        <v>4</v>
      </c>
      <c r="AV1626" s="62">
        <f t="shared" si="655"/>
        <v>299</v>
      </c>
      <c r="AW1626" s="64">
        <f t="shared" si="650"/>
        <v>284.05</v>
      </c>
      <c r="AX1626" s="114">
        <v>6</v>
      </c>
      <c r="AY1626" s="114">
        <v>20</v>
      </c>
      <c r="AZ1626" s="114">
        <v>8</v>
      </c>
      <c r="BA1626" s="114">
        <v>1</v>
      </c>
      <c r="BB1626" s="81">
        <f t="shared" si="651"/>
        <v>35</v>
      </c>
      <c r="BC1626" s="80">
        <f t="shared" si="652"/>
        <v>249.05</v>
      </c>
      <c r="BD1626" s="36">
        <f t="shared" si="634"/>
        <v>117.0535</v>
      </c>
      <c r="BE1626" s="80">
        <f t="shared" si="653"/>
        <v>129.506</v>
      </c>
    </row>
    <row r="1627" spans="1:57" ht="17.399999999999999">
      <c r="A1627" s="217">
        <v>41942</v>
      </c>
      <c r="B1627" s="201" t="str">
        <f t="shared" si="637"/>
        <v>06:30:00</v>
      </c>
      <c r="C1627" s="27" t="s">
        <v>44</v>
      </c>
      <c r="D1627" s="44">
        <v>687</v>
      </c>
      <c r="E1627" s="44">
        <v>259</v>
      </c>
      <c r="F1627" s="44">
        <v>530</v>
      </c>
      <c r="G1627" s="44">
        <v>33</v>
      </c>
      <c r="H1627" s="44"/>
      <c r="I1627" s="35">
        <v>17</v>
      </c>
      <c r="J1627" s="48">
        <f t="shared" si="638"/>
        <v>1476</v>
      </c>
      <c r="K1627" s="48">
        <f t="shared" si="639"/>
        <v>50</v>
      </c>
      <c r="L1627" s="44">
        <v>586</v>
      </c>
      <c r="M1627" s="19">
        <v>353</v>
      </c>
      <c r="N1627" s="19"/>
      <c r="O1627" s="19">
        <v>19</v>
      </c>
      <c r="P1627" s="45">
        <v>12</v>
      </c>
      <c r="Q1627" s="49"/>
      <c r="R1627" s="48">
        <f t="shared" si="640"/>
        <v>939</v>
      </c>
      <c r="S1627" s="48">
        <f t="shared" si="641"/>
        <v>31</v>
      </c>
      <c r="T1627" s="50">
        <f t="shared" si="642"/>
        <v>81</v>
      </c>
      <c r="U1627" s="51">
        <v>3.67</v>
      </c>
      <c r="V1627" s="44">
        <v>3.5</v>
      </c>
      <c r="W1627" s="53">
        <v>7.7</v>
      </c>
      <c r="X1627" s="53"/>
      <c r="Y1627" s="53"/>
      <c r="Z1627" s="53"/>
      <c r="AA1627" s="53"/>
      <c r="AB1627" s="53"/>
      <c r="AC1627" s="67">
        <f t="shared" si="643"/>
        <v>0</v>
      </c>
      <c r="AD1627" s="133"/>
      <c r="AE1627" s="20">
        <f t="shared" si="644"/>
        <v>0</v>
      </c>
      <c r="AF1627" s="85">
        <f t="shared" si="645"/>
        <v>99.37</v>
      </c>
      <c r="AG1627" s="21">
        <f t="shared" si="646"/>
        <v>99.37</v>
      </c>
      <c r="AH1627" s="82"/>
      <c r="AI1627" s="78"/>
      <c r="AJ1627" s="22">
        <f t="shared" si="631"/>
        <v>99.37</v>
      </c>
      <c r="AK1627" s="23">
        <f t="shared" si="632"/>
        <v>17.683499999999995</v>
      </c>
      <c r="AL1627" s="58"/>
      <c r="AM1627" s="24">
        <f t="shared" si="647"/>
        <v>0</v>
      </c>
      <c r="AN1627" s="25">
        <f t="shared" si="654"/>
        <v>117.0535</v>
      </c>
      <c r="AO1627" s="26">
        <f t="shared" si="648"/>
        <v>117.0535</v>
      </c>
      <c r="AP1627" s="79"/>
      <c r="AQ1627" s="24">
        <v>80</v>
      </c>
      <c r="AR1627" s="25">
        <v>200</v>
      </c>
      <c r="AS1627" s="25">
        <v>0</v>
      </c>
      <c r="AT1627" s="25">
        <v>15</v>
      </c>
      <c r="AU1627" s="25">
        <v>4</v>
      </c>
      <c r="AV1627" s="62">
        <f t="shared" si="655"/>
        <v>299</v>
      </c>
      <c r="AW1627" s="64">
        <f>AV1627*0.95</f>
        <v>284.05</v>
      </c>
      <c r="AX1627" s="114">
        <v>6</v>
      </c>
      <c r="AY1627" s="114">
        <v>20</v>
      </c>
      <c r="AZ1627" s="114">
        <v>8</v>
      </c>
      <c r="BA1627" s="114">
        <v>1</v>
      </c>
      <c r="BB1627" s="81">
        <f t="shared" si="651"/>
        <v>35</v>
      </c>
      <c r="BC1627" s="80">
        <f t="shared" si="652"/>
        <v>249.05</v>
      </c>
      <c r="BD1627" s="36">
        <f t="shared" si="634"/>
        <v>117.0535</v>
      </c>
      <c r="BE1627" s="80">
        <f t="shared" si="653"/>
        <v>129.506</v>
      </c>
    </row>
    <row r="1628" spans="1:57" ht="17.399999999999999">
      <c r="A1628" s="217">
        <v>41942</v>
      </c>
      <c r="B1628" s="201" t="str">
        <f t="shared" si="637"/>
        <v>07:00:00</v>
      </c>
      <c r="C1628" s="214" t="s">
        <v>13</v>
      </c>
      <c r="D1628" s="44">
        <v>702</v>
      </c>
      <c r="E1628" s="44">
        <v>283</v>
      </c>
      <c r="F1628" s="44">
        <v>520</v>
      </c>
      <c r="G1628" s="44">
        <v>34</v>
      </c>
      <c r="H1628" s="44"/>
      <c r="I1628" s="35">
        <v>17</v>
      </c>
      <c r="J1628" s="48">
        <f t="shared" si="638"/>
        <v>1505</v>
      </c>
      <c r="K1628" s="48">
        <f t="shared" si="639"/>
        <v>51</v>
      </c>
      <c r="L1628" s="44">
        <v>601</v>
      </c>
      <c r="M1628" s="19">
        <v>367</v>
      </c>
      <c r="N1628" s="19"/>
      <c r="O1628" s="19">
        <v>20</v>
      </c>
      <c r="P1628" s="45">
        <v>13</v>
      </c>
      <c r="Q1628" s="49"/>
      <c r="R1628" s="48">
        <f t="shared" si="640"/>
        <v>968</v>
      </c>
      <c r="S1628" s="48">
        <f t="shared" si="641"/>
        <v>33</v>
      </c>
      <c r="T1628" s="50">
        <f t="shared" si="642"/>
        <v>84</v>
      </c>
      <c r="U1628" s="51">
        <v>3.6</v>
      </c>
      <c r="V1628" s="44">
        <v>3.5</v>
      </c>
      <c r="W1628" s="53">
        <v>6.5</v>
      </c>
      <c r="X1628" s="53"/>
      <c r="Y1628" s="53"/>
      <c r="Z1628" s="53"/>
      <c r="AA1628" s="53"/>
      <c r="AB1628" s="53"/>
      <c r="AC1628" s="67">
        <f t="shared" si="643"/>
        <v>0</v>
      </c>
      <c r="AD1628" s="133"/>
      <c r="AE1628" s="20">
        <f t="shared" si="644"/>
        <v>0</v>
      </c>
      <c r="AF1628" s="85">
        <f t="shared" si="645"/>
        <v>101.1</v>
      </c>
      <c r="AG1628" s="21">
        <f t="shared" si="646"/>
        <v>101.1</v>
      </c>
      <c r="AH1628" s="82"/>
      <c r="AI1628" s="78"/>
      <c r="AJ1628" s="22">
        <f t="shared" si="631"/>
        <v>101.1</v>
      </c>
      <c r="AK1628" s="23">
        <f t="shared" si="632"/>
        <v>-1.4599999999999937</v>
      </c>
      <c r="AL1628" s="58"/>
      <c r="AM1628" s="24">
        <f t="shared" si="647"/>
        <v>0</v>
      </c>
      <c r="AN1628" s="25">
        <f t="shared" si="654"/>
        <v>99.64</v>
      </c>
      <c r="AO1628" s="26">
        <f t="shared" si="648"/>
        <v>99.64</v>
      </c>
      <c r="AP1628" s="79"/>
      <c r="AQ1628" s="24">
        <v>60</v>
      </c>
      <c r="AR1628" s="25">
        <v>200</v>
      </c>
      <c r="AS1628" s="25">
        <v>0</v>
      </c>
      <c r="AT1628" s="25">
        <v>0</v>
      </c>
      <c r="AU1628" s="25">
        <v>0</v>
      </c>
      <c r="AV1628" s="62">
        <f t="shared" si="655"/>
        <v>260</v>
      </c>
      <c r="AW1628" s="64">
        <f>AV1628*0.95</f>
        <v>247</v>
      </c>
      <c r="AX1628" s="114">
        <v>6</v>
      </c>
      <c r="AY1628" s="114">
        <v>20</v>
      </c>
      <c r="AZ1628" s="114">
        <v>8</v>
      </c>
      <c r="BA1628" s="114">
        <v>1</v>
      </c>
      <c r="BB1628" s="81">
        <f t="shared" si="651"/>
        <v>35</v>
      </c>
      <c r="BC1628" s="80">
        <f t="shared" si="652"/>
        <v>212</v>
      </c>
      <c r="BD1628" s="36">
        <f t="shared" si="634"/>
        <v>99.64</v>
      </c>
      <c r="BE1628" s="80">
        <f t="shared" si="653"/>
        <v>110.24000000000001</v>
      </c>
    </row>
    <row r="1629" spans="1:57" ht="17.399999999999999">
      <c r="A1629" s="217">
        <v>41942</v>
      </c>
      <c r="B1629" s="201" t="str">
        <f t="shared" si="637"/>
        <v>07:30:00</v>
      </c>
      <c r="C1629" s="27" t="s">
        <v>30</v>
      </c>
      <c r="D1629" s="44">
        <v>782</v>
      </c>
      <c r="E1629" s="44">
        <v>319</v>
      </c>
      <c r="F1629" s="44">
        <v>550</v>
      </c>
      <c r="G1629" s="44">
        <v>40</v>
      </c>
      <c r="H1629" s="44"/>
      <c r="I1629" s="35">
        <v>18</v>
      </c>
      <c r="J1629" s="48">
        <f t="shared" si="638"/>
        <v>1651</v>
      </c>
      <c r="K1629" s="48">
        <f t="shared" si="639"/>
        <v>58</v>
      </c>
      <c r="L1629" s="44">
        <v>609</v>
      </c>
      <c r="M1629" s="19">
        <v>404</v>
      </c>
      <c r="N1629" s="19"/>
      <c r="O1629" s="19">
        <v>20</v>
      </c>
      <c r="P1629" s="45">
        <v>14</v>
      </c>
      <c r="Q1629" s="49"/>
      <c r="R1629" s="48">
        <f t="shared" si="640"/>
        <v>1013</v>
      </c>
      <c r="S1629" s="48">
        <f t="shared" si="641"/>
        <v>34</v>
      </c>
      <c r="T1629" s="50">
        <f t="shared" si="642"/>
        <v>92</v>
      </c>
      <c r="U1629" s="51">
        <v>3.6</v>
      </c>
      <c r="V1629" s="44">
        <v>3</v>
      </c>
      <c r="W1629" s="53">
        <v>6.9</v>
      </c>
      <c r="X1629" s="53"/>
      <c r="Y1629" s="53"/>
      <c r="Z1629" s="53"/>
      <c r="AA1629" s="53"/>
      <c r="AB1629" s="53"/>
      <c r="AC1629" s="67">
        <f t="shared" si="643"/>
        <v>0</v>
      </c>
      <c r="AD1629" s="133"/>
      <c r="AE1629" s="20">
        <f t="shared" si="644"/>
        <v>0</v>
      </c>
      <c r="AF1629" s="85">
        <f t="shared" si="645"/>
        <v>109</v>
      </c>
      <c r="AG1629" s="21">
        <f t="shared" si="646"/>
        <v>109</v>
      </c>
      <c r="AH1629" s="82"/>
      <c r="AI1629" s="78"/>
      <c r="AJ1629" s="22">
        <f t="shared" si="631"/>
        <v>109</v>
      </c>
      <c r="AK1629" s="23">
        <f t="shared" si="632"/>
        <v>-9.36</v>
      </c>
      <c r="AL1629" s="58"/>
      <c r="AM1629" s="24">
        <f t="shared" si="647"/>
        <v>0</v>
      </c>
      <c r="AN1629" s="25">
        <f t="shared" si="654"/>
        <v>99.64</v>
      </c>
      <c r="AO1629" s="26">
        <f t="shared" si="648"/>
        <v>99.64</v>
      </c>
      <c r="AP1629" s="79"/>
      <c r="AQ1629" s="24">
        <v>60</v>
      </c>
      <c r="AR1629" s="25">
        <v>200</v>
      </c>
      <c r="AS1629" s="25">
        <v>0</v>
      </c>
      <c r="AT1629" s="25">
        <v>0</v>
      </c>
      <c r="AU1629" s="25">
        <v>0</v>
      </c>
      <c r="AV1629" s="62">
        <f t="shared" si="655"/>
        <v>260</v>
      </c>
      <c r="AW1629" s="64">
        <f>AV1629*0.95</f>
        <v>247</v>
      </c>
      <c r="AX1629" s="114">
        <v>6</v>
      </c>
      <c r="AY1629" s="114">
        <v>20</v>
      </c>
      <c r="AZ1629" s="114">
        <v>8</v>
      </c>
      <c r="BA1629" s="114">
        <v>1</v>
      </c>
      <c r="BB1629" s="81">
        <f t="shared" si="651"/>
        <v>35</v>
      </c>
      <c r="BC1629" s="80">
        <f t="shared" si="652"/>
        <v>212</v>
      </c>
      <c r="BD1629" s="36">
        <f t="shared" si="634"/>
        <v>99.64</v>
      </c>
      <c r="BE1629" s="80">
        <f t="shared" si="653"/>
        <v>110.24000000000001</v>
      </c>
    </row>
    <row r="1630" spans="1:57" ht="17.399999999999999">
      <c r="A1630" s="217">
        <v>41942</v>
      </c>
      <c r="B1630" s="201" t="str">
        <f t="shared" si="637"/>
        <v>08:00:00</v>
      </c>
      <c r="C1630" s="27" t="s">
        <v>14</v>
      </c>
      <c r="D1630" s="44">
        <v>908</v>
      </c>
      <c r="E1630" s="44">
        <v>364</v>
      </c>
      <c r="F1630" s="44">
        <v>587</v>
      </c>
      <c r="G1630" s="44">
        <v>44</v>
      </c>
      <c r="H1630" s="44"/>
      <c r="I1630" s="35">
        <v>19</v>
      </c>
      <c r="J1630" s="48">
        <f t="shared" si="638"/>
        <v>1859</v>
      </c>
      <c r="K1630" s="48">
        <f t="shared" si="639"/>
        <v>63</v>
      </c>
      <c r="L1630" s="44">
        <v>657</v>
      </c>
      <c r="M1630" s="19">
        <v>495</v>
      </c>
      <c r="N1630" s="19"/>
      <c r="O1630" s="19">
        <v>21</v>
      </c>
      <c r="P1630" s="45">
        <v>17</v>
      </c>
      <c r="Q1630" s="49"/>
      <c r="R1630" s="48">
        <f t="shared" si="640"/>
        <v>1152</v>
      </c>
      <c r="S1630" s="48">
        <f t="shared" si="641"/>
        <v>38</v>
      </c>
      <c r="T1630" s="50">
        <f t="shared" si="642"/>
        <v>101</v>
      </c>
      <c r="U1630" s="51">
        <v>3.92</v>
      </c>
      <c r="V1630" s="44">
        <v>3</v>
      </c>
      <c r="W1630" s="53">
        <v>7.1</v>
      </c>
      <c r="X1630" s="53"/>
      <c r="Y1630" s="53"/>
      <c r="Z1630" s="53"/>
      <c r="AA1630" s="53"/>
      <c r="AB1630" s="53"/>
      <c r="AC1630" s="67">
        <f t="shared" si="643"/>
        <v>0</v>
      </c>
      <c r="AD1630" s="133"/>
      <c r="AE1630" s="20">
        <f t="shared" si="644"/>
        <v>0</v>
      </c>
      <c r="AF1630" s="85">
        <f t="shared" si="645"/>
        <v>118.02</v>
      </c>
      <c r="AG1630" s="21">
        <f t="shared" si="646"/>
        <v>118.02</v>
      </c>
      <c r="AH1630" s="82"/>
      <c r="AI1630" s="78"/>
      <c r="AJ1630" s="22">
        <f t="shared" si="631"/>
        <v>118.02</v>
      </c>
      <c r="AK1630" s="23">
        <f t="shared" si="632"/>
        <v>-18.379999999999995</v>
      </c>
      <c r="AL1630" s="58"/>
      <c r="AM1630" s="24">
        <f t="shared" si="647"/>
        <v>0</v>
      </c>
      <c r="AN1630" s="25">
        <f t="shared" si="654"/>
        <v>99.64</v>
      </c>
      <c r="AO1630" s="26">
        <f t="shared" si="648"/>
        <v>99.64</v>
      </c>
      <c r="AP1630" s="79"/>
      <c r="AQ1630" s="24">
        <v>60</v>
      </c>
      <c r="AR1630" s="25">
        <v>200</v>
      </c>
      <c r="AS1630" s="25">
        <v>0</v>
      </c>
      <c r="AT1630" s="25">
        <v>0</v>
      </c>
      <c r="AU1630" s="25">
        <v>0</v>
      </c>
      <c r="AV1630" s="62">
        <f t="shared" si="655"/>
        <v>260</v>
      </c>
      <c r="AW1630" s="64">
        <f t="shared" ref="AW1630:AW1669" si="656">AV1630*0.95</f>
        <v>247</v>
      </c>
      <c r="AX1630" s="114">
        <v>6</v>
      </c>
      <c r="AY1630" s="114">
        <v>20</v>
      </c>
      <c r="AZ1630" s="114">
        <v>8</v>
      </c>
      <c r="BA1630" s="114">
        <v>1</v>
      </c>
      <c r="BB1630" s="81">
        <f t="shared" si="651"/>
        <v>35</v>
      </c>
      <c r="BC1630" s="80">
        <f t="shared" si="652"/>
        <v>212</v>
      </c>
      <c r="BD1630" s="36">
        <f t="shared" si="634"/>
        <v>99.64</v>
      </c>
      <c r="BE1630" s="80">
        <f t="shared" si="653"/>
        <v>110.24000000000001</v>
      </c>
    </row>
    <row r="1631" spans="1:57" ht="17.399999999999999">
      <c r="A1631" s="217">
        <v>41942</v>
      </c>
      <c r="B1631" s="201" t="str">
        <f t="shared" si="637"/>
        <v>08:30:00</v>
      </c>
      <c r="C1631" s="27" t="s">
        <v>31</v>
      </c>
      <c r="D1631" s="44">
        <v>944</v>
      </c>
      <c r="E1631" s="44">
        <v>394</v>
      </c>
      <c r="F1631" s="44">
        <v>609</v>
      </c>
      <c r="G1631" s="44">
        <v>46</v>
      </c>
      <c r="H1631" s="44"/>
      <c r="I1631" s="35">
        <v>19</v>
      </c>
      <c r="J1631" s="48">
        <f t="shared" si="638"/>
        <v>1947</v>
      </c>
      <c r="K1631" s="48">
        <f t="shared" si="639"/>
        <v>65</v>
      </c>
      <c r="L1631" s="44">
        <v>675</v>
      </c>
      <c r="M1631" s="19">
        <v>500</v>
      </c>
      <c r="N1631" s="19"/>
      <c r="O1631" s="19">
        <v>22</v>
      </c>
      <c r="P1631" s="45">
        <v>17</v>
      </c>
      <c r="Q1631" s="49"/>
      <c r="R1631" s="48">
        <f t="shared" si="640"/>
        <v>1175</v>
      </c>
      <c r="S1631" s="48">
        <f t="shared" si="641"/>
        <v>39</v>
      </c>
      <c r="T1631" s="50">
        <f t="shared" si="642"/>
        <v>104</v>
      </c>
      <c r="U1631" s="51">
        <v>3.92</v>
      </c>
      <c r="V1631" s="44">
        <v>4.5</v>
      </c>
      <c r="W1631" s="53">
        <v>7.1</v>
      </c>
      <c r="X1631" s="53"/>
      <c r="Y1631" s="53"/>
      <c r="Z1631" s="53"/>
      <c r="AA1631" s="53"/>
      <c r="AB1631" s="53"/>
      <c r="AC1631" s="67">
        <f t="shared" si="643"/>
        <v>0</v>
      </c>
      <c r="AD1631" s="133"/>
      <c r="AE1631" s="20">
        <f t="shared" si="644"/>
        <v>0</v>
      </c>
      <c r="AF1631" s="85">
        <f t="shared" si="645"/>
        <v>122.52</v>
      </c>
      <c r="AG1631" s="21">
        <f t="shared" si="646"/>
        <v>122.52</v>
      </c>
      <c r="AH1631" s="82"/>
      <c r="AI1631" s="78"/>
      <c r="AJ1631" s="22">
        <f t="shared" si="631"/>
        <v>122.52</v>
      </c>
      <c r="AK1631" s="23">
        <f t="shared" si="632"/>
        <v>-22.879999999999995</v>
      </c>
      <c r="AL1631" s="58"/>
      <c r="AM1631" s="24">
        <f t="shared" si="647"/>
        <v>0</v>
      </c>
      <c r="AN1631" s="25">
        <f t="shared" si="654"/>
        <v>99.64</v>
      </c>
      <c r="AO1631" s="26">
        <f t="shared" si="648"/>
        <v>99.64</v>
      </c>
      <c r="AP1631" s="79"/>
      <c r="AQ1631" s="24">
        <v>60</v>
      </c>
      <c r="AR1631" s="25">
        <v>200</v>
      </c>
      <c r="AS1631" s="25">
        <v>0</v>
      </c>
      <c r="AT1631" s="25">
        <v>0</v>
      </c>
      <c r="AU1631" s="25">
        <v>0</v>
      </c>
      <c r="AV1631" s="62">
        <f t="shared" si="655"/>
        <v>260</v>
      </c>
      <c r="AW1631" s="64">
        <f t="shared" si="656"/>
        <v>247</v>
      </c>
      <c r="AX1631" s="114">
        <v>6</v>
      </c>
      <c r="AY1631" s="114">
        <v>20</v>
      </c>
      <c r="AZ1631" s="114">
        <v>8</v>
      </c>
      <c r="BA1631" s="114">
        <v>1</v>
      </c>
      <c r="BB1631" s="81">
        <f t="shared" si="651"/>
        <v>35</v>
      </c>
      <c r="BC1631" s="80">
        <f t="shared" si="652"/>
        <v>212</v>
      </c>
      <c r="BD1631" s="36">
        <f t="shared" si="634"/>
        <v>99.64</v>
      </c>
      <c r="BE1631" s="80">
        <f t="shared" si="653"/>
        <v>110.24000000000001</v>
      </c>
    </row>
    <row r="1632" spans="1:57" ht="17.399999999999999">
      <c r="A1632" s="217">
        <v>41942</v>
      </c>
      <c r="B1632" s="201" t="str">
        <f t="shared" si="637"/>
        <v>09:00:00</v>
      </c>
      <c r="C1632" s="27" t="s">
        <v>15</v>
      </c>
      <c r="D1632" s="44">
        <v>988</v>
      </c>
      <c r="E1632" s="44">
        <v>405</v>
      </c>
      <c r="F1632" s="44">
        <v>606</v>
      </c>
      <c r="G1632" s="44">
        <v>47</v>
      </c>
      <c r="H1632" s="44"/>
      <c r="I1632" s="35">
        <v>19</v>
      </c>
      <c r="J1632" s="48">
        <f t="shared" si="638"/>
        <v>1999</v>
      </c>
      <c r="K1632" s="48">
        <f t="shared" si="639"/>
        <v>66</v>
      </c>
      <c r="L1632" s="44">
        <v>700</v>
      </c>
      <c r="M1632" s="19">
        <v>511</v>
      </c>
      <c r="N1632" s="19"/>
      <c r="O1632" s="19">
        <v>23</v>
      </c>
      <c r="P1632" s="45">
        <v>18</v>
      </c>
      <c r="Q1632" s="49"/>
      <c r="R1632" s="48">
        <f t="shared" si="640"/>
        <v>1211</v>
      </c>
      <c r="S1632" s="48">
        <f t="shared" si="641"/>
        <v>41</v>
      </c>
      <c r="T1632" s="50">
        <f t="shared" si="642"/>
        <v>107</v>
      </c>
      <c r="U1632" s="51">
        <v>4.26</v>
      </c>
      <c r="V1632" s="44">
        <v>4.5</v>
      </c>
      <c r="W1632" s="53">
        <v>7.2</v>
      </c>
      <c r="X1632" s="53"/>
      <c r="Y1632" s="53"/>
      <c r="Z1632" s="53"/>
      <c r="AA1632" s="53"/>
      <c r="AB1632" s="53"/>
      <c r="AC1632" s="67">
        <f t="shared" si="643"/>
        <v>0</v>
      </c>
      <c r="AD1632" s="133"/>
      <c r="AE1632" s="20">
        <f t="shared" si="644"/>
        <v>0</v>
      </c>
      <c r="AF1632" s="85">
        <f t="shared" si="645"/>
        <v>127.46000000000001</v>
      </c>
      <c r="AG1632" s="21">
        <f t="shared" si="646"/>
        <v>127.46000000000001</v>
      </c>
      <c r="AH1632" s="82"/>
      <c r="AI1632" s="78"/>
      <c r="AJ1632" s="22">
        <f t="shared" si="631"/>
        <v>127.46000000000001</v>
      </c>
      <c r="AK1632" s="23">
        <f t="shared" si="632"/>
        <v>-27.820000000000007</v>
      </c>
      <c r="AL1632" s="58"/>
      <c r="AM1632" s="24">
        <f t="shared" si="647"/>
        <v>0</v>
      </c>
      <c r="AN1632" s="25">
        <f t="shared" si="654"/>
        <v>99.64</v>
      </c>
      <c r="AO1632" s="26">
        <f t="shared" si="648"/>
        <v>99.64</v>
      </c>
      <c r="AP1632" s="79"/>
      <c r="AQ1632" s="24">
        <v>60</v>
      </c>
      <c r="AR1632" s="25">
        <v>200</v>
      </c>
      <c r="AS1632" s="25">
        <v>0</v>
      </c>
      <c r="AT1632" s="25">
        <v>0</v>
      </c>
      <c r="AU1632" s="25">
        <v>0</v>
      </c>
      <c r="AV1632" s="62">
        <f t="shared" si="655"/>
        <v>260</v>
      </c>
      <c r="AW1632" s="64">
        <f t="shared" si="656"/>
        <v>247</v>
      </c>
      <c r="AX1632" s="114">
        <v>6</v>
      </c>
      <c r="AY1632" s="114">
        <v>20</v>
      </c>
      <c r="AZ1632" s="114">
        <v>8</v>
      </c>
      <c r="BA1632" s="114">
        <v>1</v>
      </c>
      <c r="BB1632" s="81">
        <f t="shared" si="651"/>
        <v>35</v>
      </c>
      <c r="BC1632" s="80">
        <f t="shared" si="652"/>
        <v>212</v>
      </c>
      <c r="BD1632" s="36">
        <f t="shared" si="634"/>
        <v>99.64</v>
      </c>
      <c r="BE1632" s="80">
        <f t="shared" si="653"/>
        <v>110.24000000000001</v>
      </c>
    </row>
    <row r="1633" spans="1:57" ht="17.399999999999999">
      <c r="A1633" s="217">
        <v>41942</v>
      </c>
      <c r="B1633" s="201" t="str">
        <f t="shared" si="637"/>
        <v>09:30:00</v>
      </c>
      <c r="C1633" s="27" t="s">
        <v>32</v>
      </c>
      <c r="D1633" s="44">
        <v>985</v>
      </c>
      <c r="E1633" s="44">
        <v>409</v>
      </c>
      <c r="F1633" s="44">
        <v>590</v>
      </c>
      <c r="G1633" s="44">
        <v>47</v>
      </c>
      <c r="H1633" s="44"/>
      <c r="I1633" s="35">
        <v>19</v>
      </c>
      <c r="J1633" s="48">
        <f t="shared" si="638"/>
        <v>1984</v>
      </c>
      <c r="K1633" s="48">
        <f t="shared" si="639"/>
        <v>66</v>
      </c>
      <c r="L1633" s="44">
        <v>699</v>
      </c>
      <c r="M1633" s="19">
        <v>516</v>
      </c>
      <c r="N1633" s="19"/>
      <c r="O1633" s="19">
        <v>23</v>
      </c>
      <c r="P1633" s="45">
        <v>18</v>
      </c>
      <c r="Q1633" s="49"/>
      <c r="R1633" s="48">
        <f t="shared" si="640"/>
        <v>1215</v>
      </c>
      <c r="S1633" s="48">
        <f t="shared" si="641"/>
        <v>41</v>
      </c>
      <c r="T1633" s="50">
        <f t="shared" si="642"/>
        <v>107</v>
      </c>
      <c r="U1633" s="51">
        <v>4.26</v>
      </c>
      <c r="V1633" s="44">
        <v>4.5</v>
      </c>
      <c r="W1633" s="53">
        <v>7.3</v>
      </c>
      <c r="X1633" s="53"/>
      <c r="Y1633" s="53"/>
      <c r="Z1633" s="53"/>
      <c r="AA1633" s="53"/>
      <c r="AB1633" s="53"/>
      <c r="AC1633" s="67">
        <f t="shared" si="643"/>
        <v>0</v>
      </c>
      <c r="AD1633" s="133"/>
      <c r="AE1633" s="20">
        <f t="shared" si="644"/>
        <v>0</v>
      </c>
      <c r="AF1633" s="85">
        <f t="shared" si="645"/>
        <v>127.56</v>
      </c>
      <c r="AG1633" s="21">
        <f t="shared" si="646"/>
        <v>127.56</v>
      </c>
      <c r="AH1633" s="82"/>
      <c r="AI1633" s="78"/>
      <c r="AJ1633" s="22">
        <f t="shared" si="631"/>
        <v>127.56</v>
      </c>
      <c r="AK1633" s="23">
        <f t="shared" si="632"/>
        <v>-27.92</v>
      </c>
      <c r="AL1633" s="58"/>
      <c r="AM1633" s="24">
        <f t="shared" si="647"/>
        <v>0</v>
      </c>
      <c r="AN1633" s="25">
        <f t="shared" si="654"/>
        <v>99.64</v>
      </c>
      <c r="AO1633" s="26">
        <f t="shared" si="648"/>
        <v>99.64</v>
      </c>
      <c r="AP1633" s="79"/>
      <c r="AQ1633" s="24">
        <v>60</v>
      </c>
      <c r="AR1633" s="25">
        <v>200</v>
      </c>
      <c r="AS1633" s="25">
        <v>0</v>
      </c>
      <c r="AT1633" s="25">
        <v>0</v>
      </c>
      <c r="AU1633" s="25">
        <v>0</v>
      </c>
      <c r="AV1633" s="62">
        <f t="shared" si="655"/>
        <v>260</v>
      </c>
      <c r="AW1633" s="64">
        <f t="shared" si="656"/>
        <v>247</v>
      </c>
      <c r="AX1633" s="114">
        <v>6</v>
      </c>
      <c r="AY1633" s="114">
        <v>20</v>
      </c>
      <c r="AZ1633" s="114">
        <v>8</v>
      </c>
      <c r="BA1633" s="114">
        <v>1</v>
      </c>
      <c r="BB1633" s="81">
        <f t="shared" si="651"/>
        <v>35</v>
      </c>
      <c r="BC1633" s="80">
        <f t="shared" si="652"/>
        <v>212</v>
      </c>
      <c r="BD1633" s="36">
        <f t="shared" si="634"/>
        <v>99.64</v>
      </c>
      <c r="BE1633" s="80">
        <f t="shared" si="653"/>
        <v>110.24000000000001</v>
      </c>
    </row>
    <row r="1634" spans="1:57" ht="17.399999999999999">
      <c r="A1634" s="217">
        <v>41942</v>
      </c>
      <c r="B1634" s="201" t="str">
        <f t="shared" si="637"/>
        <v>10:00:00</v>
      </c>
      <c r="C1634" s="27" t="s">
        <v>16</v>
      </c>
      <c r="D1634" s="44">
        <v>981</v>
      </c>
      <c r="E1634" s="44">
        <v>411</v>
      </c>
      <c r="F1634" s="44">
        <v>589</v>
      </c>
      <c r="G1634" s="44">
        <v>47</v>
      </c>
      <c r="H1634" s="44"/>
      <c r="I1634" s="35">
        <v>19</v>
      </c>
      <c r="J1634" s="48">
        <f t="shared" si="638"/>
        <v>1981</v>
      </c>
      <c r="K1634" s="48">
        <f t="shared" si="639"/>
        <v>66</v>
      </c>
      <c r="L1634" s="44">
        <v>696</v>
      </c>
      <c r="M1634" s="19">
        <v>522</v>
      </c>
      <c r="N1634" s="19"/>
      <c r="O1634" s="19">
        <v>23</v>
      </c>
      <c r="P1634" s="45">
        <v>18</v>
      </c>
      <c r="Q1634" s="49"/>
      <c r="R1634" s="48">
        <f t="shared" si="640"/>
        <v>1218</v>
      </c>
      <c r="S1634" s="48">
        <f t="shared" si="641"/>
        <v>41</v>
      </c>
      <c r="T1634" s="50">
        <f t="shared" si="642"/>
        <v>107</v>
      </c>
      <c r="U1634" s="51">
        <v>4.32</v>
      </c>
      <c r="V1634" s="44">
        <v>4.5</v>
      </c>
      <c r="W1634" s="53">
        <v>7.5</v>
      </c>
      <c r="X1634" s="53"/>
      <c r="Y1634" s="53"/>
      <c r="Z1634" s="53"/>
      <c r="AA1634" s="53"/>
      <c r="AB1634" s="53"/>
      <c r="AC1634" s="67">
        <f t="shared" si="643"/>
        <v>0</v>
      </c>
      <c r="AD1634" s="133"/>
      <c r="AE1634" s="20">
        <f t="shared" si="644"/>
        <v>0</v>
      </c>
      <c r="AF1634" s="85">
        <f t="shared" si="645"/>
        <v>127.82</v>
      </c>
      <c r="AG1634" s="21">
        <f t="shared" si="646"/>
        <v>127.82</v>
      </c>
      <c r="AH1634" s="82"/>
      <c r="AI1634" s="78"/>
      <c r="AJ1634" s="22">
        <f t="shared" si="631"/>
        <v>127.82</v>
      </c>
      <c r="AK1634" s="23">
        <f t="shared" si="632"/>
        <v>-28.179999999999993</v>
      </c>
      <c r="AL1634" s="58"/>
      <c r="AM1634" s="24">
        <f t="shared" si="647"/>
        <v>0</v>
      </c>
      <c r="AN1634" s="25">
        <f t="shared" si="654"/>
        <v>99.64</v>
      </c>
      <c r="AO1634" s="26">
        <f t="shared" si="648"/>
        <v>99.64</v>
      </c>
      <c r="AP1634" s="79"/>
      <c r="AQ1634" s="24">
        <v>60</v>
      </c>
      <c r="AR1634" s="25">
        <v>200</v>
      </c>
      <c r="AS1634" s="25">
        <v>0</v>
      </c>
      <c r="AT1634" s="25">
        <v>0</v>
      </c>
      <c r="AU1634" s="25">
        <v>0</v>
      </c>
      <c r="AV1634" s="62">
        <f t="shared" si="655"/>
        <v>260</v>
      </c>
      <c r="AW1634" s="64">
        <f t="shared" si="656"/>
        <v>247</v>
      </c>
      <c r="AX1634" s="114">
        <v>6</v>
      </c>
      <c r="AY1634" s="114">
        <v>20</v>
      </c>
      <c r="AZ1634" s="114">
        <v>8</v>
      </c>
      <c r="BA1634" s="114">
        <v>1</v>
      </c>
      <c r="BB1634" s="81">
        <f t="shared" si="651"/>
        <v>35</v>
      </c>
      <c r="BC1634" s="80">
        <f t="shared" si="652"/>
        <v>212</v>
      </c>
      <c r="BD1634" s="36">
        <f t="shared" si="634"/>
        <v>99.64</v>
      </c>
      <c r="BE1634" s="80">
        <f t="shared" si="653"/>
        <v>110.24000000000001</v>
      </c>
    </row>
    <row r="1635" spans="1:57" ht="17.399999999999999">
      <c r="A1635" s="217">
        <v>41942</v>
      </c>
      <c r="B1635" s="201" t="str">
        <f t="shared" si="637"/>
        <v>10:30:00</v>
      </c>
      <c r="C1635" s="27" t="s">
        <v>45</v>
      </c>
      <c r="D1635" s="44">
        <v>979</v>
      </c>
      <c r="E1635" s="44">
        <v>421</v>
      </c>
      <c r="F1635" s="44">
        <v>590</v>
      </c>
      <c r="G1635" s="44">
        <v>48</v>
      </c>
      <c r="H1635" s="44"/>
      <c r="I1635" s="35">
        <v>19</v>
      </c>
      <c r="J1635" s="48">
        <f t="shared" si="638"/>
        <v>1990</v>
      </c>
      <c r="K1635" s="48">
        <f t="shared" si="639"/>
        <v>67</v>
      </c>
      <c r="L1635" s="44">
        <v>700</v>
      </c>
      <c r="M1635" s="19">
        <v>520</v>
      </c>
      <c r="N1635" s="19"/>
      <c r="O1635" s="19">
        <v>23</v>
      </c>
      <c r="P1635" s="45">
        <v>18</v>
      </c>
      <c r="Q1635" s="49"/>
      <c r="R1635" s="48">
        <f t="shared" si="640"/>
        <v>1220</v>
      </c>
      <c r="S1635" s="48">
        <f t="shared" si="641"/>
        <v>41</v>
      </c>
      <c r="T1635" s="50">
        <f t="shared" si="642"/>
        <v>108</v>
      </c>
      <c r="U1635" s="51">
        <v>4.32</v>
      </c>
      <c r="V1635" s="44">
        <v>4.5</v>
      </c>
      <c r="W1635" s="53">
        <v>7.5</v>
      </c>
      <c r="X1635" s="53"/>
      <c r="Y1635" s="53"/>
      <c r="Z1635" s="53"/>
      <c r="AA1635" s="53"/>
      <c r="AB1635" s="53"/>
      <c r="AC1635" s="67">
        <f t="shared" si="643"/>
        <v>0</v>
      </c>
      <c r="AD1635" s="133"/>
      <c r="AE1635" s="20">
        <f t="shared" si="644"/>
        <v>0</v>
      </c>
      <c r="AF1635" s="85">
        <f t="shared" si="645"/>
        <v>128.82</v>
      </c>
      <c r="AG1635" s="21">
        <f t="shared" si="646"/>
        <v>128.82</v>
      </c>
      <c r="AH1635" s="82"/>
      <c r="AI1635" s="78"/>
      <c r="AJ1635" s="22">
        <f t="shared" si="631"/>
        <v>128.82</v>
      </c>
      <c r="AK1635" s="23">
        <f t="shared" si="632"/>
        <v>-29.179999999999993</v>
      </c>
      <c r="AL1635" s="58"/>
      <c r="AM1635" s="24">
        <f t="shared" si="647"/>
        <v>0</v>
      </c>
      <c r="AN1635" s="25">
        <f t="shared" si="654"/>
        <v>99.64</v>
      </c>
      <c r="AO1635" s="26">
        <f t="shared" si="648"/>
        <v>99.64</v>
      </c>
      <c r="AP1635" s="79"/>
      <c r="AQ1635" s="24">
        <v>60</v>
      </c>
      <c r="AR1635" s="25">
        <v>200</v>
      </c>
      <c r="AS1635" s="25">
        <v>0</v>
      </c>
      <c r="AT1635" s="25">
        <v>0</v>
      </c>
      <c r="AU1635" s="25">
        <v>0</v>
      </c>
      <c r="AV1635" s="62">
        <f t="shared" si="655"/>
        <v>260</v>
      </c>
      <c r="AW1635" s="64">
        <f t="shared" si="656"/>
        <v>247</v>
      </c>
      <c r="AX1635" s="114">
        <v>6</v>
      </c>
      <c r="AY1635" s="114">
        <v>20</v>
      </c>
      <c r="AZ1635" s="114">
        <v>8</v>
      </c>
      <c r="BA1635" s="114">
        <v>1</v>
      </c>
      <c r="BB1635" s="81">
        <f t="shared" si="651"/>
        <v>35</v>
      </c>
      <c r="BC1635" s="80">
        <f t="shared" si="652"/>
        <v>212</v>
      </c>
      <c r="BD1635" s="36">
        <f t="shared" si="634"/>
        <v>99.64</v>
      </c>
      <c r="BE1635" s="80">
        <f t="shared" si="653"/>
        <v>110.24000000000001</v>
      </c>
    </row>
    <row r="1636" spans="1:57" ht="17.399999999999999">
      <c r="A1636" s="217">
        <v>41942</v>
      </c>
      <c r="B1636" s="201" t="str">
        <f t="shared" si="637"/>
        <v>11:00:00</v>
      </c>
      <c r="C1636" s="27" t="s">
        <v>17</v>
      </c>
      <c r="D1636" s="44">
        <v>1008</v>
      </c>
      <c r="E1636" s="44">
        <v>430</v>
      </c>
      <c r="F1636" s="44">
        <v>581</v>
      </c>
      <c r="G1636" s="44">
        <v>49</v>
      </c>
      <c r="H1636" s="44"/>
      <c r="I1636" s="35">
        <v>19</v>
      </c>
      <c r="J1636" s="48">
        <f t="shared" si="638"/>
        <v>2019</v>
      </c>
      <c r="K1636" s="48">
        <f t="shared" si="639"/>
        <v>68</v>
      </c>
      <c r="L1636" s="44">
        <v>707</v>
      </c>
      <c r="M1636" s="19">
        <v>517</v>
      </c>
      <c r="N1636" s="19"/>
      <c r="O1636" s="19">
        <v>23</v>
      </c>
      <c r="P1636" s="45">
        <v>18</v>
      </c>
      <c r="Q1636" s="49"/>
      <c r="R1636" s="48">
        <f t="shared" si="640"/>
        <v>1224</v>
      </c>
      <c r="S1636" s="48">
        <f t="shared" si="641"/>
        <v>41</v>
      </c>
      <c r="T1636" s="50">
        <f t="shared" si="642"/>
        <v>109</v>
      </c>
      <c r="U1636" s="51">
        <v>4.2</v>
      </c>
      <c r="V1636" s="44">
        <v>4.5</v>
      </c>
      <c r="W1636" s="53">
        <v>7.8</v>
      </c>
      <c r="X1636" s="53"/>
      <c r="Y1636" s="53"/>
      <c r="Z1636" s="53"/>
      <c r="AA1636" s="53"/>
      <c r="AB1636" s="53"/>
      <c r="AC1636" s="67">
        <f t="shared" si="643"/>
        <v>0</v>
      </c>
      <c r="AD1636" s="133"/>
      <c r="AE1636" s="20">
        <f t="shared" si="644"/>
        <v>0</v>
      </c>
      <c r="AF1636" s="85">
        <f t="shared" si="645"/>
        <v>130</v>
      </c>
      <c r="AG1636" s="21">
        <f t="shared" si="646"/>
        <v>130</v>
      </c>
      <c r="AH1636" s="82"/>
      <c r="AI1636" s="78"/>
      <c r="AJ1636" s="22">
        <f t="shared" si="631"/>
        <v>130</v>
      </c>
      <c r="AK1636" s="23">
        <f t="shared" si="632"/>
        <v>-30.36</v>
      </c>
      <c r="AL1636" s="58"/>
      <c r="AM1636" s="24">
        <f t="shared" si="647"/>
        <v>0</v>
      </c>
      <c r="AN1636" s="25">
        <f t="shared" si="654"/>
        <v>99.64</v>
      </c>
      <c r="AO1636" s="26">
        <f t="shared" si="648"/>
        <v>99.64</v>
      </c>
      <c r="AP1636" s="79"/>
      <c r="AQ1636" s="24">
        <v>60</v>
      </c>
      <c r="AR1636" s="25">
        <v>200</v>
      </c>
      <c r="AS1636" s="25">
        <v>0</v>
      </c>
      <c r="AT1636" s="25">
        <v>0</v>
      </c>
      <c r="AU1636" s="25">
        <v>0</v>
      </c>
      <c r="AV1636" s="62">
        <f t="shared" si="655"/>
        <v>260</v>
      </c>
      <c r="AW1636" s="64">
        <f t="shared" si="656"/>
        <v>247</v>
      </c>
      <c r="AX1636" s="114">
        <v>6</v>
      </c>
      <c r="AY1636" s="114">
        <v>20</v>
      </c>
      <c r="AZ1636" s="114">
        <v>8</v>
      </c>
      <c r="BA1636" s="114">
        <v>1</v>
      </c>
      <c r="BB1636" s="81">
        <f t="shared" si="651"/>
        <v>35</v>
      </c>
      <c r="BC1636" s="80">
        <f t="shared" si="652"/>
        <v>212</v>
      </c>
      <c r="BD1636" s="36">
        <f t="shared" si="634"/>
        <v>99.64</v>
      </c>
      <c r="BE1636" s="80">
        <f t="shared" si="653"/>
        <v>110.24000000000001</v>
      </c>
    </row>
    <row r="1637" spans="1:57" ht="17.399999999999999">
      <c r="A1637" s="217">
        <v>41942</v>
      </c>
      <c r="B1637" s="201" t="str">
        <f t="shared" si="637"/>
        <v>11:30:00</v>
      </c>
      <c r="C1637" s="27" t="s">
        <v>46</v>
      </c>
      <c r="D1637" s="44">
        <v>1015</v>
      </c>
      <c r="E1637" s="44">
        <v>432</v>
      </c>
      <c r="F1637" s="44">
        <v>568</v>
      </c>
      <c r="G1637" s="44">
        <v>50</v>
      </c>
      <c r="H1637" s="44"/>
      <c r="I1637" s="35">
        <v>18</v>
      </c>
      <c r="J1637" s="48">
        <f t="shared" si="638"/>
        <v>2015</v>
      </c>
      <c r="K1637" s="48">
        <f t="shared" si="639"/>
        <v>68</v>
      </c>
      <c r="L1637" s="44">
        <v>702</v>
      </c>
      <c r="M1637" s="19">
        <v>515</v>
      </c>
      <c r="N1637" s="19"/>
      <c r="O1637" s="19">
        <v>23</v>
      </c>
      <c r="P1637" s="45">
        <v>18</v>
      </c>
      <c r="Q1637" s="49"/>
      <c r="R1637" s="48">
        <f t="shared" si="640"/>
        <v>1217</v>
      </c>
      <c r="S1637" s="48">
        <f t="shared" si="641"/>
        <v>41</v>
      </c>
      <c r="T1637" s="50">
        <f t="shared" si="642"/>
        <v>109</v>
      </c>
      <c r="U1637" s="51">
        <v>4.2</v>
      </c>
      <c r="V1637" s="44">
        <v>4.5</v>
      </c>
      <c r="W1637" s="53">
        <v>7.8</v>
      </c>
      <c r="X1637" s="53"/>
      <c r="Y1637" s="53"/>
      <c r="Z1637" s="53"/>
      <c r="AA1637" s="53"/>
      <c r="AB1637" s="53"/>
      <c r="AC1637" s="67">
        <f t="shared" si="643"/>
        <v>0</v>
      </c>
      <c r="AD1637" s="133"/>
      <c r="AE1637" s="20">
        <f t="shared" si="644"/>
        <v>0</v>
      </c>
      <c r="AF1637" s="85">
        <f t="shared" si="645"/>
        <v>130</v>
      </c>
      <c r="AG1637" s="21">
        <f t="shared" si="646"/>
        <v>130</v>
      </c>
      <c r="AH1637" s="82"/>
      <c r="AI1637" s="78"/>
      <c r="AJ1637" s="22">
        <f t="shared" si="631"/>
        <v>130</v>
      </c>
      <c r="AK1637" s="23">
        <f t="shared" si="632"/>
        <v>-30.36</v>
      </c>
      <c r="AL1637" s="58"/>
      <c r="AM1637" s="24">
        <f t="shared" si="647"/>
        <v>0</v>
      </c>
      <c r="AN1637" s="25">
        <f t="shared" si="654"/>
        <v>99.64</v>
      </c>
      <c r="AO1637" s="26">
        <f t="shared" si="648"/>
        <v>99.64</v>
      </c>
      <c r="AP1637" s="79"/>
      <c r="AQ1637" s="24">
        <v>60</v>
      </c>
      <c r="AR1637" s="25">
        <v>200</v>
      </c>
      <c r="AS1637" s="25">
        <v>0</v>
      </c>
      <c r="AT1637" s="25">
        <v>0</v>
      </c>
      <c r="AU1637" s="25">
        <v>0</v>
      </c>
      <c r="AV1637" s="62">
        <f t="shared" si="655"/>
        <v>260</v>
      </c>
      <c r="AW1637" s="64">
        <f t="shared" si="656"/>
        <v>247</v>
      </c>
      <c r="AX1637" s="114">
        <v>6</v>
      </c>
      <c r="AY1637" s="114">
        <v>20</v>
      </c>
      <c r="AZ1637" s="114">
        <v>8</v>
      </c>
      <c r="BA1637" s="114">
        <v>1</v>
      </c>
      <c r="BB1637" s="81">
        <f t="shared" si="651"/>
        <v>35</v>
      </c>
      <c r="BC1637" s="80">
        <f t="shared" si="652"/>
        <v>212</v>
      </c>
      <c r="BD1637" s="36">
        <f t="shared" si="634"/>
        <v>99.64</v>
      </c>
      <c r="BE1637" s="80">
        <f t="shared" si="653"/>
        <v>110.24000000000001</v>
      </c>
    </row>
    <row r="1638" spans="1:57" ht="17.399999999999999">
      <c r="A1638" s="217">
        <v>41942</v>
      </c>
      <c r="B1638" s="201" t="str">
        <f t="shared" si="637"/>
        <v>12:00:00</v>
      </c>
      <c r="C1638" s="27" t="s">
        <v>18</v>
      </c>
      <c r="D1638" s="44">
        <v>1008</v>
      </c>
      <c r="E1638" s="44">
        <v>418</v>
      </c>
      <c r="F1638" s="61">
        <v>575</v>
      </c>
      <c r="G1638" s="44">
        <v>49</v>
      </c>
      <c r="H1638" s="44"/>
      <c r="I1638" s="35">
        <v>19</v>
      </c>
      <c r="J1638" s="48">
        <f t="shared" si="638"/>
        <v>2001</v>
      </c>
      <c r="K1638" s="48">
        <f t="shared" si="639"/>
        <v>68</v>
      </c>
      <c r="L1638" s="44">
        <v>686</v>
      </c>
      <c r="M1638" s="19">
        <v>518</v>
      </c>
      <c r="N1638" s="19"/>
      <c r="O1638" s="19">
        <v>23</v>
      </c>
      <c r="P1638" s="45">
        <v>18</v>
      </c>
      <c r="Q1638" s="49"/>
      <c r="R1638" s="48">
        <f t="shared" si="640"/>
        <v>1204</v>
      </c>
      <c r="S1638" s="48">
        <f t="shared" si="641"/>
        <v>41</v>
      </c>
      <c r="T1638" s="50">
        <f t="shared" si="642"/>
        <v>109</v>
      </c>
      <c r="U1638" s="51">
        <v>4.2</v>
      </c>
      <c r="V1638" s="44">
        <v>4.5</v>
      </c>
      <c r="W1638" s="53">
        <v>7.4</v>
      </c>
      <c r="X1638" s="53"/>
      <c r="Y1638" s="53"/>
      <c r="Z1638" s="53"/>
      <c r="AA1638" s="53"/>
      <c r="AB1638" s="53"/>
      <c r="AC1638" s="67">
        <f t="shared" si="643"/>
        <v>0</v>
      </c>
      <c r="AD1638" s="133"/>
      <c r="AE1638" s="20">
        <f t="shared" si="644"/>
        <v>0</v>
      </c>
      <c r="AF1638" s="85">
        <f t="shared" si="645"/>
        <v>129.60000000000002</v>
      </c>
      <c r="AG1638" s="21">
        <f t="shared" si="646"/>
        <v>129.60000000000002</v>
      </c>
      <c r="AH1638" s="82"/>
      <c r="AI1638" s="78"/>
      <c r="AJ1638" s="22">
        <f t="shared" si="631"/>
        <v>129.60000000000002</v>
      </c>
      <c r="AK1638" s="23">
        <f t="shared" si="632"/>
        <v>-29.960000000000022</v>
      </c>
      <c r="AL1638" s="58"/>
      <c r="AM1638" s="24">
        <f t="shared" si="647"/>
        <v>0</v>
      </c>
      <c r="AN1638" s="25">
        <f t="shared" si="654"/>
        <v>99.64</v>
      </c>
      <c r="AO1638" s="26">
        <f t="shared" si="648"/>
        <v>99.64</v>
      </c>
      <c r="AP1638" s="79"/>
      <c r="AQ1638" s="24">
        <v>60</v>
      </c>
      <c r="AR1638" s="25">
        <v>200</v>
      </c>
      <c r="AS1638" s="25">
        <v>0</v>
      </c>
      <c r="AT1638" s="25">
        <v>0</v>
      </c>
      <c r="AU1638" s="25">
        <v>0</v>
      </c>
      <c r="AV1638" s="62">
        <f t="shared" si="655"/>
        <v>260</v>
      </c>
      <c r="AW1638" s="64">
        <f t="shared" si="656"/>
        <v>247</v>
      </c>
      <c r="AX1638" s="114">
        <v>6</v>
      </c>
      <c r="AY1638" s="114">
        <v>20</v>
      </c>
      <c r="AZ1638" s="114">
        <v>8</v>
      </c>
      <c r="BA1638" s="114">
        <v>1</v>
      </c>
      <c r="BB1638" s="81">
        <f t="shared" si="651"/>
        <v>35</v>
      </c>
      <c r="BC1638" s="80">
        <f t="shared" si="652"/>
        <v>212</v>
      </c>
      <c r="BD1638" s="36">
        <f t="shared" si="634"/>
        <v>99.64</v>
      </c>
      <c r="BE1638" s="80">
        <f t="shared" si="653"/>
        <v>110.24000000000001</v>
      </c>
    </row>
    <row r="1639" spans="1:57" ht="17.399999999999999">
      <c r="A1639" s="217">
        <v>41942</v>
      </c>
      <c r="B1639" s="201" t="str">
        <f t="shared" si="637"/>
        <v>12:30:00</v>
      </c>
      <c r="C1639" s="27" t="s">
        <v>47</v>
      </c>
      <c r="D1639" s="44">
        <v>980</v>
      </c>
      <c r="E1639" s="44">
        <v>395</v>
      </c>
      <c r="F1639" s="61">
        <v>578</v>
      </c>
      <c r="G1639" s="44">
        <v>48</v>
      </c>
      <c r="H1639" s="44"/>
      <c r="I1639" s="35">
        <v>19</v>
      </c>
      <c r="J1639" s="48">
        <f t="shared" si="638"/>
        <v>1953</v>
      </c>
      <c r="K1639" s="48">
        <f t="shared" si="639"/>
        <v>67</v>
      </c>
      <c r="L1639" s="44">
        <v>690</v>
      </c>
      <c r="M1639" s="19">
        <v>520</v>
      </c>
      <c r="N1639" s="19"/>
      <c r="O1639" s="19">
        <v>23</v>
      </c>
      <c r="P1639" s="45">
        <v>18</v>
      </c>
      <c r="Q1639" s="49"/>
      <c r="R1639" s="48">
        <f t="shared" si="640"/>
        <v>1210</v>
      </c>
      <c r="S1639" s="48">
        <f t="shared" si="641"/>
        <v>41</v>
      </c>
      <c r="T1639" s="50">
        <f t="shared" si="642"/>
        <v>108</v>
      </c>
      <c r="U1639" s="51">
        <v>4.2</v>
      </c>
      <c r="V1639" s="44">
        <v>4.2</v>
      </c>
      <c r="W1639" s="53">
        <v>7.4</v>
      </c>
      <c r="X1639" s="53"/>
      <c r="Y1639" s="53"/>
      <c r="Z1639" s="53"/>
      <c r="AA1639" s="53"/>
      <c r="AB1639" s="53"/>
      <c r="AC1639" s="67">
        <f t="shared" si="643"/>
        <v>0</v>
      </c>
      <c r="AD1639" s="133"/>
      <c r="AE1639" s="20">
        <f t="shared" si="644"/>
        <v>0</v>
      </c>
      <c r="AF1639" s="85">
        <f t="shared" si="645"/>
        <v>128.30000000000001</v>
      </c>
      <c r="AG1639" s="21">
        <f t="shared" si="646"/>
        <v>128.30000000000001</v>
      </c>
      <c r="AH1639" s="82"/>
      <c r="AI1639" s="78"/>
      <c r="AJ1639" s="22">
        <f t="shared" ref="AJ1639:AJ1702" si="657">AF1639+AI1639</f>
        <v>128.30000000000001</v>
      </c>
      <c r="AK1639" s="23">
        <f t="shared" ref="AK1639:AK1702" si="658">AO1639-AF1639</f>
        <v>-28.660000000000011</v>
      </c>
      <c r="AL1639" s="58"/>
      <c r="AM1639" s="24">
        <f t="shared" si="647"/>
        <v>0</v>
      </c>
      <c r="AN1639" s="25">
        <f t="shared" si="654"/>
        <v>99.64</v>
      </c>
      <c r="AO1639" s="26">
        <f t="shared" si="648"/>
        <v>99.64</v>
      </c>
      <c r="AP1639" s="79"/>
      <c r="AQ1639" s="24">
        <v>60</v>
      </c>
      <c r="AR1639" s="25">
        <v>200</v>
      </c>
      <c r="AS1639" s="25">
        <v>0</v>
      </c>
      <c r="AT1639" s="25">
        <v>0</v>
      </c>
      <c r="AU1639" s="25">
        <v>0</v>
      </c>
      <c r="AV1639" s="62">
        <f t="shared" si="655"/>
        <v>260</v>
      </c>
      <c r="AW1639" s="64">
        <f t="shared" si="656"/>
        <v>247</v>
      </c>
      <c r="AX1639" s="114">
        <v>6</v>
      </c>
      <c r="AY1639" s="114">
        <v>20</v>
      </c>
      <c r="AZ1639" s="114">
        <v>8</v>
      </c>
      <c r="BA1639" s="114">
        <v>1</v>
      </c>
      <c r="BB1639" s="81">
        <f t="shared" si="651"/>
        <v>35</v>
      </c>
      <c r="BC1639" s="80">
        <f t="shared" si="652"/>
        <v>212</v>
      </c>
      <c r="BD1639" s="36">
        <f>BC1639*0.47</f>
        <v>99.64</v>
      </c>
      <c r="BE1639" s="80">
        <f t="shared" si="653"/>
        <v>110.24000000000001</v>
      </c>
    </row>
    <row r="1640" spans="1:57" ht="17.399999999999999">
      <c r="A1640" s="217">
        <v>41942</v>
      </c>
      <c r="B1640" s="201" t="str">
        <f t="shared" si="637"/>
        <v>13:00:00</v>
      </c>
      <c r="C1640" s="27" t="s">
        <v>19</v>
      </c>
      <c r="D1640" s="44">
        <v>933</v>
      </c>
      <c r="E1640" s="44">
        <v>387</v>
      </c>
      <c r="F1640" s="61">
        <v>623</v>
      </c>
      <c r="G1640" s="44">
        <v>46</v>
      </c>
      <c r="H1640" s="44"/>
      <c r="I1640" s="35">
        <v>21</v>
      </c>
      <c r="J1640" s="48">
        <f t="shared" si="638"/>
        <v>1943</v>
      </c>
      <c r="K1640" s="48">
        <f t="shared" si="639"/>
        <v>67</v>
      </c>
      <c r="L1640" s="44">
        <v>695</v>
      </c>
      <c r="M1640" s="19">
        <v>524</v>
      </c>
      <c r="N1640" s="19"/>
      <c r="O1640" s="19">
        <v>23</v>
      </c>
      <c r="P1640" s="45">
        <v>18</v>
      </c>
      <c r="Q1640" s="49"/>
      <c r="R1640" s="48">
        <f t="shared" si="640"/>
        <v>1219</v>
      </c>
      <c r="S1640" s="48">
        <f t="shared" si="641"/>
        <v>41</v>
      </c>
      <c r="T1640" s="50">
        <f t="shared" si="642"/>
        <v>108</v>
      </c>
      <c r="U1640" s="51">
        <v>4.2</v>
      </c>
      <c r="V1640" s="44">
        <v>4.2</v>
      </c>
      <c r="W1640" s="53">
        <v>7.6</v>
      </c>
      <c r="X1640" s="53"/>
      <c r="Y1640" s="53"/>
      <c r="Z1640" s="53"/>
      <c r="AA1640" s="53"/>
      <c r="AB1640" s="53"/>
      <c r="AC1640" s="67">
        <f t="shared" si="643"/>
        <v>0</v>
      </c>
      <c r="AD1640" s="133"/>
      <c r="AE1640" s="20">
        <f t="shared" si="644"/>
        <v>0</v>
      </c>
      <c r="AF1640" s="85">
        <f t="shared" si="645"/>
        <v>128.19999999999999</v>
      </c>
      <c r="AG1640" s="21">
        <f t="shared" si="646"/>
        <v>128.19999999999999</v>
      </c>
      <c r="AH1640" s="82"/>
      <c r="AI1640" s="78"/>
      <c r="AJ1640" s="22">
        <f t="shared" si="657"/>
        <v>128.19999999999999</v>
      </c>
      <c r="AK1640" s="23">
        <f t="shared" si="658"/>
        <v>-28.559999999999988</v>
      </c>
      <c r="AL1640" s="58"/>
      <c r="AM1640" s="24">
        <f t="shared" si="647"/>
        <v>0</v>
      </c>
      <c r="AN1640" s="25">
        <f t="shared" si="654"/>
        <v>99.64</v>
      </c>
      <c r="AO1640" s="26">
        <f t="shared" si="648"/>
        <v>99.64</v>
      </c>
      <c r="AP1640" s="79"/>
      <c r="AQ1640" s="24">
        <v>60</v>
      </c>
      <c r="AR1640" s="25">
        <v>200</v>
      </c>
      <c r="AS1640" s="25">
        <v>0</v>
      </c>
      <c r="AT1640" s="25">
        <v>0</v>
      </c>
      <c r="AU1640" s="25">
        <v>0</v>
      </c>
      <c r="AV1640" s="62">
        <f t="shared" si="655"/>
        <v>260</v>
      </c>
      <c r="AW1640" s="64">
        <f t="shared" si="656"/>
        <v>247</v>
      </c>
      <c r="AX1640" s="114">
        <v>6</v>
      </c>
      <c r="AY1640" s="114">
        <v>20</v>
      </c>
      <c r="AZ1640" s="114">
        <v>8</v>
      </c>
      <c r="BA1640" s="114">
        <v>1</v>
      </c>
      <c r="BB1640" s="81">
        <f t="shared" si="651"/>
        <v>35</v>
      </c>
      <c r="BC1640" s="80">
        <f t="shared" si="652"/>
        <v>212</v>
      </c>
      <c r="BD1640" s="36">
        <f t="shared" ref="BD1640:BD1694" si="659">BC1640*0.47</f>
        <v>99.64</v>
      </c>
      <c r="BE1640" s="80">
        <f t="shared" si="653"/>
        <v>110.24000000000001</v>
      </c>
    </row>
    <row r="1641" spans="1:57" ht="17.399999999999999">
      <c r="A1641" s="217">
        <v>41942</v>
      </c>
      <c r="B1641" s="201" t="str">
        <f t="shared" si="637"/>
        <v>13:30:00</v>
      </c>
      <c r="C1641" s="27" t="s">
        <v>48</v>
      </c>
      <c r="D1641" s="44">
        <v>945</v>
      </c>
      <c r="E1641" s="44">
        <v>389</v>
      </c>
      <c r="F1641" s="61">
        <v>633</v>
      </c>
      <c r="G1641" s="44">
        <v>46</v>
      </c>
      <c r="H1641" s="44"/>
      <c r="I1641" s="35">
        <v>21</v>
      </c>
      <c r="J1641" s="48">
        <f t="shared" si="638"/>
        <v>1967</v>
      </c>
      <c r="K1641" s="48">
        <f t="shared" si="639"/>
        <v>67</v>
      </c>
      <c r="L1641" s="44">
        <v>702</v>
      </c>
      <c r="M1641" s="19">
        <v>525</v>
      </c>
      <c r="N1641" s="19"/>
      <c r="O1641" s="19">
        <v>23</v>
      </c>
      <c r="P1641" s="45">
        <v>18</v>
      </c>
      <c r="Q1641" s="49"/>
      <c r="R1641" s="48">
        <f t="shared" si="640"/>
        <v>1227</v>
      </c>
      <c r="S1641" s="48">
        <f t="shared" si="641"/>
        <v>41</v>
      </c>
      <c r="T1641" s="50">
        <f t="shared" si="642"/>
        <v>108</v>
      </c>
      <c r="U1641" s="51">
        <v>4.2</v>
      </c>
      <c r="V1641" s="44">
        <v>4</v>
      </c>
      <c r="W1641" s="53">
        <v>7.6</v>
      </c>
      <c r="X1641" s="53"/>
      <c r="Y1641" s="53"/>
      <c r="Z1641" s="53"/>
      <c r="AA1641" s="53"/>
      <c r="AB1641" s="53"/>
      <c r="AC1641" s="67">
        <f t="shared" si="643"/>
        <v>0</v>
      </c>
      <c r="AD1641" s="133"/>
      <c r="AE1641" s="20">
        <f t="shared" si="644"/>
        <v>0</v>
      </c>
      <c r="AF1641" s="85">
        <f t="shared" si="645"/>
        <v>128</v>
      </c>
      <c r="AG1641" s="21">
        <f t="shared" si="646"/>
        <v>128</v>
      </c>
      <c r="AH1641" s="82"/>
      <c r="AI1641" s="78"/>
      <c r="AJ1641" s="22">
        <f t="shared" si="657"/>
        <v>128</v>
      </c>
      <c r="AK1641" s="23">
        <f t="shared" si="658"/>
        <v>-28.36</v>
      </c>
      <c r="AL1641" s="58"/>
      <c r="AM1641" s="24">
        <f t="shared" si="647"/>
        <v>0</v>
      </c>
      <c r="AN1641" s="25">
        <f t="shared" si="654"/>
        <v>99.64</v>
      </c>
      <c r="AO1641" s="26">
        <f t="shared" si="648"/>
        <v>99.64</v>
      </c>
      <c r="AP1641" s="79"/>
      <c r="AQ1641" s="24">
        <v>60</v>
      </c>
      <c r="AR1641" s="25">
        <v>200</v>
      </c>
      <c r="AS1641" s="25">
        <v>0</v>
      </c>
      <c r="AT1641" s="25">
        <v>0</v>
      </c>
      <c r="AU1641" s="25">
        <v>0</v>
      </c>
      <c r="AV1641" s="62">
        <f t="shared" si="655"/>
        <v>260</v>
      </c>
      <c r="AW1641" s="64">
        <f t="shared" si="656"/>
        <v>247</v>
      </c>
      <c r="AX1641" s="114">
        <v>6</v>
      </c>
      <c r="AY1641" s="114">
        <v>20</v>
      </c>
      <c r="AZ1641" s="114">
        <v>8</v>
      </c>
      <c r="BA1641" s="114">
        <v>1</v>
      </c>
      <c r="BB1641" s="81">
        <f t="shared" si="651"/>
        <v>35</v>
      </c>
      <c r="BC1641" s="80">
        <f t="shared" si="652"/>
        <v>212</v>
      </c>
      <c r="BD1641" s="36">
        <f t="shared" si="659"/>
        <v>99.64</v>
      </c>
      <c r="BE1641" s="80">
        <f t="shared" si="653"/>
        <v>110.24000000000001</v>
      </c>
    </row>
    <row r="1642" spans="1:57" ht="17.399999999999999">
      <c r="A1642" s="217">
        <v>41942</v>
      </c>
      <c r="B1642" s="201" t="str">
        <f t="shared" si="637"/>
        <v>14:00:00</v>
      </c>
      <c r="C1642" s="27" t="s">
        <v>20</v>
      </c>
      <c r="D1642" s="44">
        <v>933</v>
      </c>
      <c r="E1642" s="44">
        <v>385</v>
      </c>
      <c r="F1642" s="61">
        <v>634</v>
      </c>
      <c r="G1642" s="44">
        <v>46</v>
      </c>
      <c r="H1642" s="44"/>
      <c r="I1642" s="35">
        <v>21</v>
      </c>
      <c r="J1642" s="48">
        <f t="shared" si="638"/>
        <v>1952</v>
      </c>
      <c r="K1642" s="48">
        <f t="shared" si="639"/>
        <v>67</v>
      </c>
      <c r="L1642" s="44">
        <v>680</v>
      </c>
      <c r="M1642" s="19">
        <v>517</v>
      </c>
      <c r="N1642" s="19"/>
      <c r="O1642" s="19">
        <v>23</v>
      </c>
      <c r="P1642" s="45">
        <v>18</v>
      </c>
      <c r="Q1642" s="49"/>
      <c r="R1642" s="48">
        <f t="shared" si="640"/>
        <v>1197</v>
      </c>
      <c r="S1642" s="48">
        <f t="shared" si="641"/>
        <v>41</v>
      </c>
      <c r="T1642" s="50">
        <f t="shared" si="642"/>
        <v>108</v>
      </c>
      <c r="U1642" s="51">
        <v>4.08</v>
      </c>
      <c r="V1642" s="44">
        <v>4</v>
      </c>
      <c r="W1642" s="53">
        <v>7.8</v>
      </c>
      <c r="X1642" s="53"/>
      <c r="Y1642" s="53"/>
      <c r="Z1642" s="53"/>
      <c r="AA1642" s="53"/>
      <c r="AB1642" s="53"/>
      <c r="AC1642" s="67">
        <f t="shared" si="643"/>
        <v>0</v>
      </c>
      <c r="AD1642" s="133"/>
      <c r="AE1642" s="20">
        <f t="shared" si="644"/>
        <v>0</v>
      </c>
      <c r="AF1642" s="85">
        <f t="shared" si="645"/>
        <v>127.88</v>
      </c>
      <c r="AG1642" s="21">
        <f t="shared" si="646"/>
        <v>127.88</v>
      </c>
      <c r="AH1642" s="82"/>
      <c r="AI1642" s="78"/>
      <c r="AJ1642" s="22">
        <f t="shared" si="657"/>
        <v>127.88</v>
      </c>
      <c r="AK1642" s="23">
        <f t="shared" si="658"/>
        <v>-28.239999999999995</v>
      </c>
      <c r="AL1642" s="58"/>
      <c r="AM1642" s="24">
        <f t="shared" si="647"/>
        <v>0</v>
      </c>
      <c r="AN1642" s="25">
        <f t="shared" si="654"/>
        <v>99.64</v>
      </c>
      <c r="AO1642" s="26">
        <f t="shared" si="648"/>
        <v>99.64</v>
      </c>
      <c r="AP1642" s="79"/>
      <c r="AQ1642" s="24">
        <v>60</v>
      </c>
      <c r="AR1642" s="25">
        <v>200</v>
      </c>
      <c r="AS1642" s="25">
        <v>0</v>
      </c>
      <c r="AT1642" s="25">
        <v>0</v>
      </c>
      <c r="AU1642" s="25">
        <v>0</v>
      </c>
      <c r="AV1642" s="62">
        <f t="shared" si="655"/>
        <v>260</v>
      </c>
      <c r="AW1642" s="64">
        <f t="shared" si="656"/>
        <v>247</v>
      </c>
      <c r="AX1642" s="114">
        <v>6</v>
      </c>
      <c r="AY1642" s="114">
        <v>20</v>
      </c>
      <c r="AZ1642" s="114">
        <v>8</v>
      </c>
      <c r="BA1642" s="114">
        <v>1</v>
      </c>
      <c r="BB1642" s="81">
        <f t="shared" si="651"/>
        <v>35</v>
      </c>
      <c r="BC1642" s="80">
        <f t="shared" si="652"/>
        <v>212</v>
      </c>
      <c r="BD1642" s="36">
        <f t="shared" si="659"/>
        <v>99.64</v>
      </c>
      <c r="BE1642" s="80">
        <f t="shared" si="653"/>
        <v>110.24000000000001</v>
      </c>
    </row>
    <row r="1643" spans="1:57" ht="17.399999999999999">
      <c r="A1643" s="217">
        <v>41942</v>
      </c>
      <c r="B1643" s="201" t="str">
        <f t="shared" si="637"/>
        <v>14:30:00</v>
      </c>
      <c r="C1643" s="27" t="s">
        <v>33</v>
      </c>
      <c r="D1643" s="44">
        <v>954</v>
      </c>
      <c r="E1643" s="44">
        <v>400</v>
      </c>
      <c r="F1643" s="61">
        <v>640</v>
      </c>
      <c r="G1643" s="44">
        <v>47</v>
      </c>
      <c r="H1643" s="44"/>
      <c r="I1643" s="35">
        <v>21</v>
      </c>
      <c r="J1643" s="48">
        <f t="shared" si="638"/>
        <v>1994</v>
      </c>
      <c r="K1643" s="48">
        <f t="shared" si="639"/>
        <v>68</v>
      </c>
      <c r="L1643" s="44">
        <v>670</v>
      </c>
      <c r="M1643" s="19">
        <v>515</v>
      </c>
      <c r="N1643" s="19"/>
      <c r="O1643" s="19">
        <v>22</v>
      </c>
      <c r="P1643" s="45">
        <v>18</v>
      </c>
      <c r="Q1643" s="49"/>
      <c r="R1643" s="48">
        <f t="shared" si="640"/>
        <v>1185</v>
      </c>
      <c r="S1643" s="48">
        <f t="shared" si="641"/>
        <v>40</v>
      </c>
      <c r="T1643" s="50">
        <f t="shared" si="642"/>
        <v>108</v>
      </c>
      <c r="U1643" s="51">
        <v>4.08</v>
      </c>
      <c r="V1643" s="44">
        <v>3.5</v>
      </c>
      <c r="W1643" s="53">
        <v>7.8</v>
      </c>
      <c r="X1643" s="53"/>
      <c r="Y1643" s="53"/>
      <c r="Z1643" s="53"/>
      <c r="AA1643" s="53"/>
      <c r="AB1643" s="53"/>
      <c r="AC1643" s="67">
        <f t="shared" si="643"/>
        <v>0</v>
      </c>
      <c r="AD1643" s="133"/>
      <c r="AE1643" s="20">
        <f t="shared" si="644"/>
        <v>0</v>
      </c>
      <c r="AF1643" s="85">
        <f t="shared" si="645"/>
        <v>127.38</v>
      </c>
      <c r="AG1643" s="21">
        <f t="shared" si="646"/>
        <v>127.38</v>
      </c>
      <c r="AH1643" s="82"/>
      <c r="AI1643" s="78"/>
      <c r="AJ1643" s="22">
        <f t="shared" si="657"/>
        <v>127.38</v>
      </c>
      <c r="AK1643" s="23">
        <f t="shared" si="658"/>
        <v>-27.739999999999995</v>
      </c>
      <c r="AL1643" s="58"/>
      <c r="AM1643" s="24">
        <f t="shared" si="647"/>
        <v>0</v>
      </c>
      <c r="AN1643" s="25">
        <f t="shared" si="654"/>
        <v>99.64</v>
      </c>
      <c r="AO1643" s="26">
        <f t="shared" si="648"/>
        <v>99.64</v>
      </c>
      <c r="AP1643" s="79"/>
      <c r="AQ1643" s="24">
        <v>60</v>
      </c>
      <c r="AR1643" s="25">
        <v>200</v>
      </c>
      <c r="AS1643" s="25">
        <v>0</v>
      </c>
      <c r="AT1643" s="25">
        <v>0</v>
      </c>
      <c r="AU1643" s="25">
        <v>0</v>
      </c>
      <c r="AV1643" s="62">
        <f t="shared" si="655"/>
        <v>260</v>
      </c>
      <c r="AW1643" s="64">
        <f t="shared" si="656"/>
        <v>247</v>
      </c>
      <c r="AX1643" s="114">
        <v>6</v>
      </c>
      <c r="AY1643" s="114">
        <v>20</v>
      </c>
      <c r="AZ1643" s="114">
        <v>8</v>
      </c>
      <c r="BA1643" s="114">
        <v>1</v>
      </c>
      <c r="BB1643" s="81">
        <f t="shared" si="651"/>
        <v>35</v>
      </c>
      <c r="BC1643" s="80">
        <f t="shared" si="652"/>
        <v>212</v>
      </c>
      <c r="BD1643" s="36">
        <f t="shared" si="659"/>
        <v>99.64</v>
      </c>
      <c r="BE1643" s="80">
        <f t="shared" si="653"/>
        <v>110.24000000000001</v>
      </c>
    </row>
    <row r="1644" spans="1:57" ht="17.399999999999999">
      <c r="A1644" s="217">
        <v>41942</v>
      </c>
      <c r="B1644" s="201" t="str">
        <f t="shared" si="637"/>
        <v>15:00:00</v>
      </c>
      <c r="C1644" s="27" t="s">
        <v>21</v>
      </c>
      <c r="D1644" s="44">
        <v>999</v>
      </c>
      <c r="E1644" s="44">
        <v>422</v>
      </c>
      <c r="F1644" s="61">
        <v>661</v>
      </c>
      <c r="G1644" s="44">
        <v>49</v>
      </c>
      <c r="H1644" s="44"/>
      <c r="I1644" s="35">
        <v>21</v>
      </c>
      <c r="J1644" s="48">
        <f t="shared" si="638"/>
        <v>2082</v>
      </c>
      <c r="K1644" s="48">
        <f t="shared" si="639"/>
        <v>70</v>
      </c>
      <c r="L1644" s="44">
        <v>665</v>
      </c>
      <c r="M1644" s="19">
        <v>513</v>
      </c>
      <c r="N1644" s="19"/>
      <c r="O1644" s="19">
        <v>22</v>
      </c>
      <c r="P1644" s="45">
        <v>18</v>
      </c>
      <c r="Q1644" s="49"/>
      <c r="R1644" s="48">
        <f t="shared" si="640"/>
        <v>1178</v>
      </c>
      <c r="S1644" s="48">
        <f t="shared" si="641"/>
        <v>40</v>
      </c>
      <c r="T1644" s="50">
        <f t="shared" si="642"/>
        <v>110</v>
      </c>
      <c r="U1644" s="51">
        <v>3.72</v>
      </c>
      <c r="V1644" s="44">
        <v>3.5</v>
      </c>
      <c r="W1644" s="53">
        <v>8</v>
      </c>
      <c r="X1644" s="53"/>
      <c r="Y1644" s="53"/>
      <c r="Z1644" s="53"/>
      <c r="AA1644" s="53"/>
      <c r="AB1644" s="53"/>
      <c r="AC1644" s="67">
        <f t="shared" si="643"/>
        <v>0</v>
      </c>
      <c r="AD1644" s="133"/>
      <c r="AE1644" s="20">
        <f t="shared" si="644"/>
        <v>0</v>
      </c>
      <c r="AF1644" s="85">
        <f t="shared" si="645"/>
        <v>128.72</v>
      </c>
      <c r="AG1644" s="21">
        <f t="shared" si="646"/>
        <v>128.72</v>
      </c>
      <c r="AH1644" s="82"/>
      <c r="AI1644" s="78"/>
      <c r="AJ1644" s="22">
        <f t="shared" si="657"/>
        <v>128.72</v>
      </c>
      <c r="AK1644" s="23">
        <f t="shared" si="658"/>
        <v>-29.08</v>
      </c>
      <c r="AL1644" s="58"/>
      <c r="AM1644" s="24">
        <f t="shared" si="647"/>
        <v>0</v>
      </c>
      <c r="AN1644" s="25">
        <f t="shared" si="654"/>
        <v>99.64</v>
      </c>
      <c r="AO1644" s="26">
        <f t="shared" si="648"/>
        <v>99.64</v>
      </c>
      <c r="AP1644" s="79"/>
      <c r="AQ1644" s="24">
        <v>60</v>
      </c>
      <c r="AR1644" s="25">
        <v>200</v>
      </c>
      <c r="AS1644" s="25">
        <v>0</v>
      </c>
      <c r="AT1644" s="25">
        <v>0</v>
      </c>
      <c r="AU1644" s="25">
        <v>0</v>
      </c>
      <c r="AV1644" s="62">
        <f t="shared" si="655"/>
        <v>260</v>
      </c>
      <c r="AW1644" s="64">
        <f t="shared" si="656"/>
        <v>247</v>
      </c>
      <c r="AX1644" s="114">
        <v>6</v>
      </c>
      <c r="AY1644" s="114">
        <v>20</v>
      </c>
      <c r="AZ1644" s="114">
        <v>8</v>
      </c>
      <c r="BA1644" s="114">
        <v>1</v>
      </c>
      <c r="BB1644" s="81">
        <f t="shared" si="651"/>
        <v>35</v>
      </c>
      <c r="BC1644" s="80">
        <f t="shared" si="652"/>
        <v>212</v>
      </c>
      <c r="BD1644" s="36">
        <f t="shared" si="659"/>
        <v>99.64</v>
      </c>
      <c r="BE1644" s="80">
        <f t="shared" si="653"/>
        <v>110.24000000000001</v>
      </c>
    </row>
    <row r="1645" spans="1:57" ht="17.399999999999999">
      <c r="A1645" s="217">
        <v>41942</v>
      </c>
      <c r="B1645" s="201" t="str">
        <f t="shared" si="637"/>
        <v>15:30:00</v>
      </c>
      <c r="C1645" s="27" t="s">
        <v>34</v>
      </c>
      <c r="D1645" s="44">
        <v>1000</v>
      </c>
      <c r="E1645" s="61">
        <v>418</v>
      </c>
      <c r="F1645" s="61">
        <v>645</v>
      </c>
      <c r="G1645" s="44">
        <v>49</v>
      </c>
      <c r="H1645" s="44"/>
      <c r="I1645" s="35">
        <v>21</v>
      </c>
      <c r="J1645" s="48">
        <f t="shared" si="638"/>
        <v>2063</v>
      </c>
      <c r="K1645" s="48">
        <f t="shared" si="639"/>
        <v>70</v>
      </c>
      <c r="L1645" s="44">
        <v>656</v>
      </c>
      <c r="M1645" s="19">
        <v>510</v>
      </c>
      <c r="N1645" s="19"/>
      <c r="O1645" s="19">
        <v>22</v>
      </c>
      <c r="P1645" s="45">
        <v>18</v>
      </c>
      <c r="Q1645" s="49"/>
      <c r="R1645" s="48">
        <f t="shared" si="640"/>
        <v>1166</v>
      </c>
      <c r="S1645" s="48">
        <f t="shared" si="641"/>
        <v>40</v>
      </c>
      <c r="T1645" s="50">
        <f t="shared" si="642"/>
        <v>110</v>
      </c>
      <c r="U1645" s="51">
        <v>3.72</v>
      </c>
      <c r="V1645" s="44">
        <v>4.8</v>
      </c>
      <c r="W1645" s="53">
        <v>8</v>
      </c>
      <c r="X1645" s="53"/>
      <c r="Y1645" s="53"/>
      <c r="Z1645" s="53"/>
      <c r="AA1645" s="53"/>
      <c r="AB1645" s="53"/>
      <c r="AC1645" s="67">
        <f t="shared" si="643"/>
        <v>0</v>
      </c>
      <c r="AD1645" s="133"/>
      <c r="AE1645" s="20">
        <f t="shared" si="644"/>
        <v>0</v>
      </c>
      <c r="AF1645" s="85">
        <f t="shared" si="645"/>
        <v>130.01999999999998</v>
      </c>
      <c r="AG1645" s="21">
        <f t="shared" si="646"/>
        <v>130.01999999999998</v>
      </c>
      <c r="AH1645" s="82"/>
      <c r="AI1645" s="78"/>
      <c r="AJ1645" s="22">
        <f t="shared" si="657"/>
        <v>130.01999999999998</v>
      </c>
      <c r="AK1645" s="23">
        <f t="shared" si="658"/>
        <v>-30.379999999999981</v>
      </c>
      <c r="AL1645" s="58"/>
      <c r="AM1645" s="24">
        <f t="shared" si="647"/>
        <v>0</v>
      </c>
      <c r="AN1645" s="25">
        <f t="shared" si="654"/>
        <v>99.64</v>
      </c>
      <c r="AO1645" s="26">
        <f t="shared" si="648"/>
        <v>99.64</v>
      </c>
      <c r="AP1645" s="79"/>
      <c r="AQ1645" s="24">
        <v>60</v>
      </c>
      <c r="AR1645" s="25">
        <v>200</v>
      </c>
      <c r="AS1645" s="25">
        <v>0</v>
      </c>
      <c r="AT1645" s="25">
        <v>0</v>
      </c>
      <c r="AU1645" s="25">
        <v>0</v>
      </c>
      <c r="AV1645" s="62">
        <f t="shared" si="655"/>
        <v>260</v>
      </c>
      <c r="AW1645" s="64">
        <f t="shared" si="656"/>
        <v>247</v>
      </c>
      <c r="AX1645" s="114">
        <v>6</v>
      </c>
      <c r="AY1645" s="114">
        <v>20</v>
      </c>
      <c r="AZ1645" s="114">
        <v>8</v>
      </c>
      <c r="BA1645" s="114">
        <v>1</v>
      </c>
      <c r="BB1645" s="81">
        <f t="shared" si="651"/>
        <v>35</v>
      </c>
      <c r="BC1645" s="80">
        <f t="shared" si="652"/>
        <v>212</v>
      </c>
      <c r="BD1645" s="36">
        <f t="shared" si="659"/>
        <v>99.64</v>
      </c>
      <c r="BE1645" s="80">
        <f t="shared" si="653"/>
        <v>110.24000000000001</v>
      </c>
    </row>
    <row r="1646" spans="1:57" ht="17.399999999999999">
      <c r="A1646" s="217">
        <v>41942</v>
      </c>
      <c r="B1646" s="201" t="str">
        <f t="shared" si="637"/>
        <v>16:00:00</v>
      </c>
      <c r="C1646" s="27" t="s">
        <v>22</v>
      </c>
      <c r="D1646" s="44">
        <v>1009</v>
      </c>
      <c r="E1646" s="61">
        <v>421</v>
      </c>
      <c r="F1646" s="61">
        <v>648</v>
      </c>
      <c r="G1646" s="44">
        <v>49</v>
      </c>
      <c r="H1646" s="44"/>
      <c r="I1646" s="35">
        <v>21</v>
      </c>
      <c r="J1646" s="48">
        <f t="shared" si="638"/>
        <v>2078</v>
      </c>
      <c r="K1646" s="48">
        <f t="shared" si="639"/>
        <v>70</v>
      </c>
      <c r="L1646" s="44">
        <v>648</v>
      </c>
      <c r="M1646" s="19">
        <v>509</v>
      </c>
      <c r="N1646" s="19"/>
      <c r="O1646" s="19">
        <v>21</v>
      </c>
      <c r="P1646" s="45">
        <v>18</v>
      </c>
      <c r="Q1646" s="49"/>
      <c r="R1646" s="48">
        <f t="shared" si="640"/>
        <v>1157</v>
      </c>
      <c r="S1646" s="48">
        <f t="shared" si="641"/>
        <v>39</v>
      </c>
      <c r="T1646" s="50">
        <f t="shared" si="642"/>
        <v>109</v>
      </c>
      <c r="U1646" s="51">
        <v>3.9</v>
      </c>
      <c r="V1646" s="44">
        <v>4.8</v>
      </c>
      <c r="W1646" s="53">
        <v>8.5</v>
      </c>
      <c r="X1646" s="53"/>
      <c r="Y1646" s="53"/>
      <c r="Z1646" s="53"/>
      <c r="AA1646" s="53"/>
      <c r="AB1646" s="53"/>
      <c r="AC1646" s="67">
        <f t="shared" si="643"/>
        <v>0</v>
      </c>
      <c r="AD1646" s="133"/>
      <c r="AE1646" s="20">
        <f t="shared" si="644"/>
        <v>0</v>
      </c>
      <c r="AF1646" s="85">
        <f t="shared" si="645"/>
        <v>131</v>
      </c>
      <c r="AG1646" s="21">
        <f t="shared" si="646"/>
        <v>131</v>
      </c>
      <c r="AH1646" s="82"/>
      <c r="AI1646" s="78"/>
      <c r="AJ1646" s="22">
        <f t="shared" si="657"/>
        <v>131</v>
      </c>
      <c r="AK1646" s="23">
        <f t="shared" si="658"/>
        <v>-31.36</v>
      </c>
      <c r="AL1646" s="58"/>
      <c r="AM1646" s="24">
        <f t="shared" si="647"/>
        <v>0</v>
      </c>
      <c r="AN1646" s="25">
        <f t="shared" si="654"/>
        <v>99.64</v>
      </c>
      <c r="AO1646" s="26">
        <f t="shared" si="648"/>
        <v>99.64</v>
      </c>
      <c r="AP1646" s="79"/>
      <c r="AQ1646" s="24">
        <v>60</v>
      </c>
      <c r="AR1646" s="25">
        <v>200</v>
      </c>
      <c r="AS1646" s="25">
        <v>0</v>
      </c>
      <c r="AT1646" s="25">
        <v>0</v>
      </c>
      <c r="AU1646" s="25">
        <v>0</v>
      </c>
      <c r="AV1646" s="62">
        <f t="shared" si="655"/>
        <v>260</v>
      </c>
      <c r="AW1646" s="64">
        <f t="shared" si="656"/>
        <v>247</v>
      </c>
      <c r="AX1646" s="114">
        <v>6</v>
      </c>
      <c r="AY1646" s="114">
        <v>20</v>
      </c>
      <c r="AZ1646" s="114">
        <v>8</v>
      </c>
      <c r="BA1646" s="114">
        <v>1</v>
      </c>
      <c r="BB1646" s="81">
        <f t="shared" si="651"/>
        <v>35</v>
      </c>
      <c r="BC1646" s="80">
        <f t="shared" si="652"/>
        <v>212</v>
      </c>
      <c r="BD1646" s="36">
        <f t="shared" si="659"/>
        <v>99.64</v>
      </c>
      <c r="BE1646" s="80">
        <f t="shared" si="653"/>
        <v>110.24000000000001</v>
      </c>
    </row>
    <row r="1647" spans="1:57" ht="17.399999999999999">
      <c r="A1647" s="217">
        <v>41942</v>
      </c>
      <c r="B1647" s="201" t="str">
        <f t="shared" si="637"/>
        <v>16:30:00</v>
      </c>
      <c r="C1647" s="27" t="s">
        <v>49</v>
      </c>
      <c r="D1647" s="44">
        <v>988</v>
      </c>
      <c r="E1647" s="44">
        <v>411</v>
      </c>
      <c r="F1647" s="44">
        <v>636</v>
      </c>
      <c r="G1647" s="44">
        <v>48</v>
      </c>
      <c r="H1647" s="44"/>
      <c r="I1647" s="35">
        <v>21</v>
      </c>
      <c r="J1647" s="48">
        <f t="shared" si="638"/>
        <v>2035</v>
      </c>
      <c r="K1647" s="48">
        <f t="shared" si="639"/>
        <v>69</v>
      </c>
      <c r="L1647" s="44">
        <v>633</v>
      </c>
      <c r="M1647" s="19">
        <v>491</v>
      </c>
      <c r="N1647" s="19"/>
      <c r="O1647" s="19">
        <v>21</v>
      </c>
      <c r="P1647" s="45">
        <v>17</v>
      </c>
      <c r="Q1647" s="49"/>
      <c r="R1647" s="48">
        <f t="shared" si="640"/>
        <v>1124</v>
      </c>
      <c r="S1647" s="48">
        <f t="shared" si="641"/>
        <v>38</v>
      </c>
      <c r="T1647" s="50">
        <f t="shared" si="642"/>
        <v>107</v>
      </c>
      <c r="U1647" s="51">
        <v>3.9</v>
      </c>
      <c r="V1647" s="44">
        <v>5</v>
      </c>
      <c r="W1647" s="53">
        <v>8.5</v>
      </c>
      <c r="X1647" s="53"/>
      <c r="Y1647" s="53"/>
      <c r="Z1647" s="53"/>
      <c r="AA1647" s="53"/>
      <c r="AB1647" s="53"/>
      <c r="AC1647" s="67">
        <f t="shared" si="643"/>
        <v>0</v>
      </c>
      <c r="AD1647" s="133"/>
      <c r="AE1647" s="20">
        <f t="shared" si="644"/>
        <v>0</v>
      </c>
      <c r="AF1647" s="85">
        <f t="shared" si="645"/>
        <v>129.20000000000002</v>
      </c>
      <c r="AG1647" s="21">
        <f t="shared" si="646"/>
        <v>129.20000000000002</v>
      </c>
      <c r="AH1647" s="82"/>
      <c r="AI1647" s="78"/>
      <c r="AJ1647" s="22">
        <f t="shared" si="657"/>
        <v>129.20000000000002</v>
      </c>
      <c r="AK1647" s="23">
        <f t="shared" si="658"/>
        <v>-29.560000000000016</v>
      </c>
      <c r="AL1647" s="58"/>
      <c r="AM1647" s="24">
        <f t="shared" si="647"/>
        <v>0</v>
      </c>
      <c r="AN1647" s="25">
        <f t="shared" si="654"/>
        <v>99.64</v>
      </c>
      <c r="AO1647" s="26">
        <f t="shared" si="648"/>
        <v>99.64</v>
      </c>
      <c r="AP1647" s="79"/>
      <c r="AQ1647" s="24">
        <v>60</v>
      </c>
      <c r="AR1647" s="25">
        <v>200</v>
      </c>
      <c r="AS1647" s="25">
        <v>0</v>
      </c>
      <c r="AT1647" s="25">
        <v>0</v>
      </c>
      <c r="AU1647" s="25">
        <v>0</v>
      </c>
      <c r="AV1647" s="62">
        <f t="shared" si="655"/>
        <v>260</v>
      </c>
      <c r="AW1647" s="64">
        <f t="shared" si="656"/>
        <v>247</v>
      </c>
      <c r="AX1647" s="114">
        <v>6</v>
      </c>
      <c r="AY1647" s="114">
        <v>20</v>
      </c>
      <c r="AZ1647" s="114">
        <v>8</v>
      </c>
      <c r="BA1647" s="114">
        <v>1</v>
      </c>
      <c r="BB1647" s="81">
        <f t="shared" si="651"/>
        <v>35</v>
      </c>
      <c r="BC1647" s="80">
        <f t="shared" si="652"/>
        <v>212</v>
      </c>
      <c r="BD1647" s="36">
        <f t="shared" si="659"/>
        <v>99.64</v>
      </c>
      <c r="BE1647" s="80">
        <f t="shared" si="653"/>
        <v>110.24000000000001</v>
      </c>
    </row>
    <row r="1648" spans="1:57" ht="17.399999999999999">
      <c r="A1648" s="217">
        <v>41942</v>
      </c>
      <c r="B1648" s="201" t="str">
        <f t="shared" si="637"/>
        <v>17:00:00</v>
      </c>
      <c r="C1648" s="27" t="s">
        <v>23</v>
      </c>
      <c r="D1648" s="44">
        <v>965</v>
      </c>
      <c r="E1648" s="44">
        <v>403</v>
      </c>
      <c r="F1648" s="44">
        <v>640</v>
      </c>
      <c r="G1648" s="44">
        <v>47</v>
      </c>
      <c r="H1648" s="44"/>
      <c r="I1648" s="35">
        <v>21</v>
      </c>
      <c r="J1648" s="48">
        <f t="shared" si="638"/>
        <v>2008</v>
      </c>
      <c r="K1648" s="48">
        <f t="shared" si="639"/>
        <v>68</v>
      </c>
      <c r="L1648" s="44">
        <v>679</v>
      </c>
      <c r="M1648" s="19">
        <v>501</v>
      </c>
      <c r="N1648" s="19"/>
      <c r="O1648" s="19">
        <v>22</v>
      </c>
      <c r="P1648" s="45">
        <v>18</v>
      </c>
      <c r="Q1648" s="49"/>
      <c r="R1648" s="48">
        <f t="shared" si="640"/>
        <v>1180</v>
      </c>
      <c r="S1648" s="48">
        <f t="shared" si="641"/>
        <v>40</v>
      </c>
      <c r="T1648" s="50">
        <f t="shared" si="642"/>
        <v>108</v>
      </c>
      <c r="U1648" s="51">
        <v>3.72</v>
      </c>
      <c r="V1648" s="44">
        <v>5</v>
      </c>
      <c r="W1648" s="53">
        <v>8.4</v>
      </c>
      <c r="X1648" s="53"/>
      <c r="Y1648" s="53"/>
      <c r="Z1648" s="53"/>
      <c r="AA1648" s="53"/>
      <c r="AB1648" s="53"/>
      <c r="AC1648" s="67">
        <f t="shared" si="643"/>
        <v>0</v>
      </c>
      <c r="AD1648" s="133"/>
      <c r="AE1648" s="20">
        <f t="shared" si="644"/>
        <v>0</v>
      </c>
      <c r="AF1648" s="85">
        <f t="shared" si="645"/>
        <v>130.12</v>
      </c>
      <c r="AG1648" s="21">
        <f t="shared" si="646"/>
        <v>130.12</v>
      </c>
      <c r="AH1648" s="82"/>
      <c r="AI1648" s="78"/>
      <c r="AJ1648" s="22">
        <f t="shared" si="657"/>
        <v>130.12</v>
      </c>
      <c r="AK1648" s="23">
        <f t="shared" si="658"/>
        <v>-30.480000000000004</v>
      </c>
      <c r="AL1648" s="58"/>
      <c r="AM1648" s="24">
        <f t="shared" si="647"/>
        <v>0</v>
      </c>
      <c r="AN1648" s="25">
        <f t="shared" si="654"/>
        <v>99.64</v>
      </c>
      <c r="AO1648" s="26">
        <f t="shared" si="648"/>
        <v>99.64</v>
      </c>
      <c r="AP1648" s="79"/>
      <c r="AQ1648" s="24">
        <v>60</v>
      </c>
      <c r="AR1648" s="25">
        <v>200</v>
      </c>
      <c r="AS1648" s="25">
        <v>0</v>
      </c>
      <c r="AT1648" s="25">
        <v>0</v>
      </c>
      <c r="AU1648" s="25">
        <v>0</v>
      </c>
      <c r="AV1648" s="62">
        <f t="shared" si="655"/>
        <v>260</v>
      </c>
      <c r="AW1648" s="64">
        <f t="shared" si="656"/>
        <v>247</v>
      </c>
      <c r="AX1648" s="114">
        <v>6</v>
      </c>
      <c r="AY1648" s="114">
        <v>20</v>
      </c>
      <c r="AZ1648" s="114">
        <v>8</v>
      </c>
      <c r="BA1648" s="114">
        <v>1</v>
      </c>
      <c r="BB1648" s="81">
        <f t="shared" si="651"/>
        <v>35</v>
      </c>
      <c r="BC1648" s="80">
        <f t="shared" si="652"/>
        <v>212</v>
      </c>
      <c r="BD1648" s="36">
        <f t="shared" si="659"/>
        <v>99.64</v>
      </c>
      <c r="BE1648" s="80">
        <f t="shared" si="653"/>
        <v>110.24000000000001</v>
      </c>
    </row>
    <row r="1649" spans="1:57" ht="17.399999999999999">
      <c r="A1649" s="217">
        <v>41942</v>
      </c>
      <c r="B1649" s="201" t="str">
        <f t="shared" si="637"/>
        <v>17:30:00</v>
      </c>
      <c r="C1649" s="27" t="s">
        <v>50</v>
      </c>
      <c r="D1649" s="44">
        <v>953</v>
      </c>
      <c r="E1649" s="44">
        <v>400</v>
      </c>
      <c r="F1649" s="44">
        <v>650</v>
      </c>
      <c r="G1649" s="44">
        <v>47</v>
      </c>
      <c r="H1649" s="44"/>
      <c r="I1649" s="35">
        <v>21</v>
      </c>
      <c r="J1649" s="48">
        <f t="shared" si="638"/>
        <v>2003</v>
      </c>
      <c r="K1649" s="48">
        <f t="shared" si="639"/>
        <v>68</v>
      </c>
      <c r="L1649" s="44">
        <v>694</v>
      </c>
      <c r="M1649" s="19">
        <v>475</v>
      </c>
      <c r="N1649" s="19"/>
      <c r="O1649" s="19">
        <v>23</v>
      </c>
      <c r="P1649" s="45">
        <v>16</v>
      </c>
      <c r="Q1649" s="49"/>
      <c r="R1649" s="48">
        <f t="shared" si="640"/>
        <v>1169</v>
      </c>
      <c r="S1649" s="48">
        <f t="shared" si="641"/>
        <v>39</v>
      </c>
      <c r="T1649" s="50">
        <f t="shared" si="642"/>
        <v>107</v>
      </c>
      <c r="U1649" s="51">
        <v>3.72</v>
      </c>
      <c r="V1649" s="44">
        <v>5</v>
      </c>
      <c r="W1649" s="53">
        <v>8.4</v>
      </c>
      <c r="X1649" s="53"/>
      <c r="Y1649" s="53"/>
      <c r="Z1649" s="53"/>
      <c r="AA1649" s="53"/>
      <c r="AB1649" s="53"/>
      <c r="AC1649" s="67">
        <f t="shared" si="643"/>
        <v>0</v>
      </c>
      <c r="AD1649" s="133"/>
      <c r="AE1649" s="20">
        <f t="shared" si="644"/>
        <v>0</v>
      </c>
      <c r="AF1649" s="85">
        <f t="shared" si="645"/>
        <v>129.12</v>
      </c>
      <c r="AG1649" s="21">
        <f t="shared" si="646"/>
        <v>129.12</v>
      </c>
      <c r="AH1649" s="84"/>
      <c r="AI1649" s="78"/>
      <c r="AJ1649" s="22">
        <f t="shared" si="657"/>
        <v>129.12</v>
      </c>
      <c r="AK1649" s="23">
        <f t="shared" si="658"/>
        <v>-29.480000000000004</v>
      </c>
      <c r="AL1649" s="58"/>
      <c r="AM1649" s="24">
        <f t="shared" si="647"/>
        <v>0</v>
      </c>
      <c r="AN1649" s="25">
        <f t="shared" si="654"/>
        <v>99.64</v>
      </c>
      <c r="AO1649" s="26">
        <f t="shared" si="648"/>
        <v>99.64</v>
      </c>
      <c r="AP1649" s="79"/>
      <c r="AQ1649" s="24">
        <v>60</v>
      </c>
      <c r="AR1649" s="25">
        <v>200</v>
      </c>
      <c r="AS1649" s="25">
        <v>0</v>
      </c>
      <c r="AT1649" s="25">
        <v>0</v>
      </c>
      <c r="AU1649" s="25">
        <v>0</v>
      </c>
      <c r="AV1649" s="62">
        <f t="shared" si="655"/>
        <v>260</v>
      </c>
      <c r="AW1649" s="64">
        <f t="shared" si="656"/>
        <v>247</v>
      </c>
      <c r="AX1649" s="114">
        <v>6</v>
      </c>
      <c r="AY1649" s="114">
        <v>20</v>
      </c>
      <c r="AZ1649" s="114">
        <v>8</v>
      </c>
      <c r="BA1649" s="114">
        <v>1</v>
      </c>
      <c r="BB1649" s="81">
        <f t="shared" si="651"/>
        <v>35</v>
      </c>
      <c r="BC1649" s="80">
        <f t="shared" si="652"/>
        <v>212</v>
      </c>
      <c r="BD1649" s="36">
        <f t="shared" si="659"/>
        <v>99.64</v>
      </c>
      <c r="BE1649" s="80">
        <f t="shared" si="653"/>
        <v>110.24000000000001</v>
      </c>
    </row>
    <row r="1650" spans="1:57" ht="17.399999999999999">
      <c r="A1650" s="217">
        <v>41942</v>
      </c>
      <c r="B1650" s="201" t="str">
        <f t="shared" si="637"/>
        <v>18:00:00</v>
      </c>
      <c r="C1650" s="27" t="s">
        <v>24</v>
      </c>
      <c r="D1650" s="44">
        <v>1030</v>
      </c>
      <c r="E1650" s="44">
        <v>451</v>
      </c>
      <c r="F1650" s="44">
        <v>773</v>
      </c>
      <c r="G1650" s="44">
        <v>50</v>
      </c>
      <c r="H1650" s="44"/>
      <c r="I1650" s="35">
        <v>27</v>
      </c>
      <c r="J1650" s="48">
        <f t="shared" si="638"/>
        <v>2254</v>
      </c>
      <c r="K1650" s="48">
        <f t="shared" si="639"/>
        <v>77</v>
      </c>
      <c r="L1650" s="44">
        <v>789</v>
      </c>
      <c r="M1650" s="19">
        <v>483</v>
      </c>
      <c r="N1650" s="19"/>
      <c r="O1650" s="19">
        <v>26</v>
      </c>
      <c r="P1650" s="45">
        <v>17</v>
      </c>
      <c r="Q1650" s="49"/>
      <c r="R1650" s="48">
        <f t="shared" si="640"/>
        <v>1272</v>
      </c>
      <c r="S1650" s="48">
        <f t="shared" si="641"/>
        <v>43</v>
      </c>
      <c r="T1650" s="50">
        <f t="shared" si="642"/>
        <v>120</v>
      </c>
      <c r="U1650" s="51">
        <v>4.4400000000000004</v>
      </c>
      <c r="V1650" s="44">
        <v>7.5</v>
      </c>
      <c r="W1650" s="53">
        <v>10.7</v>
      </c>
      <c r="X1650" s="53"/>
      <c r="Y1650" s="53"/>
      <c r="Z1650" s="53"/>
      <c r="AA1650" s="53"/>
      <c r="AB1650" s="53"/>
      <c r="AC1650" s="67">
        <f t="shared" si="643"/>
        <v>0</v>
      </c>
      <c r="AD1650" s="133"/>
      <c r="AE1650" s="20">
        <f t="shared" si="644"/>
        <v>0</v>
      </c>
      <c r="AF1650" s="85">
        <f t="shared" si="645"/>
        <v>147.63999999999999</v>
      </c>
      <c r="AG1650" s="21">
        <f t="shared" si="646"/>
        <v>147.63999999999999</v>
      </c>
      <c r="AH1650" s="84"/>
      <c r="AI1650" s="78"/>
      <c r="AJ1650" s="22">
        <f t="shared" si="657"/>
        <v>147.63999999999999</v>
      </c>
      <c r="AK1650" s="23">
        <f t="shared" si="658"/>
        <v>-47.999999999999986</v>
      </c>
      <c r="AL1650" s="58"/>
      <c r="AM1650" s="24">
        <f t="shared" si="647"/>
        <v>0</v>
      </c>
      <c r="AN1650" s="25">
        <f t="shared" si="654"/>
        <v>99.64</v>
      </c>
      <c r="AO1650" s="26">
        <f t="shared" si="648"/>
        <v>99.64</v>
      </c>
      <c r="AP1650" s="79"/>
      <c r="AQ1650" s="24">
        <v>60</v>
      </c>
      <c r="AR1650" s="25">
        <v>200</v>
      </c>
      <c r="AS1650" s="25">
        <v>0</v>
      </c>
      <c r="AT1650" s="25">
        <v>0</v>
      </c>
      <c r="AU1650" s="25">
        <v>0</v>
      </c>
      <c r="AV1650" s="62">
        <f t="shared" si="655"/>
        <v>260</v>
      </c>
      <c r="AW1650" s="64">
        <f t="shared" si="656"/>
        <v>247</v>
      </c>
      <c r="AX1650" s="114">
        <v>6</v>
      </c>
      <c r="AY1650" s="114">
        <v>20</v>
      </c>
      <c r="AZ1650" s="114">
        <v>8</v>
      </c>
      <c r="BA1650" s="114">
        <v>1</v>
      </c>
      <c r="BB1650" s="81">
        <f t="shared" si="651"/>
        <v>35</v>
      </c>
      <c r="BC1650" s="80">
        <f t="shared" si="652"/>
        <v>212</v>
      </c>
      <c r="BD1650" s="36">
        <f t="shared" si="659"/>
        <v>99.64</v>
      </c>
      <c r="BE1650" s="80">
        <f t="shared" si="653"/>
        <v>110.24000000000001</v>
      </c>
    </row>
    <row r="1651" spans="1:57" ht="17.399999999999999">
      <c r="A1651" s="217">
        <v>41942</v>
      </c>
      <c r="B1651" s="201" t="str">
        <f t="shared" si="637"/>
        <v>18:15:00</v>
      </c>
      <c r="C1651" s="27" t="s">
        <v>35</v>
      </c>
      <c r="D1651" s="44">
        <v>1063</v>
      </c>
      <c r="E1651" s="44">
        <v>473</v>
      </c>
      <c r="F1651" s="44">
        <v>812</v>
      </c>
      <c r="G1651" s="44">
        <v>50</v>
      </c>
      <c r="H1651" s="44"/>
      <c r="I1651" s="35">
        <v>27</v>
      </c>
      <c r="J1651" s="48">
        <f t="shared" si="638"/>
        <v>2348</v>
      </c>
      <c r="K1651" s="48">
        <f t="shared" si="639"/>
        <v>77</v>
      </c>
      <c r="L1651" s="44">
        <v>811</v>
      </c>
      <c r="M1651" s="19">
        <v>478</v>
      </c>
      <c r="N1651" s="19"/>
      <c r="O1651" s="19">
        <v>26</v>
      </c>
      <c r="P1651" s="45">
        <v>17</v>
      </c>
      <c r="Q1651" s="49"/>
      <c r="R1651" s="48">
        <f t="shared" si="640"/>
        <v>1289</v>
      </c>
      <c r="S1651" s="48">
        <f t="shared" si="641"/>
        <v>43</v>
      </c>
      <c r="T1651" s="50">
        <f t="shared" si="642"/>
        <v>120</v>
      </c>
      <c r="U1651" s="51">
        <v>4.4400000000000004</v>
      </c>
      <c r="V1651" s="44">
        <v>7.5</v>
      </c>
      <c r="W1651" s="53">
        <v>10.7</v>
      </c>
      <c r="X1651" s="53"/>
      <c r="Y1651" s="53"/>
      <c r="Z1651" s="53"/>
      <c r="AA1651" s="53"/>
      <c r="AB1651" s="53"/>
      <c r="AC1651" s="67">
        <f t="shared" si="643"/>
        <v>0</v>
      </c>
      <c r="AD1651" s="133">
        <v>15</v>
      </c>
      <c r="AE1651" s="20">
        <f t="shared" si="644"/>
        <v>15</v>
      </c>
      <c r="AF1651" s="85">
        <f t="shared" si="645"/>
        <v>150.13999999999999</v>
      </c>
      <c r="AG1651" s="21">
        <f t="shared" si="646"/>
        <v>135.13999999999999</v>
      </c>
      <c r="AH1651" s="84"/>
      <c r="AI1651" s="78"/>
      <c r="AJ1651" s="22">
        <f t="shared" si="657"/>
        <v>150.13999999999999</v>
      </c>
      <c r="AK1651" s="23">
        <f t="shared" si="658"/>
        <v>-35.499999999999986</v>
      </c>
      <c r="AL1651" s="58"/>
      <c r="AM1651" s="24">
        <f t="shared" si="647"/>
        <v>15</v>
      </c>
      <c r="AN1651" s="25">
        <f t="shared" si="654"/>
        <v>99.64</v>
      </c>
      <c r="AO1651" s="26">
        <f t="shared" si="648"/>
        <v>114.64</v>
      </c>
      <c r="AP1651" s="79"/>
      <c r="AQ1651" s="24">
        <v>60</v>
      </c>
      <c r="AR1651" s="25">
        <v>200</v>
      </c>
      <c r="AS1651" s="25">
        <v>0</v>
      </c>
      <c r="AT1651" s="25">
        <v>0</v>
      </c>
      <c r="AU1651" s="25">
        <v>0</v>
      </c>
      <c r="AV1651" s="62">
        <f t="shared" si="655"/>
        <v>260</v>
      </c>
      <c r="AW1651" s="64">
        <f t="shared" si="656"/>
        <v>247</v>
      </c>
      <c r="AX1651" s="114">
        <v>6</v>
      </c>
      <c r="AY1651" s="114">
        <v>20</v>
      </c>
      <c r="AZ1651" s="114">
        <v>8</v>
      </c>
      <c r="BA1651" s="114">
        <v>1</v>
      </c>
      <c r="BB1651" s="81">
        <f t="shared" si="651"/>
        <v>35</v>
      </c>
      <c r="BC1651" s="80">
        <f t="shared" si="652"/>
        <v>212</v>
      </c>
      <c r="BD1651" s="36">
        <f t="shared" si="659"/>
        <v>99.64</v>
      </c>
      <c r="BE1651" s="80">
        <f t="shared" si="653"/>
        <v>110.24000000000001</v>
      </c>
    </row>
    <row r="1652" spans="1:57" ht="17.399999999999999">
      <c r="A1652" s="217">
        <v>41942</v>
      </c>
      <c r="B1652" s="201" t="str">
        <f t="shared" si="637"/>
        <v>18:30:00</v>
      </c>
      <c r="C1652" s="27" t="s">
        <v>36</v>
      </c>
      <c r="D1652" s="44">
        <v>1051</v>
      </c>
      <c r="E1652" s="44">
        <v>469</v>
      </c>
      <c r="F1652" s="44">
        <v>840</v>
      </c>
      <c r="G1652" s="44">
        <v>52</v>
      </c>
      <c r="H1652" s="44"/>
      <c r="I1652" s="35">
        <v>27</v>
      </c>
      <c r="J1652" s="48">
        <f t="shared" si="638"/>
        <v>2360</v>
      </c>
      <c r="K1652" s="48">
        <f t="shared" si="639"/>
        <v>79</v>
      </c>
      <c r="L1652" s="44">
        <v>826</v>
      </c>
      <c r="M1652" s="19">
        <v>477</v>
      </c>
      <c r="N1652" s="19"/>
      <c r="O1652" s="19">
        <v>27</v>
      </c>
      <c r="P1652" s="45">
        <v>16</v>
      </c>
      <c r="Q1652" s="49"/>
      <c r="R1652" s="48">
        <f t="shared" si="640"/>
        <v>1303</v>
      </c>
      <c r="S1652" s="48">
        <f t="shared" si="641"/>
        <v>43</v>
      </c>
      <c r="T1652" s="50">
        <f t="shared" si="642"/>
        <v>122</v>
      </c>
      <c r="U1652" s="51">
        <v>4.4400000000000004</v>
      </c>
      <c r="V1652" s="44">
        <v>7.5</v>
      </c>
      <c r="W1652" s="53">
        <v>10.7</v>
      </c>
      <c r="X1652" s="53"/>
      <c r="Y1652" s="53"/>
      <c r="Z1652" s="53"/>
      <c r="AA1652" s="53"/>
      <c r="AB1652" s="53"/>
      <c r="AC1652" s="67">
        <f t="shared" si="643"/>
        <v>0</v>
      </c>
      <c r="AD1652" s="133">
        <v>15</v>
      </c>
      <c r="AE1652" s="20">
        <f t="shared" si="644"/>
        <v>15</v>
      </c>
      <c r="AF1652" s="85">
        <f t="shared" si="645"/>
        <v>152.13999999999999</v>
      </c>
      <c r="AG1652" s="21">
        <f t="shared" si="646"/>
        <v>137.13999999999999</v>
      </c>
      <c r="AH1652" s="84"/>
      <c r="AI1652" s="78"/>
      <c r="AJ1652" s="22">
        <f t="shared" si="657"/>
        <v>152.13999999999999</v>
      </c>
      <c r="AK1652" s="23">
        <f t="shared" si="658"/>
        <v>-37.499999999999986</v>
      </c>
      <c r="AL1652" s="58"/>
      <c r="AM1652" s="24">
        <f t="shared" si="647"/>
        <v>15</v>
      </c>
      <c r="AN1652" s="25">
        <f t="shared" si="654"/>
        <v>99.64</v>
      </c>
      <c r="AO1652" s="26">
        <f t="shared" si="648"/>
        <v>114.64</v>
      </c>
      <c r="AP1652" s="79"/>
      <c r="AQ1652" s="24">
        <v>60</v>
      </c>
      <c r="AR1652" s="25">
        <v>200</v>
      </c>
      <c r="AS1652" s="25">
        <v>0</v>
      </c>
      <c r="AT1652" s="25">
        <v>0</v>
      </c>
      <c r="AU1652" s="25">
        <v>0</v>
      </c>
      <c r="AV1652" s="62">
        <f t="shared" ref="AV1652:AV1669" si="660">SUM(AQ1652:AU1652)</f>
        <v>260</v>
      </c>
      <c r="AW1652" s="64">
        <f t="shared" si="656"/>
        <v>247</v>
      </c>
      <c r="AX1652" s="114">
        <v>6</v>
      </c>
      <c r="AY1652" s="114">
        <v>20</v>
      </c>
      <c r="AZ1652" s="114">
        <v>8</v>
      </c>
      <c r="BA1652" s="114">
        <v>1</v>
      </c>
      <c r="BB1652" s="81">
        <f t="shared" si="651"/>
        <v>35</v>
      </c>
      <c r="BC1652" s="80">
        <f t="shared" si="652"/>
        <v>212</v>
      </c>
      <c r="BD1652" s="36">
        <f t="shared" si="659"/>
        <v>99.64</v>
      </c>
      <c r="BE1652" s="80">
        <f t="shared" si="653"/>
        <v>110.24000000000001</v>
      </c>
    </row>
    <row r="1653" spans="1:57" ht="17.399999999999999">
      <c r="A1653" s="217">
        <v>41942</v>
      </c>
      <c r="B1653" s="201" t="str">
        <f t="shared" si="637"/>
        <v>18:45:00</v>
      </c>
      <c r="C1653" s="27" t="s">
        <v>51</v>
      </c>
      <c r="D1653" s="44">
        <v>1030</v>
      </c>
      <c r="E1653" s="44">
        <v>456</v>
      </c>
      <c r="F1653" s="44">
        <v>815</v>
      </c>
      <c r="G1653" s="44">
        <v>52</v>
      </c>
      <c r="H1653" s="44"/>
      <c r="I1653" s="35">
        <v>27</v>
      </c>
      <c r="J1653" s="48">
        <f t="shared" si="638"/>
        <v>2301</v>
      </c>
      <c r="K1653" s="48">
        <f t="shared" si="639"/>
        <v>79</v>
      </c>
      <c r="L1653" s="44">
        <v>816</v>
      </c>
      <c r="M1653" s="19">
        <v>452</v>
      </c>
      <c r="N1653" s="19"/>
      <c r="O1653" s="19">
        <v>27</v>
      </c>
      <c r="P1653" s="45">
        <v>16</v>
      </c>
      <c r="Q1653" s="49"/>
      <c r="R1653" s="48">
        <f t="shared" si="640"/>
        <v>1268</v>
      </c>
      <c r="S1653" s="48">
        <f t="shared" si="641"/>
        <v>43</v>
      </c>
      <c r="T1653" s="50">
        <f t="shared" si="642"/>
        <v>122</v>
      </c>
      <c r="U1653" s="51">
        <v>4.4400000000000004</v>
      </c>
      <c r="V1653" s="44">
        <v>7.5</v>
      </c>
      <c r="W1653" s="53">
        <v>10.7</v>
      </c>
      <c r="X1653" s="53"/>
      <c r="Y1653" s="53"/>
      <c r="Z1653" s="53"/>
      <c r="AA1653" s="53"/>
      <c r="AB1653" s="53"/>
      <c r="AC1653" s="67">
        <f t="shared" si="643"/>
        <v>0</v>
      </c>
      <c r="AD1653" s="133">
        <v>15</v>
      </c>
      <c r="AE1653" s="20">
        <f t="shared" si="644"/>
        <v>15</v>
      </c>
      <c r="AF1653" s="85">
        <f t="shared" si="645"/>
        <v>152.13999999999999</v>
      </c>
      <c r="AG1653" s="21">
        <f t="shared" si="646"/>
        <v>137.13999999999999</v>
      </c>
      <c r="AH1653" s="84"/>
      <c r="AI1653" s="78"/>
      <c r="AJ1653" s="22">
        <f t="shared" si="657"/>
        <v>152.13999999999999</v>
      </c>
      <c r="AK1653" s="23">
        <f t="shared" si="658"/>
        <v>-37.499999999999986</v>
      </c>
      <c r="AL1653" s="58"/>
      <c r="AM1653" s="24">
        <f t="shared" si="647"/>
        <v>15</v>
      </c>
      <c r="AN1653" s="25">
        <f t="shared" si="654"/>
        <v>99.64</v>
      </c>
      <c r="AO1653" s="26">
        <f t="shared" si="648"/>
        <v>114.64</v>
      </c>
      <c r="AP1653" s="79"/>
      <c r="AQ1653" s="24">
        <v>60</v>
      </c>
      <c r="AR1653" s="25">
        <v>200</v>
      </c>
      <c r="AS1653" s="25">
        <v>0</v>
      </c>
      <c r="AT1653" s="25">
        <v>0</v>
      </c>
      <c r="AU1653" s="25">
        <v>0</v>
      </c>
      <c r="AV1653" s="62">
        <f t="shared" si="660"/>
        <v>260</v>
      </c>
      <c r="AW1653" s="64">
        <f t="shared" si="656"/>
        <v>247</v>
      </c>
      <c r="AX1653" s="114">
        <v>6</v>
      </c>
      <c r="AY1653" s="114">
        <v>20</v>
      </c>
      <c r="AZ1653" s="114">
        <v>8</v>
      </c>
      <c r="BA1653" s="114">
        <v>1</v>
      </c>
      <c r="BB1653" s="81">
        <f t="shared" si="651"/>
        <v>35</v>
      </c>
      <c r="BC1653" s="80">
        <f t="shared" si="652"/>
        <v>212</v>
      </c>
      <c r="BD1653" s="36">
        <f t="shared" si="659"/>
        <v>99.64</v>
      </c>
      <c r="BE1653" s="80">
        <f t="shared" si="653"/>
        <v>110.24000000000001</v>
      </c>
    </row>
    <row r="1654" spans="1:57" ht="17.399999999999999">
      <c r="A1654" s="217">
        <v>41942</v>
      </c>
      <c r="B1654" s="201" t="str">
        <f t="shared" si="637"/>
        <v>19:00:00</v>
      </c>
      <c r="C1654" s="27" t="s">
        <v>25</v>
      </c>
      <c r="D1654" s="44">
        <v>1029</v>
      </c>
      <c r="E1654" s="44">
        <v>453</v>
      </c>
      <c r="F1654" s="44">
        <v>812</v>
      </c>
      <c r="G1654" s="44">
        <v>51</v>
      </c>
      <c r="H1654" s="44"/>
      <c r="I1654" s="35">
        <v>27</v>
      </c>
      <c r="J1654" s="48">
        <f t="shared" si="638"/>
        <v>2294</v>
      </c>
      <c r="K1654" s="48">
        <f t="shared" si="639"/>
        <v>78</v>
      </c>
      <c r="L1654" s="44">
        <v>811</v>
      </c>
      <c r="M1654" s="19">
        <v>449</v>
      </c>
      <c r="N1654" s="19"/>
      <c r="O1654" s="19">
        <v>26</v>
      </c>
      <c r="P1654" s="45">
        <v>15</v>
      </c>
      <c r="Q1654" s="49"/>
      <c r="R1654" s="48">
        <f t="shared" si="640"/>
        <v>1260</v>
      </c>
      <c r="S1654" s="48">
        <f t="shared" si="641"/>
        <v>41</v>
      </c>
      <c r="T1654" s="50">
        <f t="shared" si="642"/>
        <v>119</v>
      </c>
      <c r="U1654" s="51">
        <v>6.04</v>
      </c>
      <c r="V1654" s="44">
        <v>8</v>
      </c>
      <c r="W1654" s="53">
        <v>11.3</v>
      </c>
      <c r="X1654" s="53"/>
      <c r="Y1654" s="53"/>
      <c r="Z1654" s="53"/>
      <c r="AA1654" s="53"/>
      <c r="AB1654" s="53"/>
      <c r="AC1654" s="67">
        <f t="shared" si="643"/>
        <v>0</v>
      </c>
      <c r="AD1654" s="133">
        <v>15</v>
      </c>
      <c r="AE1654" s="20">
        <f t="shared" si="644"/>
        <v>15</v>
      </c>
      <c r="AF1654" s="85">
        <f t="shared" si="645"/>
        <v>151.84000000000003</v>
      </c>
      <c r="AG1654" s="21">
        <f t="shared" si="646"/>
        <v>136.84000000000003</v>
      </c>
      <c r="AH1654" s="84"/>
      <c r="AI1654" s="78"/>
      <c r="AJ1654" s="22">
        <f t="shared" si="657"/>
        <v>151.84000000000003</v>
      </c>
      <c r="AK1654" s="23">
        <f t="shared" si="658"/>
        <v>-37.200000000000031</v>
      </c>
      <c r="AL1654" s="58"/>
      <c r="AM1654" s="24">
        <f t="shared" si="647"/>
        <v>15</v>
      </c>
      <c r="AN1654" s="25">
        <f t="shared" si="654"/>
        <v>99.64</v>
      </c>
      <c r="AO1654" s="26">
        <f t="shared" si="648"/>
        <v>114.64</v>
      </c>
      <c r="AP1654" s="79"/>
      <c r="AQ1654" s="24">
        <v>60</v>
      </c>
      <c r="AR1654" s="25">
        <v>200</v>
      </c>
      <c r="AS1654" s="25">
        <v>0</v>
      </c>
      <c r="AT1654" s="25">
        <v>0</v>
      </c>
      <c r="AU1654" s="25">
        <v>0</v>
      </c>
      <c r="AV1654" s="62">
        <f t="shared" si="660"/>
        <v>260</v>
      </c>
      <c r="AW1654" s="64">
        <f t="shared" si="656"/>
        <v>247</v>
      </c>
      <c r="AX1654" s="114">
        <v>6</v>
      </c>
      <c r="AY1654" s="114">
        <v>20</v>
      </c>
      <c r="AZ1654" s="114">
        <v>8</v>
      </c>
      <c r="BA1654" s="114">
        <v>1</v>
      </c>
      <c r="BB1654" s="81">
        <f t="shared" si="651"/>
        <v>35</v>
      </c>
      <c r="BC1654" s="80">
        <f t="shared" si="652"/>
        <v>212</v>
      </c>
      <c r="BD1654" s="36">
        <f t="shared" si="659"/>
        <v>99.64</v>
      </c>
      <c r="BE1654" s="80">
        <f t="shared" si="653"/>
        <v>110.24000000000001</v>
      </c>
    </row>
    <row r="1655" spans="1:57" ht="17.399999999999999">
      <c r="A1655" s="217">
        <v>41942</v>
      </c>
      <c r="B1655" s="201" t="str">
        <f t="shared" si="637"/>
        <v>19:15:00</v>
      </c>
      <c r="C1655" s="27" t="s">
        <v>52</v>
      </c>
      <c r="D1655" s="44">
        <v>1024</v>
      </c>
      <c r="E1655" s="44">
        <v>452</v>
      </c>
      <c r="F1655" s="44">
        <v>816</v>
      </c>
      <c r="G1655" s="44">
        <v>50</v>
      </c>
      <c r="H1655" s="44"/>
      <c r="I1655" s="35">
        <v>26</v>
      </c>
      <c r="J1655" s="48">
        <f t="shared" si="638"/>
        <v>2292</v>
      </c>
      <c r="K1655" s="48">
        <f t="shared" si="639"/>
        <v>76</v>
      </c>
      <c r="L1655" s="44">
        <v>8119</v>
      </c>
      <c r="M1655" s="19">
        <v>440</v>
      </c>
      <c r="N1655" s="19"/>
      <c r="O1655" s="19">
        <v>26</v>
      </c>
      <c r="P1655" s="45">
        <v>15</v>
      </c>
      <c r="Q1655" s="49"/>
      <c r="R1655" s="48">
        <f t="shared" si="640"/>
        <v>8559</v>
      </c>
      <c r="S1655" s="48">
        <f t="shared" si="641"/>
        <v>41</v>
      </c>
      <c r="T1655" s="50">
        <f t="shared" si="642"/>
        <v>117</v>
      </c>
      <c r="U1655" s="51">
        <v>6.04</v>
      </c>
      <c r="V1655" s="44">
        <v>8</v>
      </c>
      <c r="W1655" s="53">
        <v>11.3</v>
      </c>
      <c r="X1655" s="53"/>
      <c r="Y1655" s="53"/>
      <c r="Z1655" s="53"/>
      <c r="AA1655" s="53"/>
      <c r="AB1655" s="53"/>
      <c r="AC1655" s="67">
        <f t="shared" si="643"/>
        <v>0</v>
      </c>
      <c r="AD1655" s="133">
        <v>15</v>
      </c>
      <c r="AE1655" s="20">
        <f t="shared" si="644"/>
        <v>15</v>
      </c>
      <c r="AF1655" s="85">
        <f t="shared" si="645"/>
        <v>150.34000000000003</v>
      </c>
      <c r="AG1655" s="21">
        <f t="shared" si="646"/>
        <v>135.34000000000003</v>
      </c>
      <c r="AH1655" s="84"/>
      <c r="AI1655" s="78"/>
      <c r="AJ1655" s="22">
        <f t="shared" si="657"/>
        <v>150.34000000000003</v>
      </c>
      <c r="AK1655" s="23">
        <f t="shared" si="658"/>
        <v>-35.700000000000031</v>
      </c>
      <c r="AL1655" s="58"/>
      <c r="AM1655" s="24">
        <f t="shared" si="647"/>
        <v>15</v>
      </c>
      <c r="AN1655" s="25">
        <f t="shared" si="654"/>
        <v>99.64</v>
      </c>
      <c r="AO1655" s="26">
        <f t="shared" si="648"/>
        <v>114.64</v>
      </c>
      <c r="AP1655" s="79"/>
      <c r="AQ1655" s="24">
        <v>60</v>
      </c>
      <c r="AR1655" s="25">
        <v>200</v>
      </c>
      <c r="AS1655" s="25">
        <v>0</v>
      </c>
      <c r="AT1655" s="25">
        <v>0</v>
      </c>
      <c r="AU1655" s="25">
        <v>0</v>
      </c>
      <c r="AV1655" s="62">
        <f t="shared" si="660"/>
        <v>260</v>
      </c>
      <c r="AW1655" s="64">
        <f t="shared" si="656"/>
        <v>247</v>
      </c>
      <c r="AX1655" s="114">
        <v>6</v>
      </c>
      <c r="AY1655" s="114">
        <v>20</v>
      </c>
      <c r="AZ1655" s="114">
        <v>8</v>
      </c>
      <c r="BA1655" s="114">
        <v>1</v>
      </c>
      <c r="BB1655" s="81">
        <f t="shared" si="651"/>
        <v>35</v>
      </c>
      <c r="BC1655" s="80">
        <f t="shared" si="652"/>
        <v>212</v>
      </c>
      <c r="BD1655" s="36">
        <f t="shared" si="659"/>
        <v>99.64</v>
      </c>
      <c r="BE1655" s="80">
        <f t="shared" si="653"/>
        <v>110.24000000000001</v>
      </c>
    </row>
    <row r="1656" spans="1:57" ht="17.399999999999999">
      <c r="A1656" s="217">
        <v>41942</v>
      </c>
      <c r="B1656" s="201" t="str">
        <f t="shared" si="637"/>
        <v>19:30:00</v>
      </c>
      <c r="C1656" s="27" t="s">
        <v>37</v>
      </c>
      <c r="D1656" s="44">
        <v>1024</v>
      </c>
      <c r="E1656" s="44">
        <v>452</v>
      </c>
      <c r="F1656" s="44">
        <v>816</v>
      </c>
      <c r="G1656" s="44">
        <v>50</v>
      </c>
      <c r="H1656" s="44"/>
      <c r="I1656" s="35">
        <v>26</v>
      </c>
      <c r="J1656" s="48">
        <f t="shared" si="638"/>
        <v>2292</v>
      </c>
      <c r="K1656" s="48">
        <f t="shared" si="639"/>
        <v>76</v>
      </c>
      <c r="L1656" s="44">
        <v>759</v>
      </c>
      <c r="M1656" s="19">
        <v>495</v>
      </c>
      <c r="N1656" s="19"/>
      <c r="O1656" s="19">
        <v>25</v>
      </c>
      <c r="P1656" s="45">
        <v>17</v>
      </c>
      <c r="Q1656" s="49"/>
      <c r="R1656" s="48">
        <f t="shared" si="640"/>
        <v>1254</v>
      </c>
      <c r="S1656" s="48">
        <f t="shared" si="641"/>
        <v>42</v>
      </c>
      <c r="T1656" s="50">
        <f t="shared" si="642"/>
        <v>118</v>
      </c>
      <c r="U1656" s="51">
        <v>6.04</v>
      </c>
      <c r="V1656" s="44">
        <v>8</v>
      </c>
      <c r="W1656" s="53">
        <v>11.3</v>
      </c>
      <c r="X1656" s="53"/>
      <c r="Y1656" s="53"/>
      <c r="Z1656" s="53"/>
      <c r="AA1656" s="53"/>
      <c r="AB1656" s="53"/>
      <c r="AC1656" s="67">
        <f t="shared" si="643"/>
        <v>0</v>
      </c>
      <c r="AD1656" s="133">
        <v>15</v>
      </c>
      <c r="AE1656" s="20">
        <f t="shared" si="644"/>
        <v>15</v>
      </c>
      <c r="AF1656" s="85">
        <f t="shared" si="645"/>
        <v>151.34000000000003</v>
      </c>
      <c r="AG1656" s="21">
        <f t="shared" si="646"/>
        <v>136.34000000000003</v>
      </c>
      <c r="AH1656" s="84"/>
      <c r="AI1656" s="78"/>
      <c r="AJ1656" s="22">
        <f t="shared" si="657"/>
        <v>151.34000000000003</v>
      </c>
      <c r="AK1656" s="23">
        <f t="shared" si="658"/>
        <v>-36.700000000000031</v>
      </c>
      <c r="AL1656" s="58"/>
      <c r="AM1656" s="24">
        <f t="shared" si="647"/>
        <v>15</v>
      </c>
      <c r="AN1656" s="25">
        <f t="shared" si="654"/>
        <v>99.64</v>
      </c>
      <c r="AO1656" s="26">
        <f t="shared" si="648"/>
        <v>114.64</v>
      </c>
      <c r="AP1656" s="79"/>
      <c r="AQ1656" s="24">
        <v>60</v>
      </c>
      <c r="AR1656" s="25">
        <v>200</v>
      </c>
      <c r="AS1656" s="25">
        <v>0</v>
      </c>
      <c r="AT1656" s="25">
        <v>0</v>
      </c>
      <c r="AU1656" s="25">
        <v>0</v>
      </c>
      <c r="AV1656" s="62">
        <f t="shared" si="660"/>
        <v>260</v>
      </c>
      <c r="AW1656" s="64">
        <f t="shared" si="656"/>
        <v>247</v>
      </c>
      <c r="AX1656" s="114">
        <v>6</v>
      </c>
      <c r="AY1656" s="114">
        <v>20</v>
      </c>
      <c r="AZ1656" s="114">
        <v>8</v>
      </c>
      <c r="BA1656" s="114">
        <v>1</v>
      </c>
      <c r="BB1656" s="81">
        <f t="shared" si="651"/>
        <v>35</v>
      </c>
      <c r="BC1656" s="80">
        <f t="shared" si="652"/>
        <v>212</v>
      </c>
      <c r="BD1656" s="36">
        <f t="shared" si="659"/>
        <v>99.64</v>
      </c>
      <c r="BE1656" s="80">
        <f t="shared" si="653"/>
        <v>110.24000000000001</v>
      </c>
    </row>
    <row r="1657" spans="1:57" ht="17.399999999999999">
      <c r="A1657" s="217">
        <v>41942</v>
      </c>
      <c r="B1657" s="201" t="str">
        <f t="shared" si="637"/>
        <v>19:45:00</v>
      </c>
      <c r="C1657" s="27" t="s">
        <v>53</v>
      </c>
      <c r="D1657" s="44">
        <v>1007</v>
      </c>
      <c r="E1657" s="44">
        <v>452</v>
      </c>
      <c r="F1657" s="44">
        <v>832</v>
      </c>
      <c r="G1657" s="44">
        <v>50</v>
      </c>
      <c r="H1657" s="44"/>
      <c r="I1657" s="35">
        <v>27</v>
      </c>
      <c r="J1657" s="48">
        <f t="shared" si="638"/>
        <v>2291</v>
      </c>
      <c r="K1657" s="48">
        <f t="shared" si="639"/>
        <v>77</v>
      </c>
      <c r="L1657" s="44">
        <v>811</v>
      </c>
      <c r="M1657" s="19">
        <v>495</v>
      </c>
      <c r="N1657" s="19"/>
      <c r="O1657" s="19">
        <v>25</v>
      </c>
      <c r="P1657" s="45">
        <v>17</v>
      </c>
      <c r="Q1657" s="49"/>
      <c r="R1657" s="48">
        <f t="shared" si="640"/>
        <v>1306</v>
      </c>
      <c r="S1657" s="48">
        <f t="shared" si="641"/>
        <v>42</v>
      </c>
      <c r="T1657" s="50">
        <f t="shared" si="642"/>
        <v>119</v>
      </c>
      <c r="U1657" s="51">
        <v>6.04</v>
      </c>
      <c r="V1657" s="44">
        <v>8</v>
      </c>
      <c r="W1657" s="53">
        <v>11.3</v>
      </c>
      <c r="X1657" s="53"/>
      <c r="Y1657" s="53"/>
      <c r="Z1657" s="53"/>
      <c r="AA1657" s="53"/>
      <c r="AB1657" s="53"/>
      <c r="AC1657" s="67">
        <f t="shared" si="643"/>
        <v>0</v>
      </c>
      <c r="AD1657" s="133">
        <v>15</v>
      </c>
      <c r="AE1657" s="20">
        <f t="shared" si="644"/>
        <v>15</v>
      </c>
      <c r="AF1657" s="85">
        <f t="shared" si="645"/>
        <v>152.34000000000003</v>
      </c>
      <c r="AG1657" s="21">
        <f t="shared" si="646"/>
        <v>137.34000000000003</v>
      </c>
      <c r="AH1657" s="84"/>
      <c r="AI1657" s="78"/>
      <c r="AJ1657" s="22">
        <f t="shared" si="657"/>
        <v>152.34000000000003</v>
      </c>
      <c r="AK1657" s="23">
        <f t="shared" si="658"/>
        <v>-37.700000000000031</v>
      </c>
      <c r="AL1657" s="58"/>
      <c r="AM1657" s="24">
        <f t="shared" si="647"/>
        <v>15</v>
      </c>
      <c r="AN1657" s="25">
        <f t="shared" si="654"/>
        <v>99.64</v>
      </c>
      <c r="AO1657" s="26">
        <f t="shared" si="648"/>
        <v>114.64</v>
      </c>
      <c r="AP1657" s="79"/>
      <c r="AQ1657" s="24">
        <v>60</v>
      </c>
      <c r="AR1657" s="25">
        <v>200</v>
      </c>
      <c r="AS1657" s="25">
        <v>0</v>
      </c>
      <c r="AT1657" s="25">
        <v>0</v>
      </c>
      <c r="AU1657" s="25">
        <v>0</v>
      </c>
      <c r="AV1657" s="62">
        <f t="shared" si="660"/>
        <v>260</v>
      </c>
      <c r="AW1657" s="64">
        <f t="shared" si="656"/>
        <v>247</v>
      </c>
      <c r="AX1657" s="114">
        <v>6</v>
      </c>
      <c r="AY1657" s="114">
        <v>20</v>
      </c>
      <c r="AZ1657" s="114">
        <v>8</v>
      </c>
      <c r="BA1657" s="114">
        <v>1</v>
      </c>
      <c r="BB1657" s="81">
        <f t="shared" si="651"/>
        <v>35</v>
      </c>
      <c r="BC1657" s="80">
        <f t="shared" si="652"/>
        <v>212</v>
      </c>
      <c r="BD1657" s="36">
        <f t="shared" si="659"/>
        <v>99.64</v>
      </c>
      <c r="BE1657" s="80">
        <f t="shared" si="653"/>
        <v>110.24000000000001</v>
      </c>
    </row>
    <row r="1658" spans="1:57" ht="17.399999999999999">
      <c r="A1658" s="217">
        <v>41942</v>
      </c>
      <c r="B1658" s="201" t="str">
        <f t="shared" si="637"/>
        <v>20:00:00</v>
      </c>
      <c r="C1658" s="27" t="s">
        <v>26</v>
      </c>
      <c r="D1658" s="44">
        <v>1007</v>
      </c>
      <c r="E1658" s="44">
        <v>452</v>
      </c>
      <c r="F1658" s="44">
        <v>832</v>
      </c>
      <c r="G1658" s="44">
        <v>50</v>
      </c>
      <c r="H1658" s="44"/>
      <c r="I1658" s="35">
        <v>27</v>
      </c>
      <c r="J1658" s="48">
        <f t="shared" si="638"/>
        <v>2291</v>
      </c>
      <c r="K1658" s="48">
        <f t="shared" si="639"/>
        <v>77</v>
      </c>
      <c r="L1658" s="44">
        <v>804</v>
      </c>
      <c r="M1658" s="19">
        <v>506</v>
      </c>
      <c r="N1658" s="19"/>
      <c r="O1658" s="19">
        <v>26</v>
      </c>
      <c r="P1658" s="45">
        <v>18</v>
      </c>
      <c r="Q1658" s="49"/>
      <c r="R1658" s="48">
        <f t="shared" si="640"/>
        <v>1310</v>
      </c>
      <c r="S1658" s="48">
        <f t="shared" si="641"/>
        <v>44</v>
      </c>
      <c r="T1658" s="50">
        <f t="shared" si="642"/>
        <v>121</v>
      </c>
      <c r="U1658" s="51">
        <v>6.24</v>
      </c>
      <c r="V1658" s="44">
        <v>7.5</v>
      </c>
      <c r="W1658" s="53">
        <v>11.8</v>
      </c>
      <c r="X1658" s="53"/>
      <c r="Y1658" s="53"/>
      <c r="Z1658" s="53"/>
      <c r="AA1658" s="53"/>
      <c r="AB1658" s="53"/>
      <c r="AC1658" s="67">
        <f t="shared" si="643"/>
        <v>0</v>
      </c>
      <c r="AD1658" s="133">
        <v>15</v>
      </c>
      <c r="AE1658" s="20">
        <f t="shared" si="644"/>
        <v>15</v>
      </c>
      <c r="AF1658" s="85">
        <f t="shared" si="645"/>
        <v>154.54000000000002</v>
      </c>
      <c r="AG1658" s="21">
        <f t="shared" si="646"/>
        <v>139.54000000000002</v>
      </c>
      <c r="AH1658" s="84"/>
      <c r="AI1658" s="78"/>
      <c r="AJ1658" s="22">
        <f t="shared" si="657"/>
        <v>154.54000000000002</v>
      </c>
      <c r="AK1658" s="23">
        <f t="shared" si="658"/>
        <v>-39.90000000000002</v>
      </c>
      <c r="AL1658" s="58"/>
      <c r="AM1658" s="24">
        <f t="shared" si="647"/>
        <v>15</v>
      </c>
      <c r="AN1658" s="25">
        <f t="shared" si="654"/>
        <v>99.64</v>
      </c>
      <c r="AO1658" s="26">
        <f t="shared" si="648"/>
        <v>114.64</v>
      </c>
      <c r="AP1658" s="79"/>
      <c r="AQ1658" s="24">
        <v>60</v>
      </c>
      <c r="AR1658" s="25">
        <v>200</v>
      </c>
      <c r="AS1658" s="25">
        <v>0</v>
      </c>
      <c r="AT1658" s="25">
        <v>0</v>
      </c>
      <c r="AU1658" s="25">
        <v>0</v>
      </c>
      <c r="AV1658" s="62">
        <f t="shared" si="660"/>
        <v>260</v>
      </c>
      <c r="AW1658" s="64">
        <f t="shared" si="656"/>
        <v>247</v>
      </c>
      <c r="AX1658" s="114">
        <v>6</v>
      </c>
      <c r="AY1658" s="114">
        <v>20</v>
      </c>
      <c r="AZ1658" s="114">
        <v>8</v>
      </c>
      <c r="BA1658" s="114">
        <v>1</v>
      </c>
      <c r="BB1658" s="81">
        <f t="shared" si="651"/>
        <v>35</v>
      </c>
      <c r="BC1658" s="80">
        <f t="shared" si="652"/>
        <v>212</v>
      </c>
      <c r="BD1658" s="36">
        <f t="shared" si="659"/>
        <v>99.64</v>
      </c>
      <c r="BE1658" s="80">
        <f t="shared" si="653"/>
        <v>110.24000000000001</v>
      </c>
    </row>
    <row r="1659" spans="1:57" ht="17.399999999999999">
      <c r="A1659" s="217">
        <v>41942</v>
      </c>
      <c r="B1659" s="201" t="str">
        <f t="shared" si="637"/>
        <v>20:15:00</v>
      </c>
      <c r="C1659" s="27" t="s">
        <v>54</v>
      </c>
      <c r="D1659" s="44">
        <v>1007</v>
      </c>
      <c r="E1659" s="44">
        <v>452</v>
      </c>
      <c r="F1659" s="44">
        <v>832</v>
      </c>
      <c r="G1659" s="44">
        <v>50</v>
      </c>
      <c r="H1659" s="44"/>
      <c r="I1659" s="35">
        <v>27</v>
      </c>
      <c r="J1659" s="48">
        <f t="shared" si="638"/>
        <v>2291</v>
      </c>
      <c r="K1659" s="48">
        <f t="shared" si="639"/>
        <v>77</v>
      </c>
      <c r="L1659" s="44">
        <v>804</v>
      </c>
      <c r="M1659" s="19">
        <v>506</v>
      </c>
      <c r="N1659" s="19"/>
      <c r="O1659" s="19">
        <v>26</v>
      </c>
      <c r="P1659" s="45">
        <v>18</v>
      </c>
      <c r="Q1659" s="49"/>
      <c r="R1659" s="48">
        <f t="shared" si="640"/>
        <v>1310</v>
      </c>
      <c r="S1659" s="48">
        <f t="shared" si="641"/>
        <v>44</v>
      </c>
      <c r="T1659" s="50">
        <f t="shared" si="642"/>
        <v>121</v>
      </c>
      <c r="U1659" s="51">
        <v>6.24</v>
      </c>
      <c r="V1659" s="44">
        <v>7.5</v>
      </c>
      <c r="W1659" s="53">
        <v>11.8</v>
      </c>
      <c r="X1659" s="53"/>
      <c r="Y1659" s="53"/>
      <c r="Z1659" s="53"/>
      <c r="AA1659" s="53"/>
      <c r="AB1659" s="53"/>
      <c r="AC1659" s="67">
        <f t="shared" si="643"/>
        <v>0</v>
      </c>
      <c r="AD1659" s="133">
        <v>15</v>
      </c>
      <c r="AE1659" s="20">
        <f t="shared" si="644"/>
        <v>15</v>
      </c>
      <c r="AF1659" s="85">
        <f t="shared" si="645"/>
        <v>154.04000000000002</v>
      </c>
      <c r="AG1659" s="21">
        <f t="shared" si="646"/>
        <v>139.04000000000002</v>
      </c>
      <c r="AH1659" s="84"/>
      <c r="AI1659" s="78"/>
      <c r="AJ1659" s="22">
        <f t="shared" si="657"/>
        <v>154.04000000000002</v>
      </c>
      <c r="AK1659" s="23">
        <f t="shared" si="658"/>
        <v>-39.40000000000002</v>
      </c>
      <c r="AL1659" s="58"/>
      <c r="AM1659" s="24">
        <f t="shared" si="647"/>
        <v>15</v>
      </c>
      <c r="AN1659" s="25">
        <f t="shared" si="654"/>
        <v>99.64</v>
      </c>
      <c r="AO1659" s="26">
        <f t="shared" si="648"/>
        <v>114.64</v>
      </c>
      <c r="AP1659" s="79"/>
      <c r="AQ1659" s="24">
        <v>60</v>
      </c>
      <c r="AR1659" s="25">
        <v>200</v>
      </c>
      <c r="AS1659" s="25">
        <v>0</v>
      </c>
      <c r="AT1659" s="25">
        <v>0</v>
      </c>
      <c r="AU1659" s="25">
        <v>0</v>
      </c>
      <c r="AV1659" s="62">
        <f t="shared" si="660"/>
        <v>260</v>
      </c>
      <c r="AW1659" s="64">
        <f t="shared" si="656"/>
        <v>247</v>
      </c>
      <c r="AX1659" s="114">
        <v>6</v>
      </c>
      <c r="AY1659" s="114">
        <v>20</v>
      </c>
      <c r="AZ1659" s="114">
        <v>8</v>
      </c>
      <c r="BA1659" s="114">
        <v>1</v>
      </c>
      <c r="BB1659" s="81">
        <f t="shared" si="651"/>
        <v>35</v>
      </c>
      <c r="BC1659" s="80">
        <f t="shared" si="652"/>
        <v>212</v>
      </c>
      <c r="BD1659" s="36">
        <f t="shared" si="659"/>
        <v>99.64</v>
      </c>
      <c r="BE1659" s="80">
        <f t="shared" si="653"/>
        <v>110.24000000000001</v>
      </c>
    </row>
    <row r="1660" spans="1:57" ht="17.399999999999999">
      <c r="A1660" s="217">
        <v>41942</v>
      </c>
      <c r="B1660" s="201" t="str">
        <f t="shared" si="637"/>
        <v>20:30:00</v>
      </c>
      <c r="C1660" s="27" t="s">
        <v>55</v>
      </c>
      <c r="D1660" s="44">
        <v>995</v>
      </c>
      <c r="E1660" s="44">
        <v>443</v>
      </c>
      <c r="F1660" s="44">
        <v>816</v>
      </c>
      <c r="G1660" s="44">
        <v>50</v>
      </c>
      <c r="H1660" s="44"/>
      <c r="I1660" s="35">
        <v>27</v>
      </c>
      <c r="J1660" s="48">
        <f t="shared" si="638"/>
        <v>2254</v>
      </c>
      <c r="K1660" s="48">
        <f t="shared" si="639"/>
        <v>77</v>
      </c>
      <c r="L1660" s="44">
        <v>784</v>
      </c>
      <c r="M1660" s="19">
        <v>498</v>
      </c>
      <c r="N1660" s="19"/>
      <c r="O1660" s="19">
        <v>26</v>
      </c>
      <c r="P1660" s="45">
        <v>17</v>
      </c>
      <c r="Q1660" s="49"/>
      <c r="R1660" s="48">
        <f t="shared" si="640"/>
        <v>1282</v>
      </c>
      <c r="S1660" s="48">
        <f t="shared" si="641"/>
        <v>43</v>
      </c>
      <c r="T1660" s="50">
        <f t="shared" si="642"/>
        <v>120</v>
      </c>
      <c r="U1660" s="51">
        <v>6.24</v>
      </c>
      <c r="V1660" s="44">
        <v>7.5</v>
      </c>
      <c r="W1660" s="53">
        <v>11.8</v>
      </c>
      <c r="X1660" s="53"/>
      <c r="Y1660" s="53"/>
      <c r="Z1660" s="53"/>
      <c r="AA1660" s="53"/>
      <c r="AB1660" s="53"/>
      <c r="AC1660" s="67">
        <f t="shared" si="643"/>
        <v>0</v>
      </c>
      <c r="AD1660" s="133">
        <v>15</v>
      </c>
      <c r="AE1660" s="20">
        <f t="shared" si="644"/>
        <v>15</v>
      </c>
      <c r="AF1660" s="85">
        <f t="shared" si="645"/>
        <v>153.04000000000002</v>
      </c>
      <c r="AG1660" s="21">
        <f t="shared" si="646"/>
        <v>138.04000000000002</v>
      </c>
      <c r="AH1660" s="84"/>
      <c r="AI1660" s="78"/>
      <c r="AJ1660" s="22">
        <f t="shared" si="657"/>
        <v>153.04000000000002</v>
      </c>
      <c r="AK1660" s="23">
        <f t="shared" si="658"/>
        <v>-38.40000000000002</v>
      </c>
      <c r="AL1660" s="58"/>
      <c r="AM1660" s="24">
        <f t="shared" si="647"/>
        <v>15</v>
      </c>
      <c r="AN1660" s="25">
        <f t="shared" si="654"/>
        <v>99.64</v>
      </c>
      <c r="AO1660" s="26">
        <f t="shared" si="648"/>
        <v>114.64</v>
      </c>
      <c r="AP1660" s="79"/>
      <c r="AQ1660" s="24">
        <v>60</v>
      </c>
      <c r="AR1660" s="25">
        <v>200</v>
      </c>
      <c r="AS1660" s="25">
        <v>0</v>
      </c>
      <c r="AT1660" s="25">
        <v>0</v>
      </c>
      <c r="AU1660" s="25">
        <v>0</v>
      </c>
      <c r="AV1660" s="62">
        <f t="shared" si="660"/>
        <v>260</v>
      </c>
      <c r="AW1660" s="64">
        <f t="shared" si="656"/>
        <v>247</v>
      </c>
      <c r="AX1660" s="114">
        <v>6</v>
      </c>
      <c r="AY1660" s="114">
        <v>20</v>
      </c>
      <c r="AZ1660" s="114">
        <v>8</v>
      </c>
      <c r="BA1660" s="114">
        <v>1</v>
      </c>
      <c r="BB1660" s="81">
        <f t="shared" si="651"/>
        <v>35</v>
      </c>
      <c r="BC1660" s="80">
        <f t="shared" si="652"/>
        <v>212</v>
      </c>
      <c r="BD1660" s="36">
        <f t="shared" si="659"/>
        <v>99.64</v>
      </c>
      <c r="BE1660" s="80">
        <f t="shared" si="653"/>
        <v>110.24000000000001</v>
      </c>
    </row>
    <row r="1661" spans="1:57" ht="17.399999999999999">
      <c r="A1661" s="217">
        <v>41942</v>
      </c>
      <c r="B1661" s="201" t="str">
        <f t="shared" si="637"/>
        <v>20:45:00</v>
      </c>
      <c r="C1661" s="27" t="s">
        <v>56</v>
      </c>
      <c r="D1661" s="44">
        <v>995</v>
      </c>
      <c r="E1661" s="44">
        <v>443</v>
      </c>
      <c r="F1661" s="44">
        <v>816</v>
      </c>
      <c r="G1661" s="44">
        <v>50</v>
      </c>
      <c r="H1661" s="44"/>
      <c r="I1661" s="35">
        <v>27</v>
      </c>
      <c r="J1661" s="48">
        <f t="shared" si="638"/>
        <v>2254</v>
      </c>
      <c r="K1661" s="48">
        <f t="shared" si="639"/>
        <v>77</v>
      </c>
      <c r="L1661" s="44">
        <v>784</v>
      </c>
      <c r="M1661" s="19">
        <v>498</v>
      </c>
      <c r="N1661" s="19"/>
      <c r="O1661" s="19">
        <v>26</v>
      </c>
      <c r="P1661" s="45">
        <v>17</v>
      </c>
      <c r="Q1661" s="49"/>
      <c r="R1661" s="48">
        <f t="shared" si="640"/>
        <v>1282</v>
      </c>
      <c r="S1661" s="48">
        <f t="shared" si="641"/>
        <v>43</v>
      </c>
      <c r="T1661" s="50">
        <f t="shared" si="642"/>
        <v>120</v>
      </c>
      <c r="U1661" s="51">
        <v>6.24</v>
      </c>
      <c r="V1661" s="44">
        <v>7.5</v>
      </c>
      <c r="W1661" s="53">
        <v>11.8</v>
      </c>
      <c r="X1661" s="53"/>
      <c r="Y1661" s="53"/>
      <c r="Z1661" s="53"/>
      <c r="AA1661" s="53"/>
      <c r="AB1661" s="53"/>
      <c r="AC1661" s="67">
        <f t="shared" si="643"/>
        <v>0</v>
      </c>
      <c r="AD1661" s="133">
        <v>15</v>
      </c>
      <c r="AE1661" s="20">
        <f t="shared" si="644"/>
        <v>15</v>
      </c>
      <c r="AF1661" s="85">
        <f t="shared" si="645"/>
        <v>153.04000000000002</v>
      </c>
      <c r="AG1661" s="21">
        <f t="shared" si="646"/>
        <v>138.04000000000002</v>
      </c>
      <c r="AH1661" s="84"/>
      <c r="AI1661" s="78"/>
      <c r="AJ1661" s="22">
        <f t="shared" si="657"/>
        <v>153.04000000000002</v>
      </c>
      <c r="AK1661" s="23">
        <f t="shared" si="658"/>
        <v>-38.40000000000002</v>
      </c>
      <c r="AL1661" s="58"/>
      <c r="AM1661" s="24">
        <f t="shared" si="647"/>
        <v>15</v>
      </c>
      <c r="AN1661" s="25">
        <f t="shared" si="654"/>
        <v>99.64</v>
      </c>
      <c r="AO1661" s="26">
        <f t="shared" si="648"/>
        <v>114.64</v>
      </c>
      <c r="AP1661" s="79"/>
      <c r="AQ1661" s="24">
        <v>60</v>
      </c>
      <c r="AR1661" s="25">
        <v>200</v>
      </c>
      <c r="AS1661" s="25">
        <v>0</v>
      </c>
      <c r="AT1661" s="25">
        <v>0</v>
      </c>
      <c r="AU1661" s="25">
        <v>0</v>
      </c>
      <c r="AV1661" s="62">
        <f t="shared" si="660"/>
        <v>260</v>
      </c>
      <c r="AW1661" s="64">
        <f t="shared" si="656"/>
        <v>247</v>
      </c>
      <c r="AX1661" s="114">
        <v>6</v>
      </c>
      <c r="AY1661" s="114">
        <v>20</v>
      </c>
      <c r="AZ1661" s="114">
        <v>8</v>
      </c>
      <c r="BA1661" s="114">
        <v>1</v>
      </c>
      <c r="BB1661" s="81">
        <f t="shared" si="651"/>
        <v>35</v>
      </c>
      <c r="BC1661" s="80">
        <f t="shared" si="652"/>
        <v>212</v>
      </c>
      <c r="BD1661" s="36">
        <f t="shared" si="659"/>
        <v>99.64</v>
      </c>
      <c r="BE1661" s="80">
        <f t="shared" si="653"/>
        <v>110.24000000000001</v>
      </c>
    </row>
    <row r="1662" spans="1:57" ht="17.399999999999999">
      <c r="A1662" s="217">
        <v>41942</v>
      </c>
      <c r="B1662" s="201" t="str">
        <f t="shared" si="637"/>
        <v>21:00:00</v>
      </c>
      <c r="C1662" s="27" t="s">
        <v>27</v>
      </c>
      <c r="D1662" s="44">
        <v>980</v>
      </c>
      <c r="E1662" s="44">
        <v>434</v>
      </c>
      <c r="F1662" s="44">
        <v>813</v>
      </c>
      <c r="G1662" s="44">
        <v>49</v>
      </c>
      <c r="H1662" s="44"/>
      <c r="I1662" s="35">
        <v>27</v>
      </c>
      <c r="J1662" s="48">
        <f t="shared" si="638"/>
        <v>2227</v>
      </c>
      <c r="K1662" s="48">
        <f t="shared" si="639"/>
        <v>76</v>
      </c>
      <c r="L1662" s="44">
        <v>781</v>
      </c>
      <c r="M1662" s="19">
        <v>487</v>
      </c>
      <c r="N1662" s="19"/>
      <c r="O1662" s="19">
        <v>26</v>
      </c>
      <c r="P1662" s="45">
        <v>17</v>
      </c>
      <c r="Q1662" s="49"/>
      <c r="R1662" s="48">
        <f t="shared" si="640"/>
        <v>1268</v>
      </c>
      <c r="S1662" s="48">
        <f t="shared" si="641"/>
        <v>43</v>
      </c>
      <c r="T1662" s="50">
        <f t="shared" si="642"/>
        <v>119</v>
      </c>
      <c r="U1662" s="51">
        <v>6.01</v>
      </c>
      <c r="V1662" s="44">
        <v>7.5</v>
      </c>
      <c r="W1662" s="53">
        <v>11</v>
      </c>
      <c r="X1662" s="53"/>
      <c r="Y1662" s="53"/>
      <c r="Z1662" s="53"/>
      <c r="AA1662" s="53"/>
      <c r="AB1662" s="53"/>
      <c r="AC1662" s="67">
        <f t="shared" si="643"/>
        <v>0</v>
      </c>
      <c r="AD1662" s="133">
        <v>15</v>
      </c>
      <c r="AE1662" s="20">
        <f t="shared" si="644"/>
        <v>15</v>
      </c>
      <c r="AF1662" s="85">
        <f t="shared" si="645"/>
        <v>151.01</v>
      </c>
      <c r="AG1662" s="21">
        <f t="shared" si="646"/>
        <v>136.01</v>
      </c>
      <c r="AH1662" s="84"/>
      <c r="AI1662" s="78"/>
      <c r="AJ1662" s="22">
        <f t="shared" si="657"/>
        <v>151.01</v>
      </c>
      <c r="AK1662" s="23">
        <f t="shared" si="658"/>
        <v>-36.36999999999999</v>
      </c>
      <c r="AL1662" s="58"/>
      <c r="AM1662" s="24">
        <f t="shared" si="647"/>
        <v>15</v>
      </c>
      <c r="AN1662" s="25">
        <f t="shared" si="654"/>
        <v>99.64</v>
      </c>
      <c r="AO1662" s="26">
        <f t="shared" si="648"/>
        <v>114.64</v>
      </c>
      <c r="AP1662" s="79"/>
      <c r="AQ1662" s="24">
        <v>60</v>
      </c>
      <c r="AR1662" s="25">
        <v>200</v>
      </c>
      <c r="AS1662" s="25">
        <v>0</v>
      </c>
      <c r="AT1662" s="25">
        <v>0</v>
      </c>
      <c r="AU1662" s="25">
        <v>0</v>
      </c>
      <c r="AV1662" s="62">
        <f t="shared" si="660"/>
        <v>260</v>
      </c>
      <c r="AW1662" s="64">
        <f t="shared" si="656"/>
        <v>247</v>
      </c>
      <c r="AX1662" s="114">
        <v>6</v>
      </c>
      <c r="AY1662" s="114">
        <v>20</v>
      </c>
      <c r="AZ1662" s="114">
        <v>8</v>
      </c>
      <c r="BA1662" s="114">
        <v>1</v>
      </c>
      <c r="BB1662" s="81">
        <f t="shared" si="651"/>
        <v>35</v>
      </c>
      <c r="BC1662" s="80">
        <f t="shared" si="652"/>
        <v>212</v>
      </c>
      <c r="BD1662" s="36">
        <f t="shared" si="659"/>
        <v>99.64</v>
      </c>
      <c r="BE1662" s="80">
        <f t="shared" si="653"/>
        <v>110.24000000000001</v>
      </c>
    </row>
    <row r="1663" spans="1:57" ht="17.399999999999999">
      <c r="A1663" s="217">
        <v>41942</v>
      </c>
      <c r="B1663" s="201" t="str">
        <f t="shared" si="637"/>
        <v>21:15:00</v>
      </c>
      <c r="C1663" s="27" t="s">
        <v>57</v>
      </c>
      <c r="D1663" s="44">
        <v>980</v>
      </c>
      <c r="E1663" s="44">
        <v>434</v>
      </c>
      <c r="F1663" s="44">
        <v>813</v>
      </c>
      <c r="G1663" s="44">
        <v>49</v>
      </c>
      <c r="H1663" s="44"/>
      <c r="I1663" s="35">
        <v>27</v>
      </c>
      <c r="J1663" s="48">
        <f t="shared" si="638"/>
        <v>2227</v>
      </c>
      <c r="K1663" s="48">
        <f t="shared" si="639"/>
        <v>76</v>
      </c>
      <c r="L1663" s="44">
        <v>781</v>
      </c>
      <c r="M1663" s="19">
        <v>487</v>
      </c>
      <c r="N1663" s="19"/>
      <c r="O1663" s="19">
        <v>26</v>
      </c>
      <c r="P1663" s="45">
        <v>17</v>
      </c>
      <c r="Q1663" s="49"/>
      <c r="R1663" s="48">
        <f t="shared" si="640"/>
        <v>1268</v>
      </c>
      <c r="S1663" s="48">
        <f t="shared" si="641"/>
        <v>43</v>
      </c>
      <c r="T1663" s="50">
        <f t="shared" si="642"/>
        <v>119</v>
      </c>
      <c r="U1663" s="51">
        <v>6.01</v>
      </c>
      <c r="V1663" s="44">
        <v>7.5</v>
      </c>
      <c r="W1663" s="53">
        <v>11</v>
      </c>
      <c r="X1663" s="53"/>
      <c r="Y1663" s="53"/>
      <c r="Z1663" s="53"/>
      <c r="AA1663" s="53"/>
      <c r="AB1663" s="53"/>
      <c r="AC1663" s="67">
        <f t="shared" si="643"/>
        <v>0</v>
      </c>
      <c r="AD1663" s="133">
        <v>15</v>
      </c>
      <c r="AE1663" s="20">
        <f t="shared" si="644"/>
        <v>15</v>
      </c>
      <c r="AF1663" s="85">
        <f t="shared" si="645"/>
        <v>151.01</v>
      </c>
      <c r="AG1663" s="21">
        <f t="shared" si="646"/>
        <v>136.01</v>
      </c>
      <c r="AH1663" s="84"/>
      <c r="AI1663" s="78"/>
      <c r="AJ1663" s="22">
        <f t="shared" si="657"/>
        <v>151.01</v>
      </c>
      <c r="AK1663" s="23">
        <f t="shared" si="658"/>
        <v>-36.36999999999999</v>
      </c>
      <c r="AL1663" s="58"/>
      <c r="AM1663" s="24">
        <f t="shared" si="647"/>
        <v>15</v>
      </c>
      <c r="AN1663" s="25">
        <f t="shared" si="654"/>
        <v>99.64</v>
      </c>
      <c r="AO1663" s="26">
        <f t="shared" si="648"/>
        <v>114.64</v>
      </c>
      <c r="AP1663" s="79"/>
      <c r="AQ1663" s="24">
        <v>60</v>
      </c>
      <c r="AR1663" s="25">
        <v>200</v>
      </c>
      <c r="AS1663" s="25">
        <v>0</v>
      </c>
      <c r="AT1663" s="25">
        <v>0</v>
      </c>
      <c r="AU1663" s="25">
        <v>0</v>
      </c>
      <c r="AV1663" s="62">
        <f t="shared" si="660"/>
        <v>260</v>
      </c>
      <c r="AW1663" s="64">
        <f t="shared" si="656"/>
        <v>247</v>
      </c>
      <c r="AX1663" s="114">
        <v>6</v>
      </c>
      <c r="AY1663" s="114">
        <v>20</v>
      </c>
      <c r="AZ1663" s="114">
        <v>8</v>
      </c>
      <c r="BA1663" s="114">
        <v>1</v>
      </c>
      <c r="BB1663" s="81">
        <f t="shared" si="651"/>
        <v>35</v>
      </c>
      <c r="BC1663" s="80">
        <f t="shared" si="652"/>
        <v>212</v>
      </c>
      <c r="BD1663" s="36">
        <f t="shared" si="659"/>
        <v>99.64</v>
      </c>
      <c r="BE1663" s="80">
        <f t="shared" si="653"/>
        <v>110.24000000000001</v>
      </c>
    </row>
    <row r="1664" spans="1:57" ht="17.399999999999999">
      <c r="A1664" s="217">
        <v>41942</v>
      </c>
      <c r="B1664" s="201" t="str">
        <f t="shared" si="637"/>
        <v>21:30:00</v>
      </c>
      <c r="C1664" s="27" t="s">
        <v>58</v>
      </c>
      <c r="D1664" s="44">
        <v>972</v>
      </c>
      <c r="E1664" s="44">
        <v>420</v>
      </c>
      <c r="F1664" s="44">
        <v>780</v>
      </c>
      <c r="G1664" s="44">
        <v>49</v>
      </c>
      <c r="H1664" s="44"/>
      <c r="I1664" s="35">
        <v>26</v>
      </c>
      <c r="J1664" s="55">
        <f t="shared" si="638"/>
        <v>2172</v>
      </c>
      <c r="K1664" s="55">
        <f t="shared" si="639"/>
        <v>75</v>
      </c>
      <c r="L1664" s="44">
        <v>759</v>
      </c>
      <c r="M1664" s="19">
        <v>473</v>
      </c>
      <c r="N1664" s="19"/>
      <c r="O1664" s="56">
        <v>25</v>
      </c>
      <c r="P1664" s="56">
        <v>16</v>
      </c>
      <c r="Q1664" s="56"/>
      <c r="R1664" s="55">
        <f t="shared" si="640"/>
        <v>1232</v>
      </c>
      <c r="S1664" s="55">
        <f t="shared" si="641"/>
        <v>41</v>
      </c>
      <c r="T1664" s="57">
        <f t="shared" si="642"/>
        <v>116</v>
      </c>
      <c r="U1664" s="51">
        <v>6.01</v>
      </c>
      <c r="V1664" s="44">
        <v>6.5</v>
      </c>
      <c r="W1664" s="53">
        <v>11</v>
      </c>
      <c r="X1664" s="44"/>
      <c r="Y1664" s="44"/>
      <c r="Z1664" s="44"/>
      <c r="AA1664" s="44"/>
      <c r="AB1664" s="44"/>
      <c r="AC1664" s="68">
        <f t="shared" si="643"/>
        <v>0</v>
      </c>
      <c r="AD1664" s="133">
        <v>15</v>
      </c>
      <c r="AE1664" s="20">
        <f t="shared" si="644"/>
        <v>15</v>
      </c>
      <c r="AF1664" s="85">
        <f t="shared" ref="AF1664:AF1669" si="661">T1664+U1664+V1664+W1664+X1664+Y1664+Z1664+AA1664+AB1664</f>
        <v>139.51</v>
      </c>
      <c r="AG1664" s="83">
        <f t="shared" si="646"/>
        <v>124.50999999999999</v>
      </c>
      <c r="AH1664" s="84"/>
      <c r="AI1664" s="78"/>
      <c r="AJ1664" s="22">
        <f t="shared" si="657"/>
        <v>139.51</v>
      </c>
      <c r="AK1664" s="23">
        <f t="shared" si="658"/>
        <v>-24.86999999999999</v>
      </c>
      <c r="AL1664" s="58"/>
      <c r="AM1664" s="24">
        <f t="shared" si="647"/>
        <v>15</v>
      </c>
      <c r="AN1664" s="25">
        <f t="shared" si="654"/>
        <v>99.64</v>
      </c>
      <c r="AO1664" s="26">
        <f t="shared" si="648"/>
        <v>114.64</v>
      </c>
      <c r="AP1664" s="79"/>
      <c r="AQ1664" s="24">
        <v>60</v>
      </c>
      <c r="AR1664" s="25">
        <v>200</v>
      </c>
      <c r="AS1664" s="25">
        <v>0</v>
      </c>
      <c r="AT1664" s="25">
        <v>0</v>
      </c>
      <c r="AU1664" s="25">
        <v>0</v>
      </c>
      <c r="AV1664" s="62">
        <f t="shared" si="660"/>
        <v>260</v>
      </c>
      <c r="AW1664" s="64">
        <f t="shared" si="656"/>
        <v>247</v>
      </c>
      <c r="AX1664" s="114">
        <v>6</v>
      </c>
      <c r="AY1664" s="114">
        <v>20</v>
      </c>
      <c r="AZ1664" s="114">
        <v>8</v>
      </c>
      <c r="BA1664" s="114">
        <v>1</v>
      </c>
      <c r="BB1664" s="81">
        <f t="shared" si="651"/>
        <v>35</v>
      </c>
      <c r="BC1664" s="80">
        <f t="shared" si="652"/>
        <v>212</v>
      </c>
      <c r="BD1664" s="36">
        <f t="shared" si="659"/>
        <v>99.64</v>
      </c>
      <c r="BE1664" s="80">
        <f t="shared" si="653"/>
        <v>110.24000000000001</v>
      </c>
    </row>
    <row r="1665" spans="1:57" ht="17.399999999999999">
      <c r="A1665" s="217">
        <v>41942</v>
      </c>
      <c r="B1665" s="201" t="str">
        <f t="shared" si="637"/>
        <v>21:45:00</v>
      </c>
      <c r="C1665" s="27" t="s">
        <v>59</v>
      </c>
      <c r="D1665" s="44">
        <v>972</v>
      </c>
      <c r="E1665" s="44">
        <v>420</v>
      </c>
      <c r="F1665" s="44">
        <v>780</v>
      </c>
      <c r="G1665" s="44">
        <v>49</v>
      </c>
      <c r="H1665" s="44"/>
      <c r="I1665" s="35">
        <v>26</v>
      </c>
      <c r="J1665" s="55">
        <f t="shared" si="638"/>
        <v>2172</v>
      </c>
      <c r="K1665" s="55">
        <f t="shared" si="639"/>
        <v>75</v>
      </c>
      <c r="L1665" s="44">
        <v>759</v>
      </c>
      <c r="M1665" s="19">
        <v>473</v>
      </c>
      <c r="N1665" s="19"/>
      <c r="O1665" s="56">
        <v>25</v>
      </c>
      <c r="P1665" s="56">
        <v>16</v>
      </c>
      <c r="Q1665" s="56"/>
      <c r="R1665" s="55">
        <f t="shared" si="640"/>
        <v>1232</v>
      </c>
      <c r="S1665" s="55">
        <f t="shared" si="641"/>
        <v>41</v>
      </c>
      <c r="T1665" s="57">
        <f t="shared" si="642"/>
        <v>116</v>
      </c>
      <c r="U1665" s="51">
        <v>6.01</v>
      </c>
      <c r="V1665" s="44">
        <v>6.5</v>
      </c>
      <c r="W1665" s="53">
        <v>11</v>
      </c>
      <c r="X1665" s="44"/>
      <c r="Y1665" s="44"/>
      <c r="Z1665" s="44"/>
      <c r="AA1665" s="44"/>
      <c r="AB1665" s="44"/>
      <c r="AC1665" s="68">
        <f t="shared" si="643"/>
        <v>0</v>
      </c>
      <c r="AD1665" s="133">
        <v>15</v>
      </c>
      <c r="AE1665" s="20">
        <f t="shared" si="644"/>
        <v>15</v>
      </c>
      <c r="AF1665" s="85">
        <f t="shared" si="661"/>
        <v>139.51</v>
      </c>
      <c r="AG1665" s="83">
        <f t="shared" si="646"/>
        <v>124.50999999999999</v>
      </c>
      <c r="AH1665" s="84"/>
      <c r="AI1665" s="78"/>
      <c r="AJ1665" s="22">
        <f t="shared" si="657"/>
        <v>139.51</v>
      </c>
      <c r="AK1665" s="23">
        <f t="shared" si="658"/>
        <v>-24.86999999999999</v>
      </c>
      <c r="AL1665" s="58"/>
      <c r="AM1665" s="24">
        <f t="shared" si="647"/>
        <v>15</v>
      </c>
      <c r="AN1665" s="25">
        <f t="shared" si="654"/>
        <v>99.64</v>
      </c>
      <c r="AO1665" s="26">
        <f t="shared" si="648"/>
        <v>114.64</v>
      </c>
      <c r="AP1665" s="79"/>
      <c r="AQ1665" s="24">
        <v>60</v>
      </c>
      <c r="AR1665" s="25">
        <v>200</v>
      </c>
      <c r="AS1665" s="25">
        <v>0</v>
      </c>
      <c r="AT1665" s="25">
        <v>0</v>
      </c>
      <c r="AU1665" s="25">
        <v>0</v>
      </c>
      <c r="AV1665" s="62">
        <f t="shared" si="660"/>
        <v>260</v>
      </c>
      <c r="AW1665" s="64">
        <f t="shared" si="656"/>
        <v>247</v>
      </c>
      <c r="AX1665" s="114">
        <v>6</v>
      </c>
      <c r="AY1665" s="114">
        <v>20</v>
      </c>
      <c r="AZ1665" s="114">
        <v>8</v>
      </c>
      <c r="BA1665" s="114">
        <v>1</v>
      </c>
      <c r="BB1665" s="81">
        <f t="shared" si="651"/>
        <v>35</v>
      </c>
      <c r="BC1665" s="80">
        <f t="shared" si="652"/>
        <v>212</v>
      </c>
      <c r="BD1665" s="36">
        <f t="shared" si="659"/>
        <v>99.64</v>
      </c>
      <c r="BE1665" s="80">
        <f t="shared" si="653"/>
        <v>110.24000000000001</v>
      </c>
    </row>
    <row r="1666" spans="1:57" ht="17.399999999999999">
      <c r="A1666" s="217">
        <v>41942</v>
      </c>
      <c r="B1666" s="201" t="str">
        <f t="shared" si="637"/>
        <v>22:00:00</v>
      </c>
      <c r="C1666" s="27" t="s">
        <v>28</v>
      </c>
      <c r="D1666" s="44">
        <v>961</v>
      </c>
      <c r="E1666" s="44">
        <v>410</v>
      </c>
      <c r="F1666" s="44">
        <v>740</v>
      </c>
      <c r="G1666" s="44">
        <v>48</v>
      </c>
      <c r="H1666" s="44"/>
      <c r="I1666" s="35">
        <v>25</v>
      </c>
      <c r="J1666" s="55">
        <f t="shared" si="638"/>
        <v>2111</v>
      </c>
      <c r="K1666" s="55">
        <f t="shared" si="639"/>
        <v>73</v>
      </c>
      <c r="L1666" s="44">
        <v>750</v>
      </c>
      <c r="M1666" s="19">
        <v>460</v>
      </c>
      <c r="N1666" s="19"/>
      <c r="O1666" s="56">
        <v>25</v>
      </c>
      <c r="P1666" s="56">
        <v>16</v>
      </c>
      <c r="Q1666" s="56"/>
      <c r="R1666" s="55">
        <f t="shared" si="640"/>
        <v>1210</v>
      </c>
      <c r="S1666" s="55">
        <f t="shared" si="641"/>
        <v>41</v>
      </c>
      <c r="T1666" s="57">
        <f t="shared" si="642"/>
        <v>114</v>
      </c>
      <c r="U1666" s="35">
        <v>5.61</v>
      </c>
      <c r="V1666" s="44">
        <v>6.5</v>
      </c>
      <c r="W1666" s="44">
        <v>10.199999999999999</v>
      </c>
      <c r="X1666" s="44"/>
      <c r="Y1666" s="44"/>
      <c r="Z1666" s="44"/>
      <c r="AA1666" s="44"/>
      <c r="AB1666" s="44"/>
      <c r="AC1666" s="68">
        <f t="shared" si="643"/>
        <v>0</v>
      </c>
      <c r="AD1666" s="133">
        <v>15</v>
      </c>
      <c r="AE1666" s="20">
        <f t="shared" si="644"/>
        <v>15</v>
      </c>
      <c r="AF1666" s="85">
        <f t="shared" si="661"/>
        <v>136.31</v>
      </c>
      <c r="AG1666" s="83">
        <f t="shared" si="646"/>
        <v>121.31</v>
      </c>
      <c r="AH1666" s="84"/>
      <c r="AI1666" s="78"/>
      <c r="AJ1666" s="22">
        <f t="shared" si="657"/>
        <v>136.31</v>
      </c>
      <c r="AK1666" s="23">
        <f t="shared" si="658"/>
        <v>-21.67</v>
      </c>
      <c r="AL1666" s="58"/>
      <c r="AM1666" s="24">
        <f t="shared" si="647"/>
        <v>15</v>
      </c>
      <c r="AN1666" s="25">
        <f t="shared" si="654"/>
        <v>99.64</v>
      </c>
      <c r="AO1666" s="26">
        <f t="shared" si="648"/>
        <v>114.64</v>
      </c>
      <c r="AP1666" s="79"/>
      <c r="AQ1666" s="24">
        <v>60</v>
      </c>
      <c r="AR1666" s="25">
        <v>200</v>
      </c>
      <c r="AS1666" s="25">
        <v>0</v>
      </c>
      <c r="AT1666" s="25">
        <v>0</v>
      </c>
      <c r="AU1666" s="25">
        <v>0</v>
      </c>
      <c r="AV1666" s="62">
        <f t="shared" si="660"/>
        <v>260</v>
      </c>
      <c r="AW1666" s="64">
        <f t="shared" si="656"/>
        <v>247</v>
      </c>
      <c r="AX1666" s="114">
        <v>6</v>
      </c>
      <c r="AY1666" s="114">
        <v>20</v>
      </c>
      <c r="AZ1666" s="114">
        <v>8</v>
      </c>
      <c r="BA1666" s="114">
        <v>1</v>
      </c>
      <c r="BB1666" s="81">
        <f t="shared" si="651"/>
        <v>35</v>
      </c>
      <c r="BC1666" s="80">
        <f t="shared" si="652"/>
        <v>212</v>
      </c>
      <c r="BD1666" s="36">
        <f t="shared" si="659"/>
        <v>99.64</v>
      </c>
      <c r="BE1666" s="80">
        <f t="shared" si="653"/>
        <v>110.24000000000001</v>
      </c>
    </row>
    <row r="1667" spans="1:57" ht="17.399999999999999">
      <c r="A1667" s="217">
        <v>41942</v>
      </c>
      <c r="B1667" s="201" t="str">
        <f t="shared" ref="B1667:B1725" si="662">LEFT(C1667,2) &amp; ":" &amp; RIGHT(C1667,2) &amp; ":00"</f>
        <v>22:30:00</v>
      </c>
      <c r="C1667" s="215" t="s">
        <v>60</v>
      </c>
      <c r="D1667" s="44">
        <v>891</v>
      </c>
      <c r="E1667" s="44">
        <v>379</v>
      </c>
      <c r="F1667" s="44">
        <v>702</v>
      </c>
      <c r="G1667" s="44">
        <v>45</v>
      </c>
      <c r="H1667" s="44"/>
      <c r="I1667" s="35">
        <v>24</v>
      </c>
      <c r="J1667" s="55">
        <f t="shared" si="638"/>
        <v>1972</v>
      </c>
      <c r="K1667" s="55">
        <f t="shared" si="639"/>
        <v>69</v>
      </c>
      <c r="L1667" s="44">
        <v>725</v>
      </c>
      <c r="M1667" s="19">
        <v>454</v>
      </c>
      <c r="N1667" s="19"/>
      <c r="O1667" s="45">
        <v>24</v>
      </c>
      <c r="P1667" s="56">
        <v>16</v>
      </c>
      <c r="Q1667" s="56"/>
      <c r="R1667" s="55">
        <f t="shared" si="640"/>
        <v>1179</v>
      </c>
      <c r="S1667" s="55">
        <f t="shared" si="641"/>
        <v>40</v>
      </c>
      <c r="T1667" s="57">
        <f t="shared" si="642"/>
        <v>109</v>
      </c>
      <c r="U1667" s="35">
        <v>5.61</v>
      </c>
      <c r="V1667" s="44">
        <v>5.5</v>
      </c>
      <c r="W1667" s="44">
        <v>10.199999999999999</v>
      </c>
      <c r="X1667" s="44"/>
      <c r="Y1667" s="44"/>
      <c r="Z1667" s="44"/>
      <c r="AA1667" s="44"/>
      <c r="AB1667" s="44"/>
      <c r="AC1667" s="68">
        <f t="shared" si="643"/>
        <v>0</v>
      </c>
      <c r="AD1667" s="33"/>
      <c r="AE1667" s="20">
        <f t="shared" si="644"/>
        <v>0</v>
      </c>
      <c r="AF1667" s="85">
        <f t="shared" si="661"/>
        <v>130.31</v>
      </c>
      <c r="AG1667" s="83">
        <f t="shared" si="646"/>
        <v>130.31</v>
      </c>
      <c r="AH1667" s="84"/>
      <c r="AI1667" s="78"/>
      <c r="AJ1667" s="22">
        <f t="shared" si="657"/>
        <v>130.31</v>
      </c>
      <c r="AK1667" s="23">
        <f t="shared" si="658"/>
        <v>-30.67</v>
      </c>
      <c r="AL1667" s="58"/>
      <c r="AM1667" s="24">
        <f t="shared" si="647"/>
        <v>0</v>
      </c>
      <c r="AN1667" s="25">
        <f t="shared" si="654"/>
        <v>99.64</v>
      </c>
      <c r="AO1667" s="26">
        <f t="shared" si="648"/>
        <v>99.64</v>
      </c>
      <c r="AP1667" s="79"/>
      <c r="AQ1667" s="24">
        <v>60</v>
      </c>
      <c r="AR1667" s="25">
        <v>200</v>
      </c>
      <c r="AS1667" s="25">
        <v>0</v>
      </c>
      <c r="AT1667" s="25">
        <v>0</v>
      </c>
      <c r="AU1667" s="25">
        <v>0</v>
      </c>
      <c r="AV1667" s="62">
        <f t="shared" si="660"/>
        <v>260</v>
      </c>
      <c r="AW1667" s="64">
        <f t="shared" si="656"/>
        <v>247</v>
      </c>
      <c r="AX1667" s="114">
        <v>6</v>
      </c>
      <c r="AY1667" s="114">
        <v>20</v>
      </c>
      <c r="AZ1667" s="114">
        <v>8</v>
      </c>
      <c r="BA1667" s="114">
        <v>1</v>
      </c>
      <c r="BB1667" s="81">
        <f t="shared" si="651"/>
        <v>35</v>
      </c>
      <c r="BC1667" s="80">
        <f t="shared" si="652"/>
        <v>212</v>
      </c>
      <c r="BD1667" s="36">
        <f t="shared" si="659"/>
        <v>99.64</v>
      </c>
      <c r="BE1667" s="80">
        <f t="shared" si="653"/>
        <v>110.24000000000001</v>
      </c>
    </row>
    <row r="1668" spans="1:57" ht="17.399999999999999">
      <c r="A1668" s="217">
        <v>41942</v>
      </c>
      <c r="B1668" s="201" t="str">
        <f t="shared" si="662"/>
        <v>23:00:00</v>
      </c>
      <c r="C1668" s="215" t="s">
        <v>29</v>
      </c>
      <c r="D1668" s="44">
        <v>870</v>
      </c>
      <c r="E1668" s="44">
        <v>359</v>
      </c>
      <c r="F1668" s="44">
        <v>683</v>
      </c>
      <c r="G1668" s="44">
        <v>43</v>
      </c>
      <c r="H1668" s="44"/>
      <c r="I1668" s="35">
        <v>23</v>
      </c>
      <c r="J1668" s="55">
        <f t="shared" si="638"/>
        <v>1912</v>
      </c>
      <c r="K1668" s="55">
        <f t="shared" si="639"/>
        <v>66</v>
      </c>
      <c r="L1668" s="44">
        <v>719</v>
      </c>
      <c r="M1668" s="19">
        <v>450</v>
      </c>
      <c r="N1668" s="19"/>
      <c r="O1668" s="45">
        <v>23</v>
      </c>
      <c r="P1668" s="56">
        <v>16</v>
      </c>
      <c r="Q1668" s="56"/>
      <c r="R1668" s="55">
        <f t="shared" si="640"/>
        <v>1169</v>
      </c>
      <c r="S1668" s="55">
        <f t="shared" si="641"/>
        <v>39</v>
      </c>
      <c r="T1668" s="57">
        <f t="shared" si="642"/>
        <v>105</v>
      </c>
      <c r="U1668" s="35">
        <v>4.96</v>
      </c>
      <c r="V1668" s="44">
        <v>5.5</v>
      </c>
      <c r="W1668" s="44">
        <v>9</v>
      </c>
      <c r="X1668" s="44"/>
      <c r="Y1668" s="44"/>
      <c r="Z1668" s="44"/>
      <c r="AA1668" s="44"/>
      <c r="AB1668" s="44"/>
      <c r="AC1668" s="68">
        <f t="shared" si="643"/>
        <v>0</v>
      </c>
      <c r="AD1668" s="33"/>
      <c r="AE1668" s="20">
        <f t="shared" si="644"/>
        <v>0</v>
      </c>
      <c r="AF1668" s="85">
        <f t="shared" si="661"/>
        <v>124.46</v>
      </c>
      <c r="AG1668" s="83">
        <f t="shared" si="646"/>
        <v>124.46</v>
      </c>
      <c r="AH1668" s="84"/>
      <c r="AI1668" s="78"/>
      <c r="AJ1668" s="22">
        <f t="shared" si="657"/>
        <v>124.46</v>
      </c>
      <c r="AK1668" s="23">
        <f t="shared" si="658"/>
        <v>-24.819999999999993</v>
      </c>
      <c r="AL1668" s="58"/>
      <c r="AM1668" s="24">
        <f t="shared" si="647"/>
        <v>0</v>
      </c>
      <c r="AN1668" s="25">
        <f t="shared" si="654"/>
        <v>99.64</v>
      </c>
      <c r="AO1668" s="26">
        <f t="shared" si="648"/>
        <v>99.64</v>
      </c>
      <c r="AP1668" s="79"/>
      <c r="AQ1668" s="24">
        <v>60</v>
      </c>
      <c r="AR1668" s="25">
        <v>200</v>
      </c>
      <c r="AS1668" s="25">
        <v>0</v>
      </c>
      <c r="AT1668" s="25">
        <v>0</v>
      </c>
      <c r="AU1668" s="25">
        <v>0</v>
      </c>
      <c r="AV1668" s="62">
        <f t="shared" si="660"/>
        <v>260</v>
      </c>
      <c r="AW1668" s="64">
        <f t="shared" si="656"/>
        <v>247</v>
      </c>
      <c r="AX1668" s="114">
        <v>6</v>
      </c>
      <c r="AY1668" s="114">
        <v>20</v>
      </c>
      <c r="AZ1668" s="114">
        <v>8</v>
      </c>
      <c r="BA1668" s="114">
        <v>1</v>
      </c>
      <c r="BB1668" s="81">
        <f t="shared" si="651"/>
        <v>35</v>
      </c>
      <c r="BC1668" s="80">
        <f t="shared" si="652"/>
        <v>212</v>
      </c>
      <c r="BD1668" s="36">
        <f t="shared" si="659"/>
        <v>99.64</v>
      </c>
      <c r="BE1668" s="80">
        <f t="shared" si="653"/>
        <v>110.24000000000001</v>
      </c>
    </row>
    <row r="1669" spans="1:57" ht="17.399999999999999">
      <c r="A1669" s="217">
        <v>41942</v>
      </c>
      <c r="B1669" s="201" t="str">
        <f t="shared" si="662"/>
        <v>23:30:00</v>
      </c>
      <c r="C1669" s="32" t="s">
        <v>61</v>
      </c>
      <c r="D1669" s="44">
        <v>851</v>
      </c>
      <c r="E1669" s="44">
        <v>347</v>
      </c>
      <c r="F1669" s="44">
        <v>661</v>
      </c>
      <c r="G1669" s="44">
        <v>42</v>
      </c>
      <c r="H1669" s="44"/>
      <c r="I1669" s="35">
        <v>22</v>
      </c>
      <c r="J1669" s="55">
        <f t="shared" si="638"/>
        <v>1859</v>
      </c>
      <c r="K1669" s="55">
        <f t="shared" si="639"/>
        <v>64</v>
      </c>
      <c r="L1669" s="44">
        <v>698</v>
      </c>
      <c r="M1669" s="19">
        <v>445</v>
      </c>
      <c r="N1669" s="19"/>
      <c r="O1669" s="45">
        <v>23</v>
      </c>
      <c r="P1669" s="56">
        <v>15</v>
      </c>
      <c r="Q1669" s="56"/>
      <c r="R1669" s="55">
        <f t="shared" si="640"/>
        <v>1143</v>
      </c>
      <c r="S1669" s="55">
        <f t="shared" si="641"/>
        <v>38</v>
      </c>
      <c r="T1669" s="57">
        <f t="shared" si="642"/>
        <v>102</v>
      </c>
      <c r="U1669" s="35">
        <v>4.96</v>
      </c>
      <c r="V1669" s="44">
        <v>4</v>
      </c>
      <c r="W1669" s="44">
        <v>9</v>
      </c>
      <c r="X1669" s="44"/>
      <c r="Y1669" s="44"/>
      <c r="Z1669" s="44"/>
      <c r="AA1669" s="44"/>
      <c r="AB1669" s="44"/>
      <c r="AC1669" s="68">
        <f t="shared" si="643"/>
        <v>0</v>
      </c>
      <c r="AD1669" s="33"/>
      <c r="AE1669" s="20">
        <f t="shared" si="644"/>
        <v>0</v>
      </c>
      <c r="AF1669" s="85">
        <f t="shared" si="661"/>
        <v>119.96</v>
      </c>
      <c r="AG1669" s="83">
        <f t="shared" si="646"/>
        <v>119.96</v>
      </c>
      <c r="AH1669" s="84"/>
      <c r="AI1669" s="78"/>
      <c r="AJ1669" s="22">
        <f t="shared" si="657"/>
        <v>119.96</v>
      </c>
      <c r="AK1669" s="23">
        <f t="shared" si="658"/>
        <v>-20.319999999999993</v>
      </c>
      <c r="AL1669" s="58"/>
      <c r="AM1669" s="24">
        <f t="shared" si="647"/>
        <v>0</v>
      </c>
      <c r="AN1669" s="25">
        <f t="shared" si="654"/>
        <v>99.64</v>
      </c>
      <c r="AO1669" s="26">
        <f t="shared" si="648"/>
        <v>99.64</v>
      </c>
      <c r="AP1669" s="79"/>
      <c r="AQ1669" s="24">
        <v>60</v>
      </c>
      <c r="AR1669" s="25">
        <v>200</v>
      </c>
      <c r="AS1669" s="25">
        <v>0</v>
      </c>
      <c r="AT1669" s="25">
        <v>0</v>
      </c>
      <c r="AU1669" s="25">
        <v>0</v>
      </c>
      <c r="AV1669" s="62">
        <f t="shared" si="660"/>
        <v>260</v>
      </c>
      <c r="AW1669" s="64">
        <f t="shared" si="656"/>
        <v>247</v>
      </c>
      <c r="AX1669" s="114">
        <v>6</v>
      </c>
      <c r="AY1669" s="114">
        <v>20</v>
      </c>
      <c r="AZ1669" s="114">
        <v>8</v>
      </c>
      <c r="BA1669" s="114">
        <v>1</v>
      </c>
      <c r="BB1669" s="81">
        <f t="shared" si="651"/>
        <v>35</v>
      </c>
      <c r="BC1669" s="80">
        <f t="shared" si="652"/>
        <v>212</v>
      </c>
      <c r="BD1669" s="36">
        <f t="shared" si="659"/>
        <v>99.64</v>
      </c>
      <c r="BE1669" s="80">
        <f t="shared" si="653"/>
        <v>110.24000000000001</v>
      </c>
    </row>
    <row r="1670" spans="1:57" ht="17.399999999999999">
      <c r="A1670" s="217">
        <v>41943</v>
      </c>
      <c r="B1670" s="201" t="str">
        <f t="shared" si="662"/>
        <v>00:00:00</v>
      </c>
      <c r="C1670" s="18" t="s">
        <v>85</v>
      </c>
      <c r="D1670" s="44">
        <v>801</v>
      </c>
      <c r="E1670" s="44">
        <v>333</v>
      </c>
      <c r="F1670" s="45">
        <v>641</v>
      </c>
      <c r="G1670" s="45">
        <v>40</v>
      </c>
      <c r="H1670" s="46"/>
      <c r="I1670" s="47">
        <v>21</v>
      </c>
      <c r="J1670" s="48">
        <f t="shared" si="638"/>
        <v>1775</v>
      </c>
      <c r="K1670" s="48">
        <f t="shared" si="639"/>
        <v>61</v>
      </c>
      <c r="L1670" s="44">
        <v>669</v>
      </c>
      <c r="M1670" s="19">
        <v>435</v>
      </c>
      <c r="N1670" s="19"/>
      <c r="O1670" s="19">
        <v>22</v>
      </c>
      <c r="P1670" s="45">
        <v>15</v>
      </c>
      <c r="Q1670" s="49"/>
      <c r="R1670" s="48">
        <f>SUM(L1670+M1670+N1670)</f>
        <v>1104</v>
      </c>
      <c r="S1670" s="48">
        <f t="shared" si="641"/>
        <v>37</v>
      </c>
      <c r="T1670" s="50">
        <f>SUM(K1670+S1670)</f>
        <v>98</v>
      </c>
      <c r="U1670" s="51">
        <v>4.68</v>
      </c>
      <c r="V1670" s="44">
        <v>4</v>
      </c>
      <c r="W1670" s="53">
        <v>8.1</v>
      </c>
      <c r="X1670" s="53"/>
      <c r="Y1670" s="53"/>
      <c r="Z1670" s="53"/>
      <c r="AA1670" s="53"/>
      <c r="AB1670" s="53"/>
      <c r="AC1670" s="67">
        <f>SUM(X1670:AB1670)</f>
        <v>0</v>
      </c>
      <c r="AD1670" s="133"/>
      <c r="AE1670" s="20">
        <f>AC1670+AD1670</f>
        <v>0</v>
      </c>
      <c r="AF1670" s="85">
        <f>T1670+U1670+V1670+W1670+X1670+V1669+Z1670+AA1670+AB1670</f>
        <v>118.78</v>
      </c>
      <c r="AG1670" s="21">
        <f>+AF1670-AM1670</f>
        <v>118.78</v>
      </c>
      <c r="AH1670" s="82"/>
      <c r="AI1670" s="51"/>
      <c r="AJ1670" s="22">
        <f t="shared" si="657"/>
        <v>118.78</v>
      </c>
      <c r="AK1670" s="23">
        <f t="shared" si="658"/>
        <v>-3.0660000000000167</v>
      </c>
      <c r="AL1670" s="54"/>
      <c r="AM1670" s="24">
        <f t="shared" si="647"/>
        <v>0</v>
      </c>
      <c r="AN1670" s="25">
        <f>BD1670</f>
        <v>115.71399999999998</v>
      </c>
      <c r="AO1670" s="26">
        <f>AM1670+AN1670</f>
        <v>115.71399999999998</v>
      </c>
      <c r="AP1670" s="79"/>
      <c r="AQ1670" s="24">
        <v>65</v>
      </c>
      <c r="AR1670" s="25">
        <v>200</v>
      </c>
      <c r="AS1670" s="25">
        <v>0</v>
      </c>
      <c r="AT1670" s="25">
        <v>16</v>
      </c>
      <c r="AU1670" s="25">
        <v>15</v>
      </c>
      <c r="AV1670" s="62">
        <f>SUM(AQ1670:AU1670)</f>
        <v>296</v>
      </c>
      <c r="AW1670" s="64">
        <f>AV1670*0.95</f>
        <v>281.2</v>
      </c>
      <c r="AX1670" s="114">
        <v>6</v>
      </c>
      <c r="AY1670" s="114">
        <v>20</v>
      </c>
      <c r="AZ1670" s="114">
        <v>8</v>
      </c>
      <c r="BA1670" s="114">
        <v>1</v>
      </c>
      <c r="BB1670" s="81">
        <f>SUM(AX1670:BA1670)</f>
        <v>35</v>
      </c>
      <c r="BC1670" s="80">
        <f>AW1670-BB1670</f>
        <v>246.2</v>
      </c>
      <c r="BD1670" s="36">
        <f t="shared" si="659"/>
        <v>115.71399999999998</v>
      </c>
      <c r="BE1670" s="80">
        <f>BC1670*0.52</f>
        <v>128.024</v>
      </c>
    </row>
    <row r="1671" spans="1:57" ht="17.399999999999999">
      <c r="A1671" s="217">
        <v>41943</v>
      </c>
      <c r="B1671" s="201" t="str">
        <f t="shared" si="662"/>
        <v>00:30:00</v>
      </c>
      <c r="C1671" s="27" t="s">
        <v>38</v>
      </c>
      <c r="D1671" s="44">
        <v>774</v>
      </c>
      <c r="E1671" s="44">
        <v>312</v>
      </c>
      <c r="F1671" s="44">
        <v>608</v>
      </c>
      <c r="G1671" s="44">
        <v>38</v>
      </c>
      <c r="H1671" s="44"/>
      <c r="I1671" s="35">
        <v>20</v>
      </c>
      <c r="J1671" s="55">
        <f t="shared" si="638"/>
        <v>1694</v>
      </c>
      <c r="K1671" s="55">
        <f t="shared" si="639"/>
        <v>58</v>
      </c>
      <c r="L1671" s="35">
        <v>648</v>
      </c>
      <c r="M1671" s="19">
        <v>421</v>
      </c>
      <c r="N1671" s="19"/>
      <c r="O1671" s="19">
        <v>21</v>
      </c>
      <c r="P1671" s="45">
        <v>15</v>
      </c>
      <c r="Q1671" s="56"/>
      <c r="R1671" s="55">
        <f>SUM(L1671+M1671+N1671)</f>
        <v>1069</v>
      </c>
      <c r="S1671" s="55">
        <f t="shared" si="641"/>
        <v>36</v>
      </c>
      <c r="T1671" s="57">
        <f>SUM(K1671+S1671)</f>
        <v>94</v>
      </c>
      <c r="U1671" s="51">
        <v>4.68</v>
      </c>
      <c r="V1671" s="44">
        <v>3.5</v>
      </c>
      <c r="W1671" s="53">
        <v>8.1</v>
      </c>
      <c r="X1671" s="44"/>
      <c r="Y1671" s="137"/>
      <c r="Z1671" s="53"/>
      <c r="AA1671" s="44"/>
      <c r="AB1671" s="53"/>
      <c r="AC1671" s="68">
        <f t="shared" ref="AC1671:AC1725" si="663">SUM(X1671:AB1671)</f>
        <v>0</v>
      </c>
      <c r="AD1671" s="133"/>
      <c r="AE1671" s="20">
        <f t="shared" ref="AE1671:AE1725" si="664">AC1671+AD1671</f>
        <v>0</v>
      </c>
      <c r="AF1671" s="85">
        <f>T1671+U1671+V1671+W1671+X1671+V1670+Z1671+AA1671+AB1671</f>
        <v>114.28</v>
      </c>
      <c r="AG1671" s="21">
        <f>+AF1671-AM1671</f>
        <v>114.28</v>
      </c>
      <c r="AH1671" s="82"/>
      <c r="AI1671" s="78"/>
      <c r="AJ1671" s="22">
        <f t="shared" si="657"/>
        <v>114.28</v>
      </c>
      <c r="AK1671" s="23">
        <f t="shared" si="658"/>
        <v>1.4339999999999833</v>
      </c>
      <c r="AL1671" s="54"/>
      <c r="AM1671" s="24">
        <f t="shared" si="647"/>
        <v>0</v>
      </c>
      <c r="AN1671" s="25">
        <f t="shared" ref="AN1671:AN1725" si="665">BD1671</f>
        <v>115.71399999999998</v>
      </c>
      <c r="AO1671" s="28">
        <f t="shared" ref="AO1671:AO1725" si="666">AM1671+AN1671</f>
        <v>115.71399999999998</v>
      </c>
      <c r="AP1671" s="79"/>
      <c r="AQ1671" s="24">
        <v>65</v>
      </c>
      <c r="AR1671" s="25">
        <v>200</v>
      </c>
      <c r="AS1671" s="25">
        <v>0</v>
      </c>
      <c r="AT1671" s="25">
        <v>16</v>
      </c>
      <c r="AU1671" s="25">
        <v>15</v>
      </c>
      <c r="AV1671" s="62">
        <f t="shared" ref="AV1671:AV1678" si="667">SUM(AQ1671:AU1671)</f>
        <v>296</v>
      </c>
      <c r="AW1671" s="64">
        <f t="shared" ref="AW1671:AW1682" si="668">AV1671*0.95</f>
        <v>281.2</v>
      </c>
      <c r="AX1671" s="114">
        <v>6</v>
      </c>
      <c r="AY1671" s="114">
        <v>20</v>
      </c>
      <c r="AZ1671" s="114">
        <v>8</v>
      </c>
      <c r="BA1671" s="114">
        <v>1</v>
      </c>
      <c r="BB1671" s="81">
        <f t="shared" ref="BB1671:BB1725" si="669">SUM(AX1671:BA1671)</f>
        <v>35</v>
      </c>
      <c r="BC1671" s="80">
        <f t="shared" ref="BC1671:BC1725" si="670">AW1671-BB1671</f>
        <v>246.2</v>
      </c>
      <c r="BD1671" s="36">
        <f t="shared" si="659"/>
        <v>115.71399999999998</v>
      </c>
      <c r="BE1671" s="80">
        <f t="shared" ref="BE1671:BE1725" si="671">BC1671*0.52</f>
        <v>128.024</v>
      </c>
    </row>
    <row r="1672" spans="1:57" ht="17.399999999999999">
      <c r="A1672" s="217">
        <v>41943</v>
      </c>
      <c r="B1672" s="201" t="str">
        <f t="shared" si="662"/>
        <v>01:00:00</v>
      </c>
      <c r="C1672" s="18" t="s">
        <v>7</v>
      </c>
      <c r="D1672" s="44">
        <v>760</v>
      </c>
      <c r="E1672" s="45">
        <v>309</v>
      </c>
      <c r="F1672" s="45">
        <v>603</v>
      </c>
      <c r="G1672" s="44">
        <v>37</v>
      </c>
      <c r="H1672" s="44"/>
      <c r="I1672" s="35">
        <v>20</v>
      </c>
      <c r="J1672" s="55">
        <f t="shared" si="638"/>
        <v>1672</v>
      </c>
      <c r="K1672" s="55">
        <f t="shared" si="639"/>
        <v>57</v>
      </c>
      <c r="L1672" s="35">
        <v>642</v>
      </c>
      <c r="M1672" s="19">
        <v>418</v>
      </c>
      <c r="N1672" s="19"/>
      <c r="O1672" s="19">
        <v>21</v>
      </c>
      <c r="P1672" s="45">
        <v>14</v>
      </c>
      <c r="Q1672" s="56"/>
      <c r="R1672" s="55">
        <f t="shared" ref="R1672:R1725" si="672">SUM(L1672+M1672+N1672)</f>
        <v>1060</v>
      </c>
      <c r="S1672" s="55">
        <f t="shared" si="641"/>
        <v>35</v>
      </c>
      <c r="T1672" s="57">
        <f t="shared" ref="T1672:T1725" si="673">SUM(K1672+S1672)</f>
        <v>92</v>
      </c>
      <c r="U1672" s="51">
        <v>4.4400000000000004</v>
      </c>
      <c r="V1672" s="44">
        <v>3.5</v>
      </c>
      <c r="W1672" s="44">
        <v>7.8</v>
      </c>
      <c r="X1672" s="44"/>
      <c r="Y1672" s="137"/>
      <c r="Z1672" s="44"/>
      <c r="AA1672" s="44"/>
      <c r="AB1672" s="44"/>
      <c r="AC1672" s="68">
        <f t="shared" si="663"/>
        <v>0</v>
      </c>
      <c r="AD1672" s="134"/>
      <c r="AE1672" s="20">
        <f t="shared" si="664"/>
        <v>0</v>
      </c>
      <c r="AF1672" s="85">
        <f>T1672+U1672+V1672+W1672+X1672+V1671+Z1672+AA1672+AB1672</f>
        <v>111.24</v>
      </c>
      <c r="AG1672" s="21">
        <f>+AF1672-AM1672</f>
        <v>111.24</v>
      </c>
      <c r="AH1672" s="82"/>
      <c r="AI1672" s="78"/>
      <c r="AJ1672" s="22">
        <f t="shared" si="657"/>
        <v>111.24</v>
      </c>
      <c r="AK1672" s="23">
        <f t="shared" si="658"/>
        <v>4.4739999999999895</v>
      </c>
      <c r="AL1672" s="58"/>
      <c r="AM1672" s="24">
        <f t="shared" si="647"/>
        <v>0</v>
      </c>
      <c r="AN1672" s="25">
        <f t="shared" si="665"/>
        <v>115.71399999999998</v>
      </c>
      <c r="AO1672" s="28">
        <f t="shared" si="666"/>
        <v>115.71399999999998</v>
      </c>
      <c r="AP1672" s="79"/>
      <c r="AQ1672" s="24">
        <v>65</v>
      </c>
      <c r="AR1672" s="25">
        <v>200</v>
      </c>
      <c r="AS1672" s="25">
        <v>0</v>
      </c>
      <c r="AT1672" s="25">
        <v>16</v>
      </c>
      <c r="AU1672" s="25">
        <v>15</v>
      </c>
      <c r="AV1672" s="62">
        <f t="shared" si="667"/>
        <v>296</v>
      </c>
      <c r="AW1672" s="64">
        <f t="shared" si="668"/>
        <v>281.2</v>
      </c>
      <c r="AX1672" s="114">
        <v>6</v>
      </c>
      <c r="AY1672" s="114">
        <v>20</v>
      </c>
      <c r="AZ1672" s="114">
        <v>8</v>
      </c>
      <c r="BA1672" s="114">
        <v>1</v>
      </c>
      <c r="BB1672" s="81">
        <f t="shared" si="669"/>
        <v>35</v>
      </c>
      <c r="BC1672" s="80">
        <f t="shared" si="670"/>
        <v>246.2</v>
      </c>
      <c r="BD1672" s="36">
        <f t="shared" si="659"/>
        <v>115.71399999999998</v>
      </c>
      <c r="BE1672" s="80">
        <f t="shared" si="671"/>
        <v>128.024</v>
      </c>
    </row>
    <row r="1673" spans="1:57" ht="17.399999999999999">
      <c r="A1673" s="217">
        <v>41943</v>
      </c>
      <c r="B1673" s="201" t="str">
        <f t="shared" si="662"/>
        <v>01:30:00</v>
      </c>
      <c r="C1673" s="18" t="s">
        <v>39</v>
      </c>
      <c r="D1673" s="44">
        <v>732</v>
      </c>
      <c r="E1673" s="44">
        <v>301</v>
      </c>
      <c r="F1673" s="44">
        <v>579</v>
      </c>
      <c r="G1673" s="44">
        <v>36</v>
      </c>
      <c r="H1673" s="44"/>
      <c r="I1673" s="35">
        <v>19</v>
      </c>
      <c r="J1673" s="55">
        <f t="shared" si="638"/>
        <v>1612</v>
      </c>
      <c r="K1673" s="55">
        <f t="shared" si="639"/>
        <v>55</v>
      </c>
      <c r="L1673" s="35">
        <v>612</v>
      </c>
      <c r="M1673" s="19">
        <v>407</v>
      </c>
      <c r="N1673" s="19"/>
      <c r="O1673" s="19">
        <v>20</v>
      </c>
      <c r="P1673" s="45">
        <v>14</v>
      </c>
      <c r="Q1673" s="56"/>
      <c r="R1673" s="55">
        <f t="shared" si="672"/>
        <v>1019</v>
      </c>
      <c r="S1673" s="55">
        <f t="shared" si="641"/>
        <v>34</v>
      </c>
      <c r="T1673" s="57">
        <f t="shared" si="673"/>
        <v>89</v>
      </c>
      <c r="U1673" s="51">
        <v>4.4400000000000004</v>
      </c>
      <c r="V1673" s="44">
        <v>3.5</v>
      </c>
      <c r="W1673" s="44">
        <v>7.8</v>
      </c>
      <c r="X1673" s="44"/>
      <c r="Y1673" s="137"/>
      <c r="Z1673" s="44"/>
      <c r="AA1673" s="44"/>
      <c r="AB1673" s="44"/>
      <c r="AC1673" s="68">
        <f t="shared" si="663"/>
        <v>0</v>
      </c>
      <c r="AD1673" s="134"/>
      <c r="AE1673" s="20">
        <f t="shared" si="664"/>
        <v>0</v>
      </c>
      <c r="AF1673" s="85">
        <f>T1673+U1673+V1673+W1673+X1673+V1672+Z1673+AA1673+AB1673</f>
        <v>108.24</v>
      </c>
      <c r="AG1673" s="21">
        <f>+AF1673-AM1673</f>
        <v>108.24</v>
      </c>
      <c r="AH1673" s="82"/>
      <c r="AI1673" s="78"/>
      <c r="AJ1673" s="22">
        <f t="shared" si="657"/>
        <v>108.24</v>
      </c>
      <c r="AK1673" s="23">
        <f t="shared" si="658"/>
        <v>7.4739999999999895</v>
      </c>
      <c r="AL1673" s="58"/>
      <c r="AM1673" s="24">
        <f t="shared" si="647"/>
        <v>0</v>
      </c>
      <c r="AN1673" s="25">
        <f t="shared" si="665"/>
        <v>115.71399999999998</v>
      </c>
      <c r="AO1673" s="28">
        <f t="shared" si="666"/>
        <v>115.71399999999998</v>
      </c>
      <c r="AP1673" s="79"/>
      <c r="AQ1673" s="24">
        <v>65</v>
      </c>
      <c r="AR1673" s="25">
        <v>200</v>
      </c>
      <c r="AS1673" s="25">
        <v>0</v>
      </c>
      <c r="AT1673" s="25">
        <v>16</v>
      </c>
      <c r="AU1673" s="25">
        <v>15</v>
      </c>
      <c r="AV1673" s="62">
        <f>SUM(AQ1673:AU1673)</f>
        <v>296</v>
      </c>
      <c r="AW1673" s="64">
        <f t="shared" si="668"/>
        <v>281.2</v>
      </c>
      <c r="AX1673" s="114">
        <v>6</v>
      </c>
      <c r="AY1673" s="114">
        <v>20</v>
      </c>
      <c r="AZ1673" s="114">
        <v>8</v>
      </c>
      <c r="BA1673" s="114">
        <v>1</v>
      </c>
      <c r="BB1673" s="81">
        <f t="shared" si="669"/>
        <v>35</v>
      </c>
      <c r="BC1673" s="80">
        <f t="shared" si="670"/>
        <v>246.2</v>
      </c>
      <c r="BD1673" s="36">
        <f t="shared" si="659"/>
        <v>115.71399999999998</v>
      </c>
      <c r="BE1673" s="80">
        <f t="shared" si="671"/>
        <v>128.024</v>
      </c>
    </row>
    <row r="1674" spans="1:57" ht="17.399999999999999">
      <c r="A1674" s="217">
        <v>41943</v>
      </c>
      <c r="B1674" s="201" t="str">
        <f t="shared" si="662"/>
        <v>02:00:00</v>
      </c>
      <c r="C1674" s="27" t="s">
        <v>8</v>
      </c>
      <c r="D1674" s="44">
        <v>735</v>
      </c>
      <c r="E1674" s="44">
        <v>298</v>
      </c>
      <c r="F1674" s="44">
        <v>574</v>
      </c>
      <c r="G1674" s="44">
        <v>36</v>
      </c>
      <c r="H1674" s="44"/>
      <c r="I1674" s="35">
        <v>19</v>
      </c>
      <c r="J1674" s="55">
        <f t="shared" si="638"/>
        <v>1607</v>
      </c>
      <c r="K1674" s="55">
        <f t="shared" si="639"/>
        <v>55</v>
      </c>
      <c r="L1674" s="35">
        <v>607</v>
      </c>
      <c r="M1674" s="19">
        <v>415</v>
      </c>
      <c r="N1674" s="19"/>
      <c r="O1674" s="19">
        <v>20</v>
      </c>
      <c r="P1674" s="45">
        <v>14</v>
      </c>
      <c r="Q1674" s="56"/>
      <c r="R1674" s="55">
        <f t="shared" si="672"/>
        <v>1022</v>
      </c>
      <c r="S1674" s="55">
        <f t="shared" si="641"/>
        <v>34</v>
      </c>
      <c r="T1674" s="57">
        <f t="shared" si="673"/>
        <v>89</v>
      </c>
      <c r="U1674" s="51">
        <v>4.42</v>
      </c>
      <c r="V1674" s="44">
        <v>3.5</v>
      </c>
      <c r="W1674" s="44">
        <v>7.6</v>
      </c>
      <c r="X1674" s="44"/>
      <c r="Y1674" s="137"/>
      <c r="Z1674" s="44"/>
      <c r="AA1674" s="44"/>
      <c r="AB1674" s="44"/>
      <c r="AC1674" s="68">
        <f t="shared" si="663"/>
        <v>0</v>
      </c>
      <c r="AD1674" s="134"/>
      <c r="AE1674" s="20">
        <f t="shared" si="664"/>
        <v>0</v>
      </c>
      <c r="AF1674" s="85">
        <f>T1674+U1674+V1674+W1674+X1674+V1673+Z1674+AA1674+AB1674</f>
        <v>108.02</v>
      </c>
      <c r="AG1674" s="21">
        <f t="shared" ref="AG1674:AG1725" si="674">+AF1674-AM1674</f>
        <v>108.02</v>
      </c>
      <c r="AH1674" s="82"/>
      <c r="AI1674" s="78"/>
      <c r="AJ1674" s="22">
        <f t="shared" si="657"/>
        <v>108.02</v>
      </c>
      <c r="AK1674" s="23">
        <f t="shared" si="658"/>
        <v>7.6939999999999884</v>
      </c>
      <c r="AL1674" s="58"/>
      <c r="AM1674" s="24">
        <f t="shared" si="647"/>
        <v>0</v>
      </c>
      <c r="AN1674" s="25">
        <f t="shared" si="665"/>
        <v>115.71399999999998</v>
      </c>
      <c r="AO1674" s="28">
        <f t="shared" si="666"/>
        <v>115.71399999999998</v>
      </c>
      <c r="AP1674" s="79"/>
      <c r="AQ1674" s="24">
        <v>65</v>
      </c>
      <c r="AR1674" s="25">
        <v>200</v>
      </c>
      <c r="AS1674" s="25">
        <v>0</v>
      </c>
      <c r="AT1674" s="25">
        <v>16</v>
      </c>
      <c r="AU1674" s="25">
        <v>15</v>
      </c>
      <c r="AV1674" s="62">
        <f>SUM(AQ1674:AU1674)</f>
        <v>296</v>
      </c>
      <c r="AW1674" s="64">
        <f t="shared" si="668"/>
        <v>281.2</v>
      </c>
      <c r="AX1674" s="114">
        <v>6</v>
      </c>
      <c r="AY1674" s="114">
        <v>20</v>
      </c>
      <c r="AZ1674" s="114">
        <v>8</v>
      </c>
      <c r="BA1674" s="114">
        <v>1</v>
      </c>
      <c r="BB1674" s="81">
        <f t="shared" si="669"/>
        <v>35</v>
      </c>
      <c r="BC1674" s="80">
        <f t="shared" si="670"/>
        <v>246.2</v>
      </c>
      <c r="BD1674" s="36">
        <f t="shared" si="659"/>
        <v>115.71399999999998</v>
      </c>
      <c r="BE1674" s="80">
        <f t="shared" si="671"/>
        <v>128.024</v>
      </c>
    </row>
    <row r="1675" spans="1:57" ht="17.399999999999999">
      <c r="A1675" s="217">
        <v>41943</v>
      </c>
      <c r="B1675" s="201" t="str">
        <f t="shared" si="662"/>
        <v>02:30:00</v>
      </c>
      <c r="C1675" s="27" t="s">
        <v>40</v>
      </c>
      <c r="D1675" s="44">
        <v>723</v>
      </c>
      <c r="E1675" s="44">
        <v>292</v>
      </c>
      <c r="F1675" s="44">
        <v>569</v>
      </c>
      <c r="G1675" s="44">
        <v>36</v>
      </c>
      <c r="H1675" s="44"/>
      <c r="I1675" s="35">
        <v>19</v>
      </c>
      <c r="J1675" s="55">
        <f t="shared" si="638"/>
        <v>1584</v>
      </c>
      <c r="K1675" s="55">
        <f t="shared" si="639"/>
        <v>55</v>
      </c>
      <c r="L1675" s="35">
        <v>612</v>
      </c>
      <c r="M1675" s="19">
        <v>405</v>
      </c>
      <c r="N1675" s="19"/>
      <c r="O1675" s="19">
        <v>20</v>
      </c>
      <c r="P1675" s="45">
        <v>14</v>
      </c>
      <c r="Q1675" s="56"/>
      <c r="R1675" s="55">
        <f t="shared" si="672"/>
        <v>1017</v>
      </c>
      <c r="S1675" s="55">
        <f t="shared" si="641"/>
        <v>34</v>
      </c>
      <c r="T1675" s="57">
        <f t="shared" si="673"/>
        <v>89</v>
      </c>
      <c r="U1675" s="51">
        <v>4.42</v>
      </c>
      <c r="V1675" s="44">
        <v>3.5</v>
      </c>
      <c r="W1675" s="44">
        <v>7.6</v>
      </c>
      <c r="X1675" s="44"/>
      <c r="Y1675" s="44"/>
      <c r="Z1675" s="44"/>
      <c r="AA1675" s="44"/>
      <c r="AB1675" s="44"/>
      <c r="AC1675" s="68">
        <f t="shared" si="663"/>
        <v>0</v>
      </c>
      <c r="AD1675" s="134"/>
      <c r="AE1675" s="20">
        <f t="shared" si="664"/>
        <v>0</v>
      </c>
      <c r="AF1675" s="85">
        <f t="shared" ref="AF1675:AF1698" si="675">T1675+U1675+V1675+W1675+X1675+Y1675+Z1675+AA1675+AB1675</f>
        <v>104.52</v>
      </c>
      <c r="AG1675" s="21">
        <f t="shared" si="674"/>
        <v>104.52</v>
      </c>
      <c r="AH1675" s="82"/>
      <c r="AI1675" s="78"/>
      <c r="AJ1675" s="22">
        <f t="shared" si="657"/>
        <v>104.52</v>
      </c>
      <c r="AK1675" s="23">
        <f t="shared" si="658"/>
        <v>11.193999999999988</v>
      </c>
      <c r="AL1675" s="58"/>
      <c r="AM1675" s="24">
        <f t="shared" si="647"/>
        <v>0</v>
      </c>
      <c r="AN1675" s="25">
        <f t="shared" si="665"/>
        <v>115.71399999999998</v>
      </c>
      <c r="AO1675" s="28">
        <f t="shared" si="666"/>
        <v>115.71399999999998</v>
      </c>
      <c r="AP1675" s="79"/>
      <c r="AQ1675" s="24">
        <v>65</v>
      </c>
      <c r="AR1675" s="25">
        <v>200</v>
      </c>
      <c r="AS1675" s="25">
        <v>0</v>
      </c>
      <c r="AT1675" s="25">
        <v>16</v>
      </c>
      <c r="AU1675" s="25">
        <v>15</v>
      </c>
      <c r="AV1675" s="62">
        <f t="shared" si="667"/>
        <v>296</v>
      </c>
      <c r="AW1675" s="64">
        <f t="shared" si="668"/>
        <v>281.2</v>
      </c>
      <c r="AX1675" s="114">
        <v>6</v>
      </c>
      <c r="AY1675" s="114">
        <v>20</v>
      </c>
      <c r="AZ1675" s="114">
        <v>8</v>
      </c>
      <c r="BA1675" s="114">
        <v>1</v>
      </c>
      <c r="BB1675" s="81">
        <f t="shared" si="669"/>
        <v>35</v>
      </c>
      <c r="BC1675" s="80">
        <f t="shared" si="670"/>
        <v>246.2</v>
      </c>
      <c r="BD1675" s="36">
        <f t="shared" si="659"/>
        <v>115.71399999999998</v>
      </c>
      <c r="BE1675" s="80">
        <f t="shared" si="671"/>
        <v>128.024</v>
      </c>
    </row>
    <row r="1676" spans="1:57" ht="17.399999999999999">
      <c r="A1676" s="217">
        <v>41943</v>
      </c>
      <c r="B1676" s="201" t="str">
        <f t="shared" si="662"/>
        <v>03:00:00</v>
      </c>
      <c r="C1676" s="27" t="s">
        <v>9</v>
      </c>
      <c r="D1676" s="44">
        <v>720</v>
      </c>
      <c r="E1676" s="44">
        <v>289</v>
      </c>
      <c r="F1676" s="44">
        <v>560</v>
      </c>
      <c r="G1676" s="44">
        <v>36</v>
      </c>
      <c r="H1676" s="44"/>
      <c r="I1676" s="35">
        <v>19</v>
      </c>
      <c r="J1676" s="55">
        <f t="shared" si="638"/>
        <v>1569</v>
      </c>
      <c r="K1676" s="55">
        <f t="shared" si="639"/>
        <v>55</v>
      </c>
      <c r="L1676" s="35">
        <v>610</v>
      </c>
      <c r="M1676" s="19">
        <v>406</v>
      </c>
      <c r="N1676" s="19"/>
      <c r="O1676" s="19">
        <v>20</v>
      </c>
      <c r="P1676" s="45">
        <v>14</v>
      </c>
      <c r="Q1676" s="56"/>
      <c r="R1676" s="55">
        <f t="shared" si="672"/>
        <v>1016</v>
      </c>
      <c r="S1676" s="55">
        <f t="shared" si="641"/>
        <v>34</v>
      </c>
      <c r="T1676" s="57">
        <f t="shared" si="673"/>
        <v>89</v>
      </c>
      <c r="U1676" s="51">
        <v>4.32</v>
      </c>
      <c r="V1676" s="44">
        <v>3.5</v>
      </c>
      <c r="W1676" s="44">
        <v>7.4</v>
      </c>
      <c r="X1676" s="44"/>
      <c r="Y1676" s="44"/>
      <c r="Z1676" s="44"/>
      <c r="AA1676" s="44"/>
      <c r="AB1676" s="44"/>
      <c r="AC1676" s="68">
        <f t="shared" si="663"/>
        <v>0</v>
      </c>
      <c r="AD1676" s="134"/>
      <c r="AE1676" s="20">
        <f t="shared" si="664"/>
        <v>0</v>
      </c>
      <c r="AF1676" s="85">
        <f t="shared" si="675"/>
        <v>104.22</v>
      </c>
      <c r="AG1676" s="21">
        <f t="shared" si="674"/>
        <v>104.22</v>
      </c>
      <c r="AH1676" s="82"/>
      <c r="AI1676" s="78"/>
      <c r="AJ1676" s="22">
        <f t="shared" si="657"/>
        <v>104.22</v>
      </c>
      <c r="AK1676" s="23">
        <f t="shared" si="658"/>
        <v>11.493999999999986</v>
      </c>
      <c r="AL1676" s="58"/>
      <c r="AM1676" s="24">
        <f t="shared" si="647"/>
        <v>0</v>
      </c>
      <c r="AN1676" s="25">
        <f t="shared" si="665"/>
        <v>115.71399999999998</v>
      </c>
      <c r="AO1676" s="28">
        <f t="shared" si="666"/>
        <v>115.71399999999998</v>
      </c>
      <c r="AP1676" s="79"/>
      <c r="AQ1676" s="24">
        <v>65</v>
      </c>
      <c r="AR1676" s="25">
        <v>200</v>
      </c>
      <c r="AS1676" s="25">
        <v>0</v>
      </c>
      <c r="AT1676" s="25">
        <v>16</v>
      </c>
      <c r="AU1676" s="25">
        <v>15</v>
      </c>
      <c r="AV1676" s="62">
        <f t="shared" si="667"/>
        <v>296</v>
      </c>
      <c r="AW1676" s="64">
        <f t="shared" si="668"/>
        <v>281.2</v>
      </c>
      <c r="AX1676" s="114">
        <v>6</v>
      </c>
      <c r="AY1676" s="114">
        <v>20</v>
      </c>
      <c r="AZ1676" s="114">
        <v>8</v>
      </c>
      <c r="BA1676" s="114">
        <v>1</v>
      </c>
      <c r="BB1676" s="81">
        <f t="shared" si="669"/>
        <v>35</v>
      </c>
      <c r="BC1676" s="80">
        <f t="shared" si="670"/>
        <v>246.2</v>
      </c>
      <c r="BD1676" s="36">
        <f t="shared" si="659"/>
        <v>115.71399999999998</v>
      </c>
      <c r="BE1676" s="80">
        <f t="shared" si="671"/>
        <v>128.024</v>
      </c>
    </row>
    <row r="1677" spans="1:57" ht="17.399999999999999">
      <c r="A1677" s="217">
        <v>41943</v>
      </c>
      <c r="B1677" s="201" t="str">
        <f t="shared" si="662"/>
        <v>03:30:00</v>
      </c>
      <c r="C1677" s="27" t="s">
        <v>41</v>
      </c>
      <c r="D1677" s="44">
        <v>703</v>
      </c>
      <c r="E1677" s="44">
        <v>284</v>
      </c>
      <c r="F1677" s="44">
        <v>552</v>
      </c>
      <c r="G1677" s="44">
        <v>35</v>
      </c>
      <c r="H1677" s="44"/>
      <c r="I1677" s="35">
        <v>18</v>
      </c>
      <c r="J1677" s="55">
        <f t="shared" si="638"/>
        <v>1539</v>
      </c>
      <c r="K1677" s="55">
        <f t="shared" si="639"/>
        <v>53</v>
      </c>
      <c r="L1677" s="35">
        <v>605</v>
      </c>
      <c r="M1677" s="19">
        <v>391</v>
      </c>
      <c r="N1677" s="19"/>
      <c r="O1677" s="19">
        <v>19</v>
      </c>
      <c r="P1677" s="45">
        <v>14</v>
      </c>
      <c r="Q1677" s="56"/>
      <c r="R1677" s="55">
        <f t="shared" si="672"/>
        <v>996</v>
      </c>
      <c r="S1677" s="55">
        <f t="shared" si="641"/>
        <v>33</v>
      </c>
      <c r="T1677" s="57">
        <f t="shared" si="673"/>
        <v>86</v>
      </c>
      <c r="U1677" s="51">
        <v>4.32</v>
      </c>
      <c r="V1677" s="35">
        <v>4</v>
      </c>
      <c r="W1677" s="44">
        <v>7.4</v>
      </c>
      <c r="X1677" s="44"/>
      <c r="Y1677" s="44"/>
      <c r="Z1677" s="44"/>
      <c r="AA1677" s="44"/>
      <c r="AB1677" s="44"/>
      <c r="AC1677" s="68">
        <f t="shared" si="663"/>
        <v>0</v>
      </c>
      <c r="AD1677" s="134"/>
      <c r="AE1677" s="20">
        <f t="shared" si="664"/>
        <v>0</v>
      </c>
      <c r="AF1677" s="85">
        <f t="shared" si="675"/>
        <v>101.72</v>
      </c>
      <c r="AG1677" s="21">
        <f t="shared" si="674"/>
        <v>101.72</v>
      </c>
      <c r="AH1677" s="82"/>
      <c r="AI1677" s="78"/>
      <c r="AJ1677" s="22">
        <f t="shared" si="657"/>
        <v>101.72</v>
      </c>
      <c r="AK1677" s="23">
        <f t="shared" si="658"/>
        <v>13.993999999999986</v>
      </c>
      <c r="AL1677" s="58"/>
      <c r="AM1677" s="24">
        <f t="shared" si="647"/>
        <v>0</v>
      </c>
      <c r="AN1677" s="25">
        <f t="shared" si="665"/>
        <v>115.71399999999998</v>
      </c>
      <c r="AO1677" s="28">
        <f t="shared" si="666"/>
        <v>115.71399999999998</v>
      </c>
      <c r="AP1677" s="79"/>
      <c r="AQ1677" s="24">
        <v>65</v>
      </c>
      <c r="AR1677" s="25">
        <v>200</v>
      </c>
      <c r="AS1677" s="25">
        <v>0</v>
      </c>
      <c r="AT1677" s="25">
        <v>16</v>
      </c>
      <c r="AU1677" s="25">
        <v>15</v>
      </c>
      <c r="AV1677" s="62">
        <f t="shared" si="667"/>
        <v>296</v>
      </c>
      <c r="AW1677" s="64">
        <f t="shared" si="668"/>
        <v>281.2</v>
      </c>
      <c r="AX1677" s="114">
        <v>6</v>
      </c>
      <c r="AY1677" s="114">
        <v>20</v>
      </c>
      <c r="AZ1677" s="114">
        <v>8</v>
      </c>
      <c r="BA1677" s="114">
        <v>1</v>
      </c>
      <c r="BB1677" s="81">
        <f t="shared" si="669"/>
        <v>35</v>
      </c>
      <c r="BC1677" s="80">
        <f t="shared" si="670"/>
        <v>246.2</v>
      </c>
      <c r="BD1677" s="36">
        <f t="shared" si="659"/>
        <v>115.71399999999998</v>
      </c>
      <c r="BE1677" s="80">
        <f t="shared" si="671"/>
        <v>128.024</v>
      </c>
    </row>
    <row r="1678" spans="1:57" ht="17.399999999999999">
      <c r="A1678" s="217">
        <v>41943</v>
      </c>
      <c r="B1678" s="201" t="str">
        <f t="shared" si="662"/>
        <v>04:00:00</v>
      </c>
      <c r="C1678" s="27" t="s">
        <v>10</v>
      </c>
      <c r="D1678" s="44">
        <v>687</v>
      </c>
      <c r="E1678" s="44">
        <v>283</v>
      </c>
      <c r="F1678" s="44">
        <v>549</v>
      </c>
      <c r="G1678" s="44">
        <v>34</v>
      </c>
      <c r="H1678" s="44"/>
      <c r="I1678" s="35">
        <v>18</v>
      </c>
      <c r="J1678" s="55">
        <f t="shared" si="638"/>
        <v>1519</v>
      </c>
      <c r="K1678" s="55">
        <f t="shared" si="639"/>
        <v>52</v>
      </c>
      <c r="L1678" s="35">
        <v>597</v>
      </c>
      <c r="M1678" s="19">
        <v>389</v>
      </c>
      <c r="N1678" s="19"/>
      <c r="O1678" s="19">
        <v>20</v>
      </c>
      <c r="P1678" s="45">
        <v>13</v>
      </c>
      <c r="Q1678" s="56"/>
      <c r="R1678" s="55">
        <f t="shared" si="672"/>
        <v>986</v>
      </c>
      <c r="S1678" s="55">
        <f t="shared" si="641"/>
        <v>33</v>
      </c>
      <c r="T1678" s="57">
        <f t="shared" si="673"/>
        <v>85</v>
      </c>
      <c r="U1678" s="51">
        <v>4.2</v>
      </c>
      <c r="V1678" s="35">
        <v>4</v>
      </c>
      <c r="W1678" s="44">
        <v>7.4</v>
      </c>
      <c r="X1678" s="44"/>
      <c r="Y1678" s="44"/>
      <c r="Z1678" s="44"/>
      <c r="AA1678" s="44"/>
      <c r="AB1678" s="44"/>
      <c r="AC1678" s="68">
        <f t="shared" si="663"/>
        <v>0</v>
      </c>
      <c r="AD1678" s="134"/>
      <c r="AE1678" s="20">
        <f t="shared" si="664"/>
        <v>0</v>
      </c>
      <c r="AF1678" s="85">
        <f t="shared" si="675"/>
        <v>100.60000000000001</v>
      </c>
      <c r="AG1678" s="21">
        <f t="shared" si="674"/>
        <v>100.60000000000001</v>
      </c>
      <c r="AH1678" s="82"/>
      <c r="AI1678" s="78"/>
      <c r="AJ1678" s="22">
        <f t="shared" si="657"/>
        <v>100.60000000000001</v>
      </c>
      <c r="AK1678" s="23">
        <f t="shared" si="658"/>
        <v>15.113999999999976</v>
      </c>
      <c r="AL1678" s="58"/>
      <c r="AM1678" s="24">
        <f t="shared" si="647"/>
        <v>0</v>
      </c>
      <c r="AN1678" s="25">
        <f t="shared" si="665"/>
        <v>115.71399999999998</v>
      </c>
      <c r="AO1678" s="28">
        <f t="shared" si="666"/>
        <v>115.71399999999998</v>
      </c>
      <c r="AP1678" s="79"/>
      <c r="AQ1678" s="24">
        <v>65</v>
      </c>
      <c r="AR1678" s="25">
        <v>200</v>
      </c>
      <c r="AS1678" s="25">
        <v>0</v>
      </c>
      <c r="AT1678" s="25">
        <v>16</v>
      </c>
      <c r="AU1678" s="25">
        <v>15</v>
      </c>
      <c r="AV1678" s="62">
        <f t="shared" si="667"/>
        <v>296</v>
      </c>
      <c r="AW1678" s="64">
        <f t="shared" si="668"/>
        <v>281.2</v>
      </c>
      <c r="AX1678" s="114">
        <v>6</v>
      </c>
      <c r="AY1678" s="114">
        <v>20</v>
      </c>
      <c r="AZ1678" s="114">
        <v>8</v>
      </c>
      <c r="BA1678" s="114">
        <v>1</v>
      </c>
      <c r="BB1678" s="81">
        <f t="shared" si="669"/>
        <v>35</v>
      </c>
      <c r="BC1678" s="80">
        <f t="shared" si="670"/>
        <v>246.2</v>
      </c>
      <c r="BD1678" s="36">
        <f t="shared" si="659"/>
        <v>115.71399999999998</v>
      </c>
      <c r="BE1678" s="80">
        <f t="shared" si="671"/>
        <v>128.024</v>
      </c>
    </row>
    <row r="1679" spans="1:57" ht="17.399999999999999">
      <c r="A1679" s="217">
        <v>41943</v>
      </c>
      <c r="B1679" s="201" t="str">
        <f t="shared" si="662"/>
        <v>04:30:00</v>
      </c>
      <c r="C1679" s="27" t="s">
        <v>42</v>
      </c>
      <c r="D1679" s="44">
        <v>696</v>
      </c>
      <c r="E1679" s="44">
        <v>284</v>
      </c>
      <c r="F1679" s="44">
        <v>552</v>
      </c>
      <c r="G1679" s="44">
        <v>34</v>
      </c>
      <c r="H1679" s="44"/>
      <c r="I1679" s="35">
        <v>18</v>
      </c>
      <c r="J1679" s="55">
        <f t="shared" ref="J1679:J1725" si="676">D1679+E1679+F1679</f>
        <v>1532</v>
      </c>
      <c r="K1679" s="55">
        <f t="shared" ref="K1679:K1725" si="677">G1679+H1679+I1679</f>
        <v>52</v>
      </c>
      <c r="L1679" s="35">
        <v>601</v>
      </c>
      <c r="M1679" s="19">
        <v>406</v>
      </c>
      <c r="N1679" s="19"/>
      <c r="O1679" s="19">
        <v>20</v>
      </c>
      <c r="P1679" s="45">
        <v>14</v>
      </c>
      <c r="Q1679" s="56"/>
      <c r="R1679" s="55">
        <f t="shared" si="672"/>
        <v>1007</v>
      </c>
      <c r="S1679" s="55">
        <f t="shared" ref="S1679:S1725" si="678">O1679+P1679+Q1679</f>
        <v>34</v>
      </c>
      <c r="T1679" s="57">
        <f t="shared" si="673"/>
        <v>86</v>
      </c>
      <c r="U1679" s="51">
        <v>4.2</v>
      </c>
      <c r="V1679" s="35">
        <v>4</v>
      </c>
      <c r="W1679" s="44">
        <v>7.4</v>
      </c>
      <c r="X1679" s="44"/>
      <c r="Y1679" s="44"/>
      <c r="Z1679" s="44"/>
      <c r="AA1679" s="44"/>
      <c r="AB1679" s="44"/>
      <c r="AC1679" s="68">
        <f t="shared" si="663"/>
        <v>0</v>
      </c>
      <c r="AD1679" s="134"/>
      <c r="AE1679" s="20">
        <f t="shared" si="664"/>
        <v>0</v>
      </c>
      <c r="AF1679" s="85">
        <f t="shared" si="675"/>
        <v>101.60000000000001</v>
      </c>
      <c r="AG1679" s="21">
        <f t="shared" si="674"/>
        <v>101.60000000000001</v>
      </c>
      <c r="AH1679" s="82"/>
      <c r="AI1679" s="78"/>
      <c r="AJ1679" s="22">
        <f t="shared" si="657"/>
        <v>101.60000000000001</v>
      </c>
      <c r="AK1679" s="23">
        <f>AO1679-AF1679</f>
        <v>7.5057999999999794</v>
      </c>
      <c r="AL1679" s="58"/>
      <c r="AM1679" s="24">
        <f t="shared" ref="AM1679:AM1725" si="679">AE1679</f>
        <v>0</v>
      </c>
      <c r="AN1679" s="25">
        <f t="shared" si="665"/>
        <v>109.10579999999999</v>
      </c>
      <c r="AO1679" s="28">
        <f t="shared" si="666"/>
        <v>109.10579999999999</v>
      </c>
      <c r="AP1679" s="79"/>
      <c r="AQ1679" s="24">
        <v>65</v>
      </c>
      <c r="AR1679" s="25">
        <v>200</v>
      </c>
      <c r="AS1679" s="25">
        <v>0</v>
      </c>
      <c r="AT1679" s="25">
        <v>16</v>
      </c>
      <c r="AU1679" s="25">
        <v>15</v>
      </c>
      <c r="AV1679" s="62">
        <f>SUM(AQ1680:AU1680)</f>
        <v>296</v>
      </c>
      <c r="AW1679" s="64">
        <f>AW1678*0.95</f>
        <v>267.14</v>
      </c>
      <c r="AX1679" s="114">
        <v>6</v>
      </c>
      <c r="AY1679" s="114">
        <v>20</v>
      </c>
      <c r="AZ1679" s="114">
        <v>8</v>
      </c>
      <c r="BA1679" s="114">
        <v>1</v>
      </c>
      <c r="BB1679" s="81">
        <f t="shared" si="669"/>
        <v>35</v>
      </c>
      <c r="BC1679" s="80">
        <f t="shared" si="670"/>
        <v>232.14</v>
      </c>
      <c r="BD1679" s="36">
        <f t="shared" si="659"/>
        <v>109.10579999999999</v>
      </c>
      <c r="BE1679" s="80">
        <f t="shared" si="671"/>
        <v>120.7128</v>
      </c>
    </row>
    <row r="1680" spans="1:57" ht="17.399999999999999">
      <c r="A1680" s="217">
        <v>41943</v>
      </c>
      <c r="B1680" s="201" t="str">
        <f t="shared" si="662"/>
        <v>05:00:00</v>
      </c>
      <c r="C1680" s="27" t="s">
        <v>11</v>
      </c>
      <c r="D1680" s="44">
        <v>717</v>
      </c>
      <c r="E1680" s="44">
        <v>288</v>
      </c>
      <c r="F1680" s="44">
        <v>558</v>
      </c>
      <c r="G1680" s="44">
        <v>35</v>
      </c>
      <c r="H1680" s="44"/>
      <c r="I1680" s="35">
        <v>19</v>
      </c>
      <c r="J1680" s="55">
        <f t="shared" si="676"/>
        <v>1563</v>
      </c>
      <c r="K1680" s="55">
        <f t="shared" si="677"/>
        <v>54</v>
      </c>
      <c r="L1680" s="35">
        <v>602</v>
      </c>
      <c r="M1680" s="19">
        <v>403</v>
      </c>
      <c r="N1680" s="19"/>
      <c r="O1680" s="19">
        <v>18</v>
      </c>
      <c r="P1680" s="45">
        <v>14</v>
      </c>
      <c r="Q1680" s="56"/>
      <c r="R1680" s="55">
        <f t="shared" si="672"/>
        <v>1005</v>
      </c>
      <c r="S1680" s="55">
        <f t="shared" si="678"/>
        <v>32</v>
      </c>
      <c r="T1680" s="57">
        <f t="shared" si="673"/>
        <v>86</v>
      </c>
      <c r="U1680" s="51">
        <v>4.3099999999999996</v>
      </c>
      <c r="V1680" s="35">
        <v>4.5</v>
      </c>
      <c r="W1680" s="44">
        <v>8.1</v>
      </c>
      <c r="X1680" s="44"/>
      <c r="Y1680" s="44"/>
      <c r="Z1680" s="44"/>
      <c r="AA1680" s="44"/>
      <c r="AB1680" s="44"/>
      <c r="AC1680" s="68">
        <f t="shared" si="663"/>
        <v>0</v>
      </c>
      <c r="AD1680" s="134"/>
      <c r="AE1680" s="20">
        <f t="shared" si="664"/>
        <v>0</v>
      </c>
      <c r="AF1680" s="85">
        <f t="shared" si="675"/>
        <v>102.91</v>
      </c>
      <c r="AG1680" s="21">
        <f t="shared" si="674"/>
        <v>102.91</v>
      </c>
      <c r="AH1680" s="82"/>
      <c r="AI1680" s="78"/>
      <c r="AJ1680" s="22">
        <f t="shared" si="657"/>
        <v>102.91</v>
      </c>
      <c r="AK1680" s="23">
        <f t="shared" si="658"/>
        <v>12.803999999999988</v>
      </c>
      <c r="AL1680" s="58"/>
      <c r="AM1680" s="24">
        <f t="shared" si="679"/>
        <v>0</v>
      </c>
      <c r="AN1680" s="25">
        <f t="shared" si="665"/>
        <v>115.71399999999998</v>
      </c>
      <c r="AO1680" s="28">
        <f t="shared" si="666"/>
        <v>115.71399999999998</v>
      </c>
      <c r="AP1680" s="79"/>
      <c r="AQ1680" s="24">
        <v>65</v>
      </c>
      <c r="AR1680" s="25">
        <v>200</v>
      </c>
      <c r="AS1680" s="25">
        <v>0</v>
      </c>
      <c r="AT1680" s="25">
        <v>16</v>
      </c>
      <c r="AU1680" s="25">
        <v>15</v>
      </c>
      <c r="AV1680" s="62">
        <f>SUM(AQ1681:AU1681)</f>
        <v>296</v>
      </c>
      <c r="AW1680" s="64">
        <f>AV1679*0.95</f>
        <v>281.2</v>
      </c>
      <c r="AX1680" s="114">
        <v>6</v>
      </c>
      <c r="AY1680" s="114">
        <v>20</v>
      </c>
      <c r="AZ1680" s="114">
        <v>8</v>
      </c>
      <c r="BA1680" s="114">
        <v>1</v>
      </c>
      <c r="BB1680" s="81">
        <f t="shared" si="669"/>
        <v>35</v>
      </c>
      <c r="BC1680" s="80">
        <f t="shared" si="670"/>
        <v>246.2</v>
      </c>
      <c r="BD1680" s="36">
        <f t="shared" si="659"/>
        <v>115.71399999999998</v>
      </c>
      <c r="BE1680" s="80">
        <f t="shared" si="671"/>
        <v>128.024</v>
      </c>
    </row>
    <row r="1681" spans="1:57" ht="17.399999999999999">
      <c r="A1681" s="217">
        <v>41943</v>
      </c>
      <c r="B1681" s="201" t="str">
        <f t="shared" si="662"/>
        <v>05:30:00</v>
      </c>
      <c r="C1681" s="27" t="s">
        <v>43</v>
      </c>
      <c r="D1681" s="44">
        <v>716</v>
      </c>
      <c r="E1681" s="44">
        <v>297</v>
      </c>
      <c r="F1681" s="44">
        <v>548</v>
      </c>
      <c r="G1681" s="44">
        <v>35</v>
      </c>
      <c r="H1681" s="44"/>
      <c r="I1681" s="35">
        <v>18</v>
      </c>
      <c r="J1681" s="55">
        <f t="shared" si="676"/>
        <v>1561</v>
      </c>
      <c r="K1681" s="55">
        <f t="shared" si="677"/>
        <v>53</v>
      </c>
      <c r="L1681" s="35">
        <v>567</v>
      </c>
      <c r="M1681" s="19">
        <v>394</v>
      </c>
      <c r="N1681" s="19"/>
      <c r="O1681" s="19">
        <v>18</v>
      </c>
      <c r="P1681" s="45">
        <v>14</v>
      </c>
      <c r="Q1681" s="45"/>
      <c r="R1681" s="55">
        <f t="shared" si="672"/>
        <v>961</v>
      </c>
      <c r="S1681" s="55">
        <f t="shared" si="678"/>
        <v>32</v>
      </c>
      <c r="T1681" s="57">
        <f t="shared" si="673"/>
        <v>85</v>
      </c>
      <c r="U1681" s="51">
        <v>4.3099999999999996</v>
      </c>
      <c r="V1681" s="44">
        <v>4.5</v>
      </c>
      <c r="W1681" s="44">
        <v>8.1</v>
      </c>
      <c r="X1681" s="44"/>
      <c r="Y1681" s="44"/>
      <c r="Z1681" s="44"/>
      <c r="AA1681" s="44"/>
      <c r="AB1681" s="44"/>
      <c r="AC1681" s="68">
        <f t="shared" si="663"/>
        <v>0</v>
      </c>
      <c r="AD1681" s="134"/>
      <c r="AE1681" s="20">
        <f t="shared" si="664"/>
        <v>0</v>
      </c>
      <c r="AF1681" s="85">
        <f t="shared" si="675"/>
        <v>101.91</v>
      </c>
      <c r="AG1681" s="21">
        <f t="shared" si="674"/>
        <v>101.91</v>
      </c>
      <c r="AH1681" s="82"/>
      <c r="AI1681" s="78"/>
      <c r="AJ1681" s="22">
        <f t="shared" si="657"/>
        <v>101.91</v>
      </c>
      <c r="AK1681" s="23">
        <f t="shared" si="658"/>
        <v>13.803999999999988</v>
      </c>
      <c r="AL1681" s="58"/>
      <c r="AM1681" s="24">
        <f t="shared" si="679"/>
        <v>0</v>
      </c>
      <c r="AN1681" s="25">
        <f t="shared" si="665"/>
        <v>115.71399999999998</v>
      </c>
      <c r="AO1681" s="28">
        <f t="shared" si="666"/>
        <v>115.71399999999998</v>
      </c>
      <c r="AP1681" s="79"/>
      <c r="AQ1681" s="24">
        <v>65</v>
      </c>
      <c r="AR1681" s="25">
        <v>200</v>
      </c>
      <c r="AS1681" s="25">
        <v>0</v>
      </c>
      <c r="AT1681" s="25">
        <v>16</v>
      </c>
      <c r="AU1681" s="25">
        <v>15</v>
      </c>
      <c r="AV1681" s="62">
        <f t="shared" ref="AV1681:AV1696" si="680">SUM(AQ1681:AU1681)</f>
        <v>296</v>
      </c>
      <c r="AW1681" s="64">
        <f t="shared" si="668"/>
        <v>281.2</v>
      </c>
      <c r="AX1681" s="114">
        <v>6</v>
      </c>
      <c r="AY1681" s="114">
        <v>20</v>
      </c>
      <c r="AZ1681" s="114">
        <v>8</v>
      </c>
      <c r="BA1681" s="114">
        <v>1</v>
      </c>
      <c r="BB1681" s="81">
        <f t="shared" si="669"/>
        <v>35</v>
      </c>
      <c r="BC1681" s="80">
        <f t="shared" si="670"/>
        <v>246.2</v>
      </c>
      <c r="BD1681" s="36">
        <f t="shared" si="659"/>
        <v>115.71399999999998</v>
      </c>
      <c r="BE1681" s="80">
        <f t="shared" si="671"/>
        <v>128.024</v>
      </c>
    </row>
    <row r="1682" spans="1:57" ht="17.399999999999999">
      <c r="A1682" s="217">
        <v>41943</v>
      </c>
      <c r="B1682" s="201" t="str">
        <f t="shared" si="662"/>
        <v>06:00:00</v>
      </c>
      <c r="C1682" s="27" t="s">
        <v>12</v>
      </c>
      <c r="D1682" s="44">
        <v>688</v>
      </c>
      <c r="E1682" s="44">
        <v>269</v>
      </c>
      <c r="F1682" s="44">
        <v>498</v>
      </c>
      <c r="G1682" s="44">
        <v>33</v>
      </c>
      <c r="H1682" s="44"/>
      <c r="I1682" s="35">
        <v>16</v>
      </c>
      <c r="J1682" s="55">
        <f t="shared" si="676"/>
        <v>1455</v>
      </c>
      <c r="K1682" s="55">
        <f t="shared" si="677"/>
        <v>49</v>
      </c>
      <c r="L1682" s="35">
        <v>536</v>
      </c>
      <c r="M1682" s="19">
        <v>395</v>
      </c>
      <c r="N1682" s="19"/>
      <c r="O1682" s="19">
        <v>18</v>
      </c>
      <c r="P1682" s="56">
        <v>14</v>
      </c>
      <c r="Q1682" s="45"/>
      <c r="R1682" s="55">
        <f t="shared" si="672"/>
        <v>931</v>
      </c>
      <c r="S1682" s="55">
        <f t="shared" si="678"/>
        <v>32</v>
      </c>
      <c r="T1682" s="57">
        <f t="shared" si="673"/>
        <v>81</v>
      </c>
      <c r="U1682" s="51">
        <v>3.99</v>
      </c>
      <c r="V1682" s="44">
        <v>3.8</v>
      </c>
      <c r="W1682" s="44">
        <v>7</v>
      </c>
      <c r="X1682" s="44"/>
      <c r="Y1682" s="44"/>
      <c r="Z1682" s="44"/>
      <c r="AA1682" s="44"/>
      <c r="AB1682" s="44"/>
      <c r="AC1682" s="68">
        <f t="shared" si="663"/>
        <v>0</v>
      </c>
      <c r="AD1682" s="134"/>
      <c r="AE1682" s="20">
        <f t="shared" si="664"/>
        <v>0</v>
      </c>
      <c r="AF1682" s="85">
        <f t="shared" si="675"/>
        <v>95.789999999999992</v>
      </c>
      <c r="AG1682" s="21">
        <f t="shared" si="674"/>
        <v>95.789999999999992</v>
      </c>
      <c r="AH1682" s="82"/>
      <c r="AI1682" s="78"/>
      <c r="AJ1682" s="22">
        <f t="shared" si="657"/>
        <v>95.789999999999992</v>
      </c>
      <c r="AK1682" s="23">
        <f t="shared" si="658"/>
        <v>19.923999999999992</v>
      </c>
      <c r="AL1682" s="58"/>
      <c r="AM1682" s="24">
        <f t="shared" si="679"/>
        <v>0</v>
      </c>
      <c r="AN1682" s="25">
        <f t="shared" si="665"/>
        <v>115.71399999999998</v>
      </c>
      <c r="AO1682" s="28">
        <f t="shared" si="666"/>
        <v>115.71399999999998</v>
      </c>
      <c r="AP1682" s="79"/>
      <c r="AQ1682" s="24">
        <v>65</v>
      </c>
      <c r="AR1682" s="25">
        <v>200</v>
      </c>
      <c r="AS1682" s="25">
        <v>0</v>
      </c>
      <c r="AT1682" s="25">
        <v>16</v>
      </c>
      <c r="AU1682" s="25">
        <v>15</v>
      </c>
      <c r="AV1682" s="62">
        <f t="shared" si="680"/>
        <v>296</v>
      </c>
      <c r="AW1682" s="64">
        <f t="shared" si="668"/>
        <v>281.2</v>
      </c>
      <c r="AX1682" s="114">
        <v>6</v>
      </c>
      <c r="AY1682" s="114">
        <v>20</v>
      </c>
      <c r="AZ1682" s="114">
        <v>8</v>
      </c>
      <c r="BA1682" s="114">
        <v>1</v>
      </c>
      <c r="BB1682" s="81">
        <f t="shared" si="669"/>
        <v>35</v>
      </c>
      <c r="BC1682" s="80">
        <f t="shared" si="670"/>
        <v>246.2</v>
      </c>
      <c r="BD1682" s="36">
        <f t="shared" si="659"/>
        <v>115.71399999999998</v>
      </c>
      <c r="BE1682" s="80">
        <f t="shared" si="671"/>
        <v>128.024</v>
      </c>
    </row>
    <row r="1683" spans="1:57" ht="17.399999999999999">
      <c r="A1683" s="217">
        <v>41943</v>
      </c>
      <c r="B1683" s="201" t="str">
        <f t="shared" si="662"/>
        <v>06:30:00</v>
      </c>
      <c r="C1683" s="27" t="s">
        <v>44</v>
      </c>
      <c r="D1683" s="44">
        <v>691</v>
      </c>
      <c r="E1683" s="44">
        <v>257</v>
      </c>
      <c r="F1683" s="44">
        <v>496</v>
      </c>
      <c r="G1683" s="44">
        <v>33</v>
      </c>
      <c r="H1683" s="44"/>
      <c r="I1683" s="35">
        <v>16</v>
      </c>
      <c r="J1683" s="55">
        <f t="shared" si="676"/>
        <v>1444</v>
      </c>
      <c r="K1683" s="55">
        <f t="shared" si="677"/>
        <v>49</v>
      </c>
      <c r="L1683" s="35">
        <v>525</v>
      </c>
      <c r="M1683" s="19">
        <v>390</v>
      </c>
      <c r="N1683" s="19"/>
      <c r="O1683" s="56">
        <v>17</v>
      </c>
      <c r="P1683" s="56">
        <v>14</v>
      </c>
      <c r="Q1683" s="45"/>
      <c r="R1683" s="55">
        <f t="shared" si="672"/>
        <v>915</v>
      </c>
      <c r="S1683" s="55">
        <f t="shared" si="678"/>
        <v>31</v>
      </c>
      <c r="T1683" s="57">
        <f t="shared" si="673"/>
        <v>80</v>
      </c>
      <c r="U1683" s="51">
        <v>3.99</v>
      </c>
      <c r="V1683" s="44">
        <v>3.5</v>
      </c>
      <c r="W1683" s="44">
        <v>7</v>
      </c>
      <c r="X1683" s="44"/>
      <c r="Y1683" s="44"/>
      <c r="Z1683" s="44"/>
      <c r="AA1683" s="44"/>
      <c r="AB1683" s="44"/>
      <c r="AC1683" s="68">
        <f t="shared" si="663"/>
        <v>0</v>
      </c>
      <c r="AD1683" s="134"/>
      <c r="AE1683" s="20">
        <f t="shared" si="664"/>
        <v>0</v>
      </c>
      <c r="AF1683" s="85">
        <f t="shared" si="675"/>
        <v>94.49</v>
      </c>
      <c r="AG1683" s="21">
        <f t="shared" si="674"/>
        <v>94.49</v>
      </c>
      <c r="AH1683" s="82"/>
      <c r="AI1683" s="78"/>
      <c r="AJ1683" s="22">
        <f t="shared" si="657"/>
        <v>94.49</v>
      </c>
      <c r="AK1683" s="23">
        <f t="shared" si="658"/>
        <v>21.22399999999999</v>
      </c>
      <c r="AL1683" s="58"/>
      <c r="AM1683" s="24">
        <f t="shared" si="679"/>
        <v>0</v>
      </c>
      <c r="AN1683" s="25">
        <f t="shared" si="665"/>
        <v>115.71399999999998</v>
      </c>
      <c r="AO1683" s="28">
        <f t="shared" si="666"/>
        <v>115.71399999999998</v>
      </c>
      <c r="AP1683" s="79"/>
      <c r="AQ1683" s="24">
        <v>65</v>
      </c>
      <c r="AR1683" s="25">
        <v>200</v>
      </c>
      <c r="AS1683" s="25">
        <v>0</v>
      </c>
      <c r="AT1683" s="25">
        <v>16</v>
      </c>
      <c r="AU1683" s="25">
        <v>15</v>
      </c>
      <c r="AV1683" s="62">
        <f t="shared" si="680"/>
        <v>296</v>
      </c>
      <c r="AW1683" s="64">
        <f>AV1683*0.95</f>
        <v>281.2</v>
      </c>
      <c r="AX1683" s="114">
        <v>6</v>
      </c>
      <c r="AY1683" s="114">
        <v>20</v>
      </c>
      <c r="AZ1683" s="114">
        <v>8</v>
      </c>
      <c r="BA1683" s="114">
        <v>1</v>
      </c>
      <c r="BB1683" s="81">
        <f t="shared" si="669"/>
        <v>35</v>
      </c>
      <c r="BC1683" s="80">
        <f t="shared" si="670"/>
        <v>246.2</v>
      </c>
      <c r="BD1683" s="36">
        <f t="shared" si="659"/>
        <v>115.71399999999998</v>
      </c>
      <c r="BE1683" s="80">
        <f t="shared" si="671"/>
        <v>128.024</v>
      </c>
    </row>
    <row r="1684" spans="1:57" ht="17.399999999999999">
      <c r="A1684" s="217">
        <v>41943</v>
      </c>
      <c r="B1684" s="201" t="str">
        <f t="shared" si="662"/>
        <v>07:00:00</v>
      </c>
      <c r="C1684" s="214" t="s">
        <v>13</v>
      </c>
      <c r="D1684" s="44">
        <v>717</v>
      </c>
      <c r="E1684" s="44">
        <v>283</v>
      </c>
      <c r="F1684" s="44">
        <v>482</v>
      </c>
      <c r="G1684" s="44">
        <v>35</v>
      </c>
      <c r="H1684" s="44"/>
      <c r="I1684" s="35">
        <v>15</v>
      </c>
      <c r="J1684" s="55">
        <f t="shared" si="676"/>
        <v>1482</v>
      </c>
      <c r="K1684" s="55">
        <f t="shared" si="677"/>
        <v>50</v>
      </c>
      <c r="L1684" s="35">
        <v>510</v>
      </c>
      <c r="M1684" s="19">
        <v>403</v>
      </c>
      <c r="N1684" s="19"/>
      <c r="O1684" s="56">
        <v>17</v>
      </c>
      <c r="P1684" s="56">
        <v>14</v>
      </c>
      <c r="Q1684" s="45"/>
      <c r="R1684" s="55">
        <f t="shared" si="672"/>
        <v>913</v>
      </c>
      <c r="S1684" s="55">
        <f t="shared" si="678"/>
        <v>31</v>
      </c>
      <c r="T1684" s="57">
        <f t="shared" si="673"/>
        <v>81</v>
      </c>
      <c r="U1684" s="44">
        <v>3.72</v>
      </c>
      <c r="V1684" s="44">
        <v>3.5</v>
      </c>
      <c r="W1684" s="140">
        <v>6.1</v>
      </c>
      <c r="X1684" s="44"/>
      <c r="Y1684" s="44"/>
      <c r="Z1684" s="44"/>
      <c r="AA1684" s="44"/>
      <c r="AB1684" s="44"/>
      <c r="AC1684" s="68">
        <f t="shared" si="663"/>
        <v>0</v>
      </c>
      <c r="AD1684" s="134"/>
      <c r="AE1684" s="20">
        <f t="shared" si="664"/>
        <v>0</v>
      </c>
      <c r="AF1684" s="85">
        <f t="shared" si="675"/>
        <v>94.32</v>
      </c>
      <c r="AG1684" s="21">
        <f t="shared" si="674"/>
        <v>94.32</v>
      </c>
      <c r="AH1684" s="82"/>
      <c r="AI1684" s="78"/>
      <c r="AJ1684" s="22">
        <f t="shared" si="657"/>
        <v>94.32</v>
      </c>
      <c r="AK1684" s="23">
        <f t="shared" si="658"/>
        <v>19.16149999999999</v>
      </c>
      <c r="AL1684" s="58"/>
      <c r="AM1684" s="24">
        <f t="shared" si="679"/>
        <v>0</v>
      </c>
      <c r="AN1684" s="25">
        <f t="shared" si="665"/>
        <v>113.48149999999998</v>
      </c>
      <c r="AO1684" s="28">
        <f t="shared" si="666"/>
        <v>113.48149999999998</v>
      </c>
      <c r="AP1684" s="79"/>
      <c r="AQ1684" s="24">
        <v>60</v>
      </c>
      <c r="AR1684" s="25">
        <v>200</v>
      </c>
      <c r="AS1684" s="25">
        <v>0</v>
      </c>
      <c r="AT1684" s="25">
        <v>16</v>
      </c>
      <c r="AU1684" s="25">
        <v>15</v>
      </c>
      <c r="AV1684" s="62">
        <f t="shared" si="680"/>
        <v>291</v>
      </c>
      <c r="AW1684" s="64">
        <f>AV1684*0.95</f>
        <v>276.45</v>
      </c>
      <c r="AX1684" s="114">
        <v>6</v>
      </c>
      <c r="AY1684" s="114">
        <v>20</v>
      </c>
      <c r="AZ1684" s="114">
        <v>8</v>
      </c>
      <c r="BA1684" s="114">
        <v>1</v>
      </c>
      <c r="BB1684" s="81">
        <f t="shared" si="669"/>
        <v>35</v>
      </c>
      <c r="BC1684" s="80">
        <f t="shared" si="670"/>
        <v>241.45</v>
      </c>
      <c r="BD1684" s="36">
        <f t="shared" si="659"/>
        <v>113.48149999999998</v>
      </c>
      <c r="BE1684" s="80">
        <f t="shared" si="671"/>
        <v>125.554</v>
      </c>
    </row>
    <row r="1685" spans="1:57" ht="17.399999999999999">
      <c r="A1685" s="217">
        <v>41943</v>
      </c>
      <c r="B1685" s="201" t="str">
        <f t="shared" si="662"/>
        <v>07:30:00</v>
      </c>
      <c r="C1685" s="27" t="s">
        <v>30</v>
      </c>
      <c r="D1685" s="44">
        <v>793</v>
      </c>
      <c r="E1685" s="44">
        <v>328</v>
      </c>
      <c r="F1685" s="44">
        <v>515</v>
      </c>
      <c r="G1685" s="44">
        <v>38</v>
      </c>
      <c r="H1685" s="44"/>
      <c r="I1685" s="35">
        <v>16</v>
      </c>
      <c r="J1685" s="55">
        <f t="shared" si="676"/>
        <v>1636</v>
      </c>
      <c r="K1685" s="55">
        <f t="shared" si="677"/>
        <v>54</v>
      </c>
      <c r="L1685" s="35">
        <v>541</v>
      </c>
      <c r="M1685" s="19">
        <v>431</v>
      </c>
      <c r="N1685" s="19"/>
      <c r="O1685" s="56">
        <v>18</v>
      </c>
      <c r="P1685" s="56">
        <v>15</v>
      </c>
      <c r="Q1685" s="45"/>
      <c r="R1685" s="55">
        <f t="shared" si="672"/>
        <v>972</v>
      </c>
      <c r="S1685" s="55">
        <f t="shared" si="678"/>
        <v>33</v>
      </c>
      <c r="T1685" s="57">
        <f t="shared" si="673"/>
        <v>87</v>
      </c>
      <c r="U1685" s="44">
        <v>3.72</v>
      </c>
      <c r="V1685" s="44">
        <v>3.5</v>
      </c>
      <c r="W1685" s="140">
        <v>6.1</v>
      </c>
      <c r="X1685" s="44"/>
      <c r="Y1685" s="44"/>
      <c r="Z1685" s="44"/>
      <c r="AA1685" s="44"/>
      <c r="AB1685" s="44"/>
      <c r="AC1685" s="68">
        <f t="shared" si="663"/>
        <v>0</v>
      </c>
      <c r="AD1685" s="134"/>
      <c r="AE1685" s="20">
        <f t="shared" si="664"/>
        <v>0</v>
      </c>
      <c r="AF1685" s="85">
        <f t="shared" si="675"/>
        <v>100.32</v>
      </c>
      <c r="AG1685" s="21">
        <f t="shared" si="674"/>
        <v>100.32</v>
      </c>
      <c r="AH1685" s="82"/>
      <c r="AI1685" s="78"/>
      <c r="AJ1685" s="22">
        <f t="shared" si="657"/>
        <v>100.32</v>
      </c>
      <c r="AK1685" s="23">
        <f t="shared" si="658"/>
        <v>13.16149999999999</v>
      </c>
      <c r="AL1685" s="58"/>
      <c r="AM1685" s="24">
        <f t="shared" si="679"/>
        <v>0</v>
      </c>
      <c r="AN1685" s="25">
        <f t="shared" si="665"/>
        <v>113.48149999999998</v>
      </c>
      <c r="AO1685" s="28">
        <f t="shared" si="666"/>
        <v>113.48149999999998</v>
      </c>
      <c r="AP1685" s="79"/>
      <c r="AQ1685" s="24">
        <v>60</v>
      </c>
      <c r="AR1685" s="25">
        <v>200</v>
      </c>
      <c r="AS1685" s="25">
        <v>0</v>
      </c>
      <c r="AT1685" s="25">
        <v>16</v>
      </c>
      <c r="AU1685" s="25">
        <v>15</v>
      </c>
      <c r="AV1685" s="62">
        <f t="shared" si="680"/>
        <v>291</v>
      </c>
      <c r="AW1685" s="64">
        <f>AV1685*0.95</f>
        <v>276.45</v>
      </c>
      <c r="AX1685" s="114">
        <v>6</v>
      </c>
      <c r="AY1685" s="114">
        <v>20</v>
      </c>
      <c r="AZ1685" s="114">
        <v>8</v>
      </c>
      <c r="BA1685" s="114">
        <v>1</v>
      </c>
      <c r="BB1685" s="81">
        <f t="shared" si="669"/>
        <v>35</v>
      </c>
      <c r="BC1685" s="80">
        <f t="shared" si="670"/>
        <v>241.45</v>
      </c>
      <c r="BD1685" s="36">
        <f t="shared" si="659"/>
        <v>113.48149999999998</v>
      </c>
      <c r="BE1685" s="80">
        <f t="shared" si="671"/>
        <v>125.554</v>
      </c>
    </row>
    <row r="1686" spans="1:57" ht="17.399999999999999">
      <c r="A1686" s="217">
        <v>41943</v>
      </c>
      <c r="B1686" s="201" t="str">
        <f t="shared" si="662"/>
        <v>08:00:00</v>
      </c>
      <c r="C1686" s="27" t="s">
        <v>14</v>
      </c>
      <c r="D1686" s="44">
        <v>843</v>
      </c>
      <c r="E1686" s="44">
        <v>370</v>
      </c>
      <c r="F1686" s="44">
        <v>551</v>
      </c>
      <c r="G1686" s="44">
        <v>41</v>
      </c>
      <c r="H1686" s="44"/>
      <c r="I1686" s="35">
        <v>17</v>
      </c>
      <c r="J1686" s="55">
        <f t="shared" si="676"/>
        <v>1764</v>
      </c>
      <c r="K1686" s="55">
        <f t="shared" si="677"/>
        <v>58</v>
      </c>
      <c r="L1686" s="44">
        <v>583</v>
      </c>
      <c r="M1686" s="19">
        <v>483</v>
      </c>
      <c r="N1686" s="19"/>
      <c r="O1686" s="56">
        <v>19</v>
      </c>
      <c r="P1686" s="56">
        <v>17</v>
      </c>
      <c r="Q1686" s="45"/>
      <c r="R1686" s="55">
        <f t="shared" si="672"/>
        <v>1066</v>
      </c>
      <c r="S1686" s="55">
        <f t="shared" si="678"/>
        <v>36</v>
      </c>
      <c r="T1686" s="57">
        <f t="shared" si="673"/>
        <v>94</v>
      </c>
      <c r="U1686" s="44">
        <v>4.09</v>
      </c>
      <c r="V1686" s="44">
        <v>4.5</v>
      </c>
      <c r="W1686" s="140">
        <v>6.9</v>
      </c>
      <c r="X1686" s="60"/>
      <c r="Y1686" s="44"/>
      <c r="Z1686" s="44"/>
      <c r="AA1686" s="44"/>
      <c r="AB1686" s="44"/>
      <c r="AC1686" s="68">
        <f t="shared" si="663"/>
        <v>0</v>
      </c>
      <c r="AD1686" s="134"/>
      <c r="AE1686" s="20">
        <f t="shared" si="664"/>
        <v>0</v>
      </c>
      <c r="AF1686" s="85">
        <f t="shared" si="675"/>
        <v>109.49000000000001</v>
      </c>
      <c r="AG1686" s="21">
        <f t="shared" si="674"/>
        <v>109.49000000000001</v>
      </c>
      <c r="AH1686" s="82"/>
      <c r="AI1686" s="78"/>
      <c r="AJ1686" s="22">
        <f t="shared" si="657"/>
        <v>109.49000000000001</v>
      </c>
      <c r="AK1686" s="23">
        <f t="shared" si="658"/>
        <v>3.9914999999999736</v>
      </c>
      <c r="AL1686" s="58"/>
      <c r="AM1686" s="24">
        <f t="shared" si="679"/>
        <v>0</v>
      </c>
      <c r="AN1686" s="25">
        <f t="shared" si="665"/>
        <v>113.48149999999998</v>
      </c>
      <c r="AO1686" s="28">
        <f t="shared" si="666"/>
        <v>113.48149999999998</v>
      </c>
      <c r="AP1686" s="79"/>
      <c r="AQ1686" s="24">
        <v>60</v>
      </c>
      <c r="AR1686" s="25">
        <v>200</v>
      </c>
      <c r="AS1686" s="25">
        <v>0</v>
      </c>
      <c r="AT1686" s="25">
        <v>16</v>
      </c>
      <c r="AU1686" s="25">
        <v>15</v>
      </c>
      <c r="AV1686" s="62">
        <f t="shared" si="680"/>
        <v>291</v>
      </c>
      <c r="AW1686" s="64">
        <f t="shared" ref="AW1686:AW1725" si="681">AV1686*0.95</f>
        <v>276.45</v>
      </c>
      <c r="AX1686" s="114">
        <v>6</v>
      </c>
      <c r="AY1686" s="114">
        <v>20</v>
      </c>
      <c r="AZ1686" s="114">
        <v>8</v>
      </c>
      <c r="BA1686" s="114">
        <v>1</v>
      </c>
      <c r="BB1686" s="81">
        <f t="shared" si="669"/>
        <v>35</v>
      </c>
      <c r="BC1686" s="80">
        <f t="shared" si="670"/>
        <v>241.45</v>
      </c>
      <c r="BD1686" s="36">
        <f t="shared" si="659"/>
        <v>113.48149999999998</v>
      </c>
      <c r="BE1686" s="80">
        <f t="shared" si="671"/>
        <v>125.554</v>
      </c>
    </row>
    <row r="1687" spans="1:57" ht="17.399999999999999">
      <c r="A1687" s="217">
        <v>41943</v>
      </c>
      <c r="B1687" s="201" t="str">
        <f t="shared" si="662"/>
        <v>08:30:00</v>
      </c>
      <c r="C1687" s="27" t="s">
        <v>31</v>
      </c>
      <c r="D1687" s="44">
        <v>918</v>
      </c>
      <c r="E1687" s="44">
        <v>365</v>
      </c>
      <c r="F1687" s="44">
        <v>540</v>
      </c>
      <c r="G1687" s="44">
        <v>44</v>
      </c>
      <c r="H1687" s="44"/>
      <c r="I1687" s="35">
        <v>17</v>
      </c>
      <c r="J1687" s="55">
        <f t="shared" si="676"/>
        <v>1823</v>
      </c>
      <c r="K1687" s="55">
        <f t="shared" si="677"/>
        <v>61</v>
      </c>
      <c r="L1687" s="44">
        <v>605</v>
      </c>
      <c r="M1687" s="19">
        <v>533</v>
      </c>
      <c r="N1687" s="19"/>
      <c r="O1687" s="56">
        <v>20</v>
      </c>
      <c r="P1687" s="56">
        <v>18</v>
      </c>
      <c r="Q1687" s="45"/>
      <c r="R1687" s="55">
        <f t="shared" si="672"/>
        <v>1138</v>
      </c>
      <c r="S1687" s="55">
        <f t="shared" si="678"/>
        <v>38</v>
      </c>
      <c r="T1687" s="57">
        <f t="shared" si="673"/>
        <v>99</v>
      </c>
      <c r="U1687" s="44">
        <v>4.09</v>
      </c>
      <c r="V1687" s="44">
        <v>4.5</v>
      </c>
      <c r="W1687" s="140">
        <v>6.9</v>
      </c>
      <c r="X1687" s="44"/>
      <c r="Y1687" s="44"/>
      <c r="Z1687" s="44"/>
      <c r="AA1687" s="44"/>
      <c r="AB1687" s="44"/>
      <c r="AC1687" s="68">
        <f t="shared" si="663"/>
        <v>0</v>
      </c>
      <c r="AD1687" s="134"/>
      <c r="AE1687" s="20">
        <f t="shared" si="664"/>
        <v>0</v>
      </c>
      <c r="AF1687" s="85">
        <f t="shared" si="675"/>
        <v>114.49000000000001</v>
      </c>
      <c r="AG1687" s="21">
        <f t="shared" si="674"/>
        <v>114.49000000000001</v>
      </c>
      <c r="AH1687" s="82"/>
      <c r="AI1687" s="78"/>
      <c r="AJ1687" s="22">
        <f t="shared" si="657"/>
        <v>114.49000000000001</v>
      </c>
      <c r="AK1687" s="23">
        <f t="shared" si="658"/>
        <v>-1.0085000000000264</v>
      </c>
      <c r="AL1687" s="58"/>
      <c r="AM1687" s="24">
        <f t="shared" si="679"/>
        <v>0</v>
      </c>
      <c r="AN1687" s="25">
        <f t="shared" si="665"/>
        <v>113.48149999999998</v>
      </c>
      <c r="AO1687" s="28">
        <f t="shared" si="666"/>
        <v>113.48149999999998</v>
      </c>
      <c r="AP1687" s="79"/>
      <c r="AQ1687" s="24">
        <v>60</v>
      </c>
      <c r="AR1687" s="25">
        <v>200</v>
      </c>
      <c r="AS1687" s="25">
        <v>0</v>
      </c>
      <c r="AT1687" s="25">
        <v>16</v>
      </c>
      <c r="AU1687" s="25">
        <v>15</v>
      </c>
      <c r="AV1687" s="62">
        <f t="shared" si="680"/>
        <v>291</v>
      </c>
      <c r="AW1687" s="64">
        <f t="shared" si="681"/>
        <v>276.45</v>
      </c>
      <c r="AX1687" s="114">
        <v>6</v>
      </c>
      <c r="AY1687" s="114">
        <v>20</v>
      </c>
      <c r="AZ1687" s="114">
        <v>8</v>
      </c>
      <c r="BA1687" s="114">
        <v>1</v>
      </c>
      <c r="BB1687" s="81">
        <f t="shared" si="669"/>
        <v>35</v>
      </c>
      <c r="BC1687" s="80">
        <f t="shared" si="670"/>
        <v>241.45</v>
      </c>
      <c r="BD1687" s="36">
        <f t="shared" si="659"/>
        <v>113.48149999999998</v>
      </c>
      <c r="BE1687" s="80">
        <f t="shared" si="671"/>
        <v>125.554</v>
      </c>
    </row>
    <row r="1688" spans="1:57" ht="17.399999999999999">
      <c r="A1688" s="217">
        <v>41943</v>
      </c>
      <c r="B1688" s="201" t="str">
        <f t="shared" si="662"/>
        <v>09:00:00</v>
      </c>
      <c r="C1688" s="27" t="s">
        <v>15</v>
      </c>
      <c r="D1688" s="44">
        <v>965</v>
      </c>
      <c r="E1688" s="44">
        <v>379</v>
      </c>
      <c r="F1688" s="44">
        <v>547</v>
      </c>
      <c r="G1688" s="44">
        <v>46</v>
      </c>
      <c r="H1688" s="44"/>
      <c r="I1688" s="35">
        <v>18</v>
      </c>
      <c r="J1688" s="55">
        <f t="shared" si="676"/>
        <v>1891</v>
      </c>
      <c r="K1688" s="55">
        <f t="shared" si="677"/>
        <v>64</v>
      </c>
      <c r="L1688" s="44">
        <v>629</v>
      </c>
      <c r="M1688" s="19">
        <v>544</v>
      </c>
      <c r="N1688" s="19"/>
      <c r="O1688" s="56">
        <v>21</v>
      </c>
      <c r="P1688" s="56">
        <v>19</v>
      </c>
      <c r="Q1688" s="45"/>
      <c r="R1688" s="55">
        <f t="shared" si="672"/>
        <v>1173</v>
      </c>
      <c r="S1688" s="55">
        <f t="shared" si="678"/>
        <v>40</v>
      </c>
      <c r="T1688" s="57">
        <f t="shared" si="673"/>
        <v>104</v>
      </c>
      <c r="U1688" s="44">
        <v>4.2</v>
      </c>
      <c r="V1688" s="44">
        <v>4.5</v>
      </c>
      <c r="W1688" s="140">
        <v>7.5</v>
      </c>
      <c r="X1688" s="44"/>
      <c r="Y1688" s="44"/>
      <c r="Z1688" s="44"/>
      <c r="AA1688" s="44"/>
      <c r="AB1688" s="44"/>
      <c r="AC1688" s="68">
        <f t="shared" si="663"/>
        <v>0</v>
      </c>
      <c r="AD1688" s="134"/>
      <c r="AE1688" s="20">
        <f t="shared" si="664"/>
        <v>0</v>
      </c>
      <c r="AF1688" s="85">
        <f t="shared" si="675"/>
        <v>120.2</v>
      </c>
      <c r="AG1688" s="21">
        <f t="shared" si="674"/>
        <v>120.2</v>
      </c>
      <c r="AH1688" s="82"/>
      <c r="AI1688" s="78"/>
      <c r="AJ1688" s="22">
        <f t="shared" si="657"/>
        <v>120.2</v>
      </c>
      <c r="AK1688" s="23">
        <f t="shared" si="658"/>
        <v>-6.7185000000000201</v>
      </c>
      <c r="AL1688" s="58"/>
      <c r="AM1688" s="24">
        <f t="shared" si="679"/>
        <v>0</v>
      </c>
      <c r="AN1688" s="25">
        <f t="shared" si="665"/>
        <v>113.48149999999998</v>
      </c>
      <c r="AO1688" s="28">
        <f t="shared" si="666"/>
        <v>113.48149999999998</v>
      </c>
      <c r="AP1688" s="79"/>
      <c r="AQ1688" s="24">
        <v>60</v>
      </c>
      <c r="AR1688" s="25">
        <v>200</v>
      </c>
      <c r="AS1688" s="25">
        <v>0</v>
      </c>
      <c r="AT1688" s="25">
        <v>16</v>
      </c>
      <c r="AU1688" s="25">
        <v>15</v>
      </c>
      <c r="AV1688" s="62">
        <f t="shared" si="680"/>
        <v>291</v>
      </c>
      <c r="AW1688" s="64">
        <f t="shared" si="681"/>
        <v>276.45</v>
      </c>
      <c r="AX1688" s="114">
        <v>6</v>
      </c>
      <c r="AY1688" s="114">
        <v>20</v>
      </c>
      <c r="AZ1688" s="114">
        <v>8</v>
      </c>
      <c r="BA1688" s="114">
        <v>1</v>
      </c>
      <c r="BB1688" s="81">
        <f t="shared" si="669"/>
        <v>35</v>
      </c>
      <c r="BC1688" s="80">
        <f t="shared" si="670"/>
        <v>241.45</v>
      </c>
      <c r="BD1688" s="36">
        <f t="shared" si="659"/>
        <v>113.48149999999998</v>
      </c>
      <c r="BE1688" s="80">
        <f t="shared" si="671"/>
        <v>125.554</v>
      </c>
    </row>
    <row r="1689" spans="1:57" ht="17.399999999999999">
      <c r="A1689" s="217">
        <v>41943</v>
      </c>
      <c r="B1689" s="201" t="str">
        <f t="shared" si="662"/>
        <v>09:30:00</v>
      </c>
      <c r="C1689" s="27" t="s">
        <v>32</v>
      </c>
      <c r="D1689" s="44">
        <v>990</v>
      </c>
      <c r="E1689" s="44">
        <v>315</v>
      </c>
      <c r="F1689" s="44">
        <v>607</v>
      </c>
      <c r="G1689" s="44">
        <v>45</v>
      </c>
      <c r="H1689" s="44"/>
      <c r="I1689" s="35">
        <v>19</v>
      </c>
      <c r="J1689" s="55">
        <f t="shared" si="676"/>
        <v>1912</v>
      </c>
      <c r="K1689" s="55">
        <f t="shared" si="677"/>
        <v>64</v>
      </c>
      <c r="L1689" s="44">
        <v>624</v>
      </c>
      <c r="M1689" s="19">
        <v>537</v>
      </c>
      <c r="N1689" s="19"/>
      <c r="O1689" s="56">
        <v>21</v>
      </c>
      <c r="P1689" s="56">
        <v>18</v>
      </c>
      <c r="Q1689" s="45"/>
      <c r="R1689" s="55">
        <f t="shared" si="672"/>
        <v>1161</v>
      </c>
      <c r="S1689" s="55">
        <f t="shared" si="678"/>
        <v>39</v>
      </c>
      <c r="T1689" s="57">
        <f t="shared" si="673"/>
        <v>103</v>
      </c>
      <c r="U1689" s="44">
        <v>4.2</v>
      </c>
      <c r="V1689" s="44">
        <v>4</v>
      </c>
      <c r="W1689" s="140">
        <v>7.5</v>
      </c>
      <c r="X1689" s="44"/>
      <c r="Y1689" s="44"/>
      <c r="Z1689" s="44"/>
      <c r="AA1689" s="44"/>
      <c r="AB1689" s="44"/>
      <c r="AC1689" s="68">
        <f t="shared" si="663"/>
        <v>0</v>
      </c>
      <c r="AD1689" s="134"/>
      <c r="AE1689" s="20">
        <f t="shared" si="664"/>
        <v>0</v>
      </c>
      <c r="AF1689" s="85">
        <f t="shared" si="675"/>
        <v>118.7</v>
      </c>
      <c r="AG1689" s="21">
        <f t="shared" si="674"/>
        <v>118.7</v>
      </c>
      <c r="AH1689" s="82"/>
      <c r="AI1689" s="78"/>
      <c r="AJ1689" s="22">
        <f t="shared" si="657"/>
        <v>118.7</v>
      </c>
      <c r="AK1689" s="23">
        <f t="shared" si="658"/>
        <v>-5.2185000000000201</v>
      </c>
      <c r="AL1689" s="58"/>
      <c r="AM1689" s="24">
        <f t="shared" si="679"/>
        <v>0</v>
      </c>
      <c r="AN1689" s="25">
        <f t="shared" si="665"/>
        <v>113.48149999999998</v>
      </c>
      <c r="AO1689" s="28">
        <f t="shared" si="666"/>
        <v>113.48149999999998</v>
      </c>
      <c r="AP1689" s="79"/>
      <c r="AQ1689" s="24">
        <v>60</v>
      </c>
      <c r="AR1689" s="25">
        <v>200</v>
      </c>
      <c r="AS1689" s="25">
        <v>0</v>
      </c>
      <c r="AT1689" s="25">
        <v>16</v>
      </c>
      <c r="AU1689" s="25">
        <v>15</v>
      </c>
      <c r="AV1689" s="62">
        <f t="shared" si="680"/>
        <v>291</v>
      </c>
      <c r="AW1689" s="64">
        <f t="shared" si="681"/>
        <v>276.45</v>
      </c>
      <c r="AX1689" s="114">
        <v>6</v>
      </c>
      <c r="AY1689" s="114">
        <v>20</v>
      </c>
      <c r="AZ1689" s="114">
        <v>8</v>
      </c>
      <c r="BA1689" s="114">
        <v>1</v>
      </c>
      <c r="BB1689" s="81">
        <f t="shared" si="669"/>
        <v>35</v>
      </c>
      <c r="BC1689" s="80">
        <f t="shared" si="670"/>
        <v>241.45</v>
      </c>
      <c r="BD1689" s="36">
        <f t="shared" si="659"/>
        <v>113.48149999999998</v>
      </c>
      <c r="BE1689" s="80">
        <f t="shared" si="671"/>
        <v>125.554</v>
      </c>
    </row>
    <row r="1690" spans="1:57" ht="17.399999999999999">
      <c r="A1690" s="217">
        <v>41943</v>
      </c>
      <c r="B1690" s="201" t="str">
        <f t="shared" si="662"/>
        <v>10:00:00</v>
      </c>
      <c r="C1690" s="27" t="s">
        <v>16</v>
      </c>
      <c r="D1690" s="44">
        <v>994</v>
      </c>
      <c r="E1690" s="44">
        <v>319</v>
      </c>
      <c r="F1690" s="44">
        <v>615</v>
      </c>
      <c r="G1690" s="44">
        <v>45</v>
      </c>
      <c r="H1690" s="44"/>
      <c r="I1690" s="35">
        <v>19</v>
      </c>
      <c r="J1690" s="55">
        <f t="shared" si="676"/>
        <v>1928</v>
      </c>
      <c r="K1690" s="55">
        <f t="shared" si="677"/>
        <v>64</v>
      </c>
      <c r="L1690" s="44">
        <v>631</v>
      </c>
      <c r="M1690" s="19">
        <v>549</v>
      </c>
      <c r="N1690" s="19"/>
      <c r="O1690" s="56">
        <v>21</v>
      </c>
      <c r="P1690" s="56">
        <v>19</v>
      </c>
      <c r="Q1690" s="45"/>
      <c r="R1690" s="55">
        <f t="shared" si="672"/>
        <v>1180</v>
      </c>
      <c r="S1690" s="55">
        <f t="shared" si="678"/>
        <v>40</v>
      </c>
      <c r="T1690" s="57">
        <f t="shared" si="673"/>
        <v>104</v>
      </c>
      <c r="U1690" s="44">
        <v>4.2</v>
      </c>
      <c r="V1690" s="44">
        <v>4</v>
      </c>
      <c r="W1690" s="44">
        <v>7.9</v>
      </c>
      <c r="X1690" s="44"/>
      <c r="Y1690" s="44"/>
      <c r="Z1690" s="44"/>
      <c r="AA1690" s="44"/>
      <c r="AB1690" s="44"/>
      <c r="AC1690" s="68">
        <f t="shared" si="663"/>
        <v>0</v>
      </c>
      <c r="AD1690" s="134"/>
      <c r="AE1690" s="20">
        <f t="shared" si="664"/>
        <v>0</v>
      </c>
      <c r="AF1690" s="85">
        <f t="shared" si="675"/>
        <v>120.10000000000001</v>
      </c>
      <c r="AG1690" s="21">
        <f t="shared" si="674"/>
        <v>120.10000000000001</v>
      </c>
      <c r="AH1690" s="82"/>
      <c r="AI1690" s="78"/>
      <c r="AJ1690" s="22">
        <f>AF1690+AI1690</f>
        <v>120.10000000000001</v>
      </c>
      <c r="AK1690" s="23">
        <f>AO1690-AF1690</f>
        <v>-6.6185000000000258</v>
      </c>
      <c r="AL1690" s="58"/>
      <c r="AM1690" s="24">
        <f t="shared" si="679"/>
        <v>0</v>
      </c>
      <c r="AN1690" s="25">
        <f t="shared" si="665"/>
        <v>113.48149999999998</v>
      </c>
      <c r="AO1690" s="28">
        <f t="shared" si="666"/>
        <v>113.48149999999998</v>
      </c>
      <c r="AP1690" s="79"/>
      <c r="AQ1690" s="24">
        <v>60</v>
      </c>
      <c r="AR1690" s="25">
        <v>200</v>
      </c>
      <c r="AS1690" s="25">
        <v>0</v>
      </c>
      <c r="AT1690" s="25">
        <v>16</v>
      </c>
      <c r="AU1690" s="25">
        <v>15</v>
      </c>
      <c r="AV1690" s="62">
        <f t="shared" si="680"/>
        <v>291</v>
      </c>
      <c r="AW1690" s="64">
        <f t="shared" si="681"/>
        <v>276.45</v>
      </c>
      <c r="AX1690" s="114">
        <v>6</v>
      </c>
      <c r="AY1690" s="114">
        <v>20</v>
      </c>
      <c r="AZ1690" s="114">
        <v>8</v>
      </c>
      <c r="BA1690" s="114">
        <v>1</v>
      </c>
      <c r="BB1690" s="81">
        <f t="shared" si="669"/>
        <v>35</v>
      </c>
      <c r="BC1690" s="80">
        <f t="shared" si="670"/>
        <v>241.45</v>
      </c>
      <c r="BD1690" s="36">
        <f t="shared" si="659"/>
        <v>113.48149999999998</v>
      </c>
      <c r="BE1690" s="80">
        <f t="shared" si="671"/>
        <v>125.554</v>
      </c>
    </row>
    <row r="1691" spans="1:57" ht="17.399999999999999">
      <c r="A1691" s="217">
        <v>41943</v>
      </c>
      <c r="B1691" s="201" t="str">
        <f t="shared" si="662"/>
        <v>10:30:00</v>
      </c>
      <c r="C1691" s="27" t="s">
        <v>45</v>
      </c>
      <c r="D1691" s="44">
        <v>988</v>
      </c>
      <c r="E1691" s="44">
        <v>318</v>
      </c>
      <c r="F1691" s="44">
        <v>630</v>
      </c>
      <c r="G1691" s="44">
        <v>45</v>
      </c>
      <c r="H1691" s="44"/>
      <c r="I1691" s="35">
        <v>20</v>
      </c>
      <c r="J1691" s="55">
        <f t="shared" si="676"/>
        <v>1936</v>
      </c>
      <c r="K1691" s="55">
        <f t="shared" si="677"/>
        <v>65</v>
      </c>
      <c r="L1691" s="44">
        <v>630</v>
      </c>
      <c r="M1691" s="19">
        <v>547</v>
      </c>
      <c r="N1691" s="19"/>
      <c r="O1691" s="56">
        <v>21</v>
      </c>
      <c r="P1691" s="56">
        <v>19</v>
      </c>
      <c r="Q1691" s="45"/>
      <c r="R1691" s="55">
        <f t="shared" si="672"/>
        <v>1177</v>
      </c>
      <c r="S1691" s="55">
        <f t="shared" si="678"/>
        <v>40</v>
      </c>
      <c r="T1691" s="57">
        <f t="shared" si="673"/>
        <v>105</v>
      </c>
      <c r="U1691" s="44">
        <v>4.2</v>
      </c>
      <c r="V1691" s="44">
        <v>4</v>
      </c>
      <c r="W1691" s="44">
        <v>7.9</v>
      </c>
      <c r="X1691" s="44"/>
      <c r="Y1691" s="44"/>
      <c r="Z1691" s="44"/>
      <c r="AA1691" s="44"/>
      <c r="AB1691" s="44"/>
      <c r="AC1691" s="68">
        <f t="shared" si="663"/>
        <v>0</v>
      </c>
      <c r="AD1691" s="134"/>
      <c r="AE1691" s="20">
        <f t="shared" si="664"/>
        <v>0</v>
      </c>
      <c r="AF1691" s="85">
        <f t="shared" si="675"/>
        <v>121.10000000000001</v>
      </c>
      <c r="AG1691" s="21">
        <f t="shared" si="674"/>
        <v>121.10000000000001</v>
      </c>
      <c r="AH1691" s="82"/>
      <c r="AI1691" s="78"/>
      <c r="AJ1691" s="22">
        <f t="shared" si="657"/>
        <v>121.10000000000001</v>
      </c>
      <c r="AK1691" s="23">
        <f t="shared" si="658"/>
        <v>-7.6185000000000258</v>
      </c>
      <c r="AL1691" s="58"/>
      <c r="AM1691" s="24">
        <f t="shared" si="679"/>
        <v>0</v>
      </c>
      <c r="AN1691" s="25">
        <f t="shared" si="665"/>
        <v>113.48149999999998</v>
      </c>
      <c r="AO1691" s="28">
        <f t="shared" si="666"/>
        <v>113.48149999999998</v>
      </c>
      <c r="AP1691" s="79"/>
      <c r="AQ1691" s="24">
        <v>60</v>
      </c>
      <c r="AR1691" s="25">
        <v>200</v>
      </c>
      <c r="AS1691" s="25">
        <v>0</v>
      </c>
      <c r="AT1691" s="25">
        <v>16</v>
      </c>
      <c r="AU1691" s="25">
        <v>15</v>
      </c>
      <c r="AV1691" s="62">
        <f t="shared" si="680"/>
        <v>291</v>
      </c>
      <c r="AW1691" s="64">
        <f t="shared" si="681"/>
        <v>276.45</v>
      </c>
      <c r="AX1691" s="114">
        <v>6</v>
      </c>
      <c r="AY1691" s="114">
        <v>20</v>
      </c>
      <c r="AZ1691" s="114">
        <v>8</v>
      </c>
      <c r="BA1691" s="114">
        <v>1</v>
      </c>
      <c r="BB1691" s="81">
        <f t="shared" si="669"/>
        <v>35</v>
      </c>
      <c r="BC1691" s="80">
        <f t="shared" si="670"/>
        <v>241.45</v>
      </c>
      <c r="BD1691" s="36">
        <f t="shared" si="659"/>
        <v>113.48149999999998</v>
      </c>
      <c r="BE1691" s="80">
        <f t="shared" si="671"/>
        <v>125.554</v>
      </c>
    </row>
    <row r="1692" spans="1:57" ht="17.399999999999999">
      <c r="A1692" s="217">
        <v>41943</v>
      </c>
      <c r="B1692" s="201" t="str">
        <f t="shared" si="662"/>
        <v>11:00:00</v>
      </c>
      <c r="C1692" s="27" t="s">
        <v>17</v>
      </c>
      <c r="D1692" s="44">
        <v>985</v>
      </c>
      <c r="E1692" s="44">
        <v>318</v>
      </c>
      <c r="F1692" s="44">
        <v>623</v>
      </c>
      <c r="G1692" s="44">
        <v>45</v>
      </c>
      <c r="H1692" s="44"/>
      <c r="I1692" s="35">
        <v>20</v>
      </c>
      <c r="J1692" s="55">
        <f t="shared" si="676"/>
        <v>1926</v>
      </c>
      <c r="K1692" s="55">
        <f t="shared" si="677"/>
        <v>65</v>
      </c>
      <c r="L1692" s="44">
        <v>633</v>
      </c>
      <c r="M1692" s="19">
        <v>561</v>
      </c>
      <c r="N1692" s="19"/>
      <c r="O1692" s="56">
        <v>21</v>
      </c>
      <c r="P1692" s="56">
        <v>20</v>
      </c>
      <c r="Q1692" s="45"/>
      <c r="R1692" s="55">
        <f t="shared" si="672"/>
        <v>1194</v>
      </c>
      <c r="S1692" s="55">
        <f t="shared" si="678"/>
        <v>41</v>
      </c>
      <c r="T1692" s="57">
        <f t="shared" si="673"/>
        <v>106</v>
      </c>
      <c r="U1692" s="44">
        <v>4.08</v>
      </c>
      <c r="V1692" s="44">
        <v>4</v>
      </c>
      <c r="W1692" s="44">
        <v>8.1999999999999993</v>
      </c>
      <c r="X1692" s="44"/>
      <c r="Y1692" s="44"/>
      <c r="Z1692" s="44"/>
      <c r="AA1692" s="44"/>
      <c r="AB1692" s="44"/>
      <c r="AC1692" s="68">
        <f t="shared" si="663"/>
        <v>0</v>
      </c>
      <c r="AD1692" s="134"/>
      <c r="AE1692" s="20">
        <f t="shared" si="664"/>
        <v>0</v>
      </c>
      <c r="AF1692" s="85">
        <f t="shared" si="675"/>
        <v>122.28</v>
      </c>
      <c r="AG1692" s="21">
        <f t="shared" si="674"/>
        <v>122.28</v>
      </c>
      <c r="AH1692" s="82"/>
      <c r="AI1692" s="78"/>
      <c r="AJ1692" s="22">
        <f t="shared" si="657"/>
        <v>122.28</v>
      </c>
      <c r="AK1692" s="23">
        <f t="shared" si="658"/>
        <v>-8.7985000000000184</v>
      </c>
      <c r="AL1692" s="58"/>
      <c r="AM1692" s="24">
        <f t="shared" si="679"/>
        <v>0</v>
      </c>
      <c r="AN1692" s="25">
        <f t="shared" si="665"/>
        <v>113.48149999999998</v>
      </c>
      <c r="AO1692" s="28">
        <f t="shared" si="666"/>
        <v>113.48149999999998</v>
      </c>
      <c r="AP1692" s="79"/>
      <c r="AQ1692" s="24">
        <v>60</v>
      </c>
      <c r="AR1692" s="25">
        <v>200</v>
      </c>
      <c r="AS1692" s="25">
        <v>0</v>
      </c>
      <c r="AT1692" s="25">
        <v>16</v>
      </c>
      <c r="AU1692" s="25">
        <v>15</v>
      </c>
      <c r="AV1692" s="62">
        <f t="shared" si="680"/>
        <v>291</v>
      </c>
      <c r="AW1692" s="64">
        <f t="shared" si="681"/>
        <v>276.45</v>
      </c>
      <c r="AX1692" s="114">
        <v>6</v>
      </c>
      <c r="AY1692" s="114">
        <v>20</v>
      </c>
      <c r="AZ1692" s="114">
        <v>8</v>
      </c>
      <c r="BA1692" s="114">
        <v>1</v>
      </c>
      <c r="BB1692" s="81">
        <f t="shared" si="669"/>
        <v>35</v>
      </c>
      <c r="BC1692" s="80">
        <f t="shared" si="670"/>
        <v>241.45</v>
      </c>
      <c r="BD1692" s="36">
        <f t="shared" si="659"/>
        <v>113.48149999999998</v>
      </c>
      <c r="BE1692" s="80">
        <f t="shared" si="671"/>
        <v>125.554</v>
      </c>
    </row>
    <row r="1693" spans="1:57" ht="17.399999999999999">
      <c r="A1693" s="217">
        <v>41943</v>
      </c>
      <c r="B1693" s="201" t="str">
        <f t="shared" si="662"/>
        <v>11:30:00</v>
      </c>
      <c r="C1693" s="27" t="s">
        <v>46</v>
      </c>
      <c r="D1693" s="44">
        <v>1009</v>
      </c>
      <c r="E1693" s="44">
        <v>319</v>
      </c>
      <c r="F1693" s="44">
        <v>617</v>
      </c>
      <c r="G1693" s="44">
        <v>46</v>
      </c>
      <c r="H1693" s="44"/>
      <c r="I1693" s="35">
        <v>20</v>
      </c>
      <c r="J1693" s="55">
        <f t="shared" si="676"/>
        <v>1945</v>
      </c>
      <c r="K1693" s="55">
        <f t="shared" si="677"/>
        <v>66</v>
      </c>
      <c r="L1693" s="44">
        <v>628</v>
      </c>
      <c r="M1693" s="19">
        <v>565</v>
      </c>
      <c r="N1693" s="19"/>
      <c r="O1693" s="56">
        <v>21</v>
      </c>
      <c r="P1693" s="56">
        <v>20</v>
      </c>
      <c r="Q1693" s="45"/>
      <c r="R1693" s="55">
        <f t="shared" si="672"/>
        <v>1193</v>
      </c>
      <c r="S1693" s="55">
        <f t="shared" si="678"/>
        <v>41</v>
      </c>
      <c r="T1693" s="57">
        <f t="shared" si="673"/>
        <v>107</v>
      </c>
      <c r="U1693" s="44">
        <v>4.08</v>
      </c>
      <c r="V1693" s="44">
        <v>4.5</v>
      </c>
      <c r="W1693" s="44">
        <v>8.1999999999999993</v>
      </c>
      <c r="X1693" s="44"/>
      <c r="Y1693" s="44"/>
      <c r="Z1693" s="44"/>
      <c r="AA1693" s="44"/>
      <c r="AB1693" s="44"/>
      <c r="AC1693" s="68">
        <f t="shared" si="663"/>
        <v>0</v>
      </c>
      <c r="AD1693" s="33"/>
      <c r="AE1693" s="20">
        <f t="shared" si="664"/>
        <v>0</v>
      </c>
      <c r="AF1693" s="85">
        <f t="shared" si="675"/>
        <v>123.78</v>
      </c>
      <c r="AG1693" s="21">
        <f t="shared" si="674"/>
        <v>123.78</v>
      </c>
      <c r="AH1693" s="82"/>
      <c r="AI1693" s="78"/>
      <c r="AJ1693" s="22">
        <f t="shared" si="657"/>
        <v>123.78</v>
      </c>
      <c r="AK1693" s="23">
        <f t="shared" si="658"/>
        <v>-10.298500000000018</v>
      </c>
      <c r="AL1693" s="58"/>
      <c r="AM1693" s="24">
        <f t="shared" si="679"/>
        <v>0</v>
      </c>
      <c r="AN1693" s="25">
        <f t="shared" si="665"/>
        <v>113.48149999999998</v>
      </c>
      <c r="AO1693" s="28">
        <f t="shared" si="666"/>
        <v>113.48149999999998</v>
      </c>
      <c r="AP1693" s="79"/>
      <c r="AQ1693" s="24">
        <v>60</v>
      </c>
      <c r="AR1693" s="25">
        <v>200</v>
      </c>
      <c r="AS1693" s="25">
        <v>0</v>
      </c>
      <c r="AT1693" s="25">
        <v>16</v>
      </c>
      <c r="AU1693" s="25">
        <v>15</v>
      </c>
      <c r="AV1693" s="62">
        <f t="shared" si="680"/>
        <v>291</v>
      </c>
      <c r="AW1693" s="64">
        <f t="shared" si="681"/>
        <v>276.45</v>
      </c>
      <c r="AX1693" s="114">
        <v>6</v>
      </c>
      <c r="AY1693" s="114">
        <v>20</v>
      </c>
      <c r="AZ1693" s="114">
        <v>8</v>
      </c>
      <c r="BA1693" s="114">
        <v>1</v>
      </c>
      <c r="BB1693" s="81">
        <f t="shared" si="669"/>
        <v>35</v>
      </c>
      <c r="BC1693" s="80">
        <f t="shared" si="670"/>
        <v>241.45</v>
      </c>
      <c r="BD1693" s="36">
        <f t="shared" si="659"/>
        <v>113.48149999999998</v>
      </c>
      <c r="BE1693" s="80">
        <f t="shared" si="671"/>
        <v>125.554</v>
      </c>
    </row>
    <row r="1694" spans="1:57" ht="17.399999999999999">
      <c r="A1694" s="217">
        <v>41943</v>
      </c>
      <c r="B1694" s="201" t="str">
        <f t="shared" si="662"/>
        <v>12:00:00</v>
      </c>
      <c r="C1694" s="27" t="s">
        <v>18</v>
      </c>
      <c r="D1694" s="44">
        <v>1007</v>
      </c>
      <c r="E1694" s="44">
        <v>329</v>
      </c>
      <c r="F1694" s="61">
        <v>616</v>
      </c>
      <c r="G1694" s="44">
        <v>46</v>
      </c>
      <c r="H1694" s="44"/>
      <c r="I1694" s="35">
        <v>20</v>
      </c>
      <c r="J1694" s="55">
        <f t="shared" si="676"/>
        <v>1952</v>
      </c>
      <c r="K1694" s="55">
        <f t="shared" si="677"/>
        <v>66</v>
      </c>
      <c r="L1694" s="44">
        <v>629</v>
      </c>
      <c r="M1694" s="19">
        <v>560</v>
      </c>
      <c r="N1694" s="19"/>
      <c r="O1694" s="56">
        <v>21</v>
      </c>
      <c r="P1694" s="56">
        <v>20</v>
      </c>
      <c r="Q1694" s="56"/>
      <c r="R1694" s="55">
        <f t="shared" si="672"/>
        <v>1189</v>
      </c>
      <c r="S1694" s="55">
        <f t="shared" si="678"/>
        <v>41</v>
      </c>
      <c r="T1694" s="57">
        <f t="shared" si="673"/>
        <v>107</v>
      </c>
      <c r="U1694" s="35">
        <v>3.96</v>
      </c>
      <c r="V1694" s="44">
        <v>4.5</v>
      </c>
      <c r="W1694" s="44">
        <v>7.9</v>
      </c>
      <c r="X1694" s="44"/>
      <c r="Y1694" s="44"/>
      <c r="Z1694" s="44"/>
      <c r="AA1694" s="44"/>
      <c r="AB1694" s="44"/>
      <c r="AC1694" s="68">
        <f t="shared" si="663"/>
        <v>0</v>
      </c>
      <c r="AD1694" s="33"/>
      <c r="AE1694" s="20">
        <f t="shared" si="664"/>
        <v>0</v>
      </c>
      <c r="AF1694" s="85">
        <f t="shared" si="675"/>
        <v>123.36</v>
      </c>
      <c r="AG1694" s="21">
        <f t="shared" si="674"/>
        <v>123.36</v>
      </c>
      <c r="AH1694" s="82"/>
      <c r="AI1694" s="78"/>
      <c r="AJ1694" s="22">
        <f t="shared" si="657"/>
        <v>123.36</v>
      </c>
      <c r="AK1694" s="23">
        <f t="shared" si="658"/>
        <v>-9.8785000000000167</v>
      </c>
      <c r="AL1694" s="58"/>
      <c r="AM1694" s="24">
        <f t="shared" si="679"/>
        <v>0</v>
      </c>
      <c r="AN1694" s="25">
        <f t="shared" si="665"/>
        <v>113.48149999999998</v>
      </c>
      <c r="AO1694" s="28">
        <f t="shared" si="666"/>
        <v>113.48149999999998</v>
      </c>
      <c r="AP1694" s="79"/>
      <c r="AQ1694" s="24">
        <v>60</v>
      </c>
      <c r="AR1694" s="25">
        <v>200</v>
      </c>
      <c r="AS1694" s="25">
        <v>0</v>
      </c>
      <c r="AT1694" s="25">
        <v>16</v>
      </c>
      <c r="AU1694" s="25">
        <v>15</v>
      </c>
      <c r="AV1694" s="62">
        <f t="shared" si="680"/>
        <v>291</v>
      </c>
      <c r="AW1694" s="64">
        <f t="shared" si="681"/>
        <v>276.45</v>
      </c>
      <c r="AX1694" s="114">
        <v>6</v>
      </c>
      <c r="AY1694" s="114">
        <v>20</v>
      </c>
      <c r="AZ1694" s="114">
        <v>8</v>
      </c>
      <c r="BA1694" s="114">
        <v>1</v>
      </c>
      <c r="BB1694" s="81">
        <f t="shared" si="669"/>
        <v>35</v>
      </c>
      <c r="BC1694" s="80">
        <f t="shared" si="670"/>
        <v>241.45</v>
      </c>
      <c r="BD1694" s="36">
        <f t="shared" si="659"/>
        <v>113.48149999999998</v>
      </c>
      <c r="BE1694" s="80">
        <f t="shared" si="671"/>
        <v>125.554</v>
      </c>
    </row>
    <row r="1695" spans="1:57" ht="17.399999999999999">
      <c r="A1695" s="217">
        <v>41943</v>
      </c>
      <c r="B1695" s="201" t="str">
        <f t="shared" si="662"/>
        <v>12:30:00</v>
      </c>
      <c r="C1695" s="27" t="s">
        <v>47</v>
      </c>
      <c r="D1695" s="44">
        <v>949</v>
      </c>
      <c r="E1695" s="44">
        <v>374</v>
      </c>
      <c r="F1695" s="61">
        <v>547</v>
      </c>
      <c r="G1695" s="44">
        <v>47</v>
      </c>
      <c r="H1695" s="44"/>
      <c r="I1695" s="35">
        <v>17</v>
      </c>
      <c r="J1695" s="55">
        <f t="shared" si="676"/>
        <v>1870</v>
      </c>
      <c r="K1695" s="55">
        <f t="shared" si="677"/>
        <v>64</v>
      </c>
      <c r="L1695" s="35">
        <v>630</v>
      </c>
      <c r="M1695" s="19">
        <v>554</v>
      </c>
      <c r="N1695" s="19"/>
      <c r="O1695" s="45">
        <v>21</v>
      </c>
      <c r="P1695" s="56">
        <v>19</v>
      </c>
      <c r="Q1695" s="56"/>
      <c r="R1695" s="55">
        <f t="shared" si="672"/>
        <v>1184</v>
      </c>
      <c r="S1695" s="55">
        <f t="shared" si="678"/>
        <v>40</v>
      </c>
      <c r="T1695" s="57">
        <f t="shared" si="673"/>
        <v>104</v>
      </c>
      <c r="U1695" s="35">
        <v>3.96</v>
      </c>
      <c r="V1695" s="44">
        <v>4.5</v>
      </c>
      <c r="W1695" s="44">
        <v>7.9</v>
      </c>
      <c r="X1695" s="44"/>
      <c r="Y1695" s="44"/>
      <c r="Z1695" s="44"/>
      <c r="AA1695" s="44"/>
      <c r="AB1695" s="44"/>
      <c r="AC1695" s="68">
        <f t="shared" si="663"/>
        <v>0</v>
      </c>
      <c r="AD1695" s="33"/>
      <c r="AE1695" s="20">
        <f t="shared" si="664"/>
        <v>0</v>
      </c>
      <c r="AF1695" s="85">
        <f t="shared" si="675"/>
        <v>120.36</v>
      </c>
      <c r="AG1695" s="21">
        <f t="shared" si="674"/>
        <v>120.36</v>
      </c>
      <c r="AH1695" s="82"/>
      <c r="AI1695" s="78"/>
      <c r="AJ1695" s="22">
        <f t="shared" si="657"/>
        <v>120.36</v>
      </c>
      <c r="AK1695" s="23">
        <f t="shared" si="658"/>
        <v>-6.8785000000000167</v>
      </c>
      <c r="AL1695" s="58"/>
      <c r="AM1695" s="24">
        <f t="shared" si="679"/>
        <v>0</v>
      </c>
      <c r="AN1695" s="25">
        <f t="shared" si="665"/>
        <v>113.48149999999998</v>
      </c>
      <c r="AO1695" s="28">
        <f t="shared" si="666"/>
        <v>113.48149999999998</v>
      </c>
      <c r="AP1695" s="79"/>
      <c r="AQ1695" s="24">
        <v>60</v>
      </c>
      <c r="AR1695" s="25">
        <v>200</v>
      </c>
      <c r="AS1695" s="25">
        <v>0</v>
      </c>
      <c r="AT1695" s="25">
        <v>16</v>
      </c>
      <c r="AU1695" s="25">
        <v>15</v>
      </c>
      <c r="AV1695" s="62">
        <f t="shared" si="680"/>
        <v>291</v>
      </c>
      <c r="AW1695" s="64">
        <f t="shared" si="681"/>
        <v>276.45</v>
      </c>
      <c r="AX1695" s="114">
        <v>6</v>
      </c>
      <c r="AY1695" s="114">
        <v>20</v>
      </c>
      <c r="AZ1695" s="114">
        <v>8</v>
      </c>
      <c r="BA1695" s="114">
        <v>1</v>
      </c>
      <c r="BB1695" s="81">
        <f t="shared" si="669"/>
        <v>35</v>
      </c>
      <c r="BC1695" s="80">
        <f t="shared" si="670"/>
        <v>241.45</v>
      </c>
      <c r="BD1695" s="36">
        <f>BC1695*0.47</f>
        <v>113.48149999999998</v>
      </c>
      <c r="BE1695" s="80">
        <f t="shared" si="671"/>
        <v>125.554</v>
      </c>
    </row>
    <row r="1696" spans="1:57" ht="17.399999999999999">
      <c r="A1696" s="217">
        <v>41943</v>
      </c>
      <c r="B1696" s="201" t="str">
        <f t="shared" si="662"/>
        <v>13:00:00</v>
      </c>
      <c r="C1696" s="27" t="s">
        <v>19</v>
      </c>
      <c r="D1696" s="44">
        <v>633</v>
      </c>
      <c r="E1696" s="44">
        <v>370</v>
      </c>
      <c r="F1696" s="61">
        <v>533</v>
      </c>
      <c r="G1696" s="44">
        <v>36</v>
      </c>
      <c r="H1696" s="44"/>
      <c r="I1696" s="35">
        <v>18</v>
      </c>
      <c r="J1696" s="55">
        <f t="shared" si="676"/>
        <v>1536</v>
      </c>
      <c r="K1696" s="55">
        <f t="shared" si="677"/>
        <v>54</v>
      </c>
      <c r="L1696" s="35">
        <v>613</v>
      </c>
      <c r="M1696" s="19">
        <v>550</v>
      </c>
      <c r="N1696" s="19"/>
      <c r="O1696" s="45">
        <v>20</v>
      </c>
      <c r="P1696" s="56">
        <v>19</v>
      </c>
      <c r="Q1696" s="56"/>
      <c r="R1696" s="55">
        <f t="shared" si="672"/>
        <v>1163</v>
      </c>
      <c r="S1696" s="55">
        <f t="shared" si="678"/>
        <v>39</v>
      </c>
      <c r="T1696" s="57">
        <f t="shared" si="673"/>
        <v>93</v>
      </c>
      <c r="U1696" s="35">
        <v>3.39</v>
      </c>
      <c r="V1696" s="44">
        <v>4.5</v>
      </c>
      <c r="W1696" s="44">
        <v>7.5</v>
      </c>
      <c r="X1696" s="44"/>
      <c r="Y1696" s="44"/>
      <c r="Z1696" s="44"/>
      <c r="AA1696" s="44"/>
      <c r="AB1696" s="44"/>
      <c r="AC1696" s="68">
        <f t="shared" si="663"/>
        <v>0</v>
      </c>
      <c r="AD1696" s="33"/>
      <c r="AE1696" s="20">
        <f t="shared" si="664"/>
        <v>0</v>
      </c>
      <c r="AF1696" s="85">
        <f t="shared" si="675"/>
        <v>108.39</v>
      </c>
      <c r="AG1696" s="21">
        <f t="shared" si="674"/>
        <v>108.39</v>
      </c>
      <c r="AH1696" s="82"/>
      <c r="AI1696" s="78"/>
      <c r="AJ1696" s="22">
        <f t="shared" si="657"/>
        <v>108.39</v>
      </c>
      <c r="AK1696" s="23">
        <f t="shared" si="658"/>
        <v>5.0914999999999822</v>
      </c>
      <c r="AL1696" s="58"/>
      <c r="AM1696" s="24">
        <f t="shared" si="679"/>
        <v>0</v>
      </c>
      <c r="AN1696" s="25">
        <f t="shared" si="665"/>
        <v>113.48149999999998</v>
      </c>
      <c r="AO1696" s="28">
        <f t="shared" si="666"/>
        <v>113.48149999999998</v>
      </c>
      <c r="AP1696" s="79"/>
      <c r="AQ1696" s="24">
        <v>60</v>
      </c>
      <c r="AR1696" s="25">
        <v>200</v>
      </c>
      <c r="AS1696" s="25">
        <v>0</v>
      </c>
      <c r="AT1696" s="25">
        <v>16</v>
      </c>
      <c r="AU1696" s="25">
        <v>15</v>
      </c>
      <c r="AV1696" s="62">
        <f t="shared" si="680"/>
        <v>291</v>
      </c>
      <c r="AW1696" s="64">
        <f t="shared" si="681"/>
        <v>276.45</v>
      </c>
      <c r="AX1696" s="114">
        <v>6</v>
      </c>
      <c r="AY1696" s="114">
        <v>20</v>
      </c>
      <c r="AZ1696" s="114">
        <v>8</v>
      </c>
      <c r="BA1696" s="114">
        <v>1</v>
      </c>
      <c r="BB1696" s="81">
        <f t="shared" si="669"/>
        <v>35</v>
      </c>
      <c r="BC1696" s="80">
        <f t="shared" si="670"/>
        <v>241.45</v>
      </c>
      <c r="BD1696" s="36">
        <f t="shared" ref="BD1696:BD1725" si="682">BC1696*0.47</f>
        <v>113.48149999999998</v>
      </c>
      <c r="BE1696" s="80">
        <f t="shared" si="671"/>
        <v>125.554</v>
      </c>
    </row>
    <row r="1697" spans="1:57" ht="17.399999999999999">
      <c r="A1697" s="217">
        <v>41943</v>
      </c>
      <c r="B1697" s="201" t="str">
        <f t="shared" si="662"/>
        <v>13:30:00</v>
      </c>
      <c r="C1697" s="27" t="s">
        <v>48</v>
      </c>
      <c r="D1697" s="44">
        <v>779</v>
      </c>
      <c r="E1697" s="44">
        <v>358</v>
      </c>
      <c r="F1697" s="61">
        <v>527</v>
      </c>
      <c r="G1697" s="44">
        <v>40</v>
      </c>
      <c r="H1697" s="44"/>
      <c r="I1697" s="35">
        <v>17</v>
      </c>
      <c r="J1697" s="55">
        <f t="shared" si="676"/>
        <v>1664</v>
      </c>
      <c r="K1697" s="55">
        <f>G1697+H1697+I1697</f>
        <v>57</v>
      </c>
      <c r="L1697" s="35">
        <v>619</v>
      </c>
      <c r="M1697" s="19">
        <v>553</v>
      </c>
      <c r="N1697" s="19"/>
      <c r="O1697" s="45">
        <v>20</v>
      </c>
      <c r="P1697" s="56">
        <v>19</v>
      </c>
      <c r="Q1697" s="56"/>
      <c r="R1697" s="55">
        <f t="shared" si="672"/>
        <v>1172</v>
      </c>
      <c r="S1697" s="55">
        <f t="shared" si="678"/>
        <v>39</v>
      </c>
      <c r="T1697" s="57">
        <f t="shared" si="673"/>
        <v>96</v>
      </c>
      <c r="U1697" s="35">
        <v>3.39</v>
      </c>
      <c r="V1697" s="44">
        <v>4.5</v>
      </c>
      <c r="W1697" s="44">
        <v>7.5</v>
      </c>
      <c r="X1697" s="44"/>
      <c r="Y1697" s="44"/>
      <c r="Z1697" s="44"/>
      <c r="AA1697" s="44"/>
      <c r="AB1697" s="44"/>
      <c r="AC1697" s="68">
        <f t="shared" si="663"/>
        <v>0</v>
      </c>
      <c r="AD1697" s="33"/>
      <c r="AE1697" s="20">
        <f t="shared" si="664"/>
        <v>0</v>
      </c>
      <c r="AF1697" s="85">
        <f t="shared" si="675"/>
        <v>111.39</v>
      </c>
      <c r="AG1697" s="21">
        <f t="shared" si="674"/>
        <v>111.39</v>
      </c>
      <c r="AH1697" s="82"/>
      <c r="AI1697" s="78"/>
      <c r="AJ1697" s="22">
        <f t="shared" si="657"/>
        <v>111.39</v>
      </c>
      <c r="AK1697" s="23">
        <f t="shared" si="658"/>
        <v>2.0914999999999822</v>
      </c>
      <c r="AL1697" s="58"/>
      <c r="AM1697" s="24">
        <f t="shared" si="679"/>
        <v>0</v>
      </c>
      <c r="AN1697" s="25">
        <f t="shared" si="665"/>
        <v>113.48149999999998</v>
      </c>
      <c r="AO1697" s="28">
        <f t="shared" si="666"/>
        <v>113.48149999999998</v>
      </c>
      <c r="AP1697" s="79"/>
      <c r="AQ1697" s="24">
        <v>60</v>
      </c>
      <c r="AR1697" s="25">
        <v>200</v>
      </c>
      <c r="AS1697" s="25">
        <v>0</v>
      </c>
      <c r="AT1697" s="25">
        <v>16</v>
      </c>
      <c r="AU1697" s="25">
        <v>15</v>
      </c>
      <c r="AV1697" s="62">
        <f t="shared" ref="AV1697:AV1707" si="683">SUM(AQ1697:AU1697)</f>
        <v>291</v>
      </c>
      <c r="AW1697" s="64">
        <f t="shared" si="681"/>
        <v>276.45</v>
      </c>
      <c r="AX1697" s="114">
        <v>6</v>
      </c>
      <c r="AY1697" s="114">
        <v>20</v>
      </c>
      <c r="AZ1697" s="114">
        <v>8</v>
      </c>
      <c r="BA1697" s="114">
        <v>1</v>
      </c>
      <c r="BB1697" s="81">
        <f t="shared" si="669"/>
        <v>35</v>
      </c>
      <c r="BC1697" s="80">
        <f t="shared" si="670"/>
        <v>241.45</v>
      </c>
      <c r="BD1697" s="36">
        <f t="shared" si="682"/>
        <v>113.48149999999998</v>
      </c>
      <c r="BE1697" s="80">
        <f t="shared" si="671"/>
        <v>125.554</v>
      </c>
    </row>
    <row r="1698" spans="1:57" ht="17.399999999999999">
      <c r="A1698" s="217">
        <v>41943</v>
      </c>
      <c r="B1698" s="201" t="str">
        <f t="shared" si="662"/>
        <v>14:00:00</v>
      </c>
      <c r="C1698" s="27" t="s">
        <v>20</v>
      </c>
      <c r="D1698" s="44">
        <v>610</v>
      </c>
      <c r="E1698" s="44">
        <v>361</v>
      </c>
      <c r="F1698" s="61">
        <v>547</v>
      </c>
      <c r="G1698" s="44">
        <v>35</v>
      </c>
      <c r="H1698" s="44"/>
      <c r="I1698" s="35">
        <v>18</v>
      </c>
      <c r="J1698" s="55">
        <f t="shared" si="676"/>
        <v>1518</v>
      </c>
      <c r="K1698" s="55">
        <f>G1698+H1698+I1698</f>
        <v>53</v>
      </c>
      <c r="L1698" s="35">
        <v>613</v>
      </c>
      <c r="M1698" s="19">
        <v>548</v>
      </c>
      <c r="N1698" s="19"/>
      <c r="O1698" s="45">
        <v>20</v>
      </c>
      <c r="P1698" s="56">
        <v>19</v>
      </c>
      <c r="Q1698" s="56"/>
      <c r="R1698" s="55">
        <f t="shared" si="672"/>
        <v>1161</v>
      </c>
      <c r="S1698" s="55">
        <f t="shared" si="678"/>
        <v>39</v>
      </c>
      <c r="T1698" s="57">
        <f t="shared" si="673"/>
        <v>92</v>
      </c>
      <c r="U1698" s="35">
        <v>3.84</v>
      </c>
      <c r="V1698" s="44">
        <v>4</v>
      </c>
      <c r="W1698" s="44">
        <v>7.4</v>
      </c>
      <c r="X1698" s="44"/>
      <c r="Y1698" s="44"/>
      <c r="Z1698" s="44"/>
      <c r="AA1698" s="44"/>
      <c r="AB1698" s="44"/>
      <c r="AC1698" s="68">
        <f t="shared" si="663"/>
        <v>0</v>
      </c>
      <c r="AD1698" s="33"/>
      <c r="AE1698" s="20">
        <f>AC1698+AD1698</f>
        <v>0</v>
      </c>
      <c r="AF1698" s="85">
        <f t="shared" si="675"/>
        <v>107.24000000000001</v>
      </c>
      <c r="AG1698" s="21">
        <f t="shared" si="674"/>
        <v>107.24000000000001</v>
      </c>
      <c r="AH1698" s="82"/>
      <c r="AI1698" s="78"/>
      <c r="AJ1698" s="22">
        <f t="shared" si="657"/>
        <v>107.24000000000001</v>
      </c>
      <c r="AK1698" s="23">
        <f t="shared" si="658"/>
        <v>6.2414999999999736</v>
      </c>
      <c r="AL1698" s="58"/>
      <c r="AM1698" s="24">
        <f t="shared" si="679"/>
        <v>0</v>
      </c>
      <c r="AN1698" s="25">
        <f t="shared" si="665"/>
        <v>113.48149999999998</v>
      </c>
      <c r="AO1698" s="28">
        <f t="shared" si="666"/>
        <v>113.48149999999998</v>
      </c>
      <c r="AP1698" s="79"/>
      <c r="AQ1698" s="24">
        <v>60</v>
      </c>
      <c r="AR1698" s="25">
        <v>200</v>
      </c>
      <c r="AS1698" s="25">
        <v>0</v>
      </c>
      <c r="AT1698" s="25">
        <v>16</v>
      </c>
      <c r="AU1698" s="25">
        <v>15</v>
      </c>
      <c r="AV1698" s="62">
        <f t="shared" si="683"/>
        <v>291</v>
      </c>
      <c r="AW1698" s="64">
        <f t="shared" si="681"/>
        <v>276.45</v>
      </c>
      <c r="AX1698" s="114">
        <v>6</v>
      </c>
      <c r="AY1698" s="114">
        <v>20</v>
      </c>
      <c r="AZ1698" s="114">
        <v>8</v>
      </c>
      <c r="BA1698" s="114">
        <v>1</v>
      </c>
      <c r="BB1698" s="81">
        <f t="shared" si="669"/>
        <v>35</v>
      </c>
      <c r="BC1698" s="80">
        <f t="shared" si="670"/>
        <v>241.45</v>
      </c>
      <c r="BD1698" s="36">
        <f t="shared" si="682"/>
        <v>113.48149999999998</v>
      </c>
      <c r="BE1698" s="80">
        <f t="shared" si="671"/>
        <v>125.554</v>
      </c>
    </row>
    <row r="1699" spans="1:57" ht="17.399999999999999">
      <c r="A1699" s="217">
        <v>41943</v>
      </c>
      <c r="B1699" s="201" t="str">
        <f t="shared" si="662"/>
        <v>14:30:00</v>
      </c>
      <c r="C1699" s="27" t="s">
        <v>33</v>
      </c>
      <c r="D1699" s="44">
        <v>784</v>
      </c>
      <c r="E1699" s="44">
        <v>373</v>
      </c>
      <c r="F1699" s="61">
        <v>586</v>
      </c>
      <c r="G1699" s="44">
        <v>41</v>
      </c>
      <c r="H1699" s="44"/>
      <c r="I1699" s="35">
        <v>19</v>
      </c>
      <c r="J1699" s="55">
        <f t="shared" si="676"/>
        <v>1743</v>
      </c>
      <c r="K1699" s="55">
        <f>G1699+H1699+I1699</f>
        <v>60</v>
      </c>
      <c r="L1699" s="35">
        <v>605</v>
      </c>
      <c r="M1699" s="19">
        <v>544</v>
      </c>
      <c r="N1699" s="19"/>
      <c r="O1699" s="45">
        <v>20</v>
      </c>
      <c r="P1699" s="56">
        <v>19</v>
      </c>
      <c r="Q1699" s="56"/>
      <c r="R1699" s="55">
        <f t="shared" si="672"/>
        <v>1149</v>
      </c>
      <c r="S1699" s="55">
        <f t="shared" si="678"/>
        <v>39</v>
      </c>
      <c r="T1699" s="57">
        <f t="shared" si="673"/>
        <v>99</v>
      </c>
      <c r="U1699" s="35">
        <v>3.84</v>
      </c>
      <c r="V1699" s="44">
        <v>4</v>
      </c>
      <c r="W1699" s="44">
        <v>7.4</v>
      </c>
      <c r="X1699" s="44"/>
      <c r="Y1699" s="44"/>
      <c r="Z1699" s="44"/>
      <c r="AA1699" s="44"/>
      <c r="AB1699" s="44"/>
      <c r="AC1699" s="68">
        <f t="shared" si="663"/>
        <v>0</v>
      </c>
      <c r="AD1699" s="33"/>
      <c r="AE1699" s="20">
        <f t="shared" si="664"/>
        <v>0</v>
      </c>
      <c r="AF1699" s="85">
        <f>T1699+U1699+V1699+W1699+X1699+Y1699+Z1699+AA1699+AB1699</f>
        <v>114.24000000000001</v>
      </c>
      <c r="AG1699" s="21">
        <f t="shared" si="674"/>
        <v>114.24000000000001</v>
      </c>
      <c r="AH1699" s="82"/>
      <c r="AI1699" s="78"/>
      <c r="AJ1699" s="22">
        <f t="shared" si="657"/>
        <v>114.24000000000001</v>
      </c>
      <c r="AK1699" s="23">
        <f t="shared" si="658"/>
        <v>-0.75850000000002638</v>
      </c>
      <c r="AL1699" s="58"/>
      <c r="AM1699" s="24">
        <f t="shared" si="679"/>
        <v>0</v>
      </c>
      <c r="AN1699" s="25">
        <f t="shared" si="665"/>
        <v>113.48149999999998</v>
      </c>
      <c r="AO1699" s="28">
        <f t="shared" si="666"/>
        <v>113.48149999999998</v>
      </c>
      <c r="AP1699" s="79"/>
      <c r="AQ1699" s="24">
        <v>60</v>
      </c>
      <c r="AR1699" s="25">
        <v>200</v>
      </c>
      <c r="AS1699" s="25">
        <v>0</v>
      </c>
      <c r="AT1699" s="25">
        <v>16</v>
      </c>
      <c r="AU1699" s="25">
        <v>15</v>
      </c>
      <c r="AV1699" s="62">
        <f t="shared" si="683"/>
        <v>291</v>
      </c>
      <c r="AW1699" s="64">
        <f t="shared" si="681"/>
        <v>276.45</v>
      </c>
      <c r="AX1699" s="114">
        <v>6</v>
      </c>
      <c r="AY1699" s="114">
        <v>20</v>
      </c>
      <c r="AZ1699" s="114">
        <v>8</v>
      </c>
      <c r="BA1699" s="114">
        <v>1</v>
      </c>
      <c r="BB1699" s="81">
        <f t="shared" si="669"/>
        <v>35</v>
      </c>
      <c r="BC1699" s="80">
        <f t="shared" si="670"/>
        <v>241.45</v>
      </c>
      <c r="BD1699" s="36">
        <f t="shared" si="682"/>
        <v>113.48149999999998</v>
      </c>
      <c r="BE1699" s="80">
        <f t="shared" si="671"/>
        <v>125.554</v>
      </c>
    </row>
    <row r="1700" spans="1:57" ht="17.399999999999999">
      <c r="A1700" s="217">
        <v>41943</v>
      </c>
      <c r="B1700" s="201" t="str">
        <f t="shared" si="662"/>
        <v>15:00:00</v>
      </c>
      <c r="C1700" s="27" t="s">
        <v>21</v>
      </c>
      <c r="D1700" s="44">
        <v>833</v>
      </c>
      <c r="E1700" s="44">
        <v>377</v>
      </c>
      <c r="F1700" s="61">
        <v>458</v>
      </c>
      <c r="G1700" s="44">
        <v>42</v>
      </c>
      <c r="H1700" s="44"/>
      <c r="I1700" s="35">
        <v>15</v>
      </c>
      <c r="J1700" s="55">
        <f t="shared" si="676"/>
        <v>1668</v>
      </c>
      <c r="K1700" s="55">
        <f t="shared" si="677"/>
        <v>57</v>
      </c>
      <c r="L1700" s="35">
        <v>623</v>
      </c>
      <c r="M1700" s="19">
        <v>547</v>
      </c>
      <c r="N1700" s="19"/>
      <c r="O1700" s="45">
        <v>21</v>
      </c>
      <c r="P1700" s="56">
        <v>19</v>
      </c>
      <c r="Q1700" s="56"/>
      <c r="R1700" s="55">
        <f t="shared" si="672"/>
        <v>1170</v>
      </c>
      <c r="S1700" s="55">
        <f t="shared" si="678"/>
        <v>40</v>
      </c>
      <c r="T1700" s="57">
        <f t="shared" si="673"/>
        <v>97</v>
      </c>
      <c r="U1700" s="35">
        <v>3.99</v>
      </c>
      <c r="V1700" s="44">
        <v>4</v>
      </c>
      <c r="W1700" s="44">
        <v>8.3000000000000007</v>
      </c>
      <c r="X1700" s="44"/>
      <c r="Y1700" s="44"/>
      <c r="Z1700" s="44"/>
      <c r="AA1700" s="44"/>
      <c r="AB1700" s="44"/>
      <c r="AC1700" s="68">
        <f t="shared" si="663"/>
        <v>0</v>
      </c>
      <c r="AD1700" s="33"/>
      <c r="AE1700" s="20">
        <f t="shared" si="664"/>
        <v>0</v>
      </c>
      <c r="AF1700" s="85">
        <f t="shared" ref="AF1700:AF1725" si="684">T1700+U1700+V1700+W1700+X1700+Y1700+Z1700+AA1700+AB1700</f>
        <v>113.28999999999999</v>
      </c>
      <c r="AG1700" s="21">
        <f t="shared" si="674"/>
        <v>113.28999999999999</v>
      </c>
      <c r="AH1700" s="82"/>
      <c r="AI1700" s="78"/>
      <c r="AJ1700" s="22">
        <f t="shared" si="657"/>
        <v>113.28999999999999</v>
      </c>
      <c r="AK1700" s="23">
        <f t="shared" si="658"/>
        <v>0.19149999999999068</v>
      </c>
      <c r="AL1700" s="58"/>
      <c r="AM1700" s="24">
        <f t="shared" si="679"/>
        <v>0</v>
      </c>
      <c r="AN1700" s="25">
        <f t="shared" si="665"/>
        <v>113.48149999999998</v>
      </c>
      <c r="AO1700" s="28">
        <f t="shared" si="666"/>
        <v>113.48149999999998</v>
      </c>
      <c r="AP1700" s="79"/>
      <c r="AQ1700" s="24">
        <v>60</v>
      </c>
      <c r="AR1700" s="25">
        <v>200</v>
      </c>
      <c r="AS1700" s="25">
        <v>0</v>
      </c>
      <c r="AT1700" s="25">
        <v>16</v>
      </c>
      <c r="AU1700" s="25">
        <v>15</v>
      </c>
      <c r="AV1700" s="62">
        <f t="shared" si="683"/>
        <v>291</v>
      </c>
      <c r="AW1700" s="64">
        <f t="shared" si="681"/>
        <v>276.45</v>
      </c>
      <c r="AX1700" s="114">
        <v>6</v>
      </c>
      <c r="AY1700" s="114">
        <v>20</v>
      </c>
      <c r="AZ1700" s="114">
        <v>8</v>
      </c>
      <c r="BA1700" s="114">
        <v>1</v>
      </c>
      <c r="BB1700" s="81">
        <f t="shared" si="669"/>
        <v>35</v>
      </c>
      <c r="BC1700" s="80">
        <f t="shared" si="670"/>
        <v>241.45</v>
      </c>
      <c r="BD1700" s="36">
        <f t="shared" si="682"/>
        <v>113.48149999999998</v>
      </c>
      <c r="BE1700" s="80">
        <f t="shared" si="671"/>
        <v>125.554</v>
      </c>
    </row>
    <row r="1701" spans="1:57" ht="17.399999999999999">
      <c r="A1701" s="217">
        <v>41943</v>
      </c>
      <c r="B1701" s="201" t="str">
        <f t="shared" si="662"/>
        <v>15:30:00</v>
      </c>
      <c r="C1701" s="27" t="s">
        <v>34</v>
      </c>
      <c r="D1701" s="44">
        <v>827</v>
      </c>
      <c r="E1701" s="61">
        <v>373</v>
      </c>
      <c r="F1701" s="61">
        <v>559</v>
      </c>
      <c r="G1701" s="44">
        <v>42</v>
      </c>
      <c r="H1701" s="44"/>
      <c r="I1701" s="35">
        <v>18</v>
      </c>
      <c r="J1701" s="55">
        <f t="shared" si="676"/>
        <v>1759</v>
      </c>
      <c r="K1701" s="55">
        <f t="shared" si="677"/>
        <v>60</v>
      </c>
      <c r="L1701" s="35">
        <v>619</v>
      </c>
      <c r="M1701" s="19">
        <v>554</v>
      </c>
      <c r="N1701" s="19"/>
      <c r="O1701" s="45">
        <v>20</v>
      </c>
      <c r="P1701" s="56">
        <v>19</v>
      </c>
      <c r="Q1701" s="56"/>
      <c r="R1701" s="55">
        <f t="shared" si="672"/>
        <v>1173</v>
      </c>
      <c r="S1701" s="55">
        <f t="shared" si="678"/>
        <v>39</v>
      </c>
      <c r="T1701" s="57">
        <f t="shared" si="673"/>
        <v>99</v>
      </c>
      <c r="U1701" s="35">
        <v>3.99</v>
      </c>
      <c r="V1701" s="44">
        <v>5</v>
      </c>
      <c r="W1701" s="44">
        <v>8.3000000000000007</v>
      </c>
      <c r="X1701" s="44"/>
      <c r="Y1701" s="44"/>
      <c r="Z1701" s="44"/>
      <c r="AA1701" s="44"/>
      <c r="AB1701" s="44"/>
      <c r="AC1701" s="68">
        <f t="shared" si="663"/>
        <v>0</v>
      </c>
      <c r="AD1701" s="33"/>
      <c r="AE1701" s="20">
        <f t="shared" si="664"/>
        <v>0</v>
      </c>
      <c r="AF1701" s="85">
        <f t="shared" si="684"/>
        <v>116.28999999999999</v>
      </c>
      <c r="AG1701" s="21">
        <f t="shared" si="674"/>
        <v>116.28999999999999</v>
      </c>
      <c r="AH1701" s="82"/>
      <c r="AI1701" s="78"/>
      <c r="AJ1701" s="22">
        <f t="shared" si="657"/>
        <v>116.28999999999999</v>
      </c>
      <c r="AK1701" s="23">
        <f t="shared" si="658"/>
        <v>-2.8085000000000093</v>
      </c>
      <c r="AL1701" s="58"/>
      <c r="AM1701" s="24">
        <f t="shared" si="679"/>
        <v>0</v>
      </c>
      <c r="AN1701" s="25">
        <f t="shared" si="665"/>
        <v>113.48149999999998</v>
      </c>
      <c r="AO1701" s="28">
        <f t="shared" si="666"/>
        <v>113.48149999999998</v>
      </c>
      <c r="AP1701" s="79"/>
      <c r="AQ1701" s="24">
        <v>60</v>
      </c>
      <c r="AR1701" s="25">
        <v>200</v>
      </c>
      <c r="AS1701" s="25">
        <v>0</v>
      </c>
      <c r="AT1701" s="25">
        <v>16</v>
      </c>
      <c r="AU1701" s="25">
        <v>15</v>
      </c>
      <c r="AV1701" s="62">
        <f t="shared" si="683"/>
        <v>291</v>
      </c>
      <c r="AW1701" s="64">
        <f t="shared" si="681"/>
        <v>276.45</v>
      </c>
      <c r="AX1701" s="114">
        <v>6</v>
      </c>
      <c r="AY1701" s="114">
        <v>20</v>
      </c>
      <c r="AZ1701" s="114">
        <v>8</v>
      </c>
      <c r="BA1701" s="114">
        <v>1</v>
      </c>
      <c r="BB1701" s="81">
        <f t="shared" si="669"/>
        <v>35</v>
      </c>
      <c r="BC1701" s="80">
        <f t="shared" si="670"/>
        <v>241.45</v>
      </c>
      <c r="BD1701" s="36">
        <f t="shared" si="682"/>
        <v>113.48149999999998</v>
      </c>
      <c r="BE1701" s="80">
        <f t="shared" si="671"/>
        <v>125.554</v>
      </c>
    </row>
    <row r="1702" spans="1:57" ht="17.399999999999999">
      <c r="A1702" s="217">
        <v>41943</v>
      </c>
      <c r="B1702" s="201" t="str">
        <f t="shared" si="662"/>
        <v>16:00:00</v>
      </c>
      <c r="C1702" s="27" t="s">
        <v>22</v>
      </c>
      <c r="D1702" s="44">
        <v>854</v>
      </c>
      <c r="E1702" s="61">
        <v>346</v>
      </c>
      <c r="F1702" s="61">
        <v>692</v>
      </c>
      <c r="G1702" s="44">
        <v>42</v>
      </c>
      <c r="H1702" s="44"/>
      <c r="I1702" s="35">
        <v>22</v>
      </c>
      <c r="J1702" s="55">
        <f>D1702+E1702+F1702</f>
        <v>1892</v>
      </c>
      <c r="K1702" s="55">
        <f>G1702+H1702+I1702</f>
        <v>64</v>
      </c>
      <c r="L1702" s="35">
        <v>673</v>
      </c>
      <c r="M1702" s="19">
        <v>547</v>
      </c>
      <c r="N1702" s="19"/>
      <c r="O1702" s="45">
        <v>22</v>
      </c>
      <c r="P1702" s="56">
        <v>19</v>
      </c>
      <c r="Q1702" s="56"/>
      <c r="R1702" s="55">
        <f t="shared" si="672"/>
        <v>1220</v>
      </c>
      <c r="S1702" s="55">
        <f t="shared" si="678"/>
        <v>41</v>
      </c>
      <c r="T1702" s="57">
        <f t="shared" si="673"/>
        <v>105</v>
      </c>
      <c r="U1702" s="35">
        <v>4.08</v>
      </c>
      <c r="V1702" s="44">
        <v>5</v>
      </c>
      <c r="W1702" s="44">
        <v>8.6</v>
      </c>
      <c r="X1702" s="44"/>
      <c r="Y1702" s="44"/>
      <c r="Z1702" s="44"/>
      <c r="AA1702" s="44"/>
      <c r="AB1702" s="44"/>
      <c r="AC1702" s="68">
        <f t="shared" si="663"/>
        <v>0</v>
      </c>
      <c r="AD1702" s="33"/>
      <c r="AE1702" s="20">
        <f t="shared" si="664"/>
        <v>0</v>
      </c>
      <c r="AF1702" s="85">
        <f t="shared" si="684"/>
        <v>122.67999999999999</v>
      </c>
      <c r="AG1702" s="21">
        <f t="shared" si="674"/>
        <v>122.67999999999999</v>
      </c>
      <c r="AH1702" s="82"/>
      <c r="AI1702" s="78"/>
      <c r="AJ1702" s="22">
        <f t="shared" si="657"/>
        <v>122.67999999999999</v>
      </c>
      <c r="AK1702" s="23">
        <f t="shared" si="658"/>
        <v>-9.1985000000000099</v>
      </c>
      <c r="AL1702" s="58"/>
      <c r="AM1702" s="24">
        <f t="shared" si="679"/>
        <v>0</v>
      </c>
      <c r="AN1702" s="25">
        <f t="shared" si="665"/>
        <v>113.48149999999998</v>
      </c>
      <c r="AO1702" s="28">
        <f t="shared" si="666"/>
        <v>113.48149999999998</v>
      </c>
      <c r="AP1702" s="79"/>
      <c r="AQ1702" s="24">
        <v>60</v>
      </c>
      <c r="AR1702" s="25">
        <v>200</v>
      </c>
      <c r="AS1702" s="25">
        <v>0</v>
      </c>
      <c r="AT1702" s="25">
        <v>16</v>
      </c>
      <c r="AU1702" s="25">
        <v>15</v>
      </c>
      <c r="AV1702" s="62">
        <f t="shared" si="683"/>
        <v>291</v>
      </c>
      <c r="AW1702" s="64">
        <f t="shared" si="681"/>
        <v>276.45</v>
      </c>
      <c r="AX1702" s="114">
        <v>6</v>
      </c>
      <c r="AY1702" s="114">
        <v>20</v>
      </c>
      <c r="AZ1702" s="114">
        <v>8</v>
      </c>
      <c r="BA1702" s="114">
        <v>1</v>
      </c>
      <c r="BB1702" s="81">
        <f t="shared" si="669"/>
        <v>35</v>
      </c>
      <c r="BC1702" s="80">
        <f t="shared" si="670"/>
        <v>241.45</v>
      </c>
      <c r="BD1702" s="36">
        <f t="shared" si="682"/>
        <v>113.48149999999998</v>
      </c>
      <c r="BE1702" s="80">
        <f t="shared" si="671"/>
        <v>125.554</v>
      </c>
    </row>
    <row r="1703" spans="1:57" ht="17.399999999999999">
      <c r="A1703" s="217">
        <v>41943</v>
      </c>
      <c r="B1703" s="201" t="str">
        <f t="shared" si="662"/>
        <v>16:30:00</v>
      </c>
      <c r="C1703" s="27" t="s">
        <v>49</v>
      </c>
      <c r="D1703" s="44">
        <v>850</v>
      </c>
      <c r="E1703" s="44">
        <v>348</v>
      </c>
      <c r="F1703" s="44">
        <v>691</v>
      </c>
      <c r="G1703" s="44">
        <v>41</v>
      </c>
      <c r="H1703" s="44"/>
      <c r="I1703" s="35">
        <v>23</v>
      </c>
      <c r="J1703" s="55">
        <f t="shared" si="676"/>
        <v>1889</v>
      </c>
      <c r="K1703" s="55">
        <f t="shared" si="677"/>
        <v>64</v>
      </c>
      <c r="L1703" s="35">
        <v>665</v>
      </c>
      <c r="M1703" s="19">
        <v>512</v>
      </c>
      <c r="N1703" s="19"/>
      <c r="O1703" s="45">
        <v>22</v>
      </c>
      <c r="P1703" s="56">
        <v>18</v>
      </c>
      <c r="Q1703" s="56"/>
      <c r="R1703" s="55">
        <f t="shared" si="672"/>
        <v>1177</v>
      </c>
      <c r="S1703" s="55">
        <f t="shared" si="678"/>
        <v>40</v>
      </c>
      <c r="T1703" s="57">
        <f t="shared" si="673"/>
        <v>104</v>
      </c>
      <c r="U1703" s="35">
        <v>4.08</v>
      </c>
      <c r="V1703" s="44">
        <v>5</v>
      </c>
      <c r="W1703" s="44">
        <v>8.6</v>
      </c>
      <c r="X1703" s="44"/>
      <c r="Y1703" s="44"/>
      <c r="Z1703" s="44"/>
      <c r="AA1703" s="44"/>
      <c r="AB1703" s="44"/>
      <c r="AC1703" s="68">
        <f t="shared" si="663"/>
        <v>0</v>
      </c>
      <c r="AD1703" s="33"/>
      <c r="AE1703" s="20">
        <f t="shared" si="664"/>
        <v>0</v>
      </c>
      <c r="AF1703" s="85">
        <f t="shared" si="684"/>
        <v>121.67999999999999</v>
      </c>
      <c r="AG1703" s="21">
        <f t="shared" si="674"/>
        <v>121.67999999999999</v>
      </c>
      <c r="AH1703" s="82"/>
      <c r="AI1703" s="78"/>
      <c r="AJ1703" s="22">
        <f t="shared" ref="AJ1703:AJ1725" si="685">AF1703+AI1703</f>
        <v>121.67999999999999</v>
      </c>
      <c r="AK1703" s="23">
        <f t="shared" ref="AK1703:AK1725" si="686">AO1703-AF1703</f>
        <v>-8.1985000000000099</v>
      </c>
      <c r="AL1703" s="58"/>
      <c r="AM1703" s="24">
        <f t="shared" si="679"/>
        <v>0</v>
      </c>
      <c r="AN1703" s="25">
        <f t="shared" si="665"/>
        <v>113.48149999999998</v>
      </c>
      <c r="AO1703" s="28">
        <f t="shared" si="666"/>
        <v>113.48149999999998</v>
      </c>
      <c r="AP1703" s="79"/>
      <c r="AQ1703" s="24">
        <v>60</v>
      </c>
      <c r="AR1703" s="25">
        <v>200</v>
      </c>
      <c r="AS1703" s="25">
        <v>0</v>
      </c>
      <c r="AT1703" s="25">
        <v>16</v>
      </c>
      <c r="AU1703" s="25">
        <v>15</v>
      </c>
      <c r="AV1703" s="62">
        <f t="shared" si="683"/>
        <v>291</v>
      </c>
      <c r="AW1703" s="64">
        <f t="shared" si="681"/>
        <v>276.45</v>
      </c>
      <c r="AX1703" s="114">
        <v>6</v>
      </c>
      <c r="AY1703" s="114">
        <v>20</v>
      </c>
      <c r="AZ1703" s="114">
        <v>8</v>
      </c>
      <c r="BA1703" s="114">
        <v>1</v>
      </c>
      <c r="BB1703" s="81">
        <f t="shared" si="669"/>
        <v>35</v>
      </c>
      <c r="BC1703" s="80">
        <f t="shared" si="670"/>
        <v>241.45</v>
      </c>
      <c r="BD1703" s="36">
        <f t="shared" si="682"/>
        <v>113.48149999999998</v>
      </c>
      <c r="BE1703" s="80">
        <f t="shared" si="671"/>
        <v>125.554</v>
      </c>
    </row>
    <row r="1704" spans="1:57" ht="17.399999999999999">
      <c r="A1704" s="217">
        <v>41943</v>
      </c>
      <c r="B1704" s="201" t="str">
        <f t="shared" si="662"/>
        <v>17:00:00</v>
      </c>
      <c r="C1704" s="27" t="s">
        <v>23</v>
      </c>
      <c r="D1704" s="44">
        <v>741</v>
      </c>
      <c r="E1704" s="44">
        <v>373</v>
      </c>
      <c r="F1704" s="44">
        <v>694</v>
      </c>
      <c r="G1704" s="44">
        <v>40</v>
      </c>
      <c r="H1704" s="44"/>
      <c r="I1704" s="35">
        <v>23</v>
      </c>
      <c r="J1704" s="55">
        <f t="shared" si="676"/>
        <v>1808</v>
      </c>
      <c r="K1704" s="55">
        <f t="shared" si="677"/>
        <v>63</v>
      </c>
      <c r="L1704" s="35">
        <v>660</v>
      </c>
      <c r="M1704" s="19">
        <v>518</v>
      </c>
      <c r="N1704" s="19"/>
      <c r="O1704" s="45">
        <v>22</v>
      </c>
      <c r="P1704" s="56">
        <v>18</v>
      </c>
      <c r="Q1704" s="56"/>
      <c r="R1704" s="55">
        <f t="shared" si="672"/>
        <v>1178</v>
      </c>
      <c r="S1704" s="55">
        <f t="shared" si="678"/>
        <v>40</v>
      </c>
      <c r="T1704" s="57">
        <f t="shared" si="673"/>
        <v>103</v>
      </c>
      <c r="U1704" s="35">
        <v>4.08</v>
      </c>
      <c r="V1704" s="44">
        <v>5</v>
      </c>
      <c r="W1704" s="44">
        <v>8.4</v>
      </c>
      <c r="X1704" s="44"/>
      <c r="Y1704" s="44"/>
      <c r="Z1704" s="44"/>
      <c r="AA1704" s="44"/>
      <c r="AB1704" s="44"/>
      <c r="AC1704" s="68">
        <f t="shared" si="663"/>
        <v>0</v>
      </c>
      <c r="AD1704" s="33">
        <v>15</v>
      </c>
      <c r="AE1704" s="20">
        <f>AC1704+AD1704</f>
        <v>15</v>
      </c>
      <c r="AF1704" s="85">
        <f t="shared" si="684"/>
        <v>120.48</v>
      </c>
      <c r="AG1704" s="21">
        <f t="shared" si="674"/>
        <v>105.48</v>
      </c>
      <c r="AH1704" s="82"/>
      <c r="AI1704" s="78"/>
      <c r="AJ1704" s="22">
        <f t="shared" si="685"/>
        <v>120.48</v>
      </c>
      <c r="AK1704" s="23">
        <f t="shared" si="686"/>
        <v>8.0014999999999787</v>
      </c>
      <c r="AL1704" s="58"/>
      <c r="AM1704" s="24">
        <f t="shared" si="679"/>
        <v>15</v>
      </c>
      <c r="AN1704" s="25">
        <f t="shared" si="665"/>
        <v>113.48149999999998</v>
      </c>
      <c r="AO1704" s="28">
        <f t="shared" si="666"/>
        <v>128.48149999999998</v>
      </c>
      <c r="AP1704" s="79"/>
      <c r="AQ1704" s="24">
        <v>60</v>
      </c>
      <c r="AR1704" s="25">
        <v>200</v>
      </c>
      <c r="AS1704" s="25">
        <v>0</v>
      </c>
      <c r="AT1704" s="25">
        <v>16</v>
      </c>
      <c r="AU1704" s="25">
        <v>15</v>
      </c>
      <c r="AV1704" s="62">
        <f t="shared" si="683"/>
        <v>291</v>
      </c>
      <c r="AW1704" s="64">
        <f t="shared" si="681"/>
        <v>276.45</v>
      </c>
      <c r="AX1704" s="114">
        <v>6</v>
      </c>
      <c r="AY1704" s="114">
        <v>20</v>
      </c>
      <c r="AZ1704" s="114">
        <v>8</v>
      </c>
      <c r="BA1704" s="114">
        <v>1</v>
      </c>
      <c r="BB1704" s="81">
        <f t="shared" si="669"/>
        <v>35</v>
      </c>
      <c r="BC1704" s="80">
        <f t="shared" si="670"/>
        <v>241.45</v>
      </c>
      <c r="BD1704" s="36">
        <f t="shared" si="682"/>
        <v>113.48149999999998</v>
      </c>
      <c r="BE1704" s="80">
        <f t="shared" si="671"/>
        <v>125.554</v>
      </c>
    </row>
    <row r="1705" spans="1:57" ht="17.399999999999999">
      <c r="A1705" s="217">
        <v>41943</v>
      </c>
      <c r="B1705" s="201" t="str">
        <f t="shared" si="662"/>
        <v>17:30:00</v>
      </c>
      <c r="C1705" s="27" t="s">
        <v>50</v>
      </c>
      <c r="D1705" s="44">
        <v>731</v>
      </c>
      <c r="E1705" s="44">
        <v>379</v>
      </c>
      <c r="F1705" s="44">
        <v>687</v>
      </c>
      <c r="G1705" s="44">
        <v>39</v>
      </c>
      <c r="H1705" s="44"/>
      <c r="I1705" s="35">
        <v>22</v>
      </c>
      <c r="J1705" s="55">
        <f t="shared" si="676"/>
        <v>1797</v>
      </c>
      <c r="K1705" s="55">
        <f t="shared" si="677"/>
        <v>61</v>
      </c>
      <c r="L1705" s="35">
        <v>670</v>
      </c>
      <c r="M1705" s="19">
        <v>504</v>
      </c>
      <c r="N1705" s="19"/>
      <c r="O1705" s="56">
        <v>24</v>
      </c>
      <c r="P1705" s="56">
        <v>18</v>
      </c>
      <c r="Q1705" s="56"/>
      <c r="R1705" s="55">
        <f t="shared" si="672"/>
        <v>1174</v>
      </c>
      <c r="S1705" s="55">
        <f t="shared" si="678"/>
        <v>42</v>
      </c>
      <c r="T1705" s="57">
        <f t="shared" si="673"/>
        <v>103</v>
      </c>
      <c r="U1705" s="35">
        <v>4.08</v>
      </c>
      <c r="V1705" s="44">
        <v>5</v>
      </c>
      <c r="W1705" s="44">
        <v>8.4</v>
      </c>
      <c r="X1705" s="44"/>
      <c r="Y1705" s="44"/>
      <c r="Z1705" s="44"/>
      <c r="AA1705" s="44"/>
      <c r="AB1705" s="44"/>
      <c r="AC1705" s="68">
        <f t="shared" si="663"/>
        <v>0</v>
      </c>
      <c r="AD1705" s="33">
        <v>15</v>
      </c>
      <c r="AE1705" s="20">
        <f t="shared" si="664"/>
        <v>15</v>
      </c>
      <c r="AF1705" s="85">
        <f t="shared" si="684"/>
        <v>120.48</v>
      </c>
      <c r="AG1705" s="83">
        <f t="shared" si="674"/>
        <v>105.48</v>
      </c>
      <c r="AH1705" s="84"/>
      <c r="AI1705" s="78"/>
      <c r="AJ1705" s="22">
        <f t="shared" si="685"/>
        <v>120.48</v>
      </c>
      <c r="AK1705" s="23">
        <f t="shared" si="686"/>
        <v>8.0014999999999787</v>
      </c>
      <c r="AL1705" s="58"/>
      <c r="AM1705" s="24">
        <f t="shared" si="679"/>
        <v>15</v>
      </c>
      <c r="AN1705" s="25">
        <f t="shared" si="665"/>
        <v>113.48149999999998</v>
      </c>
      <c r="AO1705" s="28">
        <f t="shared" si="666"/>
        <v>128.48149999999998</v>
      </c>
      <c r="AP1705" s="79"/>
      <c r="AQ1705" s="24">
        <v>60</v>
      </c>
      <c r="AR1705" s="25">
        <v>200</v>
      </c>
      <c r="AS1705" s="25">
        <v>0</v>
      </c>
      <c r="AT1705" s="25">
        <v>16</v>
      </c>
      <c r="AU1705" s="25">
        <v>15</v>
      </c>
      <c r="AV1705" s="62">
        <f t="shared" si="683"/>
        <v>291</v>
      </c>
      <c r="AW1705" s="64">
        <f t="shared" si="681"/>
        <v>276.45</v>
      </c>
      <c r="AX1705" s="114">
        <v>6</v>
      </c>
      <c r="AY1705" s="114">
        <v>20</v>
      </c>
      <c r="AZ1705" s="114">
        <v>8</v>
      </c>
      <c r="BA1705" s="114">
        <v>1</v>
      </c>
      <c r="BB1705" s="81">
        <f t="shared" si="669"/>
        <v>35</v>
      </c>
      <c r="BC1705" s="80">
        <f t="shared" si="670"/>
        <v>241.45</v>
      </c>
      <c r="BD1705" s="36">
        <f t="shared" si="682"/>
        <v>113.48149999999998</v>
      </c>
      <c r="BE1705" s="80">
        <f t="shared" si="671"/>
        <v>125.554</v>
      </c>
    </row>
    <row r="1706" spans="1:57" ht="17.399999999999999">
      <c r="A1706" s="217">
        <v>41943</v>
      </c>
      <c r="B1706" s="201" t="str">
        <f t="shared" si="662"/>
        <v>18:00:00</v>
      </c>
      <c r="C1706" s="27" t="s">
        <v>24</v>
      </c>
      <c r="D1706" s="44">
        <v>834</v>
      </c>
      <c r="E1706" s="44">
        <v>442</v>
      </c>
      <c r="F1706" s="44">
        <v>404</v>
      </c>
      <c r="G1706" s="44">
        <v>44</v>
      </c>
      <c r="H1706" s="44"/>
      <c r="I1706" s="35">
        <v>13</v>
      </c>
      <c r="J1706" s="55">
        <f t="shared" si="676"/>
        <v>1680</v>
      </c>
      <c r="K1706" s="55">
        <f t="shared" si="677"/>
        <v>57</v>
      </c>
      <c r="L1706" s="35">
        <v>769</v>
      </c>
      <c r="M1706" s="19">
        <v>527</v>
      </c>
      <c r="N1706" s="19"/>
      <c r="O1706" s="56">
        <v>24</v>
      </c>
      <c r="P1706" s="56">
        <v>18</v>
      </c>
      <c r="Q1706" s="56"/>
      <c r="R1706" s="55">
        <f>SUM(L1706+M1706+N1706)</f>
        <v>1296</v>
      </c>
      <c r="S1706" s="55">
        <f>O1706+P1706+Q1706</f>
        <v>42</v>
      </c>
      <c r="T1706" s="57">
        <f t="shared" si="673"/>
        <v>99</v>
      </c>
      <c r="U1706" s="35">
        <v>4.96</v>
      </c>
      <c r="V1706" s="44">
        <v>5</v>
      </c>
      <c r="W1706" s="44">
        <v>10.199999999999999</v>
      </c>
      <c r="X1706" s="44"/>
      <c r="Y1706" s="44"/>
      <c r="Z1706" s="44"/>
      <c r="AA1706" s="44"/>
      <c r="AB1706" s="44"/>
      <c r="AC1706" s="68">
        <f t="shared" si="663"/>
        <v>0</v>
      </c>
      <c r="AD1706" s="33">
        <v>15</v>
      </c>
      <c r="AE1706" s="20">
        <f t="shared" si="664"/>
        <v>15</v>
      </c>
      <c r="AF1706" s="85">
        <f t="shared" si="684"/>
        <v>119.16</v>
      </c>
      <c r="AG1706" s="83">
        <f t="shared" si="674"/>
        <v>104.16</v>
      </c>
      <c r="AH1706" s="84"/>
      <c r="AI1706" s="78"/>
      <c r="AJ1706" s="22">
        <f t="shared" si="685"/>
        <v>119.16</v>
      </c>
      <c r="AK1706" s="23">
        <f t="shared" si="686"/>
        <v>26.734999999999985</v>
      </c>
      <c r="AL1706" s="58"/>
      <c r="AM1706" s="24">
        <f t="shared" si="679"/>
        <v>15</v>
      </c>
      <c r="AN1706" s="25">
        <f t="shared" si="665"/>
        <v>130.89499999999998</v>
      </c>
      <c r="AO1706" s="28">
        <f t="shared" si="666"/>
        <v>145.89499999999998</v>
      </c>
      <c r="AP1706" s="79"/>
      <c r="AQ1706" s="24">
        <v>60</v>
      </c>
      <c r="AR1706" s="25">
        <v>200</v>
      </c>
      <c r="AS1706" s="25">
        <v>0</v>
      </c>
      <c r="AT1706" s="25">
        <v>16</v>
      </c>
      <c r="AU1706" s="25">
        <v>54</v>
      </c>
      <c r="AV1706" s="62">
        <f t="shared" si="683"/>
        <v>330</v>
      </c>
      <c r="AW1706" s="64">
        <f t="shared" si="681"/>
        <v>313.5</v>
      </c>
      <c r="AX1706" s="114">
        <v>6</v>
      </c>
      <c r="AY1706" s="114">
        <v>20</v>
      </c>
      <c r="AZ1706" s="114">
        <v>8</v>
      </c>
      <c r="BA1706" s="114">
        <v>1</v>
      </c>
      <c r="BB1706" s="81">
        <f t="shared" si="669"/>
        <v>35</v>
      </c>
      <c r="BC1706" s="80">
        <f t="shared" si="670"/>
        <v>278.5</v>
      </c>
      <c r="BD1706" s="36">
        <f t="shared" si="682"/>
        <v>130.89499999999998</v>
      </c>
      <c r="BE1706" s="80">
        <f t="shared" si="671"/>
        <v>144.82</v>
      </c>
    </row>
    <row r="1707" spans="1:57" ht="17.399999999999999">
      <c r="A1707" s="217">
        <v>41943</v>
      </c>
      <c r="B1707" s="201" t="str">
        <f t="shared" si="662"/>
        <v>18:15:00</v>
      </c>
      <c r="C1707" s="27" t="s">
        <v>35</v>
      </c>
      <c r="D1707" s="44">
        <v>855</v>
      </c>
      <c r="E1707" s="44">
        <v>454</v>
      </c>
      <c r="F1707" s="44">
        <v>424</v>
      </c>
      <c r="G1707" s="44">
        <v>45</v>
      </c>
      <c r="H1707" s="44"/>
      <c r="I1707" s="35">
        <v>14</v>
      </c>
      <c r="J1707" s="55">
        <f>D1707+E1707+F1707</f>
        <v>1733</v>
      </c>
      <c r="K1707" s="55">
        <f>G1707+H1707+I1707</f>
        <v>59</v>
      </c>
      <c r="L1707" s="35">
        <v>775</v>
      </c>
      <c r="M1707" s="19">
        <v>527</v>
      </c>
      <c r="N1707" s="19"/>
      <c r="O1707" s="56">
        <v>25</v>
      </c>
      <c r="P1707" s="56">
        <v>18</v>
      </c>
      <c r="Q1707" s="56"/>
      <c r="R1707" s="55">
        <f t="shared" si="672"/>
        <v>1302</v>
      </c>
      <c r="S1707" s="55">
        <f t="shared" si="678"/>
        <v>43</v>
      </c>
      <c r="T1707" s="57">
        <f t="shared" si="673"/>
        <v>102</v>
      </c>
      <c r="U1707" s="35">
        <v>4.96</v>
      </c>
      <c r="V1707" s="44">
        <v>5</v>
      </c>
      <c r="W1707" s="44">
        <v>10.199999999999999</v>
      </c>
      <c r="X1707" s="44"/>
      <c r="Y1707" s="44"/>
      <c r="Z1707" s="44"/>
      <c r="AA1707" s="44"/>
      <c r="AB1707" s="44"/>
      <c r="AC1707" s="68">
        <f t="shared" si="663"/>
        <v>0</v>
      </c>
      <c r="AD1707" s="33">
        <v>15</v>
      </c>
      <c r="AE1707" s="20">
        <f t="shared" si="664"/>
        <v>15</v>
      </c>
      <c r="AF1707" s="85">
        <f t="shared" si="684"/>
        <v>122.16</v>
      </c>
      <c r="AG1707" s="83">
        <f t="shared" si="674"/>
        <v>107.16</v>
      </c>
      <c r="AH1707" s="84"/>
      <c r="AI1707" s="78"/>
      <c r="AJ1707" s="22">
        <f t="shared" si="685"/>
        <v>122.16</v>
      </c>
      <c r="AK1707" s="23">
        <f t="shared" si="686"/>
        <v>23.734999999999985</v>
      </c>
      <c r="AL1707" s="58"/>
      <c r="AM1707" s="24">
        <f t="shared" si="679"/>
        <v>15</v>
      </c>
      <c r="AN1707" s="25">
        <f t="shared" si="665"/>
        <v>130.89499999999998</v>
      </c>
      <c r="AO1707" s="28">
        <f t="shared" si="666"/>
        <v>145.89499999999998</v>
      </c>
      <c r="AP1707" s="79"/>
      <c r="AQ1707" s="24">
        <v>60</v>
      </c>
      <c r="AR1707" s="25">
        <v>200</v>
      </c>
      <c r="AS1707" s="25">
        <v>0</v>
      </c>
      <c r="AT1707" s="25">
        <v>16</v>
      </c>
      <c r="AU1707" s="25">
        <v>54</v>
      </c>
      <c r="AV1707" s="62">
        <f t="shared" si="683"/>
        <v>330</v>
      </c>
      <c r="AW1707" s="64">
        <f t="shared" si="681"/>
        <v>313.5</v>
      </c>
      <c r="AX1707" s="114">
        <v>6</v>
      </c>
      <c r="AY1707" s="114">
        <v>20</v>
      </c>
      <c r="AZ1707" s="114">
        <v>8</v>
      </c>
      <c r="BA1707" s="114">
        <v>1</v>
      </c>
      <c r="BB1707" s="81">
        <f t="shared" si="669"/>
        <v>35</v>
      </c>
      <c r="BC1707" s="80">
        <f t="shared" si="670"/>
        <v>278.5</v>
      </c>
      <c r="BD1707" s="36">
        <f t="shared" si="682"/>
        <v>130.89499999999998</v>
      </c>
      <c r="BE1707" s="80">
        <f t="shared" si="671"/>
        <v>144.82</v>
      </c>
    </row>
    <row r="1708" spans="1:57" ht="17.399999999999999">
      <c r="A1708" s="217">
        <v>41943</v>
      </c>
      <c r="B1708" s="201" t="str">
        <f t="shared" si="662"/>
        <v>18:30:00</v>
      </c>
      <c r="C1708" s="27" t="s">
        <v>36</v>
      </c>
      <c r="D1708" s="44">
        <v>844</v>
      </c>
      <c r="E1708" s="44">
        <v>456</v>
      </c>
      <c r="F1708" s="44">
        <v>653</v>
      </c>
      <c r="G1708" s="44">
        <v>44</v>
      </c>
      <c r="H1708" s="44"/>
      <c r="I1708" s="35">
        <v>21</v>
      </c>
      <c r="J1708" s="55">
        <f t="shared" si="676"/>
        <v>1953</v>
      </c>
      <c r="K1708" s="55">
        <f t="shared" si="677"/>
        <v>65</v>
      </c>
      <c r="L1708" s="35">
        <v>778</v>
      </c>
      <c r="M1708" s="19">
        <v>518</v>
      </c>
      <c r="N1708" s="19"/>
      <c r="O1708" s="56">
        <v>24</v>
      </c>
      <c r="P1708" s="56">
        <v>18</v>
      </c>
      <c r="Q1708" s="56"/>
      <c r="R1708" s="55">
        <f t="shared" si="672"/>
        <v>1296</v>
      </c>
      <c r="S1708" s="55">
        <f t="shared" si="678"/>
        <v>42</v>
      </c>
      <c r="T1708" s="57">
        <f t="shared" si="673"/>
        <v>107</v>
      </c>
      <c r="U1708" s="35">
        <v>4.96</v>
      </c>
      <c r="V1708" s="44">
        <v>8</v>
      </c>
      <c r="W1708" s="44">
        <v>10.199999999999999</v>
      </c>
      <c r="X1708" s="44"/>
      <c r="Y1708" s="44"/>
      <c r="Z1708" s="44"/>
      <c r="AA1708" s="44"/>
      <c r="AB1708" s="44"/>
      <c r="AC1708" s="68">
        <f t="shared" si="663"/>
        <v>0</v>
      </c>
      <c r="AD1708" s="33">
        <v>15</v>
      </c>
      <c r="AE1708" s="20">
        <f t="shared" si="664"/>
        <v>15</v>
      </c>
      <c r="AF1708" s="85">
        <f t="shared" si="684"/>
        <v>130.16</v>
      </c>
      <c r="AG1708" s="83">
        <f t="shared" si="674"/>
        <v>115.16</v>
      </c>
      <c r="AH1708" s="84"/>
      <c r="AI1708" s="78"/>
      <c r="AJ1708" s="22">
        <f t="shared" si="685"/>
        <v>130.16</v>
      </c>
      <c r="AK1708" s="23">
        <f t="shared" si="686"/>
        <v>15.734999999999985</v>
      </c>
      <c r="AL1708" s="58"/>
      <c r="AM1708" s="24">
        <f t="shared" si="679"/>
        <v>15</v>
      </c>
      <c r="AN1708" s="25">
        <f t="shared" si="665"/>
        <v>130.89499999999998</v>
      </c>
      <c r="AO1708" s="28">
        <f t="shared" si="666"/>
        <v>145.89499999999998</v>
      </c>
      <c r="AP1708" s="79"/>
      <c r="AQ1708" s="24">
        <v>60</v>
      </c>
      <c r="AR1708" s="25">
        <v>200</v>
      </c>
      <c r="AS1708" s="25">
        <v>0</v>
      </c>
      <c r="AT1708" s="25">
        <v>16</v>
      </c>
      <c r="AU1708" s="25">
        <v>54</v>
      </c>
      <c r="AV1708" s="62">
        <f t="shared" ref="AV1708:AV1725" si="687">SUM(AQ1708:AU1708)</f>
        <v>330</v>
      </c>
      <c r="AW1708" s="64">
        <f t="shared" si="681"/>
        <v>313.5</v>
      </c>
      <c r="AX1708" s="114">
        <v>6</v>
      </c>
      <c r="AY1708" s="114">
        <v>20</v>
      </c>
      <c r="AZ1708" s="114">
        <v>8</v>
      </c>
      <c r="BA1708" s="114">
        <v>1</v>
      </c>
      <c r="BB1708" s="81">
        <f t="shared" si="669"/>
        <v>35</v>
      </c>
      <c r="BC1708" s="80">
        <f t="shared" si="670"/>
        <v>278.5</v>
      </c>
      <c r="BD1708" s="36">
        <f t="shared" si="682"/>
        <v>130.89499999999998</v>
      </c>
      <c r="BE1708" s="80">
        <f t="shared" si="671"/>
        <v>144.82</v>
      </c>
    </row>
    <row r="1709" spans="1:57" ht="17.399999999999999">
      <c r="A1709" s="217">
        <v>41943</v>
      </c>
      <c r="B1709" s="201" t="str">
        <f t="shared" si="662"/>
        <v>18:45:00</v>
      </c>
      <c r="C1709" s="27" t="s">
        <v>51</v>
      </c>
      <c r="D1709" s="44">
        <v>844</v>
      </c>
      <c r="E1709" s="44">
        <v>456</v>
      </c>
      <c r="F1709" s="44">
        <v>653</v>
      </c>
      <c r="G1709" s="44">
        <v>44</v>
      </c>
      <c r="H1709" s="44"/>
      <c r="I1709" s="35">
        <v>21</v>
      </c>
      <c r="J1709" s="55">
        <f>D1709+E1709+F1709</f>
        <v>1953</v>
      </c>
      <c r="K1709" s="55">
        <f>G1709+H1709+I1709</f>
        <v>65</v>
      </c>
      <c r="L1709" s="35">
        <v>778</v>
      </c>
      <c r="M1709" s="19">
        <v>518</v>
      </c>
      <c r="N1709" s="19"/>
      <c r="O1709" s="56">
        <v>24</v>
      </c>
      <c r="P1709" s="56">
        <v>18</v>
      </c>
      <c r="Q1709" s="56"/>
      <c r="R1709" s="55">
        <f t="shared" si="672"/>
        <v>1296</v>
      </c>
      <c r="S1709" s="55">
        <f t="shared" si="678"/>
        <v>42</v>
      </c>
      <c r="T1709" s="57">
        <f t="shared" si="673"/>
        <v>107</v>
      </c>
      <c r="U1709" s="35">
        <v>4.96</v>
      </c>
      <c r="V1709" s="44">
        <v>8</v>
      </c>
      <c r="W1709" s="44">
        <v>10.199999999999999</v>
      </c>
      <c r="X1709" s="44"/>
      <c r="Y1709" s="44"/>
      <c r="Z1709" s="44"/>
      <c r="AA1709" s="44"/>
      <c r="AB1709" s="44"/>
      <c r="AC1709" s="68">
        <f t="shared" si="663"/>
        <v>0</v>
      </c>
      <c r="AD1709" s="33">
        <v>15</v>
      </c>
      <c r="AE1709" s="20">
        <f t="shared" si="664"/>
        <v>15</v>
      </c>
      <c r="AF1709" s="85">
        <f t="shared" si="684"/>
        <v>130.16</v>
      </c>
      <c r="AG1709" s="83">
        <f t="shared" si="674"/>
        <v>115.16</v>
      </c>
      <c r="AH1709" s="84"/>
      <c r="AI1709" s="78"/>
      <c r="AJ1709" s="22">
        <f t="shared" si="685"/>
        <v>130.16</v>
      </c>
      <c r="AK1709" s="23">
        <f t="shared" si="686"/>
        <v>15.734999999999985</v>
      </c>
      <c r="AL1709" s="58"/>
      <c r="AM1709" s="24">
        <f t="shared" si="679"/>
        <v>15</v>
      </c>
      <c r="AN1709" s="25">
        <f t="shared" si="665"/>
        <v>130.89499999999998</v>
      </c>
      <c r="AO1709" s="28">
        <f t="shared" si="666"/>
        <v>145.89499999999998</v>
      </c>
      <c r="AP1709" s="79"/>
      <c r="AQ1709" s="24">
        <v>60</v>
      </c>
      <c r="AR1709" s="25">
        <v>200</v>
      </c>
      <c r="AS1709" s="25">
        <v>0</v>
      </c>
      <c r="AT1709" s="25">
        <v>16</v>
      </c>
      <c r="AU1709" s="25">
        <v>54</v>
      </c>
      <c r="AV1709" s="62">
        <f t="shared" si="687"/>
        <v>330</v>
      </c>
      <c r="AW1709" s="64">
        <f t="shared" si="681"/>
        <v>313.5</v>
      </c>
      <c r="AX1709" s="114">
        <v>6</v>
      </c>
      <c r="AY1709" s="114">
        <v>20</v>
      </c>
      <c r="AZ1709" s="114">
        <v>8</v>
      </c>
      <c r="BA1709" s="114">
        <v>1</v>
      </c>
      <c r="BB1709" s="81">
        <f t="shared" si="669"/>
        <v>35</v>
      </c>
      <c r="BC1709" s="80">
        <f t="shared" si="670"/>
        <v>278.5</v>
      </c>
      <c r="BD1709" s="36">
        <f t="shared" si="682"/>
        <v>130.89499999999998</v>
      </c>
      <c r="BE1709" s="80">
        <f t="shared" si="671"/>
        <v>144.82</v>
      </c>
    </row>
    <row r="1710" spans="1:57" ht="17.399999999999999">
      <c r="A1710" s="217">
        <v>41943</v>
      </c>
      <c r="B1710" s="201" t="str">
        <f t="shared" si="662"/>
        <v>19:00:00</v>
      </c>
      <c r="C1710" s="27" t="s">
        <v>25</v>
      </c>
      <c r="D1710" s="44">
        <v>827</v>
      </c>
      <c r="E1710" s="44">
        <v>565</v>
      </c>
      <c r="F1710" s="44">
        <v>808</v>
      </c>
      <c r="G1710" s="44">
        <v>42</v>
      </c>
      <c r="H1710" s="44"/>
      <c r="I1710" s="35">
        <v>26</v>
      </c>
      <c r="J1710" s="55">
        <f t="shared" si="676"/>
        <v>2200</v>
      </c>
      <c r="K1710" s="55">
        <f t="shared" si="677"/>
        <v>68</v>
      </c>
      <c r="L1710" s="35">
        <v>728</v>
      </c>
      <c r="M1710" s="19">
        <v>495</v>
      </c>
      <c r="N1710" s="19"/>
      <c r="O1710" s="56">
        <v>25</v>
      </c>
      <c r="P1710" s="56">
        <v>18</v>
      </c>
      <c r="Q1710" s="56"/>
      <c r="R1710" s="55">
        <f>SUM(L1710+M1710+N1710)</f>
        <v>1223</v>
      </c>
      <c r="S1710" s="55">
        <f>O1710+P1710+Q1710</f>
        <v>43</v>
      </c>
      <c r="T1710" s="57">
        <f t="shared" si="673"/>
        <v>111</v>
      </c>
      <c r="U1710" s="35">
        <v>6.12</v>
      </c>
      <c r="V1710" s="44">
        <v>8</v>
      </c>
      <c r="W1710" s="44">
        <v>11.6</v>
      </c>
      <c r="X1710" s="44"/>
      <c r="Y1710" s="44"/>
      <c r="Z1710" s="44"/>
      <c r="AA1710" s="44"/>
      <c r="AB1710" s="44"/>
      <c r="AC1710" s="68">
        <f t="shared" si="663"/>
        <v>0</v>
      </c>
      <c r="AD1710" s="33">
        <v>15</v>
      </c>
      <c r="AE1710" s="20">
        <f t="shared" si="664"/>
        <v>15</v>
      </c>
      <c r="AF1710" s="85">
        <f t="shared" si="684"/>
        <v>136.72</v>
      </c>
      <c r="AG1710" s="83">
        <f t="shared" si="674"/>
        <v>121.72</v>
      </c>
      <c r="AH1710" s="84"/>
      <c r="AI1710" s="78"/>
      <c r="AJ1710" s="22">
        <f t="shared" si="685"/>
        <v>136.72</v>
      </c>
      <c r="AK1710" s="23">
        <f t="shared" si="686"/>
        <v>9.1749999999999829</v>
      </c>
      <c r="AL1710" s="58"/>
      <c r="AM1710" s="24">
        <f t="shared" si="679"/>
        <v>15</v>
      </c>
      <c r="AN1710" s="25">
        <f t="shared" si="665"/>
        <v>130.89499999999998</v>
      </c>
      <c r="AO1710" s="28">
        <f t="shared" si="666"/>
        <v>145.89499999999998</v>
      </c>
      <c r="AP1710" s="79"/>
      <c r="AQ1710" s="24">
        <v>60</v>
      </c>
      <c r="AR1710" s="25">
        <v>200</v>
      </c>
      <c r="AS1710" s="25">
        <v>0</v>
      </c>
      <c r="AT1710" s="25">
        <v>16</v>
      </c>
      <c r="AU1710" s="25">
        <v>54</v>
      </c>
      <c r="AV1710" s="62">
        <f t="shared" si="687"/>
        <v>330</v>
      </c>
      <c r="AW1710" s="64">
        <f t="shared" si="681"/>
        <v>313.5</v>
      </c>
      <c r="AX1710" s="114">
        <v>6</v>
      </c>
      <c r="AY1710" s="114">
        <v>20</v>
      </c>
      <c r="AZ1710" s="114">
        <v>8</v>
      </c>
      <c r="BA1710" s="114">
        <v>1</v>
      </c>
      <c r="BB1710" s="81">
        <f t="shared" si="669"/>
        <v>35</v>
      </c>
      <c r="BC1710" s="80">
        <f t="shared" si="670"/>
        <v>278.5</v>
      </c>
      <c r="BD1710" s="36">
        <f t="shared" si="682"/>
        <v>130.89499999999998</v>
      </c>
      <c r="BE1710" s="80">
        <f t="shared" si="671"/>
        <v>144.82</v>
      </c>
    </row>
    <row r="1711" spans="1:57" ht="17.399999999999999">
      <c r="A1711" s="217">
        <v>41943</v>
      </c>
      <c r="B1711" s="201" t="str">
        <f t="shared" si="662"/>
        <v>19:15:00</v>
      </c>
      <c r="C1711" s="27" t="s">
        <v>52</v>
      </c>
      <c r="D1711" s="44">
        <v>827</v>
      </c>
      <c r="E1711" s="44">
        <v>565</v>
      </c>
      <c r="F1711" s="44">
        <v>808</v>
      </c>
      <c r="G1711" s="44">
        <v>42</v>
      </c>
      <c r="H1711" s="44"/>
      <c r="I1711" s="35">
        <v>26</v>
      </c>
      <c r="J1711" s="55">
        <f>D1711+E1711+F1711</f>
        <v>2200</v>
      </c>
      <c r="K1711" s="55">
        <f>G1711+H1711+I1711</f>
        <v>68</v>
      </c>
      <c r="L1711" s="35">
        <v>728</v>
      </c>
      <c r="M1711" s="19">
        <v>495</v>
      </c>
      <c r="N1711" s="19"/>
      <c r="O1711" s="56">
        <v>25</v>
      </c>
      <c r="P1711" s="56">
        <v>18</v>
      </c>
      <c r="Q1711" s="56"/>
      <c r="R1711" s="55">
        <f t="shared" si="672"/>
        <v>1223</v>
      </c>
      <c r="S1711" s="55">
        <f t="shared" si="678"/>
        <v>43</v>
      </c>
      <c r="T1711" s="57">
        <f t="shared" si="673"/>
        <v>111</v>
      </c>
      <c r="U1711" s="35">
        <v>6.12</v>
      </c>
      <c r="V1711" s="44">
        <v>8</v>
      </c>
      <c r="W1711" s="44">
        <v>11.6</v>
      </c>
      <c r="X1711" s="44"/>
      <c r="Y1711" s="44"/>
      <c r="Z1711" s="44"/>
      <c r="AA1711" s="44"/>
      <c r="AB1711" s="44"/>
      <c r="AC1711" s="68">
        <f t="shared" si="663"/>
        <v>0</v>
      </c>
      <c r="AD1711" s="33">
        <v>15</v>
      </c>
      <c r="AE1711" s="20">
        <f t="shared" si="664"/>
        <v>15</v>
      </c>
      <c r="AF1711" s="85">
        <f t="shared" si="684"/>
        <v>136.72</v>
      </c>
      <c r="AG1711" s="83">
        <f t="shared" si="674"/>
        <v>121.72</v>
      </c>
      <c r="AH1711" s="84"/>
      <c r="AI1711" s="78"/>
      <c r="AJ1711" s="22">
        <f t="shared" si="685"/>
        <v>136.72</v>
      </c>
      <c r="AK1711" s="23">
        <f t="shared" si="686"/>
        <v>9.1749999999999829</v>
      </c>
      <c r="AL1711" s="58"/>
      <c r="AM1711" s="24">
        <f t="shared" si="679"/>
        <v>15</v>
      </c>
      <c r="AN1711" s="25">
        <f t="shared" si="665"/>
        <v>130.89499999999998</v>
      </c>
      <c r="AO1711" s="28">
        <f t="shared" si="666"/>
        <v>145.89499999999998</v>
      </c>
      <c r="AP1711" s="79"/>
      <c r="AQ1711" s="24">
        <v>60</v>
      </c>
      <c r="AR1711" s="25">
        <v>200</v>
      </c>
      <c r="AS1711" s="25">
        <v>0</v>
      </c>
      <c r="AT1711" s="25">
        <v>16</v>
      </c>
      <c r="AU1711" s="25">
        <v>54</v>
      </c>
      <c r="AV1711" s="62">
        <f t="shared" si="687"/>
        <v>330</v>
      </c>
      <c r="AW1711" s="64">
        <f t="shared" si="681"/>
        <v>313.5</v>
      </c>
      <c r="AX1711" s="114">
        <v>6</v>
      </c>
      <c r="AY1711" s="114">
        <v>20</v>
      </c>
      <c r="AZ1711" s="114">
        <v>8</v>
      </c>
      <c r="BA1711" s="114">
        <v>1</v>
      </c>
      <c r="BB1711" s="81">
        <f t="shared" si="669"/>
        <v>35</v>
      </c>
      <c r="BC1711" s="80">
        <f t="shared" si="670"/>
        <v>278.5</v>
      </c>
      <c r="BD1711" s="36">
        <f t="shared" si="682"/>
        <v>130.89499999999998</v>
      </c>
      <c r="BE1711" s="80">
        <f t="shared" si="671"/>
        <v>144.82</v>
      </c>
    </row>
    <row r="1712" spans="1:57" ht="17.399999999999999">
      <c r="A1712" s="217">
        <v>41943</v>
      </c>
      <c r="B1712" s="201" t="str">
        <f t="shared" si="662"/>
        <v>19:30:00</v>
      </c>
      <c r="C1712" s="27" t="s">
        <v>37</v>
      </c>
      <c r="D1712" s="44">
        <v>824</v>
      </c>
      <c r="E1712" s="44">
        <v>564</v>
      </c>
      <c r="F1712" s="44">
        <v>865</v>
      </c>
      <c r="G1712" s="44">
        <v>47</v>
      </c>
      <c r="H1712" s="44"/>
      <c r="I1712" s="35">
        <v>29</v>
      </c>
      <c r="J1712" s="55">
        <f>D1712+E1712+F1712</f>
        <v>2253</v>
      </c>
      <c r="K1712" s="55">
        <f>G1712+H1712+I1712</f>
        <v>76</v>
      </c>
      <c r="L1712" s="35">
        <v>732</v>
      </c>
      <c r="M1712" s="19">
        <v>492</v>
      </c>
      <c r="N1712" s="19"/>
      <c r="O1712" s="56">
        <v>24</v>
      </c>
      <c r="P1712" s="56">
        <v>17</v>
      </c>
      <c r="Q1712" s="56"/>
      <c r="R1712" s="55">
        <f t="shared" si="672"/>
        <v>1224</v>
      </c>
      <c r="S1712" s="55">
        <f t="shared" si="678"/>
        <v>41</v>
      </c>
      <c r="T1712" s="57">
        <f t="shared" si="673"/>
        <v>117</v>
      </c>
      <c r="U1712" s="35">
        <v>6.12</v>
      </c>
      <c r="V1712" s="44">
        <v>8</v>
      </c>
      <c r="W1712" s="44">
        <v>11.6</v>
      </c>
      <c r="X1712" s="44"/>
      <c r="Y1712" s="44"/>
      <c r="Z1712" s="44"/>
      <c r="AA1712" s="44"/>
      <c r="AB1712" s="44"/>
      <c r="AC1712" s="68">
        <f t="shared" si="663"/>
        <v>0</v>
      </c>
      <c r="AD1712" s="33">
        <v>15</v>
      </c>
      <c r="AE1712" s="20">
        <f t="shared" si="664"/>
        <v>15</v>
      </c>
      <c r="AF1712" s="85">
        <f t="shared" si="684"/>
        <v>142.72</v>
      </c>
      <c r="AG1712" s="83">
        <f t="shared" si="674"/>
        <v>127.72</v>
      </c>
      <c r="AH1712" s="84"/>
      <c r="AI1712" s="78"/>
      <c r="AJ1712" s="22">
        <f t="shared" si="685"/>
        <v>142.72</v>
      </c>
      <c r="AK1712" s="23">
        <f t="shared" si="686"/>
        <v>3.1749999999999829</v>
      </c>
      <c r="AL1712" s="58"/>
      <c r="AM1712" s="24">
        <f t="shared" si="679"/>
        <v>15</v>
      </c>
      <c r="AN1712" s="25">
        <f t="shared" si="665"/>
        <v>130.89499999999998</v>
      </c>
      <c r="AO1712" s="28">
        <f t="shared" si="666"/>
        <v>145.89499999999998</v>
      </c>
      <c r="AP1712" s="79"/>
      <c r="AQ1712" s="24">
        <v>60</v>
      </c>
      <c r="AR1712" s="25">
        <v>200</v>
      </c>
      <c r="AS1712" s="25">
        <v>0</v>
      </c>
      <c r="AT1712" s="25">
        <v>16</v>
      </c>
      <c r="AU1712" s="25">
        <v>54</v>
      </c>
      <c r="AV1712" s="62">
        <f t="shared" si="687"/>
        <v>330</v>
      </c>
      <c r="AW1712" s="64">
        <f t="shared" si="681"/>
        <v>313.5</v>
      </c>
      <c r="AX1712" s="114">
        <v>6</v>
      </c>
      <c r="AY1712" s="114">
        <v>20</v>
      </c>
      <c r="AZ1712" s="114">
        <v>8</v>
      </c>
      <c r="BA1712" s="114">
        <v>1</v>
      </c>
      <c r="BB1712" s="81">
        <f t="shared" si="669"/>
        <v>35</v>
      </c>
      <c r="BC1712" s="80">
        <f t="shared" si="670"/>
        <v>278.5</v>
      </c>
      <c r="BD1712" s="36">
        <f t="shared" si="682"/>
        <v>130.89499999999998</v>
      </c>
      <c r="BE1712" s="80">
        <f t="shared" si="671"/>
        <v>144.82</v>
      </c>
    </row>
    <row r="1713" spans="1:57" ht="17.399999999999999">
      <c r="A1713" s="217">
        <v>41943</v>
      </c>
      <c r="B1713" s="201" t="str">
        <f t="shared" si="662"/>
        <v>19:45:00</v>
      </c>
      <c r="C1713" s="27" t="s">
        <v>53</v>
      </c>
      <c r="D1713" s="44">
        <v>824</v>
      </c>
      <c r="E1713" s="44">
        <v>564</v>
      </c>
      <c r="F1713" s="44">
        <v>865</v>
      </c>
      <c r="G1713" s="44">
        <v>47</v>
      </c>
      <c r="H1713" s="44"/>
      <c r="I1713" s="35">
        <v>29</v>
      </c>
      <c r="J1713" s="55">
        <f>D1713+E1713+F1713</f>
        <v>2253</v>
      </c>
      <c r="K1713" s="55">
        <f>G1713+H1713+I1713</f>
        <v>76</v>
      </c>
      <c r="L1713" s="35">
        <v>732</v>
      </c>
      <c r="M1713" s="19">
        <v>492</v>
      </c>
      <c r="N1713" s="19"/>
      <c r="O1713" s="56">
        <v>24</v>
      </c>
      <c r="P1713" s="56">
        <v>17</v>
      </c>
      <c r="Q1713" s="56"/>
      <c r="R1713" s="55">
        <f t="shared" si="672"/>
        <v>1224</v>
      </c>
      <c r="S1713" s="55">
        <f t="shared" si="678"/>
        <v>41</v>
      </c>
      <c r="T1713" s="57">
        <f t="shared" si="673"/>
        <v>117</v>
      </c>
      <c r="U1713" s="35">
        <v>6.12</v>
      </c>
      <c r="V1713" s="44">
        <v>8</v>
      </c>
      <c r="W1713" s="44">
        <v>11.6</v>
      </c>
      <c r="X1713" s="44"/>
      <c r="Y1713" s="44"/>
      <c r="Z1713" s="44"/>
      <c r="AA1713" s="44"/>
      <c r="AB1713" s="44"/>
      <c r="AC1713" s="68">
        <f t="shared" si="663"/>
        <v>0</v>
      </c>
      <c r="AD1713" s="33">
        <v>15</v>
      </c>
      <c r="AE1713" s="20">
        <f t="shared" si="664"/>
        <v>15</v>
      </c>
      <c r="AF1713" s="85">
        <f t="shared" si="684"/>
        <v>142.72</v>
      </c>
      <c r="AG1713" s="83">
        <f t="shared" si="674"/>
        <v>127.72</v>
      </c>
      <c r="AH1713" s="84"/>
      <c r="AI1713" s="78"/>
      <c r="AJ1713" s="22">
        <f t="shared" si="685"/>
        <v>142.72</v>
      </c>
      <c r="AK1713" s="23">
        <f t="shared" si="686"/>
        <v>3.1749999999999829</v>
      </c>
      <c r="AL1713" s="58"/>
      <c r="AM1713" s="24">
        <f t="shared" si="679"/>
        <v>15</v>
      </c>
      <c r="AN1713" s="25">
        <f t="shared" si="665"/>
        <v>130.89499999999998</v>
      </c>
      <c r="AO1713" s="28">
        <f t="shared" si="666"/>
        <v>145.89499999999998</v>
      </c>
      <c r="AP1713" s="79"/>
      <c r="AQ1713" s="24">
        <v>60</v>
      </c>
      <c r="AR1713" s="25">
        <v>200</v>
      </c>
      <c r="AS1713" s="25">
        <v>0</v>
      </c>
      <c r="AT1713" s="25">
        <v>16</v>
      </c>
      <c r="AU1713" s="25">
        <v>54</v>
      </c>
      <c r="AV1713" s="62">
        <f t="shared" si="687"/>
        <v>330</v>
      </c>
      <c r="AW1713" s="64">
        <f t="shared" si="681"/>
        <v>313.5</v>
      </c>
      <c r="AX1713" s="114">
        <v>6</v>
      </c>
      <c r="AY1713" s="114">
        <v>20</v>
      </c>
      <c r="AZ1713" s="114">
        <v>8</v>
      </c>
      <c r="BA1713" s="114">
        <v>1</v>
      </c>
      <c r="BB1713" s="81">
        <f t="shared" si="669"/>
        <v>35</v>
      </c>
      <c r="BC1713" s="80">
        <f t="shared" si="670"/>
        <v>278.5</v>
      </c>
      <c r="BD1713" s="36">
        <f t="shared" si="682"/>
        <v>130.89499999999998</v>
      </c>
      <c r="BE1713" s="80">
        <f t="shared" si="671"/>
        <v>144.82</v>
      </c>
    </row>
    <row r="1714" spans="1:57" ht="17.399999999999999">
      <c r="A1714" s="217">
        <v>41943</v>
      </c>
      <c r="B1714" s="201" t="str">
        <f t="shared" si="662"/>
        <v>20:00:00</v>
      </c>
      <c r="C1714" s="27" t="s">
        <v>26</v>
      </c>
      <c r="D1714" s="44">
        <v>818</v>
      </c>
      <c r="E1714" s="44">
        <v>576</v>
      </c>
      <c r="F1714" s="44">
        <v>858</v>
      </c>
      <c r="G1714" s="44">
        <v>49</v>
      </c>
      <c r="H1714" s="126"/>
      <c r="I1714" s="35">
        <v>29</v>
      </c>
      <c r="J1714" s="55">
        <f t="shared" si="676"/>
        <v>2252</v>
      </c>
      <c r="K1714" s="55">
        <f>G1714+H1715+I1714</f>
        <v>78</v>
      </c>
      <c r="L1714" s="44">
        <v>790</v>
      </c>
      <c r="M1714" s="19">
        <v>487</v>
      </c>
      <c r="N1714" s="19"/>
      <c r="O1714" s="56">
        <v>24</v>
      </c>
      <c r="P1714" s="56">
        <v>17</v>
      </c>
      <c r="Q1714" s="56"/>
      <c r="R1714" s="55">
        <f>SUM(L1714+M1714+N1714)</f>
        <v>1277</v>
      </c>
      <c r="S1714" s="55">
        <f t="shared" si="678"/>
        <v>41</v>
      </c>
      <c r="T1714" s="57">
        <f t="shared" si="673"/>
        <v>119</v>
      </c>
      <c r="U1714" s="35">
        <v>5.18</v>
      </c>
      <c r="V1714" s="44">
        <v>7.5</v>
      </c>
      <c r="W1714" s="44">
        <v>11.6</v>
      </c>
      <c r="X1714" s="44"/>
      <c r="Y1714" s="44"/>
      <c r="Z1714" s="44"/>
      <c r="AA1714" s="44"/>
      <c r="AB1714" s="44"/>
      <c r="AC1714" s="68">
        <f t="shared" si="663"/>
        <v>0</v>
      </c>
      <c r="AD1714" s="33">
        <v>15</v>
      </c>
      <c r="AE1714" s="20">
        <f t="shared" si="664"/>
        <v>15</v>
      </c>
      <c r="AF1714" s="85">
        <f t="shared" si="684"/>
        <v>143.28</v>
      </c>
      <c r="AG1714" s="83">
        <f t="shared" si="674"/>
        <v>128.28</v>
      </c>
      <c r="AH1714" s="84"/>
      <c r="AI1714" s="78"/>
      <c r="AJ1714" s="22">
        <f t="shared" si="685"/>
        <v>143.28</v>
      </c>
      <c r="AK1714" s="23">
        <f t="shared" si="686"/>
        <v>2.6149999999999807</v>
      </c>
      <c r="AL1714" s="58"/>
      <c r="AM1714" s="24">
        <f t="shared" si="679"/>
        <v>15</v>
      </c>
      <c r="AN1714" s="25">
        <f t="shared" si="665"/>
        <v>130.89499999999998</v>
      </c>
      <c r="AO1714" s="28">
        <f t="shared" si="666"/>
        <v>145.89499999999998</v>
      </c>
      <c r="AP1714" s="79"/>
      <c r="AQ1714" s="24">
        <v>60</v>
      </c>
      <c r="AR1714" s="25">
        <v>200</v>
      </c>
      <c r="AS1714" s="25">
        <v>0</v>
      </c>
      <c r="AT1714" s="25">
        <v>16</v>
      </c>
      <c r="AU1714" s="25">
        <v>54</v>
      </c>
      <c r="AV1714" s="62">
        <f t="shared" si="687"/>
        <v>330</v>
      </c>
      <c r="AW1714" s="64">
        <f t="shared" si="681"/>
        <v>313.5</v>
      </c>
      <c r="AX1714" s="114">
        <v>6</v>
      </c>
      <c r="AY1714" s="114">
        <v>20</v>
      </c>
      <c r="AZ1714" s="114">
        <v>8</v>
      </c>
      <c r="BA1714" s="114">
        <v>1</v>
      </c>
      <c r="BB1714" s="81">
        <f t="shared" si="669"/>
        <v>35</v>
      </c>
      <c r="BC1714" s="80">
        <f t="shared" si="670"/>
        <v>278.5</v>
      </c>
      <c r="BD1714" s="36">
        <f t="shared" si="682"/>
        <v>130.89499999999998</v>
      </c>
      <c r="BE1714" s="80">
        <f t="shared" si="671"/>
        <v>144.82</v>
      </c>
    </row>
    <row r="1715" spans="1:57" ht="17.399999999999999">
      <c r="A1715" s="217">
        <v>41943</v>
      </c>
      <c r="B1715" s="201" t="str">
        <f t="shared" si="662"/>
        <v>20:15:00</v>
      </c>
      <c r="C1715" s="27" t="s">
        <v>54</v>
      </c>
      <c r="D1715" s="44">
        <v>818</v>
      </c>
      <c r="E1715" s="44">
        <v>576</v>
      </c>
      <c r="F1715" s="44">
        <v>858</v>
      </c>
      <c r="G1715" s="44">
        <v>49</v>
      </c>
      <c r="H1715" s="126"/>
      <c r="I1715" s="35">
        <v>29</v>
      </c>
      <c r="J1715" s="55">
        <f>D1715+E1715+F1715</f>
        <v>2252</v>
      </c>
      <c r="K1715" s="55">
        <f>G1715+H1716+I1715</f>
        <v>78</v>
      </c>
      <c r="L1715" s="44">
        <v>790</v>
      </c>
      <c r="M1715" s="19">
        <v>487</v>
      </c>
      <c r="N1715" s="19"/>
      <c r="O1715" s="56">
        <v>24</v>
      </c>
      <c r="P1715" s="56">
        <v>17</v>
      </c>
      <c r="Q1715" s="56"/>
      <c r="R1715" s="55">
        <f>SUM(L1715+M1715+N1715)</f>
        <v>1277</v>
      </c>
      <c r="S1715" s="55">
        <f t="shared" si="678"/>
        <v>41</v>
      </c>
      <c r="T1715" s="57">
        <f t="shared" si="673"/>
        <v>119</v>
      </c>
      <c r="U1715" s="35">
        <v>5.18</v>
      </c>
      <c r="V1715" s="44">
        <v>7.5</v>
      </c>
      <c r="W1715" s="44">
        <v>11.6</v>
      </c>
      <c r="X1715" s="44"/>
      <c r="Y1715" s="44"/>
      <c r="Z1715" s="44"/>
      <c r="AA1715" s="44"/>
      <c r="AB1715" s="44"/>
      <c r="AC1715" s="68">
        <f t="shared" si="663"/>
        <v>0</v>
      </c>
      <c r="AD1715" s="33">
        <v>15</v>
      </c>
      <c r="AE1715" s="20">
        <f t="shared" si="664"/>
        <v>15</v>
      </c>
      <c r="AF1715" s="85">
        <f t="shared" si="684"/>
        <v>143.28</v>
      </c>
      <c r="AG1715" s="83">
        <f t="shared" si="674"/>
        <v>128.28</v>
      </c>
      <c r="AH1715" s="84"/>
      <c r="AI1715" s="78"/>
      <c r="AJ1715" s="22">
        <f t="shared" si="685"/>
        <v>143.28</v>
      </c>
      <c r="AK1715" s="23">
        <f t="shared" si="686"/>
        <v>2.6149999999999807</v>
      </c>
      <c r="AL1715" s="58"/>
      <c r="AM1715" s="24">
        <f t="shared" si="679"/>
        <v>15</v>
      </c>
      <c r="AN1715" s="25">
        <f t="shared" si="665"/>
        <v>130.89499999999998</v>
      </c>
      <c r="AO1715" s="28">
        <f t="shared" si="666"/>
        <v>145.89499999999998</v>
      </c>
      <c r="AP1715" s="79"/>
      <c r="AQ1715" s="24">
        <v>60</v>
      </c>
      <c r="AR1715" s="25">
        <v>200</v>
      </c>
      <c r="AS1715" s="25">
        <v>0</v>
      </c>
      <c r="AT1715" s="25">
        <v>16</v>
      </c>
      <c r="AU1715" s="25">
        <v>54</v>
      </c>
      <c r="AV1715" s="62">
        <f t="shared" si="687"/>
        <v>330</v>
      </c>
      <c r="AW1715" s="64">
        <f t="shared" si="681"/>
        <v>313.5</v>
      </c>
      <c r="AX1715" s="114">
        <v>6</v>
      </c>
      <c r="AY1715" s="114">
        <v>20</v>
      </c>
      <c r="AZ1715" s="114">
        <v>8</v>
      </c>
      <c r="BA1715" s="114">
        <v>1</v>
      </c>
      <c r="BB1715" s="81">
        <f t="shared" si="669"/>
        <v>35</v>
      </c>
      <c r="BC1715" s="80">
        <f t="shared" si="670"/>
        <v>278.5</v>
      </c>
      <c r="BD1715" s="36">
        <f t="shared" si="682"/>
        <v>130.89499999999998</v>
      </c>
      <c r="BE1715" s="80">
        <f t="shared" si="671"/>
        <v>144.82</v>
      </c>
    </row>
    <row r="1716" spans="1:57" ht="17.399999999999999">
      <c r="A1716" s="217">
        <v>41943</v>
      </c>
      <c r="B1716" s="201" t="str">
        <f t="shared" si="662"/>
        <v>20:30:00</v>
      </c>
      <c r="C1716" s="27" t="s">
        <v>55</v>
      </c>
      <c r="D1716" s="44">
        <v>812</v>
      </c>
      <c r="E1716" s="44">
        <v>576</v>
      </c>
      <c r="F1716" s="44">
        <v>865</v>
      </c>
      <c r="G1716" s="44">
        <v>49</v>
      </c>
      <c r="H1716" s="44"/>
      <c r="I1716" s="35">
        <v>29</v>
      </c>
      <c r="J1716" s="55">
        <f t="shared" si="676"/>
        <v>2253</v>
      </c>
      <c r="K1716" s="55">
        <f>G1716+H1717+I1716</f>
        <v>78</v>
      </c>
      <c r="L1716" s="44">
        <v>772</v>
      </c>
      <c r="M1716" s="19">
        <v>467</v>
      </c>
      <c r="N1716" s="19"/>
      <c r="O1716" s="56">
        <v>25</v>
      </c>
      <c r="P1716" s="56">
        <v>17</v>
      </c>
      <c r="Q1716" s="56"/>
      <c r="R1716" s="55">
        <f t="shared" si="672"/>
        <v>1239</v>
      </c>
      <c r="S1716" s="55">
        <f t="shared" si="678"/>
        <v>42</v>
      </c>
      <c r="T1716" s="57">
        <f t="shared" si="673"/>
        <v>120</v>
      </c>
      <c r="U1716" s="35">
        <v>5.18</v>
      </c>
      <c r="V1716" s="44">
        <v>7.5</v>
      </c>
      <c r="W1716" s="44">
        <v>11.6</v>
      </c>
      <c r="X1716" s="44"/>
      <c r="Y1716" s="44"/>
      <c r="Z1716" s="44"/>
      <c r="AA1716" s="44"/>
      <c r="AB1716" s="44"/>
      <c r="AC1716" s="68">
        <f t="shared" si="663"/>
        <v>0</v>
      </c>
      <c r="AD1716" s="33">
        <v>15</v>
      </c>
      <c r="AE1716" s="20">
        <f t="shared" si="664"/>
        <v>15</v>
      </c>
      <c r="AF1716" s="85">
        <f t="shared" si="684"/>
        <v>144.28</v>
      </c>
      <c r="AG1716" s="83">
        <f t="shared" si="674"/>
        <v>129.28</v>
      </c>
      <c r="AH1716" s="84"/>
      <c r="AI1716" s="78"/>
      <c r="AJ1716" s="22">
        <f t="shared" si="685"/>
        <v>144.28</v>
      </c>
      <c r="AK1716" s="23">
        <f t="shared" si="686"/>
        <v>1.6149999999999807</v>
      </c>
      <c r="AL1716" s="58"/>
      <c r="AM1716" s="24">
        <f t="shared" si="679"/>
        <v>15</v>
      </c>
      <c r="AN1716" s="25">
        <f t="shared" si="665"/>
        <v>130.89499999999998</v>
      </c>
      <c r="AO1716" s="28">
        <f t="shared" si="666"/>
        <v>145.89499999999998</v>
      </c>
      <c r="AP1716" s="79"/>
      <c r="AQ1716" s="24">
        <v>60</v>
      </c>
      <c r="AR1716" s="25">
        <v>200</v>
      </c>
      <c r="AS1716" s="25">
        <v>0</v>
      </c>
      <c r="AT1716" s="25">
        <v>16</v>
      </c>
      <c r="AU1716" s="25">
        <v>54</v>
      </c>
      <c r="AV1716" s="62">
        <f t="shared" si="687"/>
        <v>330</v>
      </c>
      <c r="AW1716" s="64">
        <f t="shared" si="681"/>
        <v>313.5</v>
      </c>
      <c r="AX1716" s="114">
        <v>6</v>
      </c>
      <c r="AY1716" s="114">
        <v>20</v>
      </c>
      <c r="AZ1716" s="114">
        <v>8</v>
      </c>
      <c r="BA1716" s="114">
        <v>1</v>
      </c>
      <c r="BB1716" s="81">
        <f t="shared" si="669"/>
        <v>35</v>
      </c>
      <c r="BC1716" s="80">
        <f t="shared" si="670"/>
        <v>278.5</v>
      </c>
      <c r="BD1716" s="36">
        <f t="shared" si="682"/>
        <v>130.89499999999998</v>
      </c>
      <c r="BE1716" s="80">
        <f t="shared" si="671"/>
        <v>144.82</v>
      </c>
    </row>
    <row r="1717" spans="1:57" ht="17.399999999999999">
      <c r="A1717" s="217">
        <v>41943</v>
      </c>
      <c r="B1717" s="201" t="str">
        <f t="shared" si="662"/>
        <v>20:45:00</v>
      </c>
      <c r="C1717" s="27" t="s">
        <v>56</v>
      </c>
      <c r="D1717" s="44">
        <v>812</v>
      </c>
      <c r="E1717" s="44">
        <v>576</v>
      </c>
      <c r="F1717" s="44">
        <v>865</v>
      </c>
      <c r="G1717" s="44">
        <v>49</v>
      </c>
      <c r="H1717" s="44"/>
      <c r="I1717" s="35">
        <v>29</v>
      </c>
      <c r="J1717" s="55">
        <f>D1717+E1717+F1717</f>
        <v>2253</v>
      </c>
      <c r="K1717" s="55">
        <f>G1717+H1717+I1717</f>
        <v>78</v>
      </c>
      <c r="L1717" s="44">
        <v>772</v>
      </c>
      <c r="M1717" s="19">
        <v>467</v>
      </c>
      <c r="N1717" s="19"/>
      <c r="O1717" s="56">
        <v>25</v>
      </c>
      <c r="P1717" s="56">
        <v>17</v>
      </c>
      <c r="Q1717" s="56"/>
      <c r="R1717" s="55">
        <f t="shared" si="672"/>
        <v>1239</v>
      </c>
      <c r="S1717" s="55">
        <f t="shared" si="678"/>
        <v>42</v>
      </c>
      <c r="T1717" s="57">
        <f t="shared" si="673"/>
        <v>120</v>
      </c>
      <c r="U1717" s="35">
        <v>5.18</v>
      </c>
      <c r="V1717" s="44">
        <v>7.5</v>
      </c>
      <c r="W1717" s="44">
        <v>11.6</v>
      </c>
      <c r="X1717" s="44"/>
      <c r="Y1717" s="44"/>
      <c r="Z1717" s="44"/>
      <c r="AA1717" s="44"/>
      <c r="AB1717" s="44"/>
      <c r="AC1717" s="68">
        <f t="shared" si="663"/>
        <v>0</v>
      </c>
      <c r="AD1717" s="33">
        <v>15</v>
      </c>
      <c r="AE1717" s="20">
        <f t="shared" si="664"/>
        <v>15</v>
      </c>
      <c r="AF1717" s="85">
        <f t="shared" si="684"/>
        <v>144.28</v>
      </c>
      <c r="AG1717" s="83">
        <f t="shared" si="674"/>
        <v>129.28</v>
      </c>
      <c r="AH1717" s="84"/>
      <c r="AI1717" s="78"/>
      <c r="AJ1717" s="22">
        <f t="shared" si="685"/>
        <v>144.28</v>
      </c>
      <c r="AK1717" s="23">
        <f t="shared" si="686"/>
        <v>1.6149999999999807</v>
      </c>
      <c r="AL1717" s="58"/>
      <c r="AM1717" s="24">
        <f t="shared" si="679"/>
        <v>15</v>
      </c>
      <c r="AN1717" s="25">
        <f t="shared" si="665"/>
        <v>130.89499999999998</v>
      </c>
      <c r="AO1717" s="28">
        <f t="shared" si="666"/>
        <v>145.89499999999998</v>
      </c>
      <c r="AP1717" s="79"/>
      <c r="AQ1717" s="24">
        <v>60</v>
      </c>
      <c r="AR1717" s="25">
        <v>200</v>
      </c>
      <c r="AS1717" s="25">
        <v>0</v>
      </c>
      <c r="AT1717" s="25">
        <v>16</v>
      </c>
      <c r="AU1717" s="25">
        <v>54</v>
      </c>
      <c r="AV1717" s="62">
        <f t="shared" si="687"/>
        <v>330</v>
      </c>
      <c r="AW1717" s="64">
        <f t="shared" si="681"/>
        <v>313.5</v>
      </c>
      <c r="AX1717" s="114">
        <v>6</v>
      </c>
      <c r="AY1717" s="114">
        <v>20</v>
      </c>
      <c r="AZ1717" s="114">
        <v>8</v>
      </c>
      <c r="BA1717" s="114">
        <v>1</v>
      </c>
      <c r="BB1717" s="81">
        <f t="shared" si="669"/>
        <v>35</v>
      </c>
      <c r="BC1717" s="80">
        <f t="shared" si="670"/>
        <v>278.5</v>
      </c>
      <c r="BD1717" s="36">
        <f t="shared" si="682"/>
        <v>130.89499999999998</v>
      </c>
      <c r="BE1717" s="80">
        <f t="shared" si="671"/>
        <v>144.82</v>
      </c>
    </row>
    <row r="1718" spans="1:57" ht="17.399999999999999">
      <c r="A1718" s="217">
        <v>41943</v>
      </c>
      <c r="B1718" s="201" t="str">
        <f t="shared" si="662"/>
        <v>21:00:00</v>
      </c>
      <c r="C1718" s="27" t="s">
        <v>27</v>
      </c>
      <c r="D1718" s="44">
        <v>799</v>
      </c>
      <c r="E1718" s="44">
        <v>570</v>
      </c>
      <c r="F1718" s="44">
        <v>866</v>
      </c>
      <c r="G1718" s="44">
        <v>48</v>
      </c>
      <c r="H1718" s="44"/>
      <c r="I1718" s="35">
        <v>29</v>
      </c>
      <c r="J1718" s="55">
        <f>D1718+E1718+F1718</f>
        <v>2235</v>
      </c>
      <c r="K1718" s="55">
        <f t="shared" si="677"/>
        <v>77</v>
      </c>
      <c r="L1718" s="44">
        <v>766</v>
      </c>
      <c r="M1718" s="19">
        <v>470</v>
      </c>
      <c r="N1718" s="19"/>
      <c r="O1718" s="56">
        <v>25</v>
      </c>
      <c r="P1718" s="56">
        <v>17</v>
      </c>
      <c r="Q1718" s="56"/>
      <c r="R1718" s="55">
        <f t="shared" si="672"/>
        <v>1236</v>
      </c>
      <c r="S1718" s="55">
        <f t="shared" si="678"/>
        <v>42</v>
      </c>
      <c r="T1718" s="57">
        <f t="shared" si="673"/>
        <v>119</v>
      </c>
      <c r="U1718" s="35">
        <v>5.88</v>
      </c>
      <c r="V1718" s="44">
        <v>7.5</v>
      </c>
      <c r="W1718" s="44">
        <v>11.1</v>
      </c>
      <c r="X1718" s="44"/>
      <c r="Y1718" s="44"/>
      <c r="Z1718" s="44"/>
      <c r="AA1718" s="44"/>
      <c r="AB1718" s="44"/>
      <c r="AC1718" s="68">
        <f t="shared" si="663"/>
        <v>0</v>
      </c>
      <c r="AD1718" s="33">
        <v>15</v>
      </c>
      <c r="AE1718" s="20">
        <f t="shared" si="664"/>
        <v>15</v>
      </c>
      <c r="AF1718" s="85">
        <f>T1718+U1718+V1718+W1718+X1718+Y1718+Z1718+AA1718+AB1718</f>
        <v>143.47999999999999</v>
      </c>
      <c r="AG1718" s="83">
        <f t="shared" si="674"/>
        <v>128.47999999999999</v>
      </c>
      <c r="AH1718" s="84"/>
      <c r="AI1718" s="78"/>
      <c r="AJ1718" s="22">
        <f t="shared" si="685"/>
        <v>143.47999999999999</v>
      </c>
      <c r="AK1718" s="23">
        <f t="shared" si="686"/>
        <v>2.414999999999992</v>
      </c>
      <c r="AL1718" s="58"/>
      <c r="AM1718" s="24">
        <f t="shared" si="679"/>
        <v>15</v>
      </c>
      <c r="AN1718" s="25">
        <f t="shared" si="665"/>
        <v>130.89499999999998</v>
      </c>
      <c r="AO1718" s="28">
        <f t="shared" si="666"/>
        <v>145.89499999999998</v>
      </c>
      <c r="AP1718" s="79"/>
      <c r="AQ1718" s="24">
        <v>60</v>
      </c>
      <c r="AR1718" s="25">
        <v>200</v>
      </c>
      <c r="AS1718" s="25">
        <v>0</v>
      </c>
      <c r="AT1718" s="25">
        <v>16</v>
      </c>
      <c r="AU1718" s="25">
        <v>54</v>
      </c>
      <c r="AV1718" s="62">
        <f t="shared" si="687"/>
        <v>330</v>
      </c>
      <c r="AW1718" s="64">
        <f t="shared" si="681"/>
        <v>313.5</v>
      </c>
      <c r="AX1718" s="114">
        <v>6</v>
      </c>
      <c r="AY1718" s="114">
        <v>20</v>
      </c>
      <c r="AZ1718" s="114">
        <v>8</v>
      </c>
      <c r="BA1718" s="114">
        <v>1</v>
      </c>
      <c r="BB1718" s="81">
        <f t="shared" si="669"/>
        <v>35</v>
      </c>
      <c r="BC1718" s="80">
        <f t="shared" si="670"/>
        <v>278.5</v>
      </c>
      <c r="BD1718" s="36">
        <f t="shared" si="682"/>
        <v>130.89499999999998</v>
      </c>
      <c r="BE1718" s="80">
        <f t="shared" si="671"/>
        <v>144.82</v>
      </c>
    </row>
    <row r="1719" spans="1:57" ht="17.399999999999999">
      <c r="A1719" s="217">
        <v>41943</v>
      </c>
      <c r="B1719" s="201" t="str">
        <f t="shared" si="662"/>
        <v>21:15:00</v>
      </c>
      <c r="C1719" s="27" t="s">
        <v>57</v>
      </c>
      <c r="D1719" s="44">
        <v>799</v>
      </c>
      <c r="E1719" s="44">
        <v>570</v>
      </c>
      <c r="F1719" s="44">
        <v>866</v>
      </c>
      <c r="G1719" s="44">
        <v>48</v>
      </c>
      <c r="H1719" s="44"/>
      <c r="I1719" s="35">
        <v>29</v>
      </c>
      <c r="J1719" s="55">
        <f>D1719+E1719+F1719</f>
        <v>2235</v>
      </c>
      <c r="K1719" s="55">
        <f>G1719+H1719+I1719</f>
        <v>77</v>
      </c>
      <c r="L1719" s="44">
        <v>766</v>
      </c>
      <c r="M1719" s="19">
        <v>470</v>
      </c>
      <c r="N1719" s="19"/>
      <c r="O1719" s="56">
        <v>25</v>
      </c>
      <c r="P1719" s="56">
        <v>17</v>
      </c>
      <c r="Q1719" s="56"/>
      <c r="R1719" s="55">
        <f t="shared" si="672"/>
        <v>1236</v>
      </c>
      <c r="S1719" s="55">
        <f t="shared" si="678"/>
        <v>42</v>
      </c>
      <c r="T1719" s="57">
        <f t="shared" si="673"/>
        <v>119</v>
      </c>
      <c r="U1719" s="35">
        <v>5.88</v>
      </c>
      <c r="V1719" s="44">
        <v>7.5</v>
      </c>
      <c r="W1719" s="44">
        <v>11.1</v>
      </c>
      <c r="X1719" s="44"/>
      <c r="Y1719" s="44"/>
      <c r="Z1719" s="44"/>
      <c r="AA1719" s="44"/>
      <c r="AB1719" s="44"/>
      <c r="AC1719" s="68">
        <f t="shared" si="663"/>
        <v>0</v>
      </c>
      <c r="AD1719" s="33">
        <v>15</v>
      </c>
      <c r="AE1719" s="20">
        <f t="shared" si="664"/>
        <v>15</v>
      </c>
      <c r="AF1719" s="85">
        <f>T1719+U1719+V1719+W1719+X1719+Y1719+Z1719+AA1719+AB1719</f>
        <v>143.47999999999999</v>
      </c>
      <c r="AG1719" s="83">
        <f t="shared" si="674"/>
        <v>128.47999999999999</v>
      </c>
      <c r="AH1719" s="84"/>
      <c r="AI1719" s="78"/>
      <c r="AJ1719" s="22">
        <f t="shared" si="685"/>
        <v>143.47999999999999</v>
      </c>
      <c r="AK1719" s="23">
        <f t="shared" si="686"/>
        <v>2.414999999999992</v>
      </c>
      <c r="AL1719" s="58"/>
      <c r="AM1719" s="24">
        <f t="shared" si="679"/>
        <v>15</v>
      </c>
      <c r="AN1719" s="25">
        <f t="shared" si="665"/>
        <v>130.89499999999998</v>
      </c>
      <c r="AO1719" s="28">
        <f t="shared" si="666"/>
        <v>145.89499999999998</v>
      </c>
      <c r="AP1719" s="79"/>
      <c r="AQ1719" s="24">
        <v>60</v>
      </c>
      <c r="AR1719" s="25">
        <v>200</v>
      </c>
      <c r="AS1719" s="25">
        <v>0</v>
      </c>
      <c r="AT1719" s="25">
        <v>16</v>
      </c>
      <c r="AU1719" s="25">
        <v>54</v>
      </c>
      <c r="AV1719" s="62">
        <f t="shared" si="687"/>
        <v>330</v>
      </c>
      <c r="AW1719" s="64">
        <f t="shared" si="681"/>
        <v>313.5</v>
      </c>
      <c r="AX1719" s="114">
        <v>6</v>
      </c>
      <c r="AY1719" s="114">
        <v>20</v>
      </c>
      <c r="AZ1719" s="114">
        <v>8</v>
      </c>
      <c r="BA1719" s="114">
        <v>1</v>
      </c>
      <c r="BB1719" s="81">
        <f t="shared" si="669"/>
        <v>35</v>
      </c>
      <c r="BC1719" s="80">
        <f t="shared" si="670"/>
        <v>278.5</v>
      </c>
      <c r="BD1719" s="36">
        <f t="shared" si="682"/>
        <v>130.89499999999998</v>
      </c>
      <c r="BE1719" s="80">
        <f t="shared" si="671"/>
        <v>144.82</v>
      </c>
    </row>
    <row r="1720" spans="1:57" ht="17.399999999999999">
      <c r="A1720" s="217">
        <v>41943</v>
      </c>
      <c r="B1720" s="201" t="str">
        <f t="shared" si="662"/>
        <v>21:30:00</v>
      </c>
      <c r="C1720" s="27" t="s">
        <v>58</v>
      </c>
      <c r="D1720" s="44">
        <v>783</v>
      </c>
      <c r="E1720" s="44">
        <v>554</v>
      </c>
      <c r="F1720" s="44">
        <v>833</v>
      </c>
      <c r="G1720" s="44">
        <v>47</v>
      </c>
      <c r="H1720" s="44"/>
      <c r="I1720" s="35">
        <v>28</v>
      </c>
      <c r="J1720" s="55">
        <f>D1720+E1720+F1720</f>
        <v>2170</v>
      </c>
      <c r="K1720" s="55">
        <f>G1720+H1720+I1720</f>
        <v>75</v>
      </c>
      <c r="L1720" s="44">
        <v>750</v>
      </c>
      <c r="M1720" s="19">
        <v>465</v>
      </c>
      <c r="N1720" s="19"/>
      <c r="O1720" s="56">
        <v>24</v>
      </c>
      <c r="P1720" s="56">
        <v>17</v>
      </c>
      <c r="Q1720" s="56"/>
      <c r="R1720" s="55">
        <f t="shared" si="672"/>
        <v>1215</v>
      </c>
      <c r="S1720" s="55">
        <f t="shared" si="678"/>
        <v>41</v>
      </c>
      <c r="T1720" s="57">
        <f t="shared" si="673"/>
        <v>116</v>
      </c>
      <c r="U1720" s="35">
        <v>5.88</v>
      </c>
      <c r="V1720" s="44">
        <v>7</v>
      </c>
      <c r="W1720" s="44">
        <v>11.1</v>
      </c>
      <c r="X1720" s="44"/>
      <c r="Y1720" s="44"/>
      <c r="Z1720" s="44"/>
      <c r="AA1720" s="44"/>
      <c r="AB1720" s="44"/>
      <c r="AC1720" s="68">
        <f t="shared" si="663"/>
        <v>0</v>
      </c>
      <c r="AD1720" s="33">
        <v>15</v>
      </c>
      <c r="AE1720" s="20">
        <f t="shared" si="664"/>
        <v>15</v>
      </c>
      <c r="AF1720" s="85">
        <f>T1720+U1720+V1720+W1720+X1720+Y1720+Z1720+AA1720+AB1720</f>
        <v>139.97999999999999</v>
      </c>
      <c r="AG1720" s="83">
        <f t="shared" si="674"/>
        <v>124.97999999999999</v>
      </c>
      <c r="AH1720" s="84"/>
      <c r="AI1720" s="78"/>
      <c r="AJ1720" s="22">
        <f t="shared" si="685"/>
        <v>139.97999999999999</v>
      </c>
      <c r="AK1720" s="23">
        <f t="shared" si="686"/>
        <v>5.914999999999992</v>
      </c>
      <c r="AL1720" s="58"/>
      <c r="AM1720" s="24">
        <f t="shared" si="679"/>
        <v>15</v>
      </c>
      <c r="AN1720" s="25">
        <f t="shared" si="665"/>
        <v>130.89499999999998</v>
      </c>
      <c r="AO1720" s="28">
        <f t="shared" si="666"/>
        <v>145.89499999999998</v>
      </c>
      <c r="AP1720" s="79"/>
      <c r="AQ1720" s="24">
        <v>60</v>
      </c>
      <c r="AR1720" s="25">
        <v>200</v>
      </c>
      <c r="AS1720" s="25">
        <v>0</v>
      </c>
      <c r="AT1720" s="25">
        <v>16</v>
      </c>
      <c r="AU1720" s="25">
        <v>54</v>
      </c>
      <c r="AV1720" s="62">
        <f t="shared" si="687"/>
        <v>330</v>
      </c>
      <c r="AW1720" s="64">
        <f t="shared" si="681"/>
        <v>313.5</v>
      </c>
      <c r="AX1720" s="114">
        <v>6</v>
      </c>
      <c r="AY1720" s="114">
        <v>20</v>
      </c>
      <c r="AZ1720" s="114">
        <v>8</v>
      </c>
      <c r="BA1720" s="114">
        <v>1</v>
      </c>
      <c r="BB1720" s="81">
        <f t="shared" si="669"/>
        <v>35</v>
      </c>
      <c r="BC1720" s="80">
        <f t="shared" si="670"/>
        <v>278.5</v>
      </c>
      <c r="BD1720" s="36">
        <f t="shared" si="682"/>
        <v>130.89499999999998</v>
      </c>
      <c r="BE1720" s="80">
        <f t="shared" si="671"/>
        <v>144.82</v>
      </c>
    </row>
    <row r="1721" spans="1:57" ht="17.399999999999999">
      <c r="A1721" s="217">
        <v>41943</v>
      </c>
      <c r="B1721" s="201" t="str">
        <f t="shared" si="662"/>
        <v>21:45:00</v>
      </c>
      <c r="C1721" s="27" t="s">
        <v>59</v>
      </c>
      <c r="D1721" s="44">
        <v>783</v>
      </c>
      <c r="E1721" s="44">
        <v>554</v>
      </c>
      <c r="F1721" s="44">
        <v>833</v>
      </c>
      <c r="G1721" s="44">
        <v>47</v>
      </c>
      <c r="H1721" s="44"/>
      <c r="I1721" s="35">
        <v>28</v>
      </c>
      <c r="J1721" s="55">
        <f>D1721+E1721+F1721</f>
        <v>2170</v>
      </c>
      <c r="K1721" s="55">
        <f>G1721+H1721+I1721</f>
        <v>75</v>
      </c>
      <c r="L1721" s="44">
        <v>750</v>
      </c>
      <c r="M1721" s="19">
        <v>465</v>
      </c>
      <c r="N1721" s="19"/>
      <c r="O1721" s="56">
        <v>24</v>
      </c>
      <c r="P1721" s="56">
        <v>17</v>
      </c>
      <c r="Q1721" s="56"/>
      <c r="R1721" s="55">
        <f t="shared" si="672"/>
        <v>1215</v>
      </c>
      <c r="S1721" s="55">
        <f t="shared" si="678"/>
        <v>41</v>
      </c>
      <c r="T1721" s="57">
        <f t="shared" si="673"/>
        <v>116</v>
      </c>
      <c r="U1721" s="35">
        <v>5.88</v>
      </c>
      <c r="V1721" s="44">
        <v>7</v>
      </c>
      <c r="W1721" s="44">
        <v>11.1</v>
      </c>
      <c r="X1721" s="44"/>
      <c r="Y1721" s="44"/>
      <c r="Z1721" s="44"/>
      <c r="AA1721" s="44"/>
      <c r="AB1721" s="44"/>
      <c r="AC1721" s="68">
        <f t="shared" si="663"/>
        <v>0</v>
      </c>
      <c r="AD1721" s="33">
        <v>15</v>
      </c>
      <c r="AE1721" s="20">
        <f t="shared" si="664"/>
        <v>15</v>
      </c>
      <c r="AF1721" s="85">
        <f>T1721+U1721+V1721+W1721+X1721+Y1721+Z1721+AA1721+AB1721</f>
        <v>139.97999999999999</v>
      </c>
      <c r="AG1721" s="83">
        <f t="shared" si="674"/>
        <v>124.97999999999999</v>
      </c>
      <c r="AH1721" s="84"/>
      <c r="AI1721" s="78"/>
      <c r="AJ1721" s="22">
        <f t="shared" si="685"/>
        <v>139.97999999999999</v>
      </c>
      <c r="AK1721" s="23">
        <f t="shared" si="686"/>
        <v>5.914999999999992</v>
      </c>
      <c r="AL1721" s="58"/>
      <c r="AM1721" s="24">
        <f t="shared" si="679"/>
        <v>15</v>
      </c>
      <c r="AN1721" s="25">
        <f t="shared" si="665"/>
        <v>130.89499999999998</v>
      </c>
      <c r="AO1721" s="28">
        <f t="shared" si="666"/>
        <v>145.89499999999998</v>
      </c>
      <c r="AP1721" s="79"/>
      <c r="AQ1721" s="24">
        <v>60</v>
      </c>
      <c r="AR1721" s="25">
        <v>200</v>
      </c>
      <c r="AS1721" s="25">
        <v>0</v>
      </c>
      <c r="AT1721" s="25">
        <v>16</v>
      </c>
      <c r="AU1721" s="25">
        <v>54</v>
      </c>
      <c r="AV1721" s="62">
        <f t="shared" si="687"/>
        <v>330</v>
      </c>
      <c r="AW1721" s="64">
        <f t="shared" si="681"/>
        <v>313.5</v>
      </c>
      <c r="AX1721" s="114">
        <v>6</v>
      </c>
      <c r="AY1721" s="114">
        <v>20</v>
      </c>
      <c r="AZ1721" s="114">
        <v>8</v>
      </c>
      <c r="BA1721" s="114">
        <v>1</v>
      </c>
      <c r="BB1721" s="81">
        <f t="shared" si="669"/>
        <v>35</v>
      </c>
      <c r="BC1721" s="80">
        <f t="shared" si="670"/>
        <v>278.5</v>
      </c>
      <c r="BD1721" s="36">
        <f t="shared" si="682"/>
        <v>130.89499999999998</v>
      </c>
      <c r="BE1721" s="80">
        <f t="shared" si="671"/>
        <v>144.82</v>
      </c>
    </row>
    <row r="1722" spans="1:57" ht="17.399999999999999">
      <c r="A1722" s="217">
        <v>41943</v>
      </c>
      <c r="B1722" s="201" t="str">
        <f t="shared" si="662"/>
        <v>22:00:00</v>
      </c>
      <c r="C1722" s="27" t="s">
        <v>28</v>
      </c>
      <c r="D1722" s="44">
        <v>760</v>
      </c>
      <c r="E1722" s="44">
        <v>538</v>
      </c>
      <c r="F1722" s="44">
        <v>800</v>
      </c>
      <c r="G1722" s="44">
        <v>46</v>
      </c>
      <c r="H1722" s="44"/>
      <c r="I1722" s="35">
        <v>27</v>
      </c>
      <c r="J1722" s="55">
        <f t="shared" si="676"/>
        <v>2098</v>
      </c>
      <c r="K1722" s="55">
        <f t="shared" si="677"/>
        <v>73</v>
      </c>
      <c r="L1722" s="44">
        <v>725</v>
      </c>
      <c r="M1722" s="19">
        <v>457</v>
      </c>
      <c r="N1722" s="19"/>
      <c r="O1722" s="56">
        <v>23</v>
      </c>
      <c r="P1722" s="56">
        <v>15</v>
      </c>
      <c r="Q1722" s="56"/>
      <c r="R1722" s="55">
        <f t="shared" si="672"/>
        <v>1182</v>
      </c>
      <c r="S1722" s="55">
        <f t="shared" si="678"/>
        <v>38</v>
      </c>
      <c r="T1722" s="57">
        <f t="shared" si="673"/>
        <v>111</v>
      </c>
      <c r="U1722" s="35">
        <v>5.55</v>
      </c>
      <c r="V1722" s="44">
        <v>7</v>
      </c>
      <c r="W1722" s="44">
        <v>10.3</v>
      </c>
      <c r="X1722" s="44"/>
      <c r="Y1722" s="44"/>
      <c r="Z1722" s="44"/>
      <c r="AA1722" s="44"/>
      <c r="AB1722" s="44"/>
      <c r="AC1722" s="68">
        <f t="shared" si="663"/>
        <v>0</v>
      </c>
      <c r="AD1722" s="33">
        <v>15</v>
      </c>
      <c r="AE1722" s="20">
        <f t="shared" si="664"/>
        <v>15</v>
      </c>
      <c r="AF1722" s="85">
        <f>T1722+U1722+V1722+W1722+X1722+Y1722+Z1722+AA1722+AB1722</f>
        <v>133.85</v>
      </c>
      <c r="AG1722" s="83">
        <f t="shared" si="674"/>
        <v>118.85</v>
      </c>
      <c r="AH1722" s="84"/>
      <c r="AI1722" s="78"/>
      <c r="AJ1722" s="22">
        <f t="shared" si="685"/>
        <v>133.85</v>
      </c>
      <c r="AK1722" s="23">
        <f t="shared" si="686"/>
        <v>12.044999999999987</v>
      </c>
      <c r="AL1722" s="58"/>
      <c r="AM1722" s="24">
        <f t="shared" si="679"/>
        <v>15</v>
      </c>
      <c r="AN1722" s="25">
        <f t="shared" si="665"/>
        <v>130.89499999999998</v>
      </c>
      <c r="AO1722" s="28">
        <f t="shared" si="666"/>
        <v>145.89499999999998</v>
      </c>
      <c r="AP1722" s="79"/>
      <c r="AQ1722" s="24">
        <v>60</v>
      </c>
      <c r="AR1722" s="25">
        <v>200</v>
      </c>
      <c r="AS1722" s="25">
        <v>0</v>
      </c>
      <c r="AT1722" s="25">
        <v>16</v>
      </c>
      <c r="AU1722" s="25">
        <v>54</v>
      </c>
      <c r="AV1722" s="62">
        <f t="shared" si="687"/>
        <v>330</v>
      </c>
      <c r="AW1722" s="64">
        <f t="shared" si="681"/>
        <v>313.5</v>
      </c>
      <c r="AX1722" s="114">
        <v>6</v>
      </c>
      <c r="AY1722" s="114">
        <v>20</v>
      </c>
      <c r="AZ1722" s="114">
        <v>8</v>
      </c>
      <c r="BA1722" s="114">
        <v>1</v>
      </c>
      <c r="BB1722" s="81">
        <f t="shared" si="669"/>
        <v>35</v>
      </c>
      <c r="BC1722" s="80">
        <f t="shared" si="670"/>
        <v>278.5</v>
      </c>
      <c r="BD1722" s="36">
        <f t="shared" si="682"/>
        <v>130.89499999999998</v>
      </c>
      <c r="BE1722" s="80">
        <f t="shared" si="671"/>
        <v>144.82</v>
      </c>
    </row>
    <row r="1723" spans="1:57" ht="17.399999999999999">
      <c r="A1723" s="217">
        <v>41943</v>
      </c>
      <c r="B1723" s="201" t="str">
        <f t="shared" si="662"/>
        <v>22:30:00</v>
      </c>
      <c r="C1723" s="215" t="s">
        <v>60</v>
      </c>
      <c r="D1723" s="44">
        <v>731</v>
      </c>
      <c r="E1723" s="44">
        <v>512</v>
      </c>
      <c r="F1723" s="44">
        <v>772</v>
      </c>
      <c r="G1723" s="44">
        <v>43</v>
      </c>
      <c r="H1723" s="44"/>
      <c r="I1723" s="35">
        <v>26</v>
      </c>
      <c r="J1723" s="55">
        <f t="shared" si="676"/>
        <v>2015</v>
      </c>
      <c r="K1723" s="55">
        <f t="shared" si="677"/>
        <v>69</v>
      </c>
      <c r="L1723" s="44">
        <v>700</v>
      </c>
      <c r="M1723" s="19">
        <v>450</v>
      </c>
      <c r="N1723" s="19"/>
      <c r="O1723" s="45">
        <v>23</v>
      </c>
      <c r="P1723" s="56">
        <v>15</v>
      </c>
      <c r="Q1723" s="56"/>
      <c r="R1723" s="55">
        <f t="shared" si="672"/>
        <v>1150</v>
      </c>
      <c r="S1723" s="55">
        <f t="shared" si="678"/>
        <v>38</v>
      </c>
      <c r="T1723" s="57">
        <f t="shared" si="673"/>
        <v>107</v>
      </c>
      <c r="U1723" s="35">
        <v>5.55</v>
      </c>
      <c r="V1723" s="44">
        <v>6.5</v>
      </c>
      <c r="W1723" s="44">
        <v>10.3</v>
      </c>
      <c r="X1723" s="44"/>
      <c r="Y1723" s="44"/>
      <c r="Z1723" s="44"/>
      <c r="AA1723" s="44"/>
      <c r="AB1723" s="44"/>
      <c r="AC1723" s="68">
        <f t="shared" si="663"/>
        <v>0</v>
      </c>
      <c r="AD1723" s="33"/>
      <c r="AE1723" s="20">
        <f t="shared" si="664"/>
        <v>0</v>
      </c>
      <c r="AF1723" s="85">
        <f t="shared" si="684"/>
        <v>129.35</v>
      </c>
      <c r="AG1723" s="83">
        <f t="shared" si="674"/>
        <v>129.35</v>
      </c>
      <c r="AH1723" s="84"/>
      <c r="AI1723" s="78"/>
      <c r="AJ1723" s="22">
        <f t="shared" si="685"/>
        <v>129.35</v>
      </c>
      <c r="AK1723" s="23">
        <f t="shared" si="686"/>
        <v>1.5449999999999875</v>
      </c>
      <c r="AL1723" s="58"/>
      <c r="AM1723" s="24">
        <f t="shared" si="679"/>
        <v>0</v>
      </c>
      <c r="AN1723" s="25">
        <f t="shared" si="665"/>
        <v>130.89499999999998</v>
      </c>
      <c r="AO1723" s="28">
        <f t="shared" si="666"/>
        <v>130.89499999999998</v>
      </c>
      <c r="AP1723" s="79"/>
      <c r="AQ1723" s="24">
        <v>60</v>
      </c>
      <c r="AR1723" s="25">
        <v>200</v>
      </c>
      <c r="AS1723" s="25">
        <v>0</v>
      </c>
      <c r="AT1723" s="25">
        <v>16</v>
      </c>
      <c r="AU1723" s="25">
        <v>54</v>
      </c>
      <c r="AV1723" s="62">
        <f t="shared" si="687"/>
        <v>330</v>
      </c>
      <c r="AW1723" s="64">
        <f t="shared" si="681"/>
        <v>313.5</v>
      </c>
      <c r="AX1723" s="114">
        <v>6</v>
      </c>
      <c r="AY1723" s="114">
        <v>20</v>
      </c>
      <c r="AZ1723" s="114">
        <v>8</v>
      </c>
      <c r="BA1723" s="114">
        <v>1</v>
      </c>
      <c r="BB1723" s="81">
        <f t="shared" si="669"/>
        <v>35</v>
      </c>
      <c r="BC1723" s="80">
        <f t="shared" si="670"/>
        <v>278.5</v>
      </c>
      <c r="BD1723" s="36">
        <f t="shared" si="682"/>
        <v>130.89499999999998</v>
      </c>
      <c r="BE1723" s="80">
        <f t="shared" si="671"/>
        <v>144.82</v>
      </c>
    </row>
    <row r="1724" spans="1:57" ht="17.399999999999999">
      <c r="A1724" s="217">
        <v>41943</v>
      </c>
      <c r="B1724" s="201" t="str">
        <f t="shared" si="662"/>
        <v>23:00:00</v>
      </c>
      <c r="C1724" s="215" t="s">
        <v>29</v>
      </c>
      <c r="D1724" s="44">
        <v>693</v>
      </c>
      <c r="E1724" s="44">
        <v>586</v>
      </c>
      <c r="F1724" s="44">
        <v>750</v>
      </c>
      <c r="G1724" s="44">
        <v>42</v>
      </c>
      <c r="H1724" s="44"/>
      <c r="I1724" s="35">
        <v>25</v>
      </c>
      <c r="J1724" s="55">
        <f t="shared" si="676"/>
        <v>2029</v>
      </c>
      <c r="K1724" s="55">
        <f t="shared" si="677"/>
        <v>67</v>
      </c>
      <c r="L1724" s="44">
        <v>681</v>
      </c>
      <c r="M1724" s="19">
        <v>446</v>
      </c>
      <c r="N1724" s="19"/>
      <c r="O1724" s="45">
        <v>22</v>
      </c>
      <c r="P1724" s="56">
        <v>15</v>
      </c>
      <c r="Q1724" s="56"/>
      <c r="R1724" s="55">
        <f t="shared" si="672"/>
        <v>1127</v>
      </c>
      <c r="S1724" s="55">
        <f t="shared" si="678"/>
        <v>37</v>
      </c>
      <c r="T1724" s="57">
        <f t="shared" si="673"/>
        <v>104</v>
      </c>
      <c r="U1724" s="35">
        <v>5.04</v>
      </c>
      <c r="V1724" s="44">
        <v>6.5</v>
      </c>
      <c r="W1724" s="44">
        <v>9.4</v>
      </c>
      <c r="X1724" s="44"/>
      <c r="Y1724" s="44"/>
      <c r="Z1724" s="44"/>
      <c r="AA1724" s="44"/>
      <c r="AB1724" s="44"/>
      <c r="AC1724" s="68">
        <f t="shared" si="663"/>
        <v>0</v>
      </c>
      <c r="AD1724" s="33"/>
      <c r="AE1724" s="20">
        <f t="shared" si="664"/>
        <v>0</v>
      </c>
      <c r="AF1724" s="85">
        <f t="shared" si="684"/>
        <v>124.94000000000001</v>
      </c>
      <c r="AG1724" s="83">
        <f t="shared" si="674"/>
        <v>124.94000000000001</v>
      </c>
      <c r="AH1724" s="84"/>
      <c r="AI1724" s="78"/>
      <c r="AJ1724" s="22">
        <f t="shared" si="685"/>
        <v>124.94000000000001</v>
      </c>
      <c r="AK1724" s="23">
        <f t="shared" si="686"/>
        <v>5.9549999999999699</v>
      </c>
      <c r="AL1724" s="58"/>
      <c r="AM1724" s="24">
        <f t="shared" si="679"/>
        <v>0</v>
      </c>
      <c r="AN1724" s="25">
        <f t="shared" si="665"/>
        <v>130.89499999999998</v>
      </c>
      <c r="AO1724" s="28">
        <f t="shared" si="666"/>
        <v>130.89499999999998</v>
      </c>
      <c r="AP1724" s="79"/>
      <c r="AQ1724" s="24">
        <v>60</v>
      </c>
      <c r="AR1724" s="25">
        <v>200</v>
      </c>
      <c r="AS1724" s="25">
        <v>0</v>
      </c>
      <c r="AT1724" s="25">
        <v>16</v>
      </c>
      <c r="AU1724" s="25">
        <v>54</v>
      </c>
      <c r="AV1724" s="62">
        <f t="shared" si="687"/>
        <v>330</v>
      </c>
      <c r="AW1724" s="64">
        <f t="shared" si="681"/>
        <v>313.5</v>
      </c>
      <c r="AX1724" s="114">
        <v>6</v>
      </c>
      <c r="AY1724" s="114">
        <v>20</v>
      </c>
      <c r="AZ1724" s="114">
        <v>8</v>
      </c>
      <c r="BA1724" s="114">
        <v>1</v>
      </c>
      <c r="BB1724" s="81">
        <f t="shared" si="669"/>
        <v>35</v>
      </c>
      <c r="BC1724" s="80">
        <f t="shared" si="670"/>
        <v>278.5</v>
      </c>
      <c r="BD1724" s="36">
        <f t="shared" si="682"/>
        <v>130.89499999999998</v>
      </c>
      <c r="BE1724" s="80">
        <f t="shared" si="671"/>
        <v>144.82</v>
      </c>
    </row>
    <row r="1725" spans="1:57" ht="17.399999999999999">
      <c r="A1725" s="217">
        <v>41943</v>
      </c>
      <c r="B1725" s="201" t="str">
        <f t="shared" si="662"/>
        <v>23:30:00</v>
      </c>
      <c r="C1725" s="32" t="s">
        <v>61</v>
      </c>
      <c r="D1725" s="44">
        <v>363</v>
      </c>
      <c r="E1725" s="44">
        <v>473</v>
      </c>
      <c r="F1725" s="44">
        <v>709</v>
      </c>
      <c r="G1725" s="44">
        <v>40</v>
      </c>
      <c r="H1725" s="44"/>
      <c r="I1725" s="35">
        <v>24</v>
      </c>
      <c r="J1725" s="55">
        <f t="shared" si="676"/>
        <v>1545</v>
      </c>
      <c r="K1725" s="55">
        <f t="shared" si="677"/>
        <v>64</v>
      </c>
      <c r="L1725" s="44">
        <v>693</v>
      </c>
      <c r="M1725" s="19">
        <v>437</v>
      </c>
      <c r="N1725" s="19"/>
      <c r="O1725" s="45">
        <v>23</v>
      </c>
      <c r="P1725" s="56">
        <v>15</v>
      </c>
      <c r="Q1725" s="56"/>
      <c r="R1725" s="55">
        <f t="shared" si="672"/>
        <v>1130</v>
      </c>
      <c r="S1725" s="55">
        <f t="shared" si="678"/>
        <v>38</v>
      </c>
      <c r="T1725" s="57">
        <f t="shared" si="673"/>
        <v>102</v>
      </c>
      <c r="U1725" s="35">
        <v>5.04</v>
      </c>
      <c r="V1725" s="44">
        <v>5.5</v>
      </c>
      <c r="W1725" s="44">
        <v>9.4</v>
      </c>
      <c r="X1725" s="44"/>
      <c r="Y1725" s="44"/>
      <c r="Z1725" s="44"/>
      <c r="AA1725" s="44"/>
      <c r="AB1725" s="44"/>
      <c r="AC1725" s="68">
        <f t="shared" si="663"/>
        <v>0</v>
      </c>
      <c r="AD1725" s="33"/>
      <c r="AE1725" s="20">
        <f t="shared" si="664"/>
        <v>0</v>
      </c>
      <c r="AF1725" s="85">
        <f t="shared" si="684"/>
        <v>121.94000000000001</v>
      </c>
      <c r="AG1725" s="83">
        <f t="shared" si="674"/>
        <v>121.94000000000001</v>
      </c>
      <c r="AH1725" s="84"/>
      <c r="AI1725" s="78"/>
      <c r="AJ1725" s="22">
        <f t="shared" si="685"/>
        <v>121.94000000000001</v>
      </c>
      <c r="AK1725" s="23">
        <f t="shared" si="686"/>
        <v>8.9549999999999699</v>
      </c>
      <c r="AL1725" s="58"/>
      <c r="AM1725" s="24">
        <f t="shared" si="679"/>
        <v>0</v>
      </c>
      <c r="AN1725" s="25">
        <f t="shared" si="665"/>
        <v>130.89499999999998</v>
      </c>
      <c r="AO1725" s="28">
        <f t="shared" si="666"/>
        <v>130.89499999999998</v>
      </c>
      <c r="AP1725" s="79"/>
      <c r="AQ1725" s="24">
        <v>60</v>
      </c>
      <c r="AR1725" s="25">
        <v>200</v>
      </c>
      <c r="AS1725" s="25">
        <v>0</v>
      </c>
      <c r="AT1725" s="25">
        <v>16</v>
      </c>
      <c r="AU1725" s="25">
        <v>54</v>
      </c>
      <c r="AV1725" s="62">
        <f t="shared" si="687"/>
        <v>330</v>
      </c>
      <c r="AW1725" s="64">
        <f t="shared" si="681"/>
        <v>313.5</v>
      </c>
      <c r="AX1725" s="114">
        <v>6</v>
      </c>
      <c r="AY1725" s="114">
        <v>20</v>
      </c>
      <c r="AZ1725" s="114">
        <v>8</v>
      </c>
      <c r="BA1725" s="114">
        <v>1</v>
      </c>
      <c r="BB1725" s="81">
        <f t="shared" si="669"/>
        <v>35</v>
      </c>
      <c r="BC1725" s="80">
        <f t="shared" si="670"/>
        <v>278.5</v>
      </c>
      <c r="BD1725" s="36">
        <f t="shared" si="682"/>
        <v>130.89499999999998</v>
      </c>
      <c r="BE1725" s="80">
        <f t="shared" si="671"/>
        <v>144.82</v>
      </c>
    </row>
    <row r="1726" spans="1:57" ht="17.399999999999999">
      <c r="A1726" s="194"/>
      <c r="B1726" s="201"/>
      <c r="C1726" s="27"/>
      <c r="D1726" s="44"/>
      <c r="E1726" s="44"/>
      <c r="F1726" s="44"/>
      <c r="G1726" s="44"/>
      <c r="H1726" s="44"/>
      <c r="I1726" s="35"/>
      <c r="J1726" s="55"/>
      <c r="K1726" s="55"/>
      <c r="L1726" s="35"/>
      <c r="M1726" s="19"/>
      <c r="N1726" s="19"/>
      <c r="O1726" s="56"/>
      <c r="P1726" s="56"/>
      <c r="Q1726" s="56"/>
      <c r="R1726" s="55"/>
      <c r="S1726" s="55"/>
      <c r="T1726" s="57"/>
      <c r="U1726" s="35"/>
      <c r="V1726" s="44"/>
      <c r="W1726" s="44"/>
      <c r="X1726" s="44"/>
      <c r="Y1726" s="44"/>
      <c r="Z1726" s="44"/>
      <c r="AA1726" s="44"/>
      <c r="AB1726" s="44"/>
      <c r="AC1726" s="68"/>
      <c r="AD1726" s="35"/>
      <c r="AE1726" s="20"/>
      <c r="AF1726" s="85"/>
      <c r="AG1726" s="83"/>
      <c r="AH1726" s="84"/>
      <c r="AI1726" s="78"/>
      <c r="AJ1726" s="22"/>
      <c r="AK1726" s="23"/>
      <c r="AL1726" s="58"/>
      <c r="AM1726" s="24"/>
      <c r="AN1726" s="25"/>
      <c r="AO1726" s="28"/>
      <c r="AP1726" s="79"/>
      <c r="AQ1726" s="24"/>
      <c r="AR1726" s="25"/>
      <c r="AS1726" s="25"/>
      <c r="AT1726" s="25"/>
      <c r="AU1726" s="25"/>
      <c r="AV1726" s="62"/>
      <c r="AW1726" s="64"/>
      <c r="AX1726" s="114"/>
      <c r="AY1726" s="114"/>
      <c r="AZ1726" s="114"/>
      <c r="BA1726" s="114"/>
      <c r="BB1726" s="81"/>
      <c r="BC1726" s="80"/>
      <c r="BD1726" s="36"/>
      <c r="BE1726" s="80"/>
    </row>
    <row r="1727" spans="1:57" ht="17.399999999999999">
      <c r="A1727" s="194"/>
      <c r="B1727" s="201"/>
      <c r="C1727" s="27"/>
      <c r="D1727" s="44"/>
      <c r="E1727" s="44"/>
      <c r="F1727" s="44"/>
      <c r="G1727" s="44"/>
      <c r="H1727" s="44"/>
      <c r="I1727" s="35"/>
      <c r="J1727" s="55"/>
      <c r="K1727" s="55"/>
      <c r="L1727" s="35"/>
      <c r="M1727" s="19"/>
      <c r="N1727" s="19"/>
      <c r="O1727" s="56"/>
      <c r="P1727" s="56"/>
      <c r="Q1727" s="56"/>
      <c r="R1727" s="55"/>
      <c r="S1727" s="55"/>
      <c r="T1727" s="57"/>
      <c r="U1727" s="35"/>
      <c r="V1727" s="44"/>
      <c r="W1727" s="44"/>
      <c r="X1727" s="44"/>
      <c r="Y1727" s="44"/>
      <c r="Z1727" s="44"/>
      <c r="AA1727" s="44"/>
      <c r="AB1727" s="44"/>
      <c r="AC1727" s="68"/>
      <c r="AD1727" s="35"/>
      <c r="AE1727" s="20"/>
      <c r="AF1727" s="85">
        <f>SUM(AF2:AF1725)</f>
        <v>196841.41666666736</v>
      </c>
      <c r="AG1727" s="83"/>
      <c r="AH1727" s="84"/>
      <c r="AI1727" s="78"/>
      <c r="AJ1727" s="22"/>
      <c r="AK1727" s="23"/>
      <c r="AL1727" s="58"/>
      <c r="AM1727" s="24"/>
      <c r="AN1727" s="25"/>
      <c r="AO1727" s="28"/>
      <c r="AP1727" s="79"/>
      <c r="AQ1727" s="24"/>
      <c r="AR1727" s="25"/>
      <c r="AS1727" s="25"/>
      <c r="AT1727" s="25"/>
      <c r="AU1727" s="25"/>
      <c r="AV1727" s="62"/>
      <c r="AW1727" s="64"/>
      <c r="AX1727" s="114"/>
      <c r="AY1727" s="114"/>
      <c r="AZ1727" s="114"/>
      <c r="BA1727" s="114"/>
      <c r="BB1727" s="81"/>
      <c r="BC1727" s="80"/>
      <c r="BD1727" s="36"/>
      <c r="BE1727" s="80"/>
    </row>
    <row r="1728" spans="1:57" ht="17.399999999999999">
      <c r="A1728" s="194"/>
      <c r="B1728" s="195"/>
      <c r="C1728" s="197"/>
      <c r="D1728" s="44"/>
      <c r="E1728" s="44"/>
      <c r="F1728" s="44"/>
      <c r="G1728" s="44"/>
      <c r="H1728" s="44"/>
      <c r="I1728" s="35"/>
      <c r="J1728" s="55"/>
      <c r="K1728" s="55"/>
      <c r="L1728" s="44"/>
      <c r="M1728" s="19"/>
      <c r="N1728" s="19"/>
      <c r="O1728" s="56"/>
      <c r="P1728" s="56"/>
      <c r="Q1728" s="56"/>
      <c r="R1728" s="55"/>
      <c r="S1728" s="55"/>
      <c r="T1728" s="57"/>
      <c r="U1728" s="35"/>
      <c r="V1728" s="44"/>
      <c r="W1728" s="44"/>
      <c r="X1728" s="44"/>
      <c r="Y1728" s="44"/>
      <c r="Z1728" s="44"/>
      <c r="AA1728" s="44"/>
      <c r="AB1728" s="44"/>
      <c r="AC1728" s="68"/>
      <c r="AD1728" s="35"/>
      <c r="AE1728" s="20"/>
      <c r="AF1728" s="85"/>
      <c r="AG1728" s="83"/>
      <c r="AH1728" s="84"/>
      <c r="AI1728" s="78"/>
      <c r="AJ1728" s="22"/>
      <c r="AK1728" s="23"/>
      <c r="AL1728" s="58"/>
      <c r="AM1728" s="24"/>
      <c r="AN1728" s="25"/>
      <c r="AO1728" s="28"/>
      <c r="AP1728" s="79"/>
      <c r="AQ1728" s="24"/>
      <c r="AR1728" s="25"/>
      <c r="AS1728" s="25"/>
      <c r="AT1728" s="25"/>
      <c r="AU1728" s="25"/>
      <c r="AV1728" s="62"/>
      <c r="AW1728" s="64"/>
      <c r="AX1728" s="114"/>
      <c r="AY1728" s="114"/>
      <c r="AZ1728" s="114"/>
      <c r="BA1728" s="114"/>
      <c r="BB1728" s="81"/>
      <c r="BC1728" s="80"/>
      <c r="BD1728" s="36"/>
      <c r="BE1728" s="80"/>
    </row>
    <row r="1729" spans="1:57" ht="17.399999999999999">
      <c r="A1729" s="194"/>
      <c r="B1729" s="195"/>
      <c r="C1729" s="197"/>
      <c r="D1729" s="44"/>
      <c r="E1729" s="44"/>
      <c r="F1729" s="44"/>
      <c r="G1729" s="44"/>
      <c r="H1729" s="44"/>
      <c r="I1729" s="35"/>
      <c r="J1729" s="55"/>
      <c r="K1729" s="55"/>
      <c r="L1729" s="44"/>
      <c r="M1729" s="19"/>
      <c r="N1729" s="19"/>
      <c r="O1729" s="56"/>
      <c r="P1729" s="56"/>
      <c r="Q1729" s="56"/>
      <c r="R1729" s="55"/>
      <c r="S1729" s="55"/>
      <c r="T1729" s="57"/>
      <c r="U1729" s="35"/>
      <c r="V1729" s="44"/>
      <c r="W1729" s="44"/>
      <c r="X1729" s="44"/>
      <c r="Y1729" s="44"/>
      <c r="Z1729" s="44"/>
      <c r="AA1729" s="44"/>
      <c r="AB1729" s="44"/>
      <c r="AC1729" s="68"/>
      <c r="AD1729" s="35"/>
      <c r="AE1729" s="20"/>
      <c r="AF1729" s="85"/>
      <c r="AG1729" s="83"/>
      <c r="AH1729" s="84"/>
      <c r="AI1729" s="78"/>
      <c r="AJ1729" s="22"/>
      <c r="AK1729" s="23"/>
      <c r="AL1729" s="58"/>
      <c r="AM1729" s="24"/>
      <c r="AN1729" s="25"/>
      <c r="AO1729" s="28"/>
      <c r="AP1729" s="79"/>
      <c r="AQ1729" s="24"/>
      <c r="AR1729" s="25"/>
      <c r="AS1729" s="25"/>
      <c r="AT1729" s="25"/>
      <c r="AU1729" s="25"/>
      <c r="AV1729" s="62"/>
      <c r="AW1729" s="64"/>
      <c r="AX1729" s="114"/>
      <c r="AY1729" s="114"/>
      <c r="AZ1729" s="114"/>
      <c r="BA1729" s="114"/>
      <c r="BB1729" s="81"/>
      <c r="BC1729" s="80"/>
      <c r="BD1729" s="36"/>
      <c r="BE1729" s="80"/>
    </row>
    <row r="1730" spans="1:57" ht="17.399999999999999">
      <c r="A1730" s="194"/>
      <c r="B1730" s="195"/>
      <c r="C1730" s="197"/>
      <c r="D1730" s="44"/>
      <c r="E1730" s="44"/>
      <c r="F1730" s="44"/>
      <c r="G1730" s="44"/>
      <c r="H1730" s="44"/>
      <c r="I1730" s="143"/>
      <c r="J1730" s="55"/>
      <c r="K1730" s="55"/>
      <c r="L1730" s="44"/>
      <c r="M1730" s="19"/>
      <c r="N1730" s="19"/>
      <c r="O1730" s="56"/>
      <c r="P1730" s="56"/>
      <c r="Q1730" s="56"/>
      <c r="R1730" s="55"/>
      <c r="S1730" s="55"/>
      <c r="T1730" s="57"/>
      <c r="U1730" s="35"/>
      <c r="V1730" s="44"/>
      <c r="W1730" s="44"/>
      <c r="X1730" s="44"/>
      <c r="Y1730" s="44"/>
      <c r="Z1730" s="44"/>
      <c r="AA1730" s="44"/>
      <c r="AB1730" s="44"/>
      <c r="AC1730" s="68"/>
      <c r="AD1730" s="35"/>
      <c r="AE1730" s="20"/>
      <c r="AF1730" s="85"/>
      <c r="AG1730" s="83"/>
      <c r="AH1730" s="84"/>
      <c r="AI1730" s="78"/>
      <c r="AJ1730" s="22"/>
      <c r="AK1730" s="23"/>
      <c r="AL1730" s="58"/>
      <c r="AM1730" s="24"/>
      <c r="AN1730" s="25"/>
      <c r="AO1730" s="28"/>
      <c r="AP1730" s="79"/>
      <c r="AQ1730" s="24"/>
      <c r="AR1730" s="25"/>
      <c r="AS1730" s="25"/>
      <c r="AT1730" s="25"/>
      <c r="AU1730" s="25"/>
      <c r="AV1730" s="62"/>
      <c r="AW1730" s="64"/>
      <c r="AX1730" s="114"/>
      <c r="AY1730" s="114"/>
      <c r="AZ1730" s="114"/>
      <c r="BA1730" s="114"/>
      <c r="BB1730" s="81"/>
      <c r="BC1730" s="80"/>
      <c r="BD1730" s="36"/>
      <c r="BE1730" s="80"/>
    </row>
    <row r="1731" spans="1:57" ht="17.399999999999999">
      <c r="A1731" s="194"/>
      <c r="B1731" s="195"/>
      <c r="C1731" s="197"/>
      <c r="D1731" s="44"/>
      <c r="E1731" s="44"/>
      <c r="F1731" s="44"/>
      <c r="G1731" s="44"/>
      <c r="H1731" s="44"/>
      <c r="I1731" s="143"/>
      <c r="J1731" s="55"/>
      <c r="K1731" s="55"/>
      <c r="L1731" s="44"/>
      <c r="M1731" s="19"/>
      <c r="N1731" s="19"/>
      <c r="O1731" s="56"/>
      <c r="P1731" s="56"/>
      <c r="Q1731" s="56"/>
      <c r="R1731" s="55"/>
      <c r="S1731" s="55"/>
      <c r="T1731" s="57"/>
      <c r="U1731" s="35"/>
      <c r="V1731" s="44"/>
      <c r="W1731" s="44"/>
      <c r="X1731" s="44"/>
      <c r="Y1731" s="44"/>
      <c r="Z1731" s="44"/>
      <c r="AA1731" s="44"/>
      <c r="AB1731" s="44"/>
      <c r="AC1731" s="68"/>
      <c r="AD1731" s="35"/>
      <c r="AE1731" s="20"/>
      <c r="AF1731" s="85"/>
      <c r="AG1731" s="83"/>
      <c r="AH1731" s="84"/>
      <c r="AI1731" s="78"/>
      <c r="AJ1731" s="22"/>
      <c r="AK1731" s="23"/>
      <c r="AL1731" s="58"/>
      <c r="AM1731" s="24"/>
      <c r="AN1731" s="25"/>
      <c r="AO1731" s="28"/>
      <c r="AP1731" s="79"/>
      <c r="AQ1731" s="24"/>
      <c r="AR1731" s="25"/>
      <c r="AS1731" s="25"/>
      <c r="AT1731" s="25"/>
      <c r="AU1731" s="25"/>
      <c r="AV1731" s="62"/>
      <c r="AW1731" s="64"/>
      <c r="AX1731" s="114"/>
      <c r="AY1731" s="114"/>
      <c r="AZ1731" s="114"/>
      <c r="BA1731" s="114"/>
      <c r="BB1731" s="81"/>
      <c r="BC1731" s="80"/>
      <c r="BD1731" s="36"/>
      <c r="BE1731" s="80"/>
    </row>
    <row r="1732" spans="1:57" ht="17.399999999999999">
      <c r="A1732" s="194"/>
      <c r="B1732" s="195"/>
      <c r="C1732" s="197"/>
      <c r="D1732" s="44"/>
      <c r="E1732" s="44"/>
      <c r="F1732" s="44"/>
      <c r="G1732" s="44"/>
      <c r="H1732" s="44"/>
      <c r="I1732" s="35"/>
      <c r="J1732" s="55"/>
      <c r="K1732" s="55"/>
      <c r="L1732" s="44"/>
      <c r="M1732" s="19"/>
      <c r="N1732" s="19"/>
      <c r="O1732" s="56"/>
      <c r="P1732" s="56"/>
      <c r="Q1732" s="56"/>
      <c r="R1732" s="55"/>
      <c r="S1732" s="55"/>
      <c r="T1732" s="57"/>
      <c r="U1732" s="35"/>
      <c r="V1732" s="44"/>
      <c r="W1732" s="44"/>
      <c r="X1732" s="44"/>
      <c r="Y1732" s="44"/>
      <c r="Z1732" s="44"/>
      <c r="AA1732" s="44"/>
      <c r="AB1732" s="44"/>
      <c r="AC1732" s="68"/>
      <c r="AD1732" s="35"/>
      <c r="AE1732" s="20"/>
      <c r="AF1732" s="85"/>
      <c r="AG1732" s="83"/>
      <c r="AH1732" s="84"/>
      <c r="AI1732" s="78"/>
      <c r="AJ1732" s="22"/>
      <c r="AK1732" s="23"/>
      <c r="AL1732" s="58"/>
      <c r="AM1732" s="24"/>
      <c r="AN1732" s="25"/>
      <c r="AO1732" s="28"/>
      <c r="AP1732" s="79"/>
      <c r="AQ1732" s="24"/>
      <c r="AR1732" s="25"/>
      <c r="AS1732" s="25"/>
      <c r="AT1732" s="25"/>
      <c r="AU1732" s="25"/>
      <c r="AV1732" s="62"/>
      <c r="AW1732" s="64"/>
      <c r="AX1732" s="114"/>
      <c r="AY1732" s="114"/>
      <c r="AZ1732" s="114"/>
      <c r="BA1732" s="114"/>
      <c r="BB1732" s="81"/>
      <c r="BC1732" s="80"/>
      <c r="BD1732" s="36"/>
      <c r="BE1732" s="80"/>
    </row>
    <row r="1733" spans="1:57" ht="17.399999999999999">
      <c r="A1733" s="194"/>
      <c r="B1733" s="195"/>
      <c r="C1733" s="197"/>
      <c r="D1733" s="44"/>
      <c r="E1733" s="44"/>
      <c r="F1733" s="44"/>
      <c r="G1733" s="44"/>
      <c r="H1733" s="44"/>
      <c r="I1733" s="35"/>
      <c r="J1733" s="55"/>
      <c r="K1733" s="55"/>
      <c r="L1733" s="44"/>
      <c r="M1733" s="19"/>
      <c r="N1733" s="19"/>
      <c r="O1733" s="56"/>
      <c r="P1733" s="56"/>
      <c r="Q1733" s="56"/>
      <c r="R1733" s="55"/>
      <c r="S1733" s="55"/>
      <c r="T1733" s="57"/>
      <c r="U1733" s="35"/>
      <c r="V1733" s="44"/>
      <c r="W1733" s="44"/>
      <c r="X1733" s="44"/>
      <c r="Y1733" s="44"/>
      <c r="Z1733" s="44"/>
      <c r="AA1733" s="44"/>
      <c r="AB1733" s="44"/>
      <c r="AC1733" s="68"/>
      <c r="AD1733" s="35"/>
      <c r="AE1733" s="20"/>
      <c r="AF1733" s="85"/>
      <c r="AG1733" s="83"/>
      <c r="AH1733" s="84"/>
      <c r="AI1733" s="78"/>
      <c r="AJ1733" s="22"/>
      <c r="AK1733" s="23"/>
      <c r="AL1733" s="58"/>
      <c r="AM1733" s="24"/>
      <c r="AN1733" s="25"/>
      <c r="AO1733" s="28"/>
      <c r="AP1733" s="79"/>
      <c r="AQ1733" s="24"/>
      <c r="AR1733" s="25"/>
      <c r="AS1733" s="25"/>
      <c r="AT1733" s="25"/>
      <c r="AU1733" s="25"/>
      <c r="AV1733" s="62"/>
      <c r="AW1733" s="64"/>
      <c r="AX1733" s="114"/>
      <c r="AY1733" s="114"/>
      <c r="AZ1733" s="114"/>
      <c r="BA1733" s="114"/>
      <c r="BB1733" s="81"/>
      <c r="BC1733" s="80"/>
      <c r="BD1733" s="36"/>
      <c r="BE1733" s="80"/>
    </row>
    <row r="1734" spans="1:57" ht="17.399999999999999">
      <c r="A1734" s="194"/>
      <c r="B1734" s="195"/>
      <c r="C1734" s="197"/>
      <c r="D1734" s="44"/>
      <c r="E1734" s="44"/>
      <c r="F1734" s="44"/>
      <c r="G1734" s="44"/>
      <c r="H1734" s="44"/>
      <c r="I1734" s="35"/>
      <c r="J1734" s="55"/>
      <c r="K1734" s="55"/>
      <c r="L1734" s="44"/>
      <c r="M1734" s="19"/>
      <c r="N1734" s="19"/>
      <c r="O1734" s="56"/>
      <c r="P1734" s="56"/>
      <c r="Q1734" s="56"/>
      <c r="R1734" s="55"/>
      <c r="S1734" s="55"/>
      <c r="T1734" s="57"/>
      <c r="U1734" s="35"/>
      <c r="V1734" s="44"/>
      <c r="W1734" s="44"/>
      <c r="X1734" s="44"/>
      <c r="Y1734" s="44"/>
      <c r="Z1734" s="44"/>
      <c r="AA1734" s="44"/>
      <c r="AB1734" s="44"/>
      <c r="AC1734" s="68"/>
      <c r="AD1734" s="35"/>
      <c r="AE1734" s="20"/>
      <c r="AF1734" s="85"/>
      <c r="AG1734" s="83"/>
      <c r="AH1734" s="84"/>
      <c r="AI1734" s="78"/>
      <c r="AJ1734" s="22"/>
      <c r="AK1734" s="23"/>
      <c r="AL1734" s="58"/>
      <c r="AM1734" s="24"/>
      <c r="AN1734" s="25"/>
      <c r="AO1734" s="28"/>
      <c r="AP1734" s="79"/>
      <c r="AQ1734" s="24"/>
      <c r="AR1734" s="25"/>
      <c r="AS1734" s="25"/>
      <c r="AT1734" s="25"/>
      <c r="AU1734" s="25"/>
      <c r="AV1734" s="62"/>
      <c r="AW1734" s="64"/>
      <c r="AX1734" s="114"/>
      <c r="AY1734" s="114"/>
      <c r="AZ1734" s="114"/>
      <c r="BA1734" s="114"/>
      <c r="BB1734" s="81"/>
      <c r="BC1734" s="80"/>
      <c r="BD1734" s="36"/>
      <c r="BE1734" s="80"/>
    </row>
    <row r="1735" spans="1:57" ht="17.399999999999999">
      <c r="A1735" s="194"/>
      <c r="B1735" s="195"/>
      <c r="C1735" s="198"/>
      <c r="D1735" s="44"/>
      <c r="E1735" s="44"/>
      <c r="F1735" s="44"/>
      <c r="G1735" s="44"/>
      <c r="H1735" s="44"/>
      <c r="I1735" s="35"/>
      <c r="J1735" s="55"/>
      <c r="K1735" s="55"/>
      <c r="L1735" s="44"/>
      <c r="M1735" s="19"/>
      <c r="N1735" s="19"/>
      <c r="O1735" s="45"/>
      <c r="P1735" s="56"/>
      <c r="Q1735" s="56"/>
      <c r="R1735" s="55"/>
      <c r="S1735" s="55"/>
      <c r="T1735" s="57"/>
      <c r="U1735" s="35"/>
      <c r="V1735" s="44"/>
      <c r="W1735" s="44"/>
      <c r="X1735" s="44"/>
      <c r="Y1735" s="44"/>
      <c r="Z1735" s="44"/>
      <c r="AA1735" s="44"/>
      <c r="AB1735" s="44"/>
      <c r="AC1735" s="68"/>
      <c r="AD1735" s="35"/>
      <c r="AE1735" s="20"/>
      <c r="AF1735" s="85"/>
      <c r="AG1735" s="83"/>
      <c r="AH1735" s="84"/>
      <c r="AI1735" s="78"/>
      <c r="AJ1735" s="22"/>
      <c r="AK1735" s="23"/>
      <c r="AL1735" s="58"/>
      <c r="AM1735" s="24"/>
      <c r="AN1735" s="25"/>
      <c r="AO1735" s="28"/>
      <c r="AP1735" s="79"/>
      <c r="AQ1735" s="24"/>
      <c r="AR1735" s="25"/>
      <c r="AS1735" s="25"/>
      <c r="AT1735" s="25"/>
      <c r="AU1735" s="25"/>
      <c r="AV1735" s="62"/>
      <c r="AW1735" s="64"/>
      <c r="AX1735" s="114"/>
      <c r="AY1735" s="114"/>
      <c r="AZ1735" s="114"/>
      <c r="BA1735" s="114"/>
      <c r="BB1735" s="81"/>
      <c r="BC1735" s="80"/>
      <c r="BD1735" s="36"/>
      <c r="BE1735" s="80"/>
    </row>
    <row r="1736" spans="1:57" ht="17.399999999999999">
      <c r="A1736" s="194"/>
      <c r="B1736" s="195"/>
      <c r="C1736" s="198"/>
      <c r="D1736" s="44"/>
      <c r="E1736" s="44"/>
      <c r="F1736" s="44"/>
      <c r="G1736" s="44"/>
      <c r="H1736" s="44"/>
      <c r="I1736" s="35"/>
      <c r="J1736" s="55"/>
      <c r="K1736" s="55"/>
      <c r="L1736" s="44"/>
      <c r="M1736" s="19"/>
      <c r="N1736" s="19"/>
      <c r="O1736" s="45"/>
      <c r="P1736" s="56"/>
      <c r="Q1736" s="56"/>
      <c r="R1736" s="55"/>
      <c r="S1736" s="55"/>
      <c r="T1736" s="57"/>
      <c r="U1736" s="35"/>
      <c r="V1736" s="44"/>
      <c r="W1736" s="44"/>
      <c r="X1736" s="44"/>
      <c r="Y1736" s="44"/>
      <c r="Z1736" s="44"/>
      <c r="AA1736" s="44"/>
      <c r="AB1736" s="44"/>
      <c r="AC1736" s="68"/>
      <c r="AD1736" s="35"/>
      <c r="AE1736" s="20"/>
      <c r="AF1736" s="85"/>
      <c r="AG1736" s="83"/>
      <c r="AH1736" s="84"/>
      <c r="AI1736" s="78"/>
      <c r="AJ1736" s="22"/>
      <c r="AK1736" s="23"/>
      <c r="AL1736" s="58"/>
      <c r="AM1736" s="24"/>
      <c r="AN1736" s="25"/>
      <c r="AO1736" s="28"/>
      <c r="AP1736" s="79"/>
      <c r="AQ1736" s="24"/>
      <c r="AR1736" s="25"/>
      <c r="AS1736" s="25"/>
      <c r="AT1736" s="25"/>
      <c r="AU1736" s="25"/>
      <c r="AV1736" s="62"/>
      <c r="AW1736" s="64"/>
      <c r="AX1736" s="114"/>
      <c r="AY1736" s="114"/>
      <c r="AZ1736" s="114"/>
      <c r="BA1736" s="114"/>
      <c r="BB1736" s="81"/>
      <c r="BC1736" s="80"/>
      <c r="BD1736" s="36"/>
      <c r="BE1736" s="80"/>
    </row>
    <row r="1737" spans="1:57" ht="17.399999999999999">
      <c r="A1737" s="194"/>
      <c r="B1737" s="195"/>
      <c r="C1737" s="196"/>
      <c r="D1737" s="44"/>
      <c r="E1737" s="44"/>
      <c r="F1737" s="44"/>
      <c r="G1737" s="44"/>
      <c r="H1737" s="44"/>
      <c r="I1737" s="35"/>
      <c r="J1737" s="55"/>
      <c r="K1737" s="55"/>
      <c r="L1737" s="44"/>
      <c r="M1737" s="19"/>
      <c r="N1737" s="19"/>
      <c r="O1737" s="45"/>
      <c r="P1737" s="56"/>
      <c r="Q1737" s="56"/>
      <c r="R1737" s="55"/>
      <c r="S1737" s="55"/>
      <c r="T1737" s="57"/>
      <c r="U1737" s="35"/>
      <c r="V1737" s="44"/>
      <c r="W1737" s="44"/>
      <c r="X1737" s="44"/>
      <c r="Y1737" s="44"/>
      <c r="Z1737" s="44"/>
      <c r="AA1737" s="44"/>
      <c r="AB1737" s="44"/>
      <c r="AC1737" s="68"/>
      <c r="AD1737" s="35"/>
      <c r="AE1737" s="20"/>
      <c r="AF1737" s="85"/>
      <c r="AG1737" s="83"/>
      <c r="AH1737" s="84"/>
      <c r="AI1737" s="78"/>
      <c r="AJ1737" s="22"/>
      <c r="AK1737" s="23"/>
      <c r="AL1737" s="58"/>
      <c r="AM1737" s="24"/>
      <c r="AN1737" s="25"/>
      <c r="AO1737" s="28"/>
      <c r="AP1737" s="79"/>
      <c r="AQ1737" s="24"/>
      <c r="AR1737" s="25"/>
      <c r="AS1737" s="25"/>
      <c r="AT1737" s="25"/>
      <c r="AU1737" s="25"/>
      <c r="AV1737" s="62"/>
      <c r="AW1737" s="64"/>
      <c r="AX1737" s="114"/>
      <c r="AY1737" s="114"/>
      <c r="AZ1737" s="114"/>
      <c r="BA1737" s="114"/>
      <c r="BB1737" s="81"/>
      <c r="BC1737" s="80"/>
      <c r="BD1737" s="36"/>
      <c r="BE1737" s="80"/>
    </row>
  </sheetData>
  <conditionalFormatting sqref="AK1726:AK1737">
    <cfRule type="cellIs" dxfId="36" priority="70" operator="lessThan">
      <formula>0</formula>
    </cfRule>
  </conditionalFormatting>
  <conditionalFormatting sqref="AK1726:AK1737">
    <cfRule type="cellIs" dxfId="35" priority="69" operator="lessThan">
      <formula>0</formula>
    </cfRule>
  </conditionalFormatting>
  <conditionalFormatting sqref="AK2:AK57">
    <cfRule type="cellIs" dxfId="34" priority="35" operator="lessThan">
      <formula>0</formula>
    </cfRule>
  </conditionalFormatting>
  <conditionalFormatting sqref="AK58:AK113">
    <cfRule type="cellIs" dxfId="33" priority="34" operator="lessThan">
      <formula>0</formula>
    </cfRule>
  </conditionalFormatting>
  <conditionalFormatting sqref="AK58:AK113">
    <cfRule type="cellIs" dxfId="32" priority="33" operator="lessThan">
      <formula>0</formula>
    </cfRule>
  </conditionalFormatting>
  <conditionalFormatting sqref="AK114:AK169">
    <cfRule type="cellIs" dxfId="31" priority="32" operator="lessThan">
      <formula>0</formula>
    </cfRule>
  </conditionalFormatting>
  <conditionalFormatting sqref="AK114:AK169">
    <cfRule type="cellIs" dxfId="30" priority="31" operator="lessThan">
      <formula>0</formula>
    </cfRule>
  </conditionalFormatting>
  <conditionalFormatting sqref="AK170:AK225">
    <cfRule type="cellIs" dxfId="29" priority="30" operator="lessThan">
      <formula>0</formula>
    </cfRule>
  </conditionalFormatting>
  <conditionalFormatting sqref="AK226:AK281">
    <cfRule type="cellIs" dxfId="28" priority="29" operator="lessThan">
      <formula>0</formula>
    </cfRule>
  </conditionalFormatting>
  <conditionalFormatting sqref="AK282:AK337">
    <cfRule type="cellIs" dxfId="27" priority="28" operator="lessThan">
      <formula>0</formula>
    </cfRule>
  </conditionalFormatting>
  <conditionalFormatting sqref="AK338:AK393">
    <cfRule type="cellIs" dxfId="26" priority="27" operator="lessThan">
      <formula>0</formula>
    </cfRule>
  </conditionalFormatting>
  <conditionalFormatting sqref="AK394:AK449">
    <cfRule type="cellIs" dxfId="25" priority="26" operator="lessThan">
      <formula>0</formula>
    </cfRule>
  </conditionalFormatting>
  <conditionalFormatting sqref="AK450:AK505">
    <cfRule type="cellIs" dxfId="24" priority="25" operator="lessThan">
      <formula>0</formula>
    </cfRule>
  </conditionalFormatting>
  <conditionalFormatting sqref="AK506:AK561">
    <cfRule type="cellIs" dxfId="23" priority="24" operator="lessThan">
      <formula>0</formula>
    </cfRule>
  </conditionalFormatting>
  <conditionalFormatting sqref="AK562:AK617">
    <cfRule type="cellIs" dxfId="22" priority="23" operator="lessThan">
      <formula>0</formula>
    </cfRule>
  </conditionalFormatting>
  <conditionalFormatting sqref="AK618:AK673">
    <cfRule type="cellIs" dxfId="21" priority="22" operator="lessThan">
      <formula>0</formula>
    </cfRule>
  </conditionalFormatting>
  <conditionalFormatting sqref="AK674:AK729">
    <cfRule type="cellIs" dxfId="20" priority="21" operator="lessThan">
      <formula>0</formula>
    </cfRule>
  </conditionalFormatting>
  <conditionalFormatting sqref="AK730:AK785">
    <cfRule type="cellIs" dxfId="19" priority="20" operator="lessThan">
      <formula>0</formula>
    </cfRule>
  </conditionalFormatting>
  <conditionalFormatting sqref="AK786:AK841">
    <cfRule type="cellIs" dxfId="18" priority="19" operator="lessThan">
      <formula>0</formula>
    </cfRule>
  </conditionalFormatting>
  <conditionalFormatting sqref="AK842:AK897">
    <cfRule type="cellIs" dxfId="17" priority="18" operator="lessThan">
      <formula>0</formula>
    </cfRule>
  </conditionalFormatting>
  <conditionalFormatting sqref="AK898:AK953">
    <cfRule type="cellIs" dxfId="16" priority="17" operator="lessThan">
      <formula>0</formula>
    </cfRule>
  </conditionalFormatting>
  <conditionalFormatting sqref="AK954:AK1009">
    <cfRule type="cellIs" dxfId="15" priority="16" operator="lessThan">
      <formula>0</formula>
    </cfRule>
  </conditionalFormatting>
  <conditionalFormatting sqref="AK1010:AK1065">
    <cfRule type="cellIs" dxfId="14" priority="15" operator="lessThan">
      <formula>0</formula>
    </cfRule>
  </conditionalFormatting>
  <conditionalFormatting sqref="AK1066:AK1121">
    <cfRule type="cellIs" dxfId="13" priority="14" operator="lessThan">
      <formula>0</formula>
    </cfRule>
  </conditionalFormatting>
  <conditionalFormatting sqref="AK1122:AK1177">
    <cfRule type="cellIs" dxfId="12" priority="13" operator="lessThan">
      <formula>0</formula>
    </cfRule>
  </conditionalFormatting>
  <conditionalFormatting sqref="AK1178:AK1233">
    <cfRule type="cellIs" dxfId="11" priority="12" operator="lessThan">
      <formula>0</formula>
    </cfRule>
  </conditionalFormatting>
  <conditionalFormatting sqref="AK1234:AK1279 AK1287:AK1289">
    <cfRule type="cellIs" dxfId="10" priority="11" operator="lessThan">
      <formula>0</formula>
    </cfRule>
  </conditionalFormatting>
  <conditionalFormatting sqref="AK1280:AK1286">
    <cfRule type="cellIs" dxfId="9" priority="10" operator="lessThan">
      <formula>0</formula>
    </cfRule>
  </conditionalFormatting>
  <conditionalFormatting sqref="AK1290:AK1333">
    <cfRule type="cellIs" dxfId="8" priority="9" operator="lessThan">
      <formula>0</formula>
    </cfRule>
  </conditionalFormatting>
  <conditionalFormatting sqref="AK1334:AK1389">
    <cfRule type="cellIs" dxfId="7" priority="8" operator="lessThan">
      <formula>0</formula>
    </cfRule>
  </conditionalFormatting>
  <conditionalFormatting sqref="AK1390:AK1445">
    <cfRule type="cellIs" dxfId="6" priority="7" operator="lessThan">
      <formula>0</formula>
    </cfRule>
  </conditionalFormatting>
  <conditionalFormatting sqref="AK1446:AK1501">
    <cfRule type="cellIs" dxfId="5" priority="6" operator="lessThan">
      <formula>0</formula>
    </cfRule>
  </conditionalFormatting>
  <conditionalFormatting sqref="AK1502:AK1557">
    <cfRule type="cellIs" dxfId="4" priority="5" operator="lessThan">
      <formula>0</formula>
    </cfRule>
  </conditionalFormatting>
  <conditionalFormatting sqref="AK1558:AK1613">
    <cfRule type="cellIs" dxfId="3" priority="4" operator="lessThan">
      <formula>0</formula>
    </cfRule>
  </conditionalFormatting>
  <conditionalFormatting sqref="AK1664:AK1669">
    <cfRule type="cellIs" dxfId="2" priority="3" operator="lessThan">
      <formula>0</formula>
    </cfRule>
  </conditionalFormatting>
  <conditionalFormatting sqref="AK1614:AK1663">
    <cfRule type="cellIs" dxfId="1" priority="2" operator="lessThan">
      <formula>0</formula>
    </cfRule>
  </conditionalFormatting>
  <conditionalFormatting sqref="AK1670:AK1725">
    <cfRule type="cellIs" dxfId="0" priority="1" operator="lessThan">
      <formula>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33</vt:i4>
      </vt:variant>
    </vt:vector>
  </HeadingPairs>
  <TitlesOfParts>
    <vt:vector size="33" baseType="lpstr">
      <vt:lpstr>DETAILS DES POINTES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OCTOBRE</vt:lpstr>
    </vt:vector>
  </TitlesOfParts>
  <Company>PhoeniXP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bcc.ceet</dc:creator>
  <cp:lastModifiedBy>Mohamed</cp:lastModifiedBy>
  <cp:lastPrinted>2014-10-07T16:12:04Z</cp:lastPrinted>
  <dcterms:created xsi:type="dcterms:W3CDTF">2010-05-07T07:42:26Z</dcterms:created>
  <dcterms:modified xsi:type="dcterms:W3CDTF">2022-11-23T16:18:11Z</dcterms:modified>
</cp:coreProperties>
</file>